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model parameter" sheetId="6" r:id="rId6"/>
  </sheets>
  <definedNames>
    <definedName name="_xlnm._FilterDatabase" localSheetId="0" hidden="1">Sheet1!$A$1:$AP$2560</definedName>
    <definedName name="_xlnm._FilterDatabase" localSheetId="2" hidden="1">Sheet3!$A$1:$C$2559</definedName>
    <definedName name="_xlnm._FilterDatabase" localSheetId="3" hidden="1">Sheet4!$D$1:$G$2559</definedName>
  </definedNames>
  <calcPr calcId="145621"/>
</workbook>
</file>

<file path=xl/calcChain.xml><?xml version="1.0" encoding="utf-8"?>
<calcChain xmlns="http://schemas.openxmlformats.org/spreadsheetml/2006/main">
  <c r="AB2560" i="1" l="1"/>
  <c r="Y8" i="4" l="1"/>
  <c r="U5" i="4"/>
  <c r="U6" i="4"/>
  <c r="U4" i="4"/>
  <c r="U3" i="4"/>
  <c r="P6" i="4"/>
  <c r="P5" i="4"/>
  <c r="P4" i="4"/>
  <c r="P3" i="4"/>
  <c r="J2" i="4"/>
  <c r="J3" i="4"/>
  <c r="E3" i="4"/>
  <c r="E4" i="4"/>
  <c r="E5" i="4"/>
  <c r="E6" i="4"/>
  <c r="E2" i="4"/>
  <c r="AE10" i="1"/>
  <c r="AE2477" i="1"/>
  <c r="AE2456" i="1"/>
  <c r="AE2350" i="1"/>
  <c r="AE2296" i="1"/>
  <c r="AE2292" i="1"/>
  <c r="AE2252" i="1"/>
  <c r="AE2251" i="1"/>
  <c r="AE2086" i="1"/>
  <c r="AE2069" i="1"/>
  <c r="AE1982" i="1"/>
  <c r="AE1960" i="1"/>
  <c r="AE1920" i="1"/>
  <c r="AE1916" i="1"/>
  <c r="AE1885" i="1"/>
  <c r="AE1879" i="1"/>
  <c r="AE1877" i="1"/>
  <c r="AE1858" i="1"/>
  <c r="AE1855" i="1"/>
  <c r="AE1844" i="1"/>
  <c r="AE1811" i="1"/>
  <c r="AE1776" i="1"/>
  <c r="AE1753" i="1"/>
  <c r="AE1747" i="1"/>
  <c r="AE1738" i="1"/>
  <c r="AE1736" i="1"/>
  <c r="AE1735" i="1"/>
  <c r="AE1717" i="1"/>
  <c r="AE1539" i="1"/>
  <c r="AE1537" i="1"/>
  <c r="AE1525" i="1"/>
  <c r="AE1515" i="1"/>
  <c r="AE1506" i="1"/>
  <c r="AE1432" i="1"/>
  <c r="AE1427" i="1"/>
  <c r="AE1406" i="1"/>
  <c r="AE1369" i="1"/>
  <c r="AE1363" i="1"/>
  <c r="AE1298" i="1"/>
  <c r="AE1281" i="1"/>
  <c r="AE1280" i="1"/>
  <c r="AE1268" i="1"/>
  <c r="AE1263" i="1"/>
  <c r="AE1205" i="1"/>
  <c r="AE1204" i="1"/>
  <c r="AE1185" i="1"/>
  <c r="AE1162" i="1"/>
  <c r="AE1074" i="1"/>
  <c r="AE1037" i="1"/>
  <c r="AE1013" i="1"/>
  <c r="AE993" i="1"/>
  <c r="AE952" i="1"/>
  <c r="AE949" i="1"/>
  <c r="AE894" i="1"/>
  <c r="AE861" i="1"/>
  <c r="AE850" i="1"/>
  <c r="AE849" i="1"/>
  <c r="AE846" i="1"/>
  <c r="AE828" i="1"/>
  <c r="AE739" i="1"/>
  <c r="AE678" i="1"/>
  <c r="AE620" i="1"/>
  <c r="AE600" i="1"/>
  <c r="AE598" i="1"/>
  <c r="AE556" i="1"/>
  <c r="AE543" i="1"/>
  <c r="AE533" i="1"/>
  <c r="AE434" i="1"/>
  <c r="AE430" i="1"/>
  <c r="AE428" i="1"/>
  <c r="AE415" i="1"/>
  <c r="AE407" i="1"/>
  <c r="AE395" i="1"/>
  <c r="AE329" i="1"/>
  <c r="AE328" i="1"/>
  <c r="AE323" i="1"/>
  <c r="AE309" i="1"/>
  <c r="AE304" i="1"/>
  <c r="AE245" i="1"/>
  <c r="AE243" i="1"/>
  <c r="AE227" i="1"/>
  <c r="AE164" i="1"/>
  <c r="AE118" i="1"/>
  <c r="AE92" i="1"/>
  <c r="AE35" i="1"/>
  <c r="AE32" i="1"/>
  <c r="AE18" i="1"/>
  <c r="AE16" i="1"/>
  <c r="X3" i="1"/>
  <c r="AH3" i="1" s="1"/>
  <c r="AA3" i="1"/>
  <c r="X4" i="1"/>
  <c r="AH4" i="1" s="1"/>
  <c r="AA4" i="1"/>
  <c r="X5" i="1"/>
  <c r="AH5" i="1" s="1"/>
  <c r="AA5" i="1"/>
  <c r="X6" i="1"/>
  <c r="AH6" i="1" s="1"/>
  <c r="AA6" i="1"/>
  <c r="X7" i="1"/>
  <c r="AH7" i="1" s="1"/>
  <c r="AA7" i="1"/>
  <c r="X8" i="1"/>
  <c r="AH8" i="1" s="1"/>
  <c r="AA8" i="1"/>
  <c r="X9" i="1"/>
  <c r="AH9" i="1" s="1"/>
  <c r="AA9" i="1"/>
  <c r="X10" i="1"/>
  <c r="AH10" i="1" s="1"/>
  <c r="AA10" i="1"/>
  <c r="X11" i="1"/>
  <c r="AH11" i="1" s="1"/>
  <c r="AA11" i="1"/>
  <c r="X12" i="1"/>
  <c r="AH12" i="1" s="1"/>
  <c r="AA12" i="1"/>
  <c r="X13" i="1"/>
  <c r="AH13" i="1" s="1"/>
  <c r="AA13" i="1"/>
  <c r="X14" i="1"/>
  <c r="AH14" i="1" s="1"/>
  <c r="AA14" i="1"/>
  <c r="X15" i="1"/>
  <c r="AH15" i="1" s="1"/>
  <c r="AA15" i="1"/>
  <c r="X16" i="1"/>
  <c r="AH16" i="1" s="1"/>
  <c r="AA16" i="1"/>
  <c r="X17" i="1"/>
  <c r="AH17" i="1" s="1"/>
  <c r="AA17" i="1"/>
  <c r="X18" i="1"/>
  <c r="AH18" i="1" s="1"/>
  <c r="AA18" i="1"/>
  <c r="X19" i="1"/>
  <c r="AH19" i="1" s="1"/>
  <c r="AA19" i="1"/>
  <c r="X20" i="1"/>
  <c r="AH20" i="1" s="1"/>
  <c r="AA20" i="1"/>
  <c r="X21" i="1"/>
  <c r="AH21" i="1" s="1"/>
  <c r="AA21" i="1"/>
  <c r="X22" i="1"/>
  <c r="AH22" i="1" s="1"/>
  <c r="AA22" i="1"/>
  <c r="X23" i="1"/>
  <c r="AH23" i="1" s="1"/>
  <c r="AA23" i="1"/>
  <c r="X24" i="1"/>
  <c r="AH24" i="1" s="1"/>
  <c r="AA24" i="1"/>
  <c r="X25" i="1"/>
  <c r="AH25" i="1" s="1"/>
  <c r="AA25" i="1"/>
  <c r="X26" i="1"/>
  <c r="AH26" i="1" s="1"/>
  <c r="AA26" i="1"/>
  <c r="X27" i="1"/>
  <c r="AH27" i="1" s="1"/>
  <c r="AA27" i="1"/>
  <c r="X28" i="1"/>
  <c r="AH28" i="1" s="1"/>
  <c r="AA28" i="1"/>
  <c r="X29" i="1"/>
  <c r="AH29" i="1" s="1"/>
  <c r="AA29" i="1"/>
  <c r="X30" i="1"/>
  <c r="AH30" i="1" s="1"/>
  <c r="AA30" i="1"/>
  <c r="X31" i="1"/>
  <c r="AH31" i="1" s="1"/>
  <c r="AA31" i="1"/>
  <c r="X32" i="1"/>
  <c r="AH32" i="1" s="1"/>
  <c r="AA32" i="1"/>
  <c r="X33" i="1"/>
  <c r="AH33" i="1" s="1"/>
  <c r="AA33" i="1"/>
  <c r="X34" i="1"/>
  <c r="AH34" i="1" s="1"/>
  <c r="AA34" i="1"/>
  <c r="X35" i="1"/>
  <c r="AH35" i="1" s="1"/>
  <c r="AA35" i="1"/>
  <c r="X36" i="1"/>
  <c r="AH36" i="1" s="1"/>
  <c r="AA36" i="1"/>
  <c r="X37" i="1"/>
  <c r="AH37" i="1" s="1"/>
  <c r="AA37" i="1"/>
  <c r="X38" i="1"/>
  <c r="AH38" i="1" s="1"/>
  <c r="AA38" i="1"/>
  <c r="X39" i="1"/>
  <c r="AH39" i="1" s="1"/>
  <c r="AA39" i="1"/>
  <c r="X40" i="1"/>
  <c r="AH40" i="1" s="1"/>
  <c r="AA40" i="1"/>
  <c r="X41" i="1"/>
  <c r="AH41" i="1" s="1"/>
  <c r="AA41" i="1"/>
  <c r="X42" i="1"/>
  <c r="AH42" i="1" s="1"/>
  <c r="AA42" i="1"/>
  <c r="X43" i="1"/>
  <c r="AH43" i="1" s="1"/>
  <c r="AA43" i="1"/>
  <c r="X44" i="1"/>
  <c r="AH44" i="1" s="1"/>
  <c r="AA44" i="1"/>
  <c r="X45" i="1"/>
  <c r="AH45" i="1" s="1"/>
  <c r="AA45" i="1"/>
  <c r="X46" i="1"/>
  <c r="AH46" i="1" s="1"/>
  <c r="AA46" i="1"/>
  <c r="X47" i="1"/>
  <c r="AH47" i="1" s="1"/>
  <c r="AA47" i="1"/>
  <c r="X48" i="1"/>
  <c r="AH48" i="1" s="1"/>
  <c r="AA48" i="1"/>
  <c r="X49" i="1"/>
  <c r="AH49" i="1" s="1"/>
  <c r="AA49" i="1"/>
  <c r="X50" i="1"/>
  <c r="AH50" i="1" s="1"/>
  <c r="AA50" i="1"/>
  <c r="X51" i="1"/>
  <c r="AH51" i="1" s="1"/>
  <c r="AA51" i="1"/>
  <c r="X52" i="1"/>
  <c r="AH52" i="1" s="1"/>
  <c r="AA52" i="1"/>
  <c r="X53" i="1"/>
  <c r="AH53" i="1" s="1"/>
  <c r="AA53" i="1"/>
  <c r="X54" i="1"/>
  <c r="AH54" i="1" s="1"/>
  <c r="AA54" i="1"/>
  <c r="X55" i="1"/>
  <c r="AH55" i="1" s="1"/>
  <c r="AA55" i="1"/>
  <c r="X56" i="1"/>
  <c r="AH56" i="1" s="1"/>
  <c r="AA56" i="1"/>
  <c r="X57" i="1"/>
  <c r="AH57" i="1" s="1"/>
  <c r="AA57" i="1"/>
  <c r="X58" i="1"/>
  <c r="AH58" i="1" s="1"/>
  <c r="AA58" i="1"/>
  <c r="X59" i="1"/>
  <c r="AH59" i="1" s="1"/>
  <c r="AA59" i="1"/>
  <c r="X60" i="1"/>
  <c r="AH60" i="1" s="1"/>
  <c r="AA60" i="1"/>
  <c r="X61" i="1"/>
  <c r="AH61" i="1" s="1"/>
  <c r="AA61" i="1"/>
  <c r="X62" i="1"/>
  <c r="AH62" i="1" s="1"/>
  <c r="AA62" i="1"/>
  <c r="X63" i="1"/>
  <c r="AH63" i="1" s="1"/>
  <c r="AA63" i="1"/>
  <c r="X64" i="1"/>
  <c r="AH64" i="1" s="1"/>
  <c r="AA64" i="1"/>
  <c r="X65" i="1"/>
  <c r="AH65" i="1" s="1"/>
  <c r="AA65" i="1"/>
  <c r="X66" i="1"/>
  <c r="AH66" i="1" s="1"/>
  <c r="AA66" i="1"/>
  <c r="X67" i="1"/>
  <c r="AH67" i="1" s="1"/>
  <c r="AA67" i="1"/>
  <c r="X68" i="1"/>
  <c r="AH68" i="1" s="1"/>
  <c r="AA68" i="1"/>
  <c r="X69" i="1"/>
  <c r="AH69" i="1" s="1"/>
  <c r="AA69" i="1"/>
  <c r="X70" i="1"/>
  <c r="AH70" i="1" s="1"/>
  <c r="AA70" i="1"/>
  <c r="X71" i="1"/>
  <c r="AH71" i="1" s="1"/>
  <c r="AA71" i="1"/>
  <c r="X72" i="1"/>
  <c r="AH72" i="1" s="1"/>
  <c r="AA72" i="1"/>
  <c r="X73" i="1"/>
  <c r="AH73" i="1" s="1"/>
  <c r="AA73" i="1"/>
  <c r="X74" i="1"/>
  <c r="AH74" i="1" s="1"/>
  <c r="AA74" i="1"/>
  <c r="X75" i="1"/>
  <c r="AH75" i="1" s="1"/>
  <c r="AA75" i="1"/>
  <c r="X76" i="1"/>
  <c r="AH76" i="1" s="1"/>
  <c r="AA76" i="1"/>
  <c r="X77" i="1"/>
  <c r="AH77" i="1" s="1"/>
  <c r="AA77" i="1"/>
  <c r="X78" i="1"/>
  <c r="AH78" i="1" s="1"/>
  <c r="AA78" i="1"/>
  <c r="X79" i="1"/>
  <c r="AH79" i="1" s="1"/>
  <c r="AA79" i="1"/>
  <c r="X80" i="1"/>
  <c r="AH80" i="1" s="1"/>
  <c r="AA80" i="1"/>
  <c r="X81" i="1"/>
  <c r="AH81" i="1" s="1"/>
  <c r="AA81" i="1"/>
  <c r="X82" i="1"/>
  <c r="AH82" i="1" s="1"/>
  <c r="AA82" i="1"/>
  <c r="X83" i="1"/>
  <c r="AH83" i="1" s="1"/>
  <c r="AA83" i="1"/>
  <c r="X84" i="1"/>
  <c r="AH84" i="1" s="1"/>
  <c r="AA84" i="1"/>
  <c r="X85" i="1"/>
  <c r="AH85" i="1" s="1"/>
  <c r="AA85" i="1"/>
  <c r="X86" i="1"/>
  <c r="AH86" i="1" s="1"/>
  <c r="AA86" i="1"/>
  <c r="X87" i="1"/>
  <c r="AH87" i="1" s="1"/>
  <c r="AA87" i="1"/>
  <c r="X88" i="1"/>
  <c r="AH88" i="1" s="1"/>
  <c r="AA88" i="1"/>
  <c r="X89" i="1"/>
  <c r="AH89" i="1" s="1"/>
  <c r="AA89" i="1"/>
  <c r="X90" i="1"/>
  <c r="AH90" i="1" s="1"/>
  <c r="AA90" i="1"/>
  <c r="X91" i="1"/>
  <c r="AH91" i="1" s="1"/>
  <c r="AA91" i="1"/>
  <c r="X92" i="1"/>
  <c r="AH92" i="1" s="1"/>
  <c r="AA92" i="1"/>
  <c r="X93" i="1"/>
  <c r="AH93" i="1" s="1"/>
  <c r="AA93" i="1"/>
  <c r="X94" i="1"/>
  <c r="AH94" i="1" s="1"/>
  <c r="AA94" i="1"/>
  <c r="X95" i="1"/>
  <c r="AH95" i="1" s="1"/>
  <c r="AA95" i="1"/>
  <c r="X96" i="1"/>
  <c r="AH96" i="1" s="1"/>
  <c r="AA96" i="1"/>
  <c r="X97" i="1"/>
  <c r="AH97" i="1" s="1"/>
  <c r="AA97" i="1"/>
  <c r="X98" i="1"/>
  <c r="AH98" i="1" s="1"/>
  <c r="AA98" i="1"/>
  <c r="X99" i="1"/>
  <c r="AH99" i="1" s="1"/>
  <c r="AA99" i="1"/>
  <c r="X100" i="1"/>
  <c r="AH100" i="1" s="1"/>
  <c r="AA100" i="1"/>
  <c r="X101" i="1"/>
  <c r="AH101" i="1" s="1"/>
  <c r="AA101" i="1"/>
  <c r="X102" i="1"/>
  <c r="AH102" i="1" s="1"/>
  <c r="AA102" i="1"/>
  <c r="X103" i="1"/>
  <c r="AH103" i="1" s="1"/>
  <c r="AA103" i="1"/>
  <c r="X104" i="1"/>
  <c r="AH104" i="1" s="1"/>
  <c r="AA104" i="1"/>
  <c r="X105" i="1"/>
  <c r="AH105" i="1" s="1"/>
  <c r="AA105" i="1"/>
  <c r="X106" i="1"/>
  <c r="AH106" i="1" s="1"/>
  <c r="AA106" i="1"/>
  <c r="X107" i="1"/>
  <c r="AH107" i="1" s="1"/>
  <c r="AA107" i="1"/>
  <c r="X108" i="1"/>
  <c r="AH108" i="1" s="1"/>
  <c r="AA108" i="1"/>
  <c r="X109" i="1"/>
  <c r="AH109" i="1" s="1"/>
  <c r="AA109" i="1"/>
  <c r="X110" i="1"/>
  <c r="AH110" i="1" s="1"/>
  <c r="AA110" i="1"/>
  <c r="X111" i="1"/>
  <c r="AH111" i="1" s="1"/>
  <c r="AA111" i="1"/>
  <c r="X112" i="1"/>
  <c r="AH112" i="1" s="1"/>
  <c r="AA112" i="1"/>
  <c r="X113" i="1"/>
  <c r="AH113" i="1" s="1"/>
  <c r="AA113" i="1"/>
  <c r="X114" i="1"/>
  <c r="AH114" i="1" s="1"/>
  <c r="AA114" i="1"/>
  <c r="X115" i="1"/>
  <c r="AH115" i="1" s="1"/>
  <c r="AA115" i="1"/>
  <c r="X116" i="1"/>
  <c r="AH116" i="1" s="1"/>
  <c r="AA116" i="1"/>
  <c r="X117" i="1"/>
  <c r="AH117" i="1" s="1"/>
  <c r="AA117" i="1"/>
  <c r="X118" i="1"/>
  <c r="AH118" i="1" s="1"/>
  <c r="AA118" i="1"/>
  <c r="X119" i="1"/>
  <c r="AH119" i="1" s="1"/>
  <c r="AA119" i="1"/>
  <c r="X120" i="1"/>
  <c r="AH120" i="1" s="1"/>
  <c r="AA120" i="1"/>
  <c r="X121" i="1"/>
  <c r="AH121" i="1" s="1"/>
  <c r="AA121" i="1"/>
  <c r="X122" i="1"/>
  <c r="AH122" i="1" s="1"/>
  <c r="AA122" i="1"/>
  <c r="X123" i="1"/>
  <c r="AH123" i="1" s="1"/>
  <c r="AA123" i="1"/>
  <c r="X124" i="1"/>
  <c r="AH124" i="1" s="1"/>
  <c r="AA124" i="1"/>
  <c r="X125" i="1"/>
  <c r="AH125" i="1" s="1"/>
  <c r="AA125" i="1"/>
  <c r="X126" i="1"/>
  <c r="AH126" i="1" s="1"/>
  <c r="AA126" i="1"/>
  <c r="X127" i="1"/>
  <c r="AH127" i="1" s="1"/>
  <c r="AA127" i="1"/>
  <c r="X128" i="1"/>
  <c r="AH128" i="1" s="1"/>
  <c r="AA128" i="1"/>
  <c r="X129" i="1"/>
  <c r="AH129" i="1" s="1"/>
  <c r="AA129" i="1"/>
  <c r="X130" i="1"/>
  <c r="AH130" i="1" s="1"/>
  <c r="AA130" i="1"/>
  <c r="X131" i="1"/>
  <c r="AH131" i="1" s="1"/>
  <c r="AA131" i="1"/>
  <c r="X132" i="1"/>
  <c r="AH132" i="1" s="1"/>
  <c r="AA132" i="1"/>
  <c r="X133" i="1"/>
  <c r="AH133" i="1" s="1"/>
  <c r="AA133" i="1"/>
  <c r="X134" i="1"/>
  <c r="AH134" i="1" s="1"/>
  <c r="AA134" i="1"/>
  <c r="X135" i="1"/>
  <c r="AH135" i="1" s="1"/>
  <c r="AA135" i="1"/>
  <c r="X136" i="1"/>
  <c r="AH136" i="1" s="1"/>
  <c r="AA136" i="1"/>
  <c r="X137" i="1"/>
  <c r="AH137" i="1" s="1"/>
  <c r="AA137" i="1"/>
  <c r="X138" i="1"/>
  <c r="AH138" i="1" s="1"/>
  <c r="AA138" i="1"/>
  <c r="X139" i="1"/>
  <c r="AH139" i="1" s="1"/>
  <c r="AA139" i="1"/>
  <c r="X140" i="1"/>
  <c r="AH140" i="1" s="1"/>
  <c r="AA140" i="1"/>
  <c r="X141" i="1"/>
  <c r="AH141" i="1" s="1"/>
  <c r="AA141" i="1"/>
  <c r="X142" i="1"/>
  <c r="AH142" i="1" s="1"/>
  <c r="AA142" i="1"/>
  <c r="X143" i="1"/>
  <c r="AH143" i="1" s="1"/>
  <c r="AA143" i="1"/>
  <c r="X144" i="1"/>
  <c r="AH144" i="1" s="1"/>
  <c r="AA144" i="1"/>
  <c r="X145" i="1"/>
  <c r="AH145" i="1" s="1"/>
  <c r="AA145" i="1"/>
  <c r="X146" i="1"/>
  <c r="AH146" i="1" s="1"/>
  <c r="AA146" i="1"/>
  <c r="X147" i="1"/>
  <c r="AH147" i="1" s="1"/>
  <c r="AA147" i="1"/>
  <c r="X148" i="1"/>
  <c r="AH148" i="1" s="1"/>
  <c r="AA148" i="1"/>
  <c r="X149" i="1"/>
  <c r="AH149" i="1" s="1"/>
  <c r="AA149" i="1"/>
  <c r="X150" i="1"/>
  <c r="AH150" i="1" s="1"/>
  <c r="AA150" i="1"/>
  <c r="X151" i="1"/>
  <c r="AH151" i="1" s="1"/>
  <c r="AA151" i="1"/>
  <c r="X152" i="1"/>
  <c r="AH152" i="1" s="1"/>
  <c r="AA152" i="1"/>
  <c r="X153" i="1"/>
  <c r="AH153" i="1" s="1"/>
  <c r="AA153" i="1"/>
  <c r="X154" i="1"/>
  <c r="AH154" i="1" s="1"/>
  <c r="AA154" i="1"/>
  <c r="X155" i="1"/>
  <c r="AH155" i="1" s="1"/>
  <c r="AA155" i="1"/>
  <c r="X156" i="1"/>
  <c r="AH156" i="1" s="1"/>
  <c r="AA156" i="1"/>
  <c r="X157" i="1"/>
  <c r="AH157" i="1" s="1"/>
  <c r="AA157" i="1"/>
  <c r="X158" i="1"/>
  <c r="AH158" i="1" s="1"/>
  <c r="AA158" i="1"/>
  <c r="X159" i="1"/>
  <c r="AH159" i="1" s="1"/>
  <c r="AA159" i="1"/>
  <c r="X160" i="1"/>
  <c r="AH160" i="1" s="1"/>
  <c r="AA160" i="1"/>
  <c r="X161" i="1"/>
  <c r="AH161" i="1" s="1"/>
  <c r="AA161" i="1"/>
  <c r="X162" i="1"/>
  <c r="AH162" i="1" s="1"/>
  <c r="AA162" i="1"/>
  <c r="X163" i="1"/>
  <c r="AH163" i="1" s="1"/>
  <c r="AA163" i="1"/>
  <c r="X164" i="1"/>
  <c r="AH164" i="1" s="1"/>
  <c r="AA164" i="1"/>
  <c r="X165" i="1"/>
  <c r="AH165" i="1" s="1"/>
  <c r="AA165" i="1"/>
  <c r="X166" i="1"/>
  <c r="AH166" i="1" s="1"/>
  <c r="AA166" i="1"/>
  <c r="X167" i="1"/>
  <c r="AH167" i="1" s="1"/>
  <c r="AA167" i="1"/>
  <c r="X168" i="1"/>
  <c r="AH168" i="1" s="1"/>
  <c r="AA168" i="1"/>
  <c r="X169" i="1"/>
  <c r="AH169" i="1" s="1"/>
  <c r="AA169" i="1"/>
  <c r="X170" i="1"/>
  <c r="AH170" i="1" s="1"/>
  <c r="AA170" i="1"/>
  <c r="X171" i="1"/>
  <c r="AH171" i="1" s="1"/>
  <c r="AA171" i="1"/>
  <c r="X172" i="1"/>
  <c r="AH172" i="1" s="1"/>
  <c r="AA172" i="1"/>
  <c r="X173" i="1"/>
  <c r="AH173" i="1" s="1"/>
  <c r="AA173" i="1"/>
  <c r="X174" i="1"/>
  <c r="AH174" i="1" s="1"/>
  <c r="AA174" i="1"/>
  <c r="X175" i="1"/>
  <c r="AH175" i="1" s="1"/>
  <c r="AA175" i="1"/>
  <c r="X176" i="1"/>
  <c r="AH176" i="1" s="1"/>
  <c r="AA176" i="1"/>
  <c r="X177" i="1"/>
  <c r="AH177" i="1" s="1"/>
  <c r="AA177" i="1"/>
  <c r="X178" i="1"/>
  <c r="AH178" i="1" s="1"/>
  <c r="AA178" i="1"/>
  <c r="X179" i="1"/>
  <c r="AH179" i="1" s="1"/>
  <c r="AA179" i="1"/>
  <c r="X180" i="1"/>
  <c r="AH180" i="1" s="1"/>
  <c r="AA180" i="1"/>
  <c r="X181" i="1"/>
  <c r="AH181" i="1" s="1"/>
  <c r="AA181" i="1"/>
  <c r="X182" i="1"/>
  <c r="AH182" i="1" s="1"/>
  <c r="AA182" i="1"/>
  <c r="X183" i="1"/>
  <c r="AH183" i="1" s="1"/>
  <c r="AA183" i="1"/>
  <c r="X184" i="1"/>
  <c r="AH184" i="1" s="1"/>
  <c r="AA184" i="1"/>
  <c r="X185" i="1"/>
  <c r="AH185" i="1" s="1"/>
  <c r="AA185" i="1"/>
  <c r="X186" i="1"/>
  <c r="AH186" i="1" s="1"/>
  <c r="AA186" i="1"/>
  <c r="X187" i="1"/>
  <c r="AH187" i="1" s="1"/>
  <c r="AA187" i="1"/>
  <c r="X188" i="1"/>
  <c r="AH188" i="1" s="1"/>
  <c r="AA188" i="1"/>
  <c r="X189" i="1"/>
  <c r="AH189" i="1" s="1"/>
  <c r="AA189" i="1"/>
  <c r="X190" i="1"/>
  <c r="AH190" i="1" s="1"/>
  <c r="AA190" i="1"/>
  <c r="X191" i="1"/>
  <c r="AH191" i="1" s="1"/>
  <c r="AA191" i="1"/>
  <c r="X192" i="1"/>
  <c r="AH192" i="1" s="1"/>
  <c r="AA192" i="1"/>
  <c r="X193" i="1"/>
  <c r="AH193" i="1" s="1"/>
  <c r="AA193" i="1"/>
  <c r="X194" i="1"/>
  <c r="AH194" i="1" s="1"/>
  <c r="AA194" i="1"/>
  <c r="X195" i="1"/>
  <c r="AH195" i="1" s="1"/>
  <c r="AA195" i="1"/>
  <c r="X196" i="1"/>
  <c r="AH196" i="1" s="1"/>
  <c r="AA196" i="1"/>
  <c r="X197" i="1"/>
  <c r="AH197" i="1" s="1"/>
  <c r="AA197" i="1"/>
  <c r="X198" i="1"/>
  <c r="AH198" i="1" s="1"/>
  <c r="AA198" i="1"/>
  <c r="X199" i="1"/>
  <c r="AH199" i="1" s="1"/>
  <c r="AA199" i="1"/>
  <c r="X200" i="1"/>
  <c r="AH200" i="1" s="1"/>
  <c r="AA200" i="1"/>
  <c r="X201" i="1"/>
  <c r="AH201" i="1" s="1"/>
  <c r="AA201" i="1"/>
  <c r="X202" i="1"/>
  <c r="AH202" i="1" s="1"/>
  <c r="AA202" i="1"/>
  <c r="X203" i="1"/>
  <c r="AH203" i="1" s="1"/>
  <c r="AA203" i="1"/>
  <c r="X204" i="1"/>
  <c r="AH204" i="1" s="1"/>
  <c r="AA204" i="1"/>
  <c r="X205" i="1"/>
  <c r="AH205" i="1" s="1"/>
  <c r="AA205" i="1"/>
  <c r="X206" i="1"/>
  <c r="AH206" i="1" s="1"/>
  <c r="AA206" i="1"/>
  <c r="X207" i="1"/>
  <c r="AH207" i="1" s="1"/>
  <c r="AA207" i="1"/>
  <c r="X208" i="1"/>
  <c r="AH208" i="1" s="1"/>
  <c r="AA208" i="1"/>
  <c r="X209" i="1"/>
  <c r="AH209" i="1" s="1"/>
  <c r="AA209" i="1"/>
  <c r="X210" i="1"/>
  <c r="AH210" i="1" s="1"/>
  <c r="AA210" i="1"/>
  <c r="X211" i="1"/>
  <c r="AH211" i="1" s="1"/>
  <c r="AA211" i="1"/>
  <c r="X212" i="1"/>
  <c r="AH212" i="1" s="1"/>
  <c r="AA212" i="1"/>
  <c r="X213" i="1"/>
  <c r="AH213" i="1" s="1"/>
  <c r="AA213" i="1"/>
  <c r="X214" i="1"/>
  <c r="AH214" i="1" s="1"/>
  <c r="AA214" i="1"/>
  <c r="X215" i="1"/>
  <c r="AH215" i="1" s="1"/>
  <c r="AA215" i="1"/>
  <c r="X216" i="1"/>
  <c r="AH216" i="1" s="1"/>
  <c r="AA216" i="1"/>
  <c r="X217" i="1"/>
  <c r="AH217" i="1" s="1"/>
  <c r="AA217" i="1"/>
  <c r="X218" i="1"/>
  <c r="AH218" i="1" s="1"/>
  <c r="AA218" i="1"/>
  <c r="X219" i="1"/>
  <c r="AH219" i="1" s="1"/>
  <c r="AA219" i="1"/>
  <c r="X220" i="1"/>
  <c r="AH220" i="1" s="1"/>
  <c r="AA220" i="1"/>
  <c r="X221" i="1"/>
  <c r="AH221" i="1" s="1"/>
  <c r="AA221" i="1"/>
  <c r="X222" i="1"/>
  <c r="AH222" i="1" s="1"/>
  <c r="AA222" i="1"/>
  <c r="X223" i="1"/>
  <c r="AH223" i="1" s="1"/>
  <c r="AA223" i="1"/>
  <c r="X224" i="1"/>
  <c r="AH224" i="1" s="1"/>
  <c r="AA224" i="1"/>
  <c r="X225" i="1"/>
  <c r="AH225" i="1" s="1"/>
  <c r="AA225" i="1"/>
  <c r="X226" i="1"/>
  <c r="AH226" i="1" s="1"/>
  <c r="AA226" i="1"/>
  <c r="X227" i="1"/>
  <c r="AH227" i="1" s="1"/>
  <c r="AA227" i="1"/>
  <c r="X228" i="1"/>
  <c r="AH228" i="1" s="1"/>
  <c r="AA228" i="1"/>
  <c r="X229" i="1"/>
  <c r="AH229" i="1" s="1"/>
  <c r="AA229" i="1"/>
  <c r="X230" i="1"/>
  <c r="AH230" i="1" s="1"/>
  <c r="AA230" i="1"/>
  <c r="X231" i="1"/>
  <c r="AH231" i="1" s="1"/>
  <c r="AA231" i="1"/>
  <c r="X232" i="1"/>
  <c r="AH232" i="1" s="1"/>
  <c r="AA232" i="1"/>
  <c r="X233" i="1"/>
  <c r="AH233" i="1" s="1"/>
  <c r="AA233" i="1"/>
  <c r="X234" i="1"/>
  <c r="AH234" i="1" s="1"/>
  <c r="AA234" i="1"/>
  <c r="X235" i="1"/>
  <c r="AH235" i="1" s="1"/>
  <c r="AA235" i="1"/>
  <c r="X236" i="1"/>
  <c r="AH236" i="1" s="1"/>
  <c r="AA236" i="1"/>
  <c r="X237" i="1"/>
  <c r="AH237" i="1" s="1"/>
  <c r="AA237" i="1"/>
  <c r="X238" i="1"/>
  <c r="AH238" i="1" s="1"/>
  <c r="AA238" i="1"/>
  <c r="X239" i="1"/>
  <c r="AH239" i="1" s="1"/>
  <c r="AA239" i="1"/>
  <c r="X240" i="1"/>
  <c r="AH240" i="1" s="1"/>
  <c r="AA240" i="1"/>
  <c r="X241" i="1"/>
  <c r="AH241" i="1" s="1"/>
  <c r="AA241" i="1"/>
  <c r="X242" i="1"/>
  <c r="AH242" i="1" s="1"/>
  <c r="AA242" i="1"/>
  <c r="X243" i="1"/>
  <c r="AH243" i="1" s="1"/>
  <c r="AA243" i="1"/>
  <c r="X244" i="1"/>
  <c r="AH244" i="1" s="1"/>
  <c r="AA244" i="1"/>
  <c r="X245" i="1"/>
  <c r="AH245" i="1" s="1"/>
  <c r="AA245" i="1"/>
  <c r="X246" i="1"/>
  <c r="AH246" i="1" s="1"/>
  <c r="AA246" i="1"/>
  <c r="X247" i="1"/>
  <c r="AH247" i="1" s="1"/>
  <c r="AA247" i="1"/>
  <c r="X248" i="1"/>
  <c r="AH248" i="1" s="1"/>
  <c r="AA248" i="1"/>
  <c r="X249" i="1"/>
  <c r="AH249" i="1" s="1"/>
  <c r="AA249" i="1"/>
  <c r="X250" i="1"/>
  <c r="AH250" i="1" s="1"/>
  <c r="AA250" i="1"/>
  <c r="X251" i="1"/>
  <c r="AH251" i="1" s="1"/>
  <c r="AA251" i="1"/>
  <c r="X252" i="1"/>
  <c r="AH252" i="1" s="1"/>
  <c r="AA252" i="1"/>
  <c r="X253" i="1"/>
  <c r="AH253" i="1" s="1"/>
  <c r="AA253" i="1"/>
  <c r="X254" i="1"/>
  <c r="AH254" i="1" s="1"/>
  <c r="AA254" i="1"/>
  <c r="X255" i="1"/>
  <c r="AH255" i="1" s="1"/>
  <c r="AA255" i="1"/>
  <c r="X256" i="1"/>
  <c r="AH256" i="1" s="1"/>
  <c r="AA256" i="1"/>
  <c r="X257" i="1"/>
  <c r="AH257" i="1" s="1"/>
  <c r="AA257" i="1"/>
  <c r="X258" i="1"/>
  <c r="AH258" i="1" s="1"/>
  <c r="AA258" i="1"/>
  <c r="X259" i="1"/>
  <c r="AH259" i="1" s="1"/>
  <c r="AA259" i="1"/>
  <c r="X260" i="1"/>
  <c r="AH260" i="1" s="1"/>
  <c r="AA260" i="1"/>
  <c r="X261" i="1"/>
  <c r="AH261" i="1" s="1"/>
  <c r="AA261" i="1"/>
  <c r="X262" i="1"/>
  <c r="AH262" i="1" s="1"/>
  <c r="AA262" i="1"/>
  <c r="X263" i="1"/>
  <c r="AH263" i="1" s="1"/>
  <c r="AA263" i="1"/>
  <c r="X264" i="1"/>
  <c r="AH264" i="1" s="1"/>
  <c r="AA264" i="1"/>
  <c r="X265" i="1"/>
  <c r="AH265" i="1" s="1"/>
  <c r="AA265" i="1"/>
  <c r="X266" i="1"/>
  <c r="AH266" i="1" s="1"/>
  <c r="AA266" i="1"/>
  <c r="X267" i="1"/>
  <c r="AH267" i="1" s="1"/>
  <c r="AA267" i="1"/>
  <c r="X268" i="1"/>
  <c r="AH268" i="1" s="1"/>
  <c r="AA268" i="1"/>
  <c r="X269" i="1"/>
  <c r="AH269" i="1" s="1"/>
  <c r="AA269" i="1"/>
  <c r="X270" i="1"/>
  <c r="AH270" i="1" s="1"/>
  <c r="AA270" i="1"/>
  <c r="X271" i="1"/>
  <c r="AH271" i="1" s="1"/>
  <c r="AA271" i="1"/>
  <c r="X272" i="1"/>
  <c r="AH272" i="1" s="1"/>
  <c r="AA272" i="1"/>
  <c r="X273" i="1"/>
  <c r="AH273" i="1" s="1"/>
  <c r="AA273" i="1"/>
  <c r="X274" i="1"/>
  <c r="AH274" i="1" s="1"/>
  <c r="AA274" i="1"/>
  <c r="X275" i="1"/>
  <c r="AH275" i="1" s="1"/>
  <c r="AA275" i="1"/>
  <c r="X276" i="1"/>
  <c r="AH276" i="1" s="1"/>
  <c r="AA276" i="1"/>
  <c r="X277" i="1"/>
  <c r="AH277" i="1" s="1"/>
  <c r="AA277" i="1"/>
  <c r="X278" i="1"/>
  <c r="AH278" i="1" s="1"/>
  <c r="AA278" i="1"/>
  <c r="X279" i="1"/>
  <c r="AH279" i="1" s="1"/>
  <c r="AA279" i="1"/>
  <c r="X280" i="1"/>
  <c r="AH280" i="1" s="1"/>
  <c r="AA280" i="1"/>
  <c r="X281" i="1"/>
  <c r="AH281" i="1" s="1"/>
  <c r="AA281" i="1"/>
  <c r="X282" i="1"/>
  <c r="AH282" i="1" s="1"/>
  <c r="AA282" i="1"/>
  <c r="X283" i="1"/>
  <c r="AH283" i="1" s="1"/>
  <c r="AA283" i="1"/>
  <c r="X284" i="1"/>
  <c r="AH284" i="1" s="1"/>
  <c r="AA284" i="1"/>
  <c r="X285" i="1"/>
  <c r="AH285" i="1" s="1"/>
  <c r="AA285" i="1"/>
  <c r="X286" i="1"/>
  <c r="AH286" i="1" s="1"/>
  <c r="AA286" i="1"/>
  <c r="X287" i="1"/>
  <c r="AH287" i="1" s="1"/>
  <c r="AA287" i="1"/>
  <c r="X288" i="1"/>
  <c r="AH288" i="1" s="1"/>
  <c r="AA288" i="1"/>
  <c r="X289" i="1"/>
  <c r="AH289" i="1" s="1"/>
  <c r="AA289" i="1"/>
  <c r="X290" i="1"/>
  <c r="AH290" i="1" s="1"/>
  <c r="AA290" i="1"/>
  <c r="X291" i="1"/>
  <c r="AH291" i="1" s="1"/>
  <c r="AA291" i="1"/>
  <c r="X292" i="1"/>
  <c r="AH292" i="1" s="1"/>
  <c r="AA292" i="1"/>
  <c r="X293" i="1"/>
  <c r="AH293" i="1" s="1"/>
  <c r="AA293" i="1"/>
  <c r="X294" i="1"/>
  <c r="AH294" i="1" s="1"/>
  <c r="AA294" i="1"/>
  <c r="X295" i="1"/>
  <c r="AH295" i="1" s="1"/>
  <c r="AA295" i="1"/>
  <c r="X296" i="1"/>
  <c r="AH296" i="1" s="1"/>
  <c r="AA296" i="1"/>
  <c r="X297" i="1"/>
  <c r="AH297" i="1" s="1"/>
  <c r="AA297" i="1"/>
  <c r="X298" i="1"/>
  <c r="AH298" i="1" s="1"/>
  <c r="AA298" i="1"/>
  <c r="X299" i="1"/>
  <c r="AH299" i="1" s="1"/>
  <c r="AA299" i="1"/>
  <c r="X300" i="1"/>
  <c r="AH300" i="1" s="1"/>
  <c r="AA300" i="1"/>
  <c r="X301" i="1"/>
  <c r="AH301" i="1" s="1"/>
  <c r="AA301" i="1"/>
  <c r="X302" i="1"/>
  <c r="AH302" i="1" s="1"/>
  <c r="AA302" i="1"/>
  <c r="X303" i="1"/>
  <c r="AH303" i="1" s="1"/>
  <c r="AA303" i="1"/>
  <c r="X304" i="1"/>
  <c r="AH304" i="1" s="1"/>
  <c r="AA304" i="1"/>
  <c r="X305" i="1"/>
  <c r="AH305" i="1" s="1"/>
  <c r="AA305" i="1"/>
  <c r="X306" i="1"/>
  <c r="AH306" i="1" s="1"/>
  <c r="AA306" i="1"/>
  <c r="X307" i="1"/>
  <c r="AH307" i="1" s="1"/>
  <c r="AA307" i="1"/>
  <c r="X308" i="1"/>
  <c r="AH308" i="1" s="1"/>
  <c r="AA308" i="1"/>
  <c r="X309" i="1"/>
  <c r="AH309" i="1" s="1"/>
  <c r="AA309" i="1"/>
  <c r="X310" i="1"/>
  <c r="AH310" i="1" s="1"/>
  <c r="AA310" i="1"/>
  <c r="X311" i="1"/>
  <c r="AH311" i="1" s="1"/>
  <c r="AA311" i="1"/>
  <c r="X312" i="1"/>
  <c r="AH312" i="1" s="1"/>
  <c r="AA312" i="1"/>
  <c r="X313" i="1"/>
  <c r="AH313" i="1" s="1"/>
  <c r="AA313" i="1"/>
  <c r="X314" i="1"/>
  <c r="AH314" i="1" s="1"/>
  <c r="AA314" i="1"/>
  <c r="X315" i="1"/>
  <c r="AH315" i="1" s="1"/>
  <c r="AA315" i="1"/>
  <c r="X316" i="1"/>
  <c r="AH316" i="1" s="1"/>
  <c r="AA316" i="1"/>
  <c r="X317" i="1"/>
  <c r="AH317" i="1" s="1"/>
  <c r="AA317" i="1"/>
  <c r="X318" i="1"/>
  <c r="AH318" i="1" s="1"/>
  <c r="AA318" i="1"/>
  <c r="X319" i="1"/>
  <c r="AH319" i="1" s="1"/>
  <c r="AA319" i="1"/>
  <c r="X320" i="1"/>
  <c r="AH320" i="1" s="1"/>
  <c r="AA320" i="1"/>
  <c r="X321" i="1"/>
  <c r="AH321" i="1" s="1"/>
  <c r="AA321" i="1"/>
  <c r="X322" i="1"/>
  <c r="AH322" i="1" s="1"/>
  <c r="AA322" i="1"/>
  <c r="X323" i="1"/>
  <c r="AH323" i="1" s="1"/>
  <c r="AA323" i="1"/>
  <c r="X324" i="1"/>
  <c r="AH324" i="1" s="1"/>
  <c r="AA324" i="1"/>
  <c r="X325" i="1"/>
  <c r="AH325" i="1" s="1"/>
  <c r="AA325" i="1"/>
  <c r="X326" i="1"/>
  <c r="AH326" i="1" s="1"/>
  <c r="AA326" i="1"/>
  <c r="X327" i="1"/>
  <c r="AH327" i="1" s="1"/>
  <c r="AA327" i="1"/>
  <c r="X328" i="1"/>
  <c r="AH328" i="1" s="1"/>
  <c r="AA328" i="1"/>
  <c r="X329" i="1"/>
  <c r="AH329" i="1" s="1"/>
  <c r="AA329" i="1"/>
  <c r="X330" i="1"/>
  <c r="AH330" i="1" s="1"/>
  <c r="AA330" i="1"/>
  <c r="X331" i="1"/>
  <c r="AH331" i="1" s="1"/>
  <c r="AA331" i="1"/>
  <c r="X332" i="1"/>
  <c r="AH332" i="1" s="1"/>
  <c r="AA332" i="1"/>
  <c r="X333" i="1"/>
  <c r="AH333" i="1" s="1"/>
  <c r="AA333" i="1"/>
  <c r="X334" i="1"/>
  <c r="AH334" i="1" s="1"/>
  <c r="AA334" i="1"/>
  <c r="X335" i="1"/>
  <c r="AH335" i="1" s="1"/>
  <c r="AA335" i="1"/>
  <c r="X336" i="1"/>
  <c r="AH336" i="1" s="1"/>
  <c r="AA336" i="1"/>
  <c r="X337" i="1"/>
  <c r="AH337" i="1" s="1"/>
  <c r="AA337" i="1"/>
  <c r="X338" i="1"/>
  <c r="AH338" i="1" s="1"/>
  <c r="AA338" i="1"/>
  <c r="X339" i="1"/>
  <c r="AH339" i="1" s="1"/>
  <c r="AA339" i="1"/>
  <c r="X340" i="1"/>
  <c r="AH340" i="1" s="1"/>
  <c r="AA340" i="1"/>
  <c r="X341" i="1"/>
  <c r="AH341" i="1" s="1"/>
  <c r="AA341" i="1"/>
  <c r="X342" i="1"/>
  <c r="AH342" i="1" s="1"/>
  <c r="AA342" i="1"/>
  <c r="X343" i="1"/>
  <c r="AH343" i="1" s="1"/>
  <c r="AA343" i="1"/>
  <c r="X344" i="1"/>
  <c r="AH344" i="1" s="1"/>
  <c r="AA344" i="1"/>
  <c r="X345" i="1"/>
  <c r="AH345" i="1" s="1"/>
  <c r="AA345" i="1"/>
  <c r="X346" i="1"/>
  <c r="AH346" i="1" s="1"/>
  <c r="AA346" i="1"/>
  <c r="X347" i="1"/>
  <c r="AH347" i="1" s="1"/>
  <c r="AA347" i="1"/>
  <c r="X348" i="1"/>
  <c r="AH348" i="1" s="1"/>
  <c r="AA348" i="1"/>
  <c r="X349" i="1"/>
  <c r="AH349" i="1" s="1"/>
  <c r="AA349" i="1"/>
  <c r="X350" i="1"/>
  <c r="AH350" i="1" s="1"/>
  <c r="AA350" i="1"/>
  <c r="X351" i="1"/>
  <c r="AH351" i="1" s="1"/>
  <c r="AA351" i="1"/>
  <c r="X352" i="1"/>
  <c r="AH352" i="1" s="1"/>
  <c r="AA352" i="1"/>
  <c r="X353" i="1"/>
  <c r="AH353" i="1" s="1"/>
  <c r="AA353" i="1"/>
  <c r="X354" i="1"/>
  <c r="AH354" i="1" s="1"/>
  <c r="AA354" i="1"/>
  <c r="X355" i="1"/>
  <c r="AH355" i="1" s="1"/>
  <c r="AA355" i="1"/>
  <c r="X356" i="1"/>
  <c r="AH356" i="1" s="1"/>
  <c r="AA356" i="1"/>
  <c r="X357" i="1"/>
  <c r="AH357" i="1" s="1"/>
  <c r="AA357" i="1"/>
  <c r="X358" i="1"/>
  <c r="AH358" i="1" s="1"/>
  <c r="AA358" i="1"/>
  <c r="X359" i="1"/>
  <c r="AH359" i="1" s="1"/>
  <c r="AA359" i="1"/>
  <c r="X360" i="1"/>
  <c r="AH360" i="1" s="1"/>
  <c r="AA360" i="1"/>
  <c r="X361" i="1"/>
  <c r="AH361" i="1" s="1"/>
  <c r="AA361" i="1"/>
  <c r="X362" i="1"/>
  <c r="AH362" i="1" s="1"/>
  <c r="AA362" i="1"/>
  <c r="X363" i="1"/>
  <c r="AH363" i="1" s="1"/>
  <c r="AA363" i="1"/>
  <c r="X364" i="1"/>
  <c r="AH364" i="1" s="1"/>
  <c r="AA364" i="1"/>
  <c r="X365" i="1"/>
  <c r="AH365" i="1" s="1"/>
  <c r="AA365" i="1"/>
  <c r="X366" i="1"/>
  <c r="AH366" i="1" s="1"/>
  <c r="AA366" i="1"/>
  <c r="X367" i="1"/>
  <c r="AH367" i="1" s="1"/>
  <c r="AA367" i="1"/>
  <c r="X368" i="1"/>
  <c r="AH368" i="1" s="1"/>
  <c r="AA368" i="1"/>
  <c r="X369" i="1"/>
  <c r="AH369" i="1" s="1"/>
  <c r="AA369" i="1"/>
  <c r="X370" i="1"/>
  <c r="AH370" i="1" s="1"/>
  <c r="AA370" i="1"/>
  <c r="X371" i="1"/>
  <c r="AH371" i="1" s="1"/>
  <c r="AA371" i="1"/>
  <c r="X372" i="1"/>
  <c r="AH372" i="1" s="1"/>
  <c r="AA372" i="1"/>
  <c r="X373" i="1"/>
  <c r="AH373" i="1" s="1"/>
  <c r="AA373" i="1"/>
  <c r="X374" i="1"/>
  <c r="AH374" i="1" s="1"/>
  <c r="AA374" i="1"/>
  <c r="X375" i="1"/>
  <c r="AH375" i="1" s="1"/>
  <c r="AA375" i="1"/>
  <c r="X376" i="1"/>
  <c r="AH376" i="1" s="1"/>
  <c r="AA376" i="1"/>
  <c r="X377" i="1"/>
  <c r="AH377" i="1" s="1"/>
  <c r="AA377" i="1"/>
  <c r="X378" i="1"/>
  <c r="AH378" i="1" s="1"/>
  <c r="AA378" i="1"/>
  <c r="X379" i="1"/>
  <c r="AH379" i="1" s="1"/>
  <c r="AA379" i="1"/>
  <c r="X380" i="1"/>
  <c r="AH380" i="1" s="1"/>
  <c r="AA380" i="1"/>
  <c r="X381" i="1"/>
  <c r="AH381" i="1" s="1"/>
  <c r="AA381" i="1"/>
  <c r="X382" i="1"/>
  <c r="AH382" i="1" s="1"/>
  <c r="AA382" i="1"/>
  <c r="X383" i="1"/>
  <c r="AH383" i="1" s="1"/>
  <c r="AA383" i="1"/>
  <c r="X384" i="1"/>
  <c r="AH384" i="1" s="1"/>
  <c r="AA384" i="1"/>
  <c r="X385" i="1"/>
  <c r="AH385" i="1" s="1"/>
  <c r="AA385" i="1"/>
  <c r="X386" i="1"/>
  <c r="AH386" i="1" s="1"/>
  <c r="AA386" i="1"/>
  <c r="X387" i="1"/>
  <c r="AH387" i="1" s="1"/>
  <c r="AA387" i="1"/>
  <c r="X388" i="1"/>
  <c r="AH388" i="1" s="1"/>
  <c r="AA388" i="1"/>
  <c r="X389" i="1"/>
  <c r="AH389" i="1" s="1"/>
  <c r="AA389" i="1"/>
  <c r="X390" i="1"/>
  <c r="AH390" i="1" s="1"/>
  <c r="AA390" i="1"/>
  <c r="X391" i="1"/>
  <c r="AH391" i="1" s="1"/>
  <c r="AA391" i="1"/>
  <c r="X392" i="1"/>
  <c r="AH392" i="1" s="1"/>
  <c r="AA392" i="1"/>
  <c r="X393" i="1"/>
  <c r="AH393" i="1" s="1"/>
  <c r="AA393" i="1"/>
  <c r="X394" i="1"/>
  <c r="AH394" i="1" s="1"/>
  <c r="AA394" i="1"/>
  <c r="X395" i="1"/>
  <c r="AH395" i="1" s="1"/>
  <c r="AA395" i="1"/>
  <c r="X396" i="1"/>
  <c r="AH396" i="1" s="1"/>
  <c r="AA396" i="1"/>
  <c r="X397" i="1"/>
  <c r="AH397" i="1" s="1"/>
  <c r="AA397" i="1"/>
  <c r="X398" i="1"/>
  <c r="AH398" i="1" s="1"/>
  <c r="AA398" i="1"/>
  <c r="X399" i="1"/>
  <c r="AH399" i="1" s="1"/>
  <c r="AA399" i="1"/>
  <c r="X400" i="1"/>
  <c r="AH400" i="1" s="1"/>
  <c r="AA400" i="1"/>
  <c r="X401" i="1"/>
  <c r="AH401" i="1" s="1"/>
  <c r="AA401" i="1"/>
  <c r="X402" i="1"/>
  <c r="AH402" i="1" s="1"/>
  <c r="AA402" i="1"/>
  <c r="X403" i="1"/>
  <c r="AH403" i="1" s="1"/>
  <c r="AA403" i="1"/>
  <c r="X404" i="1"/>
  <c r="AH404" i="1" s="1"/>
  <c r="AA404" i="1"/>
  <c r="X405" i="1"/>
  <c r="AH405" i="1" s="1"/>
  <c r="AA405" i="1"/>
  <c r="X406" i="1"/>
  <c r="AH406" i="1" s="1"/>
  <c r="AA406" i="1"/>
  <c r="X407" i="1"/>
  <c r="AH407" i="1" s="1"/>
  <c r="AA407" i="1"/>
  <c r="X408" i="1"/>
  <c r="AH408" i="1" s="1"/>
  <c r="AA408" i="1"/>
  <c r="X409" i="1"/>
  <c r="AH409" i="1" s="1"/>
  <c r="AA409" i="1"/>
  <c r="X410" i="1"/>
  <c r="AH410" i="1" s="1"/>
  <c r="AA410" i="1"/>
  <c r="X411" i="1"/>
  <c r="AH411" i="1" s="1"/>
  <c r="AA411" i="1"/>
  <c r="X412" i="1"/>
  <c r="AH412" i="1" s="1"/>
  <c r="AA412" i="1"/>
  <c r="X413" i="1"/>
  <c r="AH413" i="1" s="1"/>
  <c r="AA413" i="1"/>
  <c r="X414" i="1"/>
  <c r="AH414" i="1" s="1"/>
  <c r="AA414" i="1"/>
  <c r="X415" i="1"/>
  <c r="AH415" i="1" s="1"/>
  <c r="AA415" i="1"/>
  <c r="X416" i="1"/>
  <c r="AH416" i="1" s="1"/>
  <c r="AA416" i="1"/>
  <c r="X417" i="1"/>
  <c r="AH417" i="1" s="1"/>
  <c r="AA417" i="1"/>
  <c r="X418" i="1"/>
  <c r="AH418" i="1" s="1"/>
  <c r="AA418" i="1"/>
  <c r="X419" i="1"/>
  <c r="AH419" i="1" s="1"/>
  <c r="AA419" i="1"/>
  <c r="X420" i="1"/>
  <c r="AH420" i="1" s="1"/>
  <c r="AA420" i="1"/>
  <c r="X421" i="1"/>
  <c r="AH421" i="1" s="1"/>
  <c r="AA421" i="1"/>
  <c r="X422" i="1"/>
  <c r="AH422" i="1" s="1"/>
  <c r="AA422" i="1"/>
  <c r="X423" i="1"/>
  <c r="AH423" i="1" s="1"/>
  <c r="AA423" i="1"/>
  <c r="X424" i="1"/>
  <c r="AH424" i="1" s="1"/>
  <c r="AA424" i="1"/>
  <c r="X425" i="1"/>
  <c r="AH425" i="1" s="1"/>
  <c r="AA425" i="1"/>
  <c r="X426" i="1"/>
  <c r="AH426" i="1" s="1"/>
  <c r="AA426" i="1"/>
  <c r="X427" i="1"/>
  <c r="AH427" i="1" s="1"/>
  <c r="AA427" i="1"/>
  <c r="X428" i="1"/>
  <c r="AH428" i="1" s="1"/>
  <c r="AA428" i="1"/>
  <c r="X429" i="1"/>
  <c r="AH429" i="1" s="1"/>
  <c r="AA429" i="1"/>
  <c r="X430" i="1"/>
  <c r="AH430" i="1" s="1"/>
  <c r="AA430" i="1"/>
  <c r="X431" i="1"/>
  <c r="AH431" i="1" s="1"/>
  <c r="AA431" i="1"/>
  <c r="X432" i="1"/>
  <c r="AH432" i="1" s="1"/>
  <c r="AA432" i="1"/>
  <c r="X433" i="1"/>
  <c r="AH433" i="1" s="1"/>
  <c r="AA433" i="1"/>
  <c r="X434" i="1"/>
  <c r="AH434" i="1" s="1"/>
  <c r="AA434" i="1"/>
  <c r="X435" i="1"/>
  <c r="AH435" i="1" s="1"/>
  <c r="AA435" i="1"/>
  <c r="X436" i="1"/>
  <c r="AH436" i="1" s="1"/>
  <c r="AA436" i="1"/>
  <c r="X437" i="1"/>
  <c r="AH437" i="1" s="1"/>
  <c r="AA437" i="1"/>
  <c r="X438" i="1"/>
  <c r="AH438" i="1" s="1"/>
  <c r="AA438" i="1"/>
  <c r="X439" i="1"/>
  <c r="AH439" i="1" s="1"/>
  <c r="AA439" i="1"/>
  <c r="X440" i="1"/>
  <c r="AH440" i="1" s="1"/>
  <c r="AA440" i="1"/>
  <c r="X441" i="1"/>
  <c r="AH441" i="1" s="1"/>
  <c r="AA441" i="1"/>
  <c r="X442" i="1"/>
  <c r="AH442" i="1" s="1"/>
  <c r="AA442" i="1"/>
  <c r="X443" i="1"/>
  <c r="AH443" i="1" s="1"/>
  <c r="AA443" i="1"/>
  <c r="X444" i="1"/>
  <c r="AH444" i="1" s="1"/>
  <c r="AA444" i="1"/>
  <c r="X445" i="1"/>
  <c r="AH445" i="1" s="1"/>
  <c r="AA445" i="1"/>
  <c r="X446" i="1"/>
  <c r="AH446" i="1" s="1"/>
  <c r="AA446" i="1"/>
  <c r="X447" i="1"/>
  <c r="AH447" i="1" s="1"/>
  <c r="AA447" i="1"/>
  <c r="X448" i="1"/>
  <c r="AH448" i="1" s="1"/>
  <c r="AA448" i="1"/>
  <c r="X449" i="1"/>
  <c r="AH449" i="1" s="1"/>
  <c r="AA449" i="1"/>
  <c r="X450" i="1"/>
  <c r="AH450" i="1" s="1"/>
  <c r="AA450" i="1"/>
  <c r="X451" i="1"/>
  <c r="AH451" i="1" s="1"/>
  <c r="AA451" i="1"/>
  <c r="X452" i="1"/>
  <c r="AH452" i="1" s="1"/>
  <c r="AA452" i="1"/>
  <c r="X453" i="1"/>
  <c r="AH453" i="1" s="1"/>
  <c r="AA453" i="1"/>
  <c r="X454" i="1"/>
  <c r="AH454" i="1" s="1"/>
  <c r="AA454" i="1"/>
  <c r="X455" i="1"/>
  <c r="AH455" i="1" s="1"/>
  <c r="AA455" i="1"/>
  <c r="X456" i="1"/>
  <c r="AH456" i="1" s="1"/>
  <c r="AA456" i="1"/>
  <c r="X457" i="1"/>
  <c r="AH457" i="1" s="1"/>
  <c r="AA457" i="1"/>
  <c r="X458" i="1"/>
  <c r="AH458" i="1" s="1"/>
  <c r="AA458" i="1"/>
  <c r="X459" i="1"/>
  <c r="AH459" i="1" s="1"/>
  <c r="AA459" i="1"/>
  <c r="X460" i="1"/>
  <c r="AH460" i="1" s="1"/>
  <c r="AA460" i="1"/>
  <c r="X461" i="1"/>
  <c r="AH461" i="1" s="1"/>
  <c r="AA461" i="1"/>
  <c r="X462" i="1"/>
  <c r="AH462" i="1" s="1"/>
  <c r="AA462" i="1"/>
  <c r="X463" i="1"/>
  <c r="AH463" i="1" s="1"/>
  <c r="AA463" i="1"/>
  <c r="X464" i="1"/>
  <c r="AH464" i="1" s="1"/>
  <c r="AA464" i="1"/>
  <c r="X465" i="1"/>
  <c r="AH465" i="1" s="1"/>
  <c r="AA465" i="1"/>
  <c r="X466" i="1"/>
  <c r="AH466" i="1" s="1"/>
  <c r="AA466" i="1"/>
  <c r="X467" i="1"/>
  <c r="AH467" i="1" s="1"/>
  <c r="AA467" i="1"/>
  <c r="X468" i="1"/>
  <c r="AH468" i="1" s="1"/>
  <c r="AA468" i="1"/>
  <c r="X469" i="1"/>
  <c r="AH469" i="1" s="1"/>
  <c r="AA469" i="1"/>
  <c r="X470" i="1"/>
  <c r="AH470" i="1" s="1"/>
  <c r="AA470" i="1"/>
  <c r="X471" i="1"/>
  <c r="AH471" i="1" s="1"/>
  <c r="AA471" i="1"/>
  <c r="X472" i="1"/>
  <c r="AH472" i="1" s="1"/>
  <c r="AA472" i="1"/>
  <c r="X473" i="1"/>
  <c r="AH473" i="1" s="1"/>
  <c r="AA473" i="1"/>
  <c r="X474" i="1"/>
  <c r="AH474" i="1" s="1"/>
  <c r="AA474" i="1"/>
  <c r="X475" i="1"/>
  <c r="AH475" i="1" s="1"/>
  <c r="AA475" i="1"/>
  <c r="X476" i="1"/>
  <c r="AH476" i="1" s="1"/>
  <c r="AA476" i="1"/>
  <c r="X477" i="1"/>
  <c r="AH477" i="1" s="1"/>
  <c r="AA477" i="1"/>
  <c r="X478" i="1"/>
  <c r="AH478" i="1" s="1"/>
  <c r="AA478" i="1"/>
  <c r="X479" i="1"/>
  <c r="AH479" i="1" s="1"/>
  <c r="AA479" i="1"/>
  <c r="X480" i="1"/>
  <c r="AH480" i="1" s="1"/>
  <c r="AA480" i="1"/>
  <c r="X481" i="1"/>
  <c r="AH481" i="1" s="1"/>
  <c r="AA481" i="1"/>
  <c r="X482" i="1"/>
  <c r="AH482" i="1" s="1"/>
  <c r="AA482" i="1"/>
  <c r="X483" i="1"/>
  <c r="AH483" i="1" s="1"/>
  <c r="AA483" i="1"/>
  <c r="X484" i="1"/>
  <c r="AH484" i="1" s="1"/>
  <c r="AA484" i="1"/>
  <c r="X485" i="1"/>
  <c r="AH485" i="1" s="1"/>
  <c r="AA485" i="1"/>
  <c r="X486" i="1"/>
  <c r="AH486" i="1" s="1"/>
  <c r="AA486" i="1"/>
  <c r="X487" i="1"/>
  <c r="AH487" i="1" s="1"/>
  <c r="AA487" i="1"/>
  <c r="X488" i="1"/>
  <c r="AH488" i="1" s="1"/>
  <c r="AA488" i="1"/>
  <c r="X489" i="1"/>
  <c r="AH489" i="1" s="1"/>
  <c r="AA489" i="1"/>
  <c r="X490" i="1"/>
  <c r="AH490" i="1" s="1"/>
  <c r="AA490" i="1"/>
  <c r="X491" i="1"/>
  <c r="AH491" i="1" s="1"/>
  <c r="AA491" i="1"/>
  <c r="X492" i="1"/>
  <c r="AH492" i="1" s="1"/>
  <c r="AA492" i="1"/>
  <c r="X493" i="1"/>
  <c r="AH493" i="1" s="1"/>
  <c r="AA493" i="1"/>
  <c r="X494" i="1"/>
  <c r="AH494" i="1" s="1"/>
  <c r="AA494" i="1"/>
  <c r="X495" i="1"/>
  <c r="AH495" i="1" s="1"/>
  <c r="AA495" i="1"/>
  <c r="X496" i="1"/>
  <c r="AH496" i="1" s="1"/>
  <c r="AA496" i="1"/>
  <c r="X497" i="1"/>
  <c r="AH497" i="1" s="1"/>
  <c r="AA497" i="1"/>
  <c r="X498" i="1"/>
  <c r="AH498" i="1" s="1"/>
  <c r="AA498" i="1"/>
  <c r="X499" i="1"/>
  <c r="AH499" i="1" s="1"/>
  <c r="AA499" i="1"/>
  <c r="X500" i="1"/>
  <c r="AH500" i="1" s="1"/>
  <c r="AA500" i="1"/>
  <c r="X501" i="1"/>
  <c r="AH501" i="1" s="1"/>
  <c r="AA501" i="1"/>
  <c r="X502" i="1"/>
  <c r="AH502" i="1" s="1"/>
  <c r="AA502" i="1"/>
  <c r="X503" i="1"/>
  <c r="AH503" i="1" s="1"/>
  <c r="AA503" i="1"/>
  <c r="X504" i="1"/>
  <c r="AH504" i="1" s="1"/>
  <c r="AA504" i="1"/>
  <c r="X505" i="1"/>
  <c r="AH505" i="1" s="1"/>
  <c r="AA505" i="1"/>
  <c r="X506" i="1"/>
  <c r="AH506" i="1" s="1"/>
  <c r="AA506" i="1"/>
  <c r="X507" i="1"/>
  <c r="AH507" i="1" s="1"/>
  <c r="AA507" i="1"/>
  <c r="X508" i="1"/>
  <c r="AH508" i="1" s="1"/>
  <c r="AA508" i="1"/>
  <c r="X509" i="1"/>
  <c r="AH509" i="1" s="1"/>
  <c r="AA509" i="1"/>
  <c r="X510" i="1"/>
  <c r="AH510" i="1" s="1"/>
  <c r="AA510" i="1"/>
  <c r="X511" i="1"/>
  <c r="AH511" i="1" s="1"/>
  <c r="AA511" i="1"/>
  <c r="X512" i="1"/>
  <c r="AH512" i="1" s="1"/>
  <c r="AA512" i="1"/>
  <c r="X513" i="1"/>
  <c r="AH513" i="1" s="1"/>
  <c r="AA513" i="1"/>
  <c r="X514" i="1"/>
  <c r="AH514" i="1" s="1"/>
  <c r="AA514" i="1"/>
  <c r="X515" i="1"/>
  <c r="AH515" i="1" s="1"/>
  <c r="AA515" i="1"/>
  <c r="X516" i="1"/>
  <c r="AH516" i="1" s="1"/>
  <c r="AA516" i="1"/>
  <c r="X517" i="1"/>
  <c r="AH517" i="1" s="1"/>
  <c r="AA517" i="1"/>
  <c r="X518" i="1"/>
  <c r="AH518" i="1" s="1"/>
  <c r="AA518" i="1"/>
  <c r="X519" i="1"/>
  <c r="AH519" i="1" s="1"/>
  <c r="AA519" i="1"/>
  <c r="X520" i="1"/>
  <c r="AH520" i="1" s="1"/>
  <c r="AA520" i="1"/>
  <c r="X521" i="1"/>
  <c r="AH521" i="1" s="1"/>
  <c r="AA521" i="1"/>
  <c r="X522" i="1"/>
  <c r="AH522" i="1" s="1"/>
  <c r="AA522" i="1"/>
  <c r="X523" i="1"/>
  <c r="AH523" i="1" s="1"/>
  <c r="AA523" i="1"/>
  <c r="X524" i="1"/>
  <c r="AH524" i="1" s="1"/>
  <c r="AA524" i="1"/>
  <c r="X525" i="1"/>
  <c r="AH525" i="1" s="1"/>
  <c r="AA525" i="1"/>
  <c r="X526" i="1"/>
  <c r="AH526" i="1" s="1"/>
  <c r="AA526" i="1"/>
  <c r="X527" i="1"/>
  <c r="AH527" i="1" s="1"/>
  <c r="AA527" i="1"/>
  <c r="X528" i="1"/>
  <c r="AH528" i="1" s="1"/>
  <c r="AA528" i="1"/>
  <c r="X529" i="1"/>
  <c r="AH529" i="1" s="1"/>
  <c r="AA529" i="1"/>
  <c r="X530" i="1"/>
  <c r="AH530" i="1" s="1"/>
  <c r="AA530" i="1"/>
  <c r="X531" i="1"/>
  <c r="AH531" i="1" s="1"/>
  <c r="AA531" i="1"/>
  <c r="X532" i="1"/>
  <c r="AH532" i="1" s="1"/>
  <c r="AA532" i="1"/>
  <c r="X533" i="1"/>
  <c r="AH533" i="1" s="1"/>
  <c r="AA533" i="1"/>
  <c r="X534" i="1"/>
  <c r="AH534" i="1" s="1"/>
  <c r="AA534" i="1"/>
  <c r="X535" i="1"/>
  <c r="AH535" i="1" s="1"/>
  <c r="AA535" i="1"/>
  <c r="X536" i="1"/>
  <c r="AH536" i="1" s="1"/>
  <c r="AA536" i="1"/>
  <c r="X537" i="1"/>
  <c r="AH537" i="1" s="1"/>
  <c r="AA537" i="1"/>
  <c r="X538" i="1"/>
  <c r="AH538" i="1" s="1"/>
  <c r="AA538" i="1"/>
  <c r="X539" i="1"/>
  <c r="AH539" i="1" s="1"/>
  <c r="AA539" i="1"/>
  <c r="X540" i="1"/>
  <c r="AH540" i="1" s="1"/>
  <c r="AA540" i="1"/>
  <c r="X541" i="1"/>
  <c r="AH541" i="1" s="1"/>
  <c r="AA541" i="1"/>
  <c r="X542" i="1"/>
  <c r="AH542" i="1" s="1"/>
  <c r="AA542" i="1"/>
  <c r="X543" i="1"/>
  <c r="AH543" i="1" s="1"/>
  <c r="AA543" i="1"/>
  <c r="X544" i="1"/>
  <c r="AH544" i="1" s="1"/>
  <c r="AA544" i="1"/>
  <c r="X545" i="1"/>
  <c r="AH545" i="1" s="1"/>
  <c r="AA545" i="1"/>
  <c r="X546" i="1"/>
  <c r="AH546" i="1" s="1"/>
  <c r="AA546" i="1"/>
  <c r="X547" i="1"/>
  <c r="AH547" i="1" s="1"/>
  <c r="AA547" i="1"/>
  <c r="X548" i="1"/>
  <c r="AH548" i="1" s="1"/>
  <c r="AA548" i="1"/>
  <c r="X549" i="1"/>
  <c r="AH549" i="1" s="1"/>
  <c r="AA549" i="1"/>
  <c r="X550" i="1"/>
  <c r="AH550" i="1" s="1"/>
  <c r="AA550" i="1"/>
  <c r="X551" i="1"/>
  <c r="AH551" i="1" s="1"/>
  <c r="AA551" i="1"/>
  <c r="X552" i="1"/>
  <c r="AH552" i="1" s="1"/>
  <c r="AA552" i="1"/>
  <c r="X553" i="1"/>
  <c r="AH553" i="1" s="1"/>
  <c r="AA553" i="1"/>
  <c r="X554" i="1"/>
  <c r="AH554" i="1" s="1"/>
  <c r="AA554" i="1"/>
  <c r="X555" i="1"/>
  <c r="AH555" i="1" s="1"/>
  <c r="AA555" i="1"/>
  <c r="X556" i="1"/>
  <c r="AH556" i="1" s="1"/>
  <c r="AA556" i="1"/>
  <c r="X557" i="1"/>
  <c r="AH557" i="1" s="1"/>
  <c r="AA557" i="1"/>
  <c r="X558" i="1"/>
  <c r="AH558" i="1" s="1"/>
  <c r="AA558" i="1"/>
  <c r="X559" i="1"/>
  <c r="AH559" i="1" s="1"/>
  <c r="AA559" i="1"/>
  <c r="X560" i="1"/>
  <c r="AH560" i="1" s="1"/>
  <c r="AA560" i="1"/>
  <c r="X561" i="1"/>
  <c r="AH561" i="1" s="1"/>
  <c r="AA561" i="1"/>
  <c r="X562" i="1"/>
  <c r="AH562" i="1" s="1"/>
  <c r="AA562" i="1"/>
  <c r="X563" i="1"/>
  <c r="AH563" i="1" s="1"/>
  <c r="AA563" i="1"/>
  <c r="X564" i="1"/>
  <c r="AH564" i="1" s="1"/>
  <c r="AA564" i="1"/>
  <c r="X565" i="1"/>
  <c r="AH565" i="1" s="1"/>
  <c r="AA565" i="1"/>
  <c r="X566" i="1"/>
  <c r="AH566" i="1" s="1"/>
  <c r="AA566" i="1"/>
  <c r="X567" i="1"/>
  <c r="AH567" i="1" s="1"/>
  <c r="AA567" i="1"/>
  <c r="X568" i="1"/>
  <c r="AH568" i="1" s="1"/>
  <c r="AA568" i="1"/>
  <c r="X569" i="1"/>
  <c r="AH569" i="1" s="1"/>
  <c r="AA569" i="1"/>
  <c r="X570" i="1"/>
  <c r="AH570" i="1" s="1"/>
  <c r="AA570" i="1"/>
  <c r="X571" i="1"/>
  <c r="AH571" i="1" s="1"/>
  <c r="AA571" i="1"/>
  <c r="X572" i="1"/>
  <c r="AH572" i="1" s="1"/>
  <c r="AA572" i="1"/>
  <c r="X573" i="1"/>
  <c r="AH573" i="1" s="1"/>
  <c r="AA573" i="1"/>
  <c r="X574" i="1"/>
  <c r="AH574" i="1" s="1"/>
  <c r="AA574" i="1"/>
  <c r="X575" i="1"/>
  <c r="AH575" i="1" s="1"/>
  <c r="AA575" i="1"/>
  <c r="X576" i="1"/>
  <c r="AH576" i="1" s="1"/>
  <c r="AA576" i="1"/>
  <c r="X577" i="1"/>
  <c r="AH577" i="1" s="1"/>
  <c r="AA577" i="1"/>
  <c r="X578" i="1"/>
  <c r="AH578" i="1" s="1"/>
  <c r="AA578" i="1"/>
  <c r="X579" i="1"/>
  <c r="AH579" i="1" s="1"/>
  <c r="AA579" i="1"/>
  <c r="X580" i="1"/>
  <c r="AH580" i="1" s="1"/>
  <c r="AA580" i="1"/>
  <c r="X581" i="1"/>
  <c r="AH581" i="1" s="1"/>
  <c r="AA581" i="1"/>
  <c r="X582" i="1"/>
  <c r="AH582" i="1" s="1"/>
  <c r="AA582" i="1"/>
  <c r="X583" i="1"/>
  <c r="AH583" i="1" s="1"/>
  <c r="AA583" i="1"/>
  <c r="X584" i="1"/>
  <c r="AH584" i="1" s="1"/>
  <c r="AA584" i="1"/>
  <c r="X585" i="1"/>
  <c r="AH585" i="1" s="1"/>
  <c r="AA585" i="1"/>
  <c r="X586" i="1"/>
  <c r="AH586" i="1" s="1"/>
  <c r="AA586" i="1"/>
  <c r="X587" i="1"/>
  <c r="AH587" i="1" s="1"/>
  <c r="AA587" i="1"/>
  <c r="X588" i="1"/>
  <c r="AH588" i="1" s="1"/>
  <c r="AA588" i="1"/>
  <c r="X589" i="1"/>
  <c r="AH589" i="1" s="1"/>
  <c r="AA589" i="1"/>
  <c r="X590" i="1"/>
  <c r="AH590" i="1" s="1"/>
  <c r="AA590" i="1"/>
  <c r="X591" i="1"/>
  <c r="AH591" i="1" s="1"/>
  <c r="AA591" i="1"/>
  <c r="X592" i="1"/>
  <c r="AH592" i="1" s="1"/>
  <c r="AA592" i="1"/>
  <c r="X593" i="1"/>
  <c r="AH593" i="1" s="1"/>
  <c r="AA593" i="1"/>
  <c r="X594" i="1"/>
  <c r="AH594" i="1" s="1"/>
  <c r="AA594" i="1"/>
  <c r="X595" i="1"/>
  <c r="AH595" i="1" s="1"/>
  <c r="AA595" i="1"/>
  <c r="X596" i="1"/>
  <c r="AH596" i="1" s="1"/>
  <c r="AA596" i="1"/>
  <c r="X597" i="1"/>
  <c r="AH597" i="1" s="1"/>
  <c r="AA597" i="1"/>
  <c r="X598" i="1"/>
  <c r="AH598" i="1" s="1"/>
  <c r="AA598" i="1"/>
  <c r="X599" i="1"/>
  <c r="AH599" i="1" s="1"/>
  <c r="AA599" i="1"/>
  <c r="X600" i="1"/>
  <c r="AH600" i="1" s="1"/>
  <c r="AA600" i="1"/>
  <c r="X601" i="1"/>
  <c r="AH601" i="1" s="1"/>
  <c r="AA601" i="1"/>
  <c r="X602" i="1"/>
  <c r="AH602" i="1" s="1"/>
  <c r="AA602" i="1"/>
  <c r="X603" i="1"/>
  <c r="AH603" i="1" s="1"/>
  <c r="AA603" i="1"/>
  <c r="X604" i="1"/>
  <c r="AH604" i="1" s="1"/>
  <c r="AA604" i="1"/>
  <c r="X605" i="1"/>
  <c r="AH605" i="1" s="1"/>
  <c r="AA605" i="1"/>
  <c r="X606" i="1"/>
  <c r="AH606" i="1" s="1"/>
  <c r="AA606" i="1"/>
  <c r="X607" i="1"/>
  <c r="AH607" i="1" s="1"/>
  <c r="AA607" i="1"/>
  <c r="X608" i="1"/>
  <c r="AH608" i="1" s="1"/>
  <c r="AA608" i="1"/>
  <c r="X609" i="1"/>
  <c r="AH609" i="1" s="1"/>
  <c r="AA609" i="1"/>
  <c r="X610" i="1"/>
  <c r="AH610" i="1" s="1"/>
  <c r="AA610" i="1"/>
  <c r="X611" i="1"/>
  <c r="AH611" i="1" s="1"/>
  <c r="AA611" i="1"/>
  <c r="X612" i="1"/>
  <c r="AH612" i="1" s="1"/>
  <c r="AA612" i="1"/>
  <c r="X613" i="1"/>
  <c r="AH613" i="1" s="1"/>
  <c r="AA613" i="1"/>
  <c r="X614" i="1"/>
  <c r="AH614" i="1" s="1"/>
  <c r="AA614" i="1"/>
  <c r="X615" i="1"/>
  <c r="AH615" i="1" s="1"/>
  <c r="AA615" i="1"/>
  <c r="X616" i="1"/>
  <c r="AH616" i="1" s="1"/>
  <c r="AA616" i="1"/>
  <c r="X617" i="1"/>
  <c r="AH617" i="1" s="1"/>
  <c r="AA617" i="1"/>
  <c r="X618" i="1"/>
  <c r="AH618" i="1" s="1"/>
  <c r="AA618" i="1"/>
  <c r="X619" i="1"/>
  <c r="AH619" i="1" s="1"/>
  <c r="AA619" i="1"/>
  <c r="X620" i="1"/>
  <c r="AH620" i="1" s="1"/>
  <c r="AA620" i="1"/>
  <c r="X621" i="1"/>
  <c r="AH621" i="1" s="1"/>
  <c r="AA621" i="1"/>
  <c r="X622" i="1"/>
  <c r="AH622" i="1" s="1"/>
  <c r="AA622" i="1"/>
  <c r="X623" i="1"/>
  <c r="AH623" i="1" s="1"/>
  <c r="AA623" i="1"/>
  <c r="X624" i="1"/>
  <c r="AH624" i="1" s="1"/>
  <c r="AA624" i="1"/>
  <c r="X625" i="1"/>
  <c r="AH625" i="1" s="1"/>
  <c r="AA625" i="1"/>
  <c r="X626" i="1"/>
  <c r="AH626" i="1" s="1"/>
  <c r="AA626" i="1"/>
  <c r="X627" i="1"/>
  <c r="AH627" i="1" s="1"/>
  <c r="AA627" i="1"/>
  <c r="X628" i="1"/>
  <c r="AH628" i="1" s="1"/>
  <c r="AA628" i="1"/>
  <c r="X629" i="1"/>
  <c r="AH629" i="1" s="1"/>
  <c r="AA629" i="1"/>
  <c r="X630" i="1"/>
  <c r="AH630" i="1" s="1"/>
  <c r="AA630" i="1"/>
  <c r="X631" i="1"/>
  <c r="AH631" i="1" s="1"/>
  <c r="AA631" i="1"/>
  <c r="X632" i="1"/>
  <c r="AH632" i="1" s="1"/>
  <c r="AA632" i="1"/>
  <c r="X633" i="1"/>
  <c r="AH633" i="1" s="1"/>
  <c r="AA633" i="1"/>
  <c r="X634" i="1"/>
  <c r="AH634" i="1" s="1"/>
  <c r="AA634" i="1"/>
  <c r="X635" i="1"/>
  <c r="AH635" i="1" s="1"/>
  <c r="AA635" i="1"/>
  <c r="X636" i="1"/>
  <c r="AH636" i="1" s="1"/>
  <c r="AA636" i="1"/>
  <c r="X637" i="1"/>
  <c r="AH637" i="1" s="1"/>
  <c r="AA637" i="1"/>
  <c r="X638" i="1"/>
  <c r="AH638" i="1" s="1"/>
  <c r="AA638" i="1"/>
  <c r="X639" i="1"/>
  <c r="AH639" i="1" s="1"/>
  <c r="AA639" i="1"/>
  <c r="X640" i="1"/>
  <c r="AH640" i="1" s="1"/>
  <c r="AA640" i="1"/>
  <c r="X641" i="1"/>
  <c r="AH641" i="1" s="1"/>
  <c r="AA641" i="1"/>
  <c r="X642" i="1"/>
  <c r="AH642" i="1" s="1"/>
  <c r="AA642" i="1"/>
  <c r="X643" i="1"/>
  <c r="AH643" i="1" s="1"/>
  <c r="AA643" i="1"/>
  <c r="X644" i="1"/>
  <c r="AH644" i="1" s="1"/>
  <c r="AA644" i="1"/>
  <c r="X645" i="1"/>
  <c r="AH645" i="1" s="1"/>
  <c r="AA645" i="1"/>
  <c r="X646" i="1"/>
  <c r="AH646" i="1" s="1"/>
  <c r="AA646" i="1"/>
  <c r="X647" i="1"/>
  <c r="AH647" i="1" s="1"/>
  <c r="AA647" i="1"/>
  <c r="X648" i="1"/>
  <c r="AH648" i="1" s="1"/>
  <c r="AA648" i="1"/>
  <c r="X649" i="1"/>
  <c r="AH649" i="1" s="1"/>
  <c r="AA649" i="1"/>
  <c r="X650" i="1"/>
  <c r="AH650" i="1" s="1"/>
  <c r="AA650" i="1"/>
  <c r="X651" i="1"/>
  <c r="AH651" i="1" s="1"/>
  <c r="AA651" i="1"/>
  <c r="X652" i="1"/>
  <c r="AH652" i="1" s="1"/>
  <c r="AA652" i="1"/>
  <c r="X653" i="1"/>
  <c r="AH653" i="1" s="1"/>
  <c r="AA653" i="1"/>
  <c r="X654" i="1"/>
  <c r="AH654" i="1" s="1"/>
  <c r="AA654" i="1"/>
  <c r="X655" i="1"/>
  <c r="AH655" i="1" s="1"/>
  <c r="AA655" i="1"/>
  <c r="X656" i="1"/>
  <c r="AH656" i="1" s="1"/>
  <c r="AA656" i="1"/>
  <c r="X657" i="1"/>
  <c r="AH657" i="1" s="1"/>
  <c r="AA657" i="1"/>
  <c r="X658" i="1"/>
  <c r="AH658" i="1" s="1"/>
  <c r="AA658" i="1"/>
  <c r="X659" i="1"/>
  <c r="AH659" i="1" s="1"/>
  <c r="AA659" i="1"/>
  <c r="X660" i="1"/>
  <c r="AH660" i="1" s="1"/>
  <c r="AA660" i="1"/>
  <c r="X661" i="1"/>
  <c r="AH661" i="1" s="1"/>
  <c r="AA661" i="1"/>
  <c r="X662" i="1"/>
  <c r="AH662" i="1" s="1"/>
  <c r="AA662" i="1"/>
  <c r="X663" i="1"/>
  <c r="AH663" i="1" s="1"/>
  <c r="AA663" i="1"/>
  <c r="X664" i="1"/>
  <c r="AH664" i="1" s="1"/>
  <c r="AA664" i="1"/>
  <c r="X665" i="1"/>
  <c r="AH665" i="1" s="1"/>
  <c r="AA665" i="1"/>
  <c r="X666" i="1"/>
  <c r="AH666" i="1" s="1"/>
  <c r="AA666" i="1"/>
  <c r="X667" i="1"/>
  <c r="AH667" i="1" s="1"/>
  <c r="AA667" i="1"/>
  <c r="X668" i="1"/>
  <c r="AH668" i="1" s="1"/>
  <c r="AA668" i="1"/>
  <c r="X669" i="1"/>
  <c r="AH669" i="1" s="1"/>
  <c r="AA669" i="1"/>
  <c r="X670" i="1"/>
  <c r="AH670" i="1" s="1"/>
  <c r="AA670" i="1"/>
  <c r="X671" i="1"/>
  <c r="AH671" i="1" s="1"/>
  <c r="AA671" i="1"/>
  <c r="X672" i="1"/>
  <c r="AH672" i="1" s="1"/>
  <c r="AA672" i="1"/>
  <c r="X673" i="1"/>
  <c r="AH673" i="1" s="1"/>
  <c r="AA673" i="1"/>
  <c r="X674" i="1"/>
  <c r="AH674" i="1" s="1"/>
  <c r="AA674" i="1"/>
  <c r="X675" i="1"/>
  <c r="AH675" i="1" s="1"/>
  <c r="AA675" i="1"/>
  <c r="X676" i="1"/>
  <c r="AH676" i="1" s="1"/>
  <c r="AA676" i="1"/>
  <c r="X677" i="1"/>
  <c r="AH677" i="1" s="1"/>
  <c r="AA677" i="1"/>
  <c r="X678" i="1"/>
  <c r="AH678" i="1" s="1"/>
  <c r="AA678" i="1"/>
  <c r="X679" i="1"/>
  <c r="AH679" i="1" s="1"/>
  <c r="AA679" i="1"/>
  <c r="X680" i="1"/>
  <c r="AH680" i="1" s="1"/>
  <c r="AA680" i="1"/>
  <c r="X681" i="1"/>
  <c r="AH681" i="1" s="1"/>
  <c r="AA681" i="1"/>
  <c r="X682" i="1"/>
  <c r="AH682" i="1" s="1"/>
  <c r="AA682" i="1"/>
  <c r="X683" i="1"/>
  <c r="AH683" i="1" s="1"/>
  <c r="AA683" i="1"/>
  <c r="X684" i="1"/>
  <c r="AH684" i="1" s="1"/>
  <c r="AA684" i="1"/>
  <c r="X685" i="1"/>
  <c r="AH685" i="1" s="1"/>
  <c r="AA685" i="1"/>
  <c r="X686" i="1"/>
  <c r="AH686" i="1" s="1"/>
  <c r="AA686" i="1"/>
  <c r="X687" i="1"/>
  <c r="AH687" i="1" s="1"/>
  <c r="AA687" i="1"/>
  <c r="X688" i="1"/>
  <c r="AH688" i="1" s="1"/>
  <c r="AA688" i="1"/>
  <c r="X689" i="1"/>
  <c r="AH689" i="1" s="1"/>
  <c r="AA689" i="1"/>
  <c r="X690" i="1"/>
  <c r="AH690" i="1" s="1"/>
  <c r="AA690" i="1"/>
  <c r="X691" i="1"/>
  <c r="AH691" i="1" s="1"/>
  <c r="AA691" i="1"/>
  <c r="X692" i="1"/>
  <c r="AH692" i="1" s="1"/>
  <c r="AA692" i="1"/>
  <c r="X693" i="1"/>
  <c r="AH693" i="1" s="1"/>
  <c r="AA693" i="1"/>
  <c r="X694" i="1"/>
  <c r="AH694" i="1" s="1"/>
  <c r="AA694" i="1"/>
  <c r="X695" i="1"/>
  <c r="AH695" i="1" s="1"/>
  <c r="AA695" i="1"/>
  <c r="X696" i="1"/>
  <c r="AH696" i="1" s="1"/>
  <c r="AA696" i="1"/>
  <c r="X697" i="1"/>
  <c r="AH697" i="1" s="1"/>
  <c r="AA697" i="1"/>
  <c r="X698" i="1"/>
  <c r="AH698" i="1" s="1"/>
  <c r="AA698" i="1"/>
  <c r="X699" i="1"/>
  <c r="AH699" i="1" s="1"/>
  <c r="AA699" i="1"/>
  <c r="X700" i="1"/>
  <c r="AH700" i="1" s="1"/>
  <c r="AA700" i="1"/>
  <c r="X701" i="1"/>
  <c r="AH701" i="1" s="1"/>
  <c r="AA701" i="1"/>
  <c r="X702" i="1"/>
  <c r="AH702" i="1" s="1"/>
  <c r="AA702" i="1"/>
  <c r="X703" i="1"/>
  <c r="AH703" i="1" s="1"/>
  <c r="AA703" i="1"/>
  <c r="X704" i="1"/>
  <c r="AH704" i="1" s="1"/>
  <c r="AA704" i="1"/>
  <c r="X705" i="1"/>
  <c r="AH705" i="1" s="1"/>
  <c r="AA705" i="1"/>
  <c r="X706" i="1"/>
  <c r="AH706" i="1" s="1"/>
  <c r="AA706" i="1"/>
  <c r="X707" i="1"/>
  <c r="AH707" i="1" s="1"/>
  <c r="AA707" i="1"/>
  <c r="X708" i="1"/>
  <c r="AH708" i="1" s="1"/>
  <c r="AA708" i="1"/>
  <c r="X709" i="1"/>
  <c r="AH709" i="1" s="1"/>
  <c r="AA709" i="1"/>
  <c r="X710" i="1"/>
  <c r="AH710" i="1" s="1"/>
  <c r="AA710" i="1"/>
  <c r="X711" i="1"/>
  <c r="AH711" i="1" s="1"/>
  <c r="AA711" i="1"/>
  <c r="X712" i="1"/>
  <c r="AH712" i="1" s="1"/>
  <c r="AA712" i="1"/>
  <c r="X713" i="1"/>
  <c r="AH713" i="1" s="1"/>
  <c r="AA713" i="1"/>
  <c r="X714" i="1"/>
  <c r="AH714" i="1" s="1"/>
  <c r="AA714" i="1"/>
  <c r="X715" i="1"/>
  <c r="AH715" i="1" s="1"/>
  <c r="AA715" i="1"/>
  <c r="X716" i="1"/>
  <c r="AH716" i="1" s="1"/>
  <c r="AA716" i="1"/>
  <c r="X717" i="1"/>
  <c r="AH717" i="1" s="1"/>
  <c r="AA717" i="1"/>
  <c r="X718" i="1"/>
  <c r="AH718" i="1" s="1"/>
  <c r="AA718" i="1"/>
  <c r="X719" i="1"/>
  <c r="AH719" i="1" s="1"/>
  <c r="AA719" i="1"/>
  <c r="X720" i="1"/>
  <c r="AH720" i="1" s="1"/>
  <c r="AA720" i="1"/>
  <c r="X721" i="1"/>
  <c r="AH721" i="1" s="1"/>
  <c r="AA721" i="1"/>
  <c r="X722" i="1"/>
  <c r="AH722" i="1" s="1"/>
  <c r="AA722" i="1"/>
  <c r="X723" i="1"/>
  <c r="AH723" i="1" s="1"/>
  <c r="AA723" i="1"/>
  <c r="X724" i="1"/>
  <c r="AH724" i="1" s="1"/>
  <c r="AA724" i="1"/>
  <c r="X725" i="1"/>
  <c r="AH725" i="1" s="1"/>
  <c r="AA725" i="1"/>
  <c r="X726" i="1"/>
  <c r="AH726" i="1" s="1"/>
  <c r="AA726" i="1"/>
  <c r="X727" i="1"/>
  <c r="AH727" i="1" s="1"/>
  <c r="AA727" i="1"/>
  <c r="X728" i="1"/>
  <c r="AH728" i="1" s="1"/>
  <c r="AA728" i="1"/>
  <c r="X729" i="1"/>
  <c r="AH729" i="1" s="1"/>
  <c r="AA729" i="1"/>
  <c r="X730" i="1"/>
  <c r="AH730" i="1" s="1"/>
  <c r="AA730" i="1"/>
  <c r="X731" i="1"/>
  <c r="AH731" i="1" s="1"/>
  <c r="AA731" i="1"/>
  <c r="X732" i="1"/>
  <c r="AH732" i="1" s="1"/>
  <c r="AA732" i="1"/>
  <c r="X733" i="1"/>
  <c r="AH733" i="1" s="1"/>
  <c r="AA733" i="1"/>
  <c r="X734" i="1"/>
  <c r="AH734" i="1" s="1"/>
  <c r="AA734" i="1"/>
  <c r="X735" i="1"/>
  <c r="AH735" i="1" s="1"/>
  <c r="AA735" i="1"/>
  <c r="X736" i="1"/>
  <c r="AH736" i="1" s="1"/>
  <c r="AA736" i="1"/>
  <c r="X737" i="1"/>
  <c r="AH737" i="1" s="1"/>
  <c r="AA737" i="1"/>
  <c r="X738" i="1"/>
  <c r="AH738" i="1" s="1"/>
  <c r="AA738" i="1"/>
  <c r="X739" i="1"/>
  <c r="AH739" i="1" s="1"/>
  <c r="AA739" i="1"/>
  <c r="X740" i="1"/>
  <c r="AH740" i="1" s="1"/>
  <c r="AA740" i="1"/>
  <c r="X741" i="1"/>
  <c r="AH741" i="1" s="1"/>
  <c r="AA741" i="1"/>
  <c r="X742" i="1"/>
  <c r="AH742" i="1" s="1"/>
  <c r="AA742" i="1"/>
  <c r="X743" i="1"/>
  <c r="AH743" i="1" s="1"/>
  <c r="AA743" i="1"/>
  <c r="X744" i="1"/>
  <c r="AH744" i="1" s="1"/>
  <c r="AA744" i="1"/>
  <c r="X745" i="1"/>
  <c r="AH745" i="1" s="1"/>
  <c r="AA745" i="1"/>
  <c r="X746" i="1"/>
  <c r="AH746" i="1" s="1"/>
  <c r="AA746" i="1"/>
  <c r="X747" i="1"/>
  <c r="AH747" i="1" s="1"/>
  <c r="AA747" i="1"/>
  <c r="X748" i="1"/>
  <c r="AH748" i="1" s="1"/>
  <c r="AA748" i="1"/>
  <c r="X749" i="1"/>
  <c r="AH749" i="1" s="1"/>
  <c r="AA749" i="1"/>
  <c r="X750" i="1"/>
  <c r="AH750" i="1" s="1"/>
  <c r="AA750" i="1"/>
  <c r="X751" i="1"/>
  <c r="AH751" i="1" s="1"/>
  <c r="AA751" i="1"/>
  <c r="X752" i="1"/>
  <c r="AH752" i="1" s="1"/>
  <c r="AA752" i="1"/>
  <c r="X753" i="1"/>
  <c r="AH753" i="1" s="1"/>
  <c r="AA753" i="1"/>
  <c r="X754" i="1"/>
  <c r="AH754" i="1" s="1"/>
  <c r="AA754" i="1"/>
  <c r="X755" i="1"/>
  <c r="AH755" i="1" s="1"/>
  <c r="AA755" i="1"/>
  <c r="X756" i="1"/>
  <c r="AH756" i="1" s="1"/>
  <c r="AA756" i="1"/>
  <c r="X757" i="1"/>
  <c r="AH757" i="1" s="1"/>
  <c r="AA757" i="1"/>
  <c r="X758" i="1"/>
  <c r="AH758" i="1" s="1"/>
  <c r="AA758" i="1"/>
  <c r="X759" i="1"/>
  <c r="AH759" i="1" s="1"/>
  <c r="AA759" i="1"/>
  <c r="X760" i="1"/>
  <c r="AH760" i="1" s="1"/>
  <c r="AA760" i="1"/>
  <c r="X761" i="1"/>
  <c r="AH761" i="1" s="1"/>
  <c r="AA761" i="1"/>
  <c r="X762" i="1"/>
  <c r="AH762" i="1" s="1"/>
  <c r="AA762" i="1"/>
  <c r="X763" i="1"/>
  <c r="AH763" i="1" s="1"/>
  <c r="AA763" i="1"/>
  <c r="X764" i="1"/>
  <c r="AH764" i="1" s="1"/>
  <c r="AA764" i="1"/>
  <c r="X765" i="1"/>
  <c r="AH765" i="1" s="1"/>
  <c r="AA765" i="1"/>
  <c r="X766" i="1"/>
  <c r="AH766" i="1" s="1"/>
  <c r="AA766" i="1"/>
  <c r="X767" i="1"/>
  <c r="AH767" i="1" s="1"/>
  <c r="AA767" i="1"/>
  <c r="X768" i="1"/>
  <c r="AH768" i="1" s="1"/>
  <c r="AA768" i="1"/>
  <c r="X769" i="1"/>
  <c r="AH769" i="1" s="1"/>
  <c r="AA769" i="1"/>
  <c r="X770" i="1"/>
  <c r="AH770" i="1" s="1"/>
  <c r="AA770" i="1"/>
  <c r="X771" i="1"/>
  <c r="AH771" i="1" s="1"/>
  <c r="AA771" i="1"/>
  <c r="X772" i="1"/>
  <c r="AH772" i="1" s="1"/>
  <c r="AA772" i="1"/>
  <c r="X773" i="1"/>
  <c r="AH773" i="1" s="1"/>
  <c r="AA773" i="1"/>
  <c r="X774" i="1"/>
  <c r="AH774" i="1" s="1"/>
  <c r="AA774" i="1"/>
  <c r="X775" i="1"/>
  <c r="AH775" i="1" s="1"/>
  <c r="AA775" i="1"/>
  <c r="X776" i="1"/>
  <c r="AH776" i="1" s="1"/>
  <c r="AA776" i="1"/>
  <c r="X777" i="1"/>
  <c r="AH777" i="1" s="1"/>
  <c r="AA777" i="1"/>
  <c r="X778" i="1"/>
  <c r="AH778" i="1" s="1"/>
  <c r="AA778" i="1"/>
  <c r="X779" i="1"/>
  <c r="AH779" i="1" s="1"/>
  <c r="AA779" i="1"/>
  <c r="X780" i="1"/>
  <c r="AH780" i="1" s="1"/>
  <c r="AA780" i="1"/>
  <c r="X781" i="1"/>
  <c r="AH781" i="1" s="1"/>
  <c r="AA781" i="1"/>
  <c r="X782" i="1"/>
  <c r="AH782" i="1" s="1"/>
  <c r="AA782" i="1"/>
  <c r="X783" i="1"/>
  <c r="AH783" i="1" s="1"/>
  <c r="AA783" i="1"/>
  <c r="X784" i="1"/>
  <c r="AH784" i="1" s="1"/>
  <c r="AA784" i="1"/>
  <c r="X785" i="1"/>
  <c r="AH785" i="1" s="1"/>
  <c r="AA785" i="1"/>
  <c r="X786" i="1"/>
  <c r="AH786" i="1" s="1"/>
  <c r="AA786" i="1"/>
  <c r="X787" i="1"/>
  <c r="AH787" i="1" s="1"/>
  <c r="AA787" i="1"/>
  <c r="X788" i="1"/>
  <c r="AH788" i="1" s="1"/>
  <c r="AA788" i="1"/>
  <c r="X789" i="1"/>
  <c r="AH789" i="1" s="1"/>
  <c r="AA789" i="1"/>
  <c r="X790" i="1"/>
  <c r="AH790" i="1" s="1"/>
  <c r="AA790" i="1"/>
  <c r="X791" i="1"/>
  <c r="AH791" i="1" s="1"/>
  <c r="AA791" i="1"/>
  <c r="X792" i="1"/>
  <c r="AH792" i="1" s="1"/>
  <c r="AA792" i="1"/>
  <c r="X793" i="1"/>
  <c r="AH793" i="1" s="1"/>
  <c r="AA793" i="1"/>
  <c r="X794" i="1"/>
  <c r="AH794" i="1" s="1"/>
  <c r="AA794" i="1"/>
  <c r="X795" i="1"/>
  <c r="AH795" i="1" s="1"/>
  <c r="AA795" i="1"/>
  <c r="X796" i="1"/>
  <c r="AH796" i="1" s="1"/>
  <c r="AA796" i="1"/>
  <c r="X797" i="1"/>
  <c r="AH797" i="1" s="1"/>
  <c r="AA797" i="1"/>
  <c r="X798" i="1"/>
  <c r="AH798" i="1" s="1"/>
  <c r="AA798" i="1"/>
  <c r="X799" i="1"/>
  <c r="AH799" i="1" s="1"/>
  <c r="AA799" i="1"/>
  <c r="X800" i="1"/>
  <c r="AH800" i="1" s="1"/>
  <c r="AA800" i="1"/>
  <c r="X801" i="1"/>
  <c r="AH801" i="1" s="1"/>
  <c r="AA801" i="1"/>
  <c r="X802" i="1"/>
  <c r="AH802" i="1" s="1"/>
  <c r="AA802" i="1"/>
  <c r="X803" i="1"/>
  <c r="AH803" i="1" s="1"/>
  <c r="AA803" i="1"/>
  <c r="X804" i="1"/>
  <c r="AH804" i="1" s="1"/>
  <c r="AA804" i="1"/>
  <c r="X805" i="1"/>
  <c r="AH805" i="1" s="1"/>
  <c r="AA805" i="1"/>
  <c r="X806" i="1"/>
  <c r="AH806" i="1" s="1"/>
  <c r="AA806" i="1"/>
  <c r="X807" i="1"/>
  <c r="AH807" i="1" s="1"/>
  <c r="AA807" i="1"/>
  <c r="X808" i="1"/>
  <c r="AH808" i="1" s="1"/>
  <c r="AA808" i="1"/>
  <c r="X809" i="1"/>
  <c r="AH809" i="1" s="1"/>
  <c r="AA809" i="1"/>
  <c r="X810" i="1"/>
  <c r="AH810" i="1" s="1"/>
  <c r="AA810" i="1"/>
  <c r="X811" i="1"/>
  <c r="AH811" i="1" s="1"/>
  <c r="AA811" i="1"/>
  <c r="X812" i="1"/>
  <c r="AH812" i="1" s="1"/>
  <c r="AA812" i="1"/>
  <c r="X813" i="1"/>
  <c r="AH813" i="1" s="1"/>
  <c r="AA813" i="1"/>
  <c r="X814" i="1"/>
  <c r="AH814" i="1" s="1"/>
  <c r="AA814" i="1"/>
  <c r="X815" i="1"/>
  <c r="AH815" i="1" s="1"/>
  <c r="AA815" i="1"/>
  <c r="X816" i="1"/>
  <c r="AH816" i="1" s="1"/>
  <c r="AA816" i="1"/>
  <c r="X817" i="1"/>
  <c r="AH817" i="1" s="1"/>
  <c r="AA817" i="1"/>
  <c r="X818" i="1"/>
  <c r="AH818" i="1" s="1"/>
  <c r="AA818" i="1"/>
  <c r="X819" i="1"/>
  <c r="AH819" i="1" s="1"/>
  <c r="AA819" i="1"/>
  <c r="X820" i="1"/>
  <c r="AH820" i="1" s="1"/>
  <c r="AA820" i="1"/>
  <c r="X821" i="1"/>
  <c r="AH821" i="1" s="1"/>
  <c r="AA821" i="1"/>
  <c r="X822" i="1"/>
  <c r="AH822" i="1" s="1"/>
  <c r="AA822" i="1"/>
  <c r="X823" i="1"/>
  <c r="AH823" i="1" s="1"/>
  <c r="AA823" i="1"/>
  <c r="X824" i="1"/>
  <c r="AH824" i="1" s="1"/>
  <c r="AA824" i="1"/>
  <c r="X825" i="1"/>
  <c r="AH825" i="1" s="1"/>
  <c r="AA825" i="1"/>
  <c r="X826" i="1"/>
  <c r="AH826" i="1" s="1"/>
  <c r="AA826" i="1"/>
  <c r="X827" i="1"/>
  <c r="AH827" i="1" s="1"/>
  <c r="AA827" i="1"/>
  <c r="X828" i="1"/>
  <c r="AH828" i="1" s="1"/>
  <c r="AA828" i="1"/>
  <c r="X829" i="1"/>
  <c r="AH829" i="1" s="1"/>
  <c r="AA829" i="1"/>
  <c r="X830" i="1"/>
  <c r="AH830" i="1" s="1"/>
  <c r="AA830" i="1"/>
  <c r="X831" i="1"/>
  <c r="AH831" i="1" s="1"/>
  <c r="AA831" i="1"/>
  <c r="X832" i="1"/>
  <c r="AH832" i="1" s="1"/>
  <c r="AA832" i="1"/>
  <c r="X833" i="1"/>
  <c r="AH833" i="1" s="1"/>
  <c r="AA833" i="1"/>
  <c r="X834" i="1"/>
  <c r="AH834" i="1" s="1"/>
  <c r="AA834" i="1"/>
  <c r="X835" i="1"/>
  <c r="AH835" i="1" s="1"/>
  <c r="AA835" i="1"/>
  <c r="X836" i="1"/>
  <c r="AH836" i="1" s="1"/>
  <c r="AA836" i="1"/>
  <c r="X837" i="1"/>
  <c r="AH837" i="1" s="1"/>
  <c r="AA837" i="1"/>
  <c r="X838" i="1"/>
  <c r="AH838" i="1" s="1"/>
  <c r="AA838" i="1"/>
  <c r="X839" i="1"/>
  <c r="AH839" i="1" s="1"/>
  <c r="AA839" i="1"/>
  <c r="X840" i="1"/>
  <c r="AH840" i="1" s="1"/>
  <c r="AA840" i="1"/>
  <c r="X841" i="1"/>
  <c r="AH841" i="1" s="1"/>
  <c r="AA841" i="1"/>
  <c r="X842" i="1"/>
  <c r="AH842" i="1" s="1"/>
  <c r="AA842" i="1"/>
  <c r="X843" i="1"/>
  <c r="AH843" i="1" s="1"/>
  <c r="AA843" i="1"/>
  <c r="X844" i="1"/>
  <c r="AH844" i="1" s="1"/>
  <c r="AA844" i="1"/>
  <c r="X845" i="1"/>
  <c r="AH845" i="1" s="1"/>
  <c r="AA845" i="1"/>
  <c r="X846" i="1"/>
  <c r="AH846" i="1" s="1"/>
  <c r="AA846" i="1"/>
  <c r="X847" i="1"/>
  <c r="AH847" i="1" s="1"/>
  <c r="AA847" i="1"/>
  <c r="X848" i="1"/>
  <c r="AH848" i="1" s="1"/>
  <c r="AA848" i="1"/>
  <c r="X849" i="1"/>
  <c r="AH849" i="1" s="1"/>
  <c r="AA849" i="1"/>
  <c r="X850" i="1"/>
  <c r="AH850" i="1" s="1"/>
  <c r="AA850" i="1"/>
  <c r="X851" i="1"/>
  <c r="AH851" i="1" s="1"/>
  <c r="AA851" i="1"/>
  <c r="X852" i="1"/>
  <c r="AH852" i="1" s="1"/>
  <c r="AA852" i="1"/>
  <c r="X853" i="1"/>
  <c r="AH853" i="1" s="1"/>
  <c r="AA853" i="1"/>
  <c r="X854" i="1"/>
  <c r="AH854" i="1" s="1"/>
  <c r="AA854" i="1"/>
  <c r="X855" i="1"/>
  <c r="AH855" i="1" s="1"/>
  <c r="AA855" i="1"/>
  <c r="X856" i="1"/>
  <c r="AH856" i="1" s="1"/>
  <c r="AA856" i="1"/>
  <c r="X857" i="1"/>
  <c r="AH857" i="1" s="1"/>
  <c r="AA857" i="1"/>
  <c r="X858" i="1"/>
  <c r="AH858" i="1" s="1"/>
  <c r="AA858" i="1"/>
  <c r="X859" i="1"/>
  <c r="AH859" i="1" s="1"/>
  <c r="AA859" i="1"/>
  <c r="X860" i="1"/>
  <c r="AH860" i="1" s="1"/>
  <c r="AA860" i="1"/>
  <c r="X861" i="1"/>
  <c r="AH861" i="1" s="1"/>
  <c r="AA861" i="1"/>
  <c r="X862" i="1"/>
  <c r="AH862" i="1" s="1"/>
  <c r="AA862" i="1"/>
  <c r="X863" i="1"/>
  <c r="AH863" i="1" s="1"/>
  <c r="AA863" i="1"/>
  <c r="X864" i="1"/>
  <c r="AH864" i="1" s="1"/>
  <c r="AA864" i="1"/>
  <c r="X865" i="1"/>
  <c r="AH865" i="1" s="1"/>
  <c r="AA865" i="1"/>
  <c r="X866" i="1"/>
  <c r="AH866" i="1" s="1"/>
  <c r="AA866" i="1"/>
  <c r="X867" i="1"/>
  <c r="AH867" i="1" s="1"/>
  <c r="AA867" i="1"/>
  <c r="X868" i="1"/>
  <c r="AH868" i="1" s="1"/>
  <c r="AA868" i="1"/>
  <c r="X869" i="1"/>
  <c r="AH869" i="1" s="1"/>
  <c r="AA869" i="1"/>
  <c r="X870" i="1"/>
  <c r="AH870" i="1" s="1"/>
  <c r="AA870" i="1"/>
  <c r="X871" i="1"/>
  <c r="AH871" i="1" s="1"/>
  <c r="AA871" i="1"/>
  <c r="X872" i="1"/>
  <c r="AH872" i="1" s="1"/>
  <c r="AA872" i="1"/>
  <c r="X873" i="1"/>
  <c r="AH873" i="1" s="1"/>
  <c r="AA873" i="1"/>
  <c r="X874" i="1"/>
  <c r="AH874" i="1" s="1"/>
  <c r="AA874" i="1"/>
  <c r="X875" i="1"/>
  <c r="AH875" i="1" s="1"/>
  <c r="AA875" i="1"/>
  <c r="X876" i="1"/>
  <c r="AH876" i="1" s="1"/>
  <c r="AA876" i="1"/>
  <c r="X877" i="1"/>
  <c r="AH877" i="1" s="1"/>
  <c r="AA877" i="1"/>
  <c r="X878" i="1"/>
  <c r="AH878" i="1" s="1"/>
  <c r="AA878" i="1"/>
  <c r="X879" i="1"/>
  <c r="AH879" i="1" s="1"/>
  <c r="AA879" i="1"/>
  <c r="X880" i="1"/>
  <c r="AH880" i="1" s="1"/>
  <c r="AA880" i="1"/>
  <c r="X881" i="1"/>
  <c r="AH881" i="1" s="1"/>
  <c r="AA881" i="1"/>
  <c r="X882" i="1"/>
  <c r="AH882" i="1" s="1"/>
  <c r="AA882" i="1"/>
  <c r="X883" i="1"/>
  <c r="AH883" i="1" s="1"/>
  <c r="AA883" i="1"/>
  <c r="X884" i="1"/>
  <c r="AH884" i="1" s="1"/>
  <c r="AA884" i="1"/>
  <c r="X885" i="1"/>
  <c r="AH885" i="1" s="1"/>
  <c r="AA885" i="1"/>
  <c r="X886" i="1"/>
  <c r="AH886" i="1" s="1"/>
  <c r="AA886" i="1"/>
  <c r="X887" i="1"/>
  <c r="AH887" i="1" s="1"/>
  <c r="AA887" i="1"/>
  <c r="X888" i="1"/>
  <c r="AH888" i="1" s="1"/>
  <c r="AA888" i="1"/>
  <c r="X889" i="1"/>
  <c r="AH889" i="1" s="1"/>
  <c r="AA889" i="1"/>
  <c r="X890" i="1"/>
  <c r="AH890" i="1" s="1"/>
  <c r="AA890" i="1"/>
  <c r="X891" i="1"/>
  <c r="AH891" i="1" s="1"/>
  <c r="AA891" i="1"/>
  <c r="X892" i="1"/>
  <c r="AH892" i="1" s="1"/>
  <c r="AA892" i="1"/>
  <c r="X893" i="1"/>
  <c r="AH893" i="1" s="1"/>
  <c r="AA893" i="1"/>
  <c r="X894" i="1"/>
  <c r="AH894" i="1" s="1"/>
  <c r="AA894" i="1"/>
  <c r="X895" i="1"/>
  <c r="AH895" i="1" s="1"/>
  <c r="AA895" i="1"/>
  <c r="X896" i="1"/>
  <c r="AH896" i="1" s="1"/>
  <c r="AA896" i="1"/>
  <c r="X897" i="1"/>
  <c r="AH897" i="1" s="1"/>
  <c r="AA897" i="1"/>
  <c r="X898" i="1"/>
  <c r="AH898" i="1" s="1"/>
  <c r="AA898" i="1"/>
  <c r="X899" i="1"/>
  <c r="AH899" i="1" s="1"/>
  <c r="AA899" i="1"/>
  <c r="X900" i="1"/>
  <c r="AH900" i="1" s="1"/>
  <c r="AA900" i="1"/>
  <c r="X901" i="1"/>
  <c r="AH901" i="1" s="1"/>
  <c r="AA901" i="1"/>
  <c r="X902" i="1"/>
  <c r="AH902" i="1" s="1"/>
  <c r="AA902" i="1"/>
  <c r="X903" i="1"/>
  <c r="AH903" i="1" s="1"/>
  <c r="AA903" i="1"/>
  <c r="X904" i="1"/>
  <c r="AH904" i="1" s="1"/>
  <c r="AA904" i="1"/>
  <c r="X905" i="1"/>
  <c r="AH905" i="1" s="1"/>
  <c r="AA905" i="1"/>
  <c r="X906" i="1"/>
  <c r="AH906" i="1" s="1"/>
  <c r="AA906" i="1"/>
  <c r="X907" i="1"/>
  <c r="AH907" i="1" s="1"/>
  <c r="AA907" i="1"/>
  <c r="X908" i="1"/>
  <c r="AH908" i="1" s="1"/>
  <c r="AA908" i="1"/>
  <c r="X909" i="1"/>
  <c r="AH909" i="1" s="1"/>
  <c r="AA909" i="1"/>
  <c r="X910" i="1"/>
  <c r="AH910" i="1" s="1"/>
  <c r="AA910" i="1"/>
  <c r="X911" i="1"/>
  <c r="AH911" i="1" s="1"/>
  <c r="AA911" i="1"/>
  <c r="X912" i="1"/>
  <c r="AH912" i="1" s="1"/>
  <c r="AA912" i="1"/>
  <c r="X913" i="1"/>
  <c r="AH913" i="1" s="1"/>
  <c r="AA913" i="1"/>
  <c r="X914" i="1"/>
  <c r="AH914" i="1" s="1"/>
  <c r="AA914" i="1"/>
  <c r="X915" i="1"/>
  <c r="AH915" i="1" s="1"/>
  <c r="AA915" i="1"/>
  <c r="X916" i="1"/>
  <c r="AH916" i="1" s="1"/>
  <c r="AA916" i="1"/>
  <c r="X917" i="1"/>
  <c r="AH917" i="1" s="1"/>
  <c r="AA917" i="1"/>
  <c r="X918" i="1"/>
  <c r="AH918" i="1" s="1"/>
  <c r="AA918" i="1"/>
  <c r="X919" i="1"/>
  <c r="AH919" i="1" s="1"/>
  <c r="AA919" i="1"/>
  <c r="X920" i="1"/>
  <c r="AH920" i="1" s="1"/>
  <c r="AA920" i="1"/>
  <c r="X921" i="1"/>
  <c r="AH921" i="1" s="1"/>
  <c r="AA921" i="1"/>
  <c r="X922" i="1"/>
  <c r="AH922" i="1" s="1"/>
  <c r="AA922" i="1"/>
  <c r="X923" i="1"/>
  <c r="AH923" i="1" s="1"/>
  <c r="AA923" i="1"/>
  <c r="X924" i="1"/>
  <c r="AH924" i="1" s="1"/>
  <c r="AA924" i="1"/>
  <c r="X925" i="1"/>
  <c r="AH925" i="1" s="1"/>
  <c r="AA925" i="1"/>
  <c r="X926" i="1"/>
  <c r="AH926" i="1" s="1"/>
  <c r="AA926" i="1"/>
  <c r="X927" i="1"/>
  <c r="AH927" i="1" s="1"/>
  <c r="AA927" i="1"/>
  <c r="X928" i="1"/>
  <c r="AH928" i="1" s="1"/>
  <c r="AA928" i="1"/>
  <c r="X929" i="1"/>
  <c r="AH929" i="1" s="1"/>
  <c r="AA929" i="1"/>
  <c r="X930" i="1"/>
  <c r="AH930" i="1" s="1"/>
  <c r="AA930" i="1"/>
  <c r="X931" i="1"/>
  <c r="AH931" i="1" s="1"/>
  <c r="AA931" i="1"/>
  <c r="X932" i="1"/>
  <c r="AH932" i="1" s="1"/>
  <c r="AA932" i="1"/>
  <c r="X933" i="1"/>
  <c r="AH933" i="1" s="1"/>
  <c r="AA933" i="1"/>
  <c r="X934" i="1"/>
  <c r="AH934" i="1" s="1"/>
  <c r="AA934" i="1"/>
  <c r="X935" i="1"/>
  <c r="AH935" i="1" s="1"/>
  <c r="AA935" i="1"/>
  <c r="X936" i="1"/>
  <c r="AH936" i="1" s="1"/>
  <c r="AA936" i="1"/>
  <c r="X937" i="1"/>
  <c r="AH937" i="1" s="1"/>
  <c r="AA937" i="1"/>
  <c r="X938" i="1"/>
  <c r="AH938" i="1" s="1"/>
  <c r="AA938" i="1"/>
  <c r="X939" i="1"/>
  <c r="AH939" i="1" s="1"/>
  <c r="AA939" i="1"/>
  <c r="X940" i="1"/>
  <c r="AH940" i="1" s="1"/>
  <c r="AA940" i="1"/>
  <c r="X941" i="1"/>
  <c r="AH941" i="1" s="1"/>
  <c r="AA941" i="1"/>
  <c r="X942" i="1"/>
  <c r="AH942" i="1" s="1"/>
  <c r="AA942" i="1"/>
  <c r="X943" i="1"/>
  <c r="AH943" i="1" s="1"/>
  <c r="AA943" i="1"/>
  <c r="X944" i="1"/>
  <c r="AH944" i="1" s="1"/>
  <c r="AA944" i="1"/>
  <c r="X945" i="1"/>
  <c r="AH945" i="1" s="1"/>
  <c r="AA945" i="1"/>
  <c r="X946" i="1"/>
  <c r="AH946" i="1" s="1"/>
  <c r="AA946" i="1"/>
  <c r="X947" i="1"/>
  <c r="AH947" i="1" s="1"/>
  <c r="AA947" i="1"/>
  <c r="X948" i="1"/>
  <c r="AH948" i="1" s="1"/>
  <c r="AA948" i="1"/>
  <c r="X949" i="1"/>
  <c r="AH949" i="1" s="1"/>
  <c r="AA949" i="1"/>
  <c r="X950" i="1"/>
  <c r="AH950" i="1" s="1"/>
  <c r="AA950" i="1"/>
  <c r="X951" i="1"/>
  <c r="AH951" i="1" s="1"/>
  <c r="AA951" i="1"/>
  <c r="X952" i="1"/>
  <c r="AH952" i="1" s="1"/>
  <c r="AA952" i="1"/>
  <c r="X953" i="1"/>
  <c r="AH953" i="1" s="1"/>
  <c r="AA953" i="1"/>
  <c r="X954" i="1"/>
  <c r="AH954" i="1" s="1"/>
  <c r="AA954" i="1"/>
  <c r="X955" i="1"/>
  <c r="AH955" i="1" s="1"/>
  <c r="AA955" i="1"/>
  <c r="X956" i="1"/>
  <c r="AH956" i="1" s="1"/>
  <c r="AA956" i="1"/>
  <c r="X957" i="1"/>
  <c r="AH957" i="1" s="1"/>
  <c r="AA957" i="1"/>
  <c r="X958" i="1"/>
  <c r="AH958" i="1" s="1"/>
  <c r="AA958" i="1"/>
  <c r="X959" i="1"/>
  <c r="AH959" i="1" s="1"/>
  <c r="AA959" i="1"/>
  <c r="X960" i="1"/>
  <c r="AH960" i="1" s="1"/>
  <c r="AA960" i="1"/>
  <c r="X961" i="1"/>
  <c r="AH961" i="1" s="1"/>
  <c r="AA961" i="1"/>
  <c r="X962" i="1"/>
  <c r="AH962" i="1" s="1"/>
  <c r="AA962" i="1"/>
  <c r="X963" i="1"/>
  <c r="AH963" i="1" s="1"/>
  <c r="AA963" i="1"/>
  <c r="X964" i="1"/>
  <c r="AH964" i="1" s="1"/>
  <c r="AA964" i="1"/>
  <c r="X965" i="1"/>
  <c r="AH965" i="1" s="1"/>
  <c r="AA965" i="1"/>
  <c r="X966" i="1"/>
  <c r="AH966" i="1" s="1"/>
  <c r="AA966" i="1"/>
  <c r="X967" i="1"/>
  <c r="AH967" i="1" s="1"/>
  <c r="AA967" i="1"/>
  <c r="X968" i="1"/>
  <c r="AH968" i="1" s="1"/>
  <c r="AA968" i="1"/>
  <c r="X969" i="1"/>
  <c r="AH969" i="1" s="1"/>
  <c r="AA969" i="1"/>
  <c r="X970" i="1"/>
  <c r="AH970" i="1" s="1"/>
  <c r="AA970" i="1"/>
  <c r="X971" i="1"/>
  <c r="AH971" i="1" s="1"/>
  <c r="AA971" i="1"/>
  <c r="X972" i="1"/>
  <c r="AH972" i="1" s="1"/>
  <c r="AA972" i="1"/>
  <c r="X973" i="1"/>
  <c r="AH973" i="1" s="1"/>
  <c r="AA973" i="1"/>
  <c r="X974" i="1"/>
  <c r="AH974" i="1" s="1"/>
  <c r="AA974" i="1"/>
  <c r="X975" i="1"/>
  <c r="AH975" i="1" s="1"/>
  <c r="AA975" i="1"/>
  <c r="X976" i="1"/>
  <c r="AH976" i="1" s="1"/>
  <c r="AA976" i="1"/>
  <c r="X977" i="1"/>
  <c r="AH977" i="1" s="1"/>
  <c r="AA977" i="1"/>
  <c r="X978" i="1"/>
  <c r="AH978" i="1" s="1"/>
  <c r="AA978" i="1"/>
  <c r="X979" i="1"/>
  <c r="AH979" i="1" s="1"/>
  <c r="AA979" i="1"/>
  <c r="X980" i="1"/>
  <c r="AH980" i="1" s="1"/>
  <c r="AA980" i="1"/>
  <c r="X981" i="1"/>
  <c r="AH981" i="1" s="1"/>
  <c r="AA981" i="1"/>
  <c r="X982" i="1"/>
  <c r="AH982" i="1" s="1"/>
  <c r="AA982" i="1"/>
  <c r="X983" i="1"/>
  <c r="AH983" i="1" s="1"/>
  <c r="AA983" i="1"/>
  <c r="X984" i="1"/>
  <c r="AH984" i="1" s="1"/>
  <c r="AA984" i="1"/>
  <c r="X985" i="1"/>
  <c r="AH985" i="1" s="1"/>
  <c r="AA985" i="1"/>
  <c r="X986" i="1"/>
  <c r="AH986" i="1" s="1"/>
  <c r="AA986" i="1"/>
  <c r="X987" i="1"/>
  <c r="AH987" i="1" s="1"/>
  <c r="AA987" i="1"/>
  <c r="X988" i="1"/>
  <c r="AH988" i="1" s="1"/>
  <c r="AA988" i="1"/>
  <c r="X989" i="1"/>
  <c r="AH989" i="1" s="1"/>
  <c r="AA989" i="1"/>
  <c r="X990" i="1"/>
  <c r="AH990" i="1" s="1"/>
  <c r="AA990" i="1"/>
  <c r="X991" i="1"/>
  <c r="AH991" i="1" s="1"/>
  <c r="AA991" i="1"/>
  <c r="X992" i="1"/>
  <c r="AH992" i="1" s="1"/>
  <c r="AA992" i="1"/>
  <c r="X993" i="1"/>
  <c r="AH993" i="1" s="1"/>
  <c r="AA993" i="1"/>
  <c r="X994" i="1"/>
  <c r="AH994" i="1" s="1"/>
  <c r="AA994" i="1"/>
  <c r="X995" i="1"/>
  <c r="AH995" i="1" s="1"/>
  <c r="AA995" i="1"/>
  <c r="X996" i="1"/>
  <c r="AH996" i="1" s="1"/>
  <c r="AA996" i="1"/>
  <c r="X997" i="1"/>
  <c r="AH997" i="1" s="1"/>
  <c r="AA997" i="1"/>
  <c r="X998" i="1"/>
  <c r="AH998" i="1" s="1"/>
  <c r="AA998" i="1"/>
  <c r="X999" i="1"/>
  <c r="AH999" i="1" s="1"/>
  <c r="AA999" i="1"/>
  <c r="X1000" i="1"/>
  <c r="AH1000" i="1" s="1"/>
  <c r="AA1000" i="1"/>
  <c r="X1001" i="1"/>
  <c r="AH1001" i="1" s="1"/>
  <c r="AA1001" i="1"/>
  <c r="X1002" i="1"/>
  <c r="AH1002" i="1" s="1"/>
  <c r="AA1002" i="1"/>
  <c r="X1003" i="1"/>
  <c r="AH1003" i="1" s="1"/>
  <c r="AA1003" i="1"/>
  <c r="X1004" i="1"/>
  <c r="AH1004" i="1" s="1"/>
  <c r="AA1004" i="1"/>
  <c r="X1005" i="1"/>
  <c r="AH1005" i="1" s="1"/>
  <c r="AA1005" i="1"/>
  <c r="X1006" i="1"/>
  <c r="AH1006" i="1" s="1"/>
  <c r="AA1006" i="1"/>
  <c r="X1007" i="1"/>
  <c r="AH1007" i="1" s="1"/>
  <c r="AA1007" i="1"/>
  <c r="X1008" i="1"/>
  <c r="AH1008" i="1" s="1"/>
  <c r="AA1008" i="1"/>
  <c r="X1009" i="1"/>
  <c r="AH1009" i="1" s="1"/>
  <c r="AA1009" i="1"/>
  <c r="X1010" i="1"/>
  <c r="AH1010" i="1" s="1"/>
  <c r="AA1010" i="1"/>
  <c r="X1011" i="1"/>
  <c r="AH1011" i="1" s="1"/>
  <c r="AA1011" i="1"/>
  <c r="X1012" i="1"/>
  <c r="AH1012" i="1" s="1"/>
  <c r="AA1012" i="1"/>
  <c r="X1013" i="1"/>
  <c r="AH1013" i="1" s="1"/>
  <c r="AA1013" i="1"/>
  <c r="X1014" i="1"/>
  <c r="AH1014" i="1" s="1"/>
  <c r="AA1014" i="1"/>
  <c r="X1015" i="1"/>
  <c r="AH1015" i="1" s="1"/>
  <c r="AA1015" i="1"/>
  <c r="X1016" i="1"/>
  <c r="AH1016" i="1" s="1"/>
  <c r="AA1016" i="1"/>
  <c r="X1017" i="1"/>
  <c r="AH1017" i="1" s="1"/>
  <c r="AA1017" i="1"/>
  <c r="X1018" i="1"/>
  <c r="AH1018" i="1" s="1"/>
  <c r="AA1018" i="1"/>
  <c r="X1019" i="1"/>
  <c r="AH1019" i="1" s="1"/>
  <c r="AA1019" i="1"/>
  <c r="X1020" i="1"/>
  <c r="AH1020" i="1" s="1"/>
  <c r="AA1020" i="1"/>
  <c r="X1021" i="1"/>
  <c r="AH1021" i="1" s="1"/>
  <c r="AA1021" i="1"/>
  <c r="X1022" i="1"/>
  <c r="AH1022" i="1" s="1"/>
  <c r="AA1022" i="1"/>
  <c r="X1023" i="1"/>
  <c r="AH1023" i="1" s="1"/>
  <c r="AA1023" i="1"/>
  <c r="X1024" i="1"/>
  <c r="AH1024" i="1" s="1"/>
  <c r="AA1024" i="1"/>
  <c r="X1025" i="1"/>
  <c r="AH1025" i="1" s="1"/>
  <c r="AA1025" i="1"/>
  <c r="X1026" i="1"/>
  <c r="AH1026" i="1" s="1"/>
  <c r="AA1026" i="1"/>
  <c r="X1027" i="1"/>
  <c r="AH1027" i="1" s="1"/>
  <c r="AA1027" i="1"/>
  <c r="X1028" i="1"/>
  <c r="AH1028" i="1" s="1"/>
  <c r="AA1028" i="1"/>
  <c r="X1029" i="1"/>
  <c r="AH1029" i="1" s="1"/>
  <c r="AA1029" i="1"/>
  <c r="X1030" i="1"/>
  <c r="AH1030" i="1" s="1"/>
  <c r="AA1030" i="1"/>
  <c r="X1031" i="1"/>
  <c r="AH1031" i="1" s="1"/>
  <c r="AA1031" i="1"/>
  <c r="X1032" i="1"/>
  <c r="AH1032" i="1" s="1"/>
  <c r="AA1032" i="1"/>
  <c r="X1033" i="1"/>
  <c r="AH1033" i="1" s="1"/>
  <c r="AA1033" i="1"/>
  <c r="X1034" i="1"/>
  <c r="AH1034" i="1" s="1"/>
  <c r="AA1034" i="1"/>
  <c r="X1035" i="1"/>
  <c r="AH1035" i="1" s="1"/>
  <c r="AA1035" i="1"/>
  <c r="X1036" i="1"/>
  <c r="AH1036" i="1" s="1"/>
  <c r="AA1036" i="1"/>
  <c r="X1037" i="1"/>
  <c r="AH1037" i="1" s="1"/>
  <c r="AA1037" i="1"/>
  <c r="X1038" i="1"/>
  <c r="AH1038" i="1" s="1"/>
  <c r="AA1038" i="1"/>
  <c r="X1039" i="1"/>
  <c r="AH1039" i="1" s="1"/>
  <c r="AA1039" i="1"/>
  <c r="X1040" i="1"/>
  <c r="AH1040" i="1" s="1"/>
  <c r="AA1040" i="1"/>
  <c r="X1041" i="1"/>
  <c r="AH1041" i="1" s="1"/>
  <c r="AA1041" i="1"/>
  <c r="X1042" i="1"/>
  <c r="AH1042" i="1" s="1"/>
  <c r="AA1042" i="1"/>
  <c r="X1043" i="1"/>
  <c r="AH1043" i="1" s="1"/>
  <c r="AA1043" i="1"/>
  <c r="X1044" i="1"/>
  <c r="AH1044" i="1" s="1"/>
  <c r="AA1044" i="1"/>
  <c r="X1045" i="1"/>
  <c r="AH1045" i="1" s="1"/>
  <c r="AA1045" i="1"/>
  <c r="X1046" i="1"/>
  <c r="AH1046" i="1" s="1"/>
  <c r="AA1046" i="1"/>
  <c r="X1047" i="1"/>
  <c r="AH1047" i="1" s="1"/>
  <c r="AA1047" i="1"/>
  <c r="X1048" i="1"/>
  <c r="AH1048" i="1" s="1"/>
  <c r="AA1048" i="1"/>
  <c r="X1049" i="1"/>
  <c r="AH1049" i="1" s="1"/>
  <c r="AA1049" i="1"/>
  <c r="X1050" i="1"/>
  <c r="AH1050" i="1" s="1"/>
  <c r="AA1050" i="1"/>
  <c r="X1051" i="1"/>
  <c r="AH1051" i="1" s="1"/>
  <c r="AA1051" i="1"/>
  <c r="X1052" i="1"/>
  <c r="AH1052" i="1" s="1"/>
  <c r="AA1052" i="1"/>
  <c r="X1053" i="1"/>
  <c r="AH1053" i="1" s="1"/>
  <c r="AA1053" i="1"/>
  <c r="X1054" i="1"/>
  <c r="AH1054" i="1" s="1"/>
  <c r="AA1054" i="1"/>
  <c r="X1055" i="1"/>
  <c r="AH1055" i="1" s="1"/>
  <c r="AA1055" i="1"/>
  <c r="X1056" i="1"/>
  <c r="AH1056" i="1" s="1"/>
  <c r="AA1056" i="1"/>
  <c r="X1057" i="1"/>
  <c r="AH1057" i="1" s="1"/>
  <c r="AA1057" i="1"/>
  <c r="X1058" i="1"/>
  <c r="AH1058" i="1" s="1"/>
  <c r="AA1058" i="1"/>
  <c r="X1059" i="1"/>
  <c r="AH1059" i="1" s="1"/>
  <c r="AA1059" i="1"/>
  <c r="X1060" i="1"/>
  <c r="AH1060" i="1" s="1"/>
  <c r="AA1060" i="1"/>
  <c r="X1061" i="1"/>
  <c r="AH1061" i="1" s="1"/>
  <c r="AA1061" i="1"/>
  <c r="X1062" i="1"/>
  <c r="AH1062" i="1" s="1"/>
  <c r="AA1062" i="1"/>
  <c r="X1063" i="1"/>
  <c r="AH1063" i="1" s="1"/>
  <c r="AA1063" i="1"/>
  <c r="X1064" i="1"/>
  <c r="AH1064" i="1" s="1"/>
  <c r="AA1064" i="1"/>
  <c r="X1065" i="1"/>
  <c r="AH1065" i="1" s="1"/>
  <c r="AA1065" i="1"/>
  <c r="X1066" i="1"/>
  <c r="AH1066" i="1" s="1"/>
  <c r="AA1066" i="1"/>
  <c r="X1067" i="1"/>
  <c r="AH1067" i="1" s="1"/>
  <c r="AA1067" i="1"/>
  <c r="X1068" i="1"/>
  <c r="AH1068" i="1" s="1"/>
  <c r="AA1068" i="1"/>
  <c r="X1069" i="1"/>
  <c r="AH1069" i="1" s="1"/>
  <c r="AA1069" i="1"/>
  <c r="X1070" i="1"/>
  <c r="AH1070" i="1" s="1"/>
  <c r="AA1070" i="1"/>
  <c r="X1071" i="1"/>
  <c r="AH1071" i="1" s="1"/>
  <c r="AA1071" i="1"/>
  <c r="X1072" i="1"/>
  <c r="AH1072" i="1" s="1"/>
  <c r="AA1072" i="1"/>
  <c r="X1073" i="1"/>
  <c r="AH1073" i="1" s="1"/>
  <c r="AA1073" i="1"/>
  <c r="X1074" i="1"/>
  <c r="AH1074" i="1" s="1"/>
  <c r="AA1074" i="1"/>
  <c r="X1075" i="1"/>
  <c r="AH1075" i="1" s="1"/>
  <c r="AA1075" i="1"/>
  <c r="X1076" i="1"/>
  <c r="AH1076" i="1" s="1"/>
  <c r="AA1076" i="1"/>
  <c r="X1077" i="1"/>
  <c r="AH1077" i="1" s="1"/>
  <c r="AA1077" i="1"/>
  <c r="X1078" i="1"/>
  <c r="AH1078" i="1" s="1"/>
  <c r="AA1078" i="1"/>
  <c r="X1079" i="1"/>
  <c r="AH1079" i="1" s="1"/>
  <c r="AA1079" i="1"/>
  <c r="X1080" i="1"/>
  <c r="AH1080" i="1" s="1"/>
  <c r="AA1080" i="1"/>
  <c r="X1081" i="1"/>
  <c r="AH1081" i="1" s="1"/>
  <c r="AA1081" i="1"/>
  <c r="X1082" i="1"/>
  <c r="AH1082" i="1" s="1"/>
  <c r="AA1082" i="1"/>
  <c r="X1083" i="1"/>
  <c r="AH1083" i="1" s="1"/>
  <c r="AA1083" i="1"/>
  <c r="X1084" i="1"/>
  <c r="AH1084" i="1" s="1"/>
  <c r="AA1084" i="1"/>
  <c r="X1085" i="1"/>
  <c r="AH1085" i="1" s="1"/>
  <c r="AA1085" i="1"/>
  <c r="X1086" i="1"/>
  <c r="AH1086" i="1" s="1"/>
  <c r="AA1086" i="1"/>
  <c r="X1087" i="1"/>
  <c r="AH1087" i="1" s="1"/>
  <c r="AA1087" i="1"/>
  <c r="X1088" i="1"/>
  <c r="AH1088" i="1" s="1"/>
  <c r="AA1088" i="1"/>
  <c r="X1089" i="1"/>
  <c r="AH1089" i="1" s="1"/>
  <c r="AA1089" i="1"/>
  <c r="X1090" i="1"/>
  <c r="AH1090" i="1" s="1"/>
  <c r="AA1090" i="1"/>
  <c r="X1091" i="1"/>
  <c r="AH1091" i="1" s="1"/>
  <c r="AA1091" i="1"/>
  <c r="X1092" i="1"/>
  <c r="AH1092" i="1" s="1"/>
  <c r="AA1092" i="1"/>
  <c r="X1093" i="1"/>
  <c r="AH1093" i="1" s="1"/>
  <c r="AA1093" i="1"/>
  <c r="X1094" i="1"/>
  <c r="AH1094" i="1" s="1"/>
  <c r="AA1094" i="1"/>
  <c r="X1095" i="1"/>
  <c r="AH1095" i="1" s="1"/>
  <c r="AA1095" i="1"/>
  <c r="X1096" i="1"/>
  <c r="AH1096" i="1" s="1"/>
  <c r="AA1096" i="1"/>
  <c r="X1097" i="1"/>
  <c r="AH1097" i="1" s="1"/>
  <c r="AA1097" i="1"/>
  <c r="X1098" i="1"/>
  <c r="AH1098" i="1" s="1"/>
  <c r="AA1098" i="1"/>
  <c r="X1099" i="1"/>
  <c r="AH1099" i="1" s="1"/>
  <c r="AA1099" i="1"/>
  <c r="X1100" i="1"/>
  <c r="AH1100" i="1" s="1"/>
  <c r="AA1100" i="1"/>
  <c r="X1101" i="1"/>
  <c r="AH1101" i="1" s="1"/>
  <c r="AA1101" i="1"/>
  <c r="X1102" i="1"/>
  <c r="AH1102" i="1" s="1"/>
  <c r="AA1102" i="1"/>
  <c r="X1103" i="1"/>
  <c r="AH1103" i="1" s="1"/>
  <c r="AA1103" i="1"/>
  <c r="X1104" i="1"/>
  <c r="AH1104" i="1" s="1"/>
  <c r="AA1104" i="1"/>
  <c r="X1105" i="1"/>
  <c r="AH1105" i="1" s="1"/>
  <c r="AA1105" i="1"/>
  <c r="X1106" i="1"/>
  <c r="AH1106" i="1" s="1"/>
  <c r="AA1106" i="1"/>
  <c r="X1107" i="1"/>
  <c r="AH1107" i="1" s="1"/>
  <c r="AA1107" i="1"/>
  <c r="X1108" i="1"/>
  <c r="AH1108" i="1" s="1"/>
  <c r="AA1108" i="1"/>
  <c r="X1109" i="1"/>
  <c r="AH1109" i="1" s="1"/>
  <c r="AA1109" i="1"/>
  <c r="X1110" i="1"/>
  <c r="AH1110" i="1" s="1"/>
  <c r="AA1110" i="1"/>
  <c r="X1111" i="1"/>
  <c r="AH1111" i="1" s="1"/>
  <c r="AA1111" i="1"/>
  <c r="X1112" i="1"/>
  <c r="AH1112" i="1" s="1"/>
  <c r="AA1112" i="1"/>
  <c r="X1113" i="1"/>
  <c r="AH1113" i="1" s="1"/>
  <c r="AA1113" i="1"/>
  <c r="X1114" i="1"/>
  <c r="AH1114" i="1" s="1"/>
  <c r="AA1114" i="1"/>
  <c r="X1115" i="1"/>
  <c r="AH1115" i="1" s="1"/>
  <c r="AA1115" i="1"/>
  <c r="X1116" i="1"/>
  <c r="AH1116" i="1" s="1"/>
  <c r="AA1116" i="1"/>
  <c r="X1117" i="1"/>
  <c r="AH1117" i="1" s="1"/>
  <c r="AA1117" i="1"/>
  <c r="X1118" i="1"/>
  <c r="AH1118" i="1" s="1"/>
  <c r="AA1118" i="1"/>
  <c r="X1119" i="1"/>
  <c r="AH1119" i="1" s="1"/>
  <c r="AA1119" i="1"/>
  <c r="X1120" i="1"/>
  <c r="AH1120" i="1" s="1"/>
  <c r="AA1120" i="1"/>
  <c r="X1121" i="1"/>
  <c r="AH1121" i="1" s="1"/>
  <c r="AA1121" i="1"/>
  <c r="X1122" i="1"/>
  <c r="AH1122" i="1" s="1"/>
  <c r="AA1122" i="1"/>
  <c r="X1123" i="1"/>
  <c r="AH1123" i="1" s="1"/>
  <c r="AA1123" i="1"/>
  <c r="X1124" i="1"/>
  <c r="AH1124" i="1" s="1"/>
  <c r="AA1124" i="1"/>
  <c r="X1125" i="1"/>
  <c r="AH1125" i="1" s="1"/>
  <c r="AA1125" i="1"/>
  <c r="X1126" i="1"/>
  <c r="AH1126" i="1" s="1"/>
  <c r="AA1126" i="1"/>
  <c r="X1127" i="1"/>
  <c r="AH1127" i="1" s="1"/>
  <c r="AA1127" i="1"/>
  <c r="X1128" i="1"/>
  <c r="AH1128" i="1" s="1"/>
  <c r="AA1128" i="1"/>
  <c r="X1129" i="1"/>
  <c r="AH1129" i="1" s="1"/>
  <c r="AA1129" i="1"/>
  <c r="X1130" i="1"/>
  <c r="AH1130" i="1" s="1"/>
  <c r="AA1130" i="1"/>
  <c r="X1131" i="1"/>
  <c r="AH1131" i="1" s="1"/>
  <c r="AA1131" i="1"/>
  <c r="X1132" i="1"/>
  <c r="AH1132" i="1" s="1"/>
  <c r="AA1132" i="1"/>
  <c r="X1133" i="1"/>
  <c r="AH1133" i="1" s="1"/>
  <c r="AA1133" i="1"/>
  <c r="X1134" i="1"/>
  <c r="AH1134" i="1" s="1"/>
  <c r="AA1134" i="1"/>
  <c r="X1135" i="1"/>
  <c r="AH1135" i="1" s="1"/>
  <c r="AA1135" i="1"/>
  <c r="X1136" i="1"/>
  <c r="AH1136" i="1" s="1"/>
  <c r="AA1136" i="1"/>
  <c r="X1137" i="1"/>
  <c r="AH1137" i="1" s="1"/>
  <c r="AA1137" i="1"/>
  <c r="X1138" i="1"/>
  <c r="AH1138" i="1" s="1"/>
  <c r="AA1138" i="1"/>
  <c r="X1139" i="1"/>
  <c r="AH1139" i="1" s="1"/>
  <c r="AA1139" i="1"/>
  <c r="X1140" i="1"/>
  <c r="AH1140" i="1" s="1"/>
  <c r="AA1140" i="1"/>
  <c r="X1141" i="1"/>
  <c r="AH1141" i="1" s="1"/>
  <c r="AA1141" i="1"/>
  <c r="X1142" i="1"/>
  <c r="AH1142" i="1" s="1"/>
  <c r="AA1142" i="1"/>
  <c r="X1143" i="1"/>
  <c r="AH1143" i="1" s="1"/>
  <c r="AA1143" i="1"/>
  <c r="X1144" i="1"/>
  <c r="AH1144" i="1" s="1"/>
  <c r="AA1144" i="1"/>
  <c r="X1145" i="1"/>
  <c r="AH1145" i="1" s="1"/>
  <c r="AA1145" i="1"/>
  <c r="X1146" i="1"/>
  <c r="AH1146" i="1" s="1"/>
  <c r="AA1146" i="1"/>
  <c r="X1147" i="1"/>
  <c r="AH1147" i="1" s="1"/>
  <c r="AA1147" i="1"/>
  <c r="X1148" i="1"/>
  <c r="AH1148" i="1" s="1"/>
  <c r="AA1148" i="1"/>
  <c r="X1149" i="1"/>
  <c r="AH1149" i="1" s="1"/>
  <c r="AA1149" i="1"/>
  <c r="X1150" i="1"/>
  <c r="AH1150" i="1" s="1"/>
  <c r="AA1150" i="1"/>
  <c r="X1151" i="1"/>
  <c r="AH1151" i="1" s="1"/>
  <c r="AA1151" i="1"/>
  <c r="X1152" i="1"/>
  <c r="AH1152" i="1" s="1"/>
  <c r="AA1152" i="1"/>
  <c r="X1153" i="1"/>
  <c r="AH1153" i="1" s="1"/>
  <c r="AA1153" i="1"/>
  <c r="X1154" i="1"/>
  <c r="AH1154" i="1" s="1"/>
  <c r="AA1154" i="1"/>
  <c r="X1155" i="1"/>
  <c r="AH1155" i="1" s="1"/>
  <c r="AA1155" i="1"/>
  <c r="X1156" i="1"/>
  <c r="AH1156" i="1" s="1"/>
  <c r="AA1156" i="1"/>
  <c r="X1157" i="1"/>
  <c r="AH1157" i="1" s="1"/>
  <c r="AA1157" i="1"/>
  <c r="X1158" i="1"/>
  <c r="AH1158" i="1" s="1"/>
  <c r="AA1158" i="1"/>
  <c r="X1159" i="1"/>
  <c r="AH1159" i="1" s="1"/>
  <c r="AA1159" i="1"/>
  <c r="X1160" i="1"/>
  <c r="AH1160" i="1" s="1"/>
  <c r="AA1160" i="1"/>
  <c r="X1161" i="1"/>
  <c r="AH1161" i="1" s="1"/>
  <c r="AA1161" i="1"/>
  <c r="X1162" i="1"/>
  <c r="AH1162" i="1" s="1"/>
  <c r="AA1162" i="1"/>
  <c r="X1163" i="1"/>
  <c r="AH1163" i="1" s="1"/>
  <c r="AA1163" i="1"/>
  <c r="X1164" i="1"/>
  <c r="AH1164" i="1" s="1"/>
  <c r="AA1164" i="1"/>
  <c r="X1165" i="1"/>
  <c r="AH1165" i="1" s="1"/>
  <c r="AA1165" i="1"/>
  <c r="X1166" i="1"/>
  <c r="AH1166" i="1" s="1"/>
  <c r="AA1166" i="1"/>
  <c r="X1167" i="1"/>
  <c r="AH1167" i="1" s="1"/>
  <c r="AA1167" i="1"/>
  <c r="X1168" i="1"/>
  <c r="AH1168" i="1" s="1"/>
  <c r="AA1168" i="1"/>
  <c r="X1169" i="1"/>
  <c r="AH1169" i="1" s="1"/>
  <c r="AA1169" i="1"/>
  <c r="X1170" i="1"/>
  <c r="AH1170" i="1" s="1"/>
  <c r="AA1170" i="1"/>
  <c r="X1171" i="1"/>
  <c r="AH1171" i="1" s="1"/>
  <c r="AA1171" i="1"/>
  <c r="X1172" i="1"/>
  <c r="AH1172" i="1" s="1"/>
  <c r="AA1172" i="1"/>
  <c r="X1173" i="1"/>
  <c r="AH1173" i="1" s="1"/>
  <c r="AA1173" i="1"/>
  <c r="X1174" i="1"/>
  <c r="AH1174" i="1" s="1"/>
  <c r="AA1174" i="1"/>
  <c r="X1175" i="1"/>
  <c r="AH1175" i="1" s="1"/>
  <c r="AA1175" i="1"/>
  <c r="X1176" i="1"/>
  <c r="AH1176" i="1" s="1"/>
  <c r="AA1176" i="1"/>
  <c r="X1177" i="1"/>
  <c r="AH1177" i="1" s="1"/>
  <c r="AA1177" i="1"/>
  <c r="X1178" i="1"/>
  <c r="AH1178" i="1" s="1"/>
  <c r="AA1178" i="1"/>
  <c r="X1179" i="1"/>
  <c r="AH1179" i="1" s="1"/>
  <c r="AA1179" i="1"/>
  <c r="X1180" i="1"/>
  <c r="AH1180" i="1" s="1"/>
  <c r="AA1180" i="1"/>
  <c r="X1181" i="1"/>
  <c r="AH1181" i="1" s="1"/>
  <c r="AA1181" i="1"/>
  <c r="X1182" i="1"/>
  <c r="AH1182" i="1" s="1"/>
  <c r="AA1182" i="1"/>
  <c r="X1183" i="1"/>
  <c r="AH1183" i="1" s="1"/>
  <c r="AA1183" i="1"/>
  <c r="X1184" i="1"/>
  <c r="AH1184" i="1" s="1"/>
  <c r="AA1184" i="1"/>
  <c r="X1185" i="1"/>
  <c r="AH1185" i="1" s="1"/>
  <c r="AA1185" i="1"/>
  <c r="X1186" i="1"/>
  <c r="AH1186" i="1" s="1"/>
  <c r="AA1186" i="1"/>
  <c r="X1187" i="1"/>
  <c r="AH1187" i="1" s="1"/>
  <c r="AA1187" i="1"/>
  <c r="X1188" i="1"/>
  <c r="AH1188" i="1" s="1"/>
  <c r="AA1188" i="1"/>
  <c r="X1189" i="1"/>
  <c r="AH1189" i="1" s="1"/>
  <c r="AA1189" i="1"/>
  <c r="X1190" i="1"/>
  <c r="AH1190" i="1" s="1"/>
  <c r="AA1190" i="1"/>
  <c r="X1191" i="1"/>
  <c r="AH1191" i="1" s="1"/>
  <c r="AA1191" i="1"/>
  <c r="X1192" i="1"/>
  <c r="AH1192" i="1" s="1"/>
  <c r="AA1192" i="1"/>
  <c r="X1193" i="1"/>
  <c r="AH1193" i="1" s="1"/>
  <c r="AA1193" i="1"/>
  <c r="X1194" i="1"/>
  <c r="AH1194" i="1" s="1"/>
  <c r="AA1194" i="1"/>
  <c r="X1195" i="1"/>
  <c r="AH1195" i="1" s="1"/>
  <c r="AA1195" i="1"/>
  <c r="X1196" i="1"/>
  <c r="AH1196" i="1" s="1"/>
  <c r="AA1196" i="1"/>
  <c r="X1197" i="1"/>
  <c r="AH1197" i="1" s="1"/>
  <c r="AA1197" i="1"/>
  <c r="X1198" i="1"/>
  <c r="AH1198" i="1" s="1"/>
  <c r="AA1198" i="1"/>
  <c r="X1199" i="1"/>
  <c r="AH1199" i="1" s="1"/>
  <c r="AA1199" i="1"/>
  <c r="X1200" i="1"/>
  <c r="AH1200" i="1" s="1"/>
  <c r="AA1200" i="1"/>
  <c r="X1201" i="1"/>
  <c r="AH1201" i="1" s="1"/>
  <c r="AA1201" i="1"/>
  <c r="X1202" i="1"/>
  <c r="AH1202" i="1" s="1"/>
  <c r="AA1202" i="1"/>
  <c r="X1203" i="1"/>
  <c r="AH1203" i="1" s="1"/>
  <c r="AA1203" i="1"/>
  <c r="X1204" i="1"/>
  <c r="AH1204" i="1" s="1"/>
  <c r="AA1204" i="1"/>
  <c r="X1205" i="1"/>
  <c r="AH1205" i="1" s="1"/>
  <c r="AA1205" i="1"/>
  <c r="X1206" i="1"/>
  <c r="AH1206" i="1" s="1"/>
  <c r="AA1206" i="1"/>
  <c r="X1207" i="1"/>
  <c r="AH1207" i="1" s="1"/>
  <c r="AA1207" i="1"/>
  <c r="X1208" i="1"/>
  <c r="AH1208" i="1" s="1"/>
  <c r="AA1208" i="1"/>
  <c r="X1209" i="1"/>
  <c r="AH1209" i="1" s="1"/>
  <c r="AA1209" i="1"/>
  <c r="X1210" i="1"/>
  <c r="AH1210" i="1" s="1"/>
  <c r="AA1210" i="1"/>
  <c r="X1211" i="1"/>
  <c r="AH1211" i="1" s="1"/>
  <c r="AA1211" i="1"/>
  <c r="X1212" i="1"/>
  <c r="AH1212" i="1" s="1"/>
  <c r="AA1212" i="1"/>
  <c r="X1213" i="1"/>
  <c r="AH1213" i="1" s="1"/>
  <c r="AA1213" i="1"/>
  <c r="X1214" i="1"/>
  <c r="AH1214" i="1" s="1"/>
  <c r="AA1214" i="1"/>
  <c r="X1215" i="1"/>
  <c r="AH1215" i="1" s="1"/>
  <c r="AA1215" i="1"/>
  <c r="X1216" i="1"/>
  <c r="AH1216" i="1" s="1"/>
  <c r="AA1216" i="1"/>
  <c r="X1217" i="1"/>
  <c r="AH1217" i="1" s="1"/>
  <c r="AA1217" i="1"/>
  <c r="X1218" i="1"/>
  <c r="AH1218" i="1" s="1"/>
  <c r="AA1218" i="1"/>
  <c r="X1219" i="1"/>
  <c r="AH1219" i="1" s="1"/>
  <c r="AA1219" i="1"/>
  <c r="X1220" i="1"/>
  <c r="AH1220" i="1" s="1"/>
  <c r="AA1220" i="1"/>
  <c r="X1221" i="1"/>
  <c r="AH1221" i="1" s="1"/>
  <c r="AA1221" i="1"/>
  <c r="X1222" i="1"/>
  <c r="AH1222" i="1" s="1"/>
  <c r="AA1222" i="1"/>
  <c r="X1223" i="1"/>
  <c r="AH1223" i="1" s="1"/>
  <c r="AA1223" i="1"/>
  <c r="X1224" i="1"/>
  <c r="AH1224" i="1" s="1"/>
  <c r="AA1224" i="1"/>
  <c r="X1225" i="1"/>
  <c r="AH1225" i="1" s="1"/>
  <c r="AA1225" i="1"/>
  <c r="X1226" i="1"/>
  <c r="AH1226" i="1" s="1"/>
  <c r="AA1226" i="1"/>
  <c r="X1227" i="1"/>
  <c r="AH1227" i="1" s="1"/>
  <c r="AA1227" i="1"/>
  <c r="X1228" i="1"/>
  <c r="AH1228" i="1" s="1"/>
  <c r="AA1228" i="1"/>
  <c r="X1229" i="1"/>
  <c r="AH1229" i="1" s="1"/>
  <c r="AA1229" i="1"/>
  <c r="X1230" i="1"/>
  <c r="AH1230" i="1" s="1"/>
  <c r="AA1230" i="1"/>
  <c r="X1231" i="1"/>
  <c r="AH1231" i="1" s="1"/>
  <c r="AA1231" i="1"/>
  <c r="X1232" i="1"/>
  <c r="AH1232" i="1" s="1"/>
  <c r="AA1232" i="1"/>
  <c r="X1233" i="1"/>
  <c r="AH1233" i="1" s="1"/>
  <c r="AA1233" i="1"/>
  <c r="X1234" i="1"/>
  <c r="AH1234" i="1" s="1"/>
  <c r="AA1234" i="1"/>
  <c r="X1235" i="1"/>
  <c r="AH1235" i="1" s="1"/>
  <c r="AA1235" i="1"/>
  <c r="X1236" i="1"/>
  <c r="AH1236" i="1" s="1"/>
  <c r="AA1236" i="1"/>
  <c r="X1237" i="1"/>
  <c r="AH1237" i="1" s="1"/>
  <c r="AA1237" i="1"/>
  <c r="X1238" i="1"/>
  <c r="AH1238" i="1" s="1"/>
  <c r="AA1238" i="1"/>
  <c r="X1239" i="1"/>
  <c r="AH1239" i="1" s="1"/>
  <c r="AA1239" i="1"/>
  <c r="X1240" i="1"/>
  <c r="AH1240" i="1" s="1"/>
  <c r="AA1240" i="1"/>
  <c r="X1241" i="1"/>
  <c r="AH1241" i="1" s="1"/>
  <c r="AA1241" i="1"/>
  <c r="X1242" i="1"/>
  <c r="AH1242" i="1" s="1"/>
  <c r="AA1242" i="1"/>
  <c r="X1243" i="1"/>
  <c r="AH1243" i="1" s="1"/>
  <c r="AA1243" i="1"/>
  <c r="X1244" i="1"/>
  <c r="AH1244" i="1" s="1"/>
  <c r="AA1244" i="1"/>
  <c r="X1245" i="1"/>
  <c r="AH1245" i="1" s="1"/>
  <c r="AA1245" i="1"/>
  <c r="X1246" i="1"/>
  <c r="AH1246" i="1" s="1"/>
  <c r="AA1246" i="1"/>
  <c r="X1247" i="1"/>
  <c r="AH1247" i="1" s="1"/>
  <c r="AA1247" i="1"/>
  <c r="X1248" i="1"/>
  <c r="AH1248" i="1" s="1"/>
  <c r="AA1248" i="1"/>
  <c r="X1249" i="1"/>
  <c r="AH1249" i="1" s="1"/>
  <c r="AA1249" i="1"/>
  <c r="X1250" i="1"/>
  <c r="AH1250" i="1" s="1"/>
  <c r="AA1250" i="1"/>
  <c r="X1251" i="1"/>
  <c r="AH1251" i="1" s="1"/>
  <c r="AA1251" i="1"/>
  <c r="X1252" i="1"/>
  <c r="AH1252" i="1" s="1"/>
  <c r="AA1252" i="1"/>
  <c r="X1253" i="1"/>
  <c r="AH1253" i="1" s="1"/>
  <c r="AA1253" i="1"/>
  <c r="X1254" i="1"/>
  <c r="AH1254" i="1" s="1"/>
  <c r="AA1254" i="1"/>
  <c r="X1255" i="1"/>
  <c r="AH1255" i="1" s="1"/>
  <c r="AA1255" i="1"/>
  <c r="X1256" i="1"/>
  <c r="AH1256" i="1" s="1"/>
  <c r="AA1256" i="1"/>
  <c r="X1257" i="1"/>
  <c r="AH1257" i="1" s="1"/>
  <c r="AA1257" i="1"/>
  <c r="X1258" i="1"/>
  <c r="AH1258" i="1" s="1"/>
  <c r="AA1258" i="1"/>
  <c r="X1259" i="1"/>
  <c r="AH1259" i="1" s="1"/>
  <c r="AA1259" i="1"/>
  <c r="X1260" i="1"/>
  <c r="AH1260" i="1" s="1"/>
  <c r="AA1260" i="1"/>
  <c r="X1261" i="1"/>
  <c r="AH1261" i="1" s="1"/>
  <c r="AA1261" i="1"/>
  <c r="X1262" i="1"/>
  <c r="AH1262" i="1" s="1"/>
  <c r="AA1262" i="1"/>
  <c r="X1263" i="1"/>
  <c r="AH1263" i="1" s="1"/>
  <c r="AA1263" i="1"/>
  <c r="X1264" i="1"/>
  <c r="AH1264" i="1" s="1"/>
  <c r="AA1264" i="1"/>
  <c r="X1265" i="1"/>
  <c r="AH1265" i="1" s="1"/>
  <c r="AA1265" i="1"/>
  <c r="X1266" i="1"/>
  <c r="AH1266" i="1" s="1"/>
  <c r="AA1266" i="1"/>
  <c r="X1267" i="1"/>
  <c r="AH1267" i="1" s="1"/>
  <c r="AA1267" i="1"/>
  <c r="X1268" i="1"/>
  <c r="AH1268" i="1" s="1"/>
  <c r="AA1268" i="1"/>
  <c r="X1269" i="1"/>
  <c r="AH1269" i="1" s="1"/>
  <c r="AA1269" i="1"/>
  <c r="X1270" i="1"/>
  <c r="AH1270" i="1" s="1"/>
  <c r="AA1270" i="1"/>
  <c r="X1271" i="1"/>
  <c r="AH1271" i="1" s="1"/>
  <c r="AA1271" i="1"/>
  <c r="X1272" i="1"/>
  <c r="AH1272" i="1" s="1"/>
  <c r="AA1272" i="1"/>
  <c r="X1273" i="1"/>
  <c r="AH1273" i="1" s="1"/>
  <c r="AA1273" i="1"/>
  <c r="X1274" i="1"/>
  <c r="AH1274" i="1" s="1"/>
  <c r="AA1274" i="1"/>
  <c r="X1275" i="1"/>
  <c r="AH1275" i="1" s="1"/>
  <c r="AA1275" i="1"/>
  <c r="X1276" i="1"/>
  <c r="AH1276" i="1" s="1"/>
  <c r="AA1276" i="1"/>
  <c r="X1277" i="1"/>
  <c r="AH1277" i="1" s="1"/>
  <c r="AA1277" i="1"/>
  <c r="X1278" i="1"/>
  <c r="AH1278" i="1" s="1"/>
  <c r="AA1278" i="1"/>
  <c r="X1279" i="1"/>
  <c r="AH1279" i="1" s="1"/>
  <c r="AA1279" i="1"/>
  <c r="X1280" i="1"/>
  <c r="AH1280" i="1" s="1"/>
  <c r="AA1280" i="1"/>
  <c r="X1281" i="1"/>
  <c r="AH1281" i="1" s="1"/>
  <c r="AA1281" i="1"/>
  <c r="X1282" i="1"/>
  <c r="AH1282" i="1" s="1"/>
  <c r="AA1282" i="1"/>
  <c r="X1283" i="1"/>
  <c r="AH1283" i="1" s="1"/>
  <c r="AA1283" i="1"/>
  <c r="X1284" i="1"/>
  <c r="AH1284" i="1" s="1"/>
  <c r="AA1284" i="1"/>
  <c r="X1285" i="1"/>
  <c r="AH1285" i="1" s="1"/>
  <c r="AA1285" i="1"/>
  <c r="X1286" i="1"/>
  <c r="AH1286" i="1" s="1"/>
  <c r="AA1286" i="1"/>
  <c r="X1287" i="1"/>
  <c r="AH1287" i="1" s="1"/>
  <c r="AA1287" i="1"/>
  <c r="X1288" i="1"/>
  <c r="AH1288" i="1" s="1"/>
  <c r="AA1288" i="1"/>
  <c r="X1289" i="1"/>
  <c r="AH1289" i="1" s="1"/>
  <c r="AA1289" i="1"/>
  <c r="X1290" i="1"/>
  <c r="AH1290" i="1" s="1"/>
  <c r="AA1290" i="1"/>
  <c r="X1291" i="1"/>
  <c r="AH1291" i="1" s="1"/>
  <c r="AA1291" i="1"/>
  <c r="X1292" i="1"/>
  <c r="AH1292" i="1" s="1"/>
  <c r="AA1292" i="1"/>
  <c r="X1293" i="1"/>
  <c r="AH1293" i="1" s="1"/>
  <c r="AA1293" i="1"/>
  <c r="X1294" i="1"/>
  <c r="AH1294" i="1" s="1"/>
  <c r="AA1294" i="1"/>
  <c r="X1295" i="1"/>
  <c r="AH1295" i="1" s="1"/>
  <c r="AA1295" i="1"/>
  <c r="X1296" i="1"/>
  <c r="AH1296" i="1" s="1"/>
  <c r="AA1296" i="1"/>
  <c r="X1297" i="1"/>
  <c r="AH1297" i="1" s="1"/>
  <c r="AA1297" i="1"/>
  <c r="X1298" i="1"/>
  <c r="AH1298" i="1" s="1"/>
  <c r="AA1298" i="1"/>
  <c r="X1299" i="1"/>
  <c r="AH1299" i="1" s="1"/>
  <c r="AA1299" i="1"/>
  <c r="X1300" i="1"/>
  <c r="AH1300" i="1" s="1"/>
  <c r="AA1300" i="1"/>
  <c r="X1301" i="1"/>
  <c r="AH1301" i="1" s="1"/>
  <c r="AA1301" i="1"/>
  <c r="X1302" i="1"/>
  <c r="AH1302" i="1" s="1"/>
  <c r="AA1302" i="1"/>
  <c r="X1303" i="1"/>
  <c r="AH1303" i="1" s="1"/>
  <c r="AA1303" i="1"/>
  <c r="X1304" i="1"/>
  <c r="AH1304" i="1" s="1"/>
  <c r="AA1304" i="1"/>
  <c r="X1305" i="1"/>
  <c r="AH1305" i="1" s="1"/>
  <c r="AA1305" i="1"/>
  <c r="X1306" i="1"/>
  <c r="AH1306" i="1" s="1"/>
  <c r="AA1306" i="1"/>
  <c r="X1307" i="1"/>
  <c r="AH1307" i="1" s="1"/>
  <c r="AA1307" i="1"/>
  <c r="X1308" i="1"/>
  <c r="AH1308" i="1" s="1"/>
  <c r="AA1308" i="1"/>
  <c r="X1309" i="1"/>
  <c r="AH1309" i="1" s="1"/>
  <c r="AA1309" i="1"/>
  <c r="X1310" i="1"/>
  <c r="AH1310" i="1" s="1"/>
  <c r="AA1310" i="1"/>
  <c r="X1311" i="1"/>
  <c r="AH1311" i="1" s="1"/>
  <c r="AA1311" i="1"/>
  <c r="X1312" i="1"/>
  <c r="AH1312" i="1" s="1"/>
  <c r="AA1312" i="1"/>
  <c r="X1313" i="1"/>
  <c r="AH1313" i="1" s="1"/>
  <c r="AA1313" i="1"/>
  <c r="X1314" i="1"/>
  <c r="AH1314" i="1" s="1"/>
  <c r="AA1314" i="1"/>
  <c r="X1315" i="1"/>
  <c r="AH1315" i="1" s="1"/>
  <c r="AA1315" i="1"/>
  <c r="X1316" i="1"/>
  <c r="AH1316" i="1" s="1"/>
  <c r="AA1316" i="1"/>
  <c r="X1317" i="1"/>
  <c r="AH1317" i="1" s="1"/>
  <c r="AA1317" i="1"/>
  <c r="X1318" i="1"/>
  <c r="AH1318" i="1" s="1"/>
  <c r="AA1318" i="1"/>
  <c r="X1319" i="1"/>
  <c r="AH1319" i="1" s="1"/>
  <c r="AA1319" i="1"/>
  <c r="X1320" i="1"/>
  <c r="AH1320" i="1" s="1"/>
  <c r="AA1320" i="1"/>
  <c r="X1321" i="1"/>
  <c r="AH1321" i="1" s="1"/>
  <c r="AA1321" i="1"/>
  <c r="X1322" i="1"/>
  <c r="AH1322" i="1" s="1"/>
  <c r="AA1322" i="1"/>
  <c r="X1323" i="1"/>
  <c r="AH1323" i="1" s="1"/>
  <c r="AA1323" i="1"/>
  <c r="X1324" i="1"/>
  <c r="AH1324" i="1" s="1"/>
  <c r="AA1324" i="1"/>
  <c r="X1325" i="1"/>
  <c r="AH1325" i="1" s="1"/>
  <c r="AA1325" i="1"/>
  <c r="X1326" i="1"/>
  <c r="AH1326" i="1" s="1"/>
  <c r="AA1326" i="1"/>
  <c r="X1327" i="1"/>
  <c r="AH1327" i="1" s="1"/>
  <c r="AA1327" i="1"/>
  <c r="X1328" i="1"/>
  <c r="AH1328" i="1" s="1"/>
  <c r="AA1328" i="1"/>
  <c r="X1329" i="1"/>
  <c r="AH1329" i="1" s="1"/>
  <c r="AA1329" i="1"/>
  <c r="X1330" i="1"/>
  <c r="AH1330" i="1" s="1"/>
  <c r="AA1330" i="1"/>
  <c r="X1331" i="1"/>
  <c r="AH1331" i="1" s="1"/>
  <c r="AA1331" i="1"/>
  <c r="X1332" i="1"/>
  <c r="AH1332" i="1" s="1"/>
  <c r="AA1332" i="1"/>
  <c r="X1333" i="1"/>
  <c r="AH1333" i="1" s="1"/>
  <c r="AA1333" i="1"/>
  <c r="X1334" i="1"/>
  <c r="AH1334" i="1" s="1"/>
  <c r="AA1334" i="1"/>
  <c r="X1335" i="1"/>
  <c r="AH1335" i="1" s="1"/>
  <c r="AA1335" i="1"/>
  <c r="X1336" i="1"/>
  <c r="AH1336" i="1" s="1"/>
  <c r="AA1336" i="1"/>
  <c r="X1337" i="1"/>
  <c r="AH1337" i="1" s="1"/>
  <c r="AA1337" i="1"/>
  <c r="X1338" i="1"/>
  <c r="AH1338" i="1" s="1"/>
  <c r="AA1338" i="1"/>
  <c r="X1339" i="1"/>
  <c r="AH1339" i="1" s="1"/>
  <c r="AA1339" i="1"/>
  <c r="X1340" i="1"/>
  <c r="AH1340" i="1" s="1"/>
  <c r="AA1340" i="1"/>
  <c r="X1341" i="1"/>
  <c r="AH1341" i="1" s="1"/>
  <c r="AA1341" i="1"/>
  <c r="X1342" i="1"/>
  <c r="AH1342" i="1" s="1"/>
  <c r="AA1342" i="1"/>
  <c r="X1343" i="1"/>
  <c r="AH1343" i="1" s="1"/>
  <c r="AA1343" i="1"/>
  <c r="X1344" i="1"/>
  <c r="AH1344" i="1" s="1"/>
  <c r="AA1344" i="1"/>
  <c r="X1345" i="1"/>
  <c r="AH1345" i="1" s="1"/>
  <c r="AA1345" i="1"/>
  <c r="X1346" i="1"/>
  <c r="AH1346" i="1" s="1"/>
  <c r="AA1346" i="1"/>
  <c r="X1347" i="1"/>
  <c r="AH1347" i="1" s="1"/>
  <c r="AA1347" i="1"/>
  <c r="X1348" i="1"/>
  <c r="AH1348" i="1" s="1"/>
  <c r="AA1348" i="1"/>
  <c r="X1349" i="1"/>
  <c r="AH1349" i="1" s="1"/>
  <c r="AA1349" i="1"/>
  <c r="X1350" i="1"/>
  <c r="AH1350" i="1" s="1"/>
  <c r="AA1350" i="1"/>
  <c r="X1351" i="1"/>
  <c r="AH1351" i="1" s="1"/>
  <c r="AA1351" i="1"/>
  <c r="X1352" i="1"/>
  <c r="AH1352" i="1" s="1"/>
  <c r="AA1352" i="1"/>
  <c r="X1353" i="1"/>
  <c r="AH1353" i="1" s="1"/>
  <c r="AA1353" i="1"/>
  <c r="X1354" i="1"/>
  <c r="AH1354" i="1" s="1"/>
  <c r="AA1354" i="1"/>
  <c r="X1355" i="1"/>
  <c r="AH1355" i="1" s="1"/>
  <c r="AA1355" i="1"/>
  <c r="X1356" i="1"/>
  <c r="AH1356" i="1" s="1"/>
  <c r="AA1356" i="1"/>
  <c r="X1357" i="1"/>
  <c r="AH1357" i="1" s="1"/>
  <c r="AA1357" i="1"/>
  <c r="X1358" i="1"/>
  <c r="AH1358" i="1" s="1"/>
  <c r="AA1358" i="1"/>
  <c r="X1359" i="1"/>
  <c r="AH1359" i="1" s="1"/>
  <c r="AA1359" i="1"/>
  <c r="X1360" i="1"/>
  <c r="AH1360" i="1" s="1"/>
  <c r="AA1360" i="1"/>
  <c r="X1361" i="1"/>
  <c r="AH1361" i="1" s="1"/>
  <c r="AA1361" i="1"/>
  <c r="X1362" i="1"/>
  <c r="AH1362" i="1" s="1"/>
  <c r="AA1362" i="1"/>
  <c r="X1363" i="1"/>
  <c r="AH1363" i="1" s="1"/>
  <c r="AA1363" i="1"/>
  <c r="X1364" i="1"/>
  <c r="AH1364" i="1" s="1"/>
  <c r="AA1364" i="1"/>
  <c r="X1365" i="1"/>
  <c r="AH1365" i="1" s="1"/>
  <c r="AA1365" i="1"/>
  <c r="X1366" i="1"/>
  <c r="AH1366" i="1" s="1"/>
  <c r="AA1366" i="1"/>
  <c r="X1367" i="1"/>
  <c r="AH1367" i="1" s="1"/>
  <c r="AA1367" i="1"/>
  <c r="X1368" i="1"/>
  <c r="AH1368" i="1" s="1"/>
  <c r="AA1368" i="1"/>
  <c r="X1369" i="1"/>
  <c r="AH1369" i="1" s="1"/>
  <c r="AA1369" i="1"/>
  <c r="X1370" i="1"/>
  <c r="AH1370" i="1" s="1"/>
  <c r="AA1370" i="1"/>
  <c r="X1371" i="1"/>
  <c r="AH1371" i="1" s="1"/>
  <c r="AA1371" i="1"/>
  <c r="X1372" i="1"/>
  <c r="AH1372" i="1" s="1"/>
  <c r="AA1372" i="1"/>
  <c r="X1373" i="1"/>
  <c r="AH1373" i="1" s="1"/>
  <c r="AA1373" i="1"/>
  <c r="X1374" i="1"/>
  <c r="AH1374" i="1" s="1"/>
  <c r="AA1374" i="1"/>
  <c r="X1375" i="1"/>
  <c r="AH1375" i="1" s="1"/>
  <c r="AA1375" i="1"/>
  <c r="X1376" i="1"/>
  <c r="AH1376" i="1" s="1"/>
  <c r="AA1376" i="1"/>
  <c r="X1377" i="1"/>
  <c r="AH1377" i="1" s="1"/>
  <c r="AA1377" i="1"/>
  <c r="X1378" i="1"/>
  <c r="AH1378" i="1" s="1"/>
  <c r="AA1378" i="1"/>
  <c r="X1379" i="1"/>
  <c r="AH1379" i="1" s="1"/>
  <c r="AA1379" i="1"/>
  <c r="X1380" i="1"/>
  <c r="AH1380" i="1" s="1"/>
  <c r="AA1380" i="1"/>
  <c r="X1381" i="1"/>
  <c r="AH1381" i="1" s="1"/>
  <c r="AA1381" i="1"/>
  <c r="X1382" i="1"/>
  <c r="AH1382" i="1" s="1"/>
  <c r="AA1382" i="1"/>
  <c r="X1383" i="1"/>
  <c r="AH1383" i="1" s="1"/>
  <c r="AA1383" i="1"/>
  <c r="X1384" i="1"/>
  <c r="AH1384" i="1" s="1"/>
  <c r="AA1384" i="1"/>
  <c r="X1385" i="1"/>
  <c r="AH1385" i="1" s="1"/>
  <c r="AA1385" i="1"/>
  <c r="X1386" i="1"/>
  <c r="AH1386" i="1" s="1"/>
  <c r="AA1386" i="1"/>
  <c r="X1387" i="1"/>
  <c r="AH1387" i="1" s="1"/>
  <c r="AA1387" i="1"/>
  <c r="X1388" i="1"/>
  <c r="AH1388" i="1" s="1"/>
  <c r="AA1388" i="1"/>
  <c r="X1389" i="1"/>
  <c r="AH1389" i="1" s="1"/>
  <c r="AA1389" i="1"/>
  <c r="X1390" i="1"/>
  <c r="AH1390" i="1" s="1"/>
  <c r="AA1390" i="1"/>
  <c r="X1391" i="1"/>
  <c r="AH1391" i="1" s="1"/>
  <c r="AA1391" i="1"/>
  <c r="X1392" i="1"/>
  <c r="AH1392" i="1" s="1"/>
  <c r="AA1392" i="1"/>
  <c r="X1393" i="1"/>
  <c r="AH1393" i="1" s="1"/>
  <c r="AA1393" i="1"/>
  <c r="X1394" i="1"/>
  <c r="AH1394" i="1" s="1"/>
  <c r="AA1394" i="1"/>
  <c r="X1395" i="1"/>
  <c r="AH1395" i="1" s="1"/>
  <c r="AA1395" i="1"/>
  <c r="X1396" i="1"/>
  <c r="AH1396" i="1" s="1"/>
  <c r="AA1396" i="1"/>
  <c r="X1397" i="1"/>
  <c r="AH1397" i="1" s="1"/>
  <c r="AA1397" i="1"/>
  <c r="X1398" i="1"/>
  <c r="AH1398" i="1" s="1"/>
  <c r="AA1398" i="1"/>
  <c r="X1399" i="1"/>
  <c r="AH1399" i="1" s="1"/>
  <c r="AA1399" i="1"/>
  <c r="X1400" i="1"/>
  <c r="AH1400" i="1" s="1"/>
  <c r="AA1400" i="1"/>
  <c r="X1401" i="1"/>
  <c r="AH1401" i="1" s="1"/>
  <c r="AA1401" i="1"/>
  <c r="X1402" i="1"/>
  <c r="AH1402" i="1" s="1"/>
  <c r="AA1402" i="1"/>
  <c r="X1403" i="1"/>
  <c r="AH1403" i="1" s="1"/>
  <c r="AA1403" i="1"/>
  <c r="X1404" i="1"/>
  <c r="AH1404" i="1" s="1"/>
  <c r="AA1404" i="1"/>
  <c r="X1405" i="1"/>
  <c r="AH1405" i="1" s="1"/>
  <c r="AA1405" i="1"/>
  <c r="X1406" i="1"/>
  <c r="AH1406" i="1" s="1"/>
  <c r="AA1406" i="1"/>
  <c r="X1407" i="1"/>
  <c r="AH1407" i="1" s="1"/>
  <c r="AA1407" i="1"/>
  <c r="X1408" i="1"/>
  <c r="AH1408" i="1" s="1"/>
  <c r="AA1408" i="1"/>
  <c r="X1409" i="1"/>
  <c r="AH1409" i="1" s="1"/>
  <c r="AA1409" i="1"/>
  <c r="X1410" i="1"/>
  <c r="AH1410" i="1" s="1"/>
  <c r="AA1410" i="1"/>
  <c r="X1411" i="1"/>
  <c r="AH1411" i="1" s="1"/>
  <c r="AA1411" i="1"/>
  <c r="X1412" i="1"/>
  <c r="AH1412" i="1" s="1"/>
  <c r="AA1412" i="1"/>
  <c r="X1413" i="1"/>
  <c r="AH1413" i="1" s="1"/>
  <c r="AA1413" i="1"/>
  <c r="X1414" i="1"/>
  <c r="AH1414" i="1" s="1"/>
  <c r="AA1414" i="1"/>
  <c r="X1415" i="1"/>
  <c r="AH1415" i="1" s="1"/>
  <c r="AA1415" i="1"/>
  <c r="X1416" i="1"/>
  <c r="AH1416" i="1" s="1"/>
  <c r="AA1416" i="1"/>
  <c r="X1417" i="1"/>
  <c r="AH1417" i="1" s="1"/>
  <c r="AA1417" i="1"/>
  <c r="X1418" i="1"/>
  <c r="AH1418" i="1" s="1"/>
  <c r="AA1418" i="1"/>
  <c r="X1419" i="1"/>
  <c r="AH1419" i="1" s="1"/>
  <c r="AA1419" i="1"/>
  <c r="X1420" i="1"/>
  <c r="AH1420" i="1" s="1"/>
  <c r="AA1420" i="1"/>
  <c r="X1421" i="1"/>
  <c r="AH1421" i="1" s="1"/>
  <c r="AA1421" i="1"/>
  <c r="X1422" i="1"/>
  <c r="AH1422" i="1" s="1"/>
  <c r="AA1422" i="1"/>
  <c r="X1423" i="1"/>
  <c r="AH1423" i="1" s="1"/>
  <c r="AA1423" i="1"/>
  <c r="X1424" i="1"/>
  <c r="AH1424" i="1" s="1"/>
  <c r="AA1424" i="1"/>
  <c r="X1425" i="1"/>
  <c r="AH1425" i="1" s="1"/>
  <c r="AA1425" i="1"/>
  <c r="X1426" i="1"/>
  <c r="AH1426" i="1" s="1"/>
  <c r="AA1426" i="1"/>
  <c r="X1427" i="1"/>
  <c r="AH1427" i="1" s="1"/>
  <c r="AA1427" i="1"/>
  <c r="X1428" i="1"/>
  <c r="AH1428" i="1" s="1"/>
  <c r="AA1428" i="1"/>
  <c r="X1429" i="1"/>
  <c r="AH1429" i="1" s="1"/>
  <c r="AA1429" i="1"/>
  <c r="X1430" i="1"/>
  <c r="AH1430" i="1" s="1"/>
  <c r="AA1430" i="1"/>
  <c r="X1431" i="1"/>
  <c r="AH1431" i="1" s="1"/>
  <c r="AA1431" i="1"/>
  <c r="X1432" i="1"/>
  <c r="AH1432" i="1" s="1"/>
  <c r="AA1432" i="1"/>
  <c r="X1433" i="1"/>
  <c r="AH1433" i="1" s="1"/>
  <c r="AA1433" i="1"/>
  <c r="X1434" i="1"/>
  <c r="AH1434" i="1" s="1"/>
  <c r="AA1434" i="1"/>
  <c r="X1435" i="1"/>
  <c r="AH1435" i="1" s="1"/>
  <c r="AA1435" i="1"/>
  <c r="X1436" i="1"/>
  <c r="AH1436" i="1" s="1"/>
  <c r="AA1436" i="1"/>
  <c r="X1437" i="1"/>
  <c r="AH1437" i="1" s="1"/>
  <c r="AA1437" i="1"/>
  <c r="X1438" i="1"/>
  <c r="AH1438" i="1" s="1"/>
  <c r="AA1438" i="1"/>
  <c r="X1439" i="1"/>
  <c r="AH1439" i="1" s="1"/>
  <c r="AA1439" i="1"/>
  <c r="X1440" i="1"/>
  <c r="AH1440" i="1" s="1"/>
  <c r="AA1440" i="1"/>
  <c r="X1441" i="1"/>
  <c r="AH1441" i="1" s="1"/>
  <c r="AA1441" i="1"/>
  <c r="X1442" i="1"/>
  <c r="AH1442" i="1" s="1"/>
  <c r="AA1442" i="1"/>
  <c r="X1443" i="1"/>
  <c r="AH1443" i="1" s="1"/>
  <c r="AA1443" i="1"/>
  <c r="X1444" i="1"/>
  <c r="AH1444" i="1" s="1"/>
  <c r="AA1444" i="1"/>
  <c r="X1445" i="1"/>
  <c r="AH1445" i="1" s="1"/>
  <c r="AA1445" i="1"/>
  <c r="X1446" i="1"/>
  <c r="AH1446" i="1" s="1"/>
  <c r="AA1446" i="1"/>
  <c r="X1447" i="1"/>
  <c r="AH1447" i="1" s="1"/>
  <c r="AA1447" i="1"/>
  <c r="X1448" i="1"/>
  <c r="AH1448" i="1" s="1"/>
  <c r="AA1448" i="1"/>
  <c r="X1449" i="1"/>
  <c r="AH1449" i="1" s="1"/>
  <c r="AA1449" i="1"/>
  <c r="X1450" i="1"/>
  <c r="AH1450" i="1" s="1"/>
  <c r="AA1450" i="1"/>
  <c r="X1451" i="1"/>
  <c r="AH1451" i="1" s="1"/>
  <c r="AA1451" i="1"/>
  <c r="X1452" i="1"/>
  <c r="AH1452" i="1" s="1"/>
  <c r="AA1452" i="1"/>
  <c r="X1453" i="1"/>
  <c r="AH1453" i="1" s="1"/>
  <c r="AA1453" i="1"/>
  <c r="X1454" i="1"/>
  <c r="AH1454" i="1" s="1"/>
  <c r="AA1454" i="1"/>
  <c r="X1455" i="1"/>
  <c r="AH1455" i="1" s="1"/>
  <c r="AA1455" i="1"/>
  <c r="X1456" i="1"/>
  <c r="AH1456" i="1" s="1"/>
  <c r="AA1456" i="1"/>
  <c r="X1457" i="1"/>
  <c r="AH1457" i="1" s="1"/>
  <c r="AA1457" i="1"/>
  <c r="X1458" i="1"/>
  <c r="AH1458" i="1" s="1"/>
  <c r="AA1458" i="1"/>
  <c r="X1459" i="1"/>
  <c r="AH1459" i="1" s="1"/>
  <c r="AA1459" i="1"/>
  <c r="X1460" i="1"/>
  <c r="AH1460" i="1" s="1"/>
  <c r="AA1460" i="1"/>
  <c r="X1461" i="1"/>
  <c r="AH1461" i="1" s="1"/>
  <c r="AA1461" i="1"/>
  <c r="X1462" i="1"/>
  <c r="AH1462" i="1" s="1"/>
  <c r="AA1462" i="1"/>
  <c r="X1463" i="1"/>
  <c r="AH1463" i="1" s="1"/>
  <c r="AA1463" i="1"/>
  <c r="X1464" i="1"/>
  <c r="AH1464" i="1" s="1"/>
  <c r="AA1464" i="1"/>
  <c r="X1465" i="1"/>
  <c r="AH1465" i="1" s="1"/>
  <c r="AA1465" i="1"/>
  <c r="X1466" i="1"/>
  <c r="AH1466" i="1" s="1"/>
  <c r="AA1466" i="1"/>
  <c r="X1467" i="1"/>
  <c r="AH1467" i="1" s="1"/>
  <c r="AA1467" i="1"/>
  <c r="X1468" i="1"/>
  <c r="AH1468" i="1" s="1"/>
  <c r="AA1468" i="1"/>
  <c r="X1469" i="1"/>
  <c r="AH1469" i="1" s="1"/>
  <c r="AA1469" i="1"/>
  <c r="X1470" i="1"/>
  <c r="AH1470" i="1" s="1"/>
  <c r="AA1470" i="1"/>
  <c r="X1471" i="1"/>
  <c r="AH1471" i="1" s="1"/>
  <c r="AA1471" i="1"/>
  <c r="X1472" i="1"/>
  <c r="AH1472" i="1" s="1"/>
  <c r="AA1472" i="1"/>
  <c r="X1473" i="1"/>
  <c r="AH1473" i="1" s="1"/>
  <c r="AA1473" i="1"/>
  <c r="X1474" i="1"/>
  <c r="AH1474" i="1" s="1"/>
  <c r="AA1474" i="1"/>
  <c r="X1475" i="1"/>
  <c r="AH1475" i="1" s="1"/>
  <c r="AA1475" i="1"/>
  <c r="X1476" i="1"/>
  <c r="AH1476" i="1" s="1"/>
  <c r="AA1476" i="1"/>
  <c r="X1477" i="1"/>
  <c r="AH1477" i="1" s="1"/>
  <c r="AA1477" i="1"/>
  <c r="X1478" i="1"/>
  <c r="AH1478" i="1" s="1"/>
  <c r="AA1478" i="1"/>
  <c r="X1479" i="1"/>
  <c r="AH1479" i="1" s="1"/>
  <c r="AA1479" i="1"/>
  <c r="X1480" i="1"/>
  <c r="AH1480" i="1" s="1"/>
  <c r="AA1480" i="1"/>
  <c r="X1481" i="1"/>
  <c r="AH1481" i="1" s="1"/>
  <c r="AA1481" i="1"/>
  <c r="X1482" i="1"/>
  <c r="AH1482" i="1" s="1"/>
  <c r="AA1482" i="1"/>
  <c r="X1483" i="1"/>
  <c r="AH1483" i="1" s="1"/>
  <c r="AA1483" i="1"/>
  <c r="X1484" i="1"/>
  <c r="AH1484" i="1" s="1"/>
  <c r="AA1484" i="1"/>
  <c r="X1485" i="1"/>
  <c r="AH1485" i="1" s="1"/>
  <c r="AA1485" i="1"/>
  <c r="X1486" i="1"/>
  <c r="AH1486" i="1" s="1"/>
  <c r="AA1486" i="1"/>
  <c r="X1487" i="1"/>
  <c r="AH1487" i="1" s="1"/>
  <c r="AA1487" i="1"/>
  <c r="X1488" i="1"/>
  <c r="AH1488" i="1" s="1"/>
  <c r="AA1488" i="1"/>
  <c r="X1489" i="1"/>
  <c r="AH1489" i="1" s="1"/>
  <c r="AA1489" i="1"/>
  <c r="X1490" i="1"/>
  <c r="AH1490" i="1" s="1"/>
  <c r="AA1490" i="1"/>
  <c r="X1491" i="1"/>
  <c r="AH1491" i="1" s="1"/>
  <c r="AA1491" i="1"/>
  <c r="X1492" i="1"/>
  <c r="AH1492" i="1" s="1"/>
  <c r="AA1492" i="1"/>
  <c r="X1493" i="1"/>
  <c r="AH1493" i="1" s="1"/>
  <c r="AA1493" i="1"/>
  <c r="X1494" i="1"/>
  <c r="AH1494" i="1" s="1"/>
  <c r="AA1494" i="1"/>
  <c r="X1495" i="1"/>
  <c r="AH1495" i="1" s="1"/>
  <c r="AA1495" i="1"/>
  <c r="X1496" i="1"/>
  <c r="AH1496" i="1" s="1"/>
  <c r="AA1496" i="1"/>
  <c r="X1497" i="1"/>
  <c r="AH1497" i="1" s="1"/>
  <c r="AA1497" i="1"/>
  <c r="X1498" i="1"/>
  <c r="AH1498" i="1" s="1"/>
  <c r="AA1498" i="1"/>
  <c r="X1499" i="1"/>
  <c r="AH1499" i="1" s="1"/>
  <c r="AA1499" i="1"/>
  <c r="X1500" i="1"/>
  <c r="AH1500" i="1" s="1"/>
  <c r="AA1500" i="1"/>
  <c r="X1501" i="1"/>
  <c r="AH1501" i="1" s="1"/>
  <c r="AA1501" i="1"/>
  <c r="X1502" i="1"/>
  <c r="AH1502" i="1" s="1"/>
  <c r="AA1502" i="1"/>
  <c r="X1503" i="1"/>
  <c r="AH1503" i="1" s="1"/>
  <c r="AA1503" i="1"/>
  <c r="X1504" i="1"/>
  <c r="AH1504" i="1" s="1"/>
  <c r="AA1504" i="1"/>
  <c r="X1505" i="1"/>
  <c r="AH1505" i="1" s="1"/>
  <c r="AA1505" i="1"/>
  <c r="X1506" i="1"/>
  <c r="AH1506" i="1" s="1"/>
  <c r="AA1506" i="1"/>
  <c r="X1507" i="1"/>
  <c r="AH1507" i="1" s="1"/>
  <c r="AA1507" i="1"/>
  <c r="X1508" i="1"/>
  <c r="AH1508" i="1" s="1"/>
  <c r="AA1508" i="1"/>
  <c r="X1509" i="1"/>
  <c r="AH1509" i="1" s="1"/>
  <c r="AA1509" i="1"/>
  <c r="X1510" i="1"/>
  <c r="AH1510" i="1" s="1"/>
  <c r="AA1510" i="1"/>
  <c r="X1511" i="1"/>
  <c r="AH1511" i="1" s="1"/>
  <c r="AA1511" i="1"/>
  <c r="X1512" i="1"/>
  <c r="AH1512" i="1" s="1"/>
  <c r="AA1512" i="1"/>
  <c r="X1513" i="1"/>
  <c r="AH1513" i="1" s="1"/>
  <c r="AA1513" i="1"/>
  <c r="X1514" i="1"/>
  <c r="AH1514" i="1" s="1"/>
  <c r="AA1514" i="1"/>
  <c r="X1515" i="1"/>
  <c r="AH1515" i="1" s="1"/>
  <c r="AA1515" i="1"/>
  <c r="X1516" i="1"/>
  <c r="AH1516" i="1" s="1"/>
  <c r="AA1516" i="1"/>
  <c r="X1517" i="1"/>
  <c r="AH1517" i="1" s="1"/>
  <c r="AA1517" i="1"/>
  <c r="X1518" i="1"/>
  <c r="AH1518" i="1" s="1"/>
  <c r="AA1518" i="1"/>
  <c r="X1519" i="1"/>
  <c r="AH1519" i="1" s="1"/>
  <c r="AA1519" i="1"/>
  <c r="X1520" i="1"/>
  <c r="AH1520" i="1" s="1"/>
  <c r="AA1520" i="1"/>
  <c r="X1521" i="1"/>
  <c r="AH1521" i="1" s="1"/>
  <c r="AA1521" i="1"/>
  <c r="X1522" i="1"/>
  <c r="AH1522" i="1" s="1"/>
  <c r="AA1522" i="1"/>
  <c r="X1523" i="1"/>
  <c r="AH1523" i="1" s="1"/>
  <c r="AA1523" i="1"/>
  <c r="X1524" i="1"/>
  <c r="AH1524" i="1" s="1"/>
  <c r="AA1524" i="1"/>
  <c r="X1525" i="1"/>
  <c r="AH1525" i="1" s="1"/>
  <c r="AA1525" i="1"/>
  <c r="X1526" i="1"/>
  <c r="AH1526" i="1" s="1"/>
  <c r="AA1526" i="1"/>
  <c r="X1527" i="1"/>
  <c r="AH1527" i="1" s="1"/>
  <c r="AA1527" i="1"/>
  <c r="X1528" i="1"/>
  <c r="AH1528" i="1" s="1"/>
  <c r="AA1528" i="1"/>
  <c r="X1529" i="1"/>
  <c r="AH1529" i="1" s="1"/>
  <c r="AA1529" i="1"/>
  <c r="X1530" i="1"/>
  <c r="AH1530" i="1" s="1"/>
  <c r="AA1530" i="1"/>
  <c r="X1531" i="1"/>
  <c r="AH1531" i="1" s="1"/>
  <c r="AA1531" i="1"/>
  <c r="X1532" i="1"/>
  <c r="AH1532" i="1" s="1"/>
  <c r="AA1532" i="1"/>
  <c r="X1533" i="1"/>
  <c r="AH1533" i="1" s="1"/>
  <c r="AA1533" i="1"/>
  <c r="X1534" i="1"/>
  <c r="AH1534" i="1" s="1"/>
  <c r="AA1534" i="1"/>
  <c r="X1535" i="1"/>
  <c r="AH1535" i="1" s="1"/>
  <c r="AA1535" i="1"/>
  <c r="X1536" i="1"/>
  <c r="AH1536" i="1" s="1"/>
  <c r="AA1536" i="1"/>
  <c r="X1537" i="1"/>
  <c r="AH1537" i="1" s="1"/>
  <c r="AA1537" i="1"/>
  <c r="X1538" i="1"/>
  <c r="AH1538" i="1" s="1"/>
  <c r="AA1538" i="1"/>
  <c r="X1539" i="1"/>
  <c r="AH1539" i="1" s="1"/>
  <c r="AA1539" i="1"/>
  <c r="X1540" i="1"/>
  <c r="AH1540" i="1" s="1"/>
  <c r="AA1540" i="1"/>
  <c r="X1541" i="1"/>
  <c r="AH1541" i="1" s="1"/>
  <c r="AA1541" i="1"/>
  <c r="X1542" i="1"/>
  <c r="AH1542" i="1" s="1"/>
  <c r="AA1542" i="1"/>
  <c r="X1543" i="1"/>
  <c r="AH1543" i="1" s="1"/>
  <c r="AA1543" i="1"/>
  <c r="X1544" i="1"/>
  <c r="AH1544" i="1" s="1"/>
  <c r="AA1544" i="1"/>
  <c r="X1545" i="1"/>
  <c r="AH1545" i="1" s="1"/>
  <c r="AA1545" i="1"/>
  <c r="X1546" i="1"/>
  <c r="AH1546" i="1" s="1"/>
  <c r="AA1546" i="1"/>
  <c r="X1547" i="1"/>
  <c r="AH1547" i="1" s="1"/>
  <c r="AA1547" i="1"/>
  <c r="X1548" i="1"/>
  <c r="AH1548" i="1" s="1"/>
  <c r="AA1548" i="1"/>
  <c r="X1549" i="1"/>
  <c r="AH1549" i="1" s="1"/>
  <c r="AA1549" i="1"/>
  <c r="X1550" i="1"/>
  <c r="AH1550" i="1" s="1"/>
  <c r="AA1550" i="1"/>
  <c r="X1551" i="1"/>
  <c r="AH1551" i="1" s="1"/>
  <c r="AA1551" i="1"/>
  <c r="X1552" i="1"/>
  <c r="AH1552" i="1" s="1"/>
  <c r="AA1552" i="1"/>
  <c r="X1553" i="1"/>
  <c r="AH1553" i="1" s="1"/>
  <c r="AA1553" i="1"/>
  <c r="X1554" i="1"/>
  <c r="AH1554" i="1" s="1"/>
  <c r="AA1554" i="1"/>
  <c r="X1555" i="1"/>
  <c r="AH1555" i="1" s="1"/>
  <c r="AA1555" i="1"/>
  <c r="X1556" i="1"/>
  <c r="AH1556" i="1" s="1"/>
  <c r="AA1556" i="1"/>
  <c r="X1557" i="1"/>
  <c r="AH1557" i="1" s="1"/>
  <c r="AA1557" i="1"/>
  <c r="X1558" i="1"/>
  <c r="AH1558" i="1" s="1"/>
  <c r="AA1558" i="1"/>
  <c r="X1559" i="1"/>
  <c r="AH1559" i="1" s="1"/>
  <c r="AA1559" i="1"/>
  <c r="X1560" i="1"/>
  <c r="AH1560" i="1" s="1"/>
  <c r="AA1560" i="1"/>
  <c r="X1561" i="1"/>
  <c r="AH1561" i="1" s="1"/>
  <c r="AA1561" i="1"/>
  <c r="X1562" i="1"/>
  <c r="AH1562" i="1" s="1"/>
  <c r="AA1562" i="1"/>
  <c r="X1563" i="1"/>
  <c r="AH1563" i="1" s="1"/>
  <c r="AA1563" i="1"/>
  <c r="X1564" i="1"/>
  <c r="AH1564" i="1" s="1"/>
  <c r="AA1564" i="1"/>
  <c r="X1565" i="1"/>
  <c r="AH1565" i="1" s="1"/>
  <c r="AA1565" i="1"/>
  <c r="X1566" i="1"/>
  <c r="AH1566" i="1" s="1"/>
  <c r="AA1566" i="1"/>
  <c r="X1567" i="1"/>
  <c r="AH1567" i="1" s="1"/>
  <c r="AA1567" i="1"/>
  <c r="X1568" i="1"/>
  <c r="AH1568" i="1" s="1"/>
  <c r="AA1568" i="1"/>
  <c r="X1569" i="1"/>
  <c r="AH1569" i="1" s="1"/>
  <c r="AA1569" i="1"/>
  <c r="X1570" i="1"/>
  <c r="AH1570" i="1" s="1"/>
  <c r="AA1570" i="1"/>
  <c r="X1571" i="1"/>
  <c r="AH1571" i="1" s="1"/>
  <c r="AA1571" i="1"/>
  <c r="X1572" i="1"/>
  <c r="AH1572" i="1" s="1"/>
  <c r="AA1572" i="1"/>
  <c r="X1573" i="1"/>
  <c r="AH1573" i="1" s="1"/>
  <c r="AA1573" i="1"/>
  <c r="X1574" i="1"/>
  <c r="AH1574" i="1" s="1"/>
  <c r="AA1574" i="1"/>
  <c r="X1575" i="1"/>
  <c r="AH1575" i="1" s="1"/>
  <c r="AA1575" i="1"/>
  <c r="X1576" i="1"/>
  <c r="AH1576" i="1" s="1"/>
  <c r="AA1576" i="1"/>
  <c r="X1577" i="1"/>
  <c r="AH1577" i="1" s="1"/>
  <c r="AA1577" i="1"/>
  <c r="X1578" i="1"/>
  <c r="AH1578" i="1" s="1"/>
  <c r="AA1578" i="1"/>
  <c r="X1579" i="1"/>
  <c r="AH1579" i="1" s="1"/>
  <c r="AA1579" i="1"/>
  <c r="X1580" i="1"/>
  <c r="AH1580" i="1" s="1"/>
  <c r="AA1580" i="1"/>
  <c r="X1581" i="1"/>
  <c r="AH1581" i="1" s="1"/>
  <c r="AA1581" i="1"/>
  <c r="X1582" i="1"/>
  <c r="AH1582" i="1" s="1"/>
  <c r="AA1582" i="1"/>
  <c r="X1583" i="1"/>
  <c r="AH1583" i="1" s="1"/>
  <c r="AA1583" i="1"/>
  <c r="X1584" i="1"/>
  <c r="AH1584" i="1" s="1"/>
  <c r="AA1584" i="1"/>
  <c r="X1585" i="1"/>
  <c r="AH1585" i="1" s="1"/>
  <c r="AA1585" i="1"/>
  <c r="X1586" i="1"/>
  <c r="AH1586" i="1" s="1"/>
  <c r="AA1586" i="1"/>
  <c r="X1587" i="1"/>
  <c r="AH1587" i="1" s="1"/>
  <c r="AA1587" i="1"/>
  <c r="X1588" i="1"/>
  <c r="AH1588" i="1" s="1"/>
  <c r="AA1588" i="1"/>
  <c r="X1589" i="1"/>
  <c r="AH1589" i="1" s="1"/>
  <c r="AA1589" i="1"/>
  <c r="X1590" i="1"/>
  <c r="AH1590" i="1" s="1"/>
  <c r="AA1590" i="1"/>
  <c r="X1591" i="1"/>
  <c r="AH1591" i="1" s="1"/>
  <c r="AA1591" i="1"/>
  <c r="X1592" i="1"/>
  <c r="AH1592" i="1" s="1"/>
  <c r="AA1592" i="1"/>
  <c r="X1593" i="1"/>
  <c r="AH1593" i="1" s="1"/>
  <c r="AA1593" i="1"/>
  <c r="X1594" i="1"/>
  <c r="AH1594" i="1" s="1"/>
  <c r="AA1594" i="1"/>
  <c r="X1595" i="1"/>
  <c r="AH1595" i="1" s="1"/>
  <c r="AA1595" i="1"/>
  <c r="X1596" i="1"/>
  <c r="AH1596" i="1" s="1"/>
  <c r="AA1596" i="1"/>
  <c r="X1597" i="1"/>
  <c r="AH1597" i="1" s="1"/>
  <c r="AA1597" i="1"/>
  <c r="X1598" i="1"/>
  <c r="AH1598" i="1" s="1"/>
  <c r="AA1598" i="1"/>
  <c r="X1599" i="1"/>
  <c r="AH1599" i="1" s="1"/>
  <c r="AA1599" i="1"/>
  <c r="X1600" i="1"/>
  <c r="AH1600" i="1" s="1"/>
  <c r="AA1600" i="1"/>
  <c r="X1601" i="1"/>
  <c r="AH1601" i="1" s="1"/>
  <c r="AA1601" i="1"/>
  <c r="X1602" i="1"/>
  <c r="AH1602" i="1" s="1"/>
  <c r="AA1602" i="1"/>
  <c r="X1603" i="1"/>
  <c r="AH1603" i="1" s="1"/>
  <c r="AA1603" i="1"/>
  <c r="X1604" i="1"/>
  <c r="AH1604" i="1" s="1"/>
  <c r="AA1604" i="1"/>
  <c r="X1605" i="1"/>
  <c r="AH1605" i="1" s="1"/>
  <c r="AA1605" i="1"/>
  <c r="X1606" i="1"/>
  <c r="AH1606" i="1" s="1"/>
  <c r="AA1606" i="1"/>
  <c r="X1607" i="1"/>
  <c r="AH1607" i="1" s="1"/>
  <c r="AA1607" i="1"/>
  <c r="X1608" i="1"/>
  <c r="AH1608" i="1" s="1"/>
  <c r="AA1608" i="1"/>
  <c r="X1609" i="1"/>
  <c r="AH1609" i="1" s="1"/>
  <c r="AA1609" i="1"/>
  <c r="X1610" i="1"/>
  <c r="AH1610" i="1" s="1"/>
  <c r="AA1610" i="1"/>
  <c r="X1611" i="1"/>
  <c r="AH1611" i="1" s="1"/>
  <c r="AA1611" i="1"/>
  <c r="X1612" i="1"/>
  <c r="AH1612" i="1" s="1"/>
  <c r="AA1612" i="1"/>
  <c r="X1613" i="1"/>
  <c r="AH1613" i="1" s="1"/>
  <c r="AA1613" i="1"/>
  <c r="X1614" i="1"/>
  <c r="AH1614" i="1" s="1"/>
  <c r="AA1614" i="1"/>
  <c r="X1615" i="1"/>
  <c r="AH1615" i="1" s="1"/>
  <c r="AA1615" i="1"/>
  <c r="X1616" i="1"/>
  <c r="AH1616" i="1" s="1"/>
  <c r="AA1616" i="1"/>
  <c r="X1617" i="1"/>
  <c r="AH1617" i="1" s="1"/>
  <c r="AA1617" i="1"/>
  <c r="X1618" i="1"/>
  <c r="AH1618" i="1" s="1"/>
  <c r="AA1618" i="1"/>
  <c r="X1619" i="1"/>
  <c r="AH1619" i="1" s="1"/>
  <c r="AA1619" i="1"/>
  <c r="X1620" i="1"/>
  <c r="AH1620" i="1" s="1"/>
  <c r="AA1620" i="1"/>
  <c r="X1621" i="1"/>
  <c r="AH1621" i="1" s="1"/>
  <c r="AA1621" i="1"/>
  <c r="X1622" i="1"/>
  <c r="AH1622" i="1" s="1"/>
  <c r="AA1622" i="1"/>
  <c r="X1623" i="1"/>
  <c r="AH1623" i="1" s="1"/>
  <c r="AA1623" i="1"/>
  <c r="X1624" i="1"/>
  <c r="AH1624" i="1" s="1"/>
  <c r="AA1624" i="1"/>
  <c r="X1625" i="1"/>
  <c r="AH1625" i="1" s="1"/>
  <c r="AA1625" i="1"/>
  <c r="X1626" i="1"/>
  <c r="AH1626" i="1" s="1"/>
  <c r="AA1626" i="1"/>
  <c r="X1627" i="1"/>
  <c r="AH1627" i="1" s="1"/>
  <c r="AA1627" i="1"/>
  <c r="X1628" i="1"/>
  <c r="AH1628" i="1" s="1"/>
  <c r="AA1628" i="1"/>
  <c r="X1629" i="1"/>
  <c r="AH1629" i="1" s="1"/>
  <c r="AA1629" i="1"/>
  <c r="X1630" i="1"/>
  <c r="AH1630" i="1" s="1"/>
  <c r="AA1630" i="1"/>
  <c r="X1631" i="1"/>
  <c r="AH1631" i="1" s="1"/>
  <c r="AA1631" i="1"/>
  <c r="X1632" i="1"/>
  <c r="AH1632" i="1" s="1"/>
  <c r="AA1632" i="1"/>
  <c r="X1633" i="1"/>
  <c r="AH1633" i="1" s="1"/>
  <c r="AA1633" i="1"/>
  <c r="X1634" i="1"/>
  <c r="AH1634" i="1" s="1"/>
  <c r="AA1634" i="1"/>
  <c r="X1635" i="1"/>
  <c r="AH1635" i="1" s="1"/>
  <c r="AA1635" i="1"/>
  <c r="X1636" i="1"/>
  <c r="AH1636" i="1" s="1"/>
  <c r="AA1636" i="1"/>
  <c r="X1637" i="1"/>
  <c r="AH1637" i="1" s="1"/>
  <c r="AA1637" i="1"/>
  <c r="X1638" i="1"/>
  <c r="AH1638" i="1" s="1"/>
  <c r="AA1638" i="1"/>
  <c r="X1639" i="1"/>
  <c r="AH1639" i="1" s="1"/>
  <c r="AA1639" i="1"/>
  <c r="X1640" i="1"/>
  <c r="AH1640" i="1" s="1"/>
  <c r="AA1640" i="1"/>
  <c r="X1641" i="1"/>
  <c r="AH1641" i="1" s="1"/>
  <c r="AA1641" i="1"/>
  <c r="X1642" i="1"/>
  <c r="AH1642" i="1" s="1"/>
  <c r="AA1642" i="1"/>
  <c r="X1643" i="1"/>
  <c r="AH1643" i="1" s="1"/>
  <c r="AA1643" i="1"/>
  <c r="X1644" i="1"/>
  <c r="AH1644" i="1" s="1"/>
  <c r="AA1644" i="1"/>
  <c r="X1645" i="1"/>
  <c r="AH1645" i="1" s="1"/>
  <c r="AA1645" i="1"/>
  <c r="X1646" i="1"/>
  <c r="AH1646" i="1" s="1"/>
  <c r="AA1646" i="1"/>
  <c r="X1647" i="1"/>
  <c r="AH1647" i="1" s="1"/>
  <c r="AA1647" i="1"/>
  <c r="X1648" i="1"/>
  <c r="AH1648" i="1" s="1"/>
  <c r="AA1648" i="1"/>
  <c r="X1649" i="1"/>
  <c r="AH1649" i="1" s="1"/>
  <c r="AA1649" i="1"/>
  <c r="X1650" i="1"/>
  <c r="AH1650" i="1" s="1"/>
  <c r="AA1650" i="1"/>
  <c r="X1651" i="1"/>
  <c r="AH1651" i="1" s="1"/>
  <c r="AA1651" i="1"/>
  <c r="X1652" i="1"/>
  <c r="AH1652" i="1" s="1"/>
  <c r="AA1652" i="1"/>
  <c r="X1653" i="1"/>
  <c r="AH1653" i="1" s="1"/>
  <c r="AA1653" i="1"/>
  <c r="X1654" i="1"/>
  <c r="AH1654" i="1" s="1"/>
  <c r="AA1654" i="1"/>
  <c r="X1655" i="1"/>
  <c r="AH1655" i="1" s="1"/>
  <c r="AA1655" i="1"/>
  <c r="X1656" i="1"/>
  <c r="AH1656" i="1" s="1"/>
  <c r="AA1656" i="1"/>
  <c r="X1657" i="1"/>
  <c r="AH1657" i="1" s="1"/>
  <c r="AA1657" i="1"/>
  <c r="X1658" i="1"/>
  <c r="AH1658" i="1" s="1"/>
  <c r="AA1658" i="1"/>
  <c r="X1659" i="1"/>
  <c r="AH1659" i="1" s="1"/>
  <c r="AA1659" i="1"/>
  <c r="X1660" i="1"/>
  <c r="AH1660" i="1" s="1"/>
  <c r="AA1660" i="1"/>
  <c r="X1661" i="1"/>
  <c r="AH1661" i="1" s="1"/>
  <c r="AA1661" i="1"/>
  <c r="X1662" i="1"/>
  <c r="AH1662" i="1" s="1"/>
  <c r="AA1662" i="1"/>
  <c r="X1663" i="1"/>
  <c r="AH1663" i="1" s="1"/>
  <c r="AA1663" i="1"/>
  <c r="X1664" i="1"/>
  <c r="AH1664" i="1" s="1"/>
  <c r="AA1664" i="1"/>
  <c r="X1665" i="1"/>
  <c r="AH1665" i="1" s="1"/>
  <c r="AA1665" i="1"/>
  <c r="X1666" i="1"/>
  <c r="AH1666" i="1" s="1"/>
  <c r="AA1666" i="1"/>
  <c r="X1667" i="1"/>
  <c r="AH1667" i="1" s="1"/>
  <c r="AA1667" i="1"/>
  <c r="X1668" i="1"/>
  <c r="AH1668" i="1" s="1"/>
  <c r="AA1668" i="1"/>
  <c r="X1669" i="1"/>
  <c r="AH1669" i="1" s="1"/>
  <c r="AA1669" i="1"/>
  <c r="X1670" i="1"/>
  <c r="AH1670" i="1" s="1"/>
  <c r="AA1670" i="1"/>
  <c r="X1671" i="1"/>
  <c r="AH1671" i="1" s="1"/>
  <c r="AA1671" i="1"/>
  <c r="X1672" i="1"/>
  <c r="AH1672" i="1" s="1"/>
  <c r="AA1672" i="1"/>
  <c r="X1673" i="1"/>
  <c r="AH1673" i="1" s="1"/>
  <c r="AA1673" i="1"/>
  <c r="X1674" i="1"/>
  <c r="AH1674" i="1" s="1"/>
  <c r="AA1674" i="1"/>
  <c r="X1675" i="1"/>
  <c r="AH1675" i="1" s="1"/>
  <c r="AA1675" i="1"/>
  <c r="X1676" i="1"/>
  <c r="AH1676" i="1" s="1"/>
  <c r="AA1676" i="1"/>
  <c r="X1677" i="1"/>
  <c r="AH1677" i="1" s="1"/>
  <c r="AA1677" i="1"/>
  <c r="X1678" i="1"/>
  <c r="AH1678" i="1" s="1"/>
  <c r="AA1678" i="1"/>
  <c r="X1679" i="1"/>
  <c r="AH1679" i="1" s="1"/>
  <c r="AA1679" i="1"/>
  <c r="X1680" i="1"/>
  <c r="AH1680" i="1" s="1"/>
  <c r="AA1680" i="1"/>
  <c r="X1681" i="1"/>
  <c r="AH1681" i="1" s="1"/>
  <c r="AA1681" i="1"/>
  <c r="X1682" i="1"/>
  <c r="AH1682" i="1" s="1"/>
  <c r="AA1682" i="1"/>
  <c r="X1683" i="1"/>
  <c r="AH1683" i="1" s="1"/>
  <c r="AA1683" i="1"/>
  <c r="X1684" i="1"/>
  <c r="AH1684" i="1" s="1"/>
  <c r="AA1684" i="1"/>
  <c r="X1685" i="1"/>
  <c r="AH1685" i="1" s="1"/>
  <c r="AA1685" i="1"/>
  <c r="X1686" i="1"/>
  <c r="AH1686" i="1" s="1"/>
  <c r="AA1686" i="1"/>
  <c r="X1687" i="1"/>
  <c r="AH1687" i="1" s="1"/>
  <c r="AA1687" i="1"/>
  <c r="X1688" i="1"/>
  <c r="AH1688" i="1" s="1"/>
  <c r="AA1688" i="1"/>
  <c r="X1689" i="1"/>
  <c r="AH1689" i="1" s="1"/>
  <c r="AA1689" i="1"/>
  <c r="X1690" i="1"/>
  <c r="AH1690" i="1" s="1"/>
  <c r="AA1690" i="1"/>
  <c r="X1691" i="1"/>
  <c r="AH1691" i="1" s="1"/>
  <c r="AA1691" i="1"/>
  <c r="X1692" i="1"/>
  <c r="AH1692" i="1" s="1"/>
  <c r="AA1692" i="1"/>
  <c r="X1693" i="1"/>
  <c r="AH1693" i="1" s="1"/>
  <c r="AA1693" i="1"/>
  <c r="X1694" i="1"/>
  <c r="AH1694" i="1" s="1"/>
  <c r="AA1694" i="1"/>
  <c r="X1695" i="1"/>
  <c r="AH1695" i="1" s="1"/>
  <c r="AA1695" i="1"/>
  <c r="X1696" i="1"/>
  <c r="AH1696" i="1" s="1"/>
  <c r="AA1696" i="1"/>
  <c r="X1697" i="1"/>
  <c r="AH1697" i="1" s="1"/>
  <c r="AA1697" i="1"/>
  <c r="X1698" i="1"/>
  <c r="AH1698" i="1" s="1"/>
  <c r="AA1698" i="1"/>
  <c r="X1699" i="1"/>
  <c r="AH1699" i="1" s="1"/>
  <c r="AA1699" i="1"/>
  <c r="X1700" i="1"/>
  <c r="AH1700" i="1" s="1"/>
  <c r="AA1700" i="1"/>
  <c r="X1701" i="1"/>
  <c r="AH1701" i="1" s="1"/>
  <c r="AA1701" i="1"/>
  <c r="X1702" i="1"/>
  <c r="AH1702" i="1" s="1"/>
  <c r="AA1702" i="1"/>
  <c r="X1703" i="1"/>
  <c r="AH1703" i="1" s="1"/>
  <c r="AA1703" i="1"/>
  <c r="X1704" i="1"/>
  <c r="AH1704" i="1" s="1"/>
  <c r="AA1704" i="1"/>
  <c r="X1705" i="1"/>
  <c r="AH1705" i="1" s="1"/>
  <c r="AA1705" i="1"/>
  <c r="X1706" i="1"/>
  <c r="AH1706" i="1" s="1"/>
  <c r="AA1706" i="1"/>
  <c r="X1707" i="1"/>
  <c r="AH1707" i="1" s="1"/>
  <c r="AA1707" i="1"/>
  <c r="X1708" i="1"/>
  <c r="AH1708" i="1" s="1"/>
  <c r="AA1708" i="1"/>
  <c r="X1709" i="1"/>
  <c r="AH1709" i="1" s="1"/>
  <c r="AA1709" i="1"/>
  <c r="X1710" i="1"/>
  <c r="AH1710" i="1" s="1"/>
  <c r="AA1710" i="1"/>
  <c r="X1711" i="1"/>
  <c r="AH1711" i="1" s="1"/>
  <c r="AA1711" i="1"/>
  <c r="X1712" i="1"/>
  <c r="AH1712" i="1" s="1"/>
  <c r="AA1712" i="1"/>
  <c r="X1713" i="1"/>
  <c r="AH1713" i="1" s="1"/>
  <c r="AA1713" i="1"/>
  <c r="X1714" i="1"/>
  <c r="AH1714" i="1" s="1"/>
  <c r="AA1714" i="1"/>
  <c r="X1715" i="1"/>
  <c r="AH1715" i="1" s="1"/>
  <c r="AA1715" i="1"/>
  <c r="X1716" i="1"/>
  <c r="AH1716" i="1" s="1"/>
  <c r="AA1716" i="1"/>
  <c r="X1717" i="1"/>
  <c r="AH1717" i="1" s="1"/>
  <c r="AA1717" i="1"/>
  <c r="X1718" i="1"/>
  <c r="AH1718" i="1" s="1"/>
  <c r="AA1718" i="1"/>
  <c r="X1719" i="1"/>
  <c r="AH1719" i="1" s="1"/>
  <c r="AA1719" i="1"/>
  <c r="X1720" i="1"/>
  <c r="AH1720" i="1" s="1"/>
  <c r="AA1720" i="1"/>
  <c r="X1721" i="1"/>
  <c r="AH1721" i="1" s="1"/>
  <c r="AA1721" i="1"/>
  <c r="X1722" i="1"/>
  <c r="AH1722" i="1" s="1"/>
  <c r="AA1722" i="1"/>
  <c r="X1723" i="1"/>
  <c r="AH1723" i="1" s="1"/>
  <c r="AA1723" i="1"/>
  <c r="X1724" i="1"/>
  <c r="AH1724" i="1" s="1"/>
  <c r="AA1724" i="1"/>
  <c r="X1725" i="1"/>
  <c r="AH1725" i="1" s="1"/>
  <c r="AA1725" i="1"/>
  <c r="X1726" i="1"/>
  <c r="AH1726" i="1" s="1"/>
  <c r="AA1726" i="1"/>
  <c r="X1727" i="1"/>
  <c r="AH1727" i="1" s="1"/>
  <c r="AA1727" i="1"/>
  <c r="X1728" i="1"/>
  <c r="AH1728" i="1" s="1"/>
  <c r="AA1728" i="1"/>
  <c r="X1729" i="1"/>
  <c r="AH1729" i="1" s="1"/>
  <c r="AA1729" i="1"/>
  <c r="X1730" i="1"/>
  <c r="AH1730" i="1" s="1"/>
  <c r="AA1730" i="1"/>
  <c r="X1731" i="1"/>
  <c r="AH1731" i="1" s="1"/>
  <c r="AA1731" i="1"/>
  <c r="X1732" i="1"/>
  <c r="AH1732" i="1" s="1"/>
  <c r="AA1732" i="1"/>
  <c r="X1733" i="1"/>
  <c r="AH1733" i="1" s="1"/>
  <c r="AA1733" i="1"/>
  <c r="X1734" i="1"/>
  <c r="AH1734" i="1" s="1"/>
  <c r="AA1734" i="1"/>
  <c r="X1735" i="1"/>
  <c r="AH1735" i="1" s="1"/>
  <c r="AA1735" i="1"/>
  <c r="X1736" i="1"/>
  <c r="AH1736" i="1" s="1"/>
  <c r="AA1736" i="1"/>
  <c r="X1737" i="1"/>
  <c r="AH1737" i="1" s="1"/>
  <c r="AA1737" i="1"/>
  <c r="X1738" i="1"/>
  <c r="AH1738" i="1" s="1"/>
  <c r="AA1738" i="1"/>
  <c r="X1739" i="1"/>
  <c r="AH1739" i="1" s="1"/>
  <c r="AA1739" i="1"/>
  <c r="X1740" i="1"/>
  <c r="AH1740" i="1" s="1"/>
  <c r="AA1740" i="1"/>
  <c r="X1741" i="1"/>
  <c r="AH1741" i="1" s="1"/>
  <c r="AA1741" i="1"/>
  <c r="X1742" i="1"/>
  <c r="AH1742" i="1" s="1"/>
  <c r="AA1742" i="1"/>
  <c r="X1743" i="1"/>
  <c r="AH1743" i="1" s="1"/>
  <c r="AA1743" i="1"/>
  <c r="X1744" i="1"/>
  <c r="AH1744" i="1" s="1"/>
  <c r="AA1744" i="1"/>
  <c r="X1745" i="1"/>
  <c r="AH1745" i="1" s="1"/>
  <c r="AA1745" i="1"/>
  <c r="X1746" i="1"/>
  <c r="AH1746" i="1" s="1"/>
  <c r="AA1746" i="1"/>
  <c r="X1747" i="1"/>
  <c r="AH1747" i="1" s="1"/>
  <c r="AA1747" i="1"/>
  <c r="X1748" i="1"/>
  <c r="AH1748" i="1" s="1"/>
  <c r="AA1748" i="1"/>
  <c r="X1749" i="1"/>
  <c r="AH1749" i="1" s="1"/>
  <c r="AA1749" i="1"/>
  <c r="X1750" i="1"/>
  <c r="AH1750" i="1" s="1"/>
  <c r="AA1750" i="1"/>
  <c r="X1751" i="1"/>
  <c r="AH1751" i="1" s="1"/>
  <c r="AA1751" i="1"/>
  <c r="X1752" i="1"/>
  <c r="AH1752" i="1" s="1"/>
  <c r="AA1752" i="1"/>
  <c r="X1753" i="1"/>
  <c r="AH1753" i="1" s="1"/>
  <c r="AA1753" i="1"/>
  <c r="X1754" i="1"/>
  <c r="AH1754" i="1" s="1"/>
  <c r="AA1754" i="1"/>
  <c r="X1755" i="1"/>
  <c r="AH1755" i="1" s="1"/>
  <c r="AA1755" i="1"/>
  <c r="X1756" i="1"/>
  <c r="AH1756" i="1" s="1"/>
  <c r="AA1756" i="1"/>
  <c r="X1757" i="1"/>
  <c r="AH1757" i="1" s="1"/>
  <c r="AA1757" i="1"/>
  <c r="X1758" i="1"/>
  <c r="AH1758" i="1" s="1"/>
  <c r="AA1758" i="1"/>
  <c r="X1759" i="1"/>
  <c r="AH1759" i="1" s="1"/>
  <c r="AA1759" i="1"/>
  <c r="X1760" i="1"/>
  <c r="AH1760" i="1" s="1"/>
  <c r="AA1760" i="1"/>
  <c r="X1761" i="1"/>
  <c r="AH1761" i="1" s="1"/>
  <c r="AA1761" i="1"/>
  <c r="X1762" i="1"/>
  <c r="AH1762" i="1" s="1"/>
  <c r="AA1762" i="1"/>
  <c r="X1763" i="1"/>
  <c r="AH1763" i="1" s="1"/>
  <c r="AA1763" i="1"/>
  <c r="X1764" i="1"/>
  <c r="AH1764" i="1" s="1"/>
  <c r="AA1764" i="1"/>
  <c r="X1765" i="1"/>
  <c r="AH1765" i="1" s="1"/>
  <c r="AA1765" i="1"/>
  <c r="X1766" i="1"/>
  <c r="AH1766" i="1" s="1"/>
  <c r="AA1766" i="1"/>
  <c r="X1767" i="1"/>
  <c r="AH1767" i="1" s="1"/>
  <c r="AA1767" i="1"/>
  <c r="X1768" i="1"/>
  <c r="AH1768" i="1" s="1"/>
  <c r="AA1768" i="1"/>
  <c r="X1769" i="1"/>
  <c r="AH1769" i="1" s="1"/>
  <c r="AA1769" i="1"/>
  <c r="X1770" i="1"/>
  <c r="AH1770" i="1" s="1"/>
  <c r="AA1770" i="1"/>
  <c r="X1771" i="1"/>
  <c r="AH1771" i="1" s="1"/>
  <c r="AA1771" i="1"/>
  <c r="X1772" i="1"/>
  <c r="AH1772" i="1" s="1"/>
  <c r="AA1772" i="1"/>
  <c r="X1773" i="1"/>
  <c r="AH1773" i="1" s="1"/>
  <c r="AA1773" i="1"/>
  <c r="X1774" i="1"/>
  <c r="AH1774" i="1" s="1"/>
  <c r="AA1774" i="1"/>
  <c r="X1775" i="1"/>
  <c r="AH1775" i="1" s="1"/>
  <c r="AA1775" i="1"/>
  <c r="X1776" i="1"/>
  <c r="AH1776" i="1" s="1"/>
  <c r="AA1776" i="1"/>
  <c r="X1777" i="1"/>
  <c r="AH1777" i="1" s="1"/>
  <c r="AA1777" i="1"/>
  <c r="X1778" i="1"/>
  <c r="AH1778" i="1" s="1"/>
  <c r="AA1778" i="1"/>
  <c r="X1779" i="1"/>
  <c r="AH1779" i="1" s="1"/>
  <c r="AA1779" i="1"/>
  <c r="X1780" i="1"/>
  <c r="AH1780" i="1" s="1"/>
  <c r="AA1780" i="1"/>
  <c r="X1781" i="1"/>
  <c r="AH1781" i="1" s="1"/>
  <c r="AA1781" i="1"/>
  <c r="X1782" i="1"/>
  <c r="AH1782" i="1" s="1"/>
  <c r="AA1782" i="1"/>
  <c r="X1783" i="1"/>
  <c r="AH1783" i="1" s="1"/>
  <c r="AA1783" i="1"/>
  <c r="X1784" i="1"/>
  <c r="AH1784" i="1" s="1"/>
  <c r="AA1784" i="1"/>
  <c r="X1785" i="1"/>
  <c r="AH1785" i="1" s="1"/>
  <c r="AA1785" i="1"/>
  <c r="X1786" i="1"/>
  <c r="AH1786" i="1" s="1"/>
  <c r="AA1786" i="1"/>
  <c r="X1787" i="1"/>
  <c r="AH1787" i="1" s="1"/>
  <c r="AA1787" i="1"/>
  <c r="X1788" i="1"/>
  <c r="AH1788" i="1" s="1"/>
  <c r="AA1788" i="1"/>
  <c r="X1789" i="1"/>
  <c r="AH1789" i="1" s="1"/>
  <c r="AA1789" i="1"/>
  <c r="X1790" i="1"/>
  <c r="AH1790" i="1" s="1"/>
  <c r="AA1790" i="1"/>
  <c r="X1791" i="1"/>
  <c r="AH1791" i="1" s="1"/>
  <c r="AA1791" i="1"/>
  <c r="X1792" i="1"/>
  <c r="AH1792" i="1" s="1"/>
  <c r="AA1792" i="1"/>
  <c r="X1793" i="1"/>
  <c r="AH1793" i="1" s="1"/>
  <c r="AA1793" i="1"/>
  <c r="X1794" i="1"/>
  <c r="AH1794" i="1" s="1"/>
  <c r="AA1794" i="1"/>
  <c r="X1795" i="1"/>
  <c r="AH1795" i="1" s="1"/>
  <c r="AA1795" i="1"/>
  <c r="X1796" i="1"/>
  <c r="AH1796" i="1" s="1"/>
  <c r="AA1796" i="1"/>
  <c r="X1797" i="1"/>
  <c r="AH1797" i="1" s="1"/>
  <c r="AA1797" i="1"/>
  <c r="X1798" i="1"/>
  <c r="AH1798" i="1" s="1"/>
  <c r="AA1798" i="1"/>
  <c r="X1799" i="1"/>
  <c r="AH1799" i="1" s="1"/>
  <c r="AA1799" i="1"/>
  <c r="X1800" i="1"/>
  <c r="AH1800" i="1" s="1"/>
  <c r="AA1800" i="1"/>
  <c r="X1801" i="1"/>
  <c r="AH1801" i="1" s="1"/>
  <c r="AA1801" i="1"/>
  <c r="X1802" i="1"/>
  <c r="AH1802" i="1" s="1"/>
  <c r="AA1802" i="1"/>
  <c r="X1803" i="1"/>
  <c r="AH1803" i="1" s="1"/>
  <c r="AA1803" i="1"/>
  <c r="X1804" i="1"/>
  <c r="AH1804" i="1" s="1"/>
  <c r="AA1804" i="1"/>
  <c r="X1805" i="1"/>
  <c r="AH1805" i="1" s="1"/>
  <c r="AA1805" i="1"/>
  <c r="X1806" i="1"/>
  <c r="AH1806" i="1" s="1"/>
  <c r="AA1806" i="1"/>
  <c r="X1807" i="1"/>
  <c r="AH1807" i="1" s="1"/>
  <c r="AA1807" i="1"/>
  <c r="X1808" i="1"/>
  <c r="AH1808" i="1" s="1"/>
  <c r="AA1808" i="1"/>
  <c r="X1809" i="1"/>
  <c r="AH1809" i="1" s="1"/>
  <c r="AA1809" i="1"/>
  <c r="X1810" i="1"/>
  <c r="AH1810" i="1" s="1"/>
  <c r="AA1810" i="1"/>
  <c r="X1811" i="1"/>
  <c r="AH1811" i="1" s="1"/>
  <c r="AA1811" i="1"/>
  <c r="X1812" i="1"/>
  <c r="AH1812" i="1" s="1"/>
  <c r="AA1812" i="1"/>
  <c r="X1813" i="1"/>
  <c r="AH1813" i="1" s="1"/>
  <c r="AA1813" i="1"/>
  <c r="X1814" i="1"/>
  <c r="AH1814" i="1" s="1"/>
  <c r="AA1814" i="1"/>
  <c r="X1815" i="1"/>
  <c r="AH1815" i="1" s="1"/>
  <c r="AA1815" i="1"/>
  <c r="X1816" i="1"/>
  <c r="AH1816" i="1" s="1"/>
  <c r="AA1816" i="1"/>
  <c r="X1817" i="1"/>
  <c r="AH1817" i="1" s="1"/>
  <c r="AA1817" i="1"/>
  <c r="X1818" i="1"/>
  <c r="AH1818" i="1" s="1"/>
  <c r="AA1818" i="1"/>
  <c r="X1819" i="1"/>
  <c r="AH1819" i="1" s="1"/>
  <c r="AA1819" i="1"/>
  <c r="X1820" i="1"/>
  <c r="AH1820" i="1" s="1"/>
  <c r="AA1820" i="1"/>
  <c r="X1821" i="1"/>
  <c r="AH1821" i="1" s="1"/>
  <c r="AA1821" i="1"/>
  <c r="X1822" i="1"/>
  <c r="AH1822" i="1" s="1"/>
  <c r="AA1822" i="1"/>
  <c r="X1823" i="1"/>
  <c r="AH1823" i="1" s="1"/>
  <c r="AA1823" i="1"/>
  <c r="X1824" i="1"/>
  <c r="AH1824" i="1" s="1"/>
  <c r="AA1824" i="1"/>
  <c r="X1825" i="1"/>
  <c r="AH1825" i="1" s="1"/>
  <c r="AA1825" i="1"/>
  <c r="X1826" i="1"/>
  <c r="AH1826" i="1" s="1"/>
  <c r="AA1826" i="1"/>
  <c r="X1827" i="1"/>
  <c r="AH1827" i="1" s="1"/>
  <c r="AA1827" i="1"/>
  <c r="X1828" i="1"/>
  <c r="AH1828" i="1" s="1"/>
  <c r="AA1828" i="1"/>
  <c r="X1829" i="1"/>
  <c r="AH1829" i="1" s="1"/>
  <c r="AA1829" i="1"/>
  <c r="X1830" i="1"/>
  <c r="AH1830" i="1" s="1"/>
  <c r="AA1830" i="1"/>
  <c r="X1831" i="1"/>
  <c r="AH1831" i="1" s="1"/>
  <c r="AA1831" i="1"/>
  <c r="X1832" i="1"/>
  <c r="AH1832" i="1" s="1"/>
  <c r="AA1832" i="1"/>
  <c r="X1833" i="1"/>
  <c r="AH1833" i="1" s="1"/>
  <c r="AA1833" i="1"/>
  <c r="X1834" i="1"/>
  <c r="AH1834" i="1" s="1"/>
  <c r="AA1834" i="1"/>
  <c r="X1835" i="1"/>
  <c r="AH1835" i="1" s="1"/>
  <c r="AA1835" i="1"/>
  <c r="X1836" i="1"/>
  <c r="AH1836" i="1" s="1"/>
  <c r="AA1836" i="1"/>
  <c r="X1837" i="1"/>
  <c r="AH1837" i="1" s="1"/>
  <c r="AA1837" i="1"/>
  <c r="X1838" i="1"/>
  <c r="AH1838" i="1" s="1"/>
  <c r="AA1838" i="1"/>
  <c r="X1839" i="1"/>
  <c r="AH1839" i="1" s="1"/>
  <c r="AA1839" i="1"/>
  <c r="X1840" i="1"/>
  <c r="AH1840" i="1" s="1"/>
  <c r="AA1840" i="1"/>
  <c r="X1841" i="1"/>
  <c r="AH1841" i="1" s="1"/>
  <c r="AA1841" i="1"/>
  <c r="X1842" i="1"/>
  <c r="AH1842" i="1" s="1"/>
  <c r="AA1842" i="1"/>
  <c r="X1843" i="1"/>
  <c r="AH1843" i="1" s="1"/>
  <c r="AA1843" i="1"/>
  <c r="X1844" i="1"/>
  <c r="AH1844" i="1" s="1"/>
  <c r="AA1844" i="1"/>
  <c r="X1845" i="1"/>
  <c r="AH1845" i="1" s="1"/>
  <c r="AA1845" i="1"/>
  <c r="X1846" i="1"/>
  <c r="AH1846" i="1" s="1"/>
  <c r="AA1846" i="1"/>
  <c r="X1847" i="1"/>
  <c r="AH1847" i="1" s="1"/>
  <c r="AA1847" i="1"/>
  <c r="X1848" i="1"/>
  <c r="AH1848" i="1" s="1"/>
  <c r="AA1848" i="1"/>
  <c r="X1849" i="1"/>
  <c r="AH1849" i="1" s="1"/>
  <c r="AA1849" i="1"/>
  <c r="X1850" i="1"/>
  <c r="AH1850" i="1" s="1"/>
  <c r="AA1850" i="1"/>
  <c r="X1851" i="1"/>
  <c r="AH1851" i="1" s="1"/>
  <c r="AA1851" i="1"/>
  <c r="X1852" i="1"/>
  <c r="AH1852" i="1" s="1"/>
  <c r="AA1852" i="1"/>
  <c r="X1853" i="1"/>
  <c r="AH1853" i="1" s="1"/>
  <c r="AA1853" i="1"/>
  <c r="X1854" i="1"/>
  <c r="AH1854" i="1" s="1"/>
  <c r="AA1854" i="1"/>
  <c r="X1855" i="1"/>
  <c r="AH1855" i="1" s="1"/>
  <c r="AA1855" i="1"/>
  <c r="X1856" i="1"/>
  <c r="AH1856" i="1" s="1"/>
  <c r="AA1856" i="1"/>
  <c r="X1857" i="1"/>
  <c r="AH1857" i="1" s="1"/>
  <c r="AA1857" i="1"/>
  <c r="X1858" i="1"/>
  <c r="AH1858" i="1" s="1"/>
  <c r="AA1858" i="1"/>
  <c r="X1859" i="1"/>
  <c r="AH1859" i="1" s="1"/>
  <c r="AA1859" i="1"/>
  <c r="X1860" i="1"/>
  <c r="AH1860" i="1" s="1"/>
  <c r="AA1860" i="1"/>
  <c r="X1861" i="1"/>
  <c r="AH1861" i="1" s="1"/>
  <c r="AA1861" i="1"/>
  <c r="X1862" i="1"/>
  <c r="AH1862" i="1" s="1"/>
  <c r="AA1862" i="1"/>
  <c r="X1863" i="1"/>
  <c r="AH1863" i="1" s="1"/>
  <c r="AA1863" i="1"/>
  <c r="X1864" i="1"/>
  <c r="AH1864" i="1" s="1"/>
  <c r="AA1864" i="1"/>
  <c r="X1865" i="1"/>
  <c r="AH1865" i="1" s="1"/>
  <c r="AA1865" i="1"/>
  <c r="X1866" i="1"/>
  <c r="AH1866" i="1" s="1"/>
  <c r="AA1866" i="1"/>
  <c r="X1867" i="1"/>
  <c r="AH1867" i="1" s="1"/>
  <c r="AA1867" i="1"/>
  <c r="X1868" i="1"/>
  <c r="AH1868" i="1" s="1"/>
  <c r="AA1868" i="1"/>
  <c r="X1869" i="1"/>
  <c r="AH1869" i="1" s="1"/>
  <c r="AA1869" i="1"/>
  <c r="X1870" i="1"/>
  <c r="AH1870" i="1" s="1"/>
  <c r="AA1870" i="1"/>
  <c r="X1871" i="1"/>
  <c r="AH1871" i="1" s="1"/>
  <c r="AA1871" i="1"/>
  <c r="X1872" i="1"/>
  <c r="AH1872" i="1" s="1"/>
  <c r="AA1872" i="1"/>
  <c r="X1873" i="1"/>
  <c r="AH1873" i="1" s="1"/>
  <c r="AA1873" i="1"/>
  <c r="X1874" i="1"/>
  <c r="AH1874" i="1" s="1"/>
  <c r="AA1874" i="1"/>
  <c r="X1875" i="1"/>
  <c r="AH1875" i="1" s="1"/>
  <c r="AA1875" i="1"/>
  <c r="X1876" i="1"/>
  <c r="AH1876" i="1" s="1"/>
  <c r="AA1876" i="1"/>
  <c r="X1877" i="1"/>
  <c r="AH1877" i="1" s="1"/>
  <c r="AA1877" i="1"/>
  <c r="X1878" i="1"/>
  <c r="AH1878" i="1" s="1"/>
  <c r="AA1878" i="1"/>
  <c r="X1879" i="1"/>
  <c r="AH1879" i="1" s="1"/>
  <c r="AA1879" i="1"/>
  <c r="X1880" i="1"/>
  <c r="AH1880" i="1" s="1"/>
  <c r="AA1880" i="1"/>
  <c r="X1881" i="1"/>
  <c r="AH1881" i="1" s="1"/>
  <c r="AA1881" i="1"/>
  <c r="X1882" i="1"/>
  <c r="AH1882" i="1" s="1"/>
  <c r="AA1882" i="1"/>
  <c r="X1883" i="1"/>
  <c r="AH1883" i="1" s="1"/>
  <c r="AA1883" i="1"/>
  <c r="X1884" i="1"/>
  <c r="AH1884" i="1" s="1"/>
  <c r="AA1884" i="1"/>
  <c r="X1885" i="1"/>
  <c r="AH1885" i="1" s="1"/>
  <c r="AA1885" i="1"/>
  <c r="X1886" i="1"/>
  <c r="AH1886" i="1" s="1"/>
  <c r="AA1886" i="1"/>
  <c r="X1887" i="1"/>
  <c r="AH1887" i="1" s="1"/>
  <c r="AA1887" i="1"/>
  <c r="X1888" i="1"/>
  <c r="AH1888" i="1" s="1"/>
  <c r="AA1888" i="1"/>
  <c r="X1889" i="1"/>
  <c r="AH1889" i="1" s="1"/>
  <c r="AA1889" i="1"/>
  <c r="X1890" i="1"/>
  <c r="AH1890" i="1" s="1"/>
  <c r="AA1890" i="1"/>
  <c r="X1891" i="1"/>
  <c r="AH1891" i="1" s="1"/>
  <c r="AA1891" i="1"/>
  <c r="X1892" i="1"/>
  <c r="AH1892" i="1" s="1"/>
  <c r="AA1892" i="1"/>
  <c r="X1893" i="1"/>
  <c r="AH1893" i="1" s="1"/>
  <c r="AA1893" i="1"/>
  <c r="X1894" i="1"/>
  <c r="AH1894" i="1" s="1"/>
  <c r="AA1894" i="1"/>
  <c r="X1895" i="1"/>
  <c r="AH1895" i="1" s="1"/>
  <c r="AA1895" i="1"/>
  <c r="X1896" i="1"/>
  <c r="AH1896" i="1" s="1"/>
  <c r="AA1896" i="1"/>
  <c r="X1897" i="1"/>
  <c r="AH1897" i="1" s="1"/>
  <c r="AA1897" i="1"/>
  <c r="X1898" i="1"/>
  <c r="AH1898" i="1" s="1"/>
  <c r="AA1898" i="1"/>
  <c r="X1899" i="1"/>
  <c r="AH1899" i="1" s="1"/>
  <c r="AA1899" i="1"/>
  <c r="X1900" i="1"/>
  <c r="AH1900" i="1" s="1"/>
  <c r="AA1900" i="1"/>
  <c r="X1901" i="1"/>
  <c r="AH1901" i="1" s="1"/>
  <c r="AA1901" i="1"/>
  <c r="X1902" i="1"/>
  <c r="AH1902" i="1" s="1"/>
  <c r="AA1902" i="1"/>
  <c r="X1903" i="1"/>
  <c r="AH1903" i="1" s="1"/>
  <c r="AA1903" i="1"/>
  <c r="X1904" i="1"/>
  <c r="AH1904" i="1" s="1"/>
  <c r="AA1904" i="1"/>
  <c r="X1905" i="1"/>
  <c r="AH1905" i="1" s="1"/>
  <c r="AA1905" i="1"/>
  <c r="X1906" i="1"/>
  <c r="AH1906" i="1" s="1"/>
  <c r="AA1906" i="1"/>
  <c r="X1907" i="1"/>
  <c r="AH1907" i="1" s="1"/>
  <c r="AA1907" i="1"/>
  <c r="X1908" i="1"/>
  <c r="AH1908" i="1" s="1"/>
  <c r="AA1908" i="1"/>
  <c r="X1909" i="1"/>
  <c r="AH1909" i="1" s="1"/>
  <c r="AA1909" i="1"/>
  <c r="X1910" i="1"/>
  <c r="AH1910" i="1" s="1"/>
  <c r="AA1910" i="1"/>
  <c r="X1911" i="1"/>
  <c r="AH1911" i="1" s="1"/>
  <c r="AA1911" i="1"/>
  <c r="X1912" i="1"/>
  <c r="AH1912" i="1" s="1"/>
  <c r="AA1912" i="1"/>
  <c r="X1913" i="1"/>
  <c r="AH1913" i="1" s="1"/>
  <c r="AA1913" i="1"/>
  <c r="X1914" i="1"/>
  <c r="AH1914" i="1" s="1"/>
  <c r="AA1914" i="1"/>
  <c r="X1915" i="1"/>
  <c r="AH1915" i="1" s="1"/>
  <c r="AA1915" i="1"/>
  <c r="X1916" i="1"/>
  <c r="AH1916" i="1" s="1"/>
  <c r="AA1916" i="1"/>
  <c r="X1917" i="1"/>
  <c r="AH1917" i="1" s="1"/>
  <c r="AA1917" i="1"/>
  <c r="X1918" i="1"/>
  <c r="AH1918" i="1" s="1"/>
  <c r="AA1918" i="1"/>
  <c r="X1919" i="1"/>
  <c r="AH1919" i="1" s="1"/>
  <c r="AA1919" i="1"/>
  <c r="X1920" i="1"/>
  <c r="AH1920" i="1" s="1"/>
  <c r="AA1920" i="1"/>
  <c r="X1921" i="1"/>
  <c r="AH1921" i="1" s="1"/>
  <c r="AA1921" i="1"/>
  <c r="X1922" i="1"/>
  <c r="AH1922" i="1" s="1"/>
  <c r="AA1922" i="1"/>
  <c r="X1923" i="1"/>
  <c r="AH1923" i="1" s="1"/>
  <c r="AA1923" i="1"/>
  <c r="X1924" i="1"/>
  <c r="AH1924" i="1" s="1"/>
  <c r="AA1924" i="1"/>
  <c r="X1925" i="1"/>
  <c r="AH1925" i="1" s="1"/>
  <c r="AA1925" i="1"/>
  <c r="X1926" i="1"/>
  <c r="AH1926" i="1" s="1"/>
  <c r="AA1926" i="1"/>
  <c r="X1927" i="1"/>
  <c r="AH1927" i="1" s="1"/>
  <c r="AA1927" i="1"/>
  <c r="X1928" i="1"/>
  <c r="AH1928" i="1" s="1"/>
  <c r="AA1928" i="1"/>
  <c r="X1929" i="1"/>
  <c r="AH1929" i="1" s="1"/>
  <c r="AA1929" i="1"/>
  <c r="X1930" i="1"/>
  <c r="AH1930" i="1" s="1"/>
  <c r="AA1930" i="1"/>
  <c r="X1931" i="1"/>
  <c r="AH1931" i="1" s="1"/>
  <c r="AA1931" i="1"/>
  <c r="X1932" i="1"/>
  <c r="AH1932" i="1" s="1"/>
  <c r="AA1932" i="1"/>
  <c r="X1933" i="1"/>
  <c r="AH1933" i="1" s="1"/>
  <c r="AA1933" i="1"/>
  <c r="X1934" i="1"/>
  <c r="AH1934" i="1" s="1"/>
  <c r="AA1934" i="1"/>
  <c r="X1935" i="1"/>
  <c r="AH1935" i="1" s="1"/>
  <c r="AA1935" i="1"/>
  <c r="X1936" i="1"/>
  <c r="AH1936" i="1" s="1"/>
  <c r="AA1936" i="1"/>
  <c r="X1937" i="1"/>
  <c r="AH1937" i="1" s="1"/>
  <c r="AA1937" i="1"/>
  <c r="X1938" i="1"/>
  <c r="AH1938" i="1" s="1"/>
  <c r="AA1938" i="1"/>
  <c r="X1939" i="1"/>
  <c r="AH1939" i="1" s="1"/>
  <c r="AA1939" i="1"/>
  <c r="X1940" i="1"/>
  <c r="AH1940" i="1" s="1"/>
  <c r="AA1940" i="1"/>
  <c r="X1941" i="1"/>
  <c r="AH1941" i="1" s="1"/>
  <c r="AA1941" i="1"/>
  <c r="X1942" i="1"/>
  <c r="AH1942" i="1" s="1"/>
  <c r="AA1942" i="1"/>
  <c r="X1943" i="1"/>
  <c r="AH1943" i="1" s="1"/>
  <c r="AA1943" i="1"/>
  <c r="X1944" i="1"/>
  <c r="AH1944" i="1" s="1"/>
  <c r="AA1944" i="1"/>
  <c r="X1945" i="1"/>
  <c r="AH1945" i="1" s="1"/>
  <c r="AA1945" i="1"/>
  <c r="X1946" i="1"/>
  <c r="AH1946" i="1" s="1"/>
  <c r="AA1946" i="1"/>
  <c r="X1947" i="1"/>
  <c r="AH1947" i="1" s="1"/>
  <c r="AA1947" i="1"/>
  <c r="X1948" i="1"/>
  <c r="AH1948" i="1" s="1"/>
  <c r="AA1948" i="1"/>
  <c r="X1949" i="1"/>
  <c r="AH1949" i="1" s="1"/>
  <c r="AA1949" i="1"/>
  <c r="X1950" i="1"/>
  <c r="AH1950" i="1" s="1"/>
  <c r="AA1950" i="1"/>
  <c r="X1951" i="1"/>
  <c r="AH1951" i="1" s="1"/>
  <c r="AA1951" i="1"/>
  <c r="X1952" i="1"/>
  <c r="AH1952" i="1" s="1"/>
  <c r="AA1952" i="1"/>
  <c r="X1953" i="1"/>
  <c r="AH1953" i="1" s="1"/>
  <c r="AA1953" i="1"/>
  <c r="X1954" i="1"/>
  <c r="AH1954" i="1" s="1"/>
  <c r="AA1954" i="1"/>
  <c r="X1955" i="1"/>
  <c r="AH1955" i="1" s="1"/>
  <c r="AA1955" i="1"/>
  <c r="X1956" i="1"/>
  <c r="AH1956" i="1" s="1"/>
  <c r="AA1956" i="1"/>
  <c r="X1957" i="1"/>
  <c r="AH1957" i="1" s="1"/>
  <c r="AA1957" i="1"/>
  <c r="X1958" i="1"/>
  <c r="AH1958" i="1" s="1"/>
  <c r="AA1958" i="1"/>
  <c r="X1959" i="1"/>
  <c r="AH1959" i="1" s="1"/>
  <c r="AA1959" i="1"/>
  <c r="X1960" i="1"/>
  <c r="AH1960" i="1" s="1"/>
  <c r="AA1960" i="1"/>
  <c r="X1961" i="1"/>
  <c r="AH1961" i="1" s="1"/>
  <c r="AA1961" i="1"/>
  <c r="X1962" i="1"/>
  <c r="AH1962" i="1" s="1"/>
  <c r="AA1962" i="1"/>
  <c r="X1963" i="1"/>
  <c r="AH1963" i="1" s="1"/>
  <c r="AA1963" i="1"/>
  <c r="X1964" i="1"/>
  <c r="AH1964" i="1" s="1"/>
  <c r="AA1964" i="1"/>
  <c r="X1965" i="1"/>
  <c r="AH1965" i="1" s="1"/>
  <c r="AA1965" i="1"/>
  <c r="X1966" i="1"/>
  <c r="AH1966" i="1" s="1"/>
  <c r="AA1966" i="1"/>
  <c r="X1967" i="1"/>
  <c r="AH1967" i="1" s="1"/>
  <c r="AA1967" i="1"/>
  <c r="X1968" i="1"/>
  <c r="AH1968" i="1" s="1"/>
  <c r="AA1968" i="1"/>
  <c r="X1969" i="1"/>
  <c r="AH1969" i="1" s="1"/>
  <c r="AA1969" i="1"/>
  <c r="X1970" i="1"/>
  <c r="AH1970" i="1" s="1"/>
  <c r="AA1970" i="1"/>
  <c r="X1971" i="1"/>
  <c r="AH1971" i="1" s="1"/>
  <c r="AA1971" i="1"/>
  <c r="X1972" i="1"/>
  <c r="AH1972" i="1" s="1"/>
  <c r="AA1972" i="1"/>
  <c r="X1973" i="1"/>
  <c r="AH1973" i="1" s="1"/>
  <c r="AA1973" i="1"/>
  <c r="X1974" i="1"/>
  <c r="AH1974" i="1" s="1"/>
  <c r="AA1974" i="1"/>
  <c r="X1975" i="1"/>
  <c r="AH1975" i="1" s="1"/>
  <c r="AA1975" i="1"/>
  <c r="X1976" i="1"/>
  <c r="AH1976" i="1" s="1"/>
  <c r="AA1976" i="1"/>
  <c r="X1977" i="1"/>
  <c r="AH1977" i="1" s="1"/>
  <c r="AA1977" i="1"/>
  <c r="X1978" i="1"/>
  <c r="AH1978" i="1" s="1"/>
  <c r="AA1978" i="1"/>
  <c r="X1979" i="1"/>
  <c r="AH1979" i="1" s="1"/>
  <c r="AA1979" i="1"/>
  <c r="X1980" i="1"/>
  <c r="AH1980" i="1" s="1"/>
  <c r="AA1980" i="1"/>
  <c r="X1981" i="1"/>
  <c r="AH1981" i="1" s="1"/>
  <c r="AA1981" i="1"/>
  <c r="X1982" i="1"/>
  <c r="AH1982" i="1" s="1"/>
  <c r="AA1982" i="1"/>
  <c r="X1983" i="1"/>
  <c r="AH1983" i="1" s="1"/>
  <c r="AA1983" i="1"/>
  <c r="X1984" i="1"/>
  <c r="AH1984" i="1" s="1"/>
  <c r="AA1984" i="1"/>
  <c r="X1985" i="1"/>
  <c r="AH1985" i="1" s="1"/>
  <c r="AA1985" i="1"/>
  <c r="X1986" i="1"/>
  <c r="AH1986" i="1" s="1"/>
  <c r="AA1986" i="1"/>
  <c r="X1987" i="1"/>
  <c r="AH1987" i="1" s="1"/>
  <c r="AA1987" i="1"/>
  <c r="X1988" i="1"/>
  <c r="AH1988" i="1" s="1"/>
  <c r="AA1988" i="1"/>
  <c r="X1989" i="1"/>
  <c r="AH1989" i="1" s="1"/>
  <c r="AA1989" i="1"/>
  <c r="X1990" i="1"/>
  <c r="AH1990" i="1" s="1"/>
  <c r="AA1990" i="1"/>
  <c r="X1991" i="1"/>
  <c r="AH1991" i="1" s="1"/>
  <c r="AA1991" i="1"/>
  <c r="X1992" i="1"/>
  <c r="AH1992" i="1" s="1"/>
  <c r="AA1992" i="1"/>
  <c r="X1993" i="1"/>
  <c r="AH1993" i="1" s="1"/>
  <c r="AA1993" i="1"/>
  <c r="X1994" i="1"/>
  <c r="AH1994" i="1" s="1"/>
  <c r="AA1994" i="1"/>
  <c r="X1995" i="1"/>
  <c r="AH1995" i="1" s="1"/>
  <c r="AA1995" i="1"/>
  <c r="X1996" i="1"/>
  <c r="AH1996" i="1" s="1"/>
  <c r="AA1996" i="1"/>
  <c r="X1997" i="1"/>
  <c r="AH1997" i="1" s="1"/>
  <c r="AA1997" i="1"/>
  <c r="X1998" i="1"/>
  <c r="AH1998" i="1" s="1"/>
  <c r="AA1998" i="1"/>
  <c r="X1999" i="1"/>
  <c r="AH1999" i="1" s="1"/>
  <c r="AA1999" i="1"/>
  <c r="X2000" i="1"/>
  <c r="AH2000" i="1" s="1"/>
  <c r="AA2000" i="1"/>
  <c r="X2001" i="1"/>
  <c r="AH2001" i="1" s="1"/>
  <c r="AA2001" i="1"/>
  <c r="X2002" i="1"/>
  <c r="AH2002" i="1" s="1"/>
  <c r="AA2002" i="1"/>
  <c r="X2003" i="1"/>
  <c r="AH2003" i="1" s="1"/>
  <c r="AA2003" i="1"/>
  <c r="X2004" i="1"/>
  <c r="AH2004" i="1" s="1"/>
  <c r="AA2004" i="1"/>
  <c r="X2005" i="1"/>
  <c r="AH2005" i="1" s="1"/>
  <c r="AA2005" i="1"/>
  <c r="X2006" i="1"/>
  <c r="AH2006" i="1" s="1"/>
  <c r="AA2006" i="1"/>
  <c r="X2007" i="1"/>
  <c r="AH2007" i="1" s="1"/>
  <c r="AA2007" i="1"/>
  <c r="X2008" i="1"/>
  <c r="AH2008" i="1" s="1"/>
  <c r="AA2008" i="1"/>
  <c r="X2009" i="1"/>
  <c r="AH2009" i="1" s="1"/>
  <c r="AA2009" i="1"/>
  <c r="X2010" i="1"/>
  <c r="AH2010" i="1" s="1"/>
  <c r="AA2010" i="1"/>
  <c r="X2011" i="1"/>
  <c r="AH2011" i="1" s="1"/>
  <c r="AA2011" i="1"/>
  <c r="X2012" i="1"/>
  <c r="AH2012" i="1" s="1"/>
  <c r="AA2012" i="1"/>
  <c r="X2013" i="1"/>
  <c r="AH2013" i="1" s="1"/>
  <c r="AA2013" i="1"/>
  <c r="X2014" i="1"/>
  <c r="AH2014" i="1" s="1"/>
  <c r="AA2014" i="1"/>
  <c r="X2015" i="1"/>
  <c r="AH2015" i="1" s="1"/>
  <c r="AA2015" i="1"/>
  <c r="X2016" i="1"/>
  <c r="AH2016" i="1" s="1"/>
  <c r="AA2016" i="1"/>
  <c r="X2017" i="1"/>
  <c r="AH2017" i="1" s="1"/>
  <c r="AA2017" i="1"/>
  <c r="X2018" i="1"/>
  <c r="AH2018" i="1" s="1"/>
  <c r="AA2018" i="1"/>
  <c r="X2019" i="1"/>
  <c r="AH2019" i="1" s="1"/>
  <c r="AA2019" i="1"/>
  <c r="X2020" i="1"/>
  <c r="AH2020" i="1" s="1"/>
  <c r="AA2020" i="1"/>
  <c r="X2021" i="1"/>
  <c r="AH2021" i="1" s="1"/>
  <c r="AA2021" i="1"/>
  <c r="X2022" i="1"/>
  <c r="AH2022" i="1" s="1"/>
  <c r="AA2022" i="1"/>
  <c r="X2023" i="1"/>
  <c r="AH2023" i="1" s="1"/>
  <c r="AA2023" i="1"/>
  <c r="X2024" i="1"/>
  <c r="AH2024" i="1" s="1"/>
  <c r="AA2024" i="1"/>
  <c r="X2025" i="1"/>
  <c r="AH2025" i="1" s="1"/>
  <c r="AA2025" i="1"/>
  <c r="X2026" i="1"/>
  <c r="AH2026" i="1" s="1"/>
  <c r="AA2026" i="1"/>
  <c r="X2027" i="1"/>
  <c r="AH2027" i="1" s="1"/>
  <c r="AA2027" i="1"/>
  <c r="X2028" i="1"/>
  <c r="AH2028" i="1" s="1"/>
  <c r="AA2028" i="1"/>
  <c r="X2029" i="1"/>
  <c r="AH2029" i="1" s="1"/>
  <c r="AA2029" i="1"/>
  <c r="X2030" i="1"/>
  <c r="AH2030" i="1" s="1"/>
  <c r="AA2030" i="1"/>
  <c r="X2031" i="1"/>
  <c r="AH2031" i="1" s="1"/>
  <c r="AA2031" i="1"/>
  <c r="X2032" i="1"/>
  <c r="AH2032" i="1" s="1"/>
  <c r="AA2032" i="1"/>
  <c r="X2033" i="1"/>
  <c r="AH2033" i="1" s="1"/>
  <c r="AA2033" i="1"/>
  <c r="X2034" i="1"/>
  <c r="AH2034" i="1" s="1"/>
  <c r="AA2034" i="1"/>
  <c r="X2035" i="1"/>
  <c r="AH2035" i="1" s="1"/>
  <c r="AA2035" i="1"/>
  <c r="X2036" i="1"/>
  <c r="AH2036" i="1" s="1"/>
  <c r="AA2036" i="1"/>
  <c r="X2037" i="1"/>
  <c r="AH2037" i="1" s="1"/>
  <c r="AA2037" i="1"/>
  <c r="X2038" i="1"/>
  <c r="AH2038" i="1" s="1"/>
  <c r="AA2038" i="1"/>
  <c r="X2039" i="1"/>
  <c r="AH2039" i="1" s="1"/>
  <c r="AA2039" i="1"/>
  <c r="X2040" i="1"/>
  <c r="AH2040" i="1" s="1"/>
  <c r="AA2040" i="1"/>
  <c r="X2041" i="1"/>
  <c r="AH2041" i="1" s="1"/>
  <c r="AA2041" i="1"/>
  <c r="X2042" i="1"/>
  <c r="AH2042" i="1" s="1"/>
  <c r="AA2042" i="1"/>
  <c r="X2043" i="1"/>
  <c r="AH2043" i="1" s="1"/>
  <c r="AA2043" i="1"/>
  <c r="X2044" i="1"/>
  <c r="AH2044" i="1" s="1"/>
  <c r="AA2044" i="1"/>
  <c r="X2045" i="1"/>
  <c r="AH2045" i="1" s="1"/>
  <c r="AA2045" i="1"/>
  <c r="X2046" i="1"/>
  <c r="AH2046" i="1" s="1"/>
  <c r="AA2046" i="1"/>
  <c r="X2047" i="1"/>
  <c r="AH2047" i="1" s="1"/>
  <c r="AA2047" i="1"/>
  <c r="X2048" i="1"/>
  <c r="AH2048" i="1" s="1"/>
  <c r="AA2048" i="1"/>
  <c r="X2049" i="1"/>
  <c r="AH2049" i="1" s="1"/>
  <c r="AA2049" i="1"/>
  <c r="X2050" i="1"/>
  <c r="AH2050" i="1" s="1"/>
  <c r="AA2050" i="1"/>
  <c r="X2051" i="1"/>
  <c r="AH2051" i="1" s="1"/>
  <c r="AA2051" i="1"/>
  <c r="X2052" i="1"/>
  <c r="AH2052" i="1" s="1"/>
  <c r="AA2052" i="1"/>
  <c r="X2053" i="1"/>
  <c r="AH2053" i="1" s="1"/>
  <c r="AA2053" i="1"/>
  <c r="X2054" i="1"/>
  <c r="AH2054" i="1" s="1"/>
  <c r="AA2054" i="1"/>
  <c r="X2055" i="1"/>
  <c r="AH2055" i="1" s="1"/>
  <c r="AA2055" i="1"/>
  <c r="X2056" i="1"/>
  <c r="AH2056" i="1" s="1"/>
  <c r="AA2056" i="1"/>
  <c r="X2057" i="1"/>
  <c r="AH2057" i="1" s="1"/>
  <c r="AA2057" i="1"/>
  <c r="X2058" i="1"/>
  <c r="AH2058" i="1" s="1"/>
  <c r="AA2058" i="1"/>
  <c r="X2059" i="1"/>
  <c r="AH2059" i="1" s="1"/>
  <c r="AA2059" i="1"/>
  <c r="X2060" i="1"/>
  <c r="AH2060" i="1" s="1"/>
  <c r="AA2060" i="1"/>
  <c r="X2061" i="1"/>
  <c r="AH2061" i="1" s="1"/>
  <c r="AA2061" i="1"/>
  <c r="X2062" i="1"/>
  <c r="AH2062" i="1" s="1"/>
  <c r="AA2062" i="1"/>
  <c r="X2063" i="1"/>
  <c r="AH2063" i="1" s="1"/>
  <c r="AA2063" i="1"/>
  <c r="X2064" i="1"/>
  <c r="AH2064" i="1" s="1"/>
  <c r="AA2064" i="1"/>
  <c r="X2065" i="1"/>
  <c r="AH2065" i="1" s="1"/>
  <c r="AA2065" i="1"/>
  <c r="X2066" i="1"/>
  <c r="AH2066" i="1" s="1"/>
  <c r="AA2066" i="1"/>
  <c r="X2067" i="1"/>
  <c r="AH2067" i="1" s="1"/>
  <c r="AA2067" i="1"/>
  <c r="X2068" i="1"/>
  <c r="AH2068" i="1" s="1"/>
  <c r="AA2068" i="1"/>
  <c r="X2069" i="1"/>
  <c r="AH2069" i="1" s="1"/>
  <c r="AA2069" i="1"/>
  <c r="X2070" i="1"/>
  <c r="AH2070" i="1" s="1"/>
  <c r="AA2070" i="1"/>
  <c r="X2071" i="1"/>
  <c r="AH2071" i="1" s="1"/>
  <c r="AA2071" i="1"/>
  <c r="X2072" i="1"/>
  <c r="AH2072" i="1" s="1"/>
  <c r="AA2072" i="1"/>
  <c r="X2073" i="1"/>
  <c r="AH2073" i="1" s="1"/>
  <c r="AA2073" i="1"/>
  <c r="X2074" i="1"/>
  <c r="AH2074" i="1" s="1"/>
  <c r="AA2074" i="1"/>
  <c r="X2075" i="1"/>
  <c r="AH2075" i="1" s="1"/>
  <c r="AA2075" i="1"/>
  <c r="X2076" i="1"/>
  <c r="AH2076" i="1" s="1"/>
  <c r="AA2076" i="1"/>
  <c r="X2077" i="1"/>
  <c r="AH2077" i="1" s="1"/>
  <c r="AA2077" i="1"/>
  <c r="X2078" i="1"/>
  <c r="AH2078" i="1" s="1"/>
  <c r="AA2078" i="1"/>
  <c r="X2079" i="1"/>
  <c r="AH2079" i="1" s="1"/>
  <c r="AA2079" i="1"/>
  <c r="X2080" i="1"/>
  <c r="AH2080" i="1" s="1"/>
  <c r="AA2080" i="1"/>
  <c r="X2081" i="1"/>
  <c r="AH2081" i="1" s="1"/>
  <c r="AA2081" i="1"/>
  <c r="X2082" i="1"/>
  <c r="AH2082" i="1" s="1"/>
  <c r="AA2082" i="1"/>
  <c r="X2083" i="1"/>
  <c r="AH2083" i="1" s="1"/>
  <c r="AA2083" i="1"/>
  <c r="X2084" i="1"/>
  <c r="AH2084" i="1" s="1"/>
  <c r="AA2084" i="1"/>
  <c r="X2085" i="1"/>
  <c r="AH2085" i="1" s="1"/>
  <c r="AA2085" i="1"/>
  <c r="X2086" i="1"/>
  <c r="AH2086" i="1" s="1"/>
  <c r="AA2086" i="1"/>
  <c r="X2087" i="1"/>
  <c r="AH2087" i="1" s="1"/>
  <c r="AA2087" i="1"/>
  <c r="X2088" i="1"/>
  <c r="AH2088" i="1" s="1"/>
  <c r="AA2088" i="1"/>
  <c r="X2089" i="1"/>
  <c r="AH2089" i="1" s="1"/>
  <c r="AA2089" i="1"/>
  <c r="X2090" i="1"/>
  <c r="AH2090" i="1" s="1"/>
  <c r="AA2090" i="1"/>
  <c r="X2091" i="1"/>
  <c r="AH2091" i="1" s="1"/>
  <c r="AA2091" i="1"/>
  <c r="X2092" i="1"/>
  <c r="AH2092" i="1" s="1"/>
  <c r="AA2092" i="1"/>
  <c r="X2093" i="1"/>
  <c r="AH2093" i="1" s="1"/>
  <c r="AA2093" i="1"/>
  <c r="X2094" i="1"/>
  <c r="AH2094" i="1" s="1"/>
  <c r="AA2094" i="1"/>
  <c r="X2095" i="1"/>
  <c r="AH2095" i="1" s="1"/>
  <c r="AA2095" i="1"/>
  <c r="X2096" i="1"/>
  <c r="AH2096" i="1" s="1"/>
  <c r="AA2096" i="1"/>
  <c r="X2097" i="1"/>
  <c r="AH2097" i="1" s="1"/>
  <c r="AA2097" i="1"/>
  <c r="X2098" i="1"/>
  <c r="AH2098" i="1" s="1"/>
  <c r="AA2098" i="1"/>
  <c r="X2099" i="1"/>
  <c r="AH2099" i="1" s="1"/>
  <c r="AA2099" i="1"/>
  <c r="X2100" i="1"/>
  <c r="AH2100" i="1" s="1"/>
  <c r="AA2100" i="1"/>
  <c r="X2101" i="1"/>
  <c r="AH2101" i="1" s="1"/>
  <c r="AA2101" i="1"/>
  <c r="X2102" i="1"/>
  <c r="AH2102" i="1" s="1"/>
  <c r="AA2102" i="1"/>
  <c r="X2103" i="1"/>
  <c r="AH2103" i="1" s="1"/>
  <c r="AA2103" i="1"/>
  <c r="X2104" i="1"/>
  <c r="AH2104" i="1" s="1"/>
  <c r="AA2104" i="1"/>
  <c r="X2105" i="1"/>
  <c r="AH2105" i="1" s="1"/>
  <c r="AA2105" i="1"/>
  <c r="X2106" i="1"/>
  <c r="AH2106" i="1" s="1"/>
  <c r="AA2106" i="1"/>
  <c r="X2107" i="1"/>
  <c r="AH2107" i="1" s="1"/>
  <c r="AA2107" i="1"/>
  <c r="X2108" i="1"/>
  <c r="AH2108" i="1" s="1"/>
  <c r="AA2108" i="1"/>
  <c r="X2109" i="1"/>
  <c r="AH2109" i="1" s="1"/>
  <c r="AA2109" i="1"/>
  <c r="X2110" i="1"/>
  <c r="AH2110" i="1" s="1"/>
  <c r="AA2110" i="1"/>
  <c r="X2111" i="1"/>
  <c r="AH2111" i="1" s="1"/>
  <c r="AA2111" i="1"/>
  <c r="X2112" i="1"/>
  <c r="AH2112" i="1" s="1"/>
  <c r="AA2112" i="1"/>
  <c r="X2113" i="1"/>
  <c r="AH2113" i="1" s="1"/>
  <c r="AA2113" i="1"/>
  <c r="X2114" i="1"/>
  <c r="AH2114" i="1" s="1"/>
  <c r="AA2114" i="1"/>
  <c r="X2115" i="1"/>
  <c r="AH2115" i="1" s="1"/>
  <c r="AA2115" i="1"/>
  <c r="X2116" i="1"/>
  <c r="AH2116" i="1" s="1"/>
  <c r="AA2116" i="1"/>
  <c r="X2117" i="1"/>
  <c r="AH2117" i="1" s="1"/>
  <c r="AA2117" i="1"/>
  <c r="X2118" i="1"/>
  <c r="AH2118" i="1" s="1"/>
  <c r="AA2118" i="1"/>
  <c r="X2119" i="1"/>
  <c r="AH2119" i="1" s="1"/>
  <c r="AA2119" i="1"/>
  <c r="X2120" i="1"/>
  <c r="AH2120" i="1" s="1"/>
  <c r="AA2120" i="1"/>
  <c r="X2121" i="1"/>
  <c r="AH2121" i="1" s="1"/>
  <c r="AA2121" i="1"/>
  <c r="X2122" i="1"/>
  <c r="AH2122" i="1" s="1"/>
  <c r="AA2122" i="1"/>
  <c r="X2123" i="1"/>
  <c r="AH2123" i="1" s="1"/>
  <c r="AA2123" i="1"/>
  <c r="X2124" i="1"/>
  <c r="AH2124" i="1" s="1"/>
  <c r="AA2124" i="1"/>
  <c r="X2125" i="1"/>
  <c r="AH2125" i="1" s="1"/>
  <c r="AA2125" i="1"/>
  <c r="X2126" i="1"/>
  <c r="AH2126" i="1" s="1"/>
  <c r="AA2126" i="1"/>
  <c r="X2127" i="1"/>
  <c r="AH2127" i="1" s="1"/>
  <c r="AA2127" i="1"/>
  <c r="X2128" i="1"/>
  <c r="AH2128" i="1" s="1"/>
  <c r="AA2128" i="1"/>
  <c r="X2129" i="1"/>
  <c r="AH2129" i="1" s="1"/>
  <c r="AA2129" i="1"/>
  <c r="X2130" i="1"/>
  <c r="AH2130" i="1" s="1"/>
  <c r="AA2130" i="1"/>
  <c r="X2131" i="1"/>
  <c r="AH2131" i="1" s="1"/>
  <c r="AA2131" i="1"/>
  <c r="X2132" i="1"/>
  <c r="AH2132" i="1" s="1"/>
  <c r="AA2132" i="1"/>
  <c r="X2133" i="1"/>
  <c r="AH2133" i="1" s="1"/>
  <c r="AA2133" i="1"/>
  <c r="X2134" i="1"/>
  <c r="AH2134" i="1" s="1"/>
  <c r="AA2134" i="1"/>
  <c r="X2135" i="1"/>
  <c r="AH2135" i="1" s="1"/>
  <c r="AA2135" i="1"/>
  <c r="X2136" i="1"/>
  <c r="AH2136" i="1" s="1"/>
  <c r="AA2136" i="1"/>
  <c r="X2137" i="1"/>
  <c r="AH2137" i="1" s="1"/>
  <c r="AA2137" i="1"/>
  <c r="X2138" i="1"/>
  <c r="AH2138" i="1" s="1"/>
  <c r="AA2138" i="1"/>
  <c r="X2139" i="1"/>
  <c r="AH2139" i="1" s="1"/>
  <c r="AA2139" i="1"/>
  <c r="X2140" i="1"/>
  <c r="AH2140" i="1" s="1"/>
  <c r="AA2140" i="1"/>
  <c r="X2141" i="1"/>
  <c r="AH2141" i="1" s="1"/>
  <c r="AA2141" i="1"/>
  <c r="X2142" i="1"/>
  <c r="AH2142" i="1" s="1"/>
  <c r="AA2142" i="1"/>
  <c r="X2143" i="1"/>
  <c r="AH2143" i="1" s="1"/>
  <c r="AA2143" i="1"/>
  <c r="X2144" i="1"/>
  <c r="AH2144" i="1" s="1"/>
  <c r="AA2144" i="1"/>
  <c r="X2145" i="1"/>
  <c r="AH2145" i="1" s="1"/>
  <c r="AA2145" i="1"/>
  <c r="X2146" i="1"/>
  <c r="AH2146" i="1" s="1"/>
  <c r="AA2146" i="1"/>
  <c r="X2147" i="1"/>
  <c r="AH2147" i="1" s="1"/>
  <c r="AA2147" i="1"/>
  <c r="X2148" i="1"/>
  <c r="AH2148" i="1" s="1"/>
  <c r="AA2148" i="1"/>
  <c r="X2149" i="1"/>
  <c r="AH2149" i="1" s="1"/>
  <c r="AA2149" i="1"/>
  <c r="X2150" i="1"/>
  <c r="AH2150" i="1" s="1"/>
  <c r="AA2150" i="1"/>
  <c r="X2151" i="1"/>
  <c r="AH2151" i="1" s="1"/>
  <c r="AA2151" i="1"/>
  <c r="X2152" i="1"/>
  <c r="AH2152" i="1" s="1"/>
  <c r="AA2152" i="1"/>
  <c r="X2153" i="1"/>
  <c r="AH2153" i="1" s="1"/>
  <c r="AA2153" i="1"/>
  <c r="X2154" i="1"/>
  <c r="AH2154" i="1" s="1"/>
  <c r="AA2154" i="1"/>
  <c r="X2155" i="1"/>
  <c r="AH2155" i="1" s="1"/>
  <c r="AA2155" i="1"/>
  <c r="X2156" i="1"/>
  <c r="AH2156" i="1" s="1"/>
  <c r="AA2156" i="1"/>
  <c r="X2157" i="1"/>
  <c r="AH2157" i="1" s="1"/>
  <c r="AA2157" i="1"/>
  <c r="X2158" i="1"/>
  <c r="AH2158" i="1" s="1"/>
  <c r="AA2158" i="1"/>
  <c r="X2159" i="1"/>
  <c r="AH2159" i="1" s="1"/>
  <c r="AA2159" i="1"/>
  <c r="X2160" i="1"/>
  <c r="AH2160" i="1" s="1"/>
  <c r="AA2160" i="1"/>
  <c r="X2161" i="1"/>
  <c r="AH2161" i="1" s="1"/>
  <c r="AA2161" i="1"/>
  <c r="X2162" i="1"/>
  <c r="AH2162" i="1" s="1"/>
  <c r="AA2162" i="1"/>
  <c r="X2163" i="1"/>
  <c r="AH2163" i="1" s="1"/>
  <c r="AA2163" i="1"/>
  <c r="X2164" i="1"/>
  <c r="AH2164" i="1" s="1"/>
  <c r="AA2164" i="1"/>
  <c r="X2165" i="1"/>
  <c r="AH2165" i="1" s="1"/>
  <c r="AA2165" i="1"/>
  <c r="X2166" i="1"/>
  <c r="AH2166" i="1" s="1"/>
  <c r="AA2166" i="1"/>
  <c r="X2167" i="1"/>
  <c r="AH2167" i="1" s="1"/>
  <c r="AA2167" i="1"/>
  <c r="X2168" i="1"/>
  <c r="AH2168" i="1" s="1"/>
  <c r="AA2168" i="1"/>
  <c r="X2169" i="1"/>
  <c r="AH2169" i="1" s="1"/>
  <c r="AA2169" i="1"/>
  <c r="X2170" i="1"/>
  <c r="AH2170" i="1" s="1"/>
  <c r="AA2170" i="1"/>
  <c r="X2171" i="1"/>
  <c r="AH2171" i="1" s="1"/>
  <c r="AA2171" i="1"/>
  <c r="X2172" i="1"/>
  <c r="AH2172" i="1" s="1"/>
  <c r="AA2172" i="1"/>
  <c r="X2173" i="1"/>
  <c r="AH2173" i="1" s="1"/>
  <c r="AA2173" i="1"/>
  <c r="X2174" i="1"/>
  <c r="AH2174" i="1" s="1"/>
  <c r="AA2174" i="1"/>
  <c r="X2175" i="1"/>
  <c r="AH2175" i="1" s="1"/>
  <c r="AA2175" i="1"/>
  <c r="X2176" i="1"/>
  <c r="AH2176" i="1" s="1"/>
  <c r="AA2176" i="1"/>
  <c r="X2177" i="1"/>
  <c r="AH2177" i="1" s="1"/>
  <c r="AA2177" i="1"/>
  <c r="X2178" i="1"/>
  <c r="AH2178" i="1" s="1"/>
  <c r="AA2178" i="1"/>
  <c r="X2179" i="1"/>
  <c r="AH2179" i="1" s="1"/>
  <c r="AA2179" i="1"/>
  <c r="X2180" i="1"/>
  <c r="AH2180" i="1" s="1"/>
  <c r="AA2180" i="1"/>
  <c r="X2181" i="1"/>
  <c r="AH2181" i="1" s="1"/>
  <c r="AA2181" i="1"/>
  <c r="X2182" i="1"/>
  <c r="AH2182" i="1" s="1"/>
  <c r="AA2182" i="1"/>
  <c r="X2183" i="1"/>
  <c r="AH2183" i="1" s="1"/>
  <c r="AA2183" i="1"/>
  <c r="X2184" i="1"/>
  <c r="AH2184" i="1" s="1"/>
  <c r="AA2184" i="1"/>
  <c r="X2185" i="1"/>
  <c r="AH2185" i="1" s="1"/>
  <c r="AA2185" i="1"/>
  <c r="X2186" i="1"/>
  <c r="AH2186" i="1" s="1"/>
  <c r="AA2186" i="1"/>
  <c r="X2187" i="1"/>
  <c r="AH2187" i="1" s="1"/>
  <c r="AA2187" i="1"/>
  <c r="X2188" i="1"/>
  <c r="AH2188" i="1" s="1"/>
  <c r="AA2188" i="1"/>
  <c r="X2189" i="1"/>
  <c r="AH2189" i="1" s="1"/>
  <c r="AA2189" i="1"/>
  <c r="X2190" i="1"/>
  <c r="AH2190" i="1" s="1"/>
  <c r="AA2190" i="1"/>
  <c r="X2191" i="1"/>
  <c r="AH2191" i="1" s="1"/>
  <c r="AA2191" i="1"/>
  <c r="X2192" i="1"/>
  <c r="AH2192" i="1" s="1"/>
  <c r="AA2192" i="1"/>
  <c r="X2193" i="1"/>
  <c r="AH2193" i="1" s="1"/>
  <c r="AA2193" i="1"/>
  <c r="X2194" i="1"/>
  <c r="AH2194" i="1" s="1"/>
  <c r="AA2194" i="1"/>
  <c r="X2195" i="1"/>
  <c r="AH2195" i="1" s="1"/>
  <c r="AA2195" i="1"/>
  <c r="X2196" i="1"/>
  <c r="AH2196" i="1" s="1"/>
  <c r="AA2196" i="1"/>
  <c r="X2197" i="1"/>
  <c r="AH2197" i="1" s="1"/>
  <c r="AA2197" i="1"/>
  <c r="X2198" i="1"/>
  <c r="AH2198" i="1" s="1"/>
  <c r="AA2198" i="1"/>
  <c r="X2199" i="1"/>
  <c r="AH2199" i="1" s="1"/>
  <c r="AA2199" i="1"/>
  <c r="X2200" i="1"/>
  <c r="AH2200" i="1" s="1"/>
  <c r="AA2200" i="1"/>
  <c r="X2201" i="1"/>
  <c r="AH2201" i="1" s="1"/>
  <c r="AA2201" i="1"/>
  <c r="X2202" i="1"/>
  <c r="AH2202" i="1" s="1"/>
  <c r="AA2202" i="1"/>
  <c r="X2203" i="1"/>
  <c r="AH2203" i="1" s="1"/>
  <c r="AA2203" i="1"/>
  <c r="X2204" i="1"/>
  <c r="AH2204" i="1" s="1"/>
  <c r="AA2204" i="1"/>
  <c r="X2205" i="1"/>
  <c r="AH2205" i="1" s="1"/>
  <c r="AA2205" i="1"/>
  <c r="X2206" i="1"/>
  <c r="AH2206" i="1" s="1"/>
  <c r="AA2206" i="1"/>
  <c r="X2207" i="1"/>
  <c r="AH2207" i="1" s="1"/>
  <c r="AA2207" i="1"/>
  <c r="X2208" i="1"/>
  <c r="AH2208" i="1" s="1"/>
  <c r="AA2208" i="1"/>
  <c r="X2209" i="1"/>
  <c r="AH2209" i="1" s="1"/>
  <c r="AA2209" i="1"/>
  <c r="X2210" i="1"/>
  <c r="AH2210" i="1" s="1"/>
  <c r="AA2210" i="1"/>
  <c r="X2211" i="1"/>
  <c r="AH2211" i="1" s="1"/>
  <c r="AA2211" i="1"/>
  <c r="X2212" i="1"/>
  <c r="AH2212" i="1" s="1"/>
  <c r="AA2212" i="1"/>
  <c r="X2213" i="1"/>
  <c r="AH2213" i="1" s="1"/>
  <c r="AA2213" i="1"/>
  <c r="X2214" i="1"/>
  <c r="AH2214" i="1" s="1"/>
  <c r="AA2214" i="1"/>
  <c r="X2215" i="1"/>
  <c r="AH2215" i="1" s="1"/>
  <c r="AA2215" i="1"/>
  <c r="X2216" i="1"/>
  <c r="AH2216" i="1" s="1"/>
  <c r="AA2216" i="1"/>
  <c r="X2217" i="1"/>
  <c r="AH2217" i="1" s="1"/>
  <c r="AA2217" i="1"/>
  <c r="X2218" i="1"/>
  <c r="AH2218" i="1" s="1"/>
  <c r="AA2218" i="1"/>
  <c r="X2219" i="1"/>
  <c r="AH2219" i="1" s="1"/>
  <c r="AA2219" i="1"/>
  <c r="X2220" i="1"/>
  <c r="AH2220" i="1" s="1"/>
  <c r="AA2220" i="1"/>
  <c r="X2221" i="1"/>
  <c r="AH2221" i="1" s="1"/>
  <c r="AA2221" i="1"/>
  <c r="X2222" i="1"/>
  <c r="AH2222" i="1" s="1"/>
  <c r="AA2222" i="1"/>
  <c r="X2223" i="1"/>
  <c r="AH2223" i="1" s="1"/>
  <c r="AA2223" i="1"/>
  <c r="X2224" i="1"/>
  <c r="AH2224" i="1" s="1"/>
  <c r="AA2224" i="1"/>
  <c r="X2225" i="1"/>
  <c r="AH2225" i="1" s="1"/>
  <c r="AA2225" i="1"/>
  <c r="X2226" i="1"/>
  <c r="AH2226" i="1" s="1"/>
  <c r="AA2226" i="1"/>
  <c r="X2227" i="1"/>
  <c r="AH2227" i="1" s="1"/>
  <c r="AA2227" i="1"/>
  <c r="X2228" i="1"/>
  <c r="AH2228" i="1" s="1"/>
  <c r="AA2228" i="1"/>
  <c r="X2229" i="1"/>
  <c r="AH2229" i="1" s="1"/>
  <c r="AA2229" i="1"/>
  <c r="X2230" i="1"/>
  <c r="AH2230" i="1" s="1"/>
  <c r="AA2230" i="1"/>
  <c r="X2231" i="1"/>
  <c r="AH2231" i="1" s="1"/>
  <c r="AA2231" i="1"/>
  <c r="X2232" i="1"/>
  <c r="AH2232" i="1" s="1"/>
  <c r="AA2232" i="1"/>
  <c r="X2233" i="1"/>
  <c r="AH2233" i="1" s="1"/>
  <c r="AA2233" i="1"/>
  <c r="X2234" i="1"/>
  <c r="AH2234" i="1" s="1"/>
  <c r="AA2234" i="1"/>
  <c r="X2235" i="1"/>
  <c r="AH2235" i="1" s="1"/>
  <c r="AA2235" i="1"/>
  <c r="X2236" i="1"/>
  <c r="AH2236" i="1" s="1"/>
  <c r="AA2236" i="1"/>
  <c r="X2237" i="1"/>
  <c r="AH2237" i="1" s="1"/>
  <c r="AA2237" i="1"/>
  <c r="X2238" i="1"/>
  <c r="AH2238" i="1" s="1"/>
  <c r="AA2238" i="1"/>
  <c r="X2239" i="1"/>
  <c r="AH2239" i="1" s="1"/>
  <c r="AA2239" i="1"/>
  <c r="X2240" i="1"/>
  <c r="AH2240" i="1" s="1"/>
  <c r="AA2240" i="1"/>
  <c r="X2241" i="1"/>
  <c r="AH2241" i="1" s="1"/>
  <c r="AA2241" i="1"/>
  <c r="X2242" i="1"/>
  <c r="AH2242" i="1" s="1"/>
  <c r="AA2242" i="1"/>
  <c r="X2243" i="1"/>
  <c r="AH2243" i="1" s="1"/>
  <c r="AA2243" i="1"/>
  <c r="X2244" i="1"/>
  <c r="AH2244" i="1" s="1"/>
  <c r="AA2244" i="1"/>
  <c r="X2245" i="1"/>
  <c r="AH2245" i="1" s="1"/>
  <c r="AA2245" i="1"/>
  <c r="X2246" i="1"/>
  <c r="AH2246" i="1" s="1"/>
  <c r="AA2246" i="1"/>
  <c r="X2247" i="1"/>
  <c r="AH2247" i="1" s="1"/>
  <c r="AA2247" i="1"/>
  <c r="X2248" i="1"/>
  <c r="AH2248" i="1" s="1"/>
  <c r="AA2248" i="1"/>
  <c r="X2249" i="1"/>
  <c r="AH2249" i="1" s="1"/>
  <c r="AA2249" i="1"/>
  <c r="X2250" i="1"/>
  <c r="AH2250" i="1" s="1"/>
  <c r="AA2250" i="1"/>
  <c r="X2251" i="1"/>
  <c r="AH2251" i="1" s="1"/>
  <c r="AA2251" i="1"/>
  <c r="X2252" i="1"/>
  <c r="AH2252" i="1" s="1"/>
  <c r="AA2252" i="1"/>
  <c r="X2253" i="1"/>
  <c r="AH2253" i="1" s="1"/>
  <c r="AA2253" i="1"/>
  <c r="X2254" i="1"/>
  <c r="AH2254" i="1" s="1"/>
  <c r="AA2254" i="1"/>
  <c r="X2255" i="1"/>
  <c r="AH2255" i="1" s="1"/>
  <c r="AA2255" i="1"/>
  <c r="X2256" i="1"/>
  <c r="AH2256" i="1" s="1"/>
  <c r="AA2256" i="1"/>
  <c r="X2257" i="1"/>
  <c r="AH2257" i="1" s="1"/>
  <c r="AA2257" i="1"/>
  <c r="X2258" i="1"/>
  <c r="AH2258" i="1" s="1"/>
  <c r="AA2258" i="1"/>
  <c r="X2259" i="1"/>
  <c r="AH2259" i="1" s="1"/>
  <c r="AA2259" i="1"/>
  <c r="X2260" i="1"/>
  <c r="AH2260" i="1" s="1"/>
  <c r="AA2260" i="1"/>
  <c r="X2261" i="1"/>
  <c r="AH2261" i="1" s="1"/>
  <c r="AA2261" i="1"/>
  <c r="X2262" i="1"/>
  <c r="AH2262" i="1" s="1"/>
  <c r="AA2262" i="1"/>
  <c r="X2263" i="1"/>
  <c r="AH2263" i="1" s="1"/>
  <c r="AA2263" i="1"/>
  <c r="X2264" i="1"/>
  <c r="AH2264" i="1" s="1"/>
  <c r="AA2264" i="1"/>
  <c r="X2265" i="1"/>
  <c r="AH2265" i="1" s="1"/>
  <c r="AA2265" i="1"/>
  <c r="X2266" i="1"/>
  <c r="AH2266" i="1" s="1"/>
  <c r="AA2266" i="1"/>
  <c r="X2267" i="1"/>
  <c r="AH2267" i="1" s="1"/>
  <c r="AA2267" i="1"/>
  <c r="X2268" i="1"/>
  <c r="AH2268" i="1" s="1"/>
  <c r="AA2268" i="1"/>
  <c r="X2269" i="1"/>
  <c r="AH2269" i="1" s="1"/>
  <c r="AA2269" i="1"/>
  <c r="X2270" i="1"/>
  <c r="AH2270" i="1" s="1"/>
  <c r="AA2270" i="1"/>
  <c r="X2271" i="1"/>
  <c r="AH2271" i="1" s="1"/>
  <c r="AA2271" i="1"/>
  <c r="X2272" i="1"/>
  <c r="AH2272" i="1" s="1"/>
  <c r="AA2272" i="1"/>
  <c r="X2273" i="1"/>
  <c r="AH2273" i="1" s="1"/>
  <c r="AA2273" i="1"/>
  <c r="X2274" i="1"/>
  <c r="AH2274" i="1" s="1"/>
  <c r="AA2274" i="1"/>
  <c r="X2275" i="1"/>
  <c r="AH2275" i="1" s="1"/>
  <c r="AA2275" i="1"/>
  <c r="X2276" i="1"/>
  <c r="AH2276" i="1" s="1"/>
  <c r="AA2276" i="1"/>
  <c r="X2277" i="1"/>
  <c r="AH2277" i="1" s="1"/>
  <c r="AA2277" i="1"/>
  <c r="X2278" i="1"/>
  <c r="AH2278" i="1" s="1"/>
  <c r="AA2278" i="1"/>
  <c r="X2279" i="1"/>
  <c r="AH2279" i="1" s="1"/>
  <c r="AA2279" i="1"/>
  <c r="X2280" i="1"/>
  <c r="AH2280" i="1" s="1"/>
  <c r="AA2280" i="1"/>
  <c r="X2281" i="1"/>
  <c r="AH2281" i="1" s="1"/>
  <c r="AA2281" i="1"/>
  <c r="X2282" i="1"/>
  <c r="AH2282" i="1" s="1"/>
  <c r="AA2282" i="1"/>
  <c r="X2283" i="1"/>
  <c r="AH2283" i="1" s="1"/>
  <c r="AA2283" i="1"/>
  <c r="X2284" i="1"/>
  <c r="AH2284" i="1" s="1"/>
  <c r="AA2284" i="1"/>
  <c r="X2285" i="1"/>
  <c r="AH2285" i="1" s="1"/>
  <c r="AA2285" i="1"/>
  <c r="X2286" i="1"/>
  <c r="AH2286" i="1" s="1"/>
  <c r="AA2286" i="1"/>
  <c r="X2287" i="1"/>
  <c r="AH2287" i="1" s="1"/>
  <c r="AA2287" i="1"/>
  <c r="X2288" i="1"/>
  <c r="AH2288" i="1" s="1"/>
  <c r="AA2288" i="1"/>
  <c r="X2289" i="1"/>
  <c r="AH2289" i="1" s="1"/>
  <c r="AA2289" i="1"/>
  <c r="X2290" i="1"/>
  <c r="AH2290" i="1" s="1"/>
  <c r="AA2290" i="1"/>
  <c r="X2291" i="1"/>
  <c r="AH2291" i="1" s="1"/>
  <c r="AA2291" i="1"/>
  <c r="X2292" i="1"/>
  <c r="AH2292" i="1" s="1"/>
  <c r="AA2292" i="1"/>
  <c r="X2293" i="1"/>
  <c r="AH2293" i="1" s="1"/>
  <c r="AA2293" i="1"/>
  <c r="X2294" i="1"/>
  <c r="AH2294" i="1" s="1"/>
  <c r="AA2294" i="1"/>
  <c r="X2295" i="1"/>
  <c r="AH2295" i="1" s="1"/>
  <c r="AA2295" i="1"/>
  <c r="X2296" i="1"/>
  <c r="AH2296" i="1" s="1"/>
  <c r="AA2296" i="1"/>
  <c r="X2297" i="1"/>
  <c r="AH2297" i="1" s="1"/>
  <c r="AA2297" i="1"/>
  <c r="X2298" i="1"/>
  <c r="AH2298" i="1" s="1"/>
  <c r="AA2298" i="1"/>
  <c r="X2299" i="1"/>
  <c r="AH2299" i="1" s="1"/>
  <c r="AA2299" i="1"/>
  <c r="X2300" i="1"/>
  <c r="AH2300" i="1" s="1"/>
  <c r="AA2300" i="1"/>
  <c r="X2301" i="1"/>
  <c r="AH2301" i="1" s="1"/>
  <c r="AA2301" i="1"/>
  <c r="X2302" i="1"/>
  <c r="AH2302" i="1" s="1"/>
  <c r="AA2302" i="1"/>
  <c r="X2303" i="1"/>
  <c r="AH2303" i="1" s="1"/>
  <c r="AA2303" i="1"/>
  <c r="X2304" i="1"/>
  <c r="AH2304" i="1" s="1"/>
  <c r="AA2304" i="1"/>
  <c r="X2305" i="1"/>
  <c r="AH2305" i="1" s="1"/>
  <c r="AA2305" i="1"/>
  <c r="X2306" i="1"/>
  <c r="AH2306" i="1" s="1"/>
  <c r="AA2306" i="1"/>
  <c r="X2307" i="1"/>
  <c r="AH2307" i="1" s="1"/>
  <c r="AA2307" i="1"/>
  <c r="X2308" i="1"/>
  <c r="AH2308" i="1" s="1"/>
  <c r="AA2308" i="1"/>
  <c r="X2309" i="1"/>
  <c r="AH2309" i="1" s="1"/>
  <c r="AA2309" i="1"/>
  <c r="X2310" i="1"/>
  <c r="AH2310" i="1" s="1"/>
  <c r="AA2310" i="1"/>
  <c r="X2311" i="1"/>
  <c r="AH2311" i="1" s="1"/>
  <c r="AA2311" i="1"/>
  <c r="X2312" i="1"/>
  <c r="AH2312" i="1" s="1"/>
  <c r="AA2312" i="1"/>
  <c r="X2313" i="1"/>
  <c r="AH2313" i="1" s="1"/>
  <c r="AA2313" i="1"/>
  <c r="X2314" i="1"/>
  <c r="AH2314" i="1" s="1"/>
  <c r="AA2314" i="1"/>
  <c r="X2315" i="1"/>
  <c r="AH2315" i="1" s="1"/>
  <c r="AA2315" i="1"/>
  <c r="X2316" i="1"/>
  <c r="AH2316" i="1" s="1"/>
  <c r="AA2316" i="1"/>
  <c r="X2317" i="1"/>
  <c r="AH2317" i="1" s="1"/>
  <c r="AA2317" i="1"/>
  <c r="X2318" i="1"/>
  <c r="AH2318" i="1" s="1"/>
  <c r="AA2318" i="1"/>
  <c r="X2319" i="1"/>
  <c r="AH2319" i="1" s="1"/>
  <c r="AA2319" i="1"/>
  <c r="X2320" i="1"/>
  <c r="AH2320" i="1" s="1"/>
  <c r="AA2320" i="1"/>
  <c r="X2321" i="1"/>
  <c r="AH2321" i="1" s="1"/>
  <c r="AA2321" i="1"/>
  <c r="X2322" i="1"/>
  <c r="AH2322" i="1" s="1"/>
  <c r="AA2322" i="1"/>
  <c r="X2323" i="1"/>
  <c r="AH2323" i="1" s="1"/>
  <c r="AA2323" i="1"/>
  <c r="X2324" i="1"/>
  <c r="AH2324" i="1" s="1"/>
  <c r="AA2324" i="1"/>
  <c r="X2325" i="1"/>
  <c r="AH2325" i="1" s="1"/>
  <c r="AA2325" i="1"/>
  <c r="X2326" i="1"/>
  <c r="AH2326" i="1" s="1"/>
  <c r="AA2326" i="1"/>
  <c r="X2327" i="1"/>
  <c r="AH2327" i="1" s="1"/>
  <c r="AA2327" i="1"/>
  <c r="X2328" i="1"/>
  <c r="AH2328" i="1" s="1"/>
  <c r="AA2328" i="1"/>
  <c r="X2329" i="1"/>
  <c r="AH2329" i="1" s="1"/>
  <c r="AA2329" i="1"/>
  <c r="X2330" i="1"/>
  <c r="AH2330" i="1" s="1"/>
  <c r="AA2330" i="1"/>
  <c r="X2331" i="1"/>
  <c r="AH2331" i="1" s="1"/>
  <c r="AA2331" i="1"/>
  <c r="X2332" i="1"/>
  <c r="AH2332" i="1" s="1"/>
  <c r="AA2332" i="1"/>
  <c r="X2333" i="1"/>
  <c r="AH2333" i="1" s="1"/>
  <c r="AA2333" i="1"/>
  <c r="X2334" i="1"/>
  <c r="AH2334" i="1" s="1"/>
  <c r="AA2334" i="1"/>
  <c r="X2335" i="1"/>
  <c r="AH2335" i="1" s="1"/>
  <c r="AA2335" i="1"/>
  <c r="X2336" i="1"/>
  <c r="AH2336" i="1" s="1"/>
  <c r="AA2336" i="1"/>
  <c r="X2337" i="1"/>
  <c r="AH2337" i="1" s="1"/>
  <c r="AA2337" i="1"/>
  <c r="X2338" i="1"/>
  <c r="AH2338" i="1" s="1"/>
  <c r="AA2338" i="1"/>
  <c r="X2339" i="1"/>
  <c r="AH2339" i="1" s="1"/>
  <c r="AA2339" i="1"/>
  <c r="X2340" i="1"/>
  <c r="AH2340" i="1" s="1"/>
  <c r="AA2340" i="1"/>
  <c r="X2341" i="1"/>
  <c r="AH2341" i="1" s="1"/>
  <c r="AA2341" i="1"/>
  <c r="X2342" i="1"/>
  <c r="AH2342" i="1" s="1"/>
  <c r="AA2342" i="1"/>
  <c r="X2343" i="1"/>
  <c r="AH2343" i="1" s="1"/>
  <c r="AA2343" i="1"/>
  <c r="X2344" i="1"/>
  <c r="AH2344" i="1" s="1"/>
  <c r="AA2344" i="1"/>
  <c r="X2345" i="1"/>
  <c r="AH2345" i="1" s="1"/>
  <c r="AA2345" i="1"/>
  <c r="X2346" i="1"/>
  <c r="AH2346" i="1" s="1"/>
  <c r="AA2346" i="1"/>
  <c r="X2347" i="1"/>
  <c r="AH2347" i="1" s="1"/>
  <c r="AA2347" i="1"/>
  <c r="X2348" i="1"/>
  <c r="AH2348" i="1" s="1"/>
  <c r="AA2348" i="1"/>
  <c r="X2349" i="1"/>
  <c r="AH2349" i="1" s="1"/>
  <c r="AA2349" i="1"/>
  <c r="X2350" i="1"/>
  <c r="AH2350" i="1" s="1"/>
  <c r="AA2350" i="1"/>
  <c r="X2351" i="1"/>
  <c r="AH2351" i="1" s="1"/>
  <c r="AA2351" i="1"/>
  <c r="X2352" i="1"/>
  <c r="AH2352" i="1" s="1"/>
  <c r="AA2352" i="1"/>
  <c r="X2353" i="1"/>
  <c r="AH2353" i="1" s="1"/>
  <c r="AA2353" i="1"/>
  <c r="X2354" i="1"/>
  <c r="AH2354" i="1" s="1"/>
  <c r="AA2354" i="1"/>
  <c r="X2355" i="1"/>
  <c r="AH2355" i="1" s="1"/>
  <c r="AA2355" i="1"/>
  <c r="X2356" i="1"/>
  <c r="AH2356" i="1" s="1"/>
  <c r="AA2356" i="1"/>
  <c r="X2357" i="1"/>
  <c r="AH2357" i="1" s="1"/>
  <c r="AA2357" i="1"/>
  <c r="X2358" i="1"/>
  <c r="AH2358" i="1" s="1"/>
  <c r="AA2358" i="1"/>
  <c r="X2359" i="1"/>
  <c r="AH2359" i="1" s="1"/>
  <c r="AA2359" i="1"/>
  <c r="X2360" i="1"/>
  <c r="AH2360" i="1" s="1"/>
  <c r="AA2360" i="1"/>
  <c r="X2361" i="1"/>
  <c r="AH2361" i="1" s="1"/>
  <c r="AA2361" i="1"/>
  <c r="X2362" i="1"/>
  <c r="AH2362" i="1" s="1"/>
  <c r="AA2362" i="1"/>
  <c r="X2363" i="1"/>
  <c r="AH2363" i="1" s="1"/>
  <c r="AA2363" i="1"/>
  <c r="X2364" i="1"/>
  <c r="AH2364" i="1" s="1"/>
  <c r="AA2364" i="1"/>
  <c r="X2365" i="1"/>
  <c r="AH2365" i="1" s="1"/>
  <c r="AA2365" i="1"/>
  <c r="X2366" i="1"/>
  <c r="AH2366" i="1" s="1"/>
  <c r="AA2366" i="1"/>
  <c r="X2367" i="1"/>
  <c r="AH2367" i="1" s="1"/>
  <c r="AA2367" i="1"/>
  <c r="X2368" i="1"/>
  <c r="AH2368" i="1" s="1"/>
  <c r="AA2368" i="1"/>
  <c r="X2369" i="1"/>
  <c r="AH2369" i="1" s="1"/>
  <c r="AA2369" i="1"/>
  <c r="X2370" i="1"/>
  <c r="AH2370" i="1" s="1"/>
  <c r="AA2370" i="1"/>
  <c r="X2371" i="1"/>
  <c r="AH2371" i="1" s="1"/>
  <c r="AA2371" i="1"/>
  <c r="X2372" i="1"/>
  <c r="AH2372" i="1" s="1"/>
  <c r="AA2372" i="1"/>
  <c r="X2373" i="1"/>
  <c r="AH2373" i="1" s="1"/>
  <c r="AA2373" i="1"/>
  <c r="X2374" i="1"/>
  <c r="AH2374" i="1" s="1"/>
  <c r="AA2374" i="1"/>
  <c r="X2375" i="1"/>
  <c r="AH2375" i="1" s="1"/>
  <c r="AA2375" i="1"/>
  <c r="X2376" i="1"/>
  <c r="AH2376" i="1" s="1"/>
  <c r="AA2376" i="1"/>
  <c r="X2377" i="1"/>
  <c r="AH2377" i="1" s="1"/>
  <c r="AA2377" i="1"/>
  <c r="X2378" i="1"/>
  <c r="AH2378" i="1" s="1"/>
  <c r="AA2378" i="1"/>
  <c r="X2379" i="1"/>
  <c r="AH2379" i="1" s="1"/>
  <c r="AA2379" i="1"/>
  <c r="X2380" i="1"/>
  <c r="AH2380" i="1" s="1"/>
  <c r="AA2380" i="1"/>
  <c r="X2381" i="1"/>
  <c r="AH2381" i="1" s="1"/>
  <c r="AA2381" i="1"/>
  <c r="X2382" i="1"/>
  <c r="AH2382" i="1" s="1"/>
  <c r="AA2382" i="1"/>
  <c r="X2383" i="1"/>
  <c r="AH2383" i="1" s="1"/>
  <c r="AA2383" i="1"/>
  <c r="X2384" i="1"/>
  <c r="AH2384" i="1" s="1"/>
  <c r="AA2384" i="1"/>
  <c r="X2385" i="1"/>
  <c r="AH2385" i="1" s="1"/>
  <c r="AA2385" i="1"/>
  <c r="X2386" i="1"/>
  <c r="AH2386" i="1" s="1"/>
  <c r="AA2386" i="1"/>
  <c r="X2387" i="1"/>
  <c r="AH2387" i="1" s="1"/>
  <c r="AA2387" i="1"/>
  <c r="X2388" i="1"/>
  <c r="AH2388" i="1" s="1"/>
  <c r="AA2388" i="1"/>
  <c r="X2389" i="1"/>
  <c r="AH2389" i="1" s="1"/>
  <c r="AA2389" i="1"/>
  <c r="X2390" i="1"/>
  <c r="AH2390" i="1" s="1"/>
  <c r="AA2390" i="1"/>
  <c r="X2391" i="1"/>
  <c r="AH2391" i="1" s="1"/>
  <c r="AA2391" i="1"/>
  <c r="X2392" i="1"/>
  <c r="AH2392" i="1" s="1"/>
  <c r="AA2392" i="1"/>
  <c r="X2393" i="1"/>
  <c r="AH2393" i="1" s="1"/>
  <c r="AA2393" i="1"/>
  <c r="X2394" i="1"/>
  <c r="AH2394" i="1" s="1"/>
  <c r="AA2394" i="1"/>
  <c r="X2395" i="1"/>
  <c r="AH2395" i="1" s="1"/>
  <c r="AA2395" i="1"/>
  <c r="X2396" i="1"/>
  <c r="AH2396" i="1" s="1"/>
  <c r="AA2396" i="1"/>
  <c r="X2397" i="1"/>
  <c r="AH2397" i="1" s="1"/>
  <c r="AA2397" i="1"/>
  <c r="X2398" i="1"/>
  <c r="AH2398" i="1" s="1"/>
  <c r="AA2398" i="1"/>
  <c r="X2399" i="1"/>
  <c r="AH2399" i="1" s="1"/>
  <c r="AA2399" i="1"/>
  <c r="X2400" i="1"/>
  <c r="AH2400" i="1" s="1"/>
  <c r="AA2400" i="1"/>
  <c r="X2401" i="1"/>
  <c r="AH2401" i="1" s="1"/>
  <c r="AA2401" i="1"/>
  <c r="X2402" i="1"/>
  <c r="AH2402" i="1" s="1"/>
  <c r="AA2402" i="1"/>
  <c r="X2403" i="1"/>
  <c r="AH2403" i="1" s="1"/>
  <c r="AA2403" i="1"/>
  <c r="X2404" i="1"/>
  <c r="AH2404" i="1" s="1"/>
  <c r="AA2404" i="1"/>
  <c r="X2405" i="1"/>
  <c r="AH2405" i="1" s="1"/>
  <c r="AA2405" i="1"/>
  <c r="X2406" i="1"/>
  <c r="AH2406" i="1" s="1"/>
  <c r="AA2406" i="1"/>
  <c r="X2407" i="1"/>
  <c r="AH2407" i="1" s="1"/>
  <c r="AA2407" i="1"/>
  <c r="X2408" i="1"/>
  <c r="AH2408" i="1" s="1"/>
  <c r="AA2408" i="1"/>
  <c r="X2409" i="1"/>
  <c r="AH2409" i="1" s="1"/>
  <c r="AA2409" i="1"/>
  <c r="X2410" i="1"/>
  <c r="AH2410" i="1" s="1"/>
  <c r="AA2410" i="1"/>
  <c r="X2411" i="1"/>
  <c r="AH2411" i="1" s="1"/>
  <c r="AA2411" i="1"/>
  <c r="X2412" i="1"/>
  <c r="AH2412" i="1" s="1"/>
  <c r="AA2412" i="1"/>
  <c r="X2413" i="1"/>
  <c r="AH2413" i="1" s="1"/>
  <c r="AA2413" i="1"/>
  <c r="X2414" i="1"/>
  <c r="AH2414" i="1" s="1"/>
  <c r="AA2414" i="1"/>
  <c r="X2415" i="1"/>
  <c r="AH2415" i="1" s="1"/>
  <c r="AA2415" i="1"/>
  <c r="X2416" i="1"/>
  <c r="AH2416" i="1" s="1"/>
  <c r="AA2416" i="1"/>
  <c r="X2417" i="1"/>
  <c r="AH2417" i="1" s="1"/>
  <c r="AA2417" i="1"/>
  <c r="X2418" i="1"/>
  <c r="AH2418" i="1" s="1"/>
  <c r="AA2418" i="1"/>
  <c r="X2419" i="1"/>
  <c r="AH2419" i="1" s="1"/>
  <c r="AA2419" i="1"/>
  <c r="X2420" i="1"/>
  <c r="AH2420" i="1" s="1"/>
  <c r="AA2420" i="1"/>
  <c r="X2421" i="1"/>
  <c r="AH2421" i="1" s="1"/>
  <c r="AA2421" i="1"/>
  <c r="X2422" i="1"/>
  <c r="AH2422" i="1" s="1"/>
  <c r="AA2422" i="1"/>
  <c r="X2423" i="1"/>
  <c r="AH2423" i="1" s="1"/>
  <c r="AA2423" i="1"/>
  <c r="X2424" i="1"/>
  <c r="AH2424" i="1" s="1"/>
  <c r="AA2424" i="1"/>
  <c r="X2425" i="1"/>
  <c r="AH2425" i="1" s="1"/>
  <c r="AA2425" i="1"/>
  <c r="X2426" i="1"/>
  <c r="AH2426" i="1" s="1"/>
  <c r="AA2426" i="1"/>
  <c r="X2427" i="1"/>
  <c r="AH2427" i="1" s="1"/>
  <c r="AA2427" i="1"/>
  <c r="X2428" i="1"/>
  <c r="AH2428" i="1" s="1"/>
  <c r="AA2428" i="1"/>
  <c r="X2429" i="1"/>
  <c r="AH2429" i="1" s="1"/>
  <c r="AA2429" i="1"/>
  <c r="X2430" i="1"/>
  <c r="AH2430" i="1" s="1"/>
  <c r="AA2430" i="1"/>
  <c r="X2431" i="1"/>
  <c r="AH2431" i="1" s="1"/>
  <c r="AA2431" i="1"/>
  <c r="X2432" i="1"/>
  <c r="AH2432" i="1" s="1"/>
  <c r="AA2432" i="1"/>
  <c r="X2433" i="1"/>
  <c r="AH2433" i="1" s="1"/>
  <c r="AA2433" i="1"/>
  <c r="X2434" i="1"/>
  <c r="AH2434" i="1" s="1"/>
  <c r="AA2434" i="1"/>
  <c r="X2435" i="1"/>
  <c r="AH2435" i="1" s="1"/>
  <c r="AA2435" i="1"/>
  <c r="X2436" i="1"/>
  <c r="AH2436" i="1" s="1"/>
  <c r="AA2436" i="1"/>
  <c r="X2437" i="1"/>
  <c r="AH2437" i="1" s="1"/>
  <c r="AA2437" i="1"/>
  <c r="X2438" i="1"/>
  <c r="AH2438" i="1" s="1"/>
  <c r="AA2438" i="1"/>
  <c r="X2439" i="1"/>
  <c r="AH2439" i="1" s="1"/>
  <c r="AA2439" i="1"/>
  <c r="X2440" i="1"/>
  <c r="AH2440" i="1" s="1"/>
  <c r="AA2440" i="1"/>
  <c r="X2441" i="1"/>
  <c r="AH2441" i="1" s="1"/>
  <c r="AA2441" i="1"/>
  <c r="X2442" i="1"/>
  <c r="AH2442" i="1" s="1"/>
  <c r="AA2442" i="1"/>
  <c r="X2443" i="1"/>
  <c r="AH2443" i="1" s="1"/>
  <c r="AA2443" i="1"/>
  <c r="X2444" i="1"/>
  <c r="AH2444" i="1" s="1"/>
  <c r="AA2444" i="1"/>
  <c r="X2445" i="1"/>
  <c r="AH2445" i="1" s="1"/>
  <c r="AA2445" i="1"/>
  <c r="X2446" i="1"/>
  <c r="AH2446" i="1" s="1"/>
  <c r="AA2446" i="1"/>
  <c r="X2447" i="1"/>
  <c r="AH2447" i="1" s="1"/>
  <c r="AA2447" i="1"/>
  <c r="X2448" i="1"/>
  <c r="AH2448" i="1" s="1"/>
  <c r="AA2448" i="1"/>
  <c r="X2449" i="1"/>
  <c r="AH2449" i="1" s="1"/>
  <c r="AA2449" i="1"/>
  <c r="X2450" i="1"/>
  <c r="AH2450" i="1" s="1"/>
  <c r="AA2450" i="1"/>
  <c r="X2451" i="1"/>
  <c r="AH2451" i="1" s="1"/>
  <c r="AA2451" i="1"/>
  <c r="X2452" i="1"/>
  <c r="AH2452" i="1" s="1"/>
  <c r="AA2452" i="1"/>
  <c r="X2453" i="1"/>
  <c r="AH2453" i="1" s="1"/>
  <c r="AA2453" i="1"/>
  <c r="X2454" i="1"/>
  <c r="AH2454" i="1" s="1"/>
  <c r="AA2454" i="1"/>
  <c r="X2455" i="1"/>
  <c r="AH2455" i="1" s="1"/>
  <c r="AA2455" i="1"/>
  <c r="X2456" i="1"/>
  <c r="AH2456" i="1" s="1"/>
  <c r="AA2456" i="1"/>
  <c r="X2457" i="1"/>
  <c r="AH2457" i="1" s="1"/>
  <c r="AA2457" i="1"/>
  <c r="X2458" i="1"/>
  <c r="AH2458" i="1" s="1"/>
  <c r="AA2458" i="1"/>
  <c r="X2459" i="1"/>
  <c r="AH2459" i="1" s="1"/>
  <c r="AA2459" i="1"/>
  <c r="X2460" i="1"/>
  <c r="AH2460" i="1" s="1"/>
  <c r="AA2460" i="1"/>
  <c r="X2461" i="1"/>
  <c r="AH2461" i="1" s="1"/>
  <c r="AA2461" i="1"/>
  <c r="X2462" i="1"/>
  <c r="AH2462" i="1" s="1"/>
  <c r="AA2462" i="1"/>
  <c r="X2463" i="1"/>
  <c r="AH2463" i="1" s="1"/>
  <c r="AA2463" i="1"/>
  <c r="X2464" i="1"/>
  <c r="AH2464" i="1" s="1"/>
  <c r="AA2464" i="1"/>
  <c r="X2465" i="1"/>
  <c r="AH2465" i="1" s="1"/>
  <c r="AA2465" i="1"/>
  <c r="X2466" i="1"/>
  <c r="AH2466" i="1" s="1"/>
  <c r="AA2466" i="1"/>
  <c r="X2467" i="1"/>
  <c r="AH2467" i="1" s="1"/>
  <c r="AA2467" i="1"/>
  <c r="X2468" i="1"/>
  <c r="AH2468" i="1" s="1"/>
  <c r="AA2468" i="1"/>
  <c r="X2469" i="1"/>
  <c r="AH2469" i="1" s="1"/>
  <c r="AA2469" i="1"/>
  <c r="X2470" i="1"/>
  <c r="AH2470" i="1" s="1"/>
  <c r="AA2470" i="1"/>
  <c r="X2471" i="1"/>
  <c r="AH2471" i="1" s="1"/>
  <c r="AA2471" i="1"/>
  <c r="X2472" i="1"/>
  <c r="AH2472" i="1" s="1"/>
  <c r="AA2472" i="1"/>
  <c r="X2473" i="1"/>
  <c r="AH2473" i="1" s="1"/>
  <c r="AA2473" i="1"/>
  <c r="X2474" i="1"/>
  <c r="AH2474" i="1" s="1"/>
  <c r="AA2474" i="1"/>
  <c r="X2475" i="1"/>
  <c r="AH2475" i="1" s="1"/>
  <c r="AA2475" i="1"/>
  <c r="X2476" i="1"/>
  <c r="AH2476" i="1" s="1"/>
  <c r="AA2476" i="1"/>
  <c r="X2477" i="1"/>
  <c r="AH2477" i="1" s="1"/>
  <c r="AA2477" i="1"/>
  <c r="X2478" i="1"/>
  <c r="AH2478" i="1" s="1"/>
  <c r="AA2478" i="1"/>
  <c r="X2479" i="1"/>
  <c r="AH2479" i="1" s="1"/>
  <c r="AA2479" i="1"/>
  <c r="X2480" i="1"/>
  <c r="AH2480" i="1" s="1"/>
  <c r="AA2480" i="1"/>
  <c r="X2481" i="1"/>
  <c r="AH2481" i="1" s="1"/>
  <c r="AA2481" i="1"/>
  <c r="X2482" i="1"/>
  <c r="AH2482" i="1" s="1"/>
  <c r="AA2482" i="1"/>
  <c r="X2483" i="1"/>
  <c r="AH2483" i="1" s="1"/>
  <c r="AA2483" i="1"/>
  <c r="X2484" i="1"/>
  <c r="AH2484" i="1" s="1"/>
  <c r="AA2484" i="1"/>
  <c r="X2485" i="1"/>
  <c r="AH2485" i="1" s="1"/>
  <c r="AA2485" i="1"/>
  <c r="X2486" i="1"/>
  <c r="AH2486" i="1" s="1"/>
  <c r="AA2486" i="1"/>
  <c r="X2487" i="1"/>
  <c r="AH2487" i="1" s="1"/>
  <c r="AA2487" i="1"/>
  <c r="X2488" i="1"/>
  <c r="AH2488" i="1" s="1"/>
  <c r="AA2488" i="1"/>
  <c r="X2489" i="1"/>
  <c r="AH2489" i="1" s="1"/>
  <c r="AA2489" i="1"/>
  <c r="X2490" i="1"/>
  <c r="AH2490" i="1" s="1"/>
  <c r="AA2490" i="1"/>
  <c r="X2491" i="1"/>
  <c r="AH2491" i="1" s="1"/>
  <c r="AA2491" i="1"/>
  <c r="X2492" i="1"/>
  <c r="AH2492" i="1" s="1"/>
  <c r="AA2492" i="1"/>
  <c r="X2493" i="1"/>
  <c r="AH2493" i="1" s="1"/>
  <c r="AA2493" i="1"/>
  <c r="X2494" i="1"/>
  <c r="AH2494" i="1" s="1"/>
  <c r="AA2494" i="1"/>
  <c r="X2495" i="1"/>
  <c r="AH2495" i="1" s="1"/>
  <c r="AA2495" i="1"/>
  <c r="X2496" i="1"/>
  <c r="AH2496" i="1" s="1"/>
  <c r="AA2496" i="1"/>
  <c r="X2497" i="1"/>
  <c r="AH2497" i="1" s="1"/>
  <c r="AA2497" i="1"/>
  <c r="X2498" i="1"/>
  <c r="AH2498" i="1" s="1"/>
  <c r="AA2498" i="1"/>
  <c r="X2499" i="1"/>
  <c r="AH2499" i="1" s="1"/>
  <c r="AA2499" i="1"/>
  <c r="X2500" i="1"/>
  <c r="AH2500" i="1" s="1"/>
  <c r="AA2500" i="1"/>
  <c r="X2501" i="1"/>
  <c r="AH2501" i="1" s="1"/>
  <c r="AA2501" i="1"/>
  <c r="X2502" i="1"/>
  <c r="AH2502" i="1" s="1"/>
  <c r="AA2502" i="1"/>
  <c r="X2503" i="1"/>
  <c r="AH2503" i="1" s="1"/>
  <c r="AA2503" i="1"/>
  <c r="X2504" i="1"/>
  <c r="AH2504" i="1" s="1"/>
  <c r="AA2504" i="1"/>
  <c r="X2505" i="1"/>
  <c r="AH2505" i="1" s="1"/>
  <c r="AA2505" i="1"/>
  <c r="X2506" i="1"/>
  <c r="AH2506" i="1" s="1"/>
  <c r="AA2506" i="1"/>
  <c r="X2507" i="1"/>
  <c r="AH2507" i="1" s="1"/>
  <c r="AA2507" i="1"/>
  <c r="X2508" i="1"/>
  <c r="AH2508" i="1" s="1"/>
  <c r="AA2508" i="1"/>
  <c r="X2509" i="1"/>
  <c r="AH2509" i="1" s="1"/>
  <c r="AA2509" i="1"/>
  <c r="X2510" i="1"/>
  <c r="AH2510" i="1" s="1"/>
  <c r="AA2510" i="1"/>
  <c r="X2511" i="1"/>
  <c r="AH2511" i="1" s="1"/>
  <c r="AA2511" i="1"/>
  <c r="X2512" i="1"/>
  <c r="AH2512" i="1" s="1"/>
  <c r="AA2512" i="1"/>
  <c r="X2513" i="1"/>
  <c r="AH2513" i="1" s="1"/>
  <c r="AA2513" i="1"/>
  <c r="X2514" i="1"/>
  <c r="AH2514" i="1" s="1"/>
  <c r="AA2514" i="1"/>
  <c r="X2515" i="1"/>
  <c r="AH2515" i="1" s="1"/>
  <c r="AA2515" i="1"/>
  <c r="X2516" i="1"/>
  <c r="AH2516" i="1" s="1"/>
  <c r="AA2516" i="1"/>
  <c r="X2517" i="1"/>
  <c r="AH2517" i="1" s="1"/>
  <c r="AA2517" i="1"/>
  <c r="X2518" i="1"/>
  <c r="AH2518" i="1" s="1"/>
  <c r="AA2518" i="1"/>
  <c r="X2519" i="1"/>
  <c r="AH2519" i="1" s="1"/>
  <c r="AA2519" i="1"/>
  <c r="X2520" i="1"/>
  <c r="AH2520" i="1" s="1"/>
  <c r="AA2520" i="1"/>
  <c r="X2521" i="1"/>
  <c r="AH2521" i="1" s="1"/>
  <c r="AA2521" i="1"/>
  <c r="X2522" i="1"/>
  <c r="AH2522" i="1" s="1"/>
  <c r="AA2522" i="1"/>
  <c r="X2523" i="1"/>
  <c r="AH2523" i="1" s="1"/>
  <c r="AA2523" i="1"/>
  <c r="X2524" i="1"/>
  <c r="AH2524" i="1" s="1"/>
  <c r="AA2524" i="1"/>
  <c r="X2525" i="1"/>
  <c r="AH2525" i="1" s="1"/>
  <c r="AA2525" i="1"/>
  <c r="X2526" i="1"/>
  <c r="AH2526" i="1" s="1"/>
  <c r="AA2526" i="1"/>
  <c r="X2527" i="1"/>
  <c r="AH2527" i="1" s="1"/>
  <c r="AA2527" i="1"/>
  <c r="X2528" i="1"/>
  <c r="AH2528" i="1" s="1"/>
  <c r="AA2528" i="1"/>
  <c r="X2529" i="1"/>
  <c r="AH2529" i="1" s="1"/>
  <c r="AA2529" i="1"/>
  <c r="X2530" i="1"/>
  <c r="AH2530" i="1" s="1"/>
  <c r="AA2530" i="1"/>
  <c r="X2531" i="1"/>
  <c r="AH2531" i="1" s="1"/>
  <c r="AA2531" i="1"/>
  <c r="X2532" i="1"/>
  <c r="AH2532" i="1" s="1"/>
  <c r="AA2532" i="1"/>
  <c r="X2533" i="1"/>
  <c r="AH2533" i="1" s="1"/>
  <c r="AA2533" i="1"/>
  <c r="X2534" i="1"/>
  <c r="AH2534" i="1" s="1"/>
  <c r="AA2534" i="1"/>
  <c r="X2535" i="1"/>
  <c r="AH2535" i="1" s="1"/>
  <c r="AA2535" i="1"/>
  <c r="X2536" i="1"/>
  <c r="AH2536" i="1" s="1"/>
  <c r="AA2536" i="1"/>
  <c r="X2537" i="1"/>
  <c r="AH2537" i="1" s="1"/>
  <c r="AA2537" i="1"/>
  <c r="X2538" i="1"/>
  <c r="AH2538" i="1" s="1"/>
  <c r="AA2538" i="1"/>
  <c r="X2539" i="1"/>
  <c r="AH2539" i="1" s="1"/>
  <c r="AA2539" i="1"/>
  <c r="X2540" i="1"/>
  <c r="AH2540" i="1" s="1"/>
  <c r="AA2540" i="1"/>
  <c r="X2541" i="1"/>
  <c r="AH2541" i="1" s="1"/>
  <c r="AA2541" i="1"/>
  <c r="X2542" i="1"/>
  <c r="AH2542" i="1" s="1"/>
  <c r="AA2542" i="1"/>
  <c r="X2543" i="1"/>
  <c r="AH2543" i="1" s="1"/>
  <c r="AA2543" i="1"/>
  <c r="X2544" i="1"/>
  <c r="AH2544" i="1" s="1"/>
  <c r="AA2544" i="1"/>
  <c r="X2545" i="1"/>
  <c r="AH2545" i="1" s="1"/>
  <c r="AA2545" i="1"/>
  <c r="X2546" i="1"/>
  <c r="AH2546" i="1" s="1"/>
  <c r="AA2546" i="1"/>
  <c r="X2547" i="1"/>
  <c r="AH2547" i="1" s="1"/>
  <c r="AA2547" i="1"/>
  <c r="X2548" i="1"/>
  <c r="AH2548" i="1" s="1"/>
  <c r="AA2548" i="1"/>
  <c r="X2549" i="1"/>
  <c r="AH2549" i="1" s="1"/>
  <c r="AA2549" i="1"/>
  <c r="X2550" i="1"/>
  <c r="AH2550" i="1" s="1"/>
  <c r="AA2550" i="1"/>
  <c r="X2551" i="1"/>
  <c r="AH2551" i="1" s="1"/>
  <c r="AA2551" i="1"/>
  <c r="X2552" i="1"/>
  <c r="AH2552" i="1" s="1"/>
  <c r="AA2552" i="1"/>
  <c r="X2553" i="1"/>
  <c r="AH2553" i="1" s="1"/>
  <c r="AA2553" i="1"/>
  <c r="X2554" i="1"/>
  <c r="AH2554" i="1" s="1"/>
  <c r="AA2554" i="1"/>
  <c r="X2555" i="1"/>
  <c r="AH2555" i="1" s="1"/>
  <c r="AA2555" i="1"/>
  <c r="X2556" i="1"/>
  <c r="AH2556" i="1" s="1"/>
  <c r="AA2556" i="1"/>
  <c r="X2557" i="1"/>
  <c r="AH2557" i="1" s="1"/>
  <c r="AA2557" i="1"/>
  <c r="X2558" i="1"/>
  <c r="AH2558" i="1" s="1"/>
  <c r="AA2558" i="1"/>
  <c r="X2559" i="1"/>
  <c r="AH2559" i="1" s="1"/>
  <c r="AA2559" i="1"/>
  <c r="AA2" i="1"/>
  <c r="X2" i="1"/>
  <c r="AH2" i="1" s="1"/>
  <c r="P3" i="1"/>
  <c r="Q3" i="1"/>
  <c r="R3" i="1"/>
  <c r="S3" i="1"/>
  <c r="P4" i="1"/>
  <c r="Q4" i="1"/>
  <c r="R4" i="1"/>
  <c r="S4" i="1"/>
  <c r="P5" i="1"/>
  <c r="Q5" i="1"/>
  <c r="R5" i="1"/>
  <c r="S5" i="1"/>
  <c r="P6" i="1"/>
  <c r="Q6" i="1"/>
  <c r="R6" i="1"/>
  <c r="S6" i="1"/>
  <c r="P7" i="1"/>
  <c r="Q7" i="1"/>
  <c r="R7" i="1"/>
  <c r="S7" i="1"/>
  <c r="P8" i="1"/>
  <c r="Q8" i="1"/>
  <c r="R8" i="1"/>
  <c r="S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P13" i="1"/>
  <c r="Q13" i="1"/>
  <c r="R13" i="1"/>
  <c r="S13" i="1"/>
  <c r="P14" i="1"/>
  <c r="Q14" i="1"/>
  <c r="R14" i="1"/>
  <c r="S14" i="1"/>
  <c r="P15" i="1"/>
  <c r="Q15" i="1"/>
  <c r="R15" i="1"/>
  <c r="S15" i="1"/>
  <c r="P16" i="1"/>
  <c r="Q16" i="1"/>
  <c r="R16" i="1"/>
  <c r="S16" i="1"/>
  <c r="P17" i="1"/>
  <c r="Q17" i="1"/>
  <c r="R17" i="1"/>
  <c r="S17" i="1"/>
  <c r="P18" i="1"/>
  <c r="Q18" i="1"/>
  <c r="R18" i="1"/>
  <c r="S18" i="1"/>
  <c r="P19" i="1"/>
  <c r="Q19" i="1"/>
  <c r="R19" i="1"/>
  <c r="S19" i="1"/>
  <c r="P20" i="1"/>
  <c r="Q20" i="1"/>
  <c r="R20" i="1"/>
  <c r="S20" i="1"/>
  <c r="P21" i="1"/>
  <c r="Q21" i="1"/>
  <c r="R21" i="1"/>
  <c r="S21" i="1"/>
  <c r="P22" i="1"/>
  <c r="Q22" i="1"/>
  <c r="R22" i="1"/>
  <c r="S22" i="1"/>
  <c r="P23" i="1"/>
  <c r="Q23" i="1"/>
  <c r="R23" i="1"/>
  <c r="S23" i="1"/>
  <c r="P24" i="1"/>
  <c r="Q24" i="1"/>
  <c r="R24" i="1"/>
  <c r="S24" i="1"/>
  <c r="P25" i="1"/>
  <c r="Q25" i="1"/>
  <c r="R25" i="1"/>
  <c r="S25" i="1"/>
  <c r="P26" i="1"/>
  <c r="Q26" i="1"/>
  <c r="R26" i="1"/>
  <c r="S26" i="1"/>
  <c r="P27" i="1"/>
  <c r="Q27" i="1"/>
  <c r="R27" i="1"/>
  <c r="S27" i="1"/>
  <c r="P28" i="1"/>
  <c r="Q28" i="1"/>
  <c r="R28" i="1"/>
  <c r="S28" i="1"/>
  <c r="P29" i="1"/>
  <c r="Q29" i="1"/>
  <c r="R29" i="1"/>
  <c r="S29" i="1"/>
  <c r="P30" i="1"/>
  <c r="Q30" i="1"/>
  <c r="R30" i="1"/>
  <c r="S30" i="1"/>
  <c r="P31" i="1"/>
  <c r="Q31" i="1"/>
  <c r="R31" i="1"/>
  <c r="S31" i="1"/>
  <c r="P32" i="1"/>
  <c r="Q32" i="1"/>
  <c r="R32" i="1"/>
  <c r="S32" i="1"/>
  <c r="P33" i="1"/>
  <c r="Q33" i="1"/>
  <c r="R33" i="1"/>
  <c r="S33" i="1"/>
  <c r="P34" i="1"/>
  <c r="Q34" i="1"/>
  <c r="R34" i="1"/>
  <c r="S34" i="1"/>
  <c r="P35" i="1"/>
  <c r="Q35" i="1"/>
  <c r="R35" i="1"/>
  <c r="S35" i="1"/>
  <c r="P36" i="1"/>
  <c r="Q36" i="1"/>
  <c r="R36" i="1"/>
  <c r="S36" i="1"/>
  <c r="P37" i="1"/>
  <c r="Q37" i="1"/>
  <c r="R37" i="1"/>
  <c r="S37" i="1"/>
  <c r="P38" i="1"/>
  <c r="Q38" i="1"/>
  <c r="R38" i="1"/>
  <c r="S38" i="1"/>
  <c r="P39" i="1"/>
  <c r="Q39" i="1"/>
  <c r="R39" i="1"/>
  <c r="S39" i="1"/>
  <c r="P40" i="1"/>
  <c r="Q40" i="1"/>
  <c r="R40" i="1"/>
  <c r="S40" i="1"/>
  <c r="P41" i="1"/>
  <c r="Q41" i="1"/>
  <c r="R41" i="1"/>
  <c r="S41" i="1"/>
  <c r="P42" i="1"/>
  <c r="Q42" i="1"/>
  <c r="R42" i="1"/>
  <c r="S42" i="1"/>
  <c r="P43" i="1"/>
  <c r="Q43" i="1"/>
  <c r="R43" i="1"/>
  <c r="S43" i="1"/>
  <c r="P44" i="1"/>
  <c r="Q44" i="1"/>
  <c r="R44" i="1"/>
  <c r="S44" i="1"/>
  <c r="P45" i="1"/>
  <c r="Q45" i="1"/>
  <c r="R45" i="1"/>
  <c r="S45" i="1"/>
  <c r="P46" i="1"/>
  <c r="Q46" i="1"/>
  <c r="R46" i="1"/>
  <c r="S46" i="1"/>
  <c r="P47" i="1"/>
  <c r="Q47" i="1"/>
  <c r="R47" i="1"/>
  <c r="S47" i="1"/>
  <c r="P48" i="1"/>
  <c r="Q48" i="1"/>
  <c r="R48" i="1"/>
  <c r="S48" i="1"/>
  <c r="P49" i="1"/>
  <c r="Q49" i="1"/>
  <c r="R49" i="1"/>
  <c r="S49" i="1"/>
  <c r="P50" i="1"/>
  <c r="Q50" i="1"/>
  <c r="R50" i="1"/>
  <c r="S50" i="1"/>
  <c r="P51" i="1"/>
  <c r="Q51" i="1"/>
  <c r="R51" i="1"/>
  <c r="S51" i="1"/>
  <c r="P52" i="1"/>
  <c r="Q52" i="1"/>
  <c r="R52" i="1"/>
  <c r="S52" i="1"/>
  <c r="P53" i="1"/>
  <c r="Q53" i="1"/>
  <c r="R53" i="1"/>
  <c r="S53" i="1"/>
  <c r="P54" i="1"/>
  <c r="Q54" i="1"/>
  <c r="R54" i="1"/>
  <c r="S54" i="1"/>
  <c r="P55" i="1"/>
  <c r="Q55" i="1"/>
  <c r="R55" i="1"/>
  <c r="S55" i="1"/>
  <c r="P56" i="1"/>
  <c r="Q56" i="1"/>
  <c r="R56" i="1"/>
  <c r="S56" i="1"/>
  <c r="P57" i="1"/>
  <c r="Q57" i="1"/>
  <c r="R57" i="1"/>
  <c r="S57" i="1"/>
  <c r="P58" i="1"/>
  <c r="Q58" i="1"/>
  <c r="R58" i="1"/>
  <c r="S58" i="1"/>
  <c r="P59" i="1"/>
  <c r="Q59" i="1"/>
  <c r="R59" i="1"/>
  <c r="S59" i="1"/>
  <c r="P60" i="1"/>
  <c r="Q60" i="1"/>
  <c r="R60" i="1"/>
  <c r="S60" i="1"/>
  <c r="P61" i="1"/>
  <c r="Q61" i="1"/>
  <c r="R61" i="1"/>
  <c r="S61" i="1"/>
  <c r="P62" i="1"/>
  <c r="Q62" i="1"/>
  <c r="R62" i="1"/>
  <c r="S62" i="1"/>
  <c r="P63" i="1"/>
  <c r="Q63" i="1"/>
  <c r="R63" i="1"/>
  <c r="S63" i="1"/>
  <c r="P64" i="1"/>
  <c r="Q64" i="1"/>
  <c r="R64" i="1"/>
  <c r="S64" i="1"/>
  <c r="P65" i="1"/>
  <c r="Q65" i="1"/>
  <c r="R65" i="1"/>
  <c r="S65" i="1"/>
  <c r="P66" i="1"/>
  <c r="Q66" i="1"/>
  <c r="R66" i="1"/>
  <c r="S66" i="1"/>
  <c r="P67" i="1"/>
  <c r="Q67" i="1"/>
  <c r="R67" i="1"/>
  <c r="S67" i="1"/>
  <c r="P68" i="1"/>
  <c r="Q68" i="1"/>
  <c r="R68" i="1"/>
  <c r="S68" i="1"/>
  <c r="P69" i="1"/>
  <c r="Q69" i="1"/>
  <c r="R69" i="1"/>
  <c r="S69" i="1"/>
  <c r="P70" i="1"/>
  <c r="Q70" i="1"/>
  <c r="R70" i="1"/>
  <c r="S70" i="1"/>
  <c r="P71" i="1"/>
  <c r="Q71" i="1"/>
  <c r="R71" i="1"/>
  <c r="S71" i="1"/>
  <c r="P72" i="1"/>
  <c r="Q72" i="1"/>
  <c r="R72" i="1"/>
  <c r="S72" i="1"/>
  <c r="P73" i="1"/>
  <c r="Q73" i="1"/>
  <c r="R73" i="1"/>
  <c r="S73" i="1"/>
  <c r="P74" i="1"/>
  <c r="Q74" i="1"/>
  <c r="R74" i="1"/>
  <c r="S74" i="1"/>
  <c r="P75" i="1"/>
  <c r="Q75" i="1"/>
  <c r="R75" i="1"/>
  <c r="S75" i="1"/>
  <c r="P76" i="1"/>
  <c r="Q76" i="1"/>
  <c r="R76" i="1"/>
  <c r="S76" i="1"/>
  <c r="P77" i="1"/>
  <c r="Q77" i="1"/>
  <c r="R77" i="1"/>
  <c r="S77" i="1"/>
  <c r="P78" i="1"/>
  <c r="Q78" i="1"/>
  <c r="R78" i="1"/>
  <c r="S78" i="1"/>
  <c r="P79" i="1"/>
  <c r="Q79" i="1"/>
  <c r="R79" i="1"/>
  <c r="S79" i="1"/>
  <c r="P80" i="1"/>
  <c r="Q80" i="1"/>
  <c r="R80" i="1"/>
  <c r="S80" i="1"/>
  <c r="P81" i="1"/>
  <c r="Q81" i="1"/>
  <c r="R81" i="1"/>
  <c r="S81" i="1"/>
  <c r="P82" i="1"/>
  <c r="Q82" i="1"/>
  <c r="R82" i="1"/>
  <c r="S82" i="1"/>
  <c r="P83" i="1"/>
  <c r="Q83" i="1"/>
  <c r="R83" i="1"/>
  <c r="S83" i="1"/>
  <c r="P84" i="1"/>
  <c r="Q84" i="1"/>
  <c r="R84" i="1"/>
  <c r="S84" i="1"/>
  <c r="P85" i="1"/>
  <c r="Q85" i="1"/>
  <c r="R85" i="1"/>
  <c r="S85" i="1"/>
  <c r="P86" i="1"/>
  <c r="Q86" i="1"/>
  <c r="R86" i="1"/>
  <c r="S86" i="1"/>
  <c r="P87" i="1"/>
  <c r="Q87" i="1"/>
  <c r="R87" i="1"/>
  <c r="S87" i="1"/>
  <c r="P88" i="1"/>
  <c r="Q88" i="1"/>
  <c r="R88" i="1"/>
  <c r="S88" i="1"/>
  <c r="P89" i="1"/>
  <c r="Q89" i="1"/>
  <c r="R89" i="1"/>
  <c r="S89" i="1"/>
  <c r="P90" i="1"/>
  <c r="Q90" i="1"/>
  <c r="R90" i="1"/>
  <c r="S90" i="1"/>
  <c r="P91" i="1"/>
  <c r="Q91" i="1"/>
  <c r="R91" i="1"/>
  <c r="S91" i="1"/>
  <c r="P92" i="1"/>
  <c r="Q92" i="1"/>
  <c r="R92" i="1"/>
  <c r="S92" i="1"/>
  <c r="P93" i="1"/>
  <c r="Q93" i="1"/>
  <c r="R93" i="1"/>
  <c r="S93" i="1"/>
  <c r="P94" i="1"/>
  <c r="Q94" i="1"/>
  <c r="R94" i="1"/>
  <c r="S94" i="1"/>
  <c r="P95" i="1"/>
  <c r="Q95" i="1"/>
  <c r="R95" i="1"/>
  <c r="S95" i="1"/>
  <c r="P96" i="1"/>
  <c r="Q96" i="1"/>
  <c r="R96" i="1"/>
  <c r="S96" i="1"/>
  <c r="P97" i="1"/>
  <c r="Q97" i="1"/>
  <c r="R97" i="1"/>
  <c r="S97" i="1"/>
  <c r="P98" i="1"/>
  <c r="Q98" i="1"/>
  <c r="R98" i="1"/>
  <c r="S98" i="1"/>
  <c r="P99" i="1"/>
  <c r="Q99" i="1"/>
  <c r="R99" i="1"/>
  <c r="S99" i="1"/>
  <c r="P100" i="1"/>
  <c r="Q100" i="1"/>
  <c r="R100" i="1"/>
  <c r="S100" i="1"/>
  <c r="P101" i="1"/>
  <c r="Q101" i="1"/>
  <c r="R101" i="1"/>
  <c r="S101" i="1"/>
  <c r="P102" i="1"/>
  <c r="Q102" i="1"/>
  <c r="R102" i="1"/>
  <c r="S102" i="1"/>
  <c r="P103" i="1"/>
  <c r="Q103" i="1"/>
  <c r="R103" i="1"/>
  <c r="S103" i="1"/>
  <c r="P104" i="1"/>
  <c r="Q104" i="1"/>
  <c r="R104" i="1"/>
  <c r="S104" i="1"/>
  <c r="P105" i="1"/>
  <c r="Q105" i="1"/>
  <c r="R105" i="1"/>
  <c r="S105" i="1"/>
  <c r="P106" i="1"/>
  <c r="Q106" i="1"/>
  <c r="R106" i="1"/>
  <c r="S106" i="1"/>
  <c r="P107" i="1"/>
  <c r="Q107" i="1"/>
  <c r="R107" i="1"/>
  <c r="S107" i="1"/>
  <c r="P108" i="1"/>
  <c r="Q108" i="1"/>
  <c r="R108" i="1"/>
  <c r="S108" i="1"/>
  <c r="P109" i="1"/>
  <c r="Q109" i="1"/>
  <c r="R109" i="1"/>
  <c r="S109" i="1"/>
  <c r="P110" i="1"/>
  <c r="Q110" i="1"/>
  <c r="R110" i="1"/>
  <c r="S110" i="1"/>
  <c r="P111" i="1"/>
  <c r="Q111" i="1"/>
  <c r="R111" i="1"/>
  <c r="S111" i="1"/>
  <c r="P112" i="1"/>
  <c r="Q112" i="1"/>
  <c r="R112" i="1"/>
  <c r="S112" i="1"/>
  <c r="P113" i="1"/>
  <c r="Q113" i="1"/>
  <c r="R113" i="1"/>
  <c r="S113" i="1"/>
  <c r="P114" i="1"/>
  <c r="Q114" i="1"/>
  <c r="R114" i="1"/>
  <c r="S114" i="1"/>
  <c r="P115" i="1"/>
  <c r="Q115" i="1"/>
  <c r="R115" i="1"/>
  <c r="S115" i="1"/>
  <c r="P116" i="1"/>
  <c r="Q116" i="1"/>
  <c r="R116" i="1"/>
  <c r="S116" i="1"/>
  <c r="P117" i="1"/>
  <c r="Q117" i="1"/>
  <c r="R117" i="1"/>
  <c r="S117" i="1"/>
  <c r="P118" i="1"/>
  <c r="Q118" i="1"/>
  <c r="R118" i="1"/>
  <c r="S118" i="1"/>
  <c r="P119" i="1"/>
  <c r="Q119" i="1"/>
  <c r="R119" i="1"/>
  <c r="S119" i="1"/>
  <c r="P120" i="1"/>
  <c r="Q120" i="1"/>
  <c r="R120" i="1"/>
  <c r="S120" i="1"/>
  <c r="P121" i="1"/>
  <c r="Q121" i="1"/>
  <c r="R121" i="1"/>
  <c r="S121" i="1"/>
  <c r="P122" i="1"/>
  <c r="Q122" i="1"/>
  <c r="R122" i="1"/>
  <c r="S122" i="1"/>
  <c r="P123" i="1"/>
  <c r="Q123" i="1"/>
  <c r="R123" i="1"/>
  <c r="S123" i="1"/>
  <c r="P124" i="1"/>
  <c r="Q124" i="1"/>
  <c r="R124" i="1"/>
  <c r="S124" i="1"/>
  <c r="P125" i="1"/>
  <c r="Q125" i="1"/>
  <c r="R125" i="1"/>
  <c r="S125" i="1"/>
  <c r="P126" i="1"/>
  <c r="Q126" i="1"/>
  <c r="R126" i="1"/>
  <c r="S126" i="1"/>
  <c r="P127" i="1"/>
  <c r="Q127" i="1"/>
  <c r="R127" i="1"/>
  <c r="S127" i="1"/>
  <c r="P128" i="1"/>
  <c r="Q128" i="1"/>
  <c r="R128" i="1"/>
  <c r="S128" i="1"/>
  <c r="P129" i="1"/>
  <c r="Q129" i="1"/>
  <c r="R129" i="1"/>
  <c r="S129" i="1"/>
  <c r="P130" i="1"/>
  <c r="Q130" i="1"/>
  <c r="R130" i="1"/>
  <c r="S130" i="1"/>
  <c r="P131" i="1"/>
  <c r="Q131" i="1"/>
  <c r="R131" i="1"/>
  <c r="S131" i="1"/>
  <c r="P132" i="1"/>
  <c r="Q132" i="1"/>
  <c r="R132" i="1"/>
  <c r="S132" i="1"/>
  <c r="P133" i="1"/>
  <c r="Q133" i="1"/>
  <c r="R133" i="1"/>
  <c r="S133" i="1"/>
  <c r="P134" i="1"/>
  <c r="Q134" i="1"/>
  <c r="R134" i="1"/>
  <c r="S134" i="1"/>
  <c r="P135" i="1"/>
  <c r="Q135" i="1"/>
  <c r="R135" i="1"/>
  <c r="S135" i="1"/>
  <c r="P136" i="1"/>
  <c r="Q136" i="1"/>
  <c r="R136" i="1"/>
  <c r="S136" i="1"/>
  <c r="P137" i="1"/>
  <c r="Q137" i="1"/>
  <c r="R137" i="1"/>
  <c r="S137" i="1"/>
  <c r="P138" i="1"/>
  <c r="Q138" i="1"/>
  <c r="R138" i="1"/>
  <c r="S138" i="1"/>
  <c r="P139" i="1"/>
  <c r="Q139" i="1"/>
  <c r="R139" i="1"/>
  <c r="S139" i="1"/>
  <c r="P140" i="1"/>
  <c r="Q140" i="1"/>
  <c r="R140" i="1"/>
  <c r="S140" i="1"/>
  <c r="P141" i="1"/>
  <c r="Q141" i="1"/>
  <c r="R141" i="1"/>
  <c r="S141" i="1"/>
  <c r="P142" i="1"/>
  <c r="Q142" i="1"/>
  <c r="R142" i="1"/>
  <c r="S142" i="1"/>
  <c r="P143" i="1"/>
  <c r="Q143" i="1"/>
  <c r="R143" i="1"/>
  <c r="S143" i="1"/>
  <c r="P144" i="1"/>
  <c r="Q144" i="1"/>
  <c r="R144" i="1"/>
  <c r="S144" i="1"/>
  <c r="P145" i="1"/>
  <c r="Q145" i="1"/>
  <c r="R145" i="1"/>
  <c r="S145" i="1"/>
  <c r="P146" i="1"/>
  <c r="Q146" i="1"/>
  <c r="R146" i="1"/>
  <c r="S146" i="1"/>
  <c r="P147" i="1"/>
  <c r="Q147" i="1"/>
  <c r="R147" i="1"/>
  <c r="S147" i="1"/>
  <c r="P148" i="1"/>
  <c r="Q148" i="1"/>
  <c r="R148" i="1"/>
  <c r="S148" i="1"/>
  <c r="P149" i="1"/>
  <c r="Q149" i="1"/>
  <c r="R149" i="1"/>
  <c r="S149" i="1"/>
  <c r="P150" i="1"/>
  <c r="Q150" i="1"/>
  <c r="R150" i="1"/>
  <c r="S150" i="1"/>
  <c r="P151" i="1"/>
  <c r="Q151" i="1"/>
  <c r="R151" i="1"/>
  <c r="S151" i="1"/>
  <c r="P152" i="1"/>
  <c r="Q152" i="1"/>
  <c r="R152" i="1"/>
  <c r="S152" i="1"/>
  <c r="P153" i="1"/>
  <c r="Q153" i="1"/>
  <c r="R153" i="1"/>
  <c r="S153" i="1"/>
  <c r="P154" i="1"/>
  <c r="Q154" i="1"/>
  <c r="R154" i="1"/>
  <c r="S154" i="1"/>
  <c r="P155" i="1"/>
  <c r="Q155" i="1"/>
  <c r="R155" i="1"/>
  <c r="S155" i="1"/>
  <c r="P156" i="1"/>
  <c r="Q156" i="1"/>
  <c r="R156" i="1"/>
  <c r="S156" i="1"/>
  <c r="P157" i="1"/>
  <c r="Q157" i="1"/>
  <c r="R157" i="1"/>
  <c r="S157" i="1"/>
  <c r="P158" i="1"/>
  <c r="Q158" i="1"/>
  <c r="R158" i="1"/>
  <c r="S158" i="1"/>
  <c r="P159" i="1"/>
  <c r="Q159" i="1"/>
  <c r="R159" i="1"/>
  <c r="S159" i="1"/>
  <c r="P160" i="1"/>
  <c r="Q160" i="1"/>
  <c r="R160" i="1"/>
  <c r="S160" i="1"/>
  <c r="P161" i="1"/>
  <c r="Q161" i="1"/>
  <c r="R161" i="1"/>
  <c r="S161" i="1"/>
  <c r="P162" i="1"/>
  <c r="Q162" i="1"/>
  <c r="R162" i="1"/>
  <c r="S162" i="1"/>
  <c r="P163" i="1"/>
  <c r="Q163" i="1"/>
  <c r="R163" i="1"/>
  <c r="S163" i="1"/>
  <c r="P164" i="1"/>
  <c r="Q164" i="1"/>
  <c r="R164" i="1"/>
  <c r="S164" i="1"/>
  <c r="P165" i="1"/>
  <c r="Q165" i="1"/>
  <c r="R165" i="1"/>
  <c r="S165" i="1"/>
  <c r="P166" i="1"/>
  <c r="Q166" i="1"/>
  <c r="R166" i="1"/>
  <c r="S166" i="1"/>
  <c r="P167" i="1"/>
  <c r="Q167" i="1"/>
  <c r="R167" i="1"/>
  <c r="S167" i="1"/>
  <c r="P168" i="1"/>
  <c r="Q168" i="1"/>
  <c r="R168" i="1"/>
  <c r="S168" i="1"/>
  <c r="P169" i="1"/>
  <c r="Q169" i="1"/>
  <c r="R169" i="1"/>
  <c r="S169" i="1"/>
  <c r="P170" i="1"/>
  <c r="Q170" i="1"/>
  <c r="R170" i="1"/>
  <c r="S170" i="1"/>
  <c r="P171" i="1"/>
  <c r="Q171" i="1"/>
  <c r="R171" i="1"/>
  <c r="S171" i="1"/>
  <c r="P172" i="1"/>
  <c r="Q172" i="1"/>
  <c r="R172" i="1"/>
  <c r="S172" i="1"/>
  <c r="P173" i="1"/>
  <c r="Q173" i="1"/>
  <c r="R173" i="1"/>
  <c r="S173" i="1"/>
  <c r="P174" i="1"/>
  <c r="Q174" i="1"/>
  <c r="R174" i="1"/>
  <c r="S174" i="1"/>
  <c r="P175" i="1"/>
  <c r="Q175" i="1"/>
  <c r="R175" i="1"/>
  <c r="S175" i="1"/>
  <c r="P176" i="1"/>
  <c r="Q176" i="1"/>
  <c r="R176" i="1"/>
  <c r="S176" i="1"/>
  <c r="P177" i="1"/>
  <c r="Q177" i="1"/>
  <c r="R177" i="1"/>
  <c r="S177" i="1"/>
  <c r="P178" i="1"/>
  <c r="Q178" i="1"/>
  <c r="R178" i="1"/>
  <c r="S178" i="1"/>
  <c r="P179" i="1"/>
  <c r="Q179" i="1"/>
  <c r="R179" i="1"/>
  <c r="S179" i="1"/>
  <c r="P180" i="1"/>
  <c r="Q180" i="1"/>
  <c r="R180" i="1"/>
  <c r="S180" i="1"/>
  <c r="P181" i="1"/>
  <c r="Q181" i="1"/>
  <c r="R181" i="1"/>
  <c r="S181" i="1"/>
  <c r="P182" i="1"/>
  <c r="Q182" i="1"/>
  <c r="R182" i="1"/>
  <c r="S182" i="1"/>
  <c r="P183" i="1"/>
  <c r="Q183" i="1"/>
  <c r="R183" i="1"/>
  <c r="S183" i="1"/>
  <c r="P184" i="1"/>
  <c r="Q184" i="1"/>
  <c r="R184" i="1"/>
  <c r="S184" i="1"/>
  <c r="P185" i="1"/>
  <c r="Q185" i="1"/>
  <c r="R185" i="1"/>
  <c r="S185" i="1"/>
  <c r="P186" i="1"/>
  <c r="Q186" i="1"/>
  <c r="R186" i="1"/>
  <c r="S186" i="1"/>
  <c r="P187" i="1"/>
  <c r="Q187" i="1"/>
  <c r="R187" i="1"/>
  <c r="S187" i="1"/>
  <c r="P188" i="1"/>
  <c r="Q188" i="1"/>
  <c r="R188" i="1"/>
  <c r="S188" i="1"/>
  <c r="P189" i="1"/>
  <c r="Q189" i="1"/>
  <c r="R189" i="1"/>
  <c r="S189" i="1"/>
  <c r="P190" i="1"/>
  <c r="Q190" i="1"/>
  <c r="R190" i="1"/>
  <c r="S190" i="1"/>
  <c r="P191" i="1"/>
  <c r="Q191" i="1"/>
  <c r="R191" i="1"/>
  <c r="S191" i="1"/>
  <c r="P192" i="1"/>
  <c r="Q192" i="1"/>
  <c r="R192" i="1"/>
  <c r="S192" i="1"/>
  <c r="P193" i="1"/>
  <c r="Q193" i="1"/>
  <c r="R193" i="1"/>
  <c r="S193" i="1"/>
  <c r="P194" i="1"/>
  <c r="Q194" i="1"/>
  <c r="R194" i="1"/>
  <c r="S194" i="1"/>
  <c r="P195" i="1"/>
  <c r="Q195" i="1"/>
  <c r="R195" i="1"/>
  <c r="S195" i="1"/>
  <c r="P196" i="1"/>
  <c r="Q196" i="1"/>
  <c r="R196" i="1"/>
  <c r="S196" i="1"/>
  <c r="P197" i="1"/>
  <c r="Q197" i="1"/>
  <c r="R197" i="1"/>
  <c r="S197" i="1"/>
  <c r="P198" i="1"/>
  <c r="Q198" i="1"/>
  <c r="R198" i="1"/>
  <c r="S198" i="1"/>
  <c r="P199" i="1"/>
  <c r="Q199" i="1"/>
  <c r="R199" i="1"/>
  <c r="S199" i="1"/>
  <c r="P200" i="1"/>
  <c r="Q200" i="1"/>
  <c r="R200" i="1"/>
  <c r="S200" i="1"/>
  <c r="P201" i="1"/>
  <c r="Q201" i="1"/>
  <c r="R201" i="1"/>
  <c r="S201" i="1"/>
  <c r="P202" i="1"/>
  <c r="Q202" i="1"/>
  <c r="R202" i="1"/>
  <c r="S202" i="1"/>
  <c r="P203" i="1"/>
  <c r="Q203" i="1"/>
  <c r="R203" i="1"/>
  <c r="S203" i="1"/>
  <c r="P204" i="1"/>
  <c r="Q204" i="1"/>
  <c r="R204" i="1"/>
  <c r="S204" i="1"/>
  <c r="P205" i="1"/>
  <c r="Q205" i="1"/>
  <c r="R205" i="1"/>
  <c r="S205" i="1"/>
  <c r="P206" i="1"/>
  <c r="Q206" i="1"/>
  <c r="R206" i="1"/>
  <c r="S206" i="1"/>
  <c r="P207" i="1"/>
  <c r="Q207" i="1"/>
  <c r="R207" i="1"/>
  <c r="S207" i="1"/>
  <c r="P208" i="1"/>
  <c r="Q208" i="1"/>
  <c r="R208" i="1"/>
  <c r="S208" i="1"/>
  <c r="P209" i="1"/>
  <c r="Q209" i="1"/>
  <c r="R209" i="1"/>
  <c r="S209" i="1"/>
  <c r="P210" i="1"/>
  <c r="Q210" i="1"/>
  <c r="R210" i="1"/>
  <c r="S210" i="1"/>
  <c r="P211" i="1"/>
  <c r="Q211" i="1"/>
  <c r="R211" i="1"/>
  <c r="S211" i="1"/>
  <c r="P212" i="1"/>
  <c r="Q212" i="1"/>
  <c r="R212" i="1"/>
  <c r="S212" i="1"/>
  <c r="P213" i="1"/>
  <c r="Q213" i="1"/>
  <c r="R213" i="1"/>
  <c r="S213" i="1"/>
  <c r="P214" i="1"/>
  <c r="Q214" i="1"/>
  <c r="R214" i="1"/>
  <c r="S214" i="1"/>
  <c r="P215" i="1"/>
  <c r="Q215" i="1"/>
  <c r="R215" i="1"/>
  <c r="S215" i="1"/>
  <c r="P216" i="1"/>
  <c r="Q216" i="1"/>
  <c r="R216" i="1"/>
  <c r="S216" i="1"/>
  <c r="P217" i="1"/>
  <c r="Q217" i="1"/>
  <c r="R217" i="1"/>
  <c r="S217" i="1"/>
  <c r="P218" i="1"/>
  <c r="Q218" i="1"/>
  <c r="R218" i="1"/>
  <c r="S218" i="1"/>
  <c r="P219" i="1"/>
  <c r="Q219" i="1"/>
  <c r="R219" i="1"/>
  <c r="S219" i="1"/>
  <c r="P220" i="1"/>
  <c r="Q220" i="1"/>
  <c r="R220" i="1"/>
  <c r="S220" i="1"/>
  <c r="P221" i="1"/>
  <c r="Q221" i="1"/>
  <c r="R221" i="1"/>
  <c r="S221" i="1"/>
  <c r="P222" i="1"/>
  <c r="Q222" i="1"/>
  <c r="R222" i="1"/>
  <c r="S222" i="1"/>
  <c r="P223" i="1"/>
  <c r="Q223" i="1"/>
  <c r="R223" i="1"/>
  <c r="S223" i="1"/>
  <c r="P224" i="1"/>
  <c r="Q224" i="1"/>
  <c r="R224" i="1"/>
  <c r="S224" i="1"/>
  <c r="P225" i="1"/>
  <c r="Q225" i="1"/>
  <c r="R225" i="1"/>
  <c r="S225" i="1"/>
  <c r="P226" i="1"/>
  <c r="Q226" i="1"/>
  <c r="R226" i="1"/>
  <c r="S226" i="1"/>
  <c r="P227" i="1"/>
  <c r="Q227" i="1"/>
  <c r="R227" i="1"/>
  <c r="S227" i="1"/>
  <c r="P228" i="1"/>
  <c r="Q228" i="1"/>
  <c r="R228" i="1"/>
  <c r="S228" i="1"/>
  <c r="P229" i="1"/>
  <c r="Q229" i="1"/>
  <c r="R229" i="1"/>
  <c r="S229" i="1"/>
  <c r="P230" i="1"/>
  <c r="Q230" i="1"/>
  <c r="R230" i="1"/>
  <c r="S230" i="1"/>
  <c r="P231" i="1"/>
  <c r="Q231" i="1"/>
  <c r="R231" i="1"/>
  <c r="S231" i="1"/>
  <c r="P232" i="1"/>
  <c r="Q232" i="1"/>
  <c r="R232" i="1"/>
  <c r="S232" i="1"/>
  <c r="P233" i="1"/>
  <c r="Q233" i="1"/>
  <c r="R233" i="1"/>
  <c r="S233" i="1"/>
  <c r="P234" i="1"/>
  <c r="Q234" i="1"/>
  <c r="R234" i="1"/>
  <c r="S234" i="1"/>
  <c r="P235" i="1"/>
  <c r="Q235" i="1"/>
  <c r="R235" i="1"/>
  <c r="S235" i="1"/>
  <c r="P236" i="1"/>
  <c r="Q236" i="1"/>
  <c r="R236" i="1"/>
  <c r="S236" i="1"/>
  <c r="P237" i="1"/>
  <c r="Q237" i="1"/>
  <c r="R237" i="1"/>
  <c r="S237" i="1"/>
  <c r="P238" i="1"/>
  <c r="Q238" i="1"/>
  <c r="R238" i="1"/>
  <c r="S238" i="1"/>
  <c r="P239" i="1"/>
  <c r="Q239" i="1"/>
  <c r="R239" i="1"/>
  <c r="S239" i="1"/>
  <c r="P240" i="1"/>
  <c r="Q240" i="1"/>
  <c r="R240" i="1"/>
  <c r="S240" i="1"/>
  <c r="P241" i="1"/>
  <c r="Q241" i="1"/>
  <c r="R241" i="1"/>
  <c r="S241" i="1"/>
  <c r="P242" i="1"/>
  <c r="Q242" i="1"/>
  <c r="R242" i="1"/>
  <c r="S242" i="1"/>
  <c r="P243" i="1"/>
  <c r="Q243" i="1"/>
  <c r="R243" i="1"/>
  <c r="S243" i="1"/>
  <c r="P244" i="1"/>
  <c r="Q244" i="1"/>
  <c r="R244" i="1"/>
  <c r="S244" i="1"/>
  <c r="P245" i="1"/>
  <c r="Q245" i="1"/>
  <c r="R245" i="1"/>
  <c r="S245" i="1"/>
  <c r="P246" i="1"/>
  <c r="Q246" i="1"/>
  <c r="R246" i="1"/>
  <c r="S246" i="1"/>
  <c r="P247" i="1"/>
  <c r="Q247" i="1"/>
  <c r="R247" i="1"/>
  <c r="S247" i="1"/>
  <c r="P248" i="1"/>
  <c r="Q248" i="1"/>
  <c r="R248" i="1"/>
  <c r="S248" i="1"/>
  <c r="P249" i="1"/>
  <c r="Q249" i="1"/>
  <c r="R249" i="1"/>
  <c r="S249" i="1"/>
  <c r="P250" i="1"/>
  <c r="Q250" i="1"/>
  <c r="R250" i="1"/>
  <c r="S250" i="1"/>
  <c r="P251" i="1"/>
  <c r="Q251" i="1"/>
  <c r="R251" i="1"/>
  <c r="S251" i="1"/>
  <c r="P252" i="1"/>
  <c r="Q252" i="1"/>
  <c r="R252" i="1"/>
  <c r="S252" i="1"/>
  <c r="P253" i="1"/>
  <c r="Q253" i="1"/>
  <c r="R253" i="1"/>
  <c r="S253" i="1"/>
  <c r="P254" i="1"/>
  <c r="Q254" i="1"/>
  <c r="R254" i="1"/>
  <c r="S254" i="1"/>
  <c r="P255" i="1"/>
  <c r="Q255" i="1"/>
  <c r="R255" i="1"/>
  <c r="S255" i="1"/>
  <c r="P256" i="1"/>
  <c r="Q256" i="1"/>
  <c r="R256" i="1"/>
  <c r="S256" i="1"/>
  <c r="P257" i="1"/>
  <c r="Q257" i="1"/>
  <c r="R257" i="1"/>
  <c r="S257" i="1"/>
  <c r="P258" i="1"/>
  <c r="Q258" i="1"/>
  <c r="R258" i="1"/>
  <c r="S258" i="1"/>
  <c r="P259" i="1"/>
  <c r="Q259" i="1"/>
  <c r="R259" i="1"/>
  <c r="S259" i="1"/>
  <c r="P260" i="1"/>
  <c r="Q260" i="1"/>
  <c r="R260" i="1"/>
  <c r="S260" i="1"/>
  <c r="P261" i="1"/>
  <c r="Q261" i="1"/>
  <c r="R261" i="1"/>
  <c r="S261" i="1"/>
  <c r="P262" i="1"/>
  <c r="Q262" i="1"/>
  <c r="R262" i="1"/>
  <c r="S262" i="1"/>
  <c r="P263" i="1"/>
  <c r="Q263" i="1"/>
  <c r="R263" i="1"/>
  <c r="S263" i="1"/>
  <c r="P264" i="1"/>
  <c r="Q264" i="1"/>
  <c r="R264" i="1"/>
  <c r="S264" i="1"/>
  <c r="P265" i="1"/>
  <c r="Q265" i="1"/>
  <c r="R265" i="1"/>
  <c r="S265" i="1"/>
  <c r="P266" i="1"/>
  <c r="Q266" i="1"/>
  <c r="R266" i="1"/>
  <c r="S266" i="1"/>
  <c r="P267" i="1"/>
  <c r="Q267" i="1"/>
  <c r="R267" i="1"/>
  <c r="S267" i="1"/>
  <c r="P268" i="1"/>
  <c r="Q268" i="1"/>
  <c r="R268" i="1"/>
  <c r="S268" i="1"/>
  <c r="P269" i="1"/>
  <c r="Q269" i="1"/>
  <c r="R269" i="1"/>
  <c r="S269" i="1"/>
  <c r="P270" i="1"/>
  <c r="Q270" i="1"/>
  <c r="R270" i="1"/>
  <c r="S270" i="1"/>
  <c r="P271" i="1"/>
  <c r="Q271" i="1"/>
  <c r="R271" i="1"/>
  <c r="S271" i="1"/>
  <c r="P272" i="1"/>
  <c r="Q272" i="1"/>
  <c r="R272" i="1"/>
  <c r="S272" i="1"/>
  <c r="P273" i="1"/>
  <c r="Q273" i="1"/>
  <c r="R273" i="1"/>
  <c r="S273" i="1"/>
  <c r="P274" i="1"/>
  <c r="Q274" i="1"/>
  <c r="R274" i="1"/>
  <c r="S274" i="1"/>
  <c r="P275" i="1"/>
  <c r="Q275" i="1"/>
  <c r="R275" i="1"/>
  <c r="S275" i="1"/>
  <c r="P276" i="1"/>
  <c r="Q276" i="1"/>
  <c r="R276" i="1"/>
  <c r="S276" i="1"/>
  <c r="P277" i="1"/>
  <c r="Q277" i="1"/>
  <c r="R277" i="1"/>
  <c r="S277" i="1"/>
  <c r="P278" i="1"/>
  <c r="Q278" i="1"/>
  <c r="R278" i="1"/>
  <c r="S278" i="1"/>
  <c r="P279" i="1"/>
  <c r="Q279" i="1"/>
  <c r="R279" i="1"/>
  <c r="S279" i="1"/>
  <c r="P280" i="1"/>
  <c r="Q280" i="1"/>
  <c r="R280" i="1"/>
  <c r="S280" i="1"/>
  <c r="P281" i="1"/>
  <c r="Q281" i="1"/>
  <c r="R281" i="1"/>
  <c r="S281" i="1"/>
  <c r="P282" i="1"/>
  <c r="Q282" i="1"/>
  <c r="R282" i="1"/>
  <c r="S282" i="1"/>
  <c r="P283" i="1"/>
  <c r="Q283" i="1"/>
  <c r="R283" i="1"/>
  <c r="S283" i="1"/>
  <c r="P284" i="1"/>
  <c r="Q284" i="1"/>
  <c r="R284" i="1"/>
  <c r="S284" i="1"/>
  <c r="P285" i="1"/>
  <c r="Q285" i="1"/>
  <c r="R285" i="1"/>
  <c r="S285" i="1"/>
  <c r="P286" i="1"/>
  <c r="Q286" i="1"/>
  <c r="R286" i="1"/>
  <c r="S286" i="1"/>
  <c r="P287" i="1"/>
  <c r="Q287" i="1"/>
  <c r="R287" i="1"/>
  <c r="S287" i="1"/>
  <c r="P288" i="1"/>
  <c r="Q288" i="1"/>
  <c r="R288" i="1"/>
  <c r="S288" i="1"/>
  <c r="P289" i="1"/>
  <c r="Q289" i="1"/>
  <c r="R289" i="1"/>
  <c r="S289" i="1"/>
  <c r="P290" i="1"/>
  <c r="Q290" i="1"/>
  <c r="R290" i="1"/>
  <c r="S290" i="1"/>
  <c r="P291" i="1"/>
  <c r="Q291" i="1"/>
  <c r="R291" i="1"/>
  <c r="S291" i="1"/>
  <c r="P292" i="1"/>
  <c r="Q292" i="1"/>
  <c r="R292" i="1"/>
  <c r="S292" i="1"/>
  <c r="P293" i="1"/>
  <c r="Q293" i="1"/>
  <c r="R293" i="1"/>
  <c r="S293" i="1"/>
  <c r="P294" i="1"/>
  <c r="Q294" i="1"/>
  <c r="R294" i="1"/>
  <c r="S294" i="1"/>
  <c r="P295" i="1"/>
  <c r="Q295" i="1"/>
  <c r="R295" i="1"/>
  <c r="S295" i="1"/>
  <c r="P296" i="1"/>
  <c r="Q296" i="1"/>
  <c r="R296" i="1"/>
  <c r="S296" i="1"/>
  <c r="P297" i="1"/>
  <c r="Q297" i="1"/>
  <c r="R297" i="1"/>
  <c r="S297" i="1"/>
  <c r="P298" i="1"/>
  <c r="Q298" i="1"/>
  <c r="R298" i="1"/>
  <c r="S298" i="1"/>
  <c r="P299" i="1"/>
  <c r="Q299" i="1"/>
  <c r="R299" i="1"/>
  <c r="S299" i="1"/>
  <c r="P300" i="1"/>
  <c r="Q300" i="1"/>
  <c r="R300" i="1"/>
  <c r="S300" i="1"/>
  <c r="P301" i="1"/>
  <c r="Q301" i="1"/>
  <c r="R301" i="1"/>
  <c r="S301" i="1"/>
  <c r="P302" i="1"/>
  <c r="Q302" i="1"/>
  <c r="R302" i="1"/>
  <c r="S302" i="1"/>
  <c r="P303" i="1"/>
  <c r="Q303" i="1"/>
  <c r="R303" i="1"/>
  <c r="S303" i="1"/>
  <c r="P304" i="1"/>
  <c r="Q304" i="1"/>
  <c r="R304" i="1"/>
  <c r="S304" i="1"/>
  <c r="P305" i="1"/>
  <c r="Q305" i="1"/>
  <c r="R305" i="1"/>
  <c r="S305" i="1"/>
  <c r="P306" i="1"/>
  <c r="Q306" i="1"/>
  <c r="R306" i="1"/>
  <c r="S306" i="1"/>
  <c r="P307" i="1"/>
  <c r="Q307" i="1"/>
  <c r="R307" i="1"/>
  <c r="S307" i="1"/>
  <c r="P308" i="1"/>
  <c r="Q308" i="1"/>
  <c r="R308" i="1"/>
  <c r="S308" i="1"/>
  <c r="P309" i="1"/>
  <c r="Q309" i="1"/>
  <c r="R309" i="1"/>
  <c r="S309" i="1"/>
  <c r="P310" i="1"/>
  <c r="Q310" i="1"/>
  <c r="R310" i="1"/>
  <c r="S310" i="1"/>
  <c r="P311" i="1"/>
  <c r="Q311" i="1"/>
  <c r="R311" i="1"/>
  <c r="S311" i="1"/>
  <c r="P312" i="1"/>
  <c r="Q312" i="1"/>
  <c r="R312" i="1"/>
  <c r="S312" i="1"/>
  <c r="P313" i="1"/>
  <c r="Q313" i="1"/>
  <c r="R313" i="1"/>
  <c r="S313" i="1"/>
  <c r="P314" i="1"/>
  <c r="Q314" i="1"/>
  <c r="R314" i="1"/>
  <c r="S314" i="1"/>
  <c r="P315" i="1"/>
  <c r="Q315" i="1"/>
  <c r="R315" i="1"/>
  <c r="S315" i="1"/>
  <c r="P316" i="1"/>
  <c r="Q316" i="1"/>
  <c r="R316" i="1"/>
  <c r="S316" i="1"/>
  <c r="P317" i="1"/>
  <c r="Q317" i="1"/>
  <c r="R317" i="1"/>
  <c r="S317" i="1"/>
  <c r="P318" i="1"/>
  <c r="Q318" i="1"/>
  <c r="R318" i="1"/>
  <c r="S318" i="1"/>
  <c r="P319" i="1"/>
  <c r="Q319" i="1"/>
  <c r="R319" i="1"/>
  <c r="S319" i="1"/>
  <c r="P320" i="1"/>
  <c r="Q320" i="1"/>
  <c r="R320" i="1"/>
  <c r="S320" i="1"/>
  <c r="P321" i="1"/>
  <c r="Q321" i="1"/>
  <c r="R321" i="1"/>
  <c r="S321" i="1"/>
  <c r="P322" i="1"/>
  <c r="Q322" i="1"/>
  <c r="R322" i="1"/>
  <c r="S322" i="1"/>
  <c r="P323" i="1"/>
  <c r="Q323" i="1"/>
  <c r="R323" i="1"/>
  <c r="S323" i="1"/>
  <c r="P324" i="1"/>
  <c r="Q324" i="1"/>
  <c r="R324" i="1"/>
  <c r="S324" i="1"/>
  <c r="P325" i="1"/>
  <c r="Q325" i="1"/>
  <c r="R325" i="1"/>
  <c r="S325" i="1"/>
  <c r="P326" i="1"/>
  <c r="Q326" i="1"/>
  <c r="R326" i="1"/>
  <c r="S326" i="1"/>
  <c r="P327" i="1"/>
  <c r="Q327" i="1"/>
  <c r="R327" i="1"/>
  <c r="S327" i="1"/>
  <c r="P328" i="1"/>
  <c r="Q328" i="1"/>
  <c r="R328" i="1"/>
  <c r="S328" i="1"/>
  <c r="P329" i="1"/>
  <c r="Q329" i="1"/>
  <c r="R329" i="1"/>
  <c r="S329" i="1"/>
  <c r="P330" i="1"/>
  <c r="Q330" i="1"/>
  <c r="R330" i="1"/>
  <c r="S330" i="1"/>
  <c r="P331" i="1"/>
  <c r="Q331" i="1"/>
  <c r="R331" i="1"/>
  <c r="S331" i="1"/>
  <c r="P332" i="1"/>
  <c r="Q332" i="1"/>
  <c r="R332" i="1"/>
  <c r="S332" i="1"/>
  <c r="P333" i="1"/>
  <c r="Q333" i="1"/>
  <c r="R333" i="1"/>
  <c r="S333" i="1"/>
  <c r="P334" i="1"/>
  <c r="Q334" i="1"/>
  <c r="R334" i="1"/>
  <c r="S334" i="1"/>
  <c r="P335" i="1"/>
  <c r="Q335" i="1"/>
  <c r="R335" i="1"/>
  <c r="S335" i="1"/>
  <c r="P336" i="1"/>
  <c r="Q336" i="1"/>
  <c r="R336" i="1"/>
  <c r="S336" i="1"/>
  <c r="P337" i="1"/>
  <c r="Q337" i="1"/>
  <c r="R337" i="1"/>
  <c r="S337" i="1"/>
  <c r="P338" i="1"/>
  <c r="Q338" i="1"/>
  <c r="R338" i="1"/>
  <c r="S338" i="1"/>
  <c r="P339" i="1"/>
  <c r="Q339" i="1"/>
  <c r="R339" i="1"/>
  <c r="S339" i="1"/>
  <c r="P340" i="1"/>
  <c r="Q340" i="1"/>
  <c r="R340" i="1"/>
  <c r="S340" i="1"/>
  <c r="P341" i="1"/>
  <c r="Q341" i="1"/>
  <c r="R341" i="1"/>
  <c r="S341" i="1"/>
  <c r="P342" i="1"/>
  <c r="Q342" i="1"/>
  <c r="R342" i="1"/>
  <c r="S342" i="1"/>
  <c r="P343" i="1"/>
  <c r="Q343" i="1"/>
  <c r="R343" i="1"/>
  <c r="S343" i="1"/>
  <c r="P344" i="1"/>
  <c r="Q344" i="1"/>
  <c r="R344" i="1"/>
  <c r="S344" i="1"/>
  <c r="P345" i="1"/>
  <c r="Q345" i="1"/>
  <c r="R345" i="1"/>
  <c r="S345" i="1"/>
  <c r="P346" i="1"/>
  <c r="Q346" i="1"/>
  <c r="R346" i="1"/>
  <c r="S346" i="1"/>
  <c r="P347" i="1"/>
  <c r="Q347" i="1"/>
  <c r="R347" i="1"/>
  <c r="S347" i="1"/>
  <c r="P348" i="1"/>
  <c r="Q348" i="1"/>
  <c r="R348" i="1"/>
  <c r="S348" i="1"/>
  <c r="P349" i="1"/>
  <c r="Q349" i="1"/>
  <c r="R349" i="1"/>
  <c r="S349" i="1"/>
  <c r="P350" i="1"/>
  <c r="Q350" i="1"/>
  <c r="R350" i="1"/>
  <c r="S350" i="1"/>
  <c r="P351" i="1"/>
  <c r="Q351" i="1"/>
  <c r="R351" i="1"/>
  <c r="S351" i="1"/>
  <c r="P352" i="1"/>
  <c r="Q352" i="1"/>
  <c r="R352" i="1"/>
  <c r="S352" i="1"/>
  <c r="P353" i="1"/>
  <c r="Q353" i="1"/>
  <c r="R353" i="1"/>
  <c r="S353" i="1"/>
  <c r="P354" i="1"/>
  <c r="Q354" i="1"/>
  <c r="R354" i="1"/>
  <c r="S354" i="1"/>
  <c r="P355" i="1"/>
  <c r="Q355" i="1"/>
  <c r="R355" i="1"/>
  <c r="S355" i="1"/>
  <c r="P356" i="1"/>
  <c r="Q356" i="1"/>
  <c r="R356" i="1"/>
  <c r="S356" i="1"/>
  <c r="P357" i="1"/>
  <c r="Q357" i="1"/>
  <c r="R357" i="1"/>
  <c r="S357" i="1"/>
  <c r="P358" i="1"/>
  <c r="Q358" i="1"/>
  <c r="R358" i="1"/>
  <c r="S358" i="1"/>
  <c r="P359" i="1"/>
  <c r="Q359" i="1"/>
  <c r="R359" i="1"/>
  <c r="S359" i="1"/>
  <c r="P360" i="1"/>
  <c r="Q360" i="1"/>
  <c r="R360" i="1"/>
  <c r="S360" i="1"/>
  <c r="P361" i="1"/>
  <c r="Q361" i="1"/>
  <c r="R361" i="1"/>
  <c r="S361" i="1"/>
  <c r="P362" i="1"/>
  <c r="Q362" i="1"/>
  <c r="R362" i="1"/>
  <c r="S362" i="1"/>
  <c r="P363" i="1"/>
  <c r="Q363" i="1"/>
  <c r="R363" i="1"/>
  <c r="S363" i="1"/>
  <c r="P364" i="1"/>
  <c r="Q364" i="1"/>
  <c r="R364" i="1"/>
  <c r="S364" i="1"/>
  <c r="P365" i="1"/>
  <c r="Q365" i="1"/>
  <c r="R365" i="1"/>
  <c r="S365" i="1"/>
  <c r="P366" i="1"/>
  <c r="Q366" i="1"/>
  <c r="R366" i="1"/>
  <c r="S366" i="1"/>
  <c r="P367" i="1"/>
  <c r="Q367" i="1"/>
  <c r="R367" i="1"/>
  <c r="S367" i="1"/>
  <c r="P368" i="1"/>
  <c r="Q368" i="1"/>
  <c r="R368" i="1"/>
  <c r="S368" i="1"/>
  <c r="P369" i="1"/>
  <c r="Q369" i="1"/>
  <c r="R369" i="1"/>
  <c r="S369" i="1"/>
  <c r="P370" i="1"/>
  <c r="Q370" i="1"/>
  <c r="R370" i="1"/>
  <c r="S370" i="1"/>
  <c r="P371" i="1"/>
  <c r="Q371" i="1"/>
  <c r="R371" i="1"/>
  <c r="S371" i="1"/>
  <c r="P372" i="1"/>
  <c r="Q372" i="1"/>
  <c r="R372" i="1"/>
  <c r="S372" i="1"/>
  <c r="P373" i="1"/>
  <c r="Q373" i="1"/>
  <c r="R373" i="1"/>
  <c r="S373" i="1"/>
  <c r="P374" i="1"/>
  <c r="Q374" i="1"/>
  <c r="R374" i="1"/>
  <c r="S374" i="1"/>
  <c r="P375" i="1"/>
  <c r="Q375" i="1"/>
  <c r="R375" i="1"/>
  <c r="S375" i="1"/>
  <c r="P376" i="1"/>
  <c r="Q376" i="1"/>
  <c r="R376" i="1"/>
  <c r="S376" i="1"/>
  <c r="P377" i="1"/>
  <c r="Q377" i="1"/>
  <c r="R377" i="1"/>
  <c r="S377" i="1"/>
  <c r="P378" i="1"/>
  <c r="Q378" i="1"/>
  <c r="R378" i="1"/>
  <c r="S378" i="1"/>
  <c r="P379" i="1"/>
  <c r="Q379" i="1"/>
  <c r="R379" i="1"/>
  <c r="S379" i="1"/>
  <c r="P380" i="1"/>
  <c r="Q380" i="1"/>
  <c r="R380" i="1"/>
  <c r="S380" i="1"/>
  <c r="P381" i="1"/>
  <c r="Q381" i="1"/>
  <c r="R381" i="1"/>
  <c r="S381" i="1"/>
  <c r="P382" i="1"/>
  <c r="Q382" i="1"/>
  <c r="R382" i="1"/>
  <c r="S382" i="1"/>
  <c r="P383" i="1"/>
  <c r="Q383" i="1"/>
  <c r="R383" i="1"/>
  <c r="S383" i="1"/>
  <c r="P384" i="1"/>
  <c r="Q384" i="1"/>
  <c r="R384" i="1"/>
  <c r="S384" i="1"/>
  <c r="P385" i="1"/>
  <c r="Q385" i="1"/>
  <c r="R385" i="1"/>
  <c r="S385" i="1"/>
  <c r="P386" i="1"/>
  <c r="Q386" i="1"/>
  <c r="R386" i="1"/>
  <c r="S386" i="1"/>
  <c r="P387" i="1"/>
  <c r="Q387" i="1"/>
  <c r="R387" i="1"/>
  <c r="S387" i="1"/>
  <c r="P388" i="1"/>
  <c r="Q388" i="1"/>
  <c r="R388" i="1"/>
  <c r="S388" i="1"/>
  <c r="P389" i="1"/>
  <c r="Q389" i="1"/>
  <c r="R389" i="1"/>
  <c r="S389" i="1"/>
  <c r="P390" i="1"/>
  <c r="Q390" i="1"/>
  <c r="R390" i="1"/>
  <c r="S390" i="1"/>
  <c r="P391" i="1"/>
  <c r="Q391" i="1"/>
  <c r="R391" i="1"/>
  <c r="S391" i="1"/>
  <c r="P392" i="1"/>
  <c r="Q392" i="1"/>
  <c r="R392" i="1"/>
  <c r="S392" i="1"/>
  <c r="P393" i="1"/>
  <c r="Q393" i="1"/>
  <c r="R393" i="1"/>
  <c r="S393" i="1"/>
  <c r="P394" i="1"/>
  <c r="Q394" i="1"/>
  <c r="R394" i="1"/>
  <c r="S394" i="1"/>
  <c r="P395" i="1"/>
  <c r="Q395" i="1"/>
  <c r="R395" i="1"/>
  <c r="S395" i="1"/>
  <c r="P396" i="1"/>
  <c r="Q396" i="1"/>
  <c r="R396" i="1"/>
  <c r="S396" i="1"/>
  <c r="P397" i="1"/>
  <c r="Q397" i="1"/>
  <c r="R397" i="1"/>
  <c r="S397" i="1"/>
  <c r="P398" i="1"/>
  <c r="Q398" i="1"/>
  <c r="R398" i="1"/>
  <c r="S398" i="1"/>
  <c r="P399" i="1"/>
  <c r="Q399" i="1"/>
  <c r="R399" i="1"/>
  <c r="S399" i="1"/>
  <c r="P400" i="1"/>
  <c r="Q400" i="1"/>
  <c r="R400" i="1"/>
  <c r="S400" i="1"/>
  <c r="P401" i="1"/>
  <c r="Q401" i="1"/>
  <c r="R401" i="1"/>
  <c r="S401" i="1"/>
  <c r="P402" i="1"/>
  <c r="Q402" i="1"/>
  <c r="R402" i="1"/>
  <c r="S402" i="1"/>
  <c r="P403" i="1"/>
  <c r="Q403" i="1"/>
  <c r="R403" i="1"/>
  <c r="S403" i="1"/>
  <c r="P404" i="1"/>
  <c r="Q404" i="1"/>
  <c r="R404" i="1"/>
  <c r="S404" i="1"/>
  <c r="P405" i="1"/>
  <c r="Q405" i="1"/>
  <c r="R405" i="1"/>
  <c r="S405" i="1"/>
  <c r="P406" i="1"/>
  <c r="Q406" i="1"/>
  <c r="R406" i="1"/>
  <c r="S406" i="1"/>
  <c r="P407" i="1"/>
  <c r="Q407" i="1"/>
  <c r="R407" i="1"/>
  <c r="S407" i="1"/>
  <c r="P408" i="1"/>
  <c r="Q408" i="1"/>
  <c r="R408" i="1"/>
  <c r="S408" i="1"/>
  <c r="P409" i="1"/>
  <c r="Q409" i="1"/>
  <c r="R409" i="1"/>
  <c r="S409" i="1"/>
  <c r="P410" i="1"/>
  <c r="Q410" i="1"/>
  <c r="R410" i="1"/>
  <c r="S410" i="1"/>
  <c r="P411" i="1"/>
  <c r="Q411" i="1"/>
  <c r="R411" i="1"/>
  <c r="S411" i="1"/>
  <c r="P412" i="1"/>
  <c r="Q412" i="1"/>
  <c r="R412" i="1"/>
  <c r="S412" i="1"/>
  <c r="P413" i="1"/>
  <c r="Q413" i="1"/>
  <c r="R413" i="1"/>
  <c r="S413" i="1"/>
  <c r="P414" i="1"/>
  <c r="Q414" i="1"/>
  <c r="R414" i="1"/>
  <c r="S414" i="1"/>
  <c r="P415" i="1"/>
  <c r="Q415" i="1"/>
  <c r="R415" i="1"/>
  <c r="S415" i="1"/>
  <c r="P416" i="1"/>
  <c r="Q416" i="1"/>
  <c r="R416" i="1"/>
  <c r="S416" i="1"/>
  <c r="P417" i="1"/>
  <c r="Q417" i="1"/>
  <c r="R417" i="1"/>
  <c r="S417" i="1"/>
  <c r="P418" i="1"/>
  <c r="Q418" i="1"/>
  <c r="R418" i="1"/>
  <c r="S418" i="1"/>
  <c r="P419" i="1"/>
  <c r="Q419" i="1"/>
  <c r="R419" i="1"/>
  <c r="S419" i="1"/>
  <c r="P420" i="1"/>
  <c r="Q420" i="1"/>
  <c r="R420" i="1"/>
  <c r="S420" i="1"/>
  <c r="P421" i="1"/>
  <c r="Q421" i="1"/>
  <c r="R421" i="1"/>
  <c r="S421" i="1"/>
  <c r="P422" i="1"/>
  <c r="Q422" i="1"/>
  <c r="R422" i="1"/>
  <c r="S422" i="1"/>
  <c r="P423" i="1"/>
  <c r="Q423" i="1"/>
  <c r="R423" i="1"/>
  <c r="S423" i="1"/>
  <c r="P424" i="1"/>
  <c r="Q424" i="1"/>
  <c r="R424" i="1"/>
  <c r="S424" i="1"/>
  <c r="P425" i="1"/>
  <c r="Q425" i="1"/>
  <c r="R425" i="1"/>
  <c r="S425" i="1"/>
  <c r="P426" i="1"/>
  <c r="Q426" i="1"/>
  <c r="R426" i="1"/>
  <c r="S426" i="1"/>
  <c r="P427" i="1"/>
  <c r="Q427" i="1"/>
  <c r="R427" i="1"/>
  <c r="S427" i="1"/>
  <c r="P428" i="1"/>
  <c r="Q428" i="1"/>
  <c r="R428" i="1"/>
  <c r="S428" i="1"/>
  <c r="P429" i="1"/>
  <c r="Q429" i="1"/>
  <c r="R429" i="1"/>
  <c r="S429" i="1"/>
  <c r="P430" i="1"/>
  <c r="Q430" i="1"/>
  <c r="R430" i="1"/>
  <c r="S430" i="1"/>
  <c r="P431" i="1"/>
  <c r="Q431" i="1"/>
  <c r="R431" i="1"/>
  <c r="S431" i="1"/>
  <c r="P432" i="1"/>
  <c r="Q432" i="1"/>
  <c r="R432" i="1"/>
  <c r="S432" i="1"/>
  <c r="P433" i="1"/>
  <c r="Q433" i="1"/>
  <c r="R433" i="1"/>
  <c r="S433" i="1"/>
  <c r="P434" i="1"/>
  <c r="Q434" i="1"/>
  <c r="R434" i="1"/>
  <c r="S434" i="1"/>
  <c r="P435" i="1"/>
  <c r="Q435" i="1"/>
  <c r="R435" i="1"/>
  <c r="S435" i="1"/>
  <c r="P436" i="1"/>
  <c r="Q436" i="1"/>
  <c r="R436" i="1"/>
  <c r="S436" i="1"/>
  <c r="P437" i="1"/>
  <c r="Q437" i="1"/>
  <c r="R437" i="1"/>
  <c r="S437" i="1"/>
  <c r="P438" i="1"/>
  <c r="Q438" i="1"/>
  <c r="R438" i="1"/>
  <c r="S438" i="1"/>
  <c r="P439" i="1"/>
  <c r="Q439" i="1"/>
  <c r="R439" i="1"/>
  <c r="S439" i="1"/>
  <c r="P440" i="1"/>
  <c r="Q440" i="1"/>
  <c r="R440" i="1"/>
  <c r="S440" i="1"/>
  <c r="P441" i="1"/>
  <c r="Q441" i="1"/>
  <c r="R441" i="1"/>
  <c r="S441" i="1"/>
  <c r="P442" i="1"/>
  <c r="Q442" i="1"/>
  <c r="R442" i="1"/>
  <c r="S442" i="1"/>
  <c r="P443" i="1"/>
  <c r="Q443" i="1"/>
  <c r="R443" i="1"/>
  <c r="S443" i="1"/>
  <c r="P444" i="1"/>
  <c r="Q444" i="1"/>
  <c r="R444" i="1"/>
  <c r="S444" i="1"/>
  <c r="P445" i="1"/>
  <c r="Q445" i="1"/>
  <c r="R445" i="1"/>
  <c r="S445" i="1"/>
  <c r="P446" i="1"/>
  <c r="Q446" i="1"/>
  <c r="R446" i="1"/>
  <c r="S446" i="1"/>
  <c r="P447" i="1"/>
  <c r="Q447" i="1"/>
  <c r="R447" i="1"/>
  <c r="S447" i="1"/>
  <c r="P448" i="1"/>
  <c r="Q448" i="1"/>
  <c r="R448" i="1"/>
  <c r="S448" i="1"/>
  <c r="P449" i="1"/>
  <c r="Q449" i="1"/>
  <c r="R449" i="1"/>
  <c r="S449" i="1"/>
  <c r="P450" i="1"/>
  <c r="Q450" i="1"/>
  <c r="R450" i="1"/>
  <c r="S450" i="1"/>
  <c r="P451" i="1"/>
  <c r="Q451" i="1"/>
  <c r="R451" i="1"/>
  <c r="S451" i="1"/>
  <c r="P452" i="1"/>
  <c r="Q452" i="1"/>
  <c r="R452" i="1"/>
  <c r="S452" i="1"/>
  <c r="P453" i="1"/>
  <c r="Q453" i="1"/>
  <c r="R453" i="1"/>
  <c r="S453" i="1"/>
  <c r="P454" i="1"/>
  <c r="Q454" i="1"/>
  <c r="R454" i="1"/>
  <c r="S454" i="1"/>
  <c r="P455" i="1"/>
  <c r="Q455" i="1"/>
  <c r="R455" i="1"/>
  <c r="S455" i="1"/>
  <c r="P456" i="1"/>
  <c r="Q456" i="1"/>
  <c r="R456" i="1"/>
  <c r="S456" i="1"/>
  <c r="P457" i="1"/>
  <c r="Q457" i="1"/>
  <c r="R457" i="1"/>
  <c r="S457" i="1"/>
  <c r="P458" i="1"/>
  <c r="Q458" i="1"/>
  <c r="R458" i="1"/>
  <c r="S458" i="1"/>
  <c r="P459" i="1"/>
  <c r="Q459" i="1"/>
  <c r="R459" i="1"/>
  <c r="S459" i="1"/>
  <c r="P460" i="1"/>
  <c r="Q460" i="1"/>
  <c r="R460" i="1"/>
  <c r="S460" i="1"/>
  <c r="P461" i="1"/>
  <c r="Q461" i="1"/>
  <c r="R461" i="1"/>
  <c r="S461" i="1"/>
  <c r="P462" i="1"/>
  <c r="Q462" i="1"/>
  <c r="R462" i="1"/>
  <c r="S462" i="1"/>
  <c r="P463" i="1"/>
  <c r="Q463" i="1"/>
  <c r="R463" i="1"/>
  <c r="S463" i="1"/>
  <c r="P464" i="1"/>
  <c r="Q464" i="1"/>
  <c r="R464" i="1"/>
  <c r="S464" i="1"/>
  <c r="P465" i="1"/>
  <c r="Q465" i="1"/>
  <c r="R465" i="1"/>
  <c r="S465" i="1"/>
  <c r="P466" i="1"/>
  <c r="Q466" i="1"/>
  <c r="R466" i="1"/>
  <c r="S466" i="1"/>
  <c r="P467" i="1"/>
  <c r="Q467" i="1"/>
  <c r="R467" i="1"/>
  <c r="S467" i="1"/>
  <c r="P468" i="1"/>
  <c r="Q468" i="1"/>
  <c r="R468" i="1"/>
  <c r="S468" i="1"/>
  <c r="P469" i="1"/>
  <c r="Q469" i="1"/>
  <c r="R469" i="1"/>
  <c r="S469" i="1"/>
  <c r="P470" i="1"/>
  <c r="Q470" i="1"/>
  <c r="R470" i="1"/>
  <c r="S470" i="1"/>
  <c r="P471" i="1"/>
  <c r="Q471" i="1"/>
  <c r="R471" i="1"/>
  <c r="S471" i="1"/>
  <c r="P472" i="1"/>
  <c r="Q472" i="1"/>
  <c r="R472" i="1"/>
  <c r="S472" i="1"/>
  <c r="P473" i="1"/>
  <c r="Q473" i="1"/>
  <c r="R473" i="1"/>
  <c r="S473" i="1"/>
  <c r="P474" i="1"/>
  <c r="Q474" i="1"/>
  <c r="R474" i="1"/>
  <c r="S474" i="1"/>
  <c r="P475" i="1"/>
  <c r="Q475" i="1"/>
  <c r="R475" i="1"/>
  <c r="S475" i="1"/>
  <c r="P476" i="1"/>
  <c r="Q476" i="1"/>
  <c r="R476" i="1"/>
  <c r="S476" i="1"/>
  <c r="P477" i="1"/>
  <c r="Q477" i="1"/>
  <c r="R477" i="1"/>
  <c r="S477" i="1"/>
  <c r="P478" i="1"/>
  <c r="Q478" i="1"/>
  <c r="R478" i="1"/>
  <c r="S478" i="1"/>
  <c r="P479" i="1"/>
  <c r="Q479" i="1"/>
  <c r="R479" i="1"/>
  <c r="S479" i="1"/>
  <c r="P480" i="1"/>
  <c r="Q480" i="1"/>
  <c r="R480" i="1"/>
  <c r="S480" i="1"/>
  <c r="P481" i="1"/>
  <c r="Q481" i="1"/>
  <c r="R481" i="1"/>
  <c r="S481" i="1"/>
  <c r="P482" i="1"/>
  <c r="Q482" i="1"/>
  <c r="R482" i="1"/>
  <c r="S482" i="1"/>
  <c r="P483" i="1"/>
  <c r="Q483" i="1"/>
  <c r="R483" i="1"/>
  <c r="S483" i="1"/>
  <c r="P484" i="1"/>
  <c r="Q484" i="1"/>
  <c r="R484" i="1"/>
  <c r="S484" i="1"/>
  <c r="P485" i="1"/>
  <c r="Q485" i="1"/>
  <c r="R485" i="1"/>
  <c r="S485" i="1"/>
  <c r="P486" i="1"/>
  <c r="Q486" i="1"/>
  <c r="R486" i="1"/>
  <c r="S486" i="1"/>
  <c r="P487" i="1"/>
  <c r="Q487" i="1"/>
  <c r="R487" i="1"/>
  <c r="S487" i="1"/>
  <c r="P488" i="1"/>
  <c r="Q488" i="1"/>
  <c r="R488" i="1"/>
  <c r="S488" i="1"/>
  <c r="P489" i="1"/>
  <c r="Q489" i="1"/>
  <c r="R489" i="1"/>
  <c r="S489" i="1"/>
  <c r="P490" i="1"/>
  <c r="Q490" i="1"/>
  <c r="R490" i="1"/>
  <c r="S490" i="1"/>
  <c r="P491" i="1"/>
  <c r="Q491" i="1"/>
  <c r="R491" i="1"/>
  <c r="S491" i="1"/>
  <c r="P492" i="1"/>
  <c r="Q492" i="1"/>
  <c r="R492" i="1"/>
  <c r="S492" i="1"/>
  <c r="P493" i="1"/>
  <c r="Q493" i="1"/>
  <c r="R493" i="1"/>
  <c r="S493" i="1"/>
  <c r="P494" i="1"/>
  <c r="Q494" i="1"/>
  <c r="R494" i="1"/>
  <c r="S494" i="1"/>
  <c r="P495" i="1"/>
  <c r="Q495" i="1"/>
  <c r="R495" i="1"/>
  <c r="S495" i="1"/>
  <c r="P496" i="1"/>
  <c r="Q496" i="1"/>
  <c r="R496" i="1"/>
  <c r="S496" i="1"/>
  <c r="P497" i="1"/>
  <c r="Q497" i="1"/>
  <c r="R497" i="1"/>
  <c r="S497" i="1"/>
  <c r="P498" i="1"/>
  <c r="Q498" i="1"/>
  <c r="R498" i="1"/>
  <c r="S498" i="1"/>
  <c r="P499" i="1"/>
  <c r="Q499" i="1"/>
  <c r="R499" i="1"/>
  <c r="S499" i="1"/>
  <c r="P500" i="1"/>
  <c r="Q500" i="1"/>
  <c r="R500" i="1"/>
  <c r="S500" i="1"/>
  <c r="P501" i="1"/>
  <c r="Q501" i="1"/>
  <c r="R501" i="1"/>
  <c r="S501" i="1"/>
  <c r="P502" i="1"/>
  <c r="Q502" i="1"/>
  <c r="R502" i="1"/>
  <c r="S502" i="1"/>
  <c r="P503" i="1"/>
  <c r="Q503" i="1"/>
  <c r="R503" i="1"/>
  <c r="S503" i="1"/>
  <c r="P504" i="1"/>
  <c r="Q504" i="1"/>
  <c r="R504" i="1"/>
  <c r="S504" i="1"/>
  <c r="P505" i="1"/>
  <c r="Q505" i="1"/>
  <c r="R505" i="1"/>
  <c r="S505" i="1"/>
  <c r="P506" i="1"/>
  <c r="Q506" i="1"/>
  <c r="R506" i="1"/>
  <c r="S506" i="1"/>
  <c r="P507" i="1"/>
  <c r="Q507" i="1"/>
  <c r="R507" i="1"/>
  <c r="S507" i="1"/>
  <c r="P508" i="1"/>
  <c r="Q508" i="1"/>
  <c r="R508" i="1"/>
  <c r="S508" i="1"/>
  <c r="P509" i="1"/>
  <c r="Q509" i="1"/>
  <c r="R509" i="1"/>
  <c r="S509" i="1"/>
  <c r="P510" i="1"/>
  <c r="Q510" i="1"/>
  <c r="R510" i="1"/>
  <c r="S510" i="1"/>
  <c r="P511" i="1"/>
  <c r="Q511" i="1"/>
  <c r="R511" i="1"/>
  <c r="S511" i="1"/>
  <c r="P512" i="1"/>
  <c r="Q512" i="1"/>
  <c r="R512" i="1"/>
  <c r="S512" i="1"/>
  <c r="P513" i="1"/>
  <c r="Q513" i="1"/>
  <c r="R513" i="1"/>
  <c r="S513" i="1"/>
  <c r="P514" i="1"/>
  <c r="Q514" i="1"/>
  <c r="R514" i="1"/>
  <c r="S514" i="1"/>
  <c r="P515" i="1"/>
  <c r="Q515" i="1"/>
  <c r="R515" i="1"/>
  <c r="S515" i="1"/>
  <c r="P516" i="1"/>
  <c r="Q516" i="1"/>
  <c r="R516" i="1"/>
  <c r="S516" i="1"/>
  <c r="P517" i="1"/>
  <c r="Q517" i="1"/>
  <c r="R517" i="1"/>
  <c r="S517" i="1"/>
  <c r="P518" i="1"/>
  <c r="Q518" i="1"/>
  <c r="R518" i="1"/>
  <c r="S518" i="1"/>
  <c r="P519" i="1"/>
  <c r="Q519" i="1"/>
  <c r="R519" i="1"/>
  <c r="S519" i="1"/>
  <c r="P520" i="1"/>
  <c r="Q520" i="1"/>
  <c r="R520" i="1"/>
  <c r="S520" i="1"/>
  <c r="P521" i="1"/>
  <c r="Q521" i="1"/>
  <c r="R521" i="1"/>
  <c r="S521" i="1"/>
  <c r="P522" i="1"/>
  <c r="Q522" i="1"/>
  <c r="R522" i="1"/>
  <c r="S522" i="1"/>
  <c r="P523" i="1"/>
  <c r="Q523" i="1"/>
  <c r="R523" i="1"/>
  <c r="S523" i="1"/>
  <c r="P524" i="1"/>
  <c r="Q524" i="1"/>
  <c r="R524" i="1"/>
  <c r="S524" i="1"/>
  <c r="P525" i="1"/>
  <c r="Q525" i="1"/>
  <c r="R525" i="1"/>
  <c r="S525" i="1"/>
  <c r="P526" i="1"/>
  <c r="Q526" i="1"/>
  <c r="R526" i="1"/>
  <c r="S526" i="1"/>
  <c r="P527" i="1"/>
  <c r="Q527" i="1"/>
  <c r="R527" i="1"/>
  <c r="S527" i="1"/>
  <c r="P528" i="1"/>
  <c r="Q528" i="1"/>
  <c r="R528" i="1"/>
  <c r="S528" i="1"/>
  <c r="P529" i="1"/>
  <c r="Q529" i="1"/>
  <c r="R529" i="1"/>
  <c r="S529" i="1"/>
  <c r="P530" i="1"/>
  <c r="Q530" i="1"/>
  <c r="R530" i="1"/>
  <c r="S530" i="1"/>
  <c r="P531" i="1"/>
  <c r="Q531" i="1"/>
  <c r="R531" i="1"/>
  <c r="S531" i="1"/>
  <c r="P532" i="1"/>
  <c r="Q532" i="1"/>
  <c r="R532" i="1"/>
  <c r="S532" i="1"/>
  <c r="P533" i="1"/>
  <c r="Q533" i="1"/>
  <c r="R533" i="1"/>
  <c r="S533" i="1"/>
  <c r="P534" i="1"/>
  <c r="Q534" i="1"/>
  <c r="R534" i="1"/>
  <c r="S534" i="1"/>
  <c r="P535" i="1"/>
  <c r="Q535" i="1"/>
  <c r="R535" i="1"/>
  <c r="S535" i="1"/>
  <c r="P536" i="1"/>
  <c r="Q536" i="1"/>
  <c r="R536" i="1"/>
  <c r="S536" i="1"/>
  <c r="P537" i="1"/>
  <c r="Q537" i="1"/>
  <c r="R537" i="1"/>
  <c r="S537" i="1"/>
  <c r="P538" i="1"/>
  <c r="Q538" i="1"/>
  <c r="R538" i="1"/>
  <c r="S538" i="1"/>
  <c r="P539" i="1"/>
  <c r="Q539" i="1"/>
  <c r="R539" i="1"/>
  <c r="S539" i="1"/>
  <c r="P540" i="1"/>
  <c r="Q540" i="1"/>
  <c r="R540" i="1"/>
  <c r="S540" i="1"/>
  <c r="P541" i="1"/>
  <c r="Q541" i="1"/>
  <c r="R541" i="1"/>
  <c r="S541" i="1"/>
  <c r="P542" i="1"/>
  <c r="Q542" i="1"/>
  <c r="R542" i="1"/>
  <c r="S542" i="1"/>
  <c r="P543" i="1"/>
  <c r="Q543" i="1"/>
  <c r="R543" i="1"/>
  <c r="S543" i="1"/>
  <c r="P544" i="1"/>
  <c r="Q544" i="1"/>
  <c r="R544" i="1"/>
  <c r="S544" i="1"/>
  <c r="P545" i="1"/>
  <c r="Q545" i="1"/>
  <c r="R545" i="1"/>
  <c r="S545" i="1"/>
  <c r="P546" i="1"/>
  <c r="Q546" i="1"/>
  <c r="R546" i="1"/>
  <c r="S546" i="1"/>
  <c r="P547" i="1"/>
  <c r="Q547" i="1"/>
  <c r="R547" i="1"/>
  <c r="S547" i="1"/>
  <c r="P548" i="1"/>
  <c r="Q548" i="1"/>
  <c r="R548" i="1"/>
  <c r="S548" i="1"/>
  <c r="P549" i="1"/>
  <c r="Q549" i="1"/>
  <c r="R549" i="1"/>
  <c r="S549" i="1"/>
  <c r="P550" i="1"/>
  <c r="Q550" i="1"/>
  <c r="R550" i="1"/>
  <c r="S550" i="1"/>
  <c r="P551" i="1"/>
  <c r="Q551" i="1"/>
  <c r="R551" i="1"/>
  <c r="S551" i="1"/>
  <c r="P552" i="1"/>
  <c r="Q552" i="1"/>
  <c r="R552" i="1"/>
  <c r="S552" i="1"/>
  <c r="P553" i="1"/>
  <c r="Q553" i="1"/>
  <c r="R553" i="1"/>
  <c r="S553" i="1"/>
  <c r="P554" i="1"/>
  <c r="Q554" i="1"/>
  <c r="R554" i="1"/>
  <c r="S554" i="1"/>
  <c r="P555" i="1"/>
  <c r="Q555" i="1"/>
  <c r="R555" i="1"/>
  <c r="S555" i="1"/>
  <c r="P556" i="1"/>
  <c r="Q556" i="1"/>
  <c r="R556" i="1"/>
  <c r="S556" i="1"/>
  <c r="P557" i="1"/>
  <c r="Q557" i="1"/>
  <c r="R557" i="1"/>
  <c r="S557" i="1"/>
  <c r="P558" i="1"/>
  <c r="Q558" i="1"/>
  <c r="R558" i="1"/>
  <c r="S558" i="1"/>
  <c r="P559" i="1"/>
  <c r="Q559" i="1"/>
  <c r="R559" i="1"/>
  <c r="S559" i="1"/>
  <c r="P560" i="1"/>
  <c r="Q560" i="1"/>
  <c r="R560" i="1"/>
  <c r="S560" i="1"/>
  <c r="P561" i="1"/>
  <c r="Q561" i="1"/>
  <c r="R561" i="1"/>
  <c r="S561" i="1"/>
  <c r="P562" i="1"/>
  <c r="Q562" i="1"/>
  <c r="R562" i="1"/>
  <c r="S562" i="1"/>
  <c r="P563" i="1"/>
  <c r="Q563" i="1"/>
  <c r="R563" i="1"/>
  <c r="S563" i="1"/>
  <c r="P564" i="1"/>
  <c r="Q564" i="1"/>
  <c r="R564" i="1"/>
  <c r="S564" i="1"/>
  <c r="P565" i="1"/>
  <c r="Q565" i="1"/>
  <c r="R565" i="1"/>
  <c r="S565" i="1"/>
  <c r="P566" i="1"/>
  <c r="Q566" i="1"/>
  <c r="R566" i="1"/>
  <c r="S566" i="1"/>
  <c r="P567" i="1"/>
  <c r="Q567" i="1"/>
  <c r="R567" i="1"/>
  <c r="S567" i="1"/>
  <c r="P568" i="1"/>
  <c r="Q568" i="1"/>
  <c r="R568" i="1"/>
  <c r="S568" i="1"/>
  <c r="P569" i="1"/>
  <c r="Q569" i="1"/>
  <c r="R569" i="1"/>
  <c r="S569" i="1"/>
  <c r="P570" i="1"/>
  <c r="Q570" i="1"/>
  <c r="R570" i="1"/>
  <c r="S570" i="1"/>
  <c r="P571" i="1"/>
  <c r="Q571" i="1"/>
  <c r="R571" i="1"/>
  <c r="S571" i="1"/>
  <c r="P572" i="1"/>
  <c r="Q572" i="1"/>
  <c r="R572" i="1"/>
  <c r="S572" i="1"/>
  <c r="P573" i="1"/>
  <c r="Q573" i="1"/>
  <c r="R573" i="1"/>
  <c r="S573" i="1"/>
  <c r="P574" i="1"/>
  <c r="Q574" i="1"/>
  <c r="R574" i="1"/>
  <c r="S574" i="1"/>
  <c r="P575" i="1"/>
  <c r="Q575" i="1"/>
  <c r="R575" i="1"/>
  <c r="S575" i="1"/>
  <c r="P576" i="1"/>
  <c r="Q576" i="1"/>
  <c r="R576" i="1"/>
  <c r="S576" i="1"/>
  <c r="P577" i="1"/>
  <c r="Q577" i="1"/>
  <c r="R577" i="1"/>
  <c r="S577" i="1"/>
  <c r="P578" i="1"/>
  <c r="Q578" i="1"/>
  <c r="R578" i="1"/>
  <c r="S578" i="1"/>
  <c r="P579" i="1"/>
  <c r="Q579" i="1"/>
  <c r="R579" i="1"/>
  <c r="S579" i="1"/>
  <c r="P580" i="1"/>
  <c r="Q580" i="1"/>
  <c r="R580" i="1"/>
  <c r="S580" i="1"/>
  <c r="P581" i="1"/>
  <c r="Q581" i="1"/>
  <c r="R581" i="1"/>
  <c r="S581" i="1"/>
  <c r="P582" i="1"/>
  <c r="Q582" i="1"/>
  <c r="R582" i="1"/>
  <c r="S582" i="1"/>
  <c r="P583" i="1"/>
  <c r="Q583" i="1"/>
  <c r="R583" i="1"/>
  <c r="S583" i="1"/>
  <c r="P584" i="1"/>
  <c r="Q584" i="1"/>
  <c r="R584" i="1"/>
  <c r="S584" i="1"/>
  <c r="P585" i="1"/>
  <c r="Q585" i="1"/>
  <c r="R585" i="1"/>
  <c r="S585" i="1"/>
  <c r="P586" i="1"/>
  <c r="Q586" i="1"/>
  <c r="R586" i="1"/>
  <c r="S586" i="1"/>
  <c r="P587" i="1"/>
  <c r="Q587" i="1"/>
  <c r="R587" i="1"/>
  <c r="S587" i="1"/>
  <c r="P588" i="1"/>
  <c r="Q588" i="1"/>
  <c r="R588" i="1"/>
  <c r="S588" i="1"/>
  <c r="P589" i="1"/>
  <c r="Q589" i="1"/>
  <c r="R589" i="1"/>
  <c r="S589" i="1"/>
  <c r="P590" i="1"/>
  <c r="Q590" i="1"/>
  <c r="R590" i="1"/>
  <c r="S590" i="1"/>
  <c r="P591" i="1"/>
  <c r="Q591" i="1"/>
  <c r="R591" i="1"/>
  <c r="S591" i="1"/>
  <c r="P592" i="1"/>
  <c r="Q592" i="1"/>
  <c r="R592" i="1"/>
  <c r="S592" i="1"/>
  <c r="P593" i="1"/>
  <c r="Q593" i="1"/>
  <c r="R593" i="1"/>
  <c r="S593" i="1"/>
  <c r="P594" i="1"/>
  <c r="Q594" i="1"/>
  <c r="R594" i="1"/>
  <c r="S594" i="1"/>
  <c r="P595" i="1"/>
  <c r="Q595" i="1"/>
  <c r="R595" i="1"/>
  <c r="S595" i="1"/>
  <c r="P596" i="1"/>
  <c r="Q596" i="1"/>
  <c r="R596" i="1"/>
  <c r="S596" i="1"/>
  <c r="P597" i="1"/>
  <c r="Q597" i="1"/>
  <c r="R597" i="1"/>
  <c r="S597" i="1"/>
  <c r="P598" i="1"/>
  <c r="Q598" i="1"/>
  <c r="R598" i="1"/>
  <c r="S598" i="1"/>
  <c r="P599" i="1"/>
  <c r="Q599" i="1"/>
  <c r="R599" i="1"/>
  <c r="S599" i="1"/>
  <c r="P600" i="1"/>
  <c r="Q600" i="1"/>
  <c r="R600" i="1"/>
  <c r="S600" i="1"/>
  <c r="P601" i="1"/>
  <c r="Q601" i="1"/>
  <c r="R601" i="1"/>
  <c r="S601" i="1"/>
  <c r="P602" i="1"/>
  <c r="Q602" i="1"/>
  <c r="R602" i="1"/>
  <c r="S602" i="1"/>
  <c r="P603" i="1"/>
  <c r="Q603" i="1"/>
  <c r="R603" i="1"/>
  <c r="S603" i="1"/>
  <c r="P604" i="1"/>
  <c r="Q604" i="1"/>
  <c r="R604" i="1"/>
  <c r="S604" i="1"/>
  <c r="P605" i="1"/>
  <c r="Q605" i="1"/>
  <c r="R605" i="1"/>
  <c r="S605" i="1"/>
  <c r="P606" i="1"/>
  <c r="Q606" i="1"/>
  <c r="R606" i="1"/>
  <c r="S606" i="1"/>
  <c r="P607" i="1"/>
  <c r="Q607" i="1"/>
  <c r="R607" i="1"/>
  <c r="S607" i="1"/>
  <c r="P608" i="1"/>
  <c r="Q608" i="1"/>
  <c r="R608" i="1"/>
  <c r="S608" i="1"/>
  <c r="P609" i="1"/>
  <c r="Q609" i="1"/>
  <c r="R609" i="1"/>
  <c r="S609" i="1"/>
  <c r="P610" i="1"/>
  <c r="Q610" i="1"/>
  <c r="R610" i="1"/>
  <c r="S610" i="1"/>
  <c r="P611" i="1"/>
  <c r="Q611" i="1"/>
  <c r="R611" i="1"/>
  <c r="S611" i="1"/>
  <c r="P612" i="1"/>
  <c r="Q612" i="1"/>
  <c r="R612" i="1"/>
  <c r="S612" i="1"/>
  <c r="P613" i="1"/>
  <c r="Q613" i="1"/>
  <c r="R613" i="1"/>
  <c r="S613" i="1"/>
  <c r="P614" i="1"/>
  <c r="Q614" i="1"/>
  <c r="R614" i="1"/>
  <c r="S614" i="1"/>
  <c r="P615" i="1"/>
  <c r="Q615" i="1"/>
  <c r="R615" i="1"/>
  <c r="S615" i="1"/>
  <c r="P616" i="1"/>
  <c r="Q616" i="1"/>
  <c r="R616" i="1"/>
  <c r="S616" i="1"/>
  <c r="P617" i="1"/>
  <c r="Q617" i="1"/>
  <c r="R617" i="1"/>
  <c r="S617" i="1"/>
  <c r="P618" i="1"/>
  <c r="Q618" i="1"/>
  <c r="R618" i="1"/>
  <c r="S618" i="1"/>
  <c r="P619" i="1"/>
  <c r="Q619" i="1"/>
  <c r="R619" i="1"/>
  <c r="S619" i="1"/>
  <c r="P620" i="1"/>
  <c r="Q620" i="1"/>
  <c r="R620" i="1"/>
  <c r="S620" i="1"/>
  <c r="P621" i="1"/>
  <c r="Q621" i="1"/>
  <c r="R621" i="1"/>
  <c r="S621" i="1"/>
  <c r="P622" i="1"/>
  <c r="Q622" i="1"/>
  <c r="R622" i="1"/>
  <c r="S622" i="1"/>
  <c r="P623" i="1"/>
  <c r="Q623" i="1"/>
  <c r="R623" i="1"/>
  <c r="S623" i="1"/>
  <c r="P624" i="1"/>
  <c r="Q624" i="1"/>
  <c r="R624" i="1"/>
  <c r="S624" i="1"/>
  <c r="P625" i="1"/>
  <c r="Q625" i="1"/>
  <c r="R625" i="1"/>
  <c r="S625" i="1"/>
  <c r="P626" i="1"/>
  <c r="Q626" i="1"/>
  <c r="R626" i="1"/>
  <c r="S626" i="1"/>
  <c r="P627" i="1"/>
  <c r="Q627" i="1"/>
  <c r="R627" i="1"/>
  <c r="S627" i="1"/>
  <c r="P628" i="1"/>
  <c r="Q628" i="1"/>
  <c r="R628" i="1"/>
  <c r="S628" i="1"/>
  <c r="P629" i="1"/>
  <c r="Q629" i="1"/>
  <c r="R629" i="1"/>
  <c r="S629" i="1"/>
  <c r="P630" i="1"/>
  <c r="Q630" i="1"/>
  <c r="R630" i="1"/>
  <c r="S630" i="1"/>
  <c r="P631" i="1"/>
  <c r="Q631" i="1"/>
  <c r="R631" i="1"/>
  <c r="S631" i="1"/>
  <c r="P632" i="1"/>
  <c r="Q632" i="1"/>
  <c r="R632" i="1"/>
  <c r="S632" i="1"/>
  <c r="P633" i="1"/>
  <c r="Q633" i="1"/>
  <c r="R633" i="1"/>
  <c r="S633" i="1"/>
  <c r="P634" i="1"/>
  <c r="Q634" i="1"/>
  <c r="R634" i="1"/>
  <c r="S634" i="1"/>
  <c r="P635" i="1"/>
  <c r="Q635" i="1"/>
  <c r="R635" i="1"/>
  <c r="S635" i="1"/>
  <c r="P636" i="1"/>
  <c r="Q636" i="1"/>
  <c r="R636" i="1"/>
  <c r="S636" i="1"/>
  <c r="P637" i="1"/>
  <c r="Q637" i="1"/>
  <c r="R637" i="1"/>
  <c r="S637" i="1"/>
  <c r="P638" i="1"/>
  <c r="Q638" i="1"/>
  <c r="R638" i="1"/>
  <c r="S638" i="1"/>
  <c r="P639" i="1"/>
  <c r="Q639" i="1"/>
  <c r="R639" i="1"/>
  <c r="S639" i="1"/>
  <c r="P640" i="1"/>
  <c r="Q640" i="1"/>
  <c r="R640" i="1"/>
  <c r="S640" i="1"/>
  <c r="P641" i="1"/>
  <c r="Q641" i="1"/>
  <c r="R641" i="1"/>
  <c r="S641" i="1"/>
  <c r="P642" i="1"/>
  <c r="Q642" i="1"/>
  <c r="R642" i="1"/>
  <c r="S642" i="1"/>
  <c r="P643" i="1"/>
  <c r="Q643" i="1"/>
  <c r="R643" i="1"/>
  <c r="S643" i="1"/>
  <c r="P644" i="1"/>
  <c r="Q644" i="1"/>
  <c r="R644" i="1"/>
  <c r="S644" i="1"/>
  <c r="P645" i="1"/>
  <c r="Q645" i="1"/>
  <c r="R645" i="1"/>
  <c r="S645" i="1"/>
  <c r="P646" i="1"/>
  <c r="Q646" i="1"/>
  <c r="R646" i="1"/>
  <c r="S646" i="1"/>
  <c r="P647" i="1"/>
  <c r="Q647" i="1"/>
  <c r="R647" i="1"/>
  <c r="S647" i="1"/>
  <c r="P648" i="1"/>
  <c r="Q648" i="1"/>
  <c r="R648" i="1"/>
  <c r="S648" i="1"/>
  <c r="P649" i="1"/>
  <c r="Q649" i="1"/>
  <c r="R649" i="1"/>
  <c r="S649" i="1"/>
  <c r="P650" i="1"/>
  <c r="Q650" i="1"/>
  <c r="R650" i="1"/>
  <c r="S650" i="1"/>
  <c r="P651" i="1"/>
  <c r="Q651" i="1"/>
  <c r="R651" i="1"/>
  <c r="S651" i="1"/>
  <c r="P652" i="1"/>
  <c r="Q652" i="1"/>
  <c r="R652" i="1"/>
  <c r="S652" i="1"/>
  <c r="P653" i="1"/>
  <c r="Q653" i="1"/>
  <c r="R653" i="1"/>
  <c r="S653" i="1"/>
  <c r="P654" i="1"/>
  <c r="Q654" i="1"/>
  <c r="R654" i="1"/>
  <c r="S654" i="1"/>
  <c r="P655" i="1"/>
  <c r="Q655" i="1"/>
  <c r="R655" i="1"/>
  <c r="S655" i="1"/>
  <c r="P656" i="1"/>
  <c r="Q656" i="1"/>
  <c r="R656" i="1"/>
  <c r="S656" i="1"/>
  <c r="P657" i="1"/>
  <c r="Q657" i="1"/>
  <c r="R657" i="1"/>
  <c r="S657" i="1"/>
  <c r="P658" i="1"/>
  <c r="Q658" i="1"/>
  <c r="R658" i="1"/>
  <c r="S658" i="1"/>
  <c r="P659" i="1"/>
  <c r="Q659" i="1"/>
  <c r="R659" i="1"/>
  <c r="S659" i="1"/>
  <c r="P660" i="1"/>
  <c r="Q660" i="1"/>
  <c r="R660" i="1"/>
  <c r="S660" i="1"/>
  <c r="P661" i="1"/>
  <c r="Q661" i="1"/>
  <c r="R661" i="1"/>
  <c r="S661" i="1"/>
  <c r="P662" i="1"/>
  <c r="Q662" i="1"/>
  <c r="R662" i="1"/>
  <c r="S662" i="1"/>
  <c r="P663" i="1"/>
  <c r="Q663" i="1"/>
  <c r="R663" i="1"/>
  <c r="S663" i="1"/>
  <c r="P664" i="1"/>
  <c r="Q664" i="1"/>
  <c r="R664" i="1"/>
  <c r="S664" i="1"/>
  <c r="P665" i="1"/>
  <c r="Q665" i="1"/>
  <c r="R665" i="1"/>
  <c r="S665" i="1"/>
  <c r="P666" i="1"/>
  <c r="Q666" i="1"/>
  <c r="R666" i="1"/>
  <c r="S666" i="1"/>
  <c r="P667" i="1"/>
  <c r="Q667" i="1"/>
  <c r="R667" i="1"/>
  <c r="S667" i="1"/>
  <c r="P668" i="1"/>
  <c r="Q668" i="1"/>
  <c r="R668" i="1"/>
  <c r="S668" i="1"/>
  <c r="P669" i="1"/>
  <c r="Q669" i="1"/>
  <c r="R669" i="1"/>
  <c r="S669" i="1"/>
  <c r="P670" i="1"/>
  <c r="Q670" i="1"/>
  <c r="R670" i="1"/>
  <c r="S670" i="1"/>
  <c r="P671" i="1"/>
  <c r="Q671" i="1"/>
  <c r="R671" i="1"/>
  <c r="S671" i="1"/>
  <c r="P672" i="1"/>
  <c r="Q672" i="1"/>
  <c r="R672" i="1"/>
  <c r="S672" i="1"/>
  <c r="P673" i="1"/>
  <c r="Q673" i="1"/>
  <c r="R673" i="1"/>
  <c r="S673" i="1"/>
  <c r="P674" i="1"/>
  <c r="Q674" i="1"/>
  <c r="R674" i="1"/>
  <c r="S674" i="1"/>
  <c r="P675" i="1"/>
  <c r="Q675" i="1"/>
  <c r="R675" i="1"/>
  <c r="S675" i="1"/>
  <c r="P676" i="1"/>
  <c r="Q676" i="1"/>
  <c r="R676" i="1"/>
  <c r="S676" i="1"/>
  <c r="P677" i="1"/>
  <c r="Q677" i="1"/>
  <c r="R677" i="1"/>
  <c r="S677" i="1"/>
  <c r="P678" i="1"/>
  <c r="Q678" i="1"/>
  <c r="R678" i="1"/>
  <c r="S678" i="1"/>
  <c r="P679" i="1"/>
  <c r="Q679" i="1"/>
  <c r="R679" i="1"/>
  <c r="S679" i="1"/>
  <c r="P680" i="1"/>
  <c r="Q680" i="1"/>
  <c r="R680" i="1"/>
  <c r="S680" i="1"/>
  <c r="P681" i="1"/>
  <c r="Q681" i="1"/>
  <c r="R681" i="1"/>
  <c r="S681" i="1"/>
  <c r="P682" i="1"/>
  <c r="Q682" i="1"/>
  <c r="R682" i="1"/>
  <c r="S682" i="1"/>
  <c r="P683" i="1"/>
  <c r="Q683" i="1"/>
  <c r="R683" i="1"/>
  <c r="S683" i="1"/>
  <c r="P684" i="1"/>
  <c r="Q684" i="1"/>
  <c r="R684" i="1"/>
  <c r="S684" i="1"/>
  <c r="P685" i="1"/>
  <c r="Q685" i="1"/>
  <c r="R685" i="1"/>
  <c r="S685" i="1"/>
  <c r="P686" i="1"/>
  <c r="Q686" i="1"/>
  <c r="R686" i="1"/>
  <c r="S686" i="1"/>
  <c r="P687" i="1"/>
  <c r="Q687" i="1"/>
  <c r="R687" i="1"/>
  <c r="S687" i="1"/>
  <c r="P688" i="1"/>
  <c r="Q688" i="1"/>
  <c r="R688" i="1"/>
  <c r="S688" i="1"/>
  <c r="P689" i="1"/>
  <c r="Q689" i="1"/>
  <c r="R689" i="1"/>
  <c r="S689" i="1"/>
  <c r="P690" i="1"/>
  <c r="Q690" i="1"/>
  <c r="R690" i="1"/>
  <c r="S690" i="1"/>
  <c r="P691" i="1"/>
  <c r="Q691" i="1"/>
  <c r="R691" i="1"/>
  <c r="S691" i="1"/>
  <c r="P692" i="1"/>
  <c r="Q692" i="1"/>
  <c r="R692" i="1"/>
  <c r="S692" i="1"/>
  <c r="P693" i="1"/>
  <c r="Q693" i="1"/>
  <c r="R693" i="1"/>
  <c r="S693" i="1"/>
  <c r="P694" i="1"/>
  <c r="Q694" i="1"/>
  <c r="R694" i="1"/>
  <c r="S694" i="1"/>
  <c r="P695" i="1"/>
  <c r="Q695" i="1"/>
  <c r="R695" i="1"/>
  <c r="S695" i="1"/>
  <c r="P696" i="1"/>
  <c r="Q696" i="1"/>
  <c r="R696" i="1"/>
  <c r="S696" i="1"/>
  <c r="P697" i="1"/>
  <c r="Q697" i="1"/>
  <c r="R697" i="1"/>
  <c r="S697" i="1"/>
  <c r="P698" i="1"/>
  <c r="Q698" i="1"/>
  <c r="R698" i="1"/>
  <c r="S698" i="1"/>
  <c r="P699" i="1"/>
  <c r="Q699" i="1"/>
  <c r="R699" i="1"/>
  <c r="S699" i="1"/>
  <c r="P700" i="1"/>
  <c r="Q700" i="1"/>
  <c r="R700" i="1"/>
  <c r="S700" i="1"/>
  <c r="P701" i="1"/>
  <c r="Q701" i="1"/>
  <c r="R701" i="1"/>
  <c r="S701" i="1"/>
  <c r="P702" i="1"/>
  <c r="Q702" i="1"/>
  <c r="R702" i="1"/>
  <c r="S702" i="1"/>
  <c r="P703" i="1"/>
  <c r="Q703" i="1"/>
  <c r="R703" i="1"/>
  <c r="S703" i="1"/>
  <c r="P704" i="1"/>
  <c r="Q704" i="1"/>
  <c r="R704" i="1"/>
  <c r="S704" i="1"/>
  <c r="P705" i="1"/>
  <c r="Q705" i="1"/>
  <c r="R705" i="1"/>
  <c r="S705" i="1"/>
  <c r="P706" i="1"/>
  <c r="Q706" i="1"/>
  <c r="R706" i="1"/>
  <c r="S706" i="1"/>
  <c r="P707" i="1"/>
  <c r="Q707" i="1"/>
  <c r="R707" i="1"/>
  <c r="S707" i="1"/>
  <c r="P708" i="1"/>
  <c r="Q708" i="1"/>
  <c r="R708" i="1"/>
  <c r="S708" i="1"/>
  <c r="P709" i="1"/>
  <c r="Q709" i="1"/>
  <c r="R709" i="1"/>
  <c r="S709" i="1"/>
  <c r="P710" i="1"/>
  <c r="Q710" i="1"/>
  <c r="R710" i="1"/>
  <c r="S710" i="1"/>
  <c r="P711" i="1"/>
  <c r="Q711" i="1"/>
  <c r="R711" i="1"/>
  <c r="S711" i="1"/>
  <c r="P712" i="1"/>
  <c r="Q712" i="1"/>
  <c r="R712" i="1"/>
  <c r="S712" i="1"/>
  <c r="P713" i="1"/>
  <c r="Q713" i="1"/>
  <c r="R713" i="1"/>
  <c r="S713" i="1"/>
  <c r="P714" i="1"/>
  <c r="Q714" i="1"/>
  <c r="R714" i="1"/>
  <c r="S714" i="1"/>
  <c r="P715" i="1"/>
  <c r="Q715" i="1"/>
  <c r="R715" i="1"/>
  <c r="S715" i="1"/>
  <c r="P716" i="1"/>
  <c r="Q716" i="1"/>
  <c r="R716" i="1"/>
  <c r="S716" i="1"/>
  <c r="P717" i="1"/>
  <c r="Q717" i="1"/>
  <c r="R717" i="1"/>
  <c r="S717" i="1"/>
  <c r="P718" i="1"/>
  <c r="Q718" i="1"/>
  <c r="R718" i="1"/>
  <c r="S718" i="1"/>
  <c r="P719" i="1"/>
  <c r="Q719" i="1"/>
  <c r="R719" i="1"/>
  <c r="S719" i="1"/>
  <c r="P720" i="1"/>
  <c r="Q720" i="1"/>
  <c r="R720" i="1"/>
  <c r="S720" i="1"/>
  <c r="P721" i="1"/>
  <c r="Q721" i="1"/>
  <c r="R721" i="1"/>
  <c r="S721" i="1"/>
  <c r="P722" i="1"/>
  <c r="Q722" i="1"/>
  <c r="R722" i="1"/>
  <c r="S722" i="1"/>
  <c r="P723" i="1"/>
  <c r="Q723" i="1"/>
  <c r="R723" i="1"/>
  <c r="S723" i="1"/>
  <c r="P724" i="1"/>
  <c r="Q724" i="1"/>
  <c r="R724" i="1"/>
  <c r="S724" i="1"/>
  <c r="P725" i="1"/>
  <c r="Q725" i="1"/>
  <c r="R725" i="1"/>
  <c r="S725" i="1"/>
  <c r="P726" i="1"/>
  <c r="Q726" i="1"/>
  <c r="R726" i="1"/>
  <c r="S726" i="1"/>
  <c r="P727" i="1"/>
  <c r="Q727" i="1"/>
  <c r="R727" i="1"/>
  <c r="S727" i="1"/>
  <c r="P728" i="1"/>
  <c r="Q728" i="1"/>
  <c r="R728" i="1"/>
  <c r="S728" i="1"/>
  <c r="P729" i="1"/>
  <c r="Q729" i="1"/>
  <c r="R729" i="1"/>
  <c r="S729" i="1"/>
  <c r="P730" i="1"/>
  <c r="Q730" i="1"/>
  <c r="R730" i="1"/>
  <c r="S730" i="1"/>
  <c r="P731" i="1"/>
  <c r="Q731" i="1"/>
  <c r="R731" i="1"/>
  <c r="S731" i="1"/>
  <c r="P732" i="1"/>
  <c r="Q732" i="1"/>
  <c r="R732" i="1"/>
  <c r="S732" i="1"/>
  <c r="P733" i="1"/>
  <c r="Q733" i="1"/>
  <c r="R733" i="1"/>
  <c r="S733" i="1"/>
  <c r="P734" i="1"/>
  <c r="Q734" i="1"/>
  <c r="R734" i="1"/>
  <c r="S734" i="1"/>
  <c r="P735" i="1"/>
  <c r="Q735" i="1"/>
  <c r="R735" i="1"/>
  <c r="S735" i="1"/>
  <c r="P736" i="1"/>
  <c r="Q736" i="1"/>
  <c r="R736" i="1"/>
  <c r="S736" i="1"/>
  <c r="P737" i="1"/>
  <c r="Q737" i="1"/>
  <c r="R737" i="1"/>
  <c r="S737" i="1"/>
  <c r="P738" i="1"/>
  <c r="Q738" i="1"/>
  <c r="R738" i="1"/>
  <c r="S738" i="1"/>
  <c r="P739" i="1"/>
  <c r="Q739" i="1"/>
  <c r="R739" i="1"/>
  <c r="S739" i="1"/>
  <c r="P740" i="1"/>
  <c r="Q740" i="1"/>
  <c r="R740" i="1"/>
  <c r="S740" i="1"/>
  <c r="P741" i="1"/>
  <c r="Q741" i="1"/>
  <c r="R741" i="1"/>
  <c r="S741" i="1"/>
  <c r="P742" i="1"/>
  <c r="Q742" i="1"/>
  <c r="R742" i="1"/>
  <c r="S742" i="1"/>
  <c r="P743" i="1"/>
  <c r="Q743" i="1"/>
  <c r="R743" i="1"/>
  <c r="S743" i="1"/>
  <c r="P744" i="1"/>
  <c r="Q744" i="1"/>
  <c r="R744" i="1"/>
  <c r="S744" i="1"/>
  <c r="P745" i="1"/>
  <c r="Q745" i="1"/>
  <c r="R745" i="1"/>
  <c r="S745" i="1"/>
  <c r="P746" i="1"/>
  <c r="Q746" i="1"/>
  <c r="R746" i="1"/>
  <c r="S746" i="1"/>
  <c r="P747" i="1"/>
  <c r="Q747" i="1"/>
  <c r="R747" i="1"/>
  <c r="S747" i="1"/>
  <c r="P748" i="1"/>
  <c r="Q748" i="1"/>
  <c r="R748" i="1"/>
  <c r="S748" i="1"/>
  <c r="P749" i="1"/>
  <c r="Q749" i="1"/>
  <c r="R749" i="1"/>
  <c r="S749" i="1"/>
  <c r="P750" i="1"/>
  <c r="Q750" i="1"/>
  <c r="R750" i="1"/>
  <c r="S750" i="1"/>
  <c r="P751" i="1"/>
  <c r="Q751" i="1"/>
  <c r="R751" i="1"/>
  <c r="S751" i="1"/>
  <c r="P752" i="1"/>
  <c r="Q752" i="1"/>
  <c r="R752" i="1"/>
  <c r="S752" i="1"/>
  <c r="P753" i="1"/>
  <c r="Q753" i="1"/>
  <c r="R753" i="1"/>
  <c r="S753" i="1"/>
  <c r="P754" i="1"/>
  <c r="Q754" i="1"/>
  <c r="R754" i="1"/>
  <c r="S754" i="1"/>
  <c r="P755" i="1"/>
  <c r="Q755" i="1"/>
  <c r="R755" i="1"/>
  <c r="S755" i="1"/>
  <c r="P756" i="1"/>
  <c r="Q756" i="1"/>
  <c r="R756" i="1"/>
  <c r="S756" i="1"/>
  <c r="P757" i="1"/>
  <c r="Q757" i="1"/>
  <c r="R757" i="1"/>
  <c r="S757" i="1"/>
  <c r="P758" i="1"/>
  <c r="Q758" i="1"/>
  <c r="R758" i="1"/>
  <c r="S758" i="1"/>
  <c r="P759" i="1"/>
  <c r="Q759" i="1"/>
  <c r="R759" i="1"/>
  <c r="S759" i="1"/>
  <c r="P760" i="1"/>
  <c r="Q760" i="1"/>
  <c r="R760" i="1"/>
  <c r="S760" i="1"/>
  <c r="P761" i="1"/>
  <c r="Q761" i="1"/>
  <c r="R761" i="1"/>
  <c r="S761" i="1"/>
  <c r="P762" i="1"/>
  <c r="Q762" i="1"/>
  <c r="R762" i="1"/>
  <c r="S762" i="1"/>
  <c r="P763" i="1"/>
  <c r="Q763" i="1"/>
  <c r="R763" i="1"/>
  <c r="S763" i="1"/>
  <c r="P764" i="1"/>
  <c r="Q764" i="1"/>
  <c r="R764" i="1"/>
  <c r="S764" i="1"/>
  <c r="P765" i="1"/>
  <c r="Q765" i="1"/>
  <c r="R765" i="1"/>
  <c r="S765" i="1"/>
  <c r="P766" i="1"/>
  <c r="Q766" i="1"/>
  <c r="R766" i="1"/>
  <c r="S766" i="1"/>
  <c r="P767" i="1"/>
  <c r="Q767" i="1"/>
  <c r="R767" i="1"/>
  <c r="S767" i="1"/>
  <c r="P768" i="1"/>
  <c r="Q768" i="1"/>
  <c r="R768" i="1"/>
  <c r="S768" i="1"/>
  <c r="P769" i="1"/>
  <c r="Q769" i="1"/>
  <c r="R769" i="1"/>
  <c r="S769" i="1"/>
  <c r="P770" i="1"/>
  <c r="Q770" i="1"/>
  <c r="R770" i="1"/>
  <c r="S770" i="1"/>
  <c r="P771" i="1"/>
  <c r="Q771" i="1"/>
  <c r="R771" i="1"/>
  <c r="S771" i="1"/>
  <c r="P772" i="1"/>
  <c r="Q772" i="1"/>
  <c r="R772" i="1"/>
  <c r="S772" i="1"/>
  <c r="P773" i="1"/>
  <c r="Q773" i="1"/>
  <c r="R773" i="1"/>
  <c r="S773" i="1"/>
  <c r="P774" i="1"/>
  <c r="Q774" i="1"/>
  <c r="R774" i="1"/>
  <c r="S774" i="1"/>
  <c r="P775" i="1"/>
  <c r="Q775" i="1"/>
  <c r="R775" i="1"/>
  <c r="S775" i="1"/>
  <c r="P776" i="1"/>
  <c r="Q776" i="1"/>
  <c r="R776" i="1"/>
  <c r="S776" i="1"/>
  <c r="P777" i="1"/>
  <c r="Q777" i="1"/>
  <c r="R777" i="1"/>
  <c r="S777" i="1"/>
  <c r="P778" i="1"/>
  <c r="Q778" i="1"/>
  <c r="R778" i="1"/>
  <c r="S778" i="1"/>
  <c r="P779" i="1"/>
  <c r="Q779" i="1"/>
  <c r="R779" i="1"/>
  <c r="S779" i="1"/>
  <c r="P780" i="1"/>
  <c r="Q780" i="1"/>
  <c r="R780" i="1"/>
  <c r="S780" i="1"/>
  <c r="P781" i="1"/>
  <c r="Q781" i="1"/>
  <c r="R781" i="1"/>
  <c r="S781" i="1"/>
  <c r="P782" i="1"/>
  <c r="Q782" i="1"/>
  <c r="R782" i="1"/>
  <c r="S782" i="1"/>
  <c r="P783" i="1"/>
  <c r="Q783" i="1"/>
  <c r="R783" i="1"/>
  <c r="S783" i="1"/>
  <c r="P784" i="1"/>
  <c r="Q784" i="1"/>
  <c r="R784" i="1"/>
  <c r="S784" i="1"/>
  <c r="P785" i="1"/>
  <c r="Q785" i="1"/>
  <c r="R785" i="1"/>
  <c r="S785" i="1"/>
  <c r="P786" i="1"/>
  <c r="Q786" i="1"/>
  <c r="R786" i="1"/>
  <c r="S786" i="1"/>
  <c r="P787" i="1"/>
  <c r="Q787" i="1"/>
  <c r="R787" i="1"/>
  <c r="S787" i="1"/>
  <c r="P788" i="1"/>
  <c r="Q788" i="1"/>
  <c r="R788" i="1"/>
  <c r="S788" i="1"/>
  <c r="P789" i="1"/>
  <c r="Q789" i="1"/>
  <c r="R789" i="1"/>
  <c r="S789" i="1"/>
  <c r="P790" i="1"/>
  <c r="Q790" i="1"/>
  <c r="R790" i="1"/>
  <c r="S790" i="1"/>
  <c r="P791" i="1"/>
  <c r="Q791" i="1"/>
  <c r="R791" i="1"/>
  <c r="S791" i="1"/>
  <c r="P792" i="1"/>
  <c r="Q792" i="1"/>
  <c r="R792" i="1"/>
  <c r="S792" i="1"/>
  <c r="P793" i="1"/>
  <c r="Q793" i="1"/>
  <c r="R793" i="1"/>
  <c r="S793" i="1"/>
  <c r="P794" i="1"/>
  <c r="Q794" i="1"/>
  <c r="R794" i="1"/>
  <c r="S794" i="1"/>
  <c r="P795" i="1"/>
  <c r="Q795" i="1"/>
  <c r="R795" i="1"/>
  <c r="S795" i="1"/>
  <c r="P796" i="1"/>
  <c r="Q796" i="1"/>
  <c r="R796" i="1"/>
  <c r="S796" i="1"/>
  <c r="P797" i="1"/>
  <c r="Q797" i="1"/>
  <c r="R797" i="1"/>
  <c r="S797" i="1"/>
  <c r="P798" i="1"/>
  <c r="Q798" i="1"/>
  <c r="R798" i="1"/>
  <c r="S798" i="1"/>
  <c r="P799" i="1"/>
  <c r="Q799" i="1"/>
  <c r="R799" i="1"/>
  <c r="S799" i="1"/>
  <c r="P800" i="1"/>
  <c r="Q800" i="1"/>
  <c r="R800" i="1"/>
  <c r="S800" i="1"/>
  <c r="P801" i="1"/>
  <c r="Q801" i="1"/>
  <c r="R801" i="1"/>
  <c r="S801" i="1"/>
  <c r="P802" i="1"/>
  <c r="Q802" i="1"/>
  <c r="R802" i="1"/>
  <c r="S802" i="1"/>
  <c r="P803" i="1"/>
  <c r="Q803" i="1"/>
  <c r="R803" i="1"/>
  <c r="S803" i="1"/>
  <c r="P804" i="1"/>
  <c r="Q804" i="1"/>
  <c r="R804" i="1"/>
  <c r="S804" i="1"/>
  <c r="P805" i="1"/>
  <c r="Q805" i="1"/>
  <c r="R805" i="1"/>
  <c r="S805" i="1"/>
  <c r="P806" i="1"/>
  <c r="Q806" i="1"/>
  <c r="R806" i="1"/>
  <c r="S806" i="1"/>
  <c r="P807" i="1"/>
  <c r="Q807" i="1"/>
  <c r="R807" i="1"/>
  <c r="S807" i="1"/>
  <c r="P808" i="1"/>
  <c r="Q808" i="1"/>
  <c r="R808" i="1"/>
  <c r="S808" i="1"/>
  <c r="P809" i="1"/>
  <c r="Q809" i="1"/>
  <c r="R809" i="1"/>
  <c r="S809" i="1"/>
  <c r="P810" i="1"/>
  <c r="Q810" i="1"/>
  <c r="R810" i="1"/>
  <c r="S810" i="1"/>
  <c r="P811" i="1"/>
  <c r="Q811" i="1"/>
  <c r="R811" i="1"/>
  <c r="S811" i="1"/>
  <c r="P812" i="1"/>
  <c r="Q812" i="1"/>
  <c r="R812" i="1"/>
  <c r="S812" i="1"/>
  <c r="P813" i="1"/>
  <c r="Q813" i="1"/>
  <c r="R813" i="1"/>
  <c r="S813" i="1"/>
  <c r="P814" i="1"/>
  <c r="Q814" i="1"/>
  <c r="R814" i="1"/>
  <c r="S814" i="1"/>
  <c r="P815" i="1"/>
  <c r="Q815" i="1"/>
  <c r="R815" i="1"/>
  <c r="S815" i="1"/>
  <c r="P816" i="1"/>
  <c r="Q816" i="1"/>
  <c r="R816" i="1"/>
  <c r="S816" i="1"/>
  <c r="P817" i="1"/>
  <c r="Q817" i="1"/>
  <c r="R817" i="1"/>
  <c r="S817" i="1"/>
  <c r="P818" i="1"/>
  <c r="Q818" i="1"/>
  <c r="R818" i="1"/>
  <c r="S818" i="1"/>
  <c r="P819" i="1"/>
  <c r="Q819" i="1"/>
  <c r="R819" i="1"/>
  <c r="S819" i="1"/>
  <c r="P820" i="1"/>
  <c r="Q820" i="1"/>
  <c r="R820" i="1"/>
  <c r="S820" i="1"/>
  <c r="P821" i="1"/>
  <c r="Q821" i="1"/>
  <c r="R821" i="1"/>
  <c r="S821" i="1"/>
  <c r="P822" i="1"/>
  <c r="Q822" i="1"/>
  <c r="R822" i="1"/>
  <c r="S822" i="1"/>
  <c r="P823" i="1"/>
  <c r="Q823" i="1"/>
  <c r="R823" i="1"/>
  <c r="S823" i="1"/>
  <c r="P824" i="1"/>
  <c r="Q824" i="1"/>
  <c r="R824" i="1"/>
  <c r="S824" i="1"/>
  <c r="P825" i="1"/>
  <c r="Q825" i="1"/>
  <c r="R825" i="1"/>
  <c r="S825" i="1"/>
  <c r="P826" i="1"/>
  <c r="Q826" i="1"/>
  <c r="R826" i="1"/>
  <c r="S826" i="1"/>
  <c r="P827" i="1"/>
  <c r="Q827" i="1"/>
  <c r="R827" i="1"/>
  <c r="S827" i="1"/>
  <c r="P828" i="1"/>
  <c r="Q828" i="1"/>
  <c r="R828" i="1"/>
  <c r="S828" i="1"/>
  <c r="P829" i="1"/>
  <c r="Q829" i="1"/>
  <c r="R829" i="1"/>
  <c r="S829" i="1"/>
  <c r="P830" i="1"/>
  <c r="Q830" i="1"/>
  <c r="R830" i="1"/>
  <c r="S830" i="1"/>
  <c r="P831" i="1"/>
  <c r="Q831" i="1"/>
  <c r="R831" i="1"/>
  <c r="S831" i="1"/>
  <c r="P832" i="1"/>
  <c r="Q832" i="1"/>
  <c r="R832" i="1"/>
  <c r="S832" i="1"/>
  <c r="P833" i="1"/>
  <c r="Q833" i="1"/>
  <c r="R833" i="1"/>
  <c r="S833" i="1"/>
  <c r="P834" i="1"/>
  <c r="Q834" i="1"/>
  <c r="R834" i="1"/>
  <c r="S834" i="1"/>
  <c r="P835" i="1"/>
  <c r="Q835" i="1"/>
  <c r="R835" i="1"/>
  <c r="S835" i="1"/>
  <c r="P836" i="1"/>
  <c r="Q836" i="1"/>
  <c r="R836" i="1"/>
  <c r="S836" i="1"/>
  <c r="P837" i="1"/>
  <c r="Q837" i="1"/>
  <c r="R837" i="1"/>
  <c r="S837" i="1"/>
  <c r="P838" i="1"/>
  <c r="Q838" i="1"/>
  <c r="R838" i="1"/>
  <c r="S838" i="1"/>
  <c r="P839" i="1"/>
  <c r="Q839" i="1"/>
  <c r="R839" i="1"/>
  <c r="S839" i="1"/>
  <c r="P840" i="1"/>
  <c r="Q840" i="1"/>
  <c r="R840" i="1"/>
  <c r="S840" i="1"/>
  <c r="P841" i="1"/>
  <c r="Q841" i="1"/>
  <c r="R841" i="1"/>
  <c r="S841" i="1"/>
  <c r="P842" i="1"/>
  <c r="Q842" i="1"/>
  <c r="R842" i="1"/>
  <c r="S842" i="1"/>
  <c r="P843" i="1"/>
  <c r="Q843" i="1"/>
  <c r="R843" i="1"/>
  <c r="S843" i="1"/>
  <c r="P844" i="1"/>
  <c r="Q844" i="1"/>
  <c r="R844" i="1"/>
  <c r="S844" i="1"/>
  <c r="P845" i="1"/>
  <c r="Q845" i="1"/>
  <c r="R845" i="1"/>
  <c r="S845" i="1"/>
  <c r="P846" i="1"/>
  <c r="Q846" i="1"/>
  <c r="R846" i="1"/>
  <c r="S846" i="1"/>
  <c r="P847" i="1"/>
  <c r="Q847" i="1"/>
  <c r="R847" i="1"/>
  <c r="S847" i="1"/>
  <c r="P848" i="1"/>
  <c r="Q848" i="1"/>
  <c r="R848" i="1"/>
  <c r="S848" i="1"/>
  <c r="P849" i="1"/>
  <c r="Q849" i="1"/>
  <c r="R849" i="1"/>
  <c r="S849" i="1"/>
  <c r="P850" i="1"/>
  <c r="Q850" i="1"/>
  <c r="R850" i="1"/>
  <c r="S850" i="1"/>
  <c r="P851" i="1"/>
  <c r="Q851" i="1"/>
  <c r="R851" i="1"/>
  <c r="S851" i="1"/>
  <c r="P852" i="1"/>
  <c r="Q852" i="1"/>
  <c r="R852" i="1"/>
  <c r="S852" i="1"/>
  <c r="P853" i="1"/>
  <c r="Q853" i="1"/>
  <c r="R853" i="1"/>
  <c r="S853" i="1"/>
  <c r="P854" i="1"/>
  <c r="Q854" i="1"/>
  <c r="R854" i="1"/>
  <c r="S854" i="1"/>
  <c r="P855" i="1"/>
  <c r="Q855" i="1"/>
  <c r="R855" i="1"/>
  <c r="S855" i="1"/>
  <c r="P856" i="1"/>
  <c r="Q856" i="1"/>
  <c r="R856" i="1"/>
  <c r="S856" i="1"/>
  <c r="P857" i="1"/>
  <c r="Q857" i="1"/>
  <c r="R857" i="1"/>
  <c r="S857" i="1"/>
  <c r="P858" i="1"/>
  <c r="Q858" i="1"/>
  <c r="R858" i="1"/>
  <c r="S858" i="1"/>
  <c r="P859" i="1"/>
  <c r="Q859" i="1"/>
  <c r="R859" i="1"/>
  <c r="S859" i="1"/>
  <c r="P860" i="1"/>
  <c r="Q860" i="1"/>
  <c r="R860" i="1"/>
  <c r="S860" i="1"/>
  <c r="P861" i="1"/>
  <c r="Q861" i="1"/>
  <c r="R861" i="1"/>
  <c r="S861" i="1"/>
  <c r="P862" i="1"/>
  <c r="Q862" i="1"/>
  <c r="R862" i="1"/>
  <c r="S862" i="1"/>
  <c r="P863" i="1"/>
  <c r="Q863" i="1"/>
  <c r="R863" i="1"/>
  <c r="S863" i="1"/>
  <c r="P864" i="1"/>
  <c r="Q864" i="1"/>
  <c r="R864" i="1"/>
  <c r="S864" i="1"/>
  <c r="P865" i="1"/>
  <c r="Q865" i="1"/>
  <c r="R865" i="1"/>
  <c r="S865" i="1"/>
  <c r="P866" i="1"/>
  <c r="Q866" i="1"/>
  <c r="R866" i="1"/>
  <c r="S866" i="1"/>
  <c r="P867" i="1"/>
  <c r="Q867" i="1"/>
  <c r="R867" i="1"/>
  <c r="S867" i="1"/>
  <c r="P868" i="1"/>
  <c r="Q868" i="1"/>
  <c r="R868" i="1"/>
  <c r="S868" i="1"/>
  <c r="P869" i="1"/>
  <c r="Q869" i="1"/>
  <c r="R869" i="1"/>
  <c r="S869" i="1"/>
  <c r="P870" i="1"/>
  <c r="Q870" i="1"/>
  <c r="R870" i="1"/>
  <c r="S870" i="1"/>
  <c r="P871" i="1"/>
  <c r="Q871" i="1"/>
  <c r="R871" i="1"/>
  <c r="S871" i="1"/>
  <c r="P872" i="1"/>
  <c r="Q872" i="1"/>
  <c r="R872" i="1"/>
  <c r="S872" i="1"/>
  <c r="P873" i="1"/>
  <c r="Q873" i="1"/>
  <c r="R873" i="1"/>
  <c r="S873" i="1"/>
  <c r="P874" i="1"/>
  <c r="Q874" i="1"/>
  <c r="R874" i="1"/>
  <c r="S874" i="1"/>
  <c r="P875" i="1"/>
  <c r="Q875" i="1"/>
  <c r="R875" i="1"/>
  <c r="S875" i="1"/>
  <c r="P876" i="1"/>
  <c r="Q876" i="1"/>
  <c r="R876" i="1"/>
  <c r="S876" i="1"/>
  <c r="P877" i="1"/>
  <c r="Q877" i="1"/>
  <c r="R877" i="1"/>
  <c r="S877" i="1"/>
  <c r="P878" i="1"/>
  <c r="Q878" i="1"/>
  <c r="R878" i="1"/>
  <c r="S878" i="1"/>
  <c r="P879" i="1"/>
  <c r="Q879" i="1"/>
  <c r="R879" i="1"/>
  <c r="S879" i="1"/>
  <c r="P880" i="1"/>
  <c r="Q880" i="1"/>
  <c r="R880" i="1"/>
  <c r="S880" i="1"/>
  <c r="P881" i="1"/>
  <c r="Q881" i="1"/>
  <c r="R881" i="1"/>
  <c r="S881" i="1"/>
  <c r="P882" i="1"/>
  <c r="Q882" i="1"/>
  <c r="R882" i="1"/>
  <c r="S882" i="1"/>
  <c r="P883" i="1"/>
  <c r="Q883" i="1"/>
  <c r="R883" i="1"/>
  <c r="S883" i="1"/>
  <c r="P884" i="1"/>
  <c r="Q884" i="1"/>
  <c r="R884" i="1"/>
  <c r="S884" i="1"/>
  <c r="P885" i="1"/>
  <c r="Q885" i="1"/>
  <c r="R885" i="1"/>
  <c r="S885" i="1"/>
  <c r="P886" i="1"/>
  <c r="Q886" i="1"/>
  <c r="R886" i="1"/>
  <c r="S886" i="1"/>
  <c r="P887" i="1"/>
  <c r="Q887" i="1"/>
  <c r="R887" i="1"/>
  <c r="S887" i="1"/>
  <c r="P888" i="1"/>
  <c r="Q888" i="1"/>
  <c r="R888" i="1"/>
  <c r="S888" i="1"/>
  <c r="P889" i="1"/>
  <c r="Q889" i="1"/>
  <c r="R889" i="1"/>
  <c r="S889" i="1"/>
  <c r="P890" i="1"/>
  <c r="Q890" i="1"/>
  <c r="R890" i="1"/>
  <c r="S890" i="1"/>
  <c r="P891" i="1"/>
  <c r="Q891" i="1"/>
  <c r="R891" i="1"/>
  <c r="S891" i="1"/>
  <c r="P892" i="1"/>
  <c r="Q892" i="1"/>
  <c r="R892" i="1"/>
  <c r="S892" i="1"/>
  <c r="P893" i="1"/>
  <c r="Q893" i="1"/>
  <c r="R893" i="1"/>
  <c r="S893" i="1"/>
  <c r="P894" i="1"/>
  <c r="Q894" i="1"/>
  <c r="R894" i="1"/>
  <c r="S894" i="1"/>
  <c r="P895" i="1"/>
  <c r="Q895" i="1"/>
  <c r="R895" i="1"/>
  <c r="S895" i="1"/>
  <c r="P896" i="1"/>
  <c r="Q896" i="1"/>
  <c r="R896" i="1"/>
  <c r="S896" i="1"/>
  <c r="P897" i="1"/>
  <c r="Q897" i="1"/>
  <c r="R897" i="1"/>
  <c r="S897" i="1"/>
  <c r="P898" i="1"/>
  <c r="Q898" i="1"/>
  <c r="R898" i="1"/>
  <c r="S898" i="1"/>
  <c r="P899" i="1"/>
  <c r="Q899" i="1"/>
  <c r="R899" i="1"/>
  <c r="S899" i="1"/>
  <c r="P900" i="1"/>
  <c r="Q900" i="1"/>
  <c r="R900" i="1"/>
  <c r="S900" i="1"/>
  <c r="P901" i="1"/>
  <c r="Q901" i="1"/>
  <c r="R901" i="1"/>
  <c r="S901" i="1"/>
  <c r="P902" i="1"/>
  <c r="Q902" i="1"/>
  <c r="R902" i="1"/>
  <c r="S902" i="1"/>
  <c r="P903" i="1"/>
  <c r="Q903" i="1"/>
  <c r="R903" i="1"/>
  <c r="S903" i="1"/>
  <c r="P904" i="1"/>
  <c r="Q904" i="1"/>
  <c r="R904" i="1"/>
  <c r="S904" i="1"/>
  <c r="P905" i="1"/>
  <c r="Q905" i="1"/>
  <c r="R905" i="1"/>
  <c r="S905" i="1"/>
  <c r="P906" i="1"/>
  <c r="Q906" i="1"/>
  <c r="R906" i="1"/>
  <c r="S906" i="1"/>
  <c r="P907" i="1"/>
  <c r="Q907" i="1"/>
  <c r="R907" i="1"/>
  <c r="S907" i="1"/>
  <c r="P908" i="1"/>
  <c r="Q908" i="1"/>
  <c r="R908" i="1"/>
  <c r="S908" i="1"/>
  <c r="P909" i="1"/>
  <c r="Q909" i="1"/>
  <c r="R909" i="1"/>
  <c r="S909" i="1"/>
  <c r="P910" i="1"/>
  <c r="Q910" i="1"/>
  <c r="R910" i="1"/>
  <c r="S910" i="1"/>
  <c r="P911" i="1"/>
  <c r="Q911" i="1"/>
  <c r="R911" i="1"/>
  <c r="S911" i="1"/>
  <c r="P912" i="1"/>
  <c r="Q912" i="1"/>
  <c r="R912" i="1"/>
  <c r="S912" i="1"/>
  <c r="P913" i="1"/>
  <c r="Q913" i="1"/>
  <c r="R913" i="1"/>
  <c r="S913" i="1"/>
  <c r="P914" i="1"/>
  <c r="Q914" i="1"/>
  <c r="R914" i="1"/>
  <c r="S914" i="1"/>
  <c r="P915" i="1"/>
  <c r="Q915" i="1"/>
  <c r="R915" i="1"/>
  <c r="S915" i="1"/>
  <c r="P916" i="1"/>
  <c r="Q916" i="1"/>
  <c r="R916" i="1"/>
  <c r="S916" i="1"/>
  <c r="P917" i="1"/>
  <c r="Q917" i="1"/>
  <c r="R917" i="1"/>
  <c r="S917" i="1"/>
  <c r="P918" i="1"/>
  <c r="Q918" i="1"/>
  <c r="R918" i="1"/>
  <c r="S918" i="1"/>
  <c r="P919" i="1"/>
  <c r="Q919" i="1"/>
  <c r="R919" i="1"/>
  <c r="S919" i="1"/>
  <c r="P920" i="1"/>
  <c r="Q920" i="1"/>
  <c r="R920" i="1"/>
  <c r="S920" i="1"/>
  <c r="P921" i="1"/>
  <c r="Q921" i="1"/>
  <c r="R921" i="1"/>
  <c r="S921" i="1"/>
  <c r="P922" i="1"/>
  <c r="Q922" i="1"/>
  <c r="R922" i="1"/>
  <c r="S922" i="1"/>
  <c r="P923" i="1"/>
  <c r="Q923" i="1"/>
  <c r="R923" i="1"/>
  <c r="S923" i="1"/>
  <c r="P924" i="1"/>
  <c r="Q924" i="1"/>
  <c r="R924" i="1"/>
  <c r="S924" i="1"/>
  <c r="P925" i="1"/>
  <c r="Q925" i="1"/>
  <c r="R925" i="1"/>
  <c r="S925" i="1"/>
  <c r="P926" i="1"/>
  <c r="Q926" i="1"/>
  <c r="R926" i="1"/>
  <c r="S926" i="1"/>
  <c r="P927" i="1"/>
  <c r="Q927" i="1"/>
  <c r="R927" i="1"/>
  <c r="S927" i="1"/>
  <c r="P928" i="1"/>
  <c r="Q928" i="1"/>
  <c r="R928" i="1"/>
  <c r="S928" i="1"/>
  <c r="P929" i="1"/>
  <c r="Q929" i="1"/>
  <c r="R929" i="1"/>
  <c r="S929" i="1"/>
  <c r="P930" i="1"/>
  <c r="Q930" i="1"/>
  <c r="R930" i="1"/>
  <c r="S930" i="1"/>
  <c r="P931" i="1"/>
  <c r="Q931" i="1"/>
  <c r="R931" i="1"/>
  <c r="S931" i="1"/>
  <c r="P932" i="1"/>
  <c r="Q932" i="1"/>
  <c r="R932" i="1"/>
  <c r="S932" i="1"/>
  <c r="P933" i="1"/>
  <c r="Q933" i="1"/>
  <c r="R933" i="1"/>
  <c r="S933" i="1"/>
  <c r="P934" i="1"/>
  <c r="Q934" i="1"/>
  <c r="R934" i="1"/>
  <c r="S934" i="1"/>
  <c r="P935" i="1"/>
  <c r="Q935" i="1"/>
  <c r="R935" i="1"/>
  <c r="S935" i="1"/>
  <c r="P936" i="1"/>
  <c r="Q936" i="1"/>
  <c r="R936" i="1"/>
  <c r="S936" i="1"/>
  <c r="P937" i="1"/>
  <c r="Q937" i="1"/>
  <c r="R937" i="1"/>
  <c r="S937" i="1"/>
  <c r="P938" i="1"/>
  <c r="Q938" i="1"/>
  <c r="R938" i="1"/>
  <c r="S938" i="1"/>
  <c r="P939" i="1"/>
  <c r="Q939" i="1"/>
  <c r="R939" i="1"/>
  <c r="S939" i="1"/>
  <c r="P940" i="1"/>
  <c r="Q940" i="1"/>
  <c r="R940" i="1"/>
  <c r="S940" i="1"/>
  <c r="P941" i="1"/>
  <c r="Q941" i="1"/>
  <c r="R941" i="1"/>
  <c r="S941" i="1"/>
  <c r="P942" i="1"/>
  <c r="Q942" i="1"/>
  <c r="R942" i="1"/>
  <c r="S942" i="1"/>
  <c r="P943" i="1"/>
  <c r="Q943" i="1"/>
  <c r="R943" i="1"/>
  <c r="S943" i="1"/>
  <c r="P944" i="1"/>
  <c r="Q944" i="1"/>
  <c r="R944" i="1"/>
  <c r="S944" i="1"/>
  <c r="P945" i="1"/>
  <c r="Q945" i="1"/>
  <c r="R945" i="1"/>
  <c r="S945" i="1"/>
  <c r="P946" i="1"/>
  <c r="Q946" i="1"/>
  <c r="R946" i="1"/>
  <c r="S946" i="1"/>
  <c r="P947" i="1"/>
  <c r="Q947" i="1"/>
  <c r="R947" i="1"/>
  <c r="S947" i="1"/>
  <c r="P948" i="1"/>
  <c r="Q948" i="1"/>
  <c r="R948" i="1"/>
  <c r="S948" i="1"/>
  <c r="P949" i="1"/>
  <c r="Q949" i="1"/>
  <c r="R949" i="1"/>
  <c r="S949" i="1"/>
  <c r="P950" i="1"/>
  <c r="Q950" i="1"/>
  <c r="R950" i="1"/>
  <c r="S950" i="1"/>
  <c r="P951" i="1"/>
  <c r="Q951" i="1"/>
  <c r="R951" i="1"/>
  <c r="S951" i="1"/>
  <c r="P952" i="1"/>
  <c r="Q952" i="1"/>
  <c r="R952" i="1"/>
  <c r="S952" i="1"/>
  <c r="P953" i="1"/>
  <c r="Q953" i="1"/>
  <c r="R953" i="1"/>
  <c r="S953" i="1"/>
  <c r="P954" i="1"/>
  <c r="Q954" i="1"/>
  <c r="R954" i="1"/>
  <c r="S954" i="1"/>
  <c r="P955" i="1"/>
  <c r="Q955" i="1"/>
  <c r="R955" i="1"/>
  <c r="S955" i="1"/>
  <c r="P956" i="1"/>
  <c r="Q956" i="1"/>
  <c r="R956" i="1"/>
  <c r="S956" i="1"/>
  <c r="P957" i="1"/>
  <c r="Q957" i="1"/>
  <c r="R957" i="1"/>
  <c r="S957" i="1"/>
  <c r="P958" i="1"/>
  <c r="Q958" i="1"/>
  <c r="R958" i="1"/>
  <c r="S958" i="1"/>
  <c r="P959" i="1"/>
  <c r="Q959" i="1"/>
  <c r="R959" i="1"/>
  <c r="S959" i="1"/>
  <c r="P960" i="1"/>
  <c r="Q960" i="1"/>
  <c r="R960" i="1"/>
  <c r="S960" i="1"/>
  <c r="P961" i="1"/>
  <c r="Q961" i="1"/>
  <c r="R961" i="1"/>
  <c r="S961" i="1"/>
  <c r="P962" i="1"/>
  <c r="Q962" i="1"/>
  <c r="R962" i="1"/>
  <c r="S962" i="1"/>
  <c r="P963" i="1"/>
  <c r="Q963" i="1"/>
  <c r="R963" i="1"/>
  <c r="S963" i="1"/>
  <c r="P964" i="1"/>
  <c r="Q964" i="1"/>
  <c r="R964" i="1"/>
  <c r="S964" i="1"/>
  <c r="P965" i="1"/>
  <c r="Q965" i="1"/>
  <c r="R965" i="1"/>
  <c r="S965" i="1"/>
  <c r="P966" i="1"/>
  <c r="Q966" i="1"/>
  <c r="R966" i="1"/>
  <c r="S966" i="1"/>
  <c r="P967" i="1"/>
  <c r="Q967" i="1"/>
  <c r="R967" i="1"/>
  <c r="S967" i="1"/>
  <c r="P968" i="1"/>
  <c r="Q968" i="1"/>
  <c r="R968" i="1"/>
  <c r="S968" i="1"/>
  <c r="P969" i="1"/>
  <c r="Q969" i="1"/>
  <c r="R969" i="1"/>
  <c r="S969" i="1"/>
  <c r="P970" i="1"/>
  <c r="Q970" i="1"/>
  <c r="R970" i="1"/>
  <c r="S970" i="1"/>
  <c r="P971" i="1"/>
  <c r="Q971" i="1"/>
  <c r="R971" i="1"/>
  <c r="S971" i="1"/>
  <c r="P972" i="1"/>
  <c r="Q972" i="1"/>
  <c r="R972" i="1"/>
  <c r="S972" i="1"/>
  <c r="P973" i="1"/>
  <c r="Q973" i="1"/>
  <c r="R973" i="1"/>
  <c r="S973" i="1"/>
  <c r="P974" i="1"/>
  <c r="Q974" i="1"/>
  <c r="R974" i="1"/>
  <c r="S974" i="1"/>
  <c r="P975" i="1"/>
  <c r="Q975" i="1"/>
  <c r="R975" i="1"/>
  <c r="S975" i="1"/>
  <c r="P976" i="1"/>
  <c r="Q976" i="1"/>
  <c r="R976" i="1"/>
  <c r="S976" i="1"/>
  <c r="P977" i="1"/>
  <c r="Q977" i="1"/>
  <c r="R977" i="1"/>
  <c r="S977" i="1"/>
  <c r="P978" i="1"/>
  <c r="Q978" i="1"/>
  <c r="R978" i="1"/>
  <c r="S978" i="1"/>
  <c r="P979" i="1"/>
  <c r="Q979" i="1"/>
  <c r="R979" i="1"/>
  <c r="S979" i="1"/>
  <c r="P980" i="1"/>
  <c r="Q980" i="1"/>
  <c r="R980" i="1"/>
  <c r="S980" i="1"/>
  <c r="P981" i="1"/>
  <c r="Q981" i="1"/>
  <c r="R981" i="1"/>
  <c r="S981" i="1"/>
  <c r="P982" i="1"/>
  <c r="Q982" i="1"/>
  <c r="R982" i="1"/>
  <c r="S982" i="1"/>
  <c r="P983" i="1"/>
  <c r="Q983" i="1"/>
  <c r="R983" i="1"/>
  <c r="S983" i="1"/>
  <c r="P984" i="1"/>
  <c r="Q984" i="1"/>
  <c r="R984" i="1"/>
  <c r="S984" i="1"/>
  <c r="P985" i="1"/>
  <c r="Q985" i="1"/>
  <c r="R985" i="1"/>
  <c r="S985" i="1"/>
  <c r="P986" i="1"/>
  <c r="Q986" i="1"/>
  <c r="R986" i="1"/>
  <c r="S986" i="1"/>
  <c r="P987" i="1"/>
  <c r="Q987" i="1"/>
  <c r="R987" i="1"/>
  <c r="S987" i="1"/>
  <c r="P988" i="1"/>
  <c r="Q988" i="1"/>
  <c r="R988" i="1"/>
  <c r="S988" i="1"/>
  <c r="P989" i="1"/>
  <c r="Q989" i="1"/>
  <c r="R989" i="1"/>
  <c r="S989" i="1"/>
  <c r="P990" i="1"/>
  <c r="Q990" i="1"/>
  <c r="R990" i="1"/>
  <c r="S990" i="1"/>
  <c r="P991" i="1"/>
  <c r="Q991" i="1"/>
  <c r="R991" i="1"/>
  <c r="S991" i="1"/>
  <c r="P992" i="1"/>
  <c r="Q992" i="1"/>
  <c r="R992" i="1"/>
  <c r="S992" i="1"/>
  <c r="P993" i="1"/>
  <c r="Q993" i="1"/>
  <c r="R993" i="1"/>
  <c r="S993" i="1"/>
  <c r="P994" i="1"/>
  <c r="Q994" i="1"/>
  <c r="R994" i="1"/>
  <c r="S994" i="1"/>
  <c r="P995" i="1"/>
  <c r="Q995" i="1"/>
  <c r="R995" i="1"/>
  <c r="S995" i="1"/>
  <c r="P996" i="1"/>
  <c r="Q996" i="1"/>
  <c r="R996" i="1"/>
  <c r="S996" i="1"/>
  <c r="P997" i="1"/>
  <c r="Q997" i="1"/>
  <c r="R997" i="1"/>
  <c r="S997" i="1"/>
  <c r="P998" i="1"/>
  <c r="Q998" i="1"/>
  <c r="R998" i="1"/>
  <c r="S998" i="1"/>
  <c r="P999" i="1"/>
  <c r="Q999" i="1"/>
  <c r="R999" i="1"/>
  <c r="S999" i="1"/>
  <c r="P1000" i="1"/>
  <c r="Q1000" i="1"/>
  <c r="R1000" i="1"/>
  <c r="S1000" i="1"/>
  <c r="P1001" i="1"/>
  <c r="Q1001" i="1"/>
  <c r="R1001" i="1"/>
  <c r="S1001" i="1"/>
  <c r="P1002" i="1"/>
  <c r="Q1002" i="1"/>
  <c r="R1002" i="1"/>
  <c r="S1002" i="1"/>
  <c r="P1003" i="1"/>
  <c r="Q1003" i="1"/>
  <c r="R1003" i="1"/>
  <c r="S1003" i="1"/>
  <c r="P1004" i="1"/>
  <c r="Q1004" i="1"/>
  <c r="R1004" i="1"/>
  <c r="S1004" i="1"/>
  <c r="P1005" i="1"/>
  <c r="Q1005" i="1"/>
  <c r="R1005" i="1"/>
  <c r="S1005" i="1"/>
  <c r="P1006" i="1"/>
  <c r="Q1006" i="1"/>
  <c r="R1006" i="1"/>
  <c r="S1006" i="1"/>
  <c r="P1007" i="1"/>
  <c r="Q1007" i="1"/>
  <c r="R1007" i="1"/>
  <c r="S1007" i="1"/>
  <c r="P1008" i="1"/>
  <c r="Q1008" i="1"/>
  <c r="R1008" i="1"/>
  <c r="S1008" i="1"/>
  <c r="P1009" i="1"/>
  <c r="Q1009" i="1"/>
  <c r="R1009" i="1"/>
  <c r="S1009" i="1"/>
  <c r="P1010" i="1"/>
  <c r="Q1010" i="1"/>
  <c r="R1010" i="1"/>
  <c r="S1010" i="1"/>
  <c r="P1011" i="1"/>
  <c r="Q1011" i="1"/>
  <c r="R1011" i="1"/>
  <c r="S1011" i="1"/>
  <c r="P1012" i="1"/>
  <c r="Q1012" i="1"/>
  <c r="R1012" i="1"/>
  <c r="S1012" i="1"/>
  <c r="P1013" i="1"/>
  <c r="Q1013" i="1"/>
  <c r="R1013" i="1"/>
  <c r="S1013" i="1"/>
  <c r="P1014" i="1"/>
  <c r="Q1014" i="1"/>
  <c r="R1014" i="1"/>
  <c r="S1014" i="1"/>
  <c r="P1015" i="1"/>
  <c r="Q1015" i="1"/>
  <c r="R1015" i="1"/>
  <c r="S1015" i="1"/>
  <c r="P1016" i="1"/>
  <c r="Q1016" i="1"/>
  <c r="R1016" i="1"/>
  <c r="S1016" i="1"/>
  <c r="P1017" i="1"/>
  <c r="Q1017" i="1"/>
  <c r="R1017" i="1"/>
  <c r="S1017" i="1"/>
  <c r="P1018" i="1"/>
  <c r="Q1018" i="1"/>
  <c r="R1018" i="1"/>
  <c r="S1018" i="1"/>
  <c r="P1019" i="1"/>
  <c r="Q1019" i="1"/>
  <c r="R1019" i="1"/>
  <c r="S1019" i="1"/>
  <c r="P1020" i="1"/>
  <c r="Q1020" i="1"/>
  <c r="R1020" i="1"/>
  <c r="S1020" i="1"/>
  <c r="P1021" i="1"/>
  <c r="Q1021" i="1"/>
  <c r="R1021" i="1"/>
  <c r="S1021" i="1"/>
  <c r="P1022" i="1"/>
  <c r="Q1022" i="1"/>
  <c r="R1022" i="1"/>
  <c r="S1022" i="1"/>
  <c r="P1023" i="1"/>
  <c r="Q1023" i="1"/>
  <c r="R1023" i="1"/>
  <c r="S1023" i="1"/>
  <c r="P1024" i="1"/>
  <c r="Q1024" i="1"/>
  <c r="R1024" i="1"/>
  <c r="S1024" i="1"/>
  <c r="P1025" i="1"/>
  <c r="Q1025" i="1"/>
  <c r="R1025" i="1"/>
  <c r="S1025" i="1"/>
  <c r="P1026" i="1"/>
  <c r="Q1026" i="1"/>
  <c r="R1026" i="1"/>
  <c r="S1026" i="1"/>
  <c r="P1027" i="1"/>
  <c r="Q1027" i="1"/>
  <c r="R1027" i="1"/>
  <c r="S1027" i="1"/>
  <c r="P1028" i="1"/>
  <c r="Q1028" i="1"/>
  <c r="R1028" i="1"/>
  <c r="S1028" i="1"/>
  <c r="P1029" i="1"/>
  <c r="Q1029" i="1"/>
  <c r="R1029" i="1"/>
  <c r="S1029" i="1"/>
  <c r="P1030" i="1"/>
  <c r="Q1030" i="1"/>
  <c r="R1030" i="1"/>
  <c r="S1030" i="1"/>
  <c r="P1031" i="1"/>
  <c r="Q1031" i="1"/>
  <c r="R1031" i="1"/>
  <c r="S1031" i="1"/>
  <c r="P1032" i="1"/>
  <c r="Q1032" i="1"/>
  <c r="R1032" i="1"/>
  <c r="S1032" i="1"/>
  <c r="P1033" i="1"/>
  <c r="Q1033" i="1"/>
  <c r="R1033" i="1"/>
  <c r="S1033" i="1"/>
  <c r="P1034" i="1"/>
  <c r="Q1034" i="1"/>
  <c r="R1034" i="1"/>
  <c r="S1034" i="1"/>
  <c r="P1035" i="1"/>
  <c r="Q1035" i="1"/>
  <c r="R1035" i="1"/>
  <c r="S1035" i="1"/>
  <c r="P1036" i="1"/>
  <c r="Q1036" i="1"/>
  <c r="R1036" i="1"/>
  <c r="S1036" i="1"/>
  <c r="P1037" i="1"/>
  <c r="Q1037" i="1"/>
  <c r="R1037" i="1"/>
  <c r="S1037" i="1"/>
  <c r="P1038" i="1"/>
  <c r="Q1038" i="1"/>
  <c r="R1038" i="1"/>
  <c r="S1038" i="1"/>
  <c r="P1039" i="1"/>
  <c r="Q1039" i="1"/>
  <c r="R1039" i="1"/>
  <c r="S1039" i="1"/>
  <c r="P1040" i="1"/>
  <c r="Q1040" i="1"/>
  <c r="R1040" i="1"/>
  <c r="S1040" i="1"/>
  <c r="P1041" i="1"/>
  <c r="Q1041" i="1"/>
  <c r="R1041" i="1"/>
  <c r="S1041" i="1"/>
  <c r="P1042" i="1"/>
  <c r="Q1042" i="1"/>
  <c r="R1042" i="1"/>
  <c r="S1042" i="1"/>
  <c r="P1043" i="1"/>
  <c r="Q1043" i="1"/>
  <c r="R1043" i="1"/>
  <c r="S1043" i="1"/>
  <c r="P1044" i="1"/>
  <c r="Q1044" i="1"/>
  <c r="R1044" i="1"/>
  <c r="S1044" i="1"/>
  <c r="P1045" i="1"/>
  <c r="Q1045" i="1"/>
  <c r="R1045" i="1"/>
  <c r="S1045" i="1"/>
  <c r="P1046" i="1"/>
  <c r="Q1046" i="1"/>
  <c r="R1046" i="1"/>
  <c r="S1046" i="1"/>
  <c r="P1047" i="1"/>
  <c r="Q1047" i="1"/>
  <c r="R1047" i="1"/>
  <c r="S1047" i="1"/>
  <c r="P1048" i="1"/>
  <c r="Q1048" i="1"/>
  <c r="R1048" i="1"/>
  <c r="S1048" i="1"/>
  <c r="P1049" i="1"/>
  <c r="Q1049" i="1"/>
  <c r="R1049" i="1"/>
  <c r="S1049" i="1"/>
  <c r="P1050" i="1"/>
  <c r="Q1050" i="1"/>
  <c r="R1050" i="1"/>
  <c r="S1050" i="1"/>
  <c r="P1051" i="1"/>
  <c r="Q1051" i="1"/>
  <c r="R1051" i="1"/>
  <c r="S1051" i="1"/>
  <c r="P1052" i="1"/>
  <c r="Q1052" i="1"/>
  <c r="R1052" i="1"/>
  <c r="S1052" i="1"/>
  <c r="P1053" i="1"/>
  <c r="Q1053" i="1"/>
  <c r="R1053" i="1"/>
  <c r="S1053" i="1"/>
  <c r="P1054" i="1"/>
  <c r="Q1054" i="1"/>
  <c r="R1054" i="1"/>
  <c r="S1054" i="1"/>
  <c r="P1055" i="1"/>
  <c r="Q1055" i="1"/>
  <c r="R1055" i="1"/>
  <c r="S1055" i="1"/>
  <c r="P1056" i="1"/>
  <c r="Q1056" i="1"/>
  <c r="R1056" i="1"/>
  <c r="S1056" i="1"/>
  <c r="P1057" i="1"/>
  <c r="Q1057" i="1"/>
  <c r="R1057" i="1"/>
  <c r="S1057" i="1"/>
  <c r="P1058" i="1"/>
  <c r="Q1058" i="1"/>
  <c r="R1058" i="1"/>
  <c r="S1058" i="1"/>
  <c r="P1059" i="1"/>
  <c r="Q1059" i="1"/>
  <c r="R1059" i="1"/>
  <c r="S1059" i="1"/>
  <c r="P1060" i="1"/>
  <c r="Q1060" i="1"/>
  <c r="R1060" i="1"/>
  <c r="S1060" i="1"/>
  <c r="P1061" i="1"/>
  <c r="Q1061" i="1"/>
  <c r="R1061" i="1"/>
  <c r="S1061" i="1"/>
  <c r="P1062" i="1"/>
  <c r="Q1062" i="1"/>
  <c r="R1062" i="1"/>
  <c r="S1062" i="1"/>
  <c r="P1063" i="1"/>
  <c r="Q1063" i="1"/>
  <c r="R1063" i="1"/>
  <c r="S1063" i="1"/>
  <c r="P1064" i="1"/>
  <c r="Q1064" i="1"/>
  <c r="R1064" i="1"/>
  <c r="S1064" i="1"/>
  <c r="P1065" i="1"/>
  <c r="Q1065" i="1"/>
  <c r="R1065" i="1"/>
  <c r="S1065" i="1"/>
  <c r="P1066" i="1"/>
  <c r="Q1066" i="1"/>
  <c r="R1066" i="1"/>
  <c r="S1066" i="1"/>
  <c r="P1067" i="1"/>
  <c r="Q1067" i="1"/>
  <c r="R1067" i="1"/>
  <c r="S1067" i="1"/>
  <c r="P1068" i="1"/>
  <c r="Q1068" i="1"/>
  <c r="R1068" i="1"/>
  <c r="S1068" i="1"/>
  <c r="P1069" i="1"/>
  <c r="Q1069" i="1"/>
  <c r="R1069" i="1"/>
  <c r="S1069" i="1"/>
  <c r="P1070" i="1"/>
  <c r="Q1070" i="1"/>
  <c r="R1070" i="1"/>
  <c r="S1070" i="1"/>
  <c r="P1071" i="1"/>
  <c r="Q1071" i="1"/>
  <c r="R1071" i="1"/>
  <c r="S1071" i="1"/>
  <c r="P1072" i="1"/>
  <c r="Q1072" i="1"/>
  <c r="R1072" i="1"/>
  <c r="S1072" i="1"/>
  <c r="P1073" i="1"/>
  <c r="Q1073" i="1"/>
  <c r="R1073" i="1"/>
  <c r="S1073" i="1"/>
  <c r="P1074" i="1"/>
  <c r="Q1074" i="1"/>
  <c r="R1074" i="1"/>
  <c r="S1074" i="1"/>
  <c r="P1075" i="1"/>
  <c r="Q1075" i="1"/>
  <c r="R1075" i="1"/>
  <c r="S1075" i="1"/>
  <c r="P1076" i="1"/>
  <c r="Q1076" i="1"/>
  <c r="R1076" i="1"/>
  <c r="S1076" i="1"/>
  <c r="P1077" i="1"/>
  <c r="Q1077" i="1"/>
  <c r="R1077" i="1"/>
  <c r="S1077" i="1"/>
  <c r="P1078" i="1"/>
  <c r="Q1078" i="1"/>
  <c r="R1078" i="1"/>
  <c r="S1078" i="1"/>
  <c r="P1079" i="1"/>
  <c r="Q1079" i="1"/>
  <c r="R1079" i="1"/>
  <c r="S1079" i="1"/>
  <c r="P1080" i="1"/>
  <c r="Q1080" i="1"/>
  <c r="R1080" i="1"/>
  <c r="S1080" i="1"/>
  <c r="P1081" i="1"/>
  <c r="Q1081" i="1"/>
  <c r="R1081" i="1"/>
  <c r="S1081" i="1"/>
  <c r="P1082" i="1"/>
  <c r="Q1082" i="1"/>
  <c r="R1082" i="1"/>
  <c r="S1082" i="1"/>
  <c r="P1083" i="1"/>
  <c r="Q1083" i="1"/>
  <c r="R1083" i="1"/>
  <c r="S1083" i="1"/>
  <c r="P1084" i="1"/>
  <c r="Q1084" i="1"/>
  <c r="R1084" i="1"/>
  <c r="S1084" i="1"/>
  <c r="P1085" i="1"/>
  <c r="Q1085" i="1"/>
  <c r="R1085" i="1"/>
  <c r="S1085" i="1"/>
  <c r="P1086" i="1"/>
  <c r="Q1086" i="1"/>
  <c r="R1086" i="1"/>
  <c r="S1086" i="1"/>
  <c r="P1087" i="1"/>
  <c r="Q1087" i="1"/>
  <c r="R1087" i="1"/>
  <c r="S1087" i="1"/>
  <c r="P1088" i="1"/>
  <c r="Q1088" i="1"/>
  <c r="R1088" i="1"/>
  <c r="S1088" i="1"/>
  <c r="P1089" i="1"/>
  <c r="Q1089" i="1"/>
  <c r="R1089" i="1"/>
  <c r="S1089" i="1"/>
  <c r="P1090" i="1"/>
  <c r="Q1090" i="1"/>
  <c r="R1090" i="1"/>
  <c r="S1090" i="1"/>
  <c r="P1091" i="1"/>
  <c r="Q1091" i="1"/>
  <c r="R1091" i="1"/>
  <c r="S1091" i="1"/>
  <c r="P1092" i="1"/>
  <c r="Q1092" i="1"/>
  <c r="R1092" i="1"/>
  <c r="S1092" i="1"/>
  <c r="P1093" i="1"/>
  <c r="Q1093" i="1"/>
  <c r="R1093" i="1"/>
  <c r="S1093" i="1"/>
  <c r="P1094" i="1"/>
  <c r="Q1094" i="1"/>
  <c r="R1094" i="1"/>
  <c r="S1094" i="1"/>
  <c r="P1095" i="1"/>
  <c r="Q1095" i="1"/>
  <c r="R1095" i="1"/>
  <c r="S1095" i="1"/>
  <c r="P1096" i="1"/>
  <c r="Q1096" i="1"/>
  <c r="R1096" i="1"/>
  <c r="S1096" i="1"/>
  <c r="P1097" i="1"/>
  <c r="Q1097" i="1"/>
  <c r="R1097" i="1"/>
  <c r="S1097" i="1"/>
  <c r="P1098" i="1"/>
  <c r="Q1098" i="1"/>
  <c r="R1098" i="1"/>
  <c r="S1098" i="1"/>
  <c r="P1099" i="1"/>
  <c r="Q1099" i="1"/>
  <c r="R1099" i="1"/>
  <c r="S1099" i="1"/>
  <c r="P1100" i="1"/>
  <c r="Q1100" i="1"/>
  <c r="R1100" i="1"/>
  <c r="S1100" i="1"/>
  <c r="P1101" i="1"/>
  <c r="Q1101" i="1"/>
  <c r="R1101" i="1"/>
  <c r="S1101" i="1"/>
  <c r="P1102" i="1"/>
  <c r="Q1102" i="1"/>
  <c r="R1102" i="1"/>
  <c r="S1102" i="1"/>
  <c r="P1103" i="1"/>
  <c r="Q1103" i="1"/>
  <c r="R1103" i="1"/>
  <c r="S1103" i="1"/>
  <c r="P1104" i="1"/>
  <c r="Q1104" i="1"/>
  <c r="R1104" i="1"/>
  <c r="S1104" i="1"/>
  <c r="P1105" i="1"/>
  <c r="Q1105" i="1"/>
  <c r="R1105" i="1"/>
  <c r="S1105" i="1"/>
  <c r="P1106" i="1"/>
  <c r="Q1106" i="1"/>
  <c r="R1106" i="1"/>
  <c r="S1106" i="1"/>
  <c r="P1107" i="1"/>
  <c r="Q1107" i="1"/>
  <c r="R1107" i="1"/>
  <c r="S1107" i="1"/>
  <c r="P1108" i="1"/>
  <c r="Q1108" i="1"/>
  <c r="R1108" i="1"/>
  <c r="S1108" i="1"/>
  <c r="P1109" i="1"/>
  <c r="Q1109" i="1"/>
  <c r="R1109" i="1"/>
  <c r="S1109" i="1"/>
  <c r="P1110" i="1"/>
  <c r="Q1110" i="1"/>
  <c r="R1110" i="1"/>
  <c r="S1110" i="1"/>
  <c r="P1111" i="1"/>
  <c r="Q1111" i="1"/>
  <c r="R1111" i="1"/>
  <c r="S1111" i="1"/>
  <c r="P1112" i="1"/>
  <c r="Q1112" i="1"/>
  <c r="R1112" i="1"/>
  <c r="S1112" i="1"/>
  <c r="P1113" i="1"/>
  <c r="Q1113" i="1"/>
  <c r="R1113" i="1"/>
  <c r="S1113" i="1"/>
  <c r="P1114" i="1"/>
  <c r="Q1114" i="1"/>
  <c r="R1114" i="1"/>
  <c r="S1114" i="1"/>
  <c r="P1115" i="1"/>
  <c r="Q1115" i="1"/>
  <c r="R1115" i="1"/>
  <c r="S1115" i="1"/>
  <c r="P1116" i="1"/>
  <c r="Q1116" i="1"/>
  <c r="R1116" i="1"/>
  <c r="S1116" i="1"/>
  <c r="P1117" i="1"/>
  <c r="Q1117" i="1"/>
  <c r="R1117" i="1"/>
  <c r="S1117" i="1"/>
  <c r="P1118" i="1"/>
  <c r="Q1118" i="1"/>
  <c r="R1118" i="1"/>
  <c r="S1118" i="1"/>
  <c r="P1119" i="1"/>
  <c r="Q1119" i="1"/>
  <c r="R1119" i="1"/>
  <c r="S1119" i="1"/>
  <c r="P1120" i="1"/>
  <c r="Q1120" i="1"/>
  <c r="R1120" i="1"/>
  <c r="S1120" i="1"/>
  <c r="P1121" i="1"/>
  <c r="Q1121" i="1"/>
  <c r="R1121" i="1"/>
  <c r="S1121" i="1"/>
  <c r="P1122" i="1"/>
  <c r="Q1122" i="1"/>
  <c r="R1122" i="1"/>
  <c r="S1122" i="1"/>
  <c r="P1123" i="1"/>
  <c r="Q1123" i="1"/>
  <c r="R1123" i="1"/>
  <c r="S1123" i="1"/>
  <c r="P1124" i="1"/>
  <c r="Q1124" i="1"/>
  <c r="R1124" i="1"/>
  <c r="S1124" i="1"/>
  <c r="P1125" i="1"/>
  <c r="Q1125" i="1"/>
  <c r="R1125" i="1"/>
  <c r="S1125" i="1"/>
  <c r="P1126" i="1"/>
  <c r="Q1126" i="1"/>
  <c r="R1126" i="1"/>
  <c r="S1126" i="1"/>
  <c r="P1127" i="1"/>
  <c r="Q1127" i="1"/>
  <c r="R1127" i="1"/>
  <c r="S1127" i="1"/>
  <c r="P1128" i="1"/>
  <c r="Q1128" i="1"/>
  <c r="R1128" i="1"/>
  <c r="S1128" i="1"/>
  <c r="P1129" i="1"/>
  <c r="Q1129" i="1"/>
  <c r="R1129" i="1"/>
  <c r="S1129" i="1"/>
  <c r="P1130" i="1"/>
  <c r="Q1130" i="1"/>
  <c r="R1130" i="1"/>
  <c r="S1130" i="1"/>
  <c r="P1131" i="1"/>
  <c r="Q1131" i="1"/>
  <c r="R1131" i="1"/>
  <c r="S1131" i="1"/>
  <c r="P1132" i="1"/>
  <c r="Q1132" i="1"/>
  <c r="R1132" i="1"/>
  <c r="S1132" i="1"/>
  <c r="P1133" i="1"/>
  <c r="Q1133" i="1"/>
  <c r="R1133" i="1"/>
  <c r="S1133" i="1"/>
  <c r="P1134" i="1"/>
  <c r="Q1134" i="1"/>
  <c r="R1134" i="1"/>
  <c r="S1134" i="1"/>
  <c r="P1135" i="1"/>
  <c r="Q1135" i="1"/>
  <c r="R1135" i="1"/>
  <c r="S1135" i="1"/>
  <c r="P1136" i="1"/>
  <c r="Q1136" i="1"/>
  <c r="R1136" i="1"/>
  <c r="S1136" i="1"/>
  <c r="P1137" i="1"/>
  <c r="Q1137" i="1"/>
  <c r="R1137" i="1"/>
  <c r="S1137" i="1"/>
  <c r="P1138" i="1"/>
  <c r="Q1138" i="1"/>
  <c r="R1138" i="1"/>
  <c r="S1138" i="1"/>
  <c r="P1139" i="1"/>
  <c r="Q1139" i="1"/>
  <c r="R1139" i="1"/>
  <c r="S1139" i="1"/>
  <c r="P1140" i="1"/>
  <c r="Q1140" i="1"/>
  <c r="R1140" i="1"/>
  <c r="S1140" i="1"/>
  <c r="P1141" i="1"/>
  <c r="Q1141" i="1"/>
  <c r="R1141" i="1"/>
  <c r="S1141" i="1"/>
  <c r="P1142" i="1"/>
  <c r="Q1142" i="1"/>
  <c r="R1142" i="1"/>
  <c r="S1142" i="1"/>
  <c r="P1143" i="1"/>
  <c r="Q1143" i="1"/>
  <c r="R1143" i="1"/>
  <c r="S1143" i="1"/>
  <c r="P1144" i="1"/>
  <c r="Q1144" i="1"/>
  <c r="R1144" i="1"/>
  <c r="S1144" i="1"/>
  <c r="P1145" i="1"/>
  <c r="Q1145" i="1"/>
  <c r="R1145" i="1"/>
  <c r="S1145" i="1"/>
  <c r="P1146" i="1"/>
  <c r="Q1146" i="1"/>
  <c r="R1146" i="1"/>
  <c r="S1146" i="1"/>
  <c r="P1147" i="1"/>
  <c r="Q1147" i="1"/>
  <c r="R1147" i="1"/>
  <c r="S1147" i="1"/>
  <c r="P1148" i="1"/>
  <c r="Q1148" i="1"/>
  <c r="R1148" i="1"/>
  <c r="S1148" i="1"/>
  <c r="P1149" i="1"/>
  <c r="Q1149" i="1"/>
  <c r="R1149" i="1"/>
  <c r="S1149" i="1"/>
  <c r="P1150" i="1"/>
  <c r="Q1150" i="1"/>
  <c r="R1150" i="1"/>
  <c r="S1150" i="1"/>
  <c r="P1151" i="1"/>
  <c r="Q1151" i="1"/>
  <c r="R1151" i="1"/>
  <c r="S1151" i="1"/>
  <c r="P1152" i="1"/>
  <c r="Q1152" i="1"/>
  <c r="R1152" i="1"/>
  <c r="S1152" i="1"/>
  <c r="P1153" i="1"/>
  <c r="Q1153" i="1"/>
  <c r="R1153" i="1"/>
  <c r="S1153" i="1"/>
  <c r="P1154" i="1"/>
  <c r="Q1154" i="1"/>
  <c r="R1154" i="1"/>
  <c r="S1154" i="1"/>
  <c r="P1155" i="1"/>
  <c r="Q1155" i="1"/>
  <c r="R1155" i="1"/>
  <c r="S1155" i="1"/>
  <c r="P1156" i="1"/>
  <c r="Q1156" i="1"/>
  <c r="R1156" i="1"/>
  <c r="S1156" i="1"/>
  <c r="P1157" i="1"/>
  <c r="Q1157" i="1"/>
  <c r="R1157" i="1"/>
  <c r="S1157" i="1"/>
  <c r="P1158" i="1"/>
  <c r="Q1158" i="1"/>
  <c r="R1158" i="1"/>
  <c r="S1158" i="1"/>
  <c r="P1159" i="1"/>
  <c r="Q1159" i="1"/>
  <c r="R1159" i="1"/>
  <c r="S1159" i="1"/>
  <c r="P1160" i="1"/>
  <c r="Q1160" i="1"/>
  <c r="R1160" i="1"/>
  <c r="S1160" i="1"/>
  <c r="P1161" i="1"/>
  <c r="Q1161" i="1"/>
  <c r="R1161" i="1"/>
  <c r="S1161" i="1"/>
  <c r="P1162" i="1"/>
  <c r="Q1162" i="1"/>
  <c r="R1162" i="1"/>
  <c r="S1162" i="1"/>
  <c r="P1163" i="1"/>
  <c r="Q1163" i="1"/>
  <c r="R1163" i="1"/>
  <c r="S1163" i="1"/>
  <c r="P1164" i="1"/>
  <c r="Q1164" i="1"/>
  <c r="R1164" i="1"/>
  <c r="S1164" i="1"/>
  <c r="P1165" i="1"/>
  <c r="Q1165" i="1"/>
  <c r="R1165" i="1"/>
  <c r="S1165" i="1"/>
  <c r="P1166" i="1"/>
  <c r="Q1166" i="1"/>
  <c r="R1166" i="1"/>
  <c r="S1166" i="1"/>
  <c r="P1167" i="1"/>
  <c r="Q1167" i="1"/>
  <c r="R1167" i="1"/>
  <c r="S1167" i="1"/>
  <c r="P1168" i="1"/>
  <c r="Q1168" i="1"/>
  <c r="R1168" i="1"/>
  <c r="S1168" i="1"/>
  <c r="P1169" i="1"/>
  <c r="Q1169" i="1"/>
  <c r="R1169" i="1"/>
  <c r="S1169" i="1"/>
  <c r="P1170" i="1"/>
  <c r="Q1170" i="1"/>
  <c r="R1170" i="1"/>
  <c r="S1170" i="1"/>
  <c r="P1171" i="1"/>
  <c r="Q1171" i="1"/>
  <c r="R1171" i="1"/>
  <c r="S1171" i="1"/>
  <c r="P1172" i="1"/>
  <c r="Q1172" i="1"/>
  <c r="R1172" i="1"/>
  <c r="S1172" i="1"/>
  <c r="P1173" i="1"/>
  <c r="Q1173" i="1"/>
  <c r="R1173" i="1"/>
  <c r="S1173" i="1"/>
  <c r="P1174" i="1"/>
  <c r="Q1174" i="1"/>
  <c r="R1174" i="1"/>
  <c r="S1174" i="1"/>
  <c r="P1175" i="1"/>
  <c r="Q1175" i="1"/>
  <c r="R1175" i="1"/>
  <c r="S1175" i="1"/>
  <c r="P1176" i="1"/>
  <c r="Q1176" i="1"/>
  <c r="R1176" i="1"/>
  <c r="S1176" i="1"/>
  <c r="P1177" i="1"/>
  <c r="Q1177" i="1"/>
  <c r="R1177" i="1"/>
  <c r="S1177" i="1"/>
  <c r="P1178" i="1"/>
  <c r="Q1178" i="1"/>
  <c r="R1178" i="1"/>
  <c r="S1178" i="1"/>
  <c r="P1179" i="1"/>
  <c r="Q1179" i="1"/>
  <c r="R1179" i="1"/>
  <c r="S1179" i="1"/>
  <c r="P1180" i="1"/>
  <c r="Q1180" i="1"/>
  <c r="R1180" i="1"/>
  <c r="S1180" i="1"/>
  <c r="P1181" i="1"/>
  <c r="Q1181" i="1"/>
  <c r="R1181" i="1"/>
  <c r="S1181" i="1"/>
  <c r="P1182" i="1"/>
  <c r="Q1182" i="1"/>
  <c r="R1182" i="1"/>
  <c r="S1182" i="1"/>
  <c r="P1183" i="1"/>
  <c r="Q1183" i="1"/>
  <c r="R1183" i="1"/>
  <c r="S1183" i="1"/>
  <c r="P1184" i="1"/>
  <c r="Q1184" i="1"/>
  <c r="R1184" i="1"/>
  <c r="S1184" i="1"/>
  <c r="P1185" i="1"/>
  <c r="Q1185" i="1"/>
  <c r="R1185" i="1"/>
  <c r="S1185" i="1"/>
  <c r="P1186" i="1"/>
  <c r="Q1186" i="1"/>
  <c r="R1186" i="1"/>
  <c r="S1186" i="1"/>
  <c r="P1187" i="1"/>
  <c r="Q1187" i="1"/>
  <c r="R1187" i="1"/>
  <c r="S1187" i="1"/>
  <c r="P1188" i="1"/>
  <c r="Q1188" i="1"/>
  <c r="R1188" i="1"/>
  <c r="S1188" i="1"/>
  <c r="P1189" i="1"/>
  <c r="Q1189" i="1"/>
  <c r="R1189" i="1"/>
  <c r="S1189" i="1"/>
  <c r="P1190" i="1"/>
  <c r="Q1190" i="1"/>
  <c r="R1190" i="1"/>
  <c r="S1190" i="1"/>
  <c r="P1191" i="1"/>
  <c r="Q1191" i="1"/>
  <c r="R1191" i="1"/>
  <c r="S1191" i="1"/>
  <c r="P1192" i="1"/>
  <c r="Q1192" i="1"/>
  <c r="R1192" i="1"/>
  <c r="S1192" i="1"/>
  <c r="P1193" i="1"/>
  <c r="Q1193" i="1"/>
  <c r="R1193" i="1"/>
  <c r="S1193" i="1"/>
  <c r="P1194" i="1"/>
  <c r="Q1194" i="1"/>
  <c r="R1194" i="1"/>
  <c r="S1194" i="1"/>
  <c r="P1195" i="1"/>
  <c r="Q1195" i="1"/>
  <c r="R1195" i="1"/>
  <c r="S1195" i="1"/>
  <c r="P1196" i="1"/>
  <c r="Q1196" i="1"/>
  <c r="R1196" i="1"/>
  <c r="S1196" i="1"/>
  <c r="P1197" i="1"/>
  <c r="Q1197" i="1"/>
  <c r="R1197" i="1"/>
  <c r="S1197" i="1"/>
  <c r="P1198" i="1"/>
  <c r="Q1198" i="1"/>
  <c r="R1198" i="1"/>
  <c r="S1198" i="1"/>
  <c r="P1199" i="1"/>
  <c r="Q1199" i="1"/>
  <c r="R1199" i="1"/>
  <c r="S1199" i="1"/>
  <c r="P1200" i="1"/>
  <c r="Q1200" i="1"/>
  <c r="R1200" i="1"/>
  <c r="S1200" i="1"/>
  <c r="P1201" i="1"/>
  <c r="Q1201" i="1"/>
  <c r="R1201" i="1"/>
  <c r="S1201" i="1"/>
  <c r="P1202" i="1"/>
  <c r="Q1202" i="1"/>
  <c r="R1202" i="1"/>
  <c r="S1202" i="1"/>
  <c r="P1203" i="1"/>
  <c r="Q1203" i="1"/>
  <c r="R1203" i="1"/>
  <c r="S1203" i="1"/>
  <c r="P1204" i="1"/>
  <c r="Q1204" i="1"/>
  <c r="R1204" i="1"/>
  <c r="S1204" i="1"/>
  <c r="P1205" i="1"/>
  <c r="Q1205" i="1"/>
  <c r="R1205" i="1"/>
  <c r="S1205" i="1"/>
  <c r="P1206" i="1"/>
  <c r="Q1206" i="1"/>
  <c r="R1206" i="1"/>
  <c r="S1206" i="1"/>
  <c r="P1207" i="1"/>
  <c r="Q1207" i="1"/>
  <c r="R1207" i="1"/>
  <c r="S1207" i="1"/>
  <c r="P1208" i="1"/>
  <c r="Q1208" i="1"/>
  <c r="R1208" i="1"/>
  <c r="S1208" i="1"/>
  <c r="P1209" i="1"/>
  <c r="Q1209" i="1"/>
  <c r="R1209" i="1"/>
  <c r="S1209" i="1"/>
  <c r="P1210" i="1"/>
  <c r="Q1210" i="1"/>
  <c r="R1210" i="1"/>
  <c r="S1210" i="1"/>
  <c r="P1211" i="1"/>
  <c r="Q1211" i="1"/>
  <c r="R1211" i="1"/>
  <c r="S1211" i="1"/>
  <c r="P1212" i="1"/>
  <c r="Q1212" i="1"/>
  <c r="R1212" i="1"/>
  <c r="S1212" i="1"/>
  <c r="P1213" i="1"/>
  <c r="Q1213" i="1"/>
  <c r="R1213" i="1"/>
  <c r="S1213" i="1"/>
  <c r="P1214" i="1"/>
  <c r="Q1214" i="1"/>
  <c r="R1214" i="1"/>
  <c r="S1214" i="1"/>
  <c r="P1215" i="1"/>
  <c r="Q1215" i="1"/>
  <c r="R1215" i="1"/>
  <c r="S1215" i="1"/>
  <c r="P1216" i="1"/>
  <c r="Q1216" i="1"/>
  <c r="R1216" i="1"/>
  <c r="S1216" i="1"/>
  <c r="P1217" i="1"/>
  <c r="Q1217" i="1"/>
  <c r="R1217" i="1"/>
  <c r="S1217" i="1"/>
  <c r="P1218" i="1"/>
  <c r="Q1218" i="1"/>
  <c r="R1218" i="1"/>
  <c r="S1218" i="1"/>
  <c r="P1219" i="1"/>
  <c r="Q1219" i="1"/>
  <c r="R1219" i="1"/>
  <c r="S1219" i="1"/>
  <c r="P1220" i="1"/>
  <c r="Q1220" i="1"/>
  <c r="R1220" i="1"/>
  <c r="S1220" i="1"/>
  <c r="P1221" i="1"/>
  <c r="Q1221" i="1"/>
  <c r="R1221" i="1"/>
  <c r="S1221" i="1"/>
  <c r="P1222" i="1"/>
  <c r="Q1222" i="1"/>
  <c r="R1222" i="1"/>
  <c r="S1222" i="1"/>
  <c r="P1223" i="1"/>
  <c r="Q1223" i="1"/>
  <c r="R1223" i="1"/>
  <c r="S1223" i="1"/>
  <c r="P1224" i="1"/>
  <c r="Q1224" i="1"/>
  <c r="R1224" i="1"/>
  <c r="S1224" i="1"/>
  <c r="P1225" i="1"/>
  <c r="Q1225" i="1"/>
  <c r="R1225" i="1"/>
  <c r="S1225" i="1"/>
  <c r="P1226" i="1"/>
  <c r="Q1226" i="1"/>
  <c r="R1226" i="1"/>
  <c r="S1226" i="1"/>
  <c r="P1227" i="1"/>
  <c r="Q1227" i="1"/>
  <c r="R1227" i="1"/>
  <c r="S1227" i="1"/>
  <c r="P1228" i="1"/>
  <c r="Q1228" i="1"/>
  <c r="R1228" i="1"/>
  <c r="S1228" i="1"/>
  <c r="P1229" i="1"/>
  <c r="Q1229" i="1"/>
  <c r="R1229" i="1"/>
  <c r="S1229" i="1"/>
  <c r="P1230" i="1"/>
  <c r="Q1230" i="1"/>
  <c r="R1230" i="1"/>
  <c r="S1230" i="1"/>
  <c r="P1231" i="1"/>
  <c r="Q1231" i="1"/>
  <c r="R1231" i="1"/>
  <c r="S1231" i="1"/>
  <c r="P1232" i="1"/>
  <c r="Q1232" i="1"/>
  <c r="R1232" i="1"/>
  <c r="S1232" i="1"/>
  <c r="P1233" i="1"/>
  <c r="Q1233" i="1"/>
  <c r="R1233" i="1"/>
  <c r="S1233" i="1"/>
  <c r="P1234" i="1"/>
  <c r="Q1234" i="1"/>
  <c r="R1234" i="1"/>
  <c r="S1234" i="1"/>
  <c r="P1235" i="1"/>
  <c r="Q1235" i="1"/>
  <c r="R1235" i="1"/>
  <c r="S1235" i="1"/>
  <c r="P1236" i="1"/>
  <c r="Q1236" i="1"/>
  <c r="R1236" i="1"/>
  <c r="S1236" i="1"/>
  <c r="P1237" i="1"/>
  <c r="Q1237" i="1"/>
  <c r="R1237" i="1"/>
  <c r="S1237" i="1"/>
  <c r="P1238" i="1"/>
  <c r="Q1238" i="1"/>
  <c r="R1238" i="1"/>
  <c r="S1238" i="1"/>
  <c r="P1239" i="1"/>
  <c r="Q1239" i="1"/>
  <c r="R1239" i="1"/>
  <c r="S1239" i="1"/>
  <c r="P1240" i="1"/>
  <c r="Q1240" i="1"/>
  <c r="R1240" i="1"/>
  <c r="S1240" i="1"/>
  <c r="P1241" i="1"/>
  <c r="Q1241" i="1"/>
  <c r="R1241" i="1"/>
  <c r="S1241" i="1"/>
  <c r="P1242" i="1"/>
  <c r="Q1242" i="1"/>
  <c r="R1242" i="1"/>
  <c r="S1242" i="1"/>
  <c r="P1243" i="1"/>
  <c r="Q1243" i="1"/>
  <c r="R1243" i="1"/>
  <c r="S1243" i="1"/>
  <c r="P1244" i="1"/>
  <c r="Q1244" i="1"/>
  <c r="R1244" i="1"/>
  <c r="S1244" i="1"/>
  <c r="P1245" i="1"/>
  <c r="Q1245" i="1"/>
  <c r="R1245" i="1"/>
  <c r="S1245" i="1"/>
  <c r="P1246" i="1"/>
  <c r="Q1246" i="1"/>
  <c r="R1246" i="1"/>
  <c r="S1246" i="1"/>
  <c r="P1247" i="1"/>
  <c r="Q1247" i="1"/>
  <c r="R1247" i="1"/>
  <c r="S1247" i="1"/>
  <c r="P1248" i="1"/>
  <c r="Q1248" i="1"/>
  <c r="R1248" i="1"/>
  <c r="S1248" i="1"/>
  <c r="P1249" i="1"/>
  <c r="Q1249" i="1"/>
  <c r="R1249" i="1"/>
  <c r="S1249" i="1"/>
  <c r="P1250" i="1"/>
  <c r="Q1250" i="1"/>
  <c r="R1250" i="1"/>
  <c r="S1250" i="1"/>
  <c r="P1251" i="1"/>
  <c r="Q1251" i="1"/>
  <c r="R1251" i="1"/>
  <c r="S1251" i="1"/>
  <c r="P1252" i="1"/>
  <c r="Q1252" i="1"/>
  <c r="R1252" i="1"/>
  <c r="S1252" i="1"/>
  <c r="P1253" i="1"/>
  <c r="Q1253" i="1"/>
  <c r="R1253" i="1"/>
  <c r="S1253" i="1"/>
  <c r="P1254" i="1"/>
  <c r="Q1254" i="1"/>
  <c r="R1254" i="1"/>
  <c r="S1254" i="1"/>
  <c r="P1255" i="1"/>
  <c r="Q1255" i="1"/>
  <c r="R1255" i="1"/>
  <c r="S1255" i="1"/>
  <c r="P1256" i="1"/>
  <c r="Q1256" i="1"/>
  <c r="R1256" i="1"/>
  <c r="S1256" i="1"/>
  <c r="P1257" i="1"/>
  <c r="Q1257" i="1"/>
  <c r="R1257" i="1"/>
  <c r="S1257" i="1"/>
  <c r="P1258" i="1"/>
  <c r="Q1258" i="1"/>
  <c r="R1258" i="1"/>
  <c r="S1258" i="1"/>
  <c r="P1259" i="1"/>
  <c r="Q1259" i="1"/>
  <c r="R1259" i="1"/>
  <c r="S1259" i="1"/>
  <c r="P1260" i="1"/>
  <c r="Q1260" i="1"/>
  <c r="R1260" i="1"/>
  <c r="S1260" i="1"/>
  <c r="P1261" i="1"/>
  <c r="Q1261" i="1"/>
  <c r="R1261" i="1"/>
  <c r="S1261" i="1"/>
  <c r="P1262" i="1"/>
  <c r="Q1262" i="1"/>
  <c r="R1262" i="1"/>
  <c r="S1262" i="1"/>
  <c r="P1263" i="1"/>
  <c r="Q1263" i="1"/>
  <c r="R1263" i="1"/>
  <c r="S1263" i="1"/>
  <c r="P1264" i="1"/>
  <c r="Q1264" i="1"/>
  <c r="R1264" i="1"/>
  <c r="S1264" i="1"/>
  <c r="P1265" i="1"/>
  <c r="Q1265" i="1"/>
  <c r="R1265" i="1"/>
  <c r="S1265" i="1"/>
  <c r="P1266" i="1"/>
  <c r="Q1266" i="1"/>
  <c r="R1266" i="1"/>
  <c r="S1266" i="1"/>
  <c r="P1267" i="1"/>
  <c r="Q1267" i="1"/>
  <c r="R1267" i="1"/>
  <c r="S1267" i="1"/>
  <c r="P1268" i="1"/>
  <c r="Q1268" i="1"/>
  <c r="R1268" i="1"/>
  <c r="S1268" i="1"/>
  <c r="P1269" i="1"/>
  <c r="Q1269" i="1"/>
  <c r="R1269" i="1"/>
  <c r="S1269" i="1"/>
  <c r="P1270" i="1"/>
  <c r="Q1270" i="1"/>
  <c r="R1270" i="1"/>
  <c r="S1270" i="1"/>
  <c r="P1271" i="1"/>
  <c r="Q1271" i="1"/>
  <c r="R1271" i="1"/>
  <c r="S1271" i="1"/>
  <c r="P1272" i="1"/>
  <c r="Q1272" i="1"/>
  <c r="R1272" i="1"/>
  <c r="S1272" i="1"/>
  <c r="P1273" i="1"/>
  <c r="Q1273" i="1"/>
  <c r="R1273" i="1"/>
  <c r="S1273" i="1"/>
  <c r="P1274" i="1"/>
  <c r="Q1274" i="1"/>
  <c r="R1274" i="1"/>
  <c r="S1274" i="1"/>
  <c r="P1275" i="1"/>
  <c r="Q1275" i="1"/>
  <c r="R1275" i="1"/>
  <c r="S1275" i="1"/>
  <c r="P1276" i="1"/>
  <c r="Q1276" i="1"/>
  <c r="R1276" i="1"/>
  <c r="S1276" i="1"/>
  <c r="P1277" i="1"/>
  <c r="Q1277" i="1"/>
  <c r="R1277" i="1"/>
  <c r="S1277" i="1"/>
  <c r="P1278" i="1"/>
  <c r="Q1278" i="1"/>
  <c r="R1278" i="1"/>
  <c r="S1278" i="1"/>
  <c r="P1279" i="1"/>
  <c r="Q1279" i="1"/>
  <c r="R1279" i="1"/>
  <c r="S1279" i="1"/>
  <c r="P1280" i="1"/>
  <c r="Q1280" i="1"/>
  <c r="R1280" i="1"/>
  <c r="S1280" i="1"/>
  <c r="P1281" i="1"/>
  <c r="Q1281" i="1"/>
  <c r="R1281" i="1"/>
  <c r="S1281" i="1"/>
  <c r="P1282" i="1"/>
  <c r="Q1282" i="1"/>
  <c r="R1282" i="1"/>
  <c r="S1282" i="1"/>
  <c r="P1283" i="1"/>
  <c r="Q1283" i="1"/>
  <c r="R1283" i="1"/>
  <c r="S1283" i="1"/>
  <c r="P1284" i="1"/>
  <c r="Q1284" i="1"/>
  <c r="R1284" i="1"/>
  <c r="S1284" i="1"/>
  <c r="P1285" i="1"/>
  <c r="Q1285" i="1"/>
  <c r="R1285" i="1"/>
  <c r="S1285" i="1"/>
  <c r="P1286" i="1"/>
  <c r="Q1286" i="1"/>
  <c r="R1286" i="1"/>
  <c r="S1286" i="1"/>
  <c r="P1287" i="1"/>
  <c r="Q1287" i="1"/>
  <c r="R1287" i="1"/>
  <c r="S1287" i="1"/>
  <c r="P1288" i="1"/>
  <c r="Q1288" i="1"/>
  <c r="R1288" i="1"/>
  <c r="S1288" i="1"/>
  <c r="P1289" i="1"/>
  <c r="Q1289" i="1"/>
  <c r="R1289" i="1"/>
  <c r="S1289" i="1"/>
  <c r="P1290" i="1"/>
  <c r="Q1290" i="1"/>
  <c r="R1290" i="1"/>
  <c r="S1290" i="1"/>
  <c r="P1291" i="1"/>
  <c r="Q1291" i="1"/>
  <c r="R1291" i="1"/>
  <c r="S1291" i="1"/>
  <c r="P1292" i="1"/>
  <c r="Q1292" i="1"/>
  <c r="R1292" i="1"/>
  <c r="S1292" i="1"/>
  <c r="P1293" i="1"/>
  <c r="Q1293" i="1"/>
  <c r="R1293" i="1"/>
  <c r="S1293" i="1"/>
  <c r="P1294" i="1"/>
  <c r="Q1294" i="1"/>
  <c r="R1294" i="1"/>
  <c r="S1294" i="1"/>
  <c r="P1295" i="1"/>
  <c r="Q1295" i="1"/>
  <c r="R1295" i="1"/>
  <c r="S1295" i="1"/>
  <c r="P1296" i="1"/>
  <c r="Q1296" i="1"/>
  <c r="R1296" i="1"/>
  <c r="S1296" i="1"/>
  <c r="P1297" i="1"/>
  <c r="Q1297" i="1"/>
  <c r="R1297" i="1"/>
  <c r="S1297" i="1"/>
  <c r="P1298" i="1"/>
  <c r="Q1298" i="1"/>
  <c r="R1298" i="1"/>
  <c r="S1298" i="1"/>
  <c r="P1299" i="1"/>
  <c r="Q1299" i="1"/>
  <c r="R1299" i="1"/>
  <c r="S1299" i="1"/>
  <c r="P1300" i="1"/>
  <c r="Q1300" i="1"/>
  <c r="R1300" i="1"/>
  <c r="S1300" i="1"/>
  <c r="P1301" i="1"/>
  <c r="Q1301" i="1"/>
  <c r="R1301" i="1"/>
  <c r="S1301" i="1"/>
  <c r="P1302" i="1"/>
  <c r="Q1302" i="1"/>
  <c r="R1302" i="1"/>
  <c r="S1302" i="1"/>
  <c r="P1303" i="1"/>
  <c r="Q1303" i="1"/>
  <c r="R1303" i="1"/>
  <c r="S1303" i="1"/>
  <c r="P1304" i="1"/>
  <c r="Q1304" i="1"/>
  <c r="R1304" i="1"/>
  <c r="S1304" i="1"/>
  <c r="P1305" i="1"/>
  <c r="Q1305" i="1"/>
  <c r="R1305" i="1"/>
  <c r="S1305" i="1"/>
  <c r="P1306" i="1"/>
  <c r="Q1306" i="1"/>
  <c r="R1306" i="1"/>
  <c r="S1306" i="1"/>
  <c r="P1307" i="1"/>
  <c r="Q1307" i="1"/>
  <c r="R1307" i="1"/>
  <c r="S1307" i="1"/>
  <c r="P1308" i="1"/>
  <c r="Q1308" i="1"/>
  <c r="R1308" i="1"/>
  <c r="S1308" i="1"/>
  <c r="P1309" i="1"/>
  <c r="Q1309" i="1"/>
  <c r="R1309" i="1"/>
  <c r="S1309" i="1"/>
  <c r="P1310" i="1"/>
  <c r="Q1310" i="1"/>
  <c r="R1310" i="1"/>
  <c r="S1310" i="1"/>
  <c r="P1311" i="1"/>
  <c r="Q1311" i="1"/>
  <c r="R1311" i="1"/>
  <c r="S1311" i="1"/>
  <c r="P1312" i="1"/>
  <c r="Q1312" i="1"/>
  <c r="R1312" i="1"/>
  <c r="S1312" i="1"/>
  <c r="P1313" i="1"/>
  <c r="Q1313" i="1"/>
  <c r="R1313" i="1"/>
  <c r="S1313" i="1"/>
  <c r="P1314" i="1"/>
  <c r="Q1314" i="1"/>
  <c r="R1314" i="1"/>
  <c r="S1314" i="1"/>
  <c r="P1315" i="1"/>
  <c r="Q1315" i="1"/>
  <c r="R1315" i="1"/>
  <c r="S1315" i="1"/>
  <c r="P1316" i="1"/>
  <c r="Q1316" i="1"/>
  <c r="R1316" i="1"/>
  <c r="S1316" i="1"/>
  <c r="P1317" i="1"/>
  <c r="Q1317" i="1"/>
  <c r="R1317" i="1"/>
  <c r="S1317" i="1"/>
  <c r="P1318" i="1"/>
  <c r="Q1318" i="1"/>
  <c r="R1318" i="1"/>
  <c r="S1318" i="1"/>
  <c r="P1319" i="1"/>
  <c r="Q1319" i="1"/>
  <c r="R1319" i="1"/>
  <c r="S1319" i="1"/>
  <c r="P1320" i="1"/>
  <c r="Q1320" i="1"/>
  <c r="R1320" i="1"/>
  <c r="S1320" i="1"/>
  <c r="P1321" i="1"/>
  <c r="Q1321" i="1"/>
  <c r="R1321" i="1"/>
  <c r="S1321" i="1"/>
  <c r="P1322" i="1"/>
  <c r="Q1322" i="1"/>
  <c r="R1322" i="1"/>
  <c r="S1322" i="1"/>
  <c r="P1323" i="1"/>
  <c r="Q1323" i="1"/>
  <c r="R1323" i="1"/>
  <c r="S1323" i="1"/>
  <c r="P1324" i="1"/>
  <c r="Q1324" i="1"/>
  <c r="R1324" i="1"/>
  <c r="S1324" i="1"/>
  <c r="P1325" i="1"/>
  <c r="Q1325" i="1"/>
  <c r="R1325" i="1"/>
  <c r="S1325" i="1"/>
  <c r="P1326" i="1"/>
  <c r="Q1326" i="1"/>
  <c r="R1326" i="1"/>
  <c r="S1326" i="1"/>
  <c r="P1327" i="1"/>
  <c r="Q1327" i="1"/>
  <c r="R1327" i="1"/>
  <c r="S1327" i="1"/>
  <c r="P1328" i="1"/>
  <c r="Q1328" i="1"/>
  <c r="R1328" i="1"/>
  <c r="S1328" i="1"/>
  <c r="P1329" i="1"/>
  <c r="Q1329" i="1"/>
  <c r="R1329" i="1"/>
  <c r="S1329" i="1"/>
  <c r="P1330" i="1"/>
  <c r="Q1330" i="1"/>
  <c r="R1330" i="1"/>
  <c r="S1330" i="1"/>
  <c r="P1331" i="1"/>
  <c r="Q1331" i="1"/>
  <c r="R1331" i="1"/>
  <c r="S1331" i="1"/>
  <c r="P1332" i="1"/>
  <c r="Q1332" i="1"/>
  <c r="R1332" i="1"/>
  <c r="S1332" i="1"/>
  <c r="P1333" i="1"/>
  <c r="Q1333" i="1"/>
  <c r="R1333" i="1"/>
  <c r="S1333" i="1"/>
  <c r="P1334" i="1"/>
  <c r="Q1334" i="1"/>
  <c r="R1334" i="1"/>
  <c r="S1334" i="1"/>
  <c r="P1335" i="1"/>
  <c r="Q1335" i="1"/>
  <c r="R1335" i="1"/>
  <c r="S1335" i="1"/>
  <c r="P1336" i="1"/>
  <c r="Q1336" i="1"/>
  <c r="R1336" i="1"/>
  <c r="S1336" i="1"/>
  <c r="P1337" i="1"/>
  <c r="Q1337" i="1"/>
  <c r="R1337" i="1"/>
  <c r="S1337" i="1"/>
  <c r="P1338" i="1"/>
  <c r="Q1338" i="1"/>
  <c r="R1338" i="1"/>
  <c r="S1338" i="1"/>
  <c r="P1339" i="1"/>
  <c r="Q1339" i="1"/>
  <c r="R1339" i="1"/>
  <c r="S1339" i="1"/>
  <c r="P1340" i="1"/>
  <c r="Q1340" i="1"/>
  <c r="R1340" i="1"/>
  <c r="S1340" i="1"/>
  <c r="P1341" i="1"/>
  <c r="Q1341" i="1"/>
  <c r="R1341" i="1"/>
  <c r="S1341" i="1"/>
  <c r="P1342" i="1"/>
  <c r="Q1342" i="1"/>
  <c r="R1342" i="1"/>
  <c r="S1342" i="1"/>
  <c r="P1343" i="1"/>
  <c r="Q1343" i="1"/>
  <c r="R1343" i="1"/>
  <c r="S1343" i="1"/>
  <c r="P1344" i="1"/>
  <c r="Q1344" i="1"/>
  <c r="R1344" i="1"/>
  <c r="S1344" i="1"/>
  <c r="P1345" i="1"/>
  <c r="Q1345" i="1"/>
  <c r="R1345" i="1"/>
  <c r="S1345" i="1"/>
  <c r="P1346" i="1"/>
  <c r="Q1346" i="1"/>
  <c r="R1346" i="1"/>
  <c r="S1346" i="1"/>
  <c r="P1347" i="1"/>
  <c r="Q1347" i="1"/>
  <c r="R1347" i="1"/>
  <c r="S1347" i="1"/>
  <c r="P1348" i="1"/>
  <c r="Q1348" i="1"/>
  <c r="R1348" i="1"/>
  <c r="S1348" i="1"/>
  <c r="P1349" i="1"/>
  <c r="Q1349" i="1"/>
  <c r="R1349" i="1"/>
  <c r="S1349" i="1"/>
  <c r="P1350" i="1"/>
  <c r="Q1350" i="1"/>
  <c r="R1350" i="1"/>
  <c r="S1350" i="1"/>
  <c r="P1351" i="1"/>
  <c r="Q1351" i="1"/>
  <c r="R1351" i="1"/>
  <c r="S1351" i="1"/>
  <c r="P1352" i="1"/>
  <c r="Q1352" i="1"/>
  <c r="R1352" i="1"/>
  <c r="S1352" i="1"/>
  <c r="P1353" i="1"/>
  <c r="Q1353" i="1"/>
  <c r="R1353" i="1"/>
  <c r="S1353" i="1"/>
  <c r="P1354" i="1"/>
  <c r="Q1354" i="1"/>
  <c r="R1354" i="1"/>
  <c r="S1354" i="1"/>
  <c r="P1355" i="1"/>
  <c r="Q1355" i="1"/>
  <c r="R1355" i="1"/>
  <c r="S1355" i="1"/>
  <c r="P1356" i="1"/>
  <c r="Q1356" i="1"/>
  <c r="R1356" i="1"/>
  <c r="S1356" i="1"/>
  <c r="P1357" i="1"/>
  <c r="Q1357" i="1"/>
  <c r="R1357" i="1"/>
  <c r="S1357" i="1"/>
  <c r="P1358" i="1"/>
  <c r="Q1358" i="1"/>
  <c r="R1358" i="1"/>
  <c r="S1358" i="1"/>
  <c r="P1359" i="1"/>
  <c r="Q1359" i="1"/>
  <c r="R1359" i="1"/>
  <c r="S1359" i="1"/>
  <c r="P1360" i="1"/>
  <c r="Q1360" i="1"/>
  <c r="R1360" i="1"/>
  <c r="S1360" i="1"/>
  <c r="P1361" i="1"/>
  <c r="Q1361" i="1"/>
  <c r="R1361" i="1"/>
  <c r="S1361" i="1"/>
  <c r="P1362" i="1"/>
  <c r="Q1362" i="1"/>
  <c r="R1362" i="1"/>
  <c r="S1362" i="1"/>
  <c r="P1363" i="1"/>
  <c r="Q1363" i="1"/>
  <c r="R1363" i="1"/>
  <c r="S1363" i="1"/>
  <c r="P1364" i="1"/>
  <c r="Q1364" i="1"/>
  <c r="R1364" i="1"/>
  <c r="S1364" i="1"/>
  <c r="P1365" i="1"/>
  <c r="Q1365" i="1"/>
  <c r="R1365" i="1"/>
  <c r="S1365" i="1"/>
  <c r="P1366" i="1"/>
  <c r="Q1366" i="1"/>
  <c r="R1366" i="1"/>
  <c r="S1366" i="1"/>
  <c r="P1367" i="1"/>
  <c r="Q1367" i="1"/>
  <c r="R1367" i="1"/>
  <c r="S1367" i="1"/>
  <c r="P1368" i="1"/>
  <c r="Q1368" i="1"/>
  <c r="R1368" i="1"/>
  <c r="S1368" i="1"/>
  <c r="P1369" i="1"/>
  <c r="Q1369" i="1"/>
  <c r="R1369" i="1"/>
  <c r="S1369" i="1"/>
  <c r="P1370" i="1"/>
  <c r="Q1370" i="1"/>
  <c r="R1370" i="1"/>
  <c r="S1370" i="1"/>
  <c r="P1371" i="1"/>
  <c r="Q1371" i="1"/>
  <c r="R1371" i="1"/>
  <c r="S1371" i="1"/>
  <c r="P1372" i="1"/>
  <c r="Q1372" i="1"/>
  <c r="R1372" i="1"/>
  <c r="S1372" i="1"/>
  <c r="P1373" i="1"/>
  <c r="Q1373" i="1"/>
  <c r="R1373" i="1"/>
  <c r="S1373" i="1"/>
  <c r="P1374" i="1"/>
  <c r="Q1374" i="1"/>
  <c r="R1374" i="1"/>
  <c r="S1374" i="1"/>
  <c r="P1375" i="1"/>
  <c r="Q1375" i="1"/>
  <c r="R1375" i="1"/>
  <c r="S1375" i="1"/>
  <c r="P1376" i="1"/>
  <c r="Q1376" i="1"/>
  <c r="R1376" i="1"/>
  <c r="S1376" i="1"/>
  <c r="P1377" i="1"/>
  <c r="Q1377" i="1"/>
  <c r="R1377" i="1"/>
  <c r="S1377" i="1"/>
  <c r="P1378" i="1"/>
  <c r="Q1378" i="1"/>
  <c r="R1378" i="1"/>
  <c r="S1378" i="1"/>
  <c r="P1379" i="1"/>
  <c r="Q1379" i="1"/>
  <c r="R1379" i="1"/>
  <c r="S1379" i="1"/>
  <c r="P1380" i="1"/>
  <c r="Q1380" i="1"/>
  <c r="R1380" i="1"/>
  <c r="S1380" i="1"/>
  <c r="P1381" i="1"/>
  <c r="Q1381" i="1"/>
  <c r="R1381" i="1"/>
  <c r="S1381" i="1"/>
  <c r="P1382" i="1"/>
  <c r="Q1382" i="1"/>
  <c r="R1382" i="1"/>
  <c r="S1382" i="1"/>
  <c r="P1383" i="1"/>
  <c r="Q1383" i="1"/>
  <c r="R1383" i="1"/>
  <c r="S1383" i="1"/>
  <c r="P1384" i="1"/>
  <c r="Q1384" i="1"/>
  <c r="R1384" i="1"/>
  <c r="S1384" i="1"/>
  <c r="P1385" i="1"/>
  <c r="Q1385" i="1"/>
  <c r="R1385" i="1"/>
  <c r="S1385" i="1"/>
  <c r="P1386" i="1"/>
  <c r="Q1386" i="1"/>
  <c r="R1386" i="1"/>
  <c r="S1386" i="1"/>
  <c r="P1387" i="1"/>
  <c r="Q1387" i="1"/>
  <c r="R1387" i="1"/>
  <c r="S1387" i="1"/>
  <c r="P1388" i="1"/>
  <c r="Q1388" i="1"/>
  <c r="R1388" i="1"/>
  <c r="S1388" i="1"/>
  <c r="P1389" i="1"/>
  <c r="Q1389" i="1"/>
  <c r="R1389" i="1"/>
  <c r="S1389" i="1"/>
  <c r="P1390" i="1"/>
  <c r="Q1390" i="1"/>
  <c r="R1390" i="1"/>
  <c r="S1390" i="1"/>
  <c r="P1391" i="1"/>
  <c r="Q1391" i="1"/>
  <c r="R1391" i="1"/>
  <c r="S1391" i="1"/>
  <c r="P1392" i="1"/>
  <c r="Q1392" i="1"/>
  <c r="R1392" i="1"/>
  <c r="S1392" i="1"/>
  <c r="P1393" i="1"/>
  <c r="Q1393" i="1"/>
  <c r="R1393" i="1"/>
  <c r="S1393" i="1"/>
  <c r="P1394" i="1"/>
  <c r="Q1394" i="1"/>
  <c r="R1394" i="1"/>
  <c r="S1394" i="1"/>
  <c r="P1395" i="1"/>
  <c r="Q1395" i="1"/>
  <c r="R1395" i="1"/>
  <c r="S1395" i="1"/>
  <c r="P1396" i="1"/>
  <c r="Q1396" i="1"/>
  <c r="R1396" i="1"/>
  <c r="S1396" i="1"/>
  <c r="P1397" i="1"/>
  <c r="Q1397" i="1"/>
  <c r="R1397" i="1"/>
  <c r="S1397" i="1"/>
  <c r="P1398" i="1"/>
  <c r="Q1398" i="1"/>
  <c r="R1398" i="1"/>
  <c r="S1398" i="1"/>
  <c r="P1399" i="1"/>
  <c r="Q1399" i="1"/>
  <c r="R1399" i="1"/>
  <c r="S1399" i="1"/>
  <c r="P1400" i="1"/>
  <c r="Q1400" i="1"/>
  <c r="R1400" i="1"/>
  <c r="S1400" i="1"/>
  <c r="P1401" i="1"/>
  <c r="Q1401" i="1"/>
  <c r="R1401" i="1"/>
  <c r="S1401" i="1"/>
  <c r="P1402" i="1"/>
  <c r="Q1402" i="1"/>
  <c r="R1402" i="1"/>
  <c r="S1402" i="1"/>
  <c r="P1403" i="1"/>
  <c r="Q1403" i="1"/>
  <c r="R1403" i="1"/>
  <c r="S1403" i="1"/>
  <c r="P1404" i="1"/>
  <c r="Q1404" i="1"/>
  <c r="R1404" i="1"/>
  <c r="S1404" i="1"/>
  <c r="P1405" i="1"/>
  <c r="Q1405" i="1"/>
  <c r="R1405" i="1"/>
  <c r="S1405" i="1"/>
  <c r="P1406" i="1"/>
  <c r="Q1406" i="1"/>
  <c r="R1406" i="1"/>
  <c r="S1406" i="1"/>
  <c r="P1407" i="1"/>
  <c r="Q1407" i="1"/>
  <c r="R1407" i="1"/>
  <c r="S1407" i="1"/>
  <c r="P1408" i="1"/>
  <c r="Q1408" i="1"/>
  <c r="R1408" i="1"/>
  <c r="S1408" i="1"/>
  <c r="P1409" i="1"/>
  <c r="Q1409" i="1"/>
  <c r="R1409" i="1"/>
  <c r="S1409" i="1"/>
  <c r="P1410" i="1"/>
  <c r="Q1410" i="1"/>
  <c r="R1410" i="1"/>
  <c r="S1410" i="1"/>
  <c r="P1411" i="1"/>
  <c r="Q1411" i="1"/>
  <c r="R1411" i="1"/>
  <c r="S1411" i="1"/>
  <c r="P1412" i="1"/>
  <c r="Q1412" i="1"/>
  <c r="R1412" i="1"/>
  <c r="S1412" i="1"/>
  <c r="P1413" i="1"/>
  <c r="Q1413" i="1"/>
  <c r="R1413" i="1"/>
  <c r="S1413" i="1"/>
  <c r="P1414" i="1"/>
  <c r="Q1414" i="1"/>
  <c r="R1414" i="1"/>
  <c r="S1414" i="1"/>
  <c r="P1415" i="1"/>
  <c r="Q1415" i="1"/>
  <c r="R1415" i="1"/>
  <c r="S1415" i="1"/>
  <c r="P1416" i="1"/>
  <c r="Q1416" i="1"/>
  <c r="R1416" i="1"/>
  <c r="S1416" i="1"/>
  <c r="P1417" i="1"/>
  <c r="Q1417" i="1"/>
  <c r="R1417" i="1"/>
  <c r="S1417" i="1"/>
  <c r="P1418" i="1"/>
  <c r="Q1418" i="1"/>
  <c r="R1418" i="1"/>
  <c r="S1418" i="1"/>
  <c r="P1419" i="1"/>
  <c r="Q1419" i="1"/>
  <c r="R1419" i="1"/>
  <c r="S1419" i="1"/>
  <c r="P1420" i="1"/>
  <c r="Q1420" i="1"/>
  <c r="R1420" i="1"/>
  <c r="S1420" i="1"/>
  <c r="P1421" i="1"/>
  <c r="Q1421" i="1"/>
  <c r="R1421" i="1"/>
  <c r="S1421" i="1"/>
  <c r="P1422" i="1"/>
  <c r="Q1422" i="1"/>
  <c r="R1422" i="1"/>
  <c r="S1422" i="1"/>
  <c r="P1423" i="1"/>
  <c r="Q1423" i="1"/>
  <c r="R1423" i="1"/>
  <c r="S1423" i="1"/>
  <c r="P1424" i="1"/>
  <c r="Q1424" i="1"/>
  <c r="R1424" i="1"/>
  <c r="S1424" i="1"/>
  <c r="P1425" i="1"/>
  <c r="Q1425" i="1"/>
  <c r="R1425" i="1"/>
  <c r="S1425" i="1"/>
  <c r="P1426" i="1"/>
  <c r="Q1426" i="1"/>
  <c r="R1426" i="1"/>
  <c r="S1426" i="1"/>
  <c r="P1427" i="1"/>
  <c r="Q1427" i="1"/>
  <c r="R1427" i="1"/>
  <c r="S1427" i="1"/>
  <c r="P1428" i="1"/>
  <c r="Q1428" i="1"/>
  <c r="R1428" i="1"/>
  <c r="S1428" i="1"/>
  <c r="P1429" i="1"/>
  <c r="Q1429" i="1"/>
  <c r="R1429" i="1"/>
  <c r="S1429" i="1"/>
  <c r="P1430" i="1"/>
  <c r="Q1430" i="1"/>
  <c r="R1430" i="1"/>
  <c r="S1430" i="1"/>
  <c r="P1431" i="1"/>
  <c r="Q1431" i="1"/>
  <c r="R1431" i="1"/>
  <c r="S1431" i="1"/>
  <c r="P1432" i="1"/>
  <c r="Q1432" i="1"/>
  <c r="R1432" i="1"/>
  <c r="S1432" i="1"/>
  <c r="P1433" i="1"/>
  <c r="Q1433" i="1"/>
  <c r="R1433" i="1"/>
  <c r="S1433" i="1"/>
  <c r="P1434" i="1"/>
  <c r="Q1434" i="1"/>
  <c r="R1434" i="1"/>
  <c r="S1434" i="1"/>
  <c r="P1435" i="1"/>
  <c r="Q1435" i="1"/>
  <c r="R1435" i="1"/>
  <c r="S1435" i="1"/>
  <c r="P1436" i="1"/>
  <c r="Q1436" i="1"/>
  <c r="R1436" i="1"/>
  <c r="S1436" i="1"/>
  <c r="P1437" i="1"/>
  <c r="Q1437" i="1"/>
  <c r="R1437" i="1"/>
  <c r="S1437" i="1"/>
  <c r="P1438" i="1"/>
  <c r="Q1438" i="1"/>
  <c r="R1438" i="1"/>
  <c r="S1438" i="1"/>
  <c r="P1439" i="1"/>
  <c r="Q1439" i="1"/>
  <c r="R1439" i="1"/>
  <c r="S1439" i="1"/>
  <c r="P1440" i="1"/>
  <c r="Q1440" i="1"/>
  <c r="R1440" i="1"/>
  <c r="S1440" i="1"/>
  <c r="P1441" i="1"/>
  <c r="Q1441" i="1"/>
  <c r="R1441" i="1"/>
  <c r="S1441" i="1"/>
  <c r="P1442" i="1"/>
  <c r="Q1442" i="1"/>
  <c r="R1442" i="1"/>
  <c r="S1442" i="1"/>
  <c r="P1443" i="1"/>
  <c r="Q1443" i="1"/>
  <c r="R1443" i="1"/>
  <c r="S1443" i="1"/>
  <c r="P1444" i="1"/>
  <c r="Q1444" i="1"/>
  <c r="R1444" i="1"/>
  <c r="S1444" i="1"/>
  <c r="P1445" i="1"/>
  <c r="Q1445" i="1"/>
  <c r="R1445" i="1"/>
  <c r="S1445" i="1"/>
  <c r="P1446" i="1"/>
  <c r="Q1446" i="1"/>
  <c r="R1446" i="1"/>
  <c r="S1446" i="1"/>
  <c r="P1447" i="1"/>
  <c r="Q1447" i="1"/>
  <c r="R1447" i="1"/>
  <c r="S1447" i="1"/>
  <c r="P1448" i="1"/>
  <c r="Q1448" i="1"/>
  <c r="R1448" i="1"/>
  <c r="S1448" i="1"/>
  <c r="P1449" i="1"/>
  <c r="Q1449" i="1"/>
  <c r="R1449" i="1"/>
  <c r="S1449" i="1"/>
  <c r="P1450" i="1"/>
  <c r="Q1450" i="1"/>
  <c r="R1450" i="1"/>
  <c r="S1450" i="1"/>
  <c r="P1451" i="1"/>
  <c r="Q1451" i="1"/>
  <c r="R1451" i="1"/>
  <c r="S1451" i="1"/>
  <c r="P1452" i="1"/>
  <c r="Q1452" i="1"/>
  <c r="R1452" i="1"/>
  <c r="S1452" i="1"/>
  <c r="P1453" i="1"/>
  <c r="Q1453" i="1"/>
  <c r="R1453" i="1"/>
  <c r="S1453" i="1"/>
  <c r="P1454" i="1"/>
  <c r="Q1454" i="1"/>
  <c r="R1454" i="1"/>
  <c r="S1454" i="1"/>
  <c r="P1455" i="1"/>
  <c r="Q1455" i="1"/>
  <c r="R1455" i="1"/>
  <c r="S1455" i="1"/>
  <c r="P1456" i="1"/>
  <c r="Q1456" i="1"/>
  <c r="R1456" i="1"/>
  <c r="S1456" i="1"/>
  <c r="P1457" i="1"/>
  <c r="Q1457" i="1"/>
  <c r="R1457" i="1"/>
  <c r="S1457" i="1"/>
  <c r="P1458" i="1"/>
  <c r="Q1458" i="1"/>
  <c r="R1458" i="1"/>
  <c r="S1458" i="1"/>
  <c r="P1459" i="1"/>
  <c r="Q1459" i="1"/>
  <c r="R1459" i="1"/>
  <c r="S1459" i="1"/>
  <c r="P1460" i="1"/>
  <c r="Q1460" i="1"/>
  <c r="R1460" i="1"/>
  <c r="S1460" i="1"/>
  <c r="P1461" i="1"/>
  <c r="Q1461" i="1"/>
  <c r="R1461" i="1"/>
  <c r="S1461" i="1"/>
  <c r="P1462" i="1"/>
  <c r="Q1462" i="1"/>
  <c r="R1462" i="1"/>
  <c r="S1462" i="1"/>
  <c r="P1463" i="1"/>
  <c r="Q1463" i="1"/>
  <c r="W1463" i="1" s="1"/>
  <c r="R1463" i="1"/>
  <c r="S1463" i="1"/>
  <c r="P1464" i="1"/>
  <c r="Q1464" i="1"/>
  <c r="R1464" i="1"/>
  <c r="S1464" i="1"/>
  <c r="P1465" i="1"/>
  <c r="Q1465" i="1"/>
  <c r="R1465" i="1"/>
  <c r="S1465" i="1"/>
  <c r="P1466" i="1"/>
  <c r="Q1466" i="1"/>
  <c r="R1466" i="1"/>
  <c r="S1466" i="1"/>
  <c r="P1467" i="1"/>
  <c r="Q1467" i="1"/>
  <c r="W1467" i="1" s="1"/>
  <c r="R1467" i="1"/>
  <c r="S1467" i="1"/>
  <c r="P1468" i="1"/>
  <c r="Q1468" i="1"/>
  <c r="R1468" i="1"/>
  <c r="S1468" i="1"/>
  <c r="P1469" i="1"/>
  <c r="Q1469" i="1"/>
  <c r="R1469" i="1"/>
  <c r="S1469" i="1"/>
  <c r="P1470" i="1"/>
  <c r="Q1470" i="1"/>
  <c r="R1470" i="1"/>
  <c r="S1470" i="1"/>
  <c r="P1471" i="1"/>
  <c r="Q1471" i="1"/>
  <c r="W1471" i="1" s="1"/>
  <c r="R1471" i="1"/>
  <c r="S1471" i="1"/>
  <c r="P1472" i="1"/>
  <c r="Q1472" i="1"/>
  <c r="R1472" i="1"/>
  <c r="S1472" i="1"/>
  <c r="P1473" i="1"/>
  <c r="Q1473" i="1"/>
  <c r="R1473" i="1"/>
  <c r="S1473" i="1"/>
  <c r="P1474" i="1"/>
  <c r="Q1474" i="1"/>
  <c r="R1474" i="1"/>
  <c r="S1474" i="1"/>
  <c r="P1475" i="1"/>
  <c r="Q1475" i="1"/>
  <c r="W1475" i="1" s="1"/>
  <c r="R1475" i="1"/>
  <c r="S1475" i="1"/>
  <c r="P1476" i="1"/>
  <c r="Q1476" i="1"/>
  <c r="R1476" i="1"/>
  <c r="S1476" i="1"/>
  <c r="P1477" i="1"/>
  <c r="Q1477" i="1"/>
  <c r="R1477" i="1"/>
  <c r="S1477" i="1"/>
  <c r="P1478" i="1"/>
  <c r="Q1478" i="1"/>
  <c r="R1478" i="1"/>
  <c r="S1478" i="1"/>
  <c r="P1479" i="1"/>
  <c r="Q1479" i="1"/>
  <c r="W1479" i="1" s="1"/>
  <c r="R1479" i="1"/>
  <c r="S1479" i="1"/>
  <c r="P1480" i="1"/>
  <c r="Q1480" i="1"/>
  <c r="R1480" i="1"/>
  <c r="S1480" i="1"/>
  <c r="P1481" i="1"/>
  <c r="Q1481" i="1"/>
  <c r="R1481" i="1"/>
  <c r="S1481" i="1"/>
  <c r="P1482" i="1"/>
  <c r="Q1482" i="1"/>
  <c r="R1482" i="1"/>
  <c r="S1482" i="1"/>
  <c r="P1483" i="1"/>
  <c r="Q1483" i="1"/>
  <c r="W1483" i="1" s="1"/>
  <c r="R1483" i="1"/>
  <c r="S1483" i="1"/>
  <c r="P1484" i="1"/>
  <c r="Q1484" i="1"/>
  <c r="R1484" i="1"/>
  <c r="S1484" i="1"/>
  <c r="P1485" i="1"/>
  <c r="Q1485" i="1"/>
  <c r="R1485" i="1"/>
  <c r="S1485" i="1"/>
  <c r="P1486" i="1"/>
  <c r="Q1486" i="1"/>
  <c r="R1486" i="1"/>
  <c r="S1486" i="1"/>
  <c r="P1487" i="1"/>
  <c r="Q1487" i="1"/>
  <c r="W1487" i="1" s="1"/>
  <c r="R1487" i="1"/>
  <c r="S1487" i="1"/>
  <c r="P1488" i="1"/>
  <c r="Q1488" i="1"/>
  <c r="R1488" i="1"/>
  <c r="S1488" i="1"/>
  <c r="P1489" i="1"/>
  <c r="Q1489" i="1"/>
  <c r="R1489" i="1"/>
  <c r="S1489" i="1"/>
  <c r="P1490" i="1"/>
  <c r="Q1490" i="1"/>
  <c r="R1490" i="1"/>
  <c r="S1490" i="1"/>
  <c r="P1491" i="1"/>
  <c r="Q1491" i="1"/>
  <c r="W1491" i="1" s="1"/>
  <c r="R1491" i="1"/>
  <c r="S1491" i="1"/>
  <c r="P1492" i="1"/>
  <c r="Q1492" i="1"/>
  <c r="R1492" i="1"/>
  <c r="S1492" i="1"/>
  <c r="P1493" i="1"/>
  <c r="Q1493" i="1"/>
  <c r="R1493" i="1"/>
  <c r="S1493" i="1"/>
  <c r="P1494" i="1"/>
  <c r="Q1494" i="1"/>
  <c r="R1494" i="1"/>
  <c r="S1494" i="1"/>
  <c r="P1495" i="1"/>
  <c r="Q1495" i="1"/>
  <c r="W1495" i="1" s="1"/>
  <c r="R1495" i="1"/>
  <c r="S1495" i="1"/>
  <c r="P1496" i="1"/>
  <c r="Q1496" i="1"/>
  <c r="R1496" i="1"/>
  <c r="S1496" i="1"/>
  <c r="P1497" i="1"/>
  <c r="Q1497" i="1"/>
  <c r="R1497" i="1"/>
  <c r="S1497" i="1"/>
  <c r="P1498" i="1"/>
  <c r="Q1498" i="1"/>
  <c r="R1498" i="1"/>
  <c r="S1498" i="1"/>
  <c r="P1499" i="1"/>
  <c r="Q1499" i="1"/>
  <c r="W1499" i="1" s="1"/>
  <c r="R1499" i="1"/>
  <c r="S1499" i="1"/>
  <c r="P1500" i="1"/>
  <c r="Q1500" i="1"/>
  <c r="R1500" i="1"/>
  <c r="S1500" i="1"/>
  <c r="P1501" i="1"/>
  <c r="Q1501" i="1"/>
  <c r="R1501" i="1"/>
  <c r="S1501" i="1"/>
  <c r="P1502" i="1"/>
  <c r="Q1502" i="1"/>
  <c r="R1502" i="1"/>
  <c r="S1502" i="1"/>
  <c r="P1503" i="1"/>
  <c r="Q1503" i="1"/>
  <c r="W1503" i="1" s="1"/>
  <c r="R1503" i="1"/>
  <c r="S1503" i="1"/>
  <c r="P1504" i="1"/>
  <c r="Q1504" i="1"/>
  <c r="R1504" i="1"/>
  <c r="S1504" i="1"/>
  <c r="P1505" i="1"/>
  <c r="Q1505" i="1"/>
  <c r="R1505" i="1"/>
  <c r="S1505" i="1"/>
  <c r="P1506" i="1"/>
  <c r="Q1506" i="1"/>
  <c r="R1506" i="1"/>
  <c r="S1506" i="1"/>
  <c r="P1507" i="1"/>
  <c r="Q1507" i="1"/>
  <c r="W1507" i="1" s="1"/>
  <c r="R1507" i="1"/>
  <c r="S1507" i="1"/>
  <c r="P1508" i="1"/>
  <c r="Q1508" i="1"/>
  <c r="R1508" i="1"/>
  <c r="S1508" i="1"/>
  <c r="P1509" i="1"/>
  <c r="Q1509" i="1"/>
  <c r="R1509" i="1"/>
  <c r="S1509" i="1"/>
  <c r="P1510" i="1"/>
  <c r="Q1510" i="1"/>
  <c r="R1510" i="1"/>
  <c r="S1510" i="1"/>
  <c r="P1511" i="1"/>
  <c r="Q1511" i="1"/>
  <c r="W1511" i="1" s="1"/>
  <c r="R1511" i="1"/>
  <c r="S1511" i="1"/>
  <c r="P1512" i="1"/>
  <c r="Q1512" i="1"/>
  <c r="R1512" i="1"/>
  <c r="S1512" i="1"/>
  <c r="P1513" i="1"/>
  <c r="Q1513" i="1"/>
  <c r="R1513" i="1"/>
  <c r="S1513" i="1"/>
  <c r="P1514" i="1"/>
  <c r="Q1514" i="1"/>
  <c r="R1514" i="1"/>
  <c r="S1514" i="1"/>
  <c r="P1515" i="1"/>
  <c r="Q1515" i="1"/>
  <c r="W1515" i="1" s="1"/>
  <c r="R1515" i="1"/>
  <c r="S1515" i="1"/>
  <c r="P1516" i="1"/>
  <c r="Q1516" i="1"/>
  <c r="R1516" i="1"/>
  <c r="S1516" i="1"/>
  <c r="P1517" i="1"/>
  <c r="Q1517" i="1"/>
  <c r="R1517" i="1"/>
  <c r="S1517" i="1"/>
  <c r="P1518" i="1"/>
  <c r="Q1518" i="1"/>
  <c r="R1518" i="1"/>
  <c r="S1518" i="1"/>
  <c r="P1519" i="1"/>
  <c r="Q1519" i="1"/>
  <c r="W1519" i="1" s="1"/>
  <c r="R1519" i="1"/>
  <c r="S1519" i="1"/>
  <c r="P1520" i="1"/>
  <c r="Q1520" i="1"/>
  <c r="R1520" i="1"/>
  <c r="S1520" i="1"/>
  <c r="P1521" i="1"/>
  <c r="Q1521" i="1"/>
  <c r="R1521" i="1"/>
  <c r="S1521" i="1"/>
  <c r="P1522" i="1"/>
  <c r="Q1522" i="1"/>
  <c r="R1522" i="1"/>
  <c r="S1522" i="1"/>
  <c r="P1523" i="1"/>
  <c r="Q1523" i="1"/>
  <c r="W1523" i="1" s="1"/>
  <c r="R1523" i="1"/>
  <c r="S1523" i="1"/>
  <c r="P1524" i="1"/>
  <c r="Q1524" i="1"/>
  <c r="R1524" i="1"/>
  <c r="S1524" i="1"/>
  <c r="P1525" i="1"/>
  <c r="Q1525" i="1"/>
  <c r="R1525" i="1"/>
  <c r="S1525" i="1"/>
  <c r="P1526" i="1"/>
  <c r="Q1526" i="1"/>
  <c r="R1526" i="1"/>
  <c r="S1526" i="1"/>
  <c r="P1527" i="1"/>
  <c r="Q1527" i="1"/>
  <c r="W1527" i="1" s="1"/>
  <c r="R1527" i="1"/>
  <c r="S1527" i="1"/>
  <c r="P1528" i="1"/>
  <c r="Q1528" i="1"/>
  <c r="R1528" i="1"/>
  <c r="S1528" i="1"/>
  <c r="P1529" i="1"/>
  <c r="Q1529" i="1"/>
  <c r="R1529" i="1"/>
  <c r="S1529" i="1"/>
  <c r="P1530" i="1"/>
  <c r="Q1530" i="1"/>
  <c r="R1530" i="1"/>
  <c r="S1530" i="1"/>
  <c r="P1531" i="1"/>
  <c r="Q1531" i="1"/>
  <c r="W1531" i="1" s="1"/>
  <c r="R1531" i="1"/>
  <c r="S1531" i="1"/>
  <c r="P1532" i="1"/>
  <c r="Q1532" i="1"/>
  <c r="R1532" i="1"/>
  <c r="S1532" i="1"/>
  <c r="P1533" i="1"/>
  <c r="Q1533" i="1"/>
  <c r="R1533" i="1"/>
  <c r="S1533" i="1"/>
  <c r="P1534" i="1"/>
  <c r="Q1534" i="1"/>
  <c r="R1534" i="1"/>
  <c r="S1534" i="1"/>
  <c r="P1535" i="1"/>
  <c r="Q1535" i="1"/>
  <c r="W1535" i="1" s="1"/>
  <c r="R1535" i="1"/>
  <c r="S1535" i="1"/>
  <c r="P1536" i="1"/>
  <c r="Q1536" i="1"/>
  <c r="R1536" i="1"/>
  <c r="S1536" i="1"/>
  <c r="P1537" i="1"/>
  <c r="Q1537" i="1"/>
  <c r="R1537" i="1"/>
  <c r="S1537" i="1"/>
  <c r="P1538" i="1"/>
  <c r="Q1538" i="1"/>
  <c r="R1538" i="1"/>
  <c r="S1538" i="1"/>
  <c r="P1539" i="1"/>
  <c r="Q1539" i="1"/>
  <c r="W1539" i="1" s="1"/>
  <c r="R1539" i="1"/>
  <c r="S1539" i="1"/>
  <c r="P1540" i="1"/>
  <c r="Q1540" i="1"/>
  <c r="R1540" i="1"/>
  <c r="S1540" i="1"/>
  <c r="P1541" i="1"/>
  <c r="Q1541" i="1"/>
  <c r="R1541" i="1"/>
  <c r="S1541" i="1"/>
  <c r="P1542" i="1"/>
  <c r="Q1542" i="1"/>
  <c r="R1542" i="1"/>
  <c r="S1542" i="1"/>
  <c r="P1543" i="1"/>
  <c r="Q1543" i="1"/>
  <c r="W1543" i="1" s="1"/>
  <c r="R1543" i="1"/>
  <c r="S1543" i="1"/>
  <c r="P1544" i="1"/>
  <c r="Q1544" i="1"/>
  <c r="R1544" i="1"/>
  <c r="S1544" i="1"/>
  <c r="P1545" i="1"/>
  <c r="Q1545" i="1"/>
  <c r="R1545" i="1"/>
  <c r="S1545" i="1"/>
  <c r="P1546" i="1"/>
  <c r="Q1546" i="1"/>
  <c r="R1546" i="1"/>
  <c r="S1546" i="1"/>
  <c r="P1547" i="1"/>
  <c r="Q1547" i="1"/>
  <c r="W1547" i="1" s="1"/>
  <c r="R1547" i="1"/>
  <c r="S1547" i="1"/>
  <c r="P1548" i="1"/>
  <c r="Q1548" i="1"/>
  <c r="R1548" i="1"/>
  <c r="S1548" i="1"/>
  <c r="P1549" i="1"/>
  <c r="Q1549" i="1"/>
  <c r="R1549" i="1"/>
  <c r="S1549" i="1"/>
  <c r="P1550" i="1"/>
  <c r="Q1550" i="1"/>
  <c r="R1550" i="1"/>
  <c r="S1550" i="1"/>
  <c r="P1551" i="1"/>
  <c r="Q1551" i="1"/>
  <c r="W1551" i="1" s="1"/>
  <c r="R1551" i="1"/>
  <c r="S1551" i="1"/>
  <c r="P1552" i="1"/>
  <c r="Q1552" i="1"/>
  <c r="R1552" i="1"/>
  <c r="S1552" i="1"/>
  <c r="P1553" i="1"/>
  <c r="Q1553" i="1"/>
  <c r="R1553" i="1"/>
  <c r="S1553" i="1"/>
  <c r="P1554" i="1"/>
  <c r="Q1554" i="1"/>
  <c r="R1554" i="1"/>
  <c r="S1554" i="1"/>
  <c r="P1555" i="1"/>
  <c r="Q1555" i="1"/>
  <c r="R1555" i="1"/>
  <c r="S1555" i="1"/>
  <c r="P1556" i="1"/>
  <c r="Q1556" i="1"/>
  <c r="R1556" i="1"/>
  <c r="S1556" i="1"/>
  <c r="P1557" i="1"/>
  <c r="Q1557" i="1"/>
  <c r="R1557" i="1"/>
  <c r="S1557" i="1"/>
  <c r="P1558" i="1"/>
  <c r="Q1558" i="1"/>
  <c r="R1558" i="1"/>
  <c r="S1558" i="1"/>
  <c r="P1559" i="1"/>
  <c r="Q1559" i="1"/>
  <c r="R1559" i="1"/>
  <c r="S1559" i="1"/>
  <c r="P1560" i="1"/>
  <c r="Q1560" i="1"/>
  <c r="R1560" i="1"/>
  <c r="S1560" i="1"/>
  <c r="P1561" i="1"/>
  <c r="Q1561" i="1"/>
  <c r="R1561" i="1"/>
  <c r="S1561" i="1"/>
  <c r="P1562" i="1"/>
  <c r="Q1562" i="1"/>
  <c r="R1562" i="1"/>
  <c r="S1562" i="1"/>
  <c r="P1563" i="1"/>
  <c r="Q1563" i="1"/>
  <c r="R1563" i="1"/>
  <c r="S1563" i="1"/>
  <c r="P1564" i="1"/>
  <c r="Q1564" i="1"/>
  <c r="R1564" i="1"/>
  <c r="S1564" i="1"/>
  <c r="P1565" i="1"/>
  <c r="Q1565" i="1"/>
  <c r="R1565" i="1"/>
  <c r="S1565" i="1"/>
  <c r="P1566" i="1"/>
  <c r="Q1566" i="1"/>
  <c r="R1566" i="1"/>
  <c r="S1566" i="1"/>
  <c r="P1567" i="1"/>
  <c r="Q1567" i="1"/>
  <c r="R1567" i="1"/>
  <c r="S1567" i="1"/>
  <c r="P1568" i="1"/>
  <c r="Q1568" i="1"/>
  <c r="R1568" i="1"/>
  <c r="S1568" i="1"/>
  <c r="P1569" i="1"/>
  <c r="Q1569" i="1"/>
  <c r="R1569" i="1"/>
  <c r="S1569" i="1"/>
  <c r="P1570" i="1"/>
  <c r="Q1570" i="1"/>
  <c r="R1570" i="1"/>
  <c r="S1570" i="1"/>
  <c r="P1571" i="1"/>
  <c r="Q1571" i="1"/>
  <c r="R1571" i="1"/>
  <c r="S1571" i="1"/>
  <c r="P1572" i="1"/>
  <c r="Q1572" i="1"/>
  <c r="R1572" i="1"/>
  <c r="S1572" i="1"/>
  <c r="P1573" i="1"/>
  <c r="Q1573" i="1"/>
  <c r="R1573" i="1"/>
  <c r="S1573" i="1"/>
  <c r="P1574" i="1"/>
  <c r="Q1574" i="1"/>
  <c r="R1574" i="1"/>
  <c r="S1574" i="1"/>
  <c r="P1575" i="1"/>
  <c r="Q1575" i="1"/>
  <c r="R1575" i="1"/>
  <c r="S1575" i="1"/>
  <c r="P1576" i="1"/>
  <c r="Q1576" i="1"/>
  <c r="R1576" i="1"/>
  <c r="S1576" i="1"/>
  <c r="P1577" i="1"/>
  <c r="Q1577" i="1"/>
  <c r="R1577" i="1"/>
  <c r="S1577" i="1"/>
  <c r="P1578" i="1"/>
  <c r="Q1578" i="1"/>
  <c r="R1578" i="1"/>
  <c r="S1578" i="1"/>
  <c r="P1579" i="1"/>
  <c r="Q1579" i="1"/>
  <c r="R1579" i="1"/>
  <c r="S1579" i="1"/>
  <c r="P1580" i="1"/>
  <c r="Q1580" i="1"/>
  <c r="R1580" i="1"/>
  <c r="S1580" i="1"/>
  <c r="P1581" i="1"/>
  <c r="Q1581" i="1"/>
  <c r="R1581" i="1"/>
  <c r="S1581" i="1"/>
  <c r="P1582" i="1"/>
  <c r="Q1582" i="1"/>
  <c r="R1582" i="1"/>
  <c r="S1582" i="1"/>
  <c r="P1583" i="1"/>
  <c r="Q1583" i="1"/>
  <c r="R1583" i="1"/>
  <c r="S1583" i="1"/>
  <c r="P1584" i="1"/>
  <c r="Q1584" i="1"/>
  <c r="R1584" i="1"/>
  <c r="S1584" i="1"/>
  <c r="P1585" i="1"/>
  <c r="Q1585" i="1"/>
  <c r="R1585" i="1"/>
  <c r="S1585" i="1"/>
  <c r="P1586" i="1"/>
  <c r="Q1586" i="1"/>
  <c r="R1586" i="1"/>
  <c r="S1586" i="1"/>
  <c r="P1587" i="1"/>
  <c r="Q1587" i="1"/>
  <c r="R1587" i="1"/>
  <c r="S1587" i="1"/>
  <c r="P1588" i="1"/>
  <c r="Q1588" i="1"/>
  <c r="R1588" i="1"/>
  <c r="S1588" i="1"/>
  <c r="P1589" i="1"/>
  <c r="Q1589" i="1"/>
  <c r="R1589" i="1"/>
  <c r="S1589" i="1"/>
  <c r="P1590" i="1"/>
  <c r="Q1590" i="1"/>
  <c r="R1590" i="1"/>
  <c r="S1590" i="1"/>
  <c r="P1591" i="1"/>
  <c r="Q1591" i="1"/>
  <c r="R1591" i="1"/>
  <c r="S1591" i="1"/>
  <c r="P1592" i="1"/>
  <c r="Q1592" i="1"/>
  <c r="R1592" i="1"/>
  <c r="S1592" i="1"/>
  <c r="P1593" i="1"/>
  <c r="Q1593" i="1"/>
  <c r="R1593" i="1"/>
  <c r="S1593" i="1"/>
  <c r="P1594" i="1"/>
  <c r="Q1594" i="1"/>
  <c r="R1594" i="1"/>
  <c r="S1594" i="1"/>
  <c r="P1595" i="1"/>
  <c r="Q1595" i="1"/>
  <c r="R1595" i="1"/>
  <c r="S1595" i="1"/>
  <c r="P1596" i="1"/>
  <c r="Q1596" i="1"/>
  <c r="R1596" i="1"/>
  <c r="S1596" i="1"/>
  <c r="P1597" i="1"/>
  <c r="Q1597" i="1"/>
  <c r="R1597" i="1"/>
  <c r="S1597" i="1"/>
  <c r="P1598" i="1"/>
  <c r="Q1598" i="1"/>
  <c r="R1598" i="1"/>
  <c r="S1598" i="1"/>
  <c r="P1599" i="1"/>
  <c r="Q1599" i="1"/>
  <c r="R1599" i="1"/>
  <c r="S1599" i="1"/>
  <c r="P1600" i="1"/>
  <c r="Q1600" i="1"/>
  <c r="R1600" i="1"/>
  <c r="S1600" i="1"/>
  <c r="P1601" i="1"/>
  <c r="Q1601" i="1"/>
  <c r="R1601" i="1"/>
  <c r="S1601" i="1"/>
  <c r="P1602" i="1"/>
  <c r="Q1602" i="1"/>
  <c r="R1602" i="1"/>
  <c r="S1602" i="1"/>
  <c r="P1603" i="1"/>
  <c r="Q1603" i="1"/>
  <c r="R1603" i="1"/>
  <c r="S1603" i="1"/>
  <c r="P1604" i="1"/>
  <c r="Q1604" i="1"/>
  <c r="R1604" i="1"/>
  <c r="S1604" i="1"/>
  <c r="P1605" i="1"/>
  <c r="Q1605" i="1"/>
  <c r="R1605" i="1"/>
  <c r="S1605" i="1"/>
  <c r="P1606" i="1"/>
  <c r="Q1606" i="1"/>
  <c r="R1606" i="1"/>
  <c r="S1606" i="1"/>
  <c r="P1607" i="1"/>
  <c r="Q1607" i="1"/>
  <c r="R1607" i="1"/>
  <c r="S1607" i="1"/>
  <c r="P1608" i="1"/>
  <c r="Q1608" i="1"/>
  <c r="R1608" i="1"/>
  <c r="S1608" i="1"/>
  <c r="P1609" i="1"/>
  <c r="Q1609" i="1"/>
  <c r="R1609" i="1"/>
  <c r="S1609" i="1"/>
  <c r="P1610" i="1"/>
  <c r="Q1610" i="1"/>
  <c r="R1610" i="1"/>
  <c r="S1610" i="1"/>
  <c r="P1611" i="1"/>
  <c r="Q1611" i="1"/>
  <c r="R1611" i="1"/>
  <c r="S1611" i="1"/>
  <c r="P1612" i="1"/>
  <c r="Q1612" i="1"/>
  <c r="R1612" i="1"/>
  <c r="S1612" i="1"/>
  <c r="P1613" i="1"/>
  <c r="Q1613" i="1"/>
  <c r="R1613" i="1"/>
  <c r="S1613" i="1"/>
  <c r="P1614" i="1"/>
  <c r="Q1614" i="1"/>
  <c r="R1614" i="1"/>
  <c r="S1614" i="1"/>
  <c r="P1615" i="1"/>
  <c r="Q1615" i="1"/>
  <c r="R1615" i="1"/>
  <c r="S1615" i="1"/>
  <c r="P1616" i="1"/>
  <c r="Q1616" i="1"/>
  <c r="R1616" i="1"/>
  <c r="S1616" i="1"/>
  <c r="P1617" i="1"/>
  <c r="Q1617" i="1"/>
  <c r="R1617" i="1"/>
  <c r="S1617" i="1"/>
  <c r="P1618" i="1"/>
  <c r="Q1618" i="1"/>
  <c r="R1618" i="1"/>
  <c r="S1618" i="1"/>
  <c r="P1619" i="1"/>
  <c r="Q1619" i="1"/>
  <c r="R1619" i="1"/>
  <c r="S1619" i="1"/>
  <c r="P1620" i="1"/>
  <c r="Q1620" i="1"/>
  <c r="R1620" i="1"/>
  <c r="S1620" i="1"/>
  <c r="P1621" i="1"/>
  <c r="Q1621" i="1"/>
  <c r="R1621" i="1"/>
  <c r="S1621" i="1"/>
  <c r="P1622" i="1"/>
  <c r="Q1622" i="1"/>
  <c r="R1622" i="1"/>
  <c r="S1622" i="1"/>
  <c r="P1623" i="1"/>
  <c r="Q1623" i="1"/>
  <c r="R1623" i="1"/>
  <c r="S1623" i="1"/>
  <c r="P1624" i="1"/>
  <c r="Q1624" i="1"/>
  <c r="R1624" i="1"/>
  <c r="S1624" i="1"/>
  <c r="P1625" i="1"/>
  <c r="Q1625" i="1"/>
  <c r="R1625" i="1"/>
  <c r="S1625" i="1"/>
  <c r="P1626" i="1"/>
  <c r="Q1626" i="1"/>
  <c r="R1626" i="1"/>
  <c r="S1626" i="1"/>
  <c r="P1627" i="1"/>
  <c r="Q1627" i="1"/>
  <c r="R1627" i="1"/>
  <c r="S1627" i="1"/>
  <c r="P1628" i="1"/>
  <c r="Q1628" i="1"/>
  <c r="R1628" i="1"/>
  <c r="S1628" i="1"/>
  <c r="P1629" i="1"/>
  <c r="Q1629" i="1"/>
  <c r="R1629" i="1"/>
  <c r="S1629" i="1"/>
  <c r="P1630" i="1"/>
  <c r="Q1630" i="1"/>
  <c r="R1630" i="1"/>
  <c r="S1630" i="1"/>
  <c r="P1631" i="1"/>
  <c r="Q1631" i="1"/>
  <c r="R1631" i="1"/>
  <c r="S1631" i="1"/>
  <c r="P1632" i="1"/>
  <c r="Q1632" i="1"/>
  <c r="R1632" i="1"/>
  <c r="S1632" i="1"/>
  <c r="P1633" i="1"/>
  <c r="Q1633" i="1"/>
  <c r="R1633" i="1"/>
  <c r="S1633" i="1"/>
  <c r="P1634" i="1"/>
  <c r="Q1634" i="1"/>
  <c r="R1634" i="1"/>
  <c r="S1634" i="1"/>
  <c r="P1635" i="1"/>
  <c r="Q1635" i="1"/>
  <c r="R1635" i="1"/>
  <c r="S1635" i="1"/>
  <c r="P1636" i="1"/>
  <c r="Q1636" i="1"/>
  <c r="R1636" i="1"/>
  <c r="S1636" i="1"/>
  <c r="P1637" i="1"/>
  <c r="Q1637" i="1"/>
  <c r="R1637" i="1"/>
  <c r="S1637" i="1"/>
  <c r="P1638" i="1"/>
  <c r="Q1638" i="1"/>
  <c r="R1638" i="1"/>
  <c r="S1638" i="1"/>
  <c r="P1639" i="1"/>
  <c r="Q1639" i="1"/>
  <c r="R1639" i="1"/>
  <c r="S1639" i="1"/>
  <c r="P1640" i="1"/>
  <c r="Q1640" i="1"/>
  <c r="R1640" i="1"/>
  <c r="S1640" i="1"/>
  <c r="P1641" i="1"/>
  <c r="Q1641" i="1"/>
  <c r="R1641" i="1"/>
  <c r="S1641" i="1"/>
  <c r="P1642" i="1"/>
  <c r="Q1642" i="1"/>
  <c r="R1642" i="1"/>
  <c r="S1642" i="1"/>
  <c r="P1643" i="1"/>
  <c r="Q1643" i="1"/>
  <c r="R1643" i="1"/>
  <c r="S1643" i="1"/>
  <c r="P1644" i="1"/>
  <c r="Q1644" i="1"/>
  <c r="R1644" i="1"/>
  <c r="S1644" i="1"/>
  <c r="P1645" i="1"/>
  <c r="Q1645" i="1"/>
  <c r="R1645" i="1"/>
  <c r="S1645" i="1"/>
  <c r="P1646" i="1"/>
  <c r="Q1646" i="1"/>
  <c r="R1646" i="1"/>
  <c r="S1646" i="1"/>
  <c r="P1647" i="1"/>
  <c r="Q1647" i="1"/>
  <c r="R1647" i="1"/>
  <c r="S1647" i="1"/>
  <c r="P1648" i="1"/>
  <c r="Q1648" i="1"/>
  <c r="R1648" i="1"/>
  <c r="S1648" i="1"/>
  <c r="P1649" i="1"/>
  <c r="Q1649" i="1"/>
  <c r="R1649" i="1"/>
  <c r="S1649" i="1"/>
  <c r="P1650" i="1"/>
  <c r="Q1650" i="1"/>
  <c r="R1650" i="1"/>
  <c r="S1650" i="1"/>
  <c r="P1651" i="1"/>
  <c r="Q1651" i="1"/>
  <c r="R1651" i="1"/>
  <c r="S1651" i="1"/>
  <c r="P1652" i="1"/>
  <c r="Q1652" i="1"/>
  <c r="R1652" i="1"/>
  <c r="S1652" i="1"/>
  <c r="P1653" i="1"/>
  <c r="Q1653" i="1"/>
  <c r="R1653" i="1"/>
  <c r="S1653" i="1"/>
  <c r="P1654" i="1"/>
  <c r="Q1654" i="1"/>
  <c r="R1654" i="1"/>
  <c r="S1654" i="1"/>
  <c r="P1655" i="1"/>
  <c r="Q1655" i="1"/>
  <c r="R1655" i="1"/>
  <c r="S1655" i="1"/>
  <c r="P1656" i="1"/>
  <c r="Q1656" i="1"/>
  <c r="R1656" i="1"/>
  <c r="S1656" i="1"/>
  <c r="P1657" i="1"/>
  <c r="Q1657" i="1"/>
  <c r="R1657" i="1"/>
  <c r="S1657" i="1"/>
  <c r="P1658" i="1"/>
  <c r="Q1658" i="1"/>
  <c r="R1658" i="1"/>
  <c r="S1658" i="1"/>
  <c r="P1659" i="1"/>
  <c r="Q1659" i="1"/>
  <c r="R1659" i="1"/>
  <c r="S1659" i="1"/>
  <c r="P1660" i="1"/>
  <c r="Q1660" i="1"/>
  <c r="R1660" i="1"/>
  <c r="S1660" i="1"/>
  <c r="P1661" i="1"/>
  <c r="Q1661" i="1"/>
  <c r="R1661" i="1"/>
  <c r="S1661" i="1"/>
  <c r="P1662" i="1"/>
  <c r="Q1662" i="1"/>
  <c r="R1662" i="1"/>
  <c r="S1662" i="1"/>
  <c r="P1663" i="1"/>
  <c r="Q1663" i="1"/>
  <c r="R1663" i="1"/>
  <c r="S1663" i="1"/>
  <c r="P1664" i="1"/>
  <c r="Q1664" i="1"/>
  <c r="R1664" i="1"/>
  <c r="S1664" i="1"/>
  <c r="P1665" i="1"/>
  <c r="Q1665" i="1"/>
  <c r="R1665" i="1"/>
  <c r="S1665" i="1"/>
  <c r="P1666" i="1"/>
  <c r="Q1666" i="1"/>
  <c r="R1666" i="1"/>
  <c r="S1666" i="1"/>
  <c r="P1667" i="1"/>
  <c r="Q1667" i="1"/>
  <c r="R1667" i="1"/>
  <c r="S1667" i="1"/>
  <c r="P1668" i="1"/>
  <c r="Q1668" i="1"/>
  <c r="R1668" i="1"/>
  <c r="S1668" i="1"/>
  <c r="P1669" i="1"/>
  <c r="Q1669" i="1"/>
  <c r="R1669" i="1"/>
  <c r="S1669" i="1"/>
  <c r="P1670" i="1"/>
  <c r="Q1670" i="1"/>
  <c r="R1670" i="1"/>
  <c r="S1670" i="1"/>
  <c r="P1671" i="1"/>
  <c r="Q1671" i="1"/>
  <c r="R1671" i="1"/>
  <c r="S1671" i="1"/>
  <c r="P1672" i="1"/>
  <c r="Q1672" i="1"/>
  <c r="R1672" i="1"/>
  <c r="S1672" i="1"/>
  <c r="P1673" i="1"/>
  <c r="Q1673" i="1"/>
  <c r="R1673" i="1"/>
  <c r="S1673" i="1"/>
  <c r="P1674" i="1"/>
  <c r="Q1674" i="1"/>
  <c r="R1674" i="1"/>
  <c r="S1674" i="1"/>
  <c r="P1675" i="1"/>
  <c r="Q1675" i="1"/>
  <c r="R1675" i="1"/>
  <c r="S1675" i="1"/>
  <c r="P1676" i="1"/>
  <c r="Q1676" i="1"/>
  <c r="R1676" i="1"/>
  <c r="S1676" i="1"/>
  <c r="P1677" i="1"/>
  <c r="Q1677" i="1"/>
  <c r="R1677" i="1"/>
  <c r="S1677" i="1"/>
  <c r="P1678" i="1"/>
  <c r="Q1678" i="1"/>
  <c r="R1678" i="1"/>
  <c r="S1678" i="1"/>
  <c r="P1679" i="1"/>
  <c r="Q1679" i="1"/>
  <c r="R1679" i="1"/>
  <c r="S1679" i="1"/>
  <c r="P1680" i="1"/>
  <c r="Q1680" i="1"/>
  <c r="R1680" i="1"/>
  <c r="S1680" i="1"/>
  <c r="P1681" i="1"/>
  <c r="Q1681" i="1"/>
  <c r="R1681" i="1"/>
  <c r="S1681" i="1"/>
  <c r="P1682" i="1"/>
  <c r="Q1682" i="1"/>
  <c r="R1682" i="1"/>
  <c r="S1682" i="1"/>
  <c r="P1683" i="1"/>
  <c r="Q1683" i="1"/>
  <c r="R1683" i="1"/>
  <c r="S1683" i="1"/>
  <c r="P1684" i="1"/>
  <c r="Q1684" i="1"/>
  <c r="R1684" i="1"/>
  <c r="S1684" i="1"/>
  <c r="P1685" i="1"/>
  <c r="Q1685" i="1"/>
  <c r="R1685" i="1"/>
  <c r="S1685" i="1"/>
  <c r="P1686" i="1"/>
  <c r="Q1686" i="1"/>
  <c r="R1686" i="1"/>
  <c r="S1686" i="1"/>
  <c r="P1687" i="1"/>
  <c r="Q1687" i="1"/>
  <c r="R1687" i="1"/>
  <c r="S1687" i="1"/>
  <c r="P1688" i="1"/>
  <c r="Q1688" i="1"/>
  <c r="R1688" i="1"/>
  <c r="S1688" i="1"/>
  <c r="P1689" i="1"/>
  <c r="Q1689" i="1"/>
  <c r="R1689" i="1"/>
  <c r="S1689" i="1"/>
  <c r="P1690" i="1"/>
  <c r="Q1690" i="1"/>
  <c r="R1690" i="1"/>
  <c r="S1690" i="1"/>
  <c r="P1691" i="1"/>
  <c r="Q1691" i="1"/>
  <c r="R1691" i="1"/>
  <c r="S1691" i="1"/>
  <c r="P1692" i="1"/>
  <c r="Q1692" i="1"/>
  <c r="R1692" i="1"/>
  <c r="S1692" i="1"/>
  <c r="P1693" i="1"/>
  <c r="Q1693" i="1"/>
  <c r="R1693" i="1"/>
  <c r="S1693" i="1"/>
  <c r="P1694" i="1"/>
  <c r="Q1694" i="1"/>
  <c r="R1694" i="1"/>
  <c r="S1694" i="1"/>
  <c r="P1695" i="1"/>
  <c r="Q1695" i="1"/>
  <c r="R1695" i="1"/>
  <c r="S1695" i="1"/>
  <c r="P1696" i="1"/>
  <c r="Q1696" i="1"/>
  <c r="R1696" i="1"/>
  <c r="S1696" i="1"/>
  <c r="P1697" i="1"/>
  <c r="Q1697" i="1"/>
  <c r="R1697" i="1"/>
  <c r="S1697" i="1"/>
  <c r="P1698" i="1"/>
  <c r="Q1698" i="1"/>
  <c r="R1698" i="1"/>
  <c r="S1698" i="1"/>
  <c r="P1699" i="1"/>
  <c r="Q1699" i="1"/>
  <c r="R1699" i="1"/>
  <c r="S1699" i="1"/>
  <c r="P1700" i="1"/>
  <c r="Q1700" i="1"/>
  <c r="R1700" i="1"/>
  <c r="S1700" i="1"/>
  <c r="P1701" i="1"/>
  <c r="Q1701" i="1"/>
  <c r="R1701" i="1"/>
  <c r="S1701" i="1"/>
  <c r="P1702" i="1"/>
  <c r="Q1702" i="1"/>
  <c r="R1702" i="1"/>
  <c r="S1702" i="1"/>
  <c r="P1703" i="1"/>
  <c r="Q1703" i="1"/>
  <c r="R1703" i="1"/>
  <c r="S1703" i="1"/>
  <c r="P1704" i="1"/>
  <c r="Q1704" i="1"/>
  <c r="R1704" i="1"/>
  <c r="S1704" i="1"/>
  <c r="P1705" i="1"/>
  <c r="Q1705" i="1"/>
  <c r="R1705" i="1"/>
  <c r="S1705" i="1"/>
  <c r="P1706" i="1"/>
  <c r="Q1706" i="1"/>
  <c r="R1706" i="1"/>
  <c r="S1706" i="1"/>
  <c r="P1707" i="1"/>
  <c r="Q1707" i="1"/>
  <c r="R1707" i="1"/>
  <c r="S1707" i="1"/>
  <c r="P1708" i="1"/>
  <c r="Q1708" i="1"/>
  <c r="R1708" i="1"/>
  <c r="S1708" i="1"/>
  <c r="P1709" i="1"/>
  <c r="Q1709" i="1"/>
  <c r="R1709" i="1"/>
  <c r="S1709" i="1"/>
  <c r="P1710" i="1"/>
  <c r="Q1710" i="1"/>
  <c r="R1710" i="1"/>
  <c r="S1710" i="1"/>
  <c r="P1711" i="1"/>
  <c r="Q1711" i="1"/>
  <c r="R1711" i="1"/>
  <c r="S1711" i="1"/>
  <c r="P1712" i="1"/>
  <c r="Q1712" i="1"/>
  <c r="R1712" i="1"/>
  <c r="S1712" i="1"/>
  <c r="P1713" i="1"/>
  <c r="Q1713" i="1"/>
  <c r="R1713" i="1"/>
  <c r="S1713" i="1"/>
  <c r="P1714" i="1"/>
  <c r="Q1714" i="1"/>
  <c r="R1714" i="1"/>
  <c r="S1714" i="1"/>
  <c r="P1715" i="1"/>
  <c r="Q1715" i="1"/>
  <c r="R1715" i="1"/>
  <c r="S1715" i="1"/>
  <c r="P1716" i="1"/>
  <c r="Q1716" i="1"/>
  <c r="R1716" i="1"/>
  <c r="S1716" i="1"/>
  <c r="P1717" i="1"/>
  <c r="Q1717" i="1"/>
  <c r="R1717" i="1"/>
  <c r="S1717" i="1"/>
  <c r="P1718" i="1"/>
  <c r="Q1718" i="1"/>
  <c r="R1718" i="1"/>
  <c r="S1718" i="1"/>
  <c r="P1719" i="1"/>
  <c r="Q1719" i="1"/>
  <c r="R1719" i="1"/>
  <c r="S1719" i="1"/>
  <c r="P1720" i="1"/>
  <c r="Q1720" i="1"/>
  <c r="R1720" i="1"/>
  <c r="S1720" i="1"/>
  <c r="P1721" i="1"/>
  <c r="Q1721" i="1"/>
  <c r="R1721" i="1"/>
  <c r="S1721" i="1"/>
  <c r="P1722" i="1"/>
  <c r="Q1722" i="1"/>
  <c r="R1722" i="1"/>
  <c r="S1722" i="1"/>
  <c r="P1723" i="1"/>
  <c r="Q1723" i="1"/>
  <c r="R1723" i="1"/>
  <c r="S1723" i="1"/>
  <c r="P1724" i="1"/>
  <c r="Q1724" i="1"/>
  <c r="R1724" i="1"/>
  <c r="S1724" i="1"/>
  <c r="P1725" i="1"/>
  <c r="Q1725" i="1"/>
  <c r="R1725" i="1"/>
  <c r="S1725" i="1"/>
  <c r="P1726" i="1"/>
  <c r="Q1726" i="1"/>
  <c r="R1726" i="1"/>
  <c r="S1726" i="1"/>
  <c r="P1727" i="1"/>
  <c r="Q1727" i="1"/>
  <c r="R1727" i="1"/>
  <c r="S1727" i="1"/>
  <c r="P1728" i="1"/>
  <c r="Q1728" i="1"/>
  <c r="R1728" i="1"/>
  <c r="S1728" i="1"/>
  <c r="P1729" i="1"/>
  <c r="Q1729" i="1"/>
  <c r="R1729" i="1"/>
  <c r="S1729" i="1"/>
  <c r="P1730" i="1"/>
  <c r="Q1730" i="1"/>
  <c r="R1730" i="1"/>
  <c r="S1730" i="1"/>
  <c r="P1731" i="1"/>
  <c r="Q1731" i="1"/>
  <c r="R1731" i="1"/>
  <c r="S1731" i="1"/>
  <c r="P1732" i="1"/>
  <c r="Q1732" i="1"/>
  <c r="R1732" i="1"/>
  <c r="S1732" i="1"/>
  <c r="P1733" i="1"/>
  <c r="Q1733" i="1"/>
  <c r="R1733" i="1"/>
  <c r="S1733" i="1"/>
  <c r="P1734" i="1"/>
  <c r="Q1734" i="1"/>
  <c r="R1734" i="1"/>
  <c r="S1734" i="1"/>
  <c r="P1735" i="1"/>
  <c r="Q1735" i="1"/>
  <c r="R1735" i="1"/>
  <c r="S1735" i="1"/>
  <c r="P1736" i="1"/>
  <c r="Q1736" i="1"/>
  <c r="R1736" i="1"/>
  <c r="S1736" i="1"/>
  <c r="P1737" i="1"/>
  <c r="Q1737" i="1"/>
  <c r="R1737" i="1"/>
  <c r="S1737" i="1"/>
  <c r="P1738" i="1"/>
  <c r="Q1738" i="1"/>
  <c r="R1738" i="1"/>
  <c r="S1738" i="1"/>
  <c r="P1739" i="1"/>
  <c r="Q1739" i="1"/>
  <c r="R1739" i="1"/>
  <c r="S1739" i="1"/>
  <c r="P1740" i="1"/>
  <c r="Q1740" i="1"/>
  <c r="R1740" i="1"/>
  <c r="S1740" i="1"/>
  <c r="P1741" i="1"/>
  <c r="Q1741" i="1"/>
  <c r="R1741" i="1"/>
  <c r="S1741" i="1"/>
  <c r="P1742" i="1"/>
  <c r="Q1742" i="1"/>
  <c r="R1742" i="1"/>
  <c r="S1742" i="1"/>
  <c r="P1743" i="1"/>
  <c r="Q1743" i="1"/>
  <c r="R1743" i="1"/>
  <c r="S1743" i="1"/>
  <c r="P1744" i="1"/>
  <c r="Q1744" i="1"/>
  <c r="R1744" i="1"/>
  <c r="S1744" i="1"/>
  <c r="P1745" i="1"/>
  <c r="Q1745" i="1"/>
  <c r="R1745" i="1"/>
  <c r="S1745" i="1"/>
  <c r="P1746" i="1"/>
  <c r="Q1746" i="1"/>
  <c r="R1746" i="1"/>
  <c r="S1746" i="1"/>
  <c r="P1747" i="1"/>
  <c r="Q1747" i="1"/>
  <c r="R1747" i="1"/>
  <c r="S1747" i="1"/>
  <c r="P1748" i="1"/>
  <c r="Q1748" i="1"/>
  <c r="R1748" i="1"/>
  <c r="S1748" i="1"/>
  <c r="P1749" i="1"/>
  <c r="Q1749" i="1"/>
  <c r="R1749" i="1"/>
  <c r="S1749" i="1"/>
  <c r="P1750" i="1"/>
  <c r="Q1750" i="1"/>
  <c r="R1750" i="1"/>
  <c r="S1750" i="1"/>
  <c r="P1751" i="1"/>
  <c r="Q1751" i="1"/>
  <c r="R1751" i="1"/>
  <c r="S1751" i="1"/>
  <c r="P1752" i="1"/>
  <c r="Q1752" i="1"/>
  <c r="R1752" i="1"/>
  <c r="S1752" i="1"/>
  <c r="P1753" i="1"/>
  <c r="Q1753" i="1"/>
  <c r="R1753" i="1"/>
  <c r="S1753" i="1"/>
  <c r="P1754" i="1"/>
  <c r="Q1754" i="1"/>
  <c r="R1754" i="1"/>
  <c r="S1754" i="1"/>
  <c r="P1755" i="1"/>
  <c r="Q1755" i="1"/>
  <c r="R1755" i="1"/>
  <c r="S1755" i="1"/>
  <c r="P1756" i="1"/>
  <c r="Q1756" i="1"/>
  <c r="R1756" i="1"/>
  <c r="S1756" i="1"/>
  <c r="P1757" i="1"/>
  <c r="Q1757" i="1"/>
  <c r="R1757" i="1"/>
  <c r="S1757" i="1"/>
  <c r="P1758" i="1"/>
  <c r="Q1758" i="1"/>
  <c r="R1758" i="1"/>
  <c r="S1758" i="1"/>
  <c r="P1759" i="1"/>
  <c r="Q1759" i="1"/>
  <c r="R1759" i="1"/>
  <c r="S1759" i="1"/>
  <c r="P1760" i="1"/>
  <c r="Q1760" i="1"/>
  <c r="R1760" i="1"/>
  <c r="S1760" i="1"/>
  <c r="P1761" i="1"/>
  <c r="Q1761" i="1"/>
  <c r="R1761" i="1"/>
  <c r="S1761" i="1"/>
  <c r="P1762" i="1"/>
  <c r="Q1762" i="1"/>
  <c r="R1762" i="1"/>
  <c r="S1762" i="1"/>
  <c r="P1763" i="1"/>
  <c r="Q1763" i="1"/>
  <c r="R1763" i="1"/>
  <c r="S1763" i="1"/>
  <c r="P1764" i="1"/>
  <c r="Q1764" i="1"/>
  <c r="R1764" i="1"/>
  <c r="S1764" i="1"/>
  <c r="P1765" i="1"/>
  <c r="Q1765" i="1"/>
  <c r="R1765" i="1"/>
  <c r="S1765" i="1"/>
  <c r="P1766" i="1"/>
  <c r="Q1766" i="1"/>
  <c r="R1766" i="1"/>
  <c r="S1766" i="1"/>
  <c r="P1767" i="1"/>
  <c r="Q1767" i="1"/>
  <c r="R1767" i="1"/>
  <c r="S1767" i="1"/>
  <c r="P1768" i="1"/>
  <c r="Q1768" i="1"/>
  <c r="R1768" i="1"/>
  <c r="S1768" i="1"/>
  <c r="P1769" i="1"/>
  <c r="Q1769" i="1"/>
  <c r="R1769" i="1"/>
  <c r="S1769" i="1"/>
  <c r="P1770" i="1"/>
  <c r="Q1770" i="1"/>
  <c r="R1770" i="1"/>
  <c r="S1770" i="1"/>
  <c r="P1771" i="1"/>
  <c r="Q1771" i="1"/>
  <c r="R1771" i="1"/>
  <c r="S1771" i="1"/>
  <c r="P1772" i="1"/>
  <c r="Q1772" i="1"/>
  <c r="R1772" i="1"/>
  <c r="S1772" i="1"/>
  <c r="P1773" i="1"/>
  <c r="Q1773" i="1"/>
  <c r="R1773" i="1"/>
  <c r="S1773" i="1"/>
  <c r="P1774" i="1"/>
  <c r="Q1774" i="1"/>
  <c r="R1774" i="1"/>
  <c r="S1774" i="1"/>
  <c r="P1775" i="1"/>
  <c r="Q1775" i="1"/>
  <c r="R1775" i="1"/>
  <c r="S1775" i="1"/>
  <c r="P1776" i="1"/>
  <c r="Q1776" i="1"/>
  <c r="R1776" i="1"/>
  <c r="S1776" i="1"/>
  <c r="P1777" i="1"/>
  <c r="Q1777" i="1"/>
  <c r="R1777" i="1"/>
  <c r="S1777" i="1"/>
  <c r="P1778" i="1"/>
  <c r="Q1778" i="1"/>
  <c r="R1778" i="1"/>
  <c r="S1778" i="1"/>
  <c r="P1779" i="1"/>
  <c r="Q1779" i="1"/>
  <c r="R1779" i="1"/>
  <c r="S1779" i="1"/>
  <c r="P1780" i="1"/>
  <c r="Q1780" i="1"/>
  <c r="R1780" i="1"/>
  <c r="S1780" i="1"/>
  <c r="P1781" i="1"/>
  <c r="Q1781" i="1"/>
  <c r="R1781" i="1"/>
  <c r="S1781" i="1"/>
  <c r="P1782" i="1"/>
  <c r="Q1782" i="1"/>
  <c r="R1782" i="1"/>
  <c r="S1782" i="1"/>
  <c r="P1783" i="1"/>
  <c r="Q1783" i="1"/>
  <c r="R1783" i="1"/>
  <c r="S1783" i="1"/>
  <c r="P1784" i="1"/>
  <c r="Q1784" i="1"/>
  <c r="R1784" i="1"/>
  <c r="S1784" i="1"/>
  <c r="P1785" i="1"/>
  <c r="Q1785" i="1"/>
  <c r="R1785" i="1"/>
  <c r="S1785" i="1"/>
  <c r="P1786" i="1"/>
  <c r="Q1786" i="1"/>
  <c r="R1786" i="1"/>
  <c r="S1786" i="1"/>
  <c r="P1787" i="1"/>
  <c r="Q1787" i="1"/>
  <c r="R1787" i="1"/>
  <c r="S1787" i="1"/>
  <c r="P1788" i="1"/>
  <c r="Q1788" i="1"/>
  <c r="R1788" i="1"/>
  <c r="S1788" i="1"/>
  <c r="P1789" i="1"/>
  <c r="Q1789" i="1"/>
  <c r="R1789" i="1"/>
  <c r="S1789" i="1"/>
  <c r="P1790" i="1"/>
  <c r="Q1790" i="1"/>
  <c r="R1790" i="1"/>
  <c r="S1790" i="1"/>
  <c r="P1791" i="1"/>
  <c r="Q1791" i="1"/>
  <c r="R1791" i="1"/>
  <c r="S1791" i="1"/>
  <c r="P1792" i="1"/>
  <c r="Q1792" i="1"/>
  <c r="R1792" i="1"/>
  <c r="S1792" i="1"/>
  <c r="P1793" i="1"/>
  <c r="Q1793" i="1"/>
  <c r="R1793" i="1"/>
  <c r="S1793" i="1"/>
  <c r="P1794" i="1"/>
  <c r="Q1794" i="1"/>
  <c r="R1794" i="1"/>
  <c r="S1794" i="1"/>
  <c r="P1795" i="1"/>
  <c r="Q1795" i="1"/>
  <c r="R1795" i="1"/>
  <c r="S1795" i="1"/>
  <c r="P1796" i="1"/>
  <c r="Q1796" i="1"/>
  <c r="R1796" i="1"/>
  <c r="S1796" i="1"/>
  <c r="P1797" i="1"/>
  <c r="Q1797" i="1"/>
  <c r="R1797" i="1"/>
  <c r="S1797" i="1"/>
  <c r="P1798" i="1"/>
  <c r="Q1798" i="1"/>
  <c r="R1798" i="1"/>
  <c r="S1798" i="1"/>
  <c r="P1799" i="1"/>
  <c r="Q1799" i="1"/>
  <c r="R1799" i="1"/>
  <c r="S1799" i="1"/>
  <c r="P1800" i="1"/>
  <c r="Q1800" i="1"/>
  <c r="R1800" i="1"/>
  <c r="S1800" i="1"/>
  <c r="P1801" i="1"/>
  <c r="Q1801" i="1"/>
  <c r="R1801" i="1"/>
  <c r="S1801" i="1"/>
  <c r="P1802" i="1"/>
  <c r="Q1802" i="1"/>
  <c r="R1802" i="1"/>
  <c r="S1802" i="1"/>
  <c r="P1803" i="1"/>
  <c r="Q1803" i="1"/>
  <c r="R1803" i="1"/>
  <c r="S1803" i="1"/>
  <c r="P1804" i="1"/>
  <c r="Q1804" i="1"/>
  <c r="R1804" i="1"/>
  <c r="S1804" i="1"/>
  <c r="P1805" i="1"/>
  <c r="Q1805" i="1"/>
  <c r="R1805" i="1"/>
  <c r="S1805" i="1"/>
  <c r="P1806" i="1"/>
  <c r="Q1806" i="1"/>
  <c r="R1806" i="1"/>
  <c r="S1806" i="1"/>
  <c r="P1807" i="1"/>
  <c r="Q1807" i="1"/>
  <c r="R1807" i="1"/>
  <c r="S1807" i="1"/>
  <c r="P1808" i="1"/>
  <c r="Q1808" i="1"/>
  <c r="R1808" i="1"/>
  <c r="S1808" i="1"/>
  <c r="P1809" i="1"/>
  <c r="Q1809" i="1"/>
  <c r="R1809" i="1"/>
  <c r="S1809" i="1"/>
  <c r="P1810" i="1"/>
  <c r="Q1810" i="1"/>
  <c r="R1810" i="1"/>
  <c r="S1810" i="1"/>
  <c r="P1811" i="1"/>
  <c r="Q1811" i="1"/>
  <c r="R1811" i="1"/>
  <c r="S1811" i="1"/>
  <c r="P1812" i="1"/>
  <c r="Q1812" i="1"/>
  <c r="R1812" i="1"/>
  <c r="S1812" i="1"/>
  <c r="P1813" i="1"/>
  <c r="Q1813" i="1"/>
  <c r="R1813" i="1"/>
  <c r="S1813" i="1"/>
  <c r="P1814" i="1"/>
  <c r="Q1814" i="1"/>
  <c r="R1814" i="1"/>
  <c r="S1814" i="1"/>
  <c r="P1815" i="1"/>
  <c r="Q1815" i="1"/>
  <c r="R1815" i="1"/>
  <c r="S1815" i="1"/>
  <c r="P1816" i="1"/>
  <c r="Q1816" i="1"/>
  <c r="R1816" i="1"/>
  <c r="S1816" i="1"/>
  <c r="P1817" i="1"/>
  <c r="Q1817" i="1"/>
  <c r="R1817" i="1"/>
  <c r="S1817" i="1"/>
  <c r="P1818" i="1"/>
  <c r="Q1818" i="1"/>
  <c r="R1818" i="1"/>
  <c r="S1818" i="1"/>
  <c r="P1819" i="1"/>
  <c r="Q1819" i="1"/>
  <c r="R1819" i="1"/>
  <c r="S1819" i="1"/>
  <c r="P1820" i="1"/>
  <c r="Q1820" i="1"/>
  <c r="R1820" i="1"/>
  <c r="S1820" i="1"/>
  <c r="P1821" i="1"/>
  <c r="Q1821" i="1"/>
  <c r="R1821" i="1"/>
  <c r="S1821" i="1"/>
  <c r="P1822" i="1"/>
  <c r="Q1822" i="1"/>
  <c r="R1822" i="1"/>
  <c r="S1822" i="1"/>
  <c r="P1823" i="1"/>
  <c r="Q1823" i="1"/>
  <c r="R1823" i="1"/>
  <c r="S1823" i="1"/>
  <c r="P1824" i="1"/>
  <c r="Q1824" i="1"/>
  <c r="R1824" i="1"/>
  <c r="S1824" i="1"/>
  <c r="P1825" i="1"/>
  <c r="Q1825" i="1"/>
  <c r="R1825" i="1"/>
  <c r="S1825" i="1"/>
  <c r="P1826" i="1"/>
  <c r="Q1826" i="1"/>
  <c r="R1826" i="1"/>
  <c r="S1826" i="1"/>
  <c r="P1827" i="1"/>
  <c r="Q1827" i="1"/>
  <c r="R1827" i="1"/>
  <c r="S1827" i="1"/>
  <c r="P1828" i="1"/>
  <c r="Q1828" i="1"/>
  <c r="R1828" i="1"/>
  <c r="S1828" i="1"/>
  <c r="P1829" i="1"/>
  <c r="Q1829" i="1"/>
  <c r="R1829" i="1"/>
  <c r="S1829" i="1"/>
  <c r="P1830" i="1"/>
  <c r="Q1830" i="1"/>
  <c r="R1830" i="1"/>
  <c r="S1830" i="1"/>
  <c r="P1831" i="1"/>
  <c r="Q1831" i="1"/>
  <c r="R1831" i="1"/>
  <c r="S1831" i="1"/>
  <c r="P1832" i="1"/>
  <c r="Q1832" i="1"/>
  <c r="R1832" i="1"/>
  <c r="S1832" i="1"/>
  <c r="P1833" i="1"/>
  <c r="Q1833" i="1"/>
  <c r="R1833" i="1"/>
  <c r="S1833" i="1"/>
  <c r="P1834" i="1"/>
  <c r="Q1834" i="1"/>
  <c r="R1834" i="1"/>
  <c r="S1834" i="1"/>
  <c r="P1835" i="1"/>
  <c r="Q1835" i="1"/>
  <c r="R1835" i="1"/>
  <c r="S1835" i="1"/>
  <c r="P1836" i="1"/>
  <c r="Q1836" i="1"/>
  <c r="R1836" i="1"/>
  <c r="S1836" i="1"/>
  <c r="P1837" i="1"/>
  <c r="Q1837" i="1"/>
  <c r="R1837" i="1"/>
  <c r="S1837" i="1"/>
  <c r="P1838" i="1"/>
  <c r="Q1838" i="1"/>
  <c r="R1838" i="1"/>
  <c r="S1838" i="1"/>
  <c r="P1839" i="1"/>
  <c r="Q1839" i="1"/>
  <c r="R1839" i="1"/>
  <c r="S1839" i="1"/>
  <c r="P1840" i="1"/>
  <c r="Q1840" i="1"/>
  <c r="R1840" i="1"/>
  <c r="S1840" i="1"/>
  <c r="P1841" i="1"/>
  <c r="Q1841" i="1"/>
  <c r="R1841" i="1"/>
  <c r="S1841" i="1"/>
  <c r="P1842" i="1"/>
  <c r="Q1842" i="1"/>
  <c r="R1842" i="1"/>
  <c r="S1842" i="1"/>
  <c r="P1843" i="1"/>
  <c r="Q1843" i="1"/>
  <c r="R1843" i="1"/>
  <c r="S1843" i="1"/>
  <c r="P1844" i="1"/>
  <c r="Q1844" i="1"/>
  <c r="R1844" i="1"/>
  <c r="S1844" i="1"/>
  <c r="P1845" i="1"/>
  <c r="Q1845" i="1"/>
  <c r="R1845" i="1"/>
  <c r="S1845" i="1"/>
  <c r="P1846" i="1"/>
  <c r="Q1846" i="1"/>
  <c r="R1846" i="1"/>
  <c r="S1846" i="1"/>
  <c r="P1847" i="1"/>
  <c r="Q1847" i="1"/>
  <c r="R1847" i="1"/>
  <c r="S1847" i="1"/>
  <c r="P1848" i="1"/>
  <c r="Q1848" i="1"/>
  <c r="R1848" i="1"/>
  <c r="S1848" i="1"/>
  <c r="P1849" i="1"/>
  <c r="Q1849" i="1"/>
  <c r="R1849" i="1"/>
  <c r="S1849" i="1"/>
  <c r="P1850" i="1"/>
  <c r="Q1850" i="1"/>
  <c r="R1850" i="1"/>
  <c r="S1850" i="1"/>
  <c r="P1851" i="1"/>
  <c r="Q1851" i="1"/>
  <c r="R1851" i="1"/>
  <c r="S1851" i="1"/>
  <c r="P1852" i="1"/>
  <c r="Q1852" i="1"/>
  <c r="R1852" i="1"/>
  <c r="S1852" i="1"/>
  <c r="P1853" i="1"/>
  <c r="Q1853" i="1"/>
  <c r="R1853" i="1"/>
  <c r="S1853" i="1"/>
  <c r="P1854" i="1"/>
  <c r="Q1854" i="1"/>
  <c r="R1854" i="1"/>
  <c r="S1854" i="1"/>
  <c r="P1855" i="1"/>
  <c r="Q1855" i="1"/>
  <c r="R1855" i="1"/>
  <c r="S1855" i="1"/>
  <c r="P1856" i="1"/>
  <c r="Q1856" i="1"/>
  <c r="R1856" i="1"/>
  <c r="S1856" i="1"/>
  <c r="P1857" i="1"/>
  <c r="Q1857" i="1"/>
  <c r="R1857" i="1"/>
  <c r="S1857" i="1"/>
  <c r="P1858" i="1"/>
  <c r="Q1858" i="1"/>
  <c r="R1858" i="1"/>
  <c r="S1858" i="1"/>
  <c r="P1859" i="1"/>
  <c r="Q1859" i="1"/>
  <c r="R1859" i="1"/>
  <c r="S1859" i="1"/>
  <c r="P1860" i="1"/>
  <c r="Q1860" i="1"/>
  <c r="R1860" i="1"/>
  <c r="S1860" i="1"/>
  <c r="P1861" i="1"/>
  <c r="Q1861" i="1"/>
  <c r="R1861" i="1"/>
  <c r="S1861" i="1"/>
  <c r="P1862" i="1"/>
  <c r="Q1862" i="1"/>
  <c r="R1862" i="1"/>
  <c r="S1862" i="1"/>
  <c r="P1863" i="1"/>
  <c r="Q1863" i="1"/>
  <c r="R1863" i="1"/>
  <c r="S1863" i="1"/>
  <c r="P1864" i="1"/>
  <c r="Q1864" i="1"/>
  <c r="R1864" i="1"/>
  <c r="S1864" i="1"/>
  <c r="P1865" i="1"/>
  <c r="Q1865" i="1"/>
  <c r="R1865" i="1"/>
  <c r="S1865" i="1"/>
  <c r="P1866" i="1"/>
  <c r="Q1866" i="1"/>
  <c r="R1866" i="1"/>
  <c r="S1866" i="1"/>
  <c r="P1867" i="1"/>
  <c r="Q1867" i="1"/>
  <c r="R1867" i="1"/>
  <c r="S1867" i="1"/>
  <c r="P1868" i="1"/>
  <c r="Q1868" i="1"/>
  <c r="R1868" i="1"/>
  <c r="S1868" i="1"/>
  <c r="P1869" i="1"/>
  <c r="Q1869" i="1"/>
  <c r="R1869" i="1"/>
  <c r="S1869" i="1"/>
  <c r="P1870" i="1"/>
  <c r="Q1870" i="1"/>
  <c r="R1870" i="1"/>
  <c r="S1870" i="1"/>
  <c r="P1871" i="1"/>
  <c r="Q1871" i="1"/>
  <c r="R1871" i="1"/>
  <c r="S1871" i="1"/>
  <c r="P1872" i="1"/>
  <c r="Q1872" i="1"/>
  <c r="R1872" i="1"/>
  <c r="S1872" i="1"/>
  <c r="P1873" i="1"/>
  <c r="Q1873" i="1"/>
  <c r="R1873" i="1"/>
  <c r="S1873" i="1"/>
  <c r="P1874" i="1"/>
  <c r="Q1874" i="1"/>
  <c r="R1874" i="1"/>
  <c r="S1874" i="1"/>
  <c r="P1875" i="1"/>
  <c r="Q1875" i="1"/>
  <c r="R1875" i="1"/>
  <c r="S1875" i="1"/>
  <c r="P1876" i="1"/>
  <c r="Q1876" i="1"/>
  <c r="R1876" i="1"/>
  <c r="S1876" i="1"/>
  <c r="P1877" i="1"/>
  <c r="Q1877" i="1"/>
  <c r="R1877" i="1"/>
  <c r="S1877" i="1"/>
  <c r="P1878" i="1"/>
  <c r="Q1878" i="1"/>
  <c r="R1878" i="1"/>
  <c r="S1878" i="1"/>
  <c r="P1879" i="1"/>
  <c r="Q1879" i="1"/>
  <c r="R1879" i="1"/>
  <c r="S1879" i="1"/>
  <c r="P1880" i="1"/>
  <c r="Q1880" i="1"/>
  <c r="R1880" i="1"/>
  <c r="S1880" i="1"/>
  <c r="P1881" i="1"/>
  <c r="Q1881" i="1"/>
  <c r="R1881" i="1"/>
  <c r="S1881" i="1"/>
  <c r="P1882" i="1"/>
  <c r="Q1882" i="1"/>
  <c r="R1882" i="1"/>
  <c r="S1882" i="1"/>
  <c r="P1883" i="1"/>
  <c r="Q1883" i="1"/>
  <c r="R1883" i="1"/>
  <c r="S1883" i="1"/>
  <c r="P1884" i="1"/>
  <c r="Q1884" i="1"/>
  <c r="R1884" i="1"/>
  <c r="S1884" i="1"/>
  <c r="P1885" i="1"/>
  <c r="Q1885" i="1"/>
  <c r="R1885" i="1"/>
  <c r="S1885" i="1"/>
  <c r="P1886" i="1"/>
  <c r="Q1886" i="1"/>
  <c r="R1886" i="1"/>
  <c r="S1886" i="1"/>
  <c r="P1887" i="1"/>
  <c r="Q1887" i="1"/>
  <c r="R1887" i="1"/>
  <c r="S1887" i="1"/>
  <c r="P1888" i="1"/>
  <c r="Q1888" i="1"/>
  <c r="R1888" i="1"/>
  <c r="S1888" i="1"/>
  <c r="P1889" i="1"/>
  <c r="Q1889" i="1"/>
  <c r="R1889" i="1"/>
  <c r="S1889" i="1"/>
  <c r="P1890" i="1"/>
  <c r="Q1890" i="1"/>
  <c r="R1890" i="1"/>
  <c r="S1890" i="1"/>
  <c r="P1891" i="1"/>
  <c r="Q1891" i="1"/>
  <c r="R1891" i="1"/>
  <c r="S1891" i="1"/>
  <c r="P1892" i="1"/>
  <c r="Q1892" i="1"/>
  <c r="R1892" i="1"/>
  <c r="S1892" i="1"/>
  <c r="P1893" i="1"/>
  <c r="Q1893" i="1"/>
  <c r="R1893" i="1"/>
  <c r="S1893" i="1"/>
  <c r="P1894" i="1"/>
  <c r="Q1894" i="1"/>
  <c r="R1894" i="1"/>
  <c r="S1894" i="1"/>
  <c r="P1895" i="1"/>
  <c r="Q1895" i="1"/>
  <c r="R1895" i="1"/>
  <c r="S1895" i="1"/>
  <c r="P1896" i="1"/>
  <c r="Q1896" i="1"/>
  <c r="R1896" i="1"/>
  <c r="S1896" i="1"/>
  <c r="P1897" i="1"/>
  <c r="Q1897" i="1"/>
  <c r="R1897" i="1"/>
  <c r="S1897" i="1"/>
  <c r="P1898" i="1"/>
  <c r="Q1898" i="1"/>
  <c r="R1898" i="1"/>
  <c r="S1898" i="1"/>
  <c r="P1899" i="1"/>
  <c r="Q1899" i="1"/>
  <c r="R1899" i="1"/>
  <c r="S1899" i="1"/>
  <c r="P1900" i="1"/>
  <c r="Q1900" i="1"/>
  <c r="R1900" i="1"/>
  <c r="S1900" i="1"/>
  <c r="P1901" i="1"/>
  <c r="Q1901" i="1"/>
  <c r="R1901" i="1"/>
  <c r="S1901" i="1"/>
  <c r="P1902" i="1"/>
  <c r="Q1902" i="1"/>
  <c r="R1902" i="1"/>
  <c r="S1902" i="1"/>
  <c r="P1903" i="1"/>
  <c r="Q1903" i="1"/>
  <c r="R1903" i="1"/>
  <c r="S1903" i="1"/>
  <c r="P1904" i="1"/>
  <c r="Q1904" i="1"/>
  <c r="R1904" i="1"/>
  <c r="S1904" i="1"/>
  <c r="P1905" i="1"/>
  <c r="Q1905" i="1"/>
  <c r="R1905" i="1"/>
  <c r="S1905" i="1"/>
  <c r="P1906" i="1"/>
  <c r="Q1906" i="1"/>
  <c r="R1906" i="1"/>
  <c r="S1906" i="1"/>
  <c r="P1907" i="1"/>
  <c r="Q1907" i="1"/>
  <c r="R1907" i="1"/>
  <c r="S1907" i="1"/>
  <c r="P1908" i="1"/>
  <c r="Q1908" i="1"/>
  <c r="R1908" i="1"/>
  <c r="S1908" i="1"/>
  <c r="P1909" i="1"/>
  <c r="Q1909" i="1"/>
  <c r="R1909" i="1"/>
  <c r="S1909" i="1"/>
  <c r="P1910" i="1"/>
  <c r="Q1910" i="1"/>
  <c r="R1910" i="1"/>
  <c r="S1910" i="1"/>
  <c r="P1911" i="1"/>
  <c r="Q1911" i="1"/>
  <c r="R1911" i="1"/>
  <c r="S1911" i="1"/>
  <c r="P1912" i="1"/>
  <c r="Q1912" i="1"/>
  <c r="R1912" i="1"/>
  <c r="S1912" i="1"/>
  <c r="P1913" i="1"/>
  <c r="Q1913" i="1"/>
  <c r="R1913" i="1"/>
  <c r="S1913" i="1"/>
  <c r="P1914" i="1"/>
  <c r="Q1914" i="1"/>
  <c r="R1914" i="1"/>
  <c r="S1914" i="1"/>
  <c r="P1915" i="1"/>
  <c r="Q1915" i="1"/>
  <c r="R1915" i="1"/>
  <c r="S1915" i="1"/>
  <c r="P1916" i="1"/>
  <c r="Q1916" i="1"/>
  <c r="R1916" i="1"/>
  <c r="S1916" i="1"/>
  <c r="P1917" i="1"/>
  <c r="Q1917" i="1"/>
  <c r="R1917" i="1"/>
  <c r="S1917" i="1"/>
  <c r="P1918" i="1"/>
  <c r="Q1918" i="1"/>
  <c r="R1918" i="1"/>
  <c r="S1918" i="1"/>
  <c r="P1919" i="1"/>
  <c r="Q1919" i="1"/>
  <c r="R1919" i="1"/>
  <c r="S1919" i="1"/>
  <c r="P1920" i="1"/>
  <c r="Q1920" i="1"/>
  <c r="R1920" i="1"/>
  <c r="S1920" i="1"/>
  <c r="P1921" i="1"/>
  <c r="Q1921" i="1"/>
  <c r="R1921" i="1"/>
  <c r="S1921" i="1"/>
  <c r="P1922" i="1"/>
  <c r="Q1922" i="1"/>
  <c r="R1922" i="1"/>
  <c r="S1922" i="1"/>
  <c r="P1923" i="1"/>
  <c r="Q1923" i="1"/>
  <c r="R1923" i="1"/>
  <c r="S1923" i="1"/>
  <c r="P1924" i="1"/>
  <c r="Q1924" i="1"/>
  <c r="R1924" i="1"/>
  <c r="S1924" i="1"/>
  <c r="P1925" i="1"/>
  <c r="Q1925" i="1"/>
  <c r="R1925" i="1"/>
  <c r="S1925" i="1"/>
  <c r="P1926" i="1"/>
  <c r="Q1926" i="1"/>
  <c r="R1926" i="1"/>
  <c r="S1926" i="1"/>
  <c r="P1927" i="1"/>
  <c r="Q1927" i="1"/>
  <c r="R1927" i="1"/>
  <c r="S1927" i="1"/>
  <c r="P1928" i="1"/>
  <c r="Q1928" i="1"/>
  <c r="R1928" i="1"/>
  <c r="S1928" i="1"/>
  <c r="P1929" i="1"/>
  <c r="Q1929" i="1"/>
  <c r="R1929" i="1"/>
  <c r="S1929" i="1"/>
  <c r="P1930" i="1"/>
  <c r="Q1930" i="1"/>
  <c r="R1930" i="1"/>
  <c r="S1930" i="1"/>
  <c r="P1931" i="1"/>
  <c r="Q1931" i="1"/>
  <c r="R1931" i="1"/>
  <c r="S1931" i="1"/>
  <c r="P1932" i="1"/>
  <c r="Q1932" i="1"/>
  <c r="R1932" i="1"/>
  <c r="S1932" i="1"/>
  <c r="P1933" i="1"/>
  <c r="Q1933" i="1"/>
  <c r="R1933" i="1"/>
  <c r="S1933" i="1"/>
  <c r="P1934" i="1"/>
  <c r="Q1934" i="1"/>
  <c r="R1934" i="1"/>
  <c r="S1934" i="1"/>
  <c r="P1935" i="1"/>
  <c r="Q1935" i="1"/>
  <c r="R1935" i="1"/>
  <c r="S1935" i="1"/>
  <c r="P1936" i="1"/>
  <c r="Q1936" i="1"/>
  <c r="R1936" i="1"/>
  <c r="S1936" i="1"/>
  <c r="P1937" i="1"/>
  <c r="Q1937" i="1"/>
  <c r="R1937" i="1"/>
  <c r="S1937" i="1"/>
  <c r="P1938" i="1"/>
  <c r="Q1938" i="1"/>
  <c r="R1938" i="1"/>
  <c r="S1938" i="1"/>
  <c r="P1939" i="1"/>
  <c r="Q1939" i="1"/>
  <c r="R1939" i="1"/>
  <c r="S1939" i="1"/>
  <c r="P1940" i="1"/>
  <c r="Q1940" i="1"/>
  <c r="R1940" i="1"/>
  <c r="S1940" i="1"/>
  <c r="P1941" i="1"/>
  <c r="Q1941" i="1"/>
  <c r="R1941" i="1"/>
  <c r="S1941" i="1"/>
  <c r="P1942" i="1"/>
  <c r="Q1942" i="1"/>
  <c r="R1942" i="1"/>
  <c r="S1942" i="1"/>
  <c r="P1943" i="1"/>
  <c r="Q1943" i="1"/>
  <c r="R1943" i="1"/>
  <c r="S1943" i="1"/>
  <c r="P1944" i="1"/>
  <c r="Q1944" i="1"/>
  <c r="R1944" i="1"/>
  <c r="S1944" i="1"/>
  <c r="P1945" i="1"/>
  <c r="Q1945" i="1"/>
  <c r="R1945" i="1"/>
  <c r="S1945" i="1"/>
  <c r="P1946" i="1"/>
  <c r="Q1946" i="1"/>
  <c r="R1946" i="1"/>
  <c r="S1946" i="1"/>
  <c r="P1947" i="1"/>
  <c r="Q1947" i="1"/>
  <c r="R1947" i="1"/>
  <c r="S1947" i="1"/>
  <c r="P1948" i="1"/>
  <c r="Q1948" i="1"/>
  <c r="R1948" i="1"/>
  <c r="S1948" i="1"/>
  <c r="P1949" i="1"/>
  <c r="Q1949" i="1"/>
  <c r="R1949" i="1"/>
  <c r="S1949" i="1"/>
  <c r="P1950" i="1"/>
  <c r="Q1950" i="1"/>
  <c r="R1950" i="1"/>
  <c r="S1950" i="1"/>
  <c r="P1951" i="1"/>
  <c r="Q1951" i="1"/>
  <c r="R1951" i="1"/>
  <c r="S1951" i="1"/>
  <c r="P1952" i="1"/>
  <c r="Q1952" i="1"/>
  <c r="R1952" i="1"/>
  <c r="S1952" i="1"/>
  <c r="P1953" i="1"/>
  <c r="Q1953" i="1"/>
  <c r="R1953" i="1"/>
  <c r="S1953" i="1"/>
  <c r="P1954" i="1"/>
  <c r="Q1954" i="1"/>
  <c r="R1954" i="1"/>
  <c r="S1954" i="1"/>
  <c r="P1955" i="1"/>
  <c r="Q1955" i="1"/>
  <c r="R1955" i="1"/>
  <c r="S1955" i="1"/>
  <c r="P1956" i="1"/>
  <c r="Q1956" i="1"/>
  <c r="R1956" i="1"/>
  <c r="S1956" i="1"/>
  <c r="P1957" i="1"/>
  <c r="Q1957" i="1"/>
  <c r="R1957" i="1"/>
  <c r="S1957" i="1"/>
  <c r="P1958" i="1"/>
  <c r="Q1958" i="1"/>
  <c r="R1958" i="1"/>
  <c r="S1958" i="1"/>
  <c r="P1959" i="1"/>
  <c r="Q1959" i="1"/>
  <c r="R1959" i="1"/>
  <c r="S1959" i="1"/>
  <c r="P1960" i="1"/>
  <c r="Q1960" i="1"/>
  <c r="R1960" i="1"/>
  <c r="S1960" i="1"/>
  <c r="P1961" i="1"/>
  <c r="Q1961" i="1"/>
  <c r="R1961" i="1"/>
  <c r="S1961" i="1"/>
  <c r="P1962" i="1"/>
  <c r="Q1962" i="1"/>
  <c r="R1962" i="1"/>
  <c r="S1962" i="1"/>
  <c r="P1963" i="1"/>
  <c r="Q1963" i="1"/>
  <c r="R1963" i="1"/>
  <c r="S1963" i="1"/>
  <c r="P1964" i="1"/>
  <c r="Q1964" i="1"/>
  <c r="R1964" i="1"/>
  <c r="S1964" i="1"/>
  <c r="P1965" i="1"/>
  <c r="Q1965" i="1"/>
  <c r="R1965" i="1"/>
  <c r="S1965" i="1"/>
  <c r="P1966" i="1"/>
  <c r="Q1966" i="1"/>
  <c r="R1966" i="1"/>
  <c r="S1966" i="1"/>
  <c r="P1967" i="1"/>
  <c r="Q1967" i="1"/>
  <c r="R1967" i="1"/>
  <c r="S1967" i="1"/>
  <c r="P1968" i="1"/>
  <c r="Q1968" i="1"/>
  <c r="R1968" i="1"/>
  <c r="S1968" i="1"/>
  <c r="P1969" i="1"/>
  <c r="Q1969" i="1"/>
  <c r="R1969" i="1"/>
  <c r="S1969" i="1"/>
  <c r="P1970" i="1"/>
  <c r="Q1970" i="1"/>
  <c r="R1970" i="1"/>
  <c r="S1970" i="1"/>
  <c r="P1971" i="1"/>
  <c r="Q1971" i="1"/>
  <c r="R1971" i="1"/>
  <c r="S1971" i="1"/>
  <c r="P1972" i="1"/>
  <c r="Q1972" i="1"/>
  <c r="R1972" i="1"/>
  <c r="S1972" i="1"/>
  <c r="P1973" i="1"/>
  <c r="Q1973" i="1"/>
  <c r="R1973" i="1"/>
  <c r="S1973" i="1"/>
  <c r="P1974" i="1"/>
  <c r="Q1974" i="1"/>
  <c r="R1974" i="1"/>
  <c r="S1974" i="1"/>
  <c r="P1975" i="1"/>
  <c r="Q1975" i="1"/>
  <c r="R1975" i="1"/>
  <c r="S1975" i="1"/>
  <c r="P1976" i="1"/>
  <c r="Q1976" i="1"/>
  <c r="R1976" i="1"/>
  <c r="S1976" i="1"/>
  <c r="P1977" i="1"/>
  <c r="Q1977" i="1"/>
  <c r="R1977" i="1"/>
  <c r="S1977" i="1"/>
  <c r="P1978" i="1"/>
  <c r="Q1978" i="1"/>
  <c r="R1978" i="1"/>
  <c r="S1978" i="1"/>
  <c r="P1979" i="1"/>
  <c r="Q1979" i="1"/>
  <c r="R1979" i="1"/>
  <c r="S1979" i="1"/>
  <c r="P1980" i="1"/>
  <c r="Q1980" i="1"/>
  <c r="R1980" i="1"/>
  <c r="S1980" i="1"/>
  <c r="P1981" i="1"/>
  <c r="Q1981" i="1"/>
  <c r="R1981" i="1"/>
  <c r="S1981" i="1"/>
  <c r="P1982" i="1"/>
  <c r="Q1982" i="1"/>
  <c r="R1982" i="1"/>
  <c r="S1982" i="1"/>
  <c r="P1983" i="1"/>
  <c r="Q1983" i="1"/>
  <c r="R1983" i="1"/>
  <c r="S1983" i="1"/>
  <c r="P1984" i="1"/>
  <c r="Q1984" i="1"/>
  <c r="R1984" i="1"/>
  <c r="S1984" i="1"/>
  <c r="P1985" i="1"/>
  <c r="Q1985" i="1"/>
  <c r="R1985" i="1"/>
  <c r="S1985" i="1"/>
  <c r="P1986" i="1"/>
  <c r="Q1986" i="1"/>
  <c r="R1986" i="1"/>
  <c r="S1986" i="1"/>
  <c r="P1987" i="1"/>
  <c r="Q1987" i="1"/>
  <c r="R1987" i="1"/>
  <c r="S1987" i="1"/>
  <c r="P1988" i="1"/>
  <c r="Q1988" i="1"/>
  <c r="R1988" i="1"/>
  <c r="S1988" i="1"/>
  <c r="P1989" i="1"/>
  <c r="Q1989" i="1"/>
  <c r="R1989" i="1"/>
  <c r="S1989" i="1"/>
  <c r="P1990" i="1"/>
  <c r="Q1990" i="1"/>
  <c r="R1990" i="1"/>
  <c r="S1990" i="1"/>
  <c r="P1991" i="1"/>
  <c r="Q1991" i="1"/>
  <c r="R1991" i="1"/>
  <c r="S1991" i="1"/>
  <c r="P1992" i="1"/>
  <c r="Q1992" i="1"/>
  <c r="R1992" i="1"/>
  <c r="S1992" i="1"/>
  <c r="P1993" i="1"/>
  <c r="Q1993" i="1"/>
  <c r="R1993" i="1"/>
  <c r="S1993" i="1"/>
  <c r="P1994" i="1"/>
  <c r="Q1994" i="1"/>
  <c r="R1994" i="1"/>
  <c r="S1994" i="1"/>
  <c r="P1995" i="1"/>
  <c r="Q1995" i="1"/>
  <c r="R1995" i="1"/>
  <c r="S1995" i="1"/>
  <c r="P1996" i="1"/>
  <c r="Q1996" i="1"/>
  <c r="R1996" i="1"/>
  <c r="S1996" i="1"/>
  <c r="P1997" i="1"/>
  <c r="Q1997" i="1"/>
  <c r="R1997" i="1"/>
  <c r="S1997" i="1"/>
  <c r="P1998" i="1"/>
  <c r="Q1998" i="1"/>
  <c r="R1998" i="1"/>
  <c r="S1998" i="1"/>
  <c r="P1999" i="1"/>
  <c r="Q1999" i="1"/>
  <c r="R1999" i="1"/>
  <c r="S1999" i="1"/>
  <c r="P2000" i="1"/>
  <c r="Q2000" i="1"/>
  <c r="R2000" i="1"/>
  <c r="S2000" i="1"/>
  <c r="P2001" i="1"/>
  <c r="Q2001" i="1"/>
  <c r="R2001" i="1"/>
  <c r="S2001" i="1"/>
  <c r="P2002" i="1"/>
  <c r="Q2002" i="1"/>
  <c r="R2002" i="1"/>
  <c r="S2002" i="1"/>
  <c r="P2003" i="1"/>
  <c r="Q2003" i="1"/>
  <c r="R2003" i="1"/>
  <c r="S2003" i="1"/>
  <c r="P2004" i="1"/>
  <c r="Q2004" i="1"/>
  <c r="R2004" i="1"/>
  <c r="S2004" i="1"/>
  <c r="P2005" i="1"/>
  <c r="Q2005" i="1"/>
  <c r="R2005" i="1"/>
  <c r="S2005" i="1"/>
  <c r="P2006" i="1"/>
  <c r="Q2006" i="1"/>
  <c r="R2006" i="1"/>
  <c r="S2006" i="1"/>
  <c r="P2007" i="1"/>
  <c r="Q2007" i="1"/>
  <c r="R2007" i="1"/>
  <c r="S2007" i="1"/>
  <c r="P2008" i="1"/>
  <c r="Q2008" i="1"/>
  <c r="R2008" i="1"/>
  <c r="S2008" i="1"/>
  <c r="P2009" i="1"/>
  <c r="Q2009" i="1"/>
  <c r="R2009" i="1"/>
  <c r="S2009" i="1"/>
  <c r="P2010" i="1"/>
  <c r="Q2010" i="1"/>
  <c r="R2010" i="1"/>
  <c r="S2010" i="1"/>
  <c r="P2011" i="1"/>
  <c r="Q2011" i="1"/>
  <c r="R2011" i="1"/>
  <c r="S2011" i="1"/>
  <c r="P2012" i="1"/>
  <c r="Q2012" i="1"/>
  <c r="R2012" i="1"/>
  <c r="S2012" i="1"/>
  <c r="P2013" i="1"/>
  <c r="Q2013" i="1"/>
  <c r="R2013" i="1"/>
  <c r="S2013" i="1"/>
  <c r="P2014" i="1"/>
  <c r="Q2014" i="1"/>
  <c r="R2014" i="1"/>
  <c r="S2014" i="1"/>
  <c r="P2015" i="1"/>
  <c r="Q2015" i="1"/>
  <c r="R2015" i="1"/>
  <c r="S2015" i="1"/>
  <c r="P2016" i="1"/>
  <c r="Q2016" i="1"/>
  <c r="R2016" i="1"/>
  <c r="S2016" i="1"/>
  <c r="P2017" i="1"/>
  <c r="Q2017" i="1"/>
  <c r="R2017" i="1"/>
  <c r="S2017" i="1"/>
  <c r="P2018" i="1"/>
  <c r="Q2018" i="1"/>
  <c r="R2018" i="1"/>
  <c r="S2018" i="1"/>
  <c r="P2019" i="1"/>
  <c r="Q2019" i="1"/>
  <c r="R2019" i="1"/>
  <c r="S2019" i="1"/>
  <c r="P2020" i="1"/>
  <c r="Q2020" i="1"/>
  <c r="R2020" i="1"/>
  <c r="S2020" i="1"/>
  <c r="P2021" i="1"/>
  <c r="Q2021" i="1"/>
  <c r="R2021" i="1"/>
  <c r="S2021" i="1"/>
  <c r="P2022" i="1"/>
  <c r="Q2022" i="1"/>
  <c r="R2022" i="1"/>
  <c r="S2022" i="1"/>
  <c r="P2023" i="1"/>
  <c r="Q2023" i="1"/>
  <c r="R2023" i="1"/>
  <c r="S2023" i="1"/>
  <c r="P2024" i="1"/>
  <c r="Q2024" i="1"/>
  <c r="R2024" i="1"/>
  <c r="S2024" i="1"/>
  <c r="P2025" i="1"/>
  <c r="Q2025" i="1"/>
  <c r="R2025" i="1"/>
  <c r="S2025" i="1"/>
  <c r="P2026" i="1"/>
  <c r="Q2026" i="1"/>
  <c r="R2026" i="1"/>
  <c r="S2026" i="1"/>
  <c r="P2027" i="1"/>
  <c r="Q2027" i="1"/>
  <c r="R2027" i="1"/>
  <c r="S2027" i="1"/>
  <c r="P2028" i="1"/>
  <c r="Q2028" i="1"/>
  <c r="R2028" i="1"/>
  <c r="S2028" i="1"/>
  <c r="P2029" i="1"/>
  <c r="Q2029" i="1"/>
  <c r="R2029" i="1"/>
  <c r="S2029" i="1"/>
  <c r="P2030" i="1"/>
  <c r="Q2030" i="1"/>
  <c r="R2030" i="1"/>
  <c r="S2030" i="1"/>
  <c r="P2031" i="1"/>
  <c r="Q2031" i="1"/>
  <c r="R2031" i="1"/>
  <c r="S2031" i="1"/>
  <c r="P2032" i="1"/>
  <c r="Q2032" i="1"/>
  <c r="R2032" i="1"/>
  <c r="S2032" i="1"/>
  <c r="P2033" i="1"/>
  <c r="Q2033" i="1"/>
  <c r="R2033" i="1"/>
  <c r="S2033" i="1"/>
  <c r="P2034" i="1"/>
  <c r="Q2034" i="1"/>
  <c r="R2034" i="1"/>
  <c r="S2034" i="1"/>
  <c r="P2035" i="1"/>
  <c r="Q2035" i="1"/>
  <c r="R2035" i="1"/>
  <c r="S2035" i="1"/>
  <c r="P2036" i="1"/>
  <c r="Q2036" i="1"/>
  <c r="R2036" i="1"/>
  <c r="S2036" i="1"/>
  <c r="P2037" i="1"/>
  <c r="Q2037" i="1"/>
  <c r="R2037" i="1"/>
  <c r="S2037" i="1"/>
  <c r="P2038" i="1"/>
  <c r="Q2038" i="1"/>
  <c r="R2038" i="1"/>
  <c r="S2038" i="1"/>
  <c r="P2039" i="1"/>
  <c r="Q2039" i="1"/>
  <c r="R2039" i="1"/>
  <c r="S2039" i="1"/>
  <c r="P2040" i="1"/>
  <c r="Q2040" i="1"/>
  <c r="R2040" i="1"/>
  <c r="S2040" i="1"/>
  <c r="P2041" i="1"/>
  <c r="Q2041" i="1"/>
  <c r="R2041" i="1"/>
  <c r="S2041" i="1"/>
  <c r="P2042" i="1"/>
  <c r="Q2042" i="1"/>
  <c r="R2042" i="1"/>
  <c r="S2042" i="1"/>
  <c r="P2043" i="1"/>
  <c r="Q2043" i="1"/>
  <c r="R2043" i="1"/>
  <c r="S2043" i="1"/>
  <c r="P2044" i="1"/>
  <c r="Q2044" i="1"/>
  <c r="R2044" i="1"/>
  <c r="S2044" i="1"/>
  <c r="P2045" i="1"/>
  <c r="Q2045" i="1"/>
  <c r="R2045" i="1"/>
  <c r="S2045" i="1"/>
  <c r="P2046" i="1"/>
  <c r="Q2046" i="1"/>
  <c r="R2046" i="1"/>
  <c r="S2046" i="1"/>
  <c r="P2047" i="1"/>
  <c r="Q2047" i="1"/>
  <c r="R2047" i="1"/>
  <c r="S2047" i="1"/>
  <c r="P2048" i="1"/>
  <c r="Q2048" i="1"/>
  <c r="R2048" i="1"/>
  <c r="S2048" i="1"/>
  <c r="P2049" i="1"/>
  <c r="Q2049" i="1"/>
  <c r="R2049" i="1"/>
  <c r="S2049" i="1"/>
  <c r="P2050" i="1"/>
  <c r="Q2050" i="1"/>
  <c r="R2050" i="1"/>
  <c r="S2050" i="1"/>
  <c r="P2051" i="1"/>
  <c r="Q2051" i="1"/>
  <c r="R2051" i="1"/>
  <c r="S2051" i="1"/>
  <c r="P2052" i="1"/>
  <c r="Q2052" i="1"/>
  <c r="R2052" i="1"/>
  <c r="S2052" i="1"/>
  <c r="P2053" i="1"/>
  <c r="Q2053" i="1"/>
  <c r="R2053" i="1"/>
  <c r="S2053" i="1"/>
  <c r="P2054" i="1"/>
  <c r="Q2054" i="1"/>
  <c r="R2054" i="1"/>
  <c r="S2054" i="1"/>
  <c r="P2055" i="1"/>
  <c r="Q2055" i="1"/>
  <c r="R2055" i="1"/>
  <c r="S2055" i="1"/>
  <c r="P2056" i="1"/>
  <c r="Q2056" i="1"/>
  <c r="R2056" i="1"/>
  <c r="S2056" i="1"/>
  <c r="P2057" i="1"/>
  <c r="Q2057" i="1"/>
  <c r="R2057" i="1"/>
  <c r="S2057" i="1"/>
  <c r="P2058" i="1"/>
  <c r="Q2058" i="1"/>
  <c r="R2058" i="1"/>
  <c r="S2058" i="1"/>
  <c r="P2059" i="1"/>
  <c r="Q2059" i="1"/>
  <c r="R2059" i="1"/>
  <c r="S2059" i="1"/>
  <c r="P2060" i="1"/>
  <c r="Q2060" i="1"/>
  <c r="R2060" i="1"/>
  <c r="S2060" i="1"/>
  <c r="P2061" i="1"/>
  <c r="Q2061" i="1"/>
  <c r="R2061" i="1"/>
  <c r="S2061" i="1"/>
  <c r="P2062" i="1"/>
  <c r="Q2062" i="1"/>
  <c r="R2062" i="1"/>
  <c r="S2062" i="1"/>
  <c r="P2063" i="1"/>
  <c r="Q2063" i="1"/>
  <c r="R2063" i="1"/>
  <c r="S2063" i="1"/>
  <c r="P2064" i="1"/>
  <c r="Q2064" i="1"/>
  <c r="R2064" i="1"/>
  <c r="S2064" i="1"/>
  <c r="P2065" i="1"/>
  <c r="Q2065" i="1"/>
  <c r="R2065" i="1"/>
  <c r="S2065" i="1"/>
  <c r="P2066" i="1"/>
  <c r="Q2066" i="1"/>
  <c r="R2066" i="1"/>
  <c r="S2066" i="1"/>
  <c r="P2067" i="1"/>
  <c r="Q2067" i="1"/>
  <c r="R2067" i="1"/>
  <c r="S2067" i="1"/>
  <c r="P2068" i="1"/>
  <c r="Q2068" i="1"/>
  <c r="R2068" i="1"/>
  <c r="S2068" i="1"/>
  <c r="P2069" i="1"/>
  <c r="Q2069" i="1"/>
  <c r="R2069" i="1"/>
  <c r="S2069" i="1"/>
  <c r="P2070" i="1"/>
  <c r="Q2070" i="1"/>
  <c r="R2070" i="1"/>
  <c r="S2070" i="1"/>
  <c r="P2071" i="1"/>
  <c r="Q2071" i="1"/>
  <c r="R2071" i="1"/>
  <c r="S2071" i="1"/>
  <c r="P2072" i="1"/>
  <c r="Q2072" i="1"/>
  <c r="R2072" i="1"/>
  <c r="S2072" i="1"/>
  <c r="P2073" i="1"/>
  <c r="Q2073" i="1"/>
  <c r="R2073" i="1"/>
  <c r="S2073" i="1"/>
  <c r="P2074" i="1"/>
  <c r="Q2074" i="1"/>
  <c r="R2074" i="1"/>
  <c r="S2074" i="1"/>
  <c r="P2075" i="1"/>
  <c r="Q2075" i="1"/>
  <c r="R2075" i="1"/>
  <c r="S2075" i="1"/>
  <c r="P2076" i="1"/>
  <c r="Q2076" i="1"/>
  <c r="R2076" i="1"/>
  <c r="S2076" i="1"/>
  <c r="P2077" i="1"/>
  <c r="Q2077" i="1"/>
  <c r="R2077" i="1"/>
  <c r="S2077" i="1"/>
  <c r="P2078" i="1"/>
  <c r="Q2078" i="1"/>
  <c r="R2078" i="1"/>
  <c r="S2078" i="1"/>
  <c r="P2079" i="1"/>
  <c r="Q2079" i="1"/>
  <c r="R2079" i="1"/>
  <c r="S2079" i="1"/>
  <c r="P2080" i="1"/>
  <c r="Q2080" i="1"/>
  <c r="R2080" i="1"/>
  <c r="S2080" i="1"/>
  <c r="P2081" i="1"/>
  <c r="Q2081" i="1"/>
  <c r="R2081" i="1"/>
  <c r="S2081" i="1"/>
  <c r="P2082" i="1"/>
  <c r="Q2082" i="1"/>
  <c r="R2082" i="1"/>
  <c r="S2082" i="1"/>
  <c r="P2083" i="1"/>
  <c r="Q2083" i="1"/>
  <c r="R2083" i="1"/>
  <c r="S2083" i="1"/>
  <c r="P2084" i="1"/>
  <c r="Q2084" i="1"/>
  <c r="R2084" i="1"/>
  <c r="S2084" i="1"/>
  <c r="P2085" i="1"/>
  <c r="Q2085" i="1"/>
  <c r="R2085" i="1"/>
  <c r="S2085" i="1"/>
  <c r="P2086" i="1"/>
  <c r="Q2086" i="1"/>
  <c r="R2086" i="1"/>
  <c r="S2086" i="1"/>
  <c r="P2087" i="1"/>
  <c r="Q2087" i="1"/>
  <c r="R2087" i="1"/>
  <c r="S2087" i="1"/>
  <c r="P2088" i="1"/>
  <c r="Q2088" i="1"/>
  <c r="R2088" i="1"/>
  <c r="S2088" i="1"/>
  <c r="P2089" i="1"/>
  <c r="Q2089" i="1"/>
  <c r="R2089" i="1"/>
  <c r="S2089" i="1"/>
  <c r="P2090" i="1"/>
  <c r="Q2090" i="1"/>
  <c r="R2090" i="1"/>
  <c r="S2090" i="1"/>
  <c r="P2091" i="1"/>
  <c r="Q2091" i="1"/>
  <c r="R2091" i="1"/>
  <c r="S2091" i="1"/>
  <c r="P2092" i="1"/>
  <c r="Q2092" i="1"/>
  <c r="R2092" i="1"/>
  <c r="S2092" i="1"/>
  <c r="P2093" i="1"/>
  <c r="Q2093" i="1"/>
  <c r="R2093" i="1"/>
  <c r="S2093" i="1"/>
  <c r="P2094" i="1"/>
  <c r="Q2094" i="1"/>
  <c r="R2094" i="1"/>
  <c r="S2094" i="1"/>
  <c r="P2095" i="1"/>
  <c r="Q2095" i="1"/>
  <c r="R2095" i="1"/>
  <c r="S2095" i="1"/>
  <c r="P2096" i="1"/>
  <c r="Q2096" i="1"/>
  <c r="R2096" i="1"/>
  <c r="S2096" i="1"/>
  <c r="P2097" i="1"/>
  <c r="Q2097" i="1"/>
  <c r="R2097" i="1"/>
  <c r="S2097" i="1"/>
  <c r="P2098" i="1"/>
  <c r="Q2098" i="1"/>
  <c r="R2098" i="1"/>
  <c r="S2098" i="1"/>
  <c r="P2099" i="1"/>
  <c r="Q2099" i="1"/>
  <c r="R2099" i="1"/>
  <c r="S2099" i="1"/>
  <c r="P2100" i="1"/>
  <c r="Q2100" i="1"/>
  <c r="R2100" i="1"/>
  <c r="S2100" i="1"/>
  <c r="P2101" i="1"/>
  <c r="Q2101" i="1"/>
  <c r="R2101" i="1"/>
  <c r="S2101" i="1"/>
  <c r="P2102" i="1"/>
  <c r="Q2102" i="1"/>
  <c r="R2102" i="1"/>
  <c r="S2102" i="1"/>
  <c r="P2103" i="1"/>
  <c r="Q2103" i="1"/>
  <c r="R2103" i="1"/>
  <c r="S2103" i="1"/>
  <c r="P2104" i="1"/>
  <c r="Q2104" i="1"/>
  <c r="R2104" i="1"/>
  <c r="S2104" i="1"/>
  <c r="P2105" i="1"/>
  <c r="Q2105" i="1"/>
  <c r="R2105" i="1"/>
  <c r="S2105" i="1"/>
  <c r="P2106" i="1"/>
  <c r="Q2106" i="1"/>
  <c r="R2106" i="1"/>
  <c r="S2106" i="1"/>
  <c r="P2107" i="1"/>
  <c r="Q2107" i="1"/>
  <c r="R2107" i="1"/>
  <c r="S2107" i="1"/>
  <c r="P2108" i="1"/>
  <c r="Q2108" i="1"/>
  <c r="R2108" i="1"/>
  <c r="S2108" i="1"/>
  <c r="P2109" i="1"/>
  <c r="Q2109" i="1"/>
  <c r="R2109" i="1"/>
  <c r="S2109" i="1"/>
  <c r="P2110" i="1"/>
  <c r="Q2110" i="1"/>
  <c r="R2110" i="1"/>
  <c r="S2110" i="1"/>
  <c r="P2111" i="1"/>
  <c r="Q2111" i="1"/>
  <c r="R2111" i="1"/>
  <c r="S2111" i="1"/>
  <c r="P2112" i="1"/>
  <c r="Q2112" i="1"/>
  <c r="R2112" i="1"/>
  <c r="S2112" i="1"/>
  <c r="P2113" i="1"/>
  <c r="Q2113" i="1"/>
  <c r="R2113" i="1"/>
  <c r="S2113" i="1"/>
  <c r="P2114" i="1"/>
  <c r="Q2114" i="1"/>
  <c r="R2114" i="1"/>
  <c r="S2114" i="1"/>
  <c r="P2115" i="1"/>
  <c r="Q2115" i="1"/>
  <c r="R2115" i="1"/>
  <c r="S2115" i="1"/>
  <c r="P2116" i="1"/>
  <c r="Q2116" i="1"/>
  <c r="R2116" i="1"/>
  <c r="S2116" i="1"/>
  <c r="P2117" i="1"/>
  <c r="Q2117" i="1"/>
  <c r="R2117" i="1"/>
  <c r="S2117" i="1"/>
  <c r="P2118" i="1"/>
  <c r="Q2118" i="1"/>
  <c r="R2118" i="1"/>
  <c r="S2118" i="1"/>
  <c r="P2119" i="1"/>
  <c r="Q2119" i="1"/>
  <c r="R2119" i="1"/>
  <c r="S2119" i="1"/>
  <c r="P2120" i="1"/>
  <c r="Q2120" i="1"/>
  <c r="R2120" i="1"/>
  <c r="S2120" i="1"/>
  <c r="P2121" i="1"/>
  <c r="Q2121" i="1"/>
  <c r="R2121" i="1"/>
  <c r="S2121" i="1"/>
  <c r="P2122" i="1"/>
  <c r="Q2122" i="1"/>
  <c r="R2122" i="1"/>
  <c r="S2122" i="1"/>
  <c r="P2123" i="1"/>
  <c r="Q2123" i="1"/>
  <c r="R2123" i="1"/>
  <c r="S2123" i="1"/>
  <c r="P2124" i="1"/>
  <c r="Q2124" i="1"/>
  <c r="R2124" i="1"/>
  <c r="S2124" i="1"/>
  <c r="P2125" i="1"/>
  <c r="Q2125" i="1"/>
  <c r="R2125" i="1"/>
  <c r="S2125" i="1"/>
  <c r="P2126" i="1"/>
  <c r="Q2126" i="1"/>
  <c r="R2126" i="1"/>
  <c r="S2126" i="1"/>
  <c r="P2127" i="1"/>
  <c r="Q2127" i="1"/>
  <c r="R2127" i="1"/>
  <c r="S2127" i="1"/>
  <c r="P2128" i="1"/>
  <c r="Q2128" i="1"/>
  <c r="R2128" i="1"/>
  <c r="S2128" i="1"/>
  <c r="P2129" i="1"/>
  <c r="Q2129" i="1"/>
  <c r="R2129" i="1"/>
  <c r="S2129" i="1"/>
  <c r="P2130" i="1"/>
  <c r="Q2130" i="1"/>
  <c r="R2130" i="1"/>
  <c r="S2130" i="1"/>
  <c r="P2131" i="1"/>
  <c r="Q2131" i="1"/>
  <c r="R2131" i="1"/>
  <c r="S2131" i="1"/>
  <c r="P2132" i="1"/>
  <c r="Q2132" i="1"/>
  <c r="R2132" i="1"/>
  <c r="S2132" i="1"/>
  <c r="P2133" i="1"/>
  <c r="Q2133" i="1"/>
  <c r="R2133" i="1"/>
  <c r="S2133" i="1"/>
  <c r="P2134" i="1"/>
  <c r="Q2134" i="1"/>
  <c r="R2134" i="1"/>
  <c r="S2134" i="1"/>
  <c r="P2135" i="1"/>
  <c r="Q2135" i="1"/>
  <c r="R2135" i="1"/>
  <c r="S2135" i="1"/>
  <c r="P2136" i="1"/>
  <c r="Q2136" i="1"/>
  <c r="R2136" i="1"/>
  <c r="S2136" i="1"/>
  <c r="P2137" i="1"/>
  <c r="Q2137" i="1"/>
  <c r="R2137" i="1"/>
  <c r="S2137" i="1"/>
  <c r="P2138" i="1"/>
  <c r="Q2138" i="1"/>
  <c r="R2138" i="1"/>
  <c r="S2138" i="1"/>
  <c r="P2139" i="1"/>
  <c r="Q2139" i="1"/>
  <c r="R2139" i="1"/>
  <c r="S2139" i="1"/>
  <c r="P2140" i="1"/>
  <c r="Q2140" i="1"/>
  <c r="R2140" i="1"/>
  <c r="S2140" i="1"/>
  <c r="P2141" i="1"/>
  <c r="Q2141" i="1"/>
  <c r="R2141" i="1"/>
  <c r="S2141" i="1"/>
  <c r="P2142" i="1"/>
  <c r="Q2142" i="1"/>
  <c r="R2142" i="1"/>
  <c r="S2142" i="1"/>
  <c r="P2143" i="1"/>
  <c r="Q2143" i="1"/>
  <c r="R2143" i="1"/>
  <c r="S2143" i="1"/>
  <c r="P2144" i="1"/>
  <c r="Q2144" i="1"/>
  <c r="R2144" i="1"/>
  <c r="S2144" i="1"/>
  <c r="P2145" i="1"/>
  <c r="Q2145" i="1"/>
  <c r="R2145" i="1"/>
  <c r="S2145" i="1"/>
  <c r="P2146" i="1"/>
  <c r="Q2146" i="1"/>
  <c r="R2146" i="1"/>
  <c r="S2146" i="1"/>
  <c r="P2147" i="1"/>
  <c r="Q2147" i="1"/>
  <c r="R2147" i="1"/>
  <c r="S2147" i="1"/>
  <c r="P2148" i="1"/>
  <c r="Q2148" i="1"/>
  <c r="R2148" i="1"/>
  <c r="S2148" i="1"/>
  <c r="P2149" i="1"/>
  <c r="Q2149" i="1"/>
  <c r="R2149" i="1"/>
  <c r="S2149" i="1"/>
  <c r="P2150" i="1"/>
  <c r="Q2150" i="1"/>
  <c r="R2150" i="1"/>
  <c r="S2150" i="1"/>
  <c r="P2151" i="1"/>
  <c r="Q2151" i="1"/>
  <c r="R2151" i="1"/>
  <c r="S2151" i="1"/>
  <c r="P2152" i="1"/>
  <c r="Q2152" i="1"/>
  <c r="R2152" i="1"/>
  <c r="S2152" i="1"/>
  <c r="P2153" i="1"/>
  <c r="Q2153" i="1"/>
  <c r="R2153" i="1"/>
  <c r="S2153" i="1"/>
  <c r="P2154" i="1"/>
  <c r="Q2154" i="1"/>
  <c r="R2154" i="1"/>
  <c r="S2154" i="1"/>
  <c r="P2155" i="1"/>
  <c r="Q2155" i="1"/>
  <c r="R2155" i="1"/>
  <c r="S2155" i="1"/>
  <c r="P2156" i="1"/>
  <c r="Q2156" i="1"/>
  <c r="R2156" i="1"/>
  <c r="S2156" i="1"/>
  <c r="P2157" i="1"/>
  <c r="Q2157" i="1"/>
  <c r="R2157" i="1"/>
  <c r="S2157" i="1"/>
  <c r="P2158" i="1"/>
  <c r="Q2158" i="1"/>
  <c r="R2158" i="1"/>
  <c r="S2158" i="1"/>
  <c r="P2159" i="1"/>
  <c r="Q2159" i="1"/>
  <c r="R2159" i="1"/>
  <c r="S2159" i="1"/>
  <c r="P2160" i="1"/>
  <c r="Q2160" i="1"/>
  <c r="R2160" i="1"/>
  <c r="S2160" i="1"/>
  <c r="P2161" i="1"/>
  <c r="Q2161" i="1"/>
  <c r="R2161" i="1"/>
  <c r="S2161" i="1"/>
  <c r="P2162" i="1"/>
  <c r="Q2162" i="1"/>
  <c r="R2162" i="1"/>
  <c r="S2162" i="1"/>
  <c r="P2163" i="1"/>
  <c r="Q2163" i="1"/>
  <c r="R2163" i="1"/>
  <c r="S2163" i="1"/>
  <c r="P2164" i="1"/>
  <c r="Q2164" i="1"/>
  <c r="R2164" i="1"/>
  <c r="S2164" i="1"/>
  <c r="P2165" i="1"/>
  <c r="Q2165" i="1"/>
  <c r="R2165" i="1"/>
  <c r="S2165" i="1"/>
  <c r="P2166" i="1"/>
  <c r="Q2166" i="1"/>
  <c r="R2166" i="1"/>
  <c r="S2166" i="1"/>
  <c r="P2167" i="1"/>
  <c r="Q2167" i="1"/>
  <c r="R2167" i="1"/>
  <c r="S2167" i="1"/>
  <c r="P2168" i="1"/>
  <c r="Q2168" i="1"/>
  <c r="R2168" i="1"/>
  <c r="S2168" i="1"/>
  <c r="P2169" i="1"/>
  <c r="Q2169" i="1"/>
  <c r="R2169" i="1"/>
  <c r="S2169" i="1"/>
  <c r="P2170" i="1"/>
  <c r="Q2170" i="1"/>
  <c r="R2170" i="1"/>
  <c r="S2170" i="1"/>
  <c r="P2171" i="1"/>
  <c r="Q2171" i="1"/>
  <c r="R2171" i="1"/>
  <c r="S2171" i="1"/>
  <c r="P2172" i="1"/>
  <c r="Q2172" i="1"/>
  <c r="R2172" i="1"/>
  <c r="S2172" i="1"/>
  <c r="P2173" i="1"/>
  <c r="Q2173" i="1"/>
  <c r="R2173" i="1"/>
  <c r="S2173" i="1"/>
  <c r="P2174" i="1"/>
  <c r="Q2174" i="1"/>
  <c r="R2174" i="1"/>
  <c r="S2174" i="1"/>
  <c r="P2175" i="1"/>
  <c r="Q2175" i="1"/>
  <c r="R2175" i="1"/>
  <c r="S2175" i="1"/>
  <c r="P2176" i="1"/>
  <c r="Q2176" i="1"/>
  <c r="R2176" i="1"/>
  <c r="S2176" i="1"/>
  <c r="P2177" i="1"/>
  <c r="Q2177" i="1"/>
  <c r="R2177" i="1"/>
  <c r="S2177" i="1"/>
  <c r="P2178" i="1"/>
  <c r="Q2178" i="1"/>
  <c r="R2178" i="1"/>
  <c r="S2178" i="1"/>
  <c r="P2179" i="1"/>
  <c r="Q2179" i="1"/>
  <c r="R2179" i="1"/>
  <c r="S2179" i="1"/>
  <c r="P2180" i="1"/>
  <c r="Q2180" i="1"/>
  <c r="R2180" i="1"/>
  <c r="S2180" i="1"/>
  <c r="P2181" i="1"/>
  <c r="Q2181" i="1"/>
  <c r="R2181" i="1"/>
  <c r="S2181" i="1"/>
  <c r="P2182" i="1"/>
  <c r="Q2182" i="1"/>
  <c r="R2182" i="1"/>
  <c r="S2182" i="1"/>
  <c r="P2183" i="1"/>
  <c r="Q2183" i="1"/>
  <c r="R2183" i="1"/>
  <c r="S2183" i="1"/>
  <c r="P2184" i="1"/>
  <c r="Q2184" i="1"/>
  <c r="R2184" i="1"/>
  <c r="S2184" i="1"/>
  <c r="P2185" i="1"/>
  <c r="Q2185" i="1"/>
  <c r="R2185" i="1"/>
  <c r="S2185" i="1"/>
  <c r="P2186" i="1"/>
  <c r="Q2186" i="1"/>
  <c r="R2186" i="1"/>
  <c r="S2186" i="1"/>
  <c r="P2187" i="1"/>
  <c r="Q2187" i="1"/>
  <c r="R2187" i="1"/>
  <c r="S2187" i="1"/>
  <c r="P2188" i="1"/>
  <c r="Q2188" i="1"/>
  <c r="R2188" i="1"/>
  <c r="S2188" i="1"/>
  <c r="P2189" i="1"/>
  <c r="Q2189" i="1"/>
  <c r="R2189" i="1"/>
  <c r="S2189" i="1"/>
  <c r="P2190" i="1"/>
  <c r="Q2190" i="1"/>
  <c r="R2190" i="1"/>
  <c r="S2190" i="1"/>
  <c r="P2191" i="1"/>
  <c r="Q2191" i="1"/>
  <c r="R2191" i="1"/>
  <c r="S2191" i="1"/>
  <c r="P2192" i="1"/>
  <c r="Q2192" i="1"/>
  <c r="R2192" i="1"/>
  <c r="S2192" i="1"/>
  <c r="P2193" i="1"/>
  <c r="Q2193" i="1"/>
  <c r="R2193" i="1"/>
  <c r="S2193" i="1"/>
  <c r="P2194" i="1"/>
  <c r="Q2194" i="1"/>
  <c r="R2194" i="1"/>
  <c r="S2194" i="1"/>
  <c r="P2195" i="1"/>
  <c r="Q2195" i="1"/>
  <c r="R2195" i="1"/>
  <c r="S2195" i="1"/>
  <c r="P2196" i="1"/>
  <c r="Q2196" i="1"/>
  <c r="R2196" i="1"/>
  <c r="S2196" i="1"/>
  <c r="P2197" i="1"/>
  <c r="Q2197" i="1"/>
  <c r="R2197" i="1"/>
  <c r="S2197" i="1"/>
  <c r="P2198" i="1"/>
  <c r="Q2198" i="1"/>
  <c r="R2198" i="1"/>
  <c r="S2198" i="1"/>
  <c r="P2199" i="1"/>
  <c r="Q2199" i="1"/>
  <c r="R2199" i="1"/>
  <c r="S2199" i="1"/>
  <c r="P2200" i="1"/>
  <c r="Q2200" i="1"/>
  <c r="R2200" i="1"/>
  <c r="S2200" i="1"/>
  <c r="P2201" i="1"/>
  <c r="Q2201" i="1"/>
  <c r="R2201" i="1"/>
  <c r="S2201" i="1"/>
  <c r="P2202" i="1"/>
  <c r="Q2202" i="1"/>
  <c r="R2202" i="1"/>
  <c r="S2202" i="1"/>
  <c r="P2203" i="1"/>
  <c r="Q2203" i="1"/>
  <c r="R2203" i="1"/>
  <c r="S2203" i="1"/>
  <c r="P2204" i="1"/>
  <c r="Q2204" i="1"/>
  <c r="R2204" i="1"/>
  <c r="S2204" i="1"/>
  <c r="P2205" i="1"/>
  <c r="Q2205" i="1"/>
  <c r="R2205" i="1"/>
  <c r="S2205" i="1"/>
  <c r="P2206" i="1"/>
  <c r="Q2206" i="1"/>
  <c r="R2206" i="1"/>
  <c r="S2206" i="1"/>
  <c r="P2207" i="1"/>
  <c r="Q2207" i="1"/>
  <c r="R2207" i="1"/>
  <c r="S2207" i="1"/>
  <c r="P2208" i="1"/>
  <c r="Q2208" i="1"/>
  <c r="R2208" i="1"/>
  <c r="S2208" i="1"/>
  <c r="P2209" i="1"/>
  <c r="Q2209" i="1"/>
  <c r="R2209" i="1"/>
  <c r="S2209" i="1"/>
  <c r="P2210" i="1"/>
  <c r="Q2210" i="1"/>
  <c r="R2210" i="1"/>
  <c r="S2210" i="1"/>
  <c r="P2211" i="1"/>
  <c r="Q2211" i="1"/>
  <c r="R2211" i="1"/>
  <c r="S2211" i="1"/>
  <c r="P2212" i="1"/>
  <c r="Q2212" i="1"/>
  <c r="R2212" i="1"/>
  <c r="S2212" i="1"/>
  <c r="P2213" i="1"/>
  <c r="Q2213" i="1"/>
  <c r="R2213" i="1"/>
  <c r="S2213" i="1"/>
  <c r="P2214" i="1"/>
  <c r="Q2214" i="1"/>
  <c r="R2214" i="1"/>
  <c r="S2214" i="1"/>
  <c r="P2215" i="1"/>
  <c r="Q2215" i="1"/>
  <c r="R2215" i="1"/>
  <c r="S2215" i="1"/>
  <c r="P2216" i="1"/>
  <c r="Q2216" i="1"/>
  <c r="R2216" i="1"/>
  <c r="S2216" i="1"/>
  <c r="P2217" i="1"/>
  <c r="Q2217" i="1"/>
  <c r="R2217" i="1"/>
  <c r="S2217" i="1"/>
  <c r="P2218" i="1"/>
  <c r="Q2218" i="1"/>
  <c r="R2218" i="1"/>
  <c r="S2218" i="1"/>
  <c r="P2219" i="1"/>
  <c r="Q2219" i="1"/>
  <c r="R2219" i="1"/>
  <c r="S2219" i="1"/>
  <c r="P2220" i="1"/>
  <c r="Q2220" i="1"/>
  <c r="R2220" i="1"/>
  <c r="S2220" i="1"/>
  <c r="P2221" i="1"/>
  <c r="Q2221" i="1"/>
  <c r="R2221" i="1"/>
  <c r="S2221" i="1"/>
  <c r="P2222" i="1"/>
  <c r="Q2222" i="1"/>
  <c r="R2222" i="1"/>
  <c r="S2222" i="1"/>
  <c r="P2223" i="1"/>
  <c r="Q2223" i="1"/>
  <c r="R2223" i="1"/>
  <c r="S2223" i="1"/>
  <c r="P2224" i="1"/>
  <c r="Q2224" i="1"/>
  <c r="R2224" i="1"/>
  <c r="S2224" i="1"/>
  <c r="P2225" i="1"/>
  <c r="Q2225" i="1"/>
  <c r="R2225" i="1"/>
  <c r="S2225" i="1"/>
  <c r="P2226" i="1"/>
  <c r="Q2226" i="1"/>
  <c r="R2226" i="1"/>
  <c r="S2226" i="1"/>
  <c r="P2227" i="1"/>
  <c r="Q2227" i="1"/>
  <c r="R2227" i="1"/>
  <c r="S2227" i="1"/>
  <c r="P2228" i="1"/>
  <c r="Q2228" i="1"/>
  <c r="R2228" i="1"/>
  <c r="S2228" i="1"/>
  <c r="P2229" i="1"/>
  <c r="Q2229" i="1"/>
  <c r="R2229" i="1"/>
  <c r="S2229" i="1"/>
  <c r="P2230" i="1"/>
  <c r="Q2230" i="1"/>
  <c r="R2230" i="1"/>
  <c r="S2230" i="1"/>
  <c r="P2231" i="1"/>
  <c r="Q2231" i="1"/>
  <c r="R2231" i="1"/>
  <c r="S2231" i="1"/>
  <c r="P2232" i="1"/>
  <c r="Q2232" i="1"/>
  <c r="R2232" i="1"/>
  <c r="S2232" i="1"/>
  <c r="P2233" i="1"/>
  <c r="Q2233" i="1"/>
  <c r="R2233" i="1"/>
  <c r="S2233" i="1"/>
  <c r="P2234" i="1"/>
  <c r="Q2234" i="1"/>
  <c r="R2234" i="1"/>
  <c r="S2234" i="1"/>
  <c r="P2235" i="1"/>
  <c r="Q2235" i="1"/>
  <c r="R2235" i="1"/>
  <c r="S2235" i="1"/>
  <c r="P2236" i="1"/>
  <c r="Q2236" i="1"/>
  <c r="R2236" i="1"/>
  <c r="S2236" i="1"/>
  <c r="P2237" i="1"/>
  <c r="Q2237" i="1"/>
  <c r="R2237" i="1"/>
  <c r="S2237" i="1"/>
  <c r="P2238" i="1"/>
  <c r="Q2238" i="1"/>
  <c r="R2238" i="1"/>
  <c r="S2238" i="1"/>
  <c r="P2239" i="1"/>
  <c r="Q2239" i="1"/>
  <c r="R2239" i="1"/>
  <c r="S2239" i="1"/>
  <c r="P2240" i="1"/>
  <c r="Q2240" i="1"/>
  <c r="R2240" i="1"/>
  <c r="S2240" i="1"/>
  <c r="P2241" i="1"/>
  <c r="Q2241" i="1"/>
  <c r="R2241" i="1"/>
  <c r="S2241" i="1"/>
  <c r="P2242" i="1"/>
  <c r="Q2242" i="1"/>
  <c r="R2242" i="1"/>
  <c r="S2242" i="1"/>
  <c r="P2243" i="1"/>
  <c r="Q2243" i="1"/>
  <c r="R2243" i="1"/>
  <c r="S2243" i="1"/>
  <c r="P2244" i="1"/>
  <c r="Q2244" i="1"/>
  <c r="R2244" i="1"/>
  <c r="S2244" i="1"/>
  <c r="P2245" i="1"/>
  <c r="Q2245" i="1"/>
  <c r="R2245" i="1"/>
  <c r="S2245" i="1"/>
  <c r="P2246" i="1"/>
  <c r="Q2246" i="1"/>
  <c r="R2246" i="1"/>
  <c r="S2246" i="1"/>
  <c r="P2247" i="1"/>
  <c r="Q2247" i="1"/>
  <c r="R2247" i="1"/>
  <c r="S2247" i="1"/>
  <c r="P2248" i="1"/>
  <c r="Q2248" i="1"/>
  <c r="R2248" i="1"/>
  <c r="S2248" i="1"/>
  <c r="P2249" i="1"/>
  <c r="Q2249" i="1"/>
  <c r="R2249" i="1"/>
  <c r="S2249" i="1"/>
  <c r="P2250" i="1"/>
  <c r="Q2250" i="1"/>
  <c r="R2250" i="1"/>
  <c r="S2250" i="1"/>
  <c r="P2251" i="1"/>
  <c r="Q2251" i="1"/>
  <c r="R2251" i="1"/>
  <c r="S2251" i="1"/>
  <c r="P2252" i="1"/>
  <c r="Q2252" i="1"/>
  <c r="R2252" i="1"/>
  <c r="S2252" i="1"/>
  <c r="P2253" i="1"/>
  <c r="Q2253" i="1"/>
  <c r="R2253" i="1"/>
  <c r="S2253" i="1"/>
  <c r="P2254" i="1"/>
  <c r="Q2254" i="1"/>
  <c r="R2254" i="1"/>
  <c r="S2254" i="1"/>
  <c r="P2255" i="1"/>
  <c r="Q2255" i="1"/>
  <c r="R2255" i="1"/>
  <c r="S2255" i="1"/>
  <c r="P2256" i="1"/>
  <c r="Q2256" i="1"/>
  <c r="R2256" i="1"/>
  <c r="S2256" i="1"/>
  <c r="P2257" i="1"/>
  <c r="Q2257" i="1"/>
  <c r="R2257" i="1"/>
  <c r="S2257" i="1"/>
  <c r="P2258" i="1"/>
  <c r="Q2258" i="1"/>
  <c r="R2258" i="1"/>
  <c r="S2258" i="1"/>
  <c r="P2259" i="1"/>
  <c r="Q2259" i="1"/>
  <c r="R2259" i="1"/>
  <c r="S2259" i="1"/>
  <c r="P2260" i="1"/>
  <c r="Q2260" i="1"/>
  <c r="R2260" i="1"/>
  <c r="S2260" i="1"/>
  <c r="P2261" i="1"/>
  <c r="Q2261" i="1"/>
  <c r="R2261" i="1"/>
  <c r="S2261" i="1"/>
  <c r="P2262" i="1"/>
  <c r="Q2262" i="1"/>
  <c r="R2262" i="1"/>
  <c r="S2262" i="1"/>
  <c r="P2263" i="1"/>
  <c r="Q2263" i="1"/>
  <c r="R2263" i="1"/>
  <c r="S2263" i="1"/>
  <c r="P2264" i="1"/>
  <c r="Q2264" i="1"/>
  <c r="R2264" i="1"/>
  <c r="S2264" i="1"/>
  <c r="P2265" i="1"/>
  <c r="Q2265" i="1"/>
  <c r="R2265" i="1"/>
  <c r="S2265" i="1"/>
  <c r="P2266" i="1"/>
  <c r="Q2266" i="1"/>
  <c r="R2266" i="1"/>
  <c r="S2266" i="1"/>
  <c r="P2267" i="1"/>
  <c r="Q2267" i="1"/>
  <c r="R2267" i="1"/>
  <c r="S2267" i="1"/>
  <c r="P2268" i="1"/>
  <c r="Q2268" i="1"/>
  <c r="R2268" i="1"/>
  <c r="S2268" i="1"/>
  <c r="P2269" i="1"/>
  <c r="Q2269" i="1"/>
  <c r="R2269" i="1"/>
  <c r="S2269" i="1"/>
  <c r="P2270" i="1"/>
  <c r="Q2270" i="1"/>
  <c r="R2270" i="1"/>
  <c r="S2270" i="1"/>
  <c r="P2271" i="1"/>
  <c r="Q2271" i="1"/>
  <c r="R2271" i="1"/>
  <c r="S2271" i="1"/>
  <c r="P2272" i="1"/>
  <c r="Q2272" i="1"/>
  <c r="R2272" i="1"/>
  <c r="S2272" i="1"/>
  <c r="P2273" i="1"/>
  <c r="Q2273" i="1"/>
  <c r="R2273" i="1"/>
  <c r="S2273" i="1"/>
  <c r="P2274" i="1"/>
  <c r="Q2274" i="1"/>
  <c r="R2274" i="1"/>
  <c r="S2274" i="1"/>
  <c r="P2275" i="1"/>
  <c r="Q2275" i="1"/>
  <c r="R2275" i="1"/>
  <c r="S2275" i="1"/>
  <c r="P2276" i="1"/>
  <c r="Q2276" i="1"/>
  <c r="R2276" i="1"/>
  <c r="S2276" i="1"/>
  <c r="P2277" i="1"/>
  <c r="Q2277" i="1"/>
  <c r="R2277" i="1"/>
  <c r="S2277" i="1"/>
  <c r="P2278" i="1"/>
  <c r="Q2278" i="1"/>
  <c r="R2278" i="1"/>
  <c r="S2278" i="1"/>
  <c r="P2279" i="1"/>
  <c r="Q2279" i="1"/>
  <c r="R2279" i="1"/>
  <c r="S2279" i="1"/>
  <c r="P2280" i="1"/>
  <c r="Q2280" i="1"/>
  <c r="R2280" i="1"/>
  <c r="S2280" i="1"/>
  <c r="P2281" i="1"/>
  <c r="Q2281" i="1"/>
  <c r="R2281" i="1"/>
  <c r="S2281" i="1"/>
  <c r="P2282" i="1"/>
  <c r="Q2282" i="1"/>
  <c r="R2282" i="1"/>
  <c r="S2282" i="1"/>
  <c r="P2283" i="1"/>
  <c r="Q2283" i="1"/>
  <c r="R2283" i="1"/>
  <c r="S2283" i="1"/>
  <c r="P2284" i="1"/>
  <c r="Q2284" i="1"/>
  <c r="R2284" i="1"/>
  <c r="S2284" i="1"/>
  <c r="P2285" i="1"/>
  <c r="Q2285" i="1"/>
  <c r="R2285" i="1"/>
  <c r="S2285" i="1"/>
  <c r="P2286" i="1"/>
  <c r="Q2286" i="1"/>
  <c r="R2286" i="1"/>
  <c r="S2286" i="1"/>
  <c r="P2287" i="1"/>
  <c r="Q2287" i="1"/>
  <c r="R2287" i="1"/>
  <c r="S2287" i="1"/>
  <c r="P2288" i="1"/>
  <c r="Q2288" i="1"/>
  <c r="R2288" i="1"/>
  <c r="S2288" i="1"/>
  <c r="P2289" i="1"/>
  <c r="Q2289" i="1"/>
  <c r="R2289" i="1"/>
  <c r="S2289" i="1"/>
  <c r="P2290" i="1"/>
  <c r="Q2290" i="1"/>
  <c r="R2290" i="1"/>
  <c r="S2290" i="1"/>
  <c r="P2291" i="1"/>
  <c r="Q2291" i="1"/>
  <c r="R2291" i="1"/>
  <c r="S2291" i="1"/>
  <c r="P2292" i="1"/>
  <c r="Q2292" i="1"/>
  <c r="R2292" i="1"/>
  <c r="S2292" i="1"/>
  <c r="P2293" i="1"/>
  <c r="Q2293" i="1"/>
  <c r="R2293" i="1"/>
  <c r="S2293" i="1"/>
  <c r="P2294" i="1"/>
  <c r="Q2294" i="1"/>
  <c r="R2294" i="1"/>
  <c r="S2294" i="1"/>
  <c r="P2295" i="1"/>
  <c r="Q2295" i="1"/>
  <c r="R2295" i="1"/>
  <c r="S2295" i="1"/>
  <c r="P2296" i="1"/>
  <c r="Q2296" i="1"/>
  <c r="R2296" i="1"/>
  <c r="S2296" i="1"/>
  <c r="P2297" i="1"/>
  <c r="Q2297" i="1"/>
  <c r="R2297" i="1"/>
  <c r="S2297" i="1"/>
  <c r="P2298" i="1"/>
  <c r="Q2298" i="1"/>
  <c r="R2298" i="1"/>
  <c r="S2298" i="1"/>
  <c r="P2299" i="1"/>
  <c r="Q2299" i="1"/>
  <c r="R2299" i="1"/>
  <c r="S2299" i="1"/>
  <c r="P2300" i="1"/>
  <c r="Q2300" i="1"/>
  <c r="R2300" i="1"/>
  <c r="S2300" i="1"/>
  <c r="P2301" i="1"/>
  <c r="Q2301" i="1"/>
  <c r="R2301" i="1"/>
  <c r="S2301" i="1"/>
  <c r="P2302" i="1"/>
  <c r="Q2302" i="1"/>
  <c r="R2302" i="1"/>
  <c r="S2302" i="1"/>
  <c r="P2303" i="1"/>
  <c r="Q2303" i="1"/>
  <c r="R2303" i="1"/>
  <c r="S2303" i="1"/>
  <c r="P2304" i="1"/>
  <c r="Q2304" i="1"/>
  <c r="R2304" i="1"/>
  <c r="S2304" i="1"/>
  <c r="P2305" i="1"/>
  <c r="Q2305" i="1"/>
  <c r="R2305" i="1"/>
  <c r="S2305" i="1"/>
  <c r="P2306" i="1"/>
  <c r="Q2306" i="1"/>
  <c r="R2306" i="1"/>
  <c r="S2306" i="1"/>
  <c r="P2307" i="1"/>
  <c r="Q2307" i="1"/>
  <c r="R2307" i="1"/>
  <c r="S2307" i="1"/>
  <c r="P2308" i="1"/>
  <c r="Q2308" i="1"/>
  <c r="R2308" i="1"/>
  <c r="S2308" i="1"/>
  <c r="P2309" i="1"/>
  <c r="Q2309" i="1"/>
  <c r="R2309" i="1"/>
  <c r="S2309" i="1"/>
  <c r="P2310" i="1"/>
  <c r="Q2310" i="1"/>
  <c r="R2310" i="1"/>
  <c r="S2310" i="1"/>
  <c r="P2311" i="1"/>
  <c r="Q2311" i="1"/>
  <c r="R2311" i="1"/>
  <c r="S2311" i="1"/>
  <c r="P2312" i="1"/>
  <c r="Q2312" i="1"/>
  <c r="R2312" i="1"/>
  <c r="S2312" i="1"/>
  <c r="P2313" i="1"/>
  <c r="Q2313" i="1"/>
  <c r="R2313" i="1"/>
  <c r="S2313" i="1"/>
  <c r="P2314" i="1"/>
  <c r="Q2314" i="1"/>
  <c r="R2314" i="1"/>
  <c r="S2314" i="1"/>
  <c r="P2315" i="1"/>
  <c r="Q2315" i="1"/>
  <c r="R2315" i="1"/>
  <c r="S2315" i="1"/>
  <c r="P2316" i="1"/>
  <c r="Q2316" i="1"/>
  <c r="R2316" i="1"/>
  <c r="S2316" i="1"/>
  <c r="P2317" i="1"/>
  <c r="Q2317" i="1"/>
  <c r="R2317" i="1"/>
  <c r="S2317" i="1"/>
  <c r="P2318" i="1"/>
  <c r="Q2318" i="1"/>
  <c r="R2318" i="1"/>
  <c r="S2318" i="1"/>
  <c r="P2319" i="1"/>
  <c r="Q2319" i="1"/>
  <c r="R2319" i="1"/>
  <c r="S2319" i="1"/>
  <c r="P2320" i="1"/>
  <c r="Q2320" i="1"/>
  <c r="R2320" i="1"/>
  <c r="S2320" i="1"/>
  <c r="P2321" i="1"/>
  <c r="Q2321" i="1"/>
  <c r="R2321" i="1"/>
  <c r="S2321" i="1"/>
  <c r="P2322" i="1"/>
  <c r="Q2322" i="1"/>
  <c r="R2322" i="1"/>
  <c r="S2322" i="1"/>
  <c r="P2323" i="1"/>
  <c r="Q2323" i="1"/>
  <c r="R2323" i="1"/>
  <c r="S2323" i="1"/>
  <c r="P2324" i="1"/>
  <c r="Q2324" i="1"/>
  <c r="R2324" i="1"/>
  <c r="S2324" i="1"/>
  <c r="P2325" i="1"/>
  <c r="Q2325" i="1"/>
  <c r="R2325" i="1"/>
  <c r="S2325" i="1"/>
  <c r="P2326" i="1"/>
  <c r="Q2326" i="1"/>
  <c r="R2326" i="1"/>
  <c r="S2326" i="1"/>
  <c r="P2327" i="1"/>
  <c r="Q2327" i="1"/>
  <c r="R2327" i="1"/>
  <c r="S2327" i="1"/>
  <c r="P2328" i="1"/>
  <c r="Q2328" i="1"/>
  <c r="R2328" i="1"/>
  <c r="S2328" i="1"/>
  <c r="P2329" i="1"/>
  <c r="Q2329" i="1"/>
  <c r="R2329" i="1"/>
  <c r="S2329" i="1"/>
  <c r="P2330" i="1"/>
  <c r="Q2330" i="1"/>
  <c r="R2330" i="1"/>
  <c r="S2330" i="1"/>
  <c r="P2331" i="1"/>
  <c r="Q2331" i="1"/>
  <c r="R2331" i="1"/>
  <c r="S2331" i="1"/>
  <c r="P2332" i="1"/>
  <c r="Q2332" i="1"/>
  <c r="R2332" i="1"/>
  <c r="S2332" i="1"/>
  <c r="P2333" i="1"/>
  <c r="Q2333" i="1"/>
  <c r="R2333" i="1"/>
  <c r="S2333" i="1"/>
  <c r="P2334" i="1"/>
  <c r="Q2334" i="1"/>
  <c r="R2334" i="1"/>
  <c r="S2334" i="1"/>
  <c r="P2335" i="1"/>
  <c r="Q2335" i="1"/>
  <c r="R2335" i="1"/>
  <c r="S2335" i="1"/>
  <c r="P2336" i="1"/>
  <c r="Q2336" i="1"/>
  <c r="R2336" i="1"/>
  <c r="S2336" i="1"/>
  <c r="P2337" i="1"/>
  <c r="Q2337" i="1"/>
  <c r="R2337" i="1"/>
  <c r="S2337" i="1"/>
  <c r="P2338" i="1"/>
  <c r="Q2338" i="1"/>
  <c r="R2338" i="1"/>
  <c r="S2338" i="1"/>
  <c r="P2339" i="1"/>
  <c r="Q2339" i="1"/>
  <c r="R2339" i="1"/>
  <c r="S2339" i="1"/>
  <c r="P2340" i="1"/>
  <c r="Q2340" i="1"/>
  <c r="R2340" i="1"/>
  <c r="S2340" i="1"/>
  <c r="P2341" i="1"/>
  <c r="Q2341" i="1"/>
  <c r="R2341" i="1"/>
  <c r="S2341" i="1"/>
  <c r="P2342" i="1"/>
  <c r="Q2342" i="1"/>
  <c r="R2342" i="1"/>
  <c r="S2342" i="1"/>
  <c r="P2343" i="1"/>
  <c r="Q2343" i="1"/>
  <c r="R2343" i="1"/>
  <c r="S2343" i="1"/>
  <c r="P2344" i="1"/>
  <c r="Q2344" i="1"/>
  <c r="R2344" i="1"/>
  <c r="S2344" i="1"/>
  <c r="P2345" i="1"/>
  <c r="Q2345" i="1"/>
  <c r="R2345" i="1"/>
  <c r="S2345" i="1"/>
  <c r="P2346" i="1"/>
  <c r="Q2346" i="1"/>
  <c r="R2346" i="1"/>
  <c r="S2346" i="1"/>
  <c r="P2347" i="1"/>
  <c r="Q2347" i="1"/>
  <c r="R2347" i="1"/>
  <c r="S2347" i="1"/>
  <c r="P2348" i="1"/>
  <c r="Q2348" i="1"/>
  <c r="R2348" i="1"/>
  <c r="S2348" i="1"/>
  <c r="P2349" i="1"/>
  <c r="Q2349" i="1"/>
  <c r="R2349" i="1"/>
  <c r="S2349" i="1"/>
  <c r="P2350" i="1"/>
  <c r="Q2350" i="1"/>
  <c r="R2350" i="1"/>
  <c r="S2350" i="1"/>
  <c r="P2351" i="1"/>
  <c r="Q2351" i="1"/>
  <c r="R2351" i="1"/>
  <c r="S2351" i="1"/>
  <c r="P2352" i="1"/>
  <c r="Q2352" i="1"/>
  <c r="R2352" i="1"/>
  <c r="S2352" i="1"/>
  <c r="P2353" i="1"/>
  <c r="Q2353" i="1"/>
  <c r="R2353" i="1"/>
  <c r="S2353" i="1"/>
  <c r="P2354" i="1"/>
  <c r="Q2354" i="1"/>
  <c r="R2354" i="1"/>
  <c r="S2354" i="1"/>
  <c r="P2355" i="1"/>
  <c r="Q2355" i="1"/>
  <c r="R2355" i="1"/>
  <c r="S2355" i="1"/>
  <c r="P2356" i="1"/>
  <c r="Q2356" i="1"/>
  <c r="R2356" i="1"/>
  <c r="S2356" i="1"/>
  <c r="P2357" i="1"/>
  <c r="Q2357" i="1"/>
  <c r="R2357" i="1"/>
  <c r="S2357" i="1"/>
  <c r="P2358" i="1"/>
  <c r="Q2358" i="1"/>
  <c r="R2358" i="1"/>
  <c r="S2358" i="1"/>
  <c r="P2359" i="1"/>
  <c r="Q2359" i="1"/>
  <c r="R2359" i="1"/>
  <c r="S2359" i="1"/>
  <c r="P2360" i="1"/>
  <c r="Q2360" i="1"/>
  <c r="R2360" i="1"/>
  <c r="S2360" i="1"/>
  <c r="P2361" i="1"/>
  <c r="Q2361" i="1"/>
  <c r="R2361" i="1"/>
  <c r="S2361" i="1"/>
  <c r="P2362" i="1"/>
  <c r="Q2362" i="1"/>
  <c r="R2362" i="1"/>
  <c r="S2362" i="1"/>
  <c r="P2363" i="1"/>
  <c r="Q2363" i="1"/>
  <c r="R2363" i="1"/>
  <c r="S2363" i="1"/>
  <c r="P2364" i="1"/>
  <c r="Q2364" i="1"/>
  <c r="R2364" i="1"/>
  <c r="S2364" i="1"/>
  <c r="P2365" i="1"/>
  <c r="Q2365" i="1"/>
  <c r="R2365" i="1"/>
  <c r="S2365" i="1"/>
  <c r="P2366" i="1"/>
  <c r="Q2366" i="1"/>
  <c r="R2366" i="1"/>
  <c r="S2366" i="1"/>
  <c r="P2367" i="1"/>
  <c r="Q2367" i="1"/>
  <c r="R2367" i="1"/>
  <c r="S2367" i="1"/>
  <c r="P2368" i="1"/>
  <c r="Q2368" i="1"/>
  <c r="R2368" i="1"/>
  <c r="S2368" i="1"/>
  <c r="P2369" i="1"/>
  <c r="Q2369" i="1"/>
  <c r="R2369" i="1"/>
  <c r="S2369" i="1"/>
  <c r="P2370" i="1"/>
  <c r="Q2370" i="1"/>
  <c r="R2370" i="1"/>
  <c r="S2370" i="1"/>
  <c r="P2371" i="1"/>
  <c r="Q2371" i="1"/>
  <c r="R2371" i="1"/>
  <c r="S2371" i="1"/>
  <c r="P2372" i="1"/>
  <c r="Q2372" i="1"/>
  <c r="R2372" i="1"/>
  <c r="S2372" i="1"/>
  <c r="P2373" i="1"/>
  <c r="Q2373" i="1"/>
  <c r="R2373" i="1"/>
  <c r="S2373" i="1"/>
  <c r="P2374" i="1"/>
  <c r="Q2374" i="1"/>
  <c r="R2374" i="1"/>
  <c r="S2374" i="1"/>
  <c r="P2375" i="1"/>
  <c r="Q2375" i="1"/>
  <c r="R2375" i="1"/>
  <c r="S2375" i="1"/>
  <c r="P2376" i="1"/>
  <c r="Q2376" i="1"/>
  <c r="R2376" i="1"/>
  <c r="S2376" i="1"/>
  <c r="P2377" i="1"/>
  <c r="Q2377" i="1"/>
  <c r="R2377" i="1"/>
  <c r="S2377" i="1"/>
  <c r="P2378" i="1"/>
  <c r="Q2378" i="1"/>
  <c r="R2378" i="1"/>
  <c r="S2378" i="1"/>
  <c r="P2379" i="1"/>
  <c r="Q2379" i="1"/>
  <c r="R2379" i="1"/>
  <c r="S2379" i="1"/>
  <c r="P2380" i="1"/>
  <c r="Q2380" i="1"/>
  <c r="R2380" i="1"/>
  <c r="S2380" i="1"/>
  <c r="P2381" i="1"/>
  <c r="Q2381" i="1"/>
  <c r="R2381" i="1"/>
  <c r="S2381" i="1"/>
  <c r="P2382" i="1"/>
  <c r="Q2382" i="1"/>
  <c r="R2382" i="1"/>
  <c r="S2382" i="1"/>
  <c r="P2383" i="1"/>
  <c r="Q2383" i="1"/>
  <c r="R2383" i="1"/>
  <c r="S2383" i="1"/>
  <c r="P2384" i="1"/>
  <c r="Q2384" i="1"/>
  <c r="R2384" i="1"/>
  <c r="S2384" i="1"/>
  <c r="P2385" i="1"/>
  <c r="Q2385" i="1"/>
  <c r="R2385" i="1"/>
  <c r="S2385" i="1"/>
  <c r="P2386" i="1"/>
  <c r="Q2386" i="1"/>
  <c r="R2386" i="1"/>
  <c r="S2386" i="1"/>
  <c r="P2387" i="1"/>
  <c r="Q2387" i="1"/>
  <c r="R2387" i="1"/>
  <c r="S2387" i="1"/>
  <c r="P2388" i="1"/>
  <c r="Q2388" i="1"/>
  <c r="R2388" i="1"/>
  <c r="S2388" i="1"/>
  <c r="P2389" i="1"/>
  <c r="Q2389" i="1"/>
  <c r="R2389" i="1"/>
  <c r="S2389" i="1"/>
  <c r="P2390" i="1"/>
  <c r="Q2390" i="1"/>
  <c r="R2390" i="1"/>
  <c r="S2390" i="1"/>
  <c r="P2391" i="1"/>
  <c r="Q2391" i="1"/>
  <c r="R2391" i="1"/>
  <c r="S2391" i="1"/>
  <c r="P2392" i="1"/>
  <c r="Q2392" i="1"/>
  <c r="R2392" i="1"/>
  <c r="S2392" i="1"/>
  <c r="P2393" i="1"/>
  <c r="Q2393" i="1"/>
  <c r="R2393" i="1"/>
  <c r="S2393" i="1"/>
  <c r="P2394" i="1"/>
  <c r="Q2394" i="1"/>
  <c r="R2394" i="1"/>
  <c r="S2394" i="1"/>
  <c r="P2395" i="1"/>
  <c r="Q2395" i="1"/>
  <c r="R2395" i="1"/>
  <c r="S2395" i="1"/>
  <c r="P2396" i="1"/>
  <c r="Q2396" i="1"/>
  <c r="R2396" i="1"/>
  <c r="S2396" i="1"/>
  <c r="P2397" i="1"/>
  <c r="Q2397" i="1"/>
  <c r="R2397" i="1"/>
  <c r="S2397" i="1"/>
  <c r="P2398" i="1"/>
  <c r="Q2398" i="1"/>
  <c r="R2398" i="1"/>
  <c r="S2398" i="1"/>
  <c r="P2399" i="1"/>
  <c r="Q2399" i="1"/>
  <c r="R2399" i="1"/>
  <c r="S2399" i="1"/>
  <c r="P2400" i="1"/>
  <c r="Q2400" i="1"/>
  <c r="R2400" i="1"/>
  <c r="S2400" i="1"/>
  <c r="P2401" i="1"/>
  <c r="Q2401" i="1"/>
  <c r="R2401" i="1"/>
  <c r="S2401" i="1"/>
  <c r="P2402" i="1"/>
  <c r="Q2402" i="1"/>
  <c r="R2402" i="1"/>
  <c r="S2402" i="1"/>
  <c r="P2403" i="1"/>
  <c r="Q2403" i="1"/>
  <c r="R2403" i="1"/>
  <c r="S2403" i="1"/>
  <c r="P2404" i="1"/>
  <c r="Q2404" i="1"/>
  <c r="R2404" i="1"/>
  <c r="S2404" i="1"/>
  <c r="P2405" i="1"/>
  <c r="Q2405" i="1"/>
  <c r="R2405" i="1"/>
  <c r="S2405" i="1"/>
  <c r="P2406" i="1"/>
  <c r="Q2406" i="1"/>
  <c r="R2406" i="1"/>
  <c r="S2406" i="1"/>
  <c r="P2407" i="1"/>
  <c r="Q2407" i="1"/>
  <c r="R2407" i="1"/>
  <c r="S2407" i="1"/>
  <c r="P2408" i="1"/>
  <c r="Q2408" i="1"/>
  <c r="R2408" i="1"/>
  <c r="S2408" i="1"/>
  <c r="P2409" i="1"/>
  <c r="Q2409" i="1"/>
  <c r="R2409" i="1"/>
  <c r="S2409" i="1"/>
  <c r="P2410" i="1"/>
  <c r="Q2410" i="1"/>
  <c r="R2410" i="1"/>
  <c r="S2410" i="1"/>
  <c r="P2411" i="1"/>
  <c r="Q2411" i="1"/>
  <c r="R2411" i="1"/>
  <c r="S2411" i="1"/>
  <c r="P2412" i="1"/>
  <c r="Q2412" i="1"/>
  <c r="R2412" i="1"/>
  <c r="S2412" i="1"/>
  <c r="P2413" i="1"/>
  <c r="Q2413" i="1"/>
  <c r="R2413" i="1"/>
  <c r="S2413" i="1"/>
  <c r="P2414" i="1"/>
  <c r="Q2414" i="1"/>
  <c r="R2414" i="1"/>
  <c r="S2414" i="1"/>
  <c r="P2415" i="1"/>
  <c r="Q2415" i="1"/>
  <c r="R2415" i="1"/>
  <c r="S2415" i="1"/>
  <c r="P2416" i="1"/>
  <c r="Q2416" i="1"/>
  <c r="R2416" i="1"/>
  <c r="S2416" i="1"/>
  <c r="P2417" i="1"/>
  <c r="Q2417" i="1"/>
  <c r="R2417" i="1"/>
  <c r="S2417" i="1"/>
  <c r="P2418" i="1"/>
  <c r="Q2418" i="1"/>
  <c r="R2418" i="1"/>
  <c r="S2418" i="1"/>
  <c r="P2419" i="1"/>
  <c r="Q2419" i="1"/>
  <c r="R2419" i="1"/>
  <c r="S2419" i="1"/>
  <c r="P2420" i="1"/>
  <c r="Q2420" i="1"/>
  <c r="R2420" i="1"/>
  <c r="S2420" i="1"/>
  <c r="P2421" i="1"/>
  <c r="Q2421" i="1"/>
  <c r="R2421" i="1"/>
  <c r="S2421" i="1"/>
  <c r="P2422" i="1"/>
  <c r="Q2422" i="1"/>
  <c r="R2422" i="1"/>
  <c r="S2422" i="1"/>
  <c r="P2423" i="1"/>
  <c r="Q2423" i="1"/>
  <c r="R2423" i="1"/>
  <c r="S2423" i="1"/>
  <c r="P2424" i="1"/>
  <c r="Q2424" i="1"/>
  <c r="R2424" i="1"/>
  <c r="S2424" i="1"/>
  <c r="P2425" i="1"/>
  <c r="Q2425" i="1"/>
  <c r="R2425" i="1"/>
  <c r="S2425" i="1"/>
  <c r="P2426" i="1"/>
  <c r="Q2426" i="1"/>
  <c r="R2426" i="1"/>
  <c r="S2426" i="1"/>
  <c r="P2427" i="1"/>
  <c r="Q2427" i="1"/>
  <c r="R2427" i="1"/>
  <c r="S2427" i="1"/>
  <c r="P2428" i="1"/>
  <c r="Q2428" i="1"/>
  <c r="R2428" i="1"/>
  <c r="S2428" i="1"/>
  <c r="P2429" i="1"/>
  <c r="Q2429" i="1"/>
  <c r="R2429" i="1"/>
  <c r="S2429" i="1"/>
  <c r="P2430" i="1"/>
  <c r="Q2430" i="1"/>
  <c r="R2430" i="1"/>
  <c r="S2430" i="1"/>
  <c r="P2431" i="1"/>
  <c r="Q2431" i="1"/>
  <c r="R2431" i="1"/>
  <c r="S2431" i="1"/>
  <c r="P2432" i="1"/>
  <c r="Q2432" i="1"/>
  <c r="R2432" i="1"/>
  <c r="S2432" i="1"/>
  <c r="P2433" i="1"/>
  <c r="Q2433" i="1"/>
  <c r="R2433" i="1"/>
  <c r="S2433" i="1"/>
  <c r="P2434" i="1"/>
  <c r="Q2434" i="1"/>
  <c r="R2434" i="1"/>
  <c r="S2434" i="1"/>
  <c r="P2435" i="1"/>
  <c r="Q2435" i="1"/>
  <c r="R2435" i="1"/>
  <c r="S2435" i="1"/>
  <c r="P2436" i="1"/>
  <c r="Q2436" i="1"/>
  <c r="R2436" i="1"/>
  <c r="S2436" i="1"/>
  <c r="P2437" i="1"/>
  <c r="Q2437" i="1"/>
  <c r="R2437" i="1"/>
  <c r="S2437" i="1"/>
  <c r="P2438" i="1"/>
  <c r="Q2438" i="1"/>
  <c r="R2438" i="1"/>
  <c r="S2438" i="1"/>
  <c r="P2439" i="1"/>
  <c r="Q2439" i="1"/>
  <c r="R2439" i="1"/>
  <c r="S2439" i="1"/>
  <c r="P2440" i="1"/>
  <c r="Q2440" i="1"/>
  <c r="R2440" i="1"/>
  <c r="S2440" i="1"/>
  <c r="P2441" i="1"/>
  <c r="Q2441" i="1"/>
  <c r="R2441" i="1"/>
  <c r="S2441" i="1"/>
  <c r="P2442" i="1"/>
  <c r="Q2442" i="1"/>
  <c r="R2442" i="1"/>
  <c r="S2442" i="1"/>
  <c r="P2443" i="1"/>
  <c r="Q2443" i="1"/>
  <c r="R2443" i="1"/>
  <c r="S2443" i="1"/>
  <c r="P2444" i="1"/>
  <c r="Q2444" i="1"/>
  <c r="R2444" i="1"/>
  <c r="S2444" i="1"/>
  <c r="P2445" i="1"/>
  <c r="Q2445" i="1"/>
  <c r="R2445" i="1"/>
  <c r="S2445" i="1"/>
  <c r="P2446" i="1"/>
  <c r="Q2446" i="1"/>
  <c r="R2446" i="1"/>
  <c r="S2446" i="1"/>
  <c r="P2447" i="1"/>
  <c r="Q2447" i="1"/>
  <c r="R2447" i="1"/>
  <c r="S2447" i="1"/>
  <c r="P2448" i="1"/>
  <c r="Q2448" i="1"/>
  <c r="R2448" i="1"/>
  <c r="S2448" i="1"/>
  <c r="P2449" i="1"/>
  <c r="Q2449" i="1"/>
  <c r="R2449" i="1"/>
  <c r="S2449" i="1"/>
  <c r="P2450" i="1"/>
  <c r="Q2450" i="1"/>
  <c r="R2450" i="1"/>
  <c r="S2450" i="1"/>
  <c r="P2451" i="1"/>
  <c r="Q2451" i="1"/>
  <c r="R2451" i="1"/>
  <c r="S2451" i="1"/>
  <c r="P2452" i="1"/>
  <c r="Q2452" i="1"/>
  <c r="R2452" i="1"/>
  <c r="S2452" i="1"/>
  <c r="P2453" i="1"/>
  <c r="Q2453" i="1"/>
  <c r="R2453" i="1"/>
  <c r="S2453" i="1"/>
  <c r="P2454" i="1"/>
  <c r="Q2454" i="1"/>
  <c r="R2454" i="1"/>
  <c r="S2454" i="1"/>
  <c r="P2455" i="1"/>
  <c r="Q2455" i="1"/>
  <c r="R2455" i="1"/>
  <c r="S2455" i="1"/>
  <c r="P2456" i="1"/>
  <c r="Q2456" i="1"/>
  <c r="R2456" i="1"/>
  <c r="S2456" i="1"/>
  <c r="P2457" i="1"/>
  <c r="Q2457" i="1"/>
  <c r="R2457" i="1"/>
  <c r="S2457" i="1"/>
  <c r="P2458" i="1"/>
  <c r="Q2458" i="1"/>
  <c r="R2458" i="1"/>
  <c r="S2458" i="1"/>
  <c r="P2459" i="1"/>
  <c r="Q2459" i="1"/>
  <c r="R2459" i="1"/>
  <c r="S2459" i="1"/>
  <c r="P2460" i="1"/>
  <c r="Q2460" i="1"/>
  <c r="R2460" i="1"/>
  <c r="S2460" i="1"/>
  <c r="P2461" i="1"/>
  <c r="Q2461" i="1"/>
  <c r="R2461" i="1"/>
  <c r="S2461" i="1"/>
  <c r="P2462" i="1"/>
  <c r="Q2462" i="1"/>
  <c r="R2462" i="1"/>
  <c r="S2462" i="1"/>
  <c r="P2463" i="1"/>
  <c r="Q2463" i="1"/>
  <c r="R2463" i="1"/>
  <c r="S2463" i="1"/>
  <c r="P2464" i="1"/>
  <c r="Q2464" i="1"/>
  <c r="R2464" i="1"/>
  <c r="S2464" i="1"/>
  <c r="P2465" i="1"/>
  <c r="Q2465" i="1"/>
  <c r="R2465" i="1"/>
  <c r="S2465" i="1"/>
  <c r="P2466" i="1"/>
  <c r="Q2466" i="1"/>
  <c r="R2466" i="1"/>
  <c r="S2466" i="1"/>
  <c r="P2467" i="1"/>
  <c r="Q2467" i="1"/>
  <c r="R2467" i="1"/>
  <c r="S2467" i="1"/>
  <c r="P2468" i="1"/>
  <c r="Q2468" i="1"/>
  <c r="R2468" i="1"/>
  <c r="S2468" i="1"/>
  <c r="P2469" i="1"/>
  <c r="Q2469" i="1"/>
  <c r="R2469" i="1"/>
  <c r="S2469" i="1"/>
  <c r="P2470" i="1"/>
  <c r="Q2470" i="1"/>
  <c r="R2470" i="1"/>
  <c r="S2470" i="1"/>
  <c r="P2471" i="1"/>
  <c r="Q2471" i="1"/>
  <c r="R2471" i="1"/>
  <c r="S2471" i="1"/>
  <c r="P2472" i="1"/>
  <c r="Q2472" i="1"/>
  <c r="R2472" i="1"/>
  <c r="S2472" i="1"/>
  <c r="P2473" i="1"/>
  <c r="Q2473" i="1"/>
  <c r="R2473" i="1"/>
  <c r="S2473" i="1"/>
  <c r="P2474" i="1"/>
  <c r="Q2474" i="1"/>
  <c r="R2474" i="1"/>
  <c r="S2474" i="1"/>
  <c r="P2475" i="1"/>
  <c r="Q2475" i="1"/>
  <c r="R2475" i="1"/>
  <c r="S2475" i="1"/>
  <c r="P2476" i="1"/>
  <c r="Q2476" i="1"/>
  <c r="R2476" i="1"/>
  <c r="S2476" i="1"/>
  <c r="P2477" i="1"/>
  <c r="Q2477" i="1"/>
  <c r="R2477" i="1"/>
  <c r="S2477" i="1"/>
  <c r="P2478" i="1"/>
  <c r="Q2478" i="1"/>
  <c r="R2478" i="1"/>
  <c r="S2478" i="1"/>
  <c r="P2479" i="1"/>
  <c r="Q2479" i="1"/>
  <c r="R2479" i="1"/>
  <c r="S2479" i="1"/>
  <c r="P2480" i="1"/>
  <c r="Q2480" i="1"/>
  <c r="R2480" i="1"/>
  <c r="S2480" i="1"/>
  <c r="P2481" i="1"/>
  <c r="Q2481" i="1"/>
  <c r="R2481" i="1"/>
  <c r="S2481" i="1"/>
  <c r="P2482" i="1"/>
  <c r="Q2482" i="1"/>
  <c r="R2482" i="1"/>
  <c r="S2482" i="1"/>
  <c r="P2483" i="1"/>
  <c r="Q2483" i="1"/>
  <c r="R2483" i="1"/>
  <c r="S2483" i="1"/>
  <c r="P2484" i="1"/>
  <c r="Q2484" i="1"/>
  <c r="R2484" i="1"/>
  <c r="S2484" i="1"/>
  <c r="P2485" i="1"/>
  <c r="Q2485" i="1"/>
  <c r="R2485" i="1"/>
  <c r="S2485" i="1"/>
  <c r="P2486" i="1"/>
  <c r="Q2486" i="1"/>
  <c r="R2486" i="1"/>
  <c r="S2486" i="1"/>
  <c r="P2487" i="1"/>
  <c r="Q2487" i="1"/>
  <c r="R2487" i="1"/>
  <c r="S2487" i="1"/>
  <c r="P2488" i="1"/>
  <c r="Q2488" i="1"/>
  <c r="R2488" i="1"/>
  <c r="S2488" i="1"/>
  <c r="P2489" i="1"/>
  <c r="Q2489" i="1"/>
  <c r="R2489" i="1"/>
  <c r="S2489" i="1"/>
  <c r="P2490" i="1"/>
  <c r="Q2490" i="1"/>
  <c r="R2490" i="1"/>
  <c r="S2490" i="1"/>
  <c r="P2491" i="1"/>
  <c r="Q2491" i="1"/>
  <c r="R2491" i="1"/>
  <c r="S2491" i="1"/>
  <c r="P2492" i="1"/>
  <c r="Q2492" i="1"/>
  <c r="R2492" i="1"/>
  <c r="S2492" i="1"/>
  <c r="P2493" i="1"/>
  <c r="Q2493" i="1"/>
  <c r="R2493" i="1"/>
  <c r="S2493" i="1"/>
  <c r="P2494" i="1"/>
  <c r="Q2494" i="1"/>
  <c r="R2494" i="1"/>
  <c r="S2494" i="1"/>
  <c r="P2495" i="1"/>
  <c r="Q2495" i="1"/>
  <c r="R2495" i="1"/>
  <c r="S2495" i="1"/>
  <c r="P2496" i="1"/>
  <c r="Q2496" i="1"/>
  <c r="R2496" i="1"/>
  <c r="S2496" i="1"/>
  <c r="P2497" i="1"/>
  <c r="Q2497" i="1"/>
  <c r="R2497" i="1"/>
  <c r="S2497" i="1"/>
  <c r="P2498" i="1"/>
  <c r="Q2498" i="1"/>
  <c r="R2498" i="1"/>
  <c r="S2498" i="1"/>
  <c r="P2499" i="1"/>
  <c r="Q2499" i="1"/>
  <c r="R2499" i="1"/>
  <c r="S2499" i="1"/>
  <c r="P2500" i="1"/>
  <c r="Q2500" i="1"/>
  <c r="R2500" i="1"/>
  <c r="S2500" i="1"/>
  <c r="P2501" i="1"/>
  <c r="Q2501" i="1"/>
  <c r="R2501" i="1"/>
  <c r="S2501" i="1"/>
  <c r="P2502" i="1"/>
  <c r="Q2502" i="1"/>
  <c r="R2502" i="1"/>
  <c r="S2502" i="1"/>
  <c r="P2503" i="1"/>
  <c r="Q2503" i="1"/>
  <c r="R2503" i="1"/>
  <c r="S2503" i="1"/>
  <c r="P2504" i="1"/>
  <c r="Q2504" i="1"/>
  <c r="R2504" i="1"/>
  <c r="S2504" i="1"/>
  <c r="P2505" i="1"/>
  <c r="Q2505" i="1"/>
  <c r="R2505" i="1"/>
  <c r="S2505" i="1"/>
  <c r="P2506" i="1"/>
  <c r="Q2506" i="1"/>
  <c r="R2506" i="1"/>
  <c r="S2506" i="1"/>
  <c r="P2507" i="1"/>
  <c r="Q2507" i="1"/>
  <c r="R2507" i="1"/>
  <c r="S2507" i="1"/>
  <c r="P2508" i="1"/>
  <c r="Q2508" i="1"/>
  <c r="R2508" i="1"/>
  <c r="S2508" i="1"/>
  <c r="P2509" i="1"/>
  <c r="Q2509" i="1"/>
  <c r="R2509" i="1"/>
  <c r="S2509" i="1"/>
  <c r="P2510" i="1"/>
  <c r="Q2510" i="1"/>
  <c r="R2510" i="1"/>
  <c r="S2510" i="1"/>
  <c r="P2511" i="1"/>
  <c r="Q2511" i="1"/>
  <c r="R2511" i="1"/>
  <c r="S2511" i="1"/>
  <c r="P2512" i="1"/>
  <c r="Q2512" i="1"/>
  <c r="R2512" i="1"/>
  <c r="S2512" i="1"/>
  <c r="P2513" i="1"/>
  <c r="Q2513" i="1"/>
  <c r="R2513" i="1"/>
  <c r="S2513" i="1"/>
  <c r="P2514" i="1"/>
  <c r="Q2514" i="1"/>
  <c r="R2514" i="1"/>
  <c r="S2514" i="1"/>
  <c r="P2515" i="1"/>
  <c r="Q2515" i="1"/>
  <c r="R2515" i="1"/>
  <c r="S2515" i="1"/>
  <c r="P2516" i="1"/>
  <c r="Q2516" i="1"/>
  <c r="R2516" i="1"/>
  <c r="S2516" i="1"/>
  <c r="P2517" i="1"/>
  <c r="Q2517" i="1"/>
  <c r="R2517" i="1"/>
  <c r="S2517" i="1"/>
  <c r="P2518" i="1"/>
  <c r="Q2518" i="1"/>
  <c r="R2518" i="1"/>
  <c r="S2518" i="1"/>
  <c r="P2519" i="1"/>
  <c r="Q2519" i="1"/>
  <c r="R2519" i="1"/>
  <c r="S2519" i="1"/>
  <c r="P2520" i="1"/>
  <c r="Q2520" i="1"/>
  <c r="R2520" i="1"/>
  <c r="S2520" i="1"/>
  <c r="P2521" i="1"/>
  <c r="Q2521" i="1"/>
  <c r="R2521" i="1"/>
  <c r="S2521" i="1"/>
  <c r="P2522" i="1"/>
  <c r="Q2522" i="1"/>
  <c r="R2522" i="1"/>
  <c r="S2522" i="1"/>
  <c r="P2523" i="1"/>
  <c r="Q2523" i="1"/>
  <c r="R2523" i="1"/>
  <c r="S2523" i="1"/>
  <c r="P2524" i="1"/>
  <c r="Q2524" i="1"/>
  <c r="R2524" i="1"/>
  <c r="S2524" i="1"/>
  <c r="P2525" i="1"/>
  <c r="Q2525" i="1"/>
  <c r="R2525" i="1"/>
  <c r="S2525" i="1"/>
  <c r="P2526" i="1"/>
  <c r="Q2526" i="1"/>
  <c r="R2526" i="1"/>
  <c r="S2526" i="1"/>
  <c r="P2527" i="1"/>
  <c r="Q2527" i="1"/>
  <c r="R2527" i="1"/>
  <c r="S2527" i="1"/>
  <c r="P2528" i="1"/>
  <c r="Q2528" i="1"/>
  <c r="R2528" i="1"/>
  <c r="S2528" i="1"/>
  <c r="P2529" i="1"/>
  <c r="Q2529" i="1"/>
  <c r="R2529" i="1"/>
  <c r="S2529" i="1"/>
  <c r="P2530" i="1"/>
  <c r="Q2530" i="1"/>
  <c r="R2530" i="1"/>
  <c r="S2530" i="1"/>
  <c r="P2531" i="1"/>
  <c r="Q2531" i="1"/>
  <c r="R2531" i="1"/>
  <c r="S2531" i="1"/>
  <c r="P2532" i="1"/>
  <c r="Q2532" i="1"/>
  <c r="R2532" i="1"/>
  <c r="S2532" i="1"/>
  <c r="P2533" i="1"/>
  <c r="Q2533" i="1"/>
  <c r="R2533" i="1"/>
  <c r="S2533" i="1"/>
  <c r="P2534" i="1"/>
  <c r="Q2534" i="1"/>
  <c r="R2534" i="1"/>
  <c r="S2534" i="1"/>
  <c r="P2535" i="1"/>
  <c r="Q2535" i="1"/>
  <c r="R2535" i="1"/>
  <c r="S2535" i="1"/>
  <c r="P2536" i="1"/>
  <c r="Q2536" i="1"/>
  <c r="R2536" i="1"/>
  <c r="S2536" i="1"/>
  <c r="P2537" i="1"/>
  <c r="Q2537" i="1"/>
  <c r="R2537" i="1"/>
  <c r="S2537" i="1"/>
  <c r="P2538" i="1"/>
  <c r="Q2538" i="1"/>
  <c r="R2538" i="1"/>
  <c r="S2538" i="1"/>
  <c r="P2539" i="1"/>
  <c r="Q2539" i="1"/>
  <c r="R2539" i="1"/>
  <c r="S2539" i="1"/>
  <c r="P2540" i="1"/>
  <c r="Q2540" i="1"/>
  <c r="R2540" i="1"/>
  <c r="S2540" i="1"/>
  <c r="P2541" i="1"/>
  <c r="Q2541" i="1"/>
  <c r="R2541" i="1"/>
  <c r="S2541" i="1"/>
  <c r="P2542" i="1"/>
  <c r="Q2542" i="1"/>
  <c r="R2542" i="1"/>
  <c r="S2542" i="1"/>
  <c r="P2543" i="1"/>
  <c r="Q2543" i="1"/>
  <c r="R2543" i="1"/>
  <c r="S2543" i="1"/>
  <c r="P2544" i="1"/>
  <c r="Q2544" i="1"/>
  <c r="R2544" i="1"/>
  <c r="S2544" i="1"/>
  <c r="P2545" i="1"/>
  <c r="Q2545" i="1"/>
  <c r="R2545" i="1"/>
  <c r="S2545" i="1"/>
  <c r="P2546" i="1"/>
  <c r="Q2546" i="1"/>
  <c r="R2546" i="1"/>
  <c r="S2546" i="1"/>
  <c r="P2547" i="1"/>
  <c r="Q2547" i="1"/>
  <c r="R2547" i="1"/>
  <c r="S2547" i="1"/>
  <c r="P2548" i="1"/>
  <c r="Q2548" i="1"/>
  <c r="R2548" i="1"/>
  <c r="S2548" i="1"/>
  <c r="P2549" i="1"/>
  <c r="Q2549" i="1"/>
  <c r="R2549" i="1"/>
  <c r="S2549" i="1"/>
  <c r="P2550" i="1"/>
  <c r="Q2550" i="1"/>
  <c r="R2550" i="1"/>
  <c r="S2550" i="1"/>
  <c r="P2551" i="1"/>
  <c r="Q2551" i="1"/>
  <c r="R2551" i="1"/>
  <c r="S2551" i="1"/>
  <c r="P2552" i="1"/>
  <c r="Q2552" i="1"/>
  <c r="R2552" i="1"/>
  <c r="S2552" i="1"/>
  <c r="P2553" i="1"/>
  <c r="Q2553" i="1"/>
  <c r="R2553" i="1"/>
  <c r="S2553" i="1"/>
  <c r="P2554" i="1"/>
  <c r="Q2554" i="1"/>
  <c r="R2554" i="1"/>
  <c r="S2554" i="1"/>
  <c r="P2555" i="1"/>
  <c r="Q2555" i="1"/>
  <c r="R2555" i="1"/>
  <c r="S2555" i="1"/>
  <c r="P2556" i="1"/>
  <c r="Q2556" i="1"/>
  <c r="R2556" i="1"/>
  <c r="S2556" i="1"/>
  <c r="P2557" i="1"/>
  <c r="Q2557" i="1"/>
  <c r="R2557" i="1"/>
  <c r="S2557" i="1"/>
  <c r="P2558" i="1"/>
  <c r="Q2558" i="1"/>
  <c r="R2558" i="1"/>
  <c r="S2558" i="1"/>
  <c r="P2559" i="1"/>
  <c r="Q2559" i="1"/>
  <c r="R2559" i="1"/>
  <c r="S2559" i="1"/>
  <c r="S2" i="1"/>
  <c r="R2" i="1"/>
  <c r="Q2" i="1"/>
  <c r="P2" i="1"/>
  <c r="AH2560" i="1" l="1"/>
  <c r="J4" i="4"/>
  <c r="K4" i="4" s="1"/>
  <c r="W2" i="1"/>
  <c r="T2" i="1"/>
  <c r="V2559" i="1"/>
  <c r="U2559" i="1"/>
  <c r="V2558" i="1"/>
  <c r="U2558" i="1"/>
  <c r="V2557" i="1"/>
  <c r="U2557" i="1"/>
  <c r="V2556" i="1"/>
  <c r="U2556" i="1"/>
  <c r="V2555" i="1"/>
  <c r="U2555" i="1"/>
  <c r="V2554" i="1"/>
  <c r="U2554" i="1"/>
  <c r="V2553" i="1"/>
  <c r="U2553" i="1"/>
  <c r="V2552" i="1"/>
  <c r="U2552" i="1"/>
  <c r="V2551" i="1"/>
  <c r="U2551" i="1"/>
  <c r="V2550" i="1"/>
  <c r="U2550" i="1"/>
  <c r="V2549" i="1"/>
  <c r="U2549" i="1"/>
  <c r="V2548" i="1"/>
  <c r="U2548" i="1"/>
  <c r="V2547" i="1"/>
  <c r="U2547" i="1"/>
  <c r="V2546" i="1"/>
  <c r="U2546" i="1"/>
  <c r="V2545" i="1"/>
  <c r="U2545" i="1"/>
  <c r="V2544" i="1"/>
  <c r="U2544" i="1"/>
  <c r="V2543" i="1"/>
  <c r="U2543" i="1"/>
  <c r="V2542" i="1"/>
  <c r="U2542" i="1"/>
  <c r="V2541" i="1"/>
  <c r="U2541" i="1"/>
  <c r="V2540" i="1"/>
  <c r="U2540" i="1"/>
  <c r="V2539" i="1"/>
  <c r="U2539" i="1"/>
  <c r="V2538" i="1"/>
  <c r="U2538" i="1"/>
  <c r="V2537" i="1"/>
  <c r="U2537" i="1"/>
  <c r="V2536" i="1"/>
  <c r="U2536" i="1"/>
  <c r="V2535" i="1"/>
  <c r="U2535" i="1"/>
  <c r="V2534" i="1"/>
  <c r="U2534" i="1"/>
  <c r="V2533" i="1"/>
  <c r="U2533" i="1"/>
  <c r="V2532" i="1"/>
  <c r="U2532" i="1"/>
  <c r="V2531" i="1"/>
  <c r="U2531" i="1"/>
  <c r="V2530" i="1"/>
  <c r="U2530" i="1"/>
  <c r="V2529" i="1"/>
  <c r="U2529" i="1"/>
  <c r="V2528" i="1"/>
  <c r="U2528" i="1"/>
  <c r="V2527" i="1"/>
  <c r="U2527" i="1"/>
  <c r="V2526" i="1"/>
  <c r="U2526" i="1"/>
  <c r="V2525" i="1"/>
  <c r="U2525" i="1"/>
  <c r="V2524" i="1"/>
  <c r="U2524" i="1"/>
  <c r="V2523" i="1"/>
  <c r="U2523" i="1"/>
  <c r="V2522" i="1"/>
  <c r="U2522" i="1"/>
  <c r="V2521" i="1"/>
  <c r="U2521" i="1"/>
  <c r="V2520" i="1"/>
  <c r="U2520" i="1"/>
  <c r="V2519" i="1"/>
  <c r="U2519" i="1"/>
  <c r="V2518" i="1"/>
  <c r="U2518" i="1"/>
  <c r="V2517" i="1"/>
  <c r="U2517" i="1"/>
  <c r="V2516" i="1"/>
  <c r="U2516" i="1"/>
  <c r="V2515" i="1"/>
  <c r="U2515" i="1"/>
  <c r="V2514" i="1"/>
  <c r="U2514" i="1"/>
  <c r="V2513" i="1"/>
  <c r="U2513" i="1"/>
  <c r="V2512" i="1"/>
  <c r="U2512" i="1"/>
  <c r="V2511" i="1"/>
  <c r="U2511" i="1"/>
  <c r="V2510" i="1"/>
  <c r="U2510" i="1"/>
  <c r="V2509" i="1"/>
  <c r="U2509" i="1"/>
  <c r="V2508" i="1"/>
  <c r="U2508" i="1"/>
  <c r="V2507" i="1"/>
  <c r="U2507" i="1"/>
  <c r="V2506" i="1"/>
  <c r="U2506" i="1"/>
  <c r="V2505" i="1"/>
  <c r="U2505" i="1"/>
  <c r="V2504" i="1"/>
  <c r="U2504" i="1"/>
  <c r="V2503" i="1"/>
  <c r="U2503" i="1"/>
  <c r="V2502" i="1"/>
  <c r="U2502" i="1"/>
  <c r="V2501" i="1"/>
  <c r="U2501" i="1"/>
  <c r="V2500" i="1"/>
  <c r="U2500" i="1"/>
  <c r="V2499" i="1"/>
  <c r="U2499" i="1"/>
  <c r="V2498" i="1"/>
  <c r="U2498" i="1"/>
  <c r="V2497" i="1"/>
  <c r="U2497" i="1"/>
  <c r="V2496" i="1"/>
  <c r="U2496" i="1"/>
  <c r="V2495" i="1"/>
  <c r="U2495" i="1"/>
  <c r="V2494" i="1"/>
  <c r="U2494" i="1"/>
  <c r="V2493" i="1"/>
  <c r="U2493" i="1"/>
  <c r="V2492" i="1"/>
  <c r="U2492" i="1"/>
  <c r="V2491" i="1"/>
  <c r="U2491" i="1"/>
  <c r="V2490" i="1"/>
  <c r="U2490" i="1"/>
  <c r="V2489" i="1"/>
  <c r="U2489" i="1"/>
  <c r="V2488" i="1"/>
  <c r="U2488" i="1"/>
  <c r="V2487" i="1"/>
  <c r="U2487" i="1"/>
  <c r="V2486" i="1"/>
  <c r="U2486" i="1"/>
  <c r="V2485" i="1"/>
  <c r="U2485" i="1"/>
  <c r="V2484" i="1"/>
  <c r="U2484" i="1"/>
  <c r="V2483" i="1"/>
  <c r="U2483" i="1"/>
  <c r="V2482" i="1"/>
  <c r="U2482" i="1"/>
  <c r="V2481" i="1"/>
  <c r="U2481" i="1"/>
  <c r="V2480" i="1"/>
  <c r="U2480" i="1"/>
  <c r="V2479" i="1"/>
  <c r="U2479" i="1"/>
  <c r="V2478" i="1"/>
  <c r="U2478" i="1"/>
  <c r="V2477" i="1"/>
  <c r="U2477" i="1"/>
  <c r="V2476" i="1"/>
  <c r="U2476" i="1"/>
  <c r="V2475" i="1"/>
  <c r="U2475" i="1"/>
  <c r="V2474" i="1"/>
  <c r="U2474" i="1"/>
  <c r="V2473" i="1"/>
  <c r="U2473" i="1"/>
  <c r="V2472" i="1"/>
  <c r="U2472" i="1"/>
  <c r="V2471" i="1"/>
  <c r="U2471" i="1"/>
  <c r="V2470" i="1"/>
  <c r="U2470" i="1"/>
  <c r="V2469" i="1"/>
  <c r="U2469" i="1"/>
  <c r="V2468" i="1"/>
  <c r="U2468" i="1"/>
  <c r="V2467" i="1"/>
  <c r="U2467" i="1"/>
  <c r="V2466" i="1"/>
  <c r="U2466" i="1"/>
  <c r="V2465" i="1"/>
  <c r="U2465" i="1"/>
  <c r="V2464" i="1"/>
  <c r="U2464" i="1"/>
  <c r="V2463" i="1"/>
  <c r="U2463" i="1"/>
  <c r="V2462" i="1"/>
  <c r="U2462" i="1"/>
  <c r="V2461" i="1"/>
  <c r="U2461" i="1"/>
  <c r="V2460" i="1"/>
  <c r="U2460" i="1"/>
  <c r="V2459" i="1"/>
  <c r="U2459" i="1"/>
  <c r="V2458" i="1"/>
  <c r="U2458" i="1"/>
  <c r="V2457" i="1"/>
  <c r="U2457" i="1"/>
  <c r="V2456" i="1"/>
  <c r="U2456" i="1"/>
  <c r="V2455" i="1"/>
  <c r="U2455" i="1"/>
  <c r="V2454" i="1"/>
  <c r="U2454" i="1"/>
  <c r="V2453" i="1"/>
  <c r="U2453" i="1"/>
  <c r="V2452" i="1"/>
  <c r="U2452" i="1"/>
  <c r="V2451" i="1"/>
  <c r="U2451" i="1"/>
  <c r="V2450" i="1"/>
  <c r="U2450" i="1"/>
  <c r="V2449" i="1"/>
  <c r="U2449" i="1"/>
  <c r="V2448" i="1"/>
  <c r="U2448" i="1"/>
  <c r="V2447" i="1"/>
  <c r="U2447" i="1"/>
  <c r="V2446" i="1"/>
  <c r="U2446" i="1"/>
  <c r="V2445" i="1"/>
  <c r="U2445" i="1"/>
  <c r="V2444" i="1"/>
  <c r="U2444" i="1"/>
  <c r="V2443" i="1"/>
  <c r="U2443" i="1"/>
  <c r="V2442" i="1"/>
  <c r="U2442" i="1"/>
  <c r="V2441" i="1"/>
  <c r="U2441" i="1"/>
  <c r="V2440" i="1"/>
  <c r="U2440" i="1"/>
  <c r="V2439" i="1"/>
  <c r="U2439" i="1"/>
  <c r="V2438" i="1"/>
  <c r="U2438" i="1"/>
  <c r="V2437" i="1"/>
  <c r="U2437" i="1"/>
  <c r="V2436" i="1"/>
  <c r="U2436" i="1"/>
  <c r="V2435" i="1"/>
  <c r="U2435" i="1"/>
  <c r="V2434" i="1"/>
  <c r="U2434" i="1"/>
  <c r="V2433" i="1"/>
  <c r="U2433" i="1"/>
  <c r="V2432" i="1"/>
  <c r="U2432" i="1"/>
  <c r="V2431" i="1"/>
  <c r="U2431" i="1"/>
  <c r="V2430" i="1"/>
  <c r="U2430" i="1"/>
  <c r="V2429" i="1"/>
  <c r="U2429" i="1"/>
  <c r="V2428" i="1"/>
  <c r="U2428" i="1"/>
  <c r="V2427" i="1"/>
  <c r="U2427" i="1"/>
  <c r="V2426" i="1"/>
  <c r="U2426" i="1"/>
  <c r="V2425" i="1"/>
  <c r="U2425" i="1"/>
  <c r="V2424" i="1"/>
  <c r="U2424" i="1"/>
  <c r="V2423" i="1"/>
  <c r="U2423" i="1"/>
  <c r="V2422" i="1"/>
  <c r="U2422" i="1"/>
  <c r="V2421" i="1"/>
  <c r="U2421" i="1"/>
  <c r="V2420" i="1"/>
  <c r="U2420" i="1"/>
  <c r="V2419" i="1"/>
  <c r="U2419" i="1"/>
  <c r="V2418" i="1"/>
  <c r="U2418" i="1"/>
  <c r="V2417" i="1"/>
  <c r="U2417" i="1"/>
  <c r="V2416" i="1"/>
  <c r="U2416" i="1"/>
  <c r="V2415" i="1"/>
  <c r="U2415" i="1"/>
  <c r="V2414" i="1"/>
  <c r="U2414" i="1"/>
  <c r="V2413" i="1"/>
  <c r="U2413" i="1"/>
  <c r="V2412" i="1"/>
  <c r="U2412" i="1"/>
  <c r="V2411" i="1"/>
  <c r="U2411" i="1"/>
  <c r="V2410" i="1"/>
  <c r="U2410" i="1"/>
  <c r="V2409" i="1"/>
  <c r="U2409" i="1"/>
  <c r="V2408" i="1"/>
  <c r="U2408" i="1"/>
  <c r="V2407" i="1"/>
  <c r="U2407" i="1"/>
  <c r="V2406" i="1"/>
  <c r="U2406" i="1"/>
  <c r="V2405" i="1"/>
  <c r="U2405" i="1"/>
  <c r="V2404" i="1"/>
  <c r="U2404" i="1"/>
  <c r="V2403" i="1"/>
  <c r="U2403" i="1"/>
  <c r="V2402" i="1"/>
  <c r="U2402" i="1"/>
  <c r="V2401" i="1"/>
  <c r="U2401" i="1"/>
  <c r="V2400" i="1"/>
  <c r="U2400" i="1"/>
  <c r="V2399" i="1"/>
  <c r="U2399" i="1"/>
  <c r="V2398" i="1"/>
  <c r="U2398" i="1"/>
  <c r="V2397" i="1"/>
  <c r="U2397" i="1"/>
  <c r="V2396" i="1"/>
  <c r="U2396" i="1"/>
  <c r="V2395" i="1"/>
  <c r="U2395" i="1"/>
  <c r="V2394" i="1"/>
  <c r="U2394" i="1"/>
  <c r="V2393" i="1"/>
  <c r="U2393" i="1"/>
  <c r="V2392" i="1"/>
  <c r="U2392" i="1"/>
  <c r="V2391" i="1"/>
  <c r="U2391" i="1"/>
  <c r="V2390" i="1"/>
  <c r="U2390" i="1"/>
  <c r="V2389" i="1"/>
  <c r="U2389" i="1"/>
  <c r="V2388" i="1"/>
  <c r="U2388" i="1"/>
  <c r="V2387" i="1"/>
  <c r="U2387" i="1"/>
  <c r="V2386" i="1"/>
  <c r="U2386" i="1"/>
  <c r="V2385" i="1"/>
  <c r="U2385" i="1"/>
  <c r="V2384" i="1"/>
  <c r="U2384" i="1"/>
  <c r="V2383" i="1"/>
  <c r="U2383" i="1"/>
  <c r="V2382" i="1"/>
  <c r="U2382" i="1"/>
  <c r="V2381" i="1"/>
  <c r="U2381" i="1"/>
  <c r="V2380" i="1"/>
  <c r="U2380" i="1"/>
  <c r="V2379" i="1"/>
  <c r="U2379" i="1"/>
  <c r="V2378" i="1"/>
  <c r="U2378" i="1"/>
  <c r="V2377" i="1"/>
  <c r="U2377" i="1"/>
  <c r="V2376" i="1"/>
  <c r="U2376" i="1"/>
  <c r="V2375" i="1"/>
  <c r="U2375" i="1"/>
  <c r="V2374" i="1"/>
  <c r="U2374" i="1"/>
  <c r="V2373" i="1"/>
  <c r="U2373" i="1"/>
  <c r="V2372" i="1"/>
  <c r="U2372" i="1"/>
  <c r="V2371" i="1"/>
  <c r="U2371" i="1"/>
  <c r="V2370" i="1"/>
  <c r="U2370" i="1"/>
  <c r="V2369" i="1"/>
  <c r="U2369" i="1"/>
  <c r="V2368" i="1"/>
  <c r="U2368" i="1"/>
  <c r="V2367" i="1"/>
  <c r="U2367" i="1"/>
  <c r="V2366" i="1"/>
  <c r="U2366" i="1"/>
  <c r="V2365" i="1"/>
  <c r="U2365" i="1"/>
  <c r="V2364" i="1"/>
  <c r="U2364" i="1"/>
  <c r="V2363" i="1"/>
  <c r="U2363" i="1"/>
  <c r="V2362" i="1"/>
  <c r="U2362" i="1"/>
  <c r="V2361" i="1"/>
  <c r="U2361" i="1"/>
  <c r="V2360" i="1"/>
  <c r="U2360" i="1"/>
  <c r="V2359" i="1"/>
  <c r="U2359" i="1"/>
  <c r="V2358" i="1"/>
  <c r="U2358" i="1"/>
  <c r="V2357" i="1"/>
  <c r="U2357" i="1"/>
  <c r="V2356" i="1"/>
  <c r="U2356" i="1"/>
  <c r="V2355" i="1"/>
  <c r="U2355" i="1"/>
  <c r="V2354" i="1"/>
  <c r="U2354" i="1"/>
  <c r="V2353" i="1"/>
  <c r="U2353" i="1"/>
  <c r="V2352" i="1"/>
  <c r="U2352" i="1"/>
  <c r="V2351" i="1"/>
  <c r="U2351" i="1"/>
  <c r="V2350" i="1"/>
  <c r="U2350" i="1"/>
  <c r="V2349" i="1"/>
  <c r="U2349" i="1"/>
  <c r="V2348" i="1"/>
  <c r="U2348" i="1"/>
  <c r="V2347" i="1"/>
  <c r="U2347" i="1"/>
  <c r="V2346" i="1"/>
  <c r="U2346" i="1"/>
  <c r="V2345" i="1"/>
  <c r="U2345" i="1"/>
  <c r="V2344" i="1"/>
  <c r="U2344" i="1"/>
  <c r="V2343" i="1"/>
  <c r="U2343" i="1"/>
  <c r="V2342" i="1"/>
  <c r="U2342" i="1"/>
  <c r="V2341" i="1"/>
  <c r="U2341" i="1"/>
  <c r="V2340" i="1"/>
  <c r="U2340" i="1"/>
  <c r="V2339" i="1"/>
  <c r="U2339" i="1"/>
  <c r="V2338" i="1"/>
  <c r="U2338" i="1"/>
  <c r="V2337" i="1"/>
  <c r="U2337" i="1"/>
  <c r="V2336" i="1"/>
  <c r="U2336" i="1"/>
  <c r="V2335" i="1"/>
  <c r="U2335" i="1"/>
  <c r="V2334" i="1"/>
  <c r="U2334" i="1"/>
  <c r="V2333" i="1"/>
  <c r="U2333" i="1"/>
  <c r="V2332" i="1"/>
  <c r="U2332" i="1"/>
  <c r="V2331" i="1"/>
  <c r="U2331" i="1"/>
  <c r="V2330" i="1"/>
  <c r="U2330" i="1"/>
  <c r="V2329" i="1"/>
  <c r="U2329" i="1"/>
  <c r="V2328" i="1"/>
  <c r="U2328" i="1"/>
  <c r="V2327" i="1"/>
  <c r="U2327" i="1"/>
  <c r="V2326" i="1"/>
  <c r="U2326" i="1"/>
  <c r="V2325" i="1"/>
  <c r="U2325" i="1"/>
  <c r="V2324" i="1"/>
  <c r="U2324" i="1"/>
  <c r="V2323" i="1"/>
  <c r="U2323" i="1"/>
  <c r="V2322" i="1"/>
  <c r="U2322" i="1"/>
  <c r="V2321" i="1"/>
  <c r="U2321" i="1"/>
  <c r="V2320" i="1"/>
  <c r="U2320" i="1"/>
  <c r="V2319" i="1"/>
  <c r="U2319" i="1"/>
  <c r="V2318" i="1"/>
  <c r="U2318" i="1"/>
  <c r="V2317" i="1"/>
  <c r="U2317" i="1"/>
  <c r="V2316" i="1"/>
  <c r="U2316" i="1"/>
  <c r="V2315" i="1"/>
  <c r="U2315" i="1"/>
  <c r="V2314" i="1"/>
  <c r="U2314" i="1"/>
  <c r="V2313" i="1"/>
  <c r="U2313" i="1"/>
  <c r="V2312" i="1"/>
  <c r="U2312" i="1"/>
  <c r="V2311" i="1"/>
  <c r="U2311" i="1"/>
  <c r="V2310" i="1"/>
  <c r="U2310" i="1"/>
  <c r="V2309" i="1"/>
  <c r="U2309" i="1"/>
  <c r="V2308" i="1"/>
  <c r="U2308" i="1"/>
  <c r="V2307" i="1"/>
  <c r="U2307" i="1"/>
  <c r="V2306" i="1"/>
  <c r="U2306" i="1"/>
  <c r="V2305" i="1"/>
  <c r="U2305" i="1"/>
  <c r="V2304" i="1"/>
  <c r="U2304" i="1"/>
  <c r="V2303" i="1"/>
  <c r="U2303" i="1"/>
  <c r="V2302" i="1"/>
  <c r="U2302" i="1"/>
  <c r="V2301" i="1"/>
  <c r="U2301" i="1"/>
  <c r="V2300" i="1"/>
  <c r="U2300" i="1"/>
  <c r="V2299" i="1"/>
  <c r="U2299" i="1"/>
  <c r="V2298" i="1"/>
  <c r="U2298" i="1"/>
  <c r="V2297" i="1"/>
  <c r="U2297" i="1"/>
  <c r="V2296" i="1"/>
  <c r="U2296" i="1"/>
  <c r="V2295" i="1"/>
  <c r="U2295" i="1"/>
  <c r="V2294" i="1"/>
  <c r="U2294" i="1"/>
  <c r="V2293" i="1"/>
  <c r="U2293" i="1"/>
  <c r="V2292" i="1"/>
  <c r="U2292" i="1"/>
  <c r="V2291" i="1"/>
  <c r="U2291" i="1"/>
  <c r="V2290" i="1"/>
  <c r="U2290" i="1"/>
  <c r="V2289" i="1"/>
  <c r="U2289" i="1"/>
  <c r="V2288" i="1"/>
  <c r="U2288" i="1"/>
  <c r="V2287" i="1"/>
  <c r="U2287" i="1"/>
  <c r="V2286" i="1"/>
  <c r="U2286" i="1"/>
  <c r="V2285" i="1"/>
  <c r="U2285" i="1"/>
  <c r="V2284" i="1"/>
  <c r="U2284" i="1"/>
  <c r="V2283" i="1"/>
  <c r="U2283" i="1"/>
  <c r="V2282" i="1"/>
  <c r="U2282" i="1"/>
  <c r="V2281" i="1"/>
  <c r="U2281" i="1"/>
  <c r="V2280" i="1"/>
  <c r="U2280" i="1"/>
  <c r="V2279" i="1"/>
  <c r="U2279" i="1"/>
  <c r="V2278" i="1"/>
  <c r="U2278" i="1"/>
  <c r="V2277" i="1"/>
  <c r="U2277" i="1"/>
  <c r="V2276" i="1"/>
  <c r="U2276" i="1"/>
  <c r="V2275" i="1"/>
  <c r="U2275" i="1"/>
  <c r="V2274" i="1"/>
  <c r="U2274" i="1"/>
  <c r="V2273" i="1"/>
  <c r="U2273" i="1"/>
  <c r="V2272" i="1"/>
  <c r="U2272" i="1"/>
  <c r="V2271" i="1"/>
  <c r="U2271" i="1"/>
  <c r="V2270" i="1"/>
  <c r="U2270" i="1"/>
  <c r="V2269" i="1"/>
  <c r="U2269" i="1"/>
  <c r="V2268" i="1"/>
  <c r="U2268" i="1"/>
  <c r="V2267" i="1"/>
  <c r="U2267" i="1"/>
  <c r="V2266" i="1"/>
  <c r="U2266" i="1"/>
  <c r="V2265" i="1"/>
  <c r="U2265" i="1"/>
  <c r="V2264" i="1"/>
  <c r="U2264" i="1"/>
  <c r="V2263" i="1"/>
  <c r="U2263" i="1"/>
  <c r="V2262" i="1"/>
  <c r="U2262" i="1"/>
  <c r="V2261" i="1"/>
  <c r="U2261" i="1"/>
  <c r="V2260" i="1"/>
  <c r="U2260" i="1"/>
  <c r="V2259" i="1"/>
  <c r="U2259" i="1"/>
  <c r="V2258" i="1"/>
  <c r="U2258" i="1"/>
  <c r="V2257" i="1"/>
  <c r="U2257" i="1"/>
  <c r="V2256" i="1"/>
  <c r="U2256" i="1"/>
  <c r="V2255" i="1"/>
  <c r="U2255" i="1"/>
  <c r="V2254" i="1"/>
  <c r="U2254" i="1"/>
  <c r="V2253" i="1"/>
  <c r="U2253" i="1"/>
  <c r="V2252" i="1"/>
  <c r="U2252" i="1"/>
  <c r="V2251" i="1"/>
  <c r="U2251" i="1"/>
  <c r="V2250" i="1"/>
  <c r="U2250" i="1"/>
  <c r="V2249" i="1"/>
  <c r="U2249" i="1"/>
  <c r="V2248" i="1"/>
  <c r="U2248" i="1"/>
  <c r="V2247" i="1"/>
  <c r="U2247" i="1"/>
  <c r="V2246" i="1"/>
  <c r="U2246" i="1"/>
  <c r="V2245" i="1"/>
  <c r="U2245" i="1"/>
  <c r="V2244" i="1"/>
  <c r="U2244" i="1"/>
  <c r="V2243" i="1"/>
  <c r="U2243" i="1"/>
  <c r="V2242" i="1"/>
  <c r="U2242" i="1"/>
  <c r="V2241" i="1"/>
  <c r="U2241" i="1"/>
  <c r="V2240" i="1"/>
  <c r="U2240" i="1"/>
  <c r="V2239" i="1"/>
  <c r="U2239" i="1"/>
  <c r="V2238" i="1"/>
  <c r="U2238" i="1"/>
  <c r="V2237" i="1"/>
  <c r="U2237" i="1"/>
  <c r="V2236" i="1"/>
  <c r="U2236" i="1"/>
  <c r="V2235" i="1"/>
  <c r="U2235" i="1"/>
  <c r="V2234" i="1"/>
  <c r="U2234" i="1"/>
  <c r="V2233" i="1"/>
  <c r="U2233" i="1"/>
  <c r="V2232" i="1"/>
  <c r="U2232" i="1"/>
  <c r="V2231" i="1"/>
  <c r="U2231" i="1"/>
  <c r="V2230" i="1"/>
  <c r="U2230" i="1"/>
  <c r="V2229" i="1"/>
  <c r="U2229" i="1"/>
  <c r="V2228" i="1"/>
  <c r="U2228" i="1"/>
  <c r="V2227" i="1"/>
  <c r="U2227" i="1"/>
  <c r="V2226" i="1"/>
  <c r="U2226" i="1"/>
  <c r="V2225" i="1"/>
  <c r="U2225" i="1"/>
  <c r="V2224" i="1"/>
  <c r="U2224" i="1"/>
  <c r="V2223" i="1"/>
  <c r="U2223" i="1"/>
  <c r="V2222" i="1"/>
  <c r="U2222" i="1"/>
  <c r="V2221" i="1"/>
  <c r="U2221" i="1"/>
  <c r="V2220" i="1"/>
  <c r="U2220" i="1"/>
  <c r="V2219" i="1"/>
  <c r="U2219" i="1"/>
  <c r="V2218" i="1"/>
  <c r="U2218" i="1"/>
  <c r="V2217" i="1"/>
  <c r="U2217" i="1"/>
  <c r="V2216" i="1"/>
  <c r="U2216" i="1"/>
  <c r="V2215" i="1"/>
  <c r="U2215" i="1"/>
  <c r="V2214" i="1"/>
  <c r="U2214" i="1"/>
  <c r="V2213" i="1"/>
  <c r="U2213" i="1"/>
  <c r="V2212" i="1"/>
  <c r="U2212" i="1"/>
  <c r="V2211" i="1"/>
  <c r="U2211" i="1"/>
  <c r="V2210" i="1"/>
  <c r="U2210" i="1"/>
  <c r="V2209" i="1"/>
  <c r="U2209" i="1"/>
  <c r="V2208" i="1"/>
  <c r="U2208" i="1"/>
  <c r="V2207" i="1"/>
  <c r="U2207" i="1"/>
  <c r="V2206" i="1"/>
  <c r="U2206" i="1"/>
  <c r="V2205" i="1"/>
  <c r="U2205" i="1"/>
  <c r="V2204" i="1"/>
  <c r="U2204" i="1"/>
  <c r="V2203" i="1"/>
  <c r="U2203" i="1"/>
  <c r="V2202" i="1"/>
  <c r="U2202" i="1"/>
  <c r="V2201" i="1"/>
  <c r="U2201" i="1"/>
  <c r="V2200" i="1"/>
  <c r="U2200" i="1"/>
  <c r="V2199" i="1"/>
  <c r="U2199" i="1"/>
  <c r="V2198" i="1"/>
  <c r="U2198" i="1"/>
  <c r="V2197" i="1"/>
  <c r="U2197" i="1"/>
  <c r="V2196" i="1"/>
  <c r="U2196" i="1"/>
  <c r="V2195" i="1"/>
  <c r="U2195" i="1"/>
  <c r="V2194" i="1"/>
  <c r="U2194" i="1"/>
  <c r="V2193" i="1"/>
  <c r="U2193" i="1"/>
  <c r="V2192" i="1"/>
  <c r="U2192" i="1"/>
  <c r="V2191" i="1"/>
  <c r="U2191" i="1"/>
  <c r="V2190" i="1"/>
  <c r="U2190" i="1"/>
  <c r="V2189" i="1"/>
  <c r="U2189" i="1"/>
  <c r="V2188" i="1"/>
  <c r="U2188" i="1"/>
  <c r="V2187" i="1"/>
  <c r="U2187" i="1"/>
  <c r="V2186" i="1"/>
  <c r="U2186" i="1"/>
  <c r="V2185" i="1"/>
  <c r="U2185" i="1"/>
  <c r="V2184" i="1"/>
  <c r="U2184" i="1"/>
  <c r="V2183" i="1"/>
  <c r="U2183" i="1"/>
  <c r="V2182" i="1"/>
  <c r="U2182" i="1"/>
  <c r="V2181" i="1"/>
  <c r="U2181" i="1"/>
  <c r="V2180" i="1"/>
  <c r="U2180" i="1"/>
  <c r="V2179" i="1"/>
  <c r="U2179" i="1"/>
  <c r="V2178" i="1"/>
  <c r="U2178" i="1"/>
  <c r="V2177" i="1"/>
  <c r="U2177" i="1"/>
  <c r="V2176" i="1"/>
  <c r="U2176" i="1"/>
  <c r="V2175" i="1"/>
  <c r="U2175" i="1"/>
  <c r="V2174" i="1"/>
  <c r="U2174" i="1"/>
  <c r="V2173" i="1"/>
  <c r="U2173" i="1"/>
  <c r="V2172" i="1"/>
  <c r="U2172" i="1"/>
  <c r="V2171" i="1"/>
  <c r="U2171" i="1"/>
  <c r="V2170" i="1"/>
  <c r="U2170" i="1"/>
  <c r="V2169" i="1"/>
  <c r="U2169" i="1"/>
  <c r="V2168" i="1"/>
  <c r="U2168" i="1"/>
  <c r="V2167" i="1"/>
  <c r="U2167" i="1"/>
  <c r="V2166" i="1"/>
  <c r="U2166" i="1"/>
  <c r="V2165" i="1"/>
  <c r="U2165" i="1"/>
  <c r="V2164" i="1"/>
  <c r="U2164" i="1"/>
  <c r="V2163" i="1"/>
  <c r="U2163" i="1"/>
  <c r="V2162" i="1"/>
  <c r="U2162" i="1"/>
  <c r="V2161" i="1"/>
  <c r="U2161" i="1"/>
  <c r="V2160" i="1"/>
  <c r="U2160" i="1"/>
  <c r="V2159" i="1"/>
  <c r="U2159" i="1"/>
  <c r="V2158" i="1"/>
  <c r="U2158" i="1"/>
  <c r="V2157" i="1"/>
  <c r="U2157" i="1"/>
  <c r="V2156" i="1"/>
  <c r="U2156" i="1"/>
  <c r="V2155" i="1"/>
  <c r="U2155" i="1"/>
  <c r="V2154" i="1"/>
  <c r="U2154" i="1"/>
  <c r="V2153" i="1"/>
  <c r="U2153" i="1"/>
  <c r="V2152" i="1"/>
  <c r="U2152" i="1"/>
  <c r="V2151" i="1"/>
  <c r="U2151" i="1"/>
  <c r="V2150" i="1"/>
  <c r="U2150" i="1"/>
  <c r="V2149" i="1"/>
  <c r="U2149" i="1"/>
  <c r="V2148" i="1"/>
  <c r="U2148" i="1"/>
  <c r="V2147" i="1"/>
  <c r="U2147" i="1"/>
  <c r="V2146" i="1"/>
  <c r="U2146" i="1"/>
  <c r="V2145" i="1"/>
  <c r="U2145" i="1"/>
  <c r="V2144" i="1"/>
  <c r="U2144" i="1"/>
  <c r="V2143" i="1"/>
  <c r="U2143" i="1"/>
  <c r="V2142" i="1"/>
  <c r="U2142" i="1"/>
  <c r="V2141" i="1"/>
  <c r="U2141" i="1"/>
  <c r="V2140" i="1"/>
  <c r="U2140" i="1"/>
  <c r="V2139" i="1"/>
  <c r="U2139" i="1"/>
  <c r="V2138" i="1"/>
  <c r="U2138" i="1"/>
  <c r="V2137" i="1"/>
  <c r="U2137" i="1"/>
  <c r="V2136" i="1"/>
  <c r="U2136" i="1"/>
  <c r="V2135" i="1"/>
  <c r="U2135" i="1"/>
  <c r="V2134" i="1"/>
  <c r="U2134" i="1"/>
  <c r="V2133" i="1"/>
  <c r="U2133" i="1"/>
  <c r="V2132" i="1"/>
  <c r="U2132" i="1"/>
  <c r="V2131" i="1"/>
  <c r="U2131" i="1"/>
  <c r="V2130" i="1"/>
  <c r="U2130" i="1"/>
  <c r="V2129" i="1"/>
  <c r="U2129" i="1"/>
  <c r="V2128" i="1"/>
  <c r="U2128" i="1"/>
  <c r="V2127" i="1"/>
  <c r="U2127" i="1"/>
  <c r="V2126" i="1"/>
  <c r="U2126" i="1"/>
  <c r="V2125" i="1"/>
  <c r="U2125" i="1"/>
  <c r="V2124" i="1"/>
  <c r="U2124" i="1"/>
  <c r="V2123" i="1"/>
  <c r="U2123" i="1"/>
  <c r="V2122" i="1"/>
  <c r="U2122" i="1"/>
  <c r="V2121" i="1"/>
  <c r="U2121" i="1"/>
  <c r="V2120" i="1"/>
  <c r="U2120" i="1"/>
  <c r="V2119" i="1"/>
  <c r="U2119" i="1"/>
  <c r="V2118" i="1"/>
  <c r="U2118" i="1"/>
  <c r="V2117" i="1"/>
  <c r="U2117" i="1"/>
  <c r="V2116" i="1"/>
  <c r="U2116" i="1"/>
  <c r="V2115" i="1"/>
  <c r="U2115" i="1"/>
  <c r="V2114" i="1"/>
  <c r="U2114" i="1"/>
  <c r="V2113" i="1"/>
  <c r="U2113" i="1"/>
  <c r="V2112" i="1"/>
  <c r="U2112" i="1"/>
  <c r="V2111" i="1"/>
  <c r="U2111" i="1"/>
  <c r="V2110" i="1"/>
  <c r="U2110" i="1"/>
  <c r="V2109" i="1"/>
  <c r="U2109" i="1"/>
  <c r="V2108" i="1"/>
  <c r="U2108" i="1"/>
  <c r="V2107" i="1"/>
  <c r="U2107" i="1"/>
  <c r="V2106" i="1"/>
  <c r="U2106" i="1"/>
  <c r="V2105" i="1"/>
  <c r="U2105" i="1"/>
  <c r="V2104" i="1"/>
  <c r="U2104" i="1"/>
  <c r="V2103" i="1"/>
  <c r="U2103" i="1"/>
  <c r="V2102" i="1"/>
  <c r="U2102" i="1"/>
  <c r="V2101" i="1"/>
  <c r="U2101" i="1"/>
  <c r="V2100" i="1"/>
  <c r="U2100" i="1"/>
  <c r="V2099" i="1"/>
  <c r="U2099" i="1"/>
  <c r="V2098" i="1"/>
  <c r="U2098" i="1"/>
  <c r="V2097" i="1"/>
  <c r="U2097" i="1"/>
  <c r="V2096" i="1"/>
  <c r="U2096" i="1"/>
  <c r="V2095" i="1"/>
  <c r="U2095" i="1"/>
  <c r="V2094" i="1"/>
  <c r="U2094" i="1"/>
  <c r="V2093" i="1"/>
  <c r="U2093" i="1"/>
  <c r="V2092" i="1"/>
  <c r="U2092" i="1"/>
  <c r="V2091" i="1"/>
  <c r="U2091" i="1"/>
  <c r="V2090" i="1"/>
  <c r="U2090" i="1"/>
  <c r="V2089" i="1"/>
  <c r="U2089" i="1"/>
  <c r="V2088" i="1"/>
  <c r="U2088" i="1"/>
  <c r="V2087" i="1"/>
  <c r="U2087" i="1"/>
  <c r="V2086" i="1"/>
  <c r="U2086" i="1"/>
  <c r="V2085" i="1"/>
  <c r="U2085" i="1"/>
  <c r="V2084" i="1"/>
  <c r="U2084" i="1"/>
  <c r="V2083" i="1"/>
  <c r="U2083" i="1"/>
  <c r="V2082" i="1"/>
  <c r="U2082" i="1"/>
  <c r="V2081" i="1"/>
  <c r="U2081" i="1"/>
  <c r="V2080" i="1"/>
  <c r="U2080" i="1"/>
  <c r="V2079" i="1"/>
  <c r="U2079" i="1"/>
  <c r="V2078" i="1"/>
  <c r="U2078" i="1"/>
  <c r="V2077" i="1"/>
  <c r="U2077" i="1"/>
  <c r="V2076" i="1"/>
  <c r="U2076" i="1"/>
  <c r="V2075" i="1"/>
  <c r="U2075" i="1"/>
  <c r="V2074" i="1"/>
  <c r="U2074" i="1"/>
  <c r="V2073" i="1"/>
  <c r="U2073" i="1"/>
  <c r="V2072" i="1"/>
  <c r="U2072" i="1"/>
  <c r="V2071" i="1"/>
  <c r="U2071" i="1"/>
  <c r="V2070" i="1"/>
  <c r="U2070" i="1"/>
  <c r="V2069" i="1"/>
  <c r="U2069" i="1"/>
  <c r="V2068" i="1"/>
  <c r="U2068" i="1"/>
  <c r="V2067" i="1"/>
  <c r="U2067" i="1"/>
  <c r="V2066" i="1"/>
  <c r="U2066" i="1"/>
  <c r="V2065" i="1"/>
  <c r="U2065" i="1"/>
  <c r="V2064" i="1"/>
  <c r="U2064" i="1"/>
  <c r="V2063" i="1"/>
  <c r="U2063" i="1"/>
  <c r="V2062" i="1"/>
  <c r="U2062" i="1"/>
  <c r="V2061" i="1"/>
  <c r="U2061" i="1"/>
  <c r="V2060" i="1"/>
  <c r="U2060" i="1"/>
  <c r="V2059" i="1"/>
  <c r="U2059" i="1"/>
  <c r="V2058" i="1"/>
  <c r="U2058" i="1"/>
  <c r="V2057" i="1"/>
  <c r="U2057" i="1"/>
  <c r="V2056" i="1"/>
  <c r="U2056" i="1"/>
  <c r="V2055" i="1"/>
  <c r="U2055" i="1"/>
  <c r="V2054" i="1"/>
  <c r="U2054" i="1"/>
  <c r="V2053" i="1"/>
  <c r="U2053" i="1"/>
  <c r="V2052" i="1"/>
  <c r="U2052" i="1"/>
  <c r="V2051" i="1"/>
  <c r="U2051" i="1"/>
  <c r="V2050" i="1"/>
  <c r="U2050" i="1"/>
  <c r="V2049" i="1"/>
  <c r="U2049" i="1"/>
  <c r="V2048" i="1"/>
  <c r="U2048" i="1"/>
  <c r="V2047" i="1"/>
  <c r="U2047" i="1"/>
  <c r="V2046" i="1"/>
  <c r="U2046" i="1"/>
  <c r="V2045" i="1"/>
  <c r="U2045" i="1"/>
  <c r="V2044" i="1"/>
  <c r="U2044" i="1"/>
  <c r="V2043" i="1"/>
  <c r="U2043" i="1"/>
  <c r="V2042" i="1"/>
  <c r="U2042" i="1"/>
  <c r="V2041" i="1"/>
  <c r="U2041" i="1"/>
  <c r="V2040" i="1"/>
  <c r="U2040" i="1"/>
  <c r="V2039" i="1"/>
  <c r="U2039" i="1"/>
  <c r="V2038" i="1"/>
  <c r="U2038" i="1"/>
  <c r="V2037" i="1"/>
  <c r="U2037" i="1"/>
  <c r="V2036" i="1"/>
  <c r="U2036" i="1"/>
  <c r="V2035" i="1"/>
  <c r="U2035" i="1"/>
  <c r="V2034" i="1"/>
  <c r="U2034" i="1"/>
  <c r="V2033" i="1"/>
  <c r="U2033" i="1"/>
  <c r="V2032" i="1"/>
  <c r="U2032" i="1"/>
  <c r="V2031" i="1"/>
  <c r="U2031" i="1"/>
  <c r="V2030" i="1"/>
  <c r="U2030" i="1"/>
  <c r="V2029" i="1"/>
  <c r="U2029" i="1"/>
  <c r="V2028" i="1"/>
  <c r="U2028" i="1"/>
  <c r="V2027" i="1"/>
  <c r="U2027" i="1"/>
  <c r="V2026" i="1"/>
  <c r="U2026" i="1"/>
  <c r="V2025" i="1"/>
  <c r="U2025" i="1"/>
  <c r="V2024" i="1"/>
  <c r="U2024" i="1"/>
  <c r="V2023" i="1"/>
  <c r="U2023" i="1"/>
  <c r="V2022" i="1"/>
  <c r="U2022" i="1"/>
  <c r="V2021" i="1"/>
  <c r="U2021" i="1"/>
  <c r="V2020" i="1"/>
  <c r="U2020" i="1"/>
  <c r="V2019" i="1"/>
  <c r="U2019" i="1"/>
  <c r="V2018" i="1"/>
  <c r="U2018" i="1"/>
  <c r="V2017" i="1"/>
  <c r="U2017" i="1"/>
  <c r="V2016" i="1"/>
  <c r="U2016" i="1"/>
  <c r="V2015" i="1"/>
  <c r="U2015" i="1"/>
  <c r="V2014" i="1"/>
  <c r="U2014" i="1"/>
  <c r="V2013" i="1"/>
  <c r="U2013" i="1"/>
  <c r="V2012" i="1"/>
  <c r="U2012" i="1"/>
  <c r="V2011" i="1"/>
  <c r="U2011" i="1"/>
  <c r="V2010" i="1"/>
  <c r="U2010" i="1"/>
  <c r="V2009" i="1"/>
  <c r="U2009" i="1"/>
  <c r="V2008" i="1"/>
  <c r="U2008" i="1"/>
  <c r="V2007" i="1"/>
  <c r="U2007" i="1"/>
  <c r="V2006" i="1"/>
  <c r="U2006" i="1"/>
  <c r="V2005" i="1"/>
  <c r="U2005" i="1"/>
  <c r="V2004" i="1"/>
  <c r="U2004" i="1"/>
  <c r="V2003" i="1"/>
  <c r="U2003" i="1"/>
  <c r="V2002" i="1"/>
  <c r="U2002" i="1"/>
  <c r="V2001" i="1"/>
  <c r="U2001" i="1"/>
  <c r="V2000" i="1"/>
  <c r="U2000" i="1"/>
  <c r="V1999" i="1"/>
  <c r="U1999" i="1"/>
  <c r="V1998" i="1"/>
  <c r="U1998" i="1"/>
  <c r="V1997" i="1"/>
  <c r="U1997" i="1"/>
  <c r="V1996" i="1"/>
  <c r="U1996" i="1"/>
  <c r="V1995" i="1"/>
  <c r="U1995" i="1"/>
  <c r="V1994" i="1"/>
  <c r="U1994" i="1"/>
  <c r="V1993" i="1"/>
  <c r="U1993" i="1"/>
  <c r="V1992" i="1"/>
  <c r="U1992" i="1"/>
  <c r="V1991" i="1"/>
  <c r="U1991" i="1"/>
  <c r="V1990" i="1"/>
  <c r="U1990" i="1"/>
  <c r="V1989" i="1"/>
  <c r="U1989" i="1"/>
  <c r="V1988" i="1"/>
  <c r="U1988" i="1"/>
  <c r="V1987" i="1"/>
  <c r="U1987" i="1"/>
  <c r="V1986" i="1"/>
  <c r="U1986" i="1"/>
  <c r="V1985" i="1"/>
  <c r="U1985" i="1"/>
  <c r="V1984" i="1"/>
  <c r="U1984" i="1"/>
  <c r="V1983" i="1"/>
  <c r="U1983" i="1"/>
  <c r="V1982" i="1"/>
  <c r="U1982" i="1"/>
  <c r="V1981" i="1"/>
  <c r="U1981" i="1"/>
  <c r="V1980" i="1"/>
  <c r="U1980" i="1"/>
  <c r="V1979" i="1"/>
  <c r="U1979" i="1"/>
  <c r="V1978" i="1"/>
  <c r="U1978" i="1"/>
  <c r="V1977" i="1"/>
  <c r="U1977" i="1"/>
  <c r="V1976" i="1"/>
  <c r="U1976" i="1"/>
  <c r="V1975" i="1"/>
  <c r="U1975" i="1"/>
  <c r="V1974" i="1"/>
  <c r="U1974" i="1"/>
  <c r="V1973" i="1"/>
  <c r="U1973" i="1"/>
  <c r="V1972" i="1"/>
  <c r="U1972" i="1"/>
  <c r="V1971" i="1"/>
  <c r="U1971" i="1"/>
  <c r="V1970" i="1"/>
  <c r="U1970" i="1"/>
  <c r="V1969" i="1"/>
  <c r="U1969" i="1"/>
  <c r="V1968" i="1"/>
  <c r="U1968" i="1"/>
  <c r="V1967" i="1"/>
  <c r="U1967" i="1"/>
  <c r="V1966" i="1"/>
  <c r="U1966" i="1"/>
  <c r="V1965" i="1"/>
  <c r="U1965" i="1"/>
  <c r="V1964" i="1"/>
  <c r="U1964" i="1"/>
  <c r="V1963" i="1"/>
  <c r="U1963" i="1"/>
  <c r="V1962" i="1"/>
  <c r="U1962" i="1"/>
  <c r="V1961" i="1"/>
  <c r="U1961" i="1"/>
  <c r="V1960" i="1"/>
  <c r="U1960" i="1"/>
  <c r="V1959" i="1"/>
  <c r="U1959" i="1"/>
  <c r="V1958" i="1"/>
  <c r="U1958" i="1"/>
  <c r="V1957" i="1"/>
  <c r="U1957" i="1"/>
  <c r="V1956" i="1"/>
  <c r="U1956" i="1"/>
  <c r="V1955" i="1"/>
  <c r="U1955" i="1"/>
  <c r="V1954" i="1"/>
  <c r="U1954" i="1"/>
  <c r="V1953" i="1"/>
  <c r="U1953" i="1"/>
  <c r="V1952" i="1"/>
  <c r="U1952" i="1"/>
  <c r="V1951" i="1"/>
  <c r="U1951" i="1"/>
  <c r="V1950" i="1"/>
  <c r="U1950" i="1"/>
  <c r="V1949" i="1"/>
  <c r="U1949" i="1"/>
  <c r="V1948" i="1"/>
  <c r="U1948" i="1"/>
  <c r="V1947" i="1"/>
  <c r="U1947" i="1"/>
  <c r="V1946" i="1"/>
  <c r="U1946" i="1"/>
  <c r="V1945" i="1"/>
  <c r="U1945" i="1"/>
  <c r="V1944" i="1"/>
  <c r="U1944" i="1"/>
  <c r="V1943" i="1"/>
  <c r="U1943" i="1"/>
  <c r="V1942" i="1"/>
  <c r="U1942" i="1"/>
  <c r="V1941" i="1"/>
  <c r="U1941" i="1"/>
  <c r="V1940" i="1"/>
  <c r="U1940" i="1"/>
  <c r="V1939" i="1"/>
  <c r="U1939" i="1"/>
  <c r="V1938" i="1"/>
  <c r="U1938" i="1"/>
  <c r="V1937" i="1"/>
  <c r="U1937" i="1"/>
  <c r="V1936" i="1"/>
  <c r="U1936" i="1"/>
  <c r="V1935" i="1"/>
  <c r="U1935" i="1"/>
  <c r="V1934" i="1"/>
  <c r="U1934" i="1"/>
  <c r="V1933" i="1"/>
  <c r="U1933" i="1"/>
  <c r="V1932" i="1"/>
  <c r="U1932" i="1"/>
  <c r="V1931" i="1"/>
  <c r="U1931" i="1"/>
  <c r="V1930" i="1"/>
  <c r="U1930" i="1"/>
  <c r="V1929" i="1"/>
  <c r="U1929" i="1"/>
  <c r="V1928" i="1"/>
  <c r="U1928" i="1"/>
  <c r="V1927" i="1"/>
  <c r="U1927" i="1"/>
  <c r="V1926" i="1"/>
  <c r="U1926" i="1"/>
  <c r="V1925" i="1"/>
  <c r="U1925" i="1"/>
  <c r="V1924" i="1"/>
  <c r="U1924" i="1"/>
  <c r="V1923" i="1"/>
  <c r="U1923" i="1"/>
  <c r="V1922" i="1"/>
  <c r="U1922" i="1"/>
  <c r="V1921" i="1"/>
  <c r="U1921" i="1"/>
  <c r="V1920" i="1"/>
  <c r="U1920" i="1"/>
  <c r="V1919" i="1"/>
  <c r="U1919" i="1"/>
  <c r="V1918" i="1"/>
  <c r="U1918" i="1"/>
  <c r="V1917" i="1"/>
  <c r="U1917" i="1"/>
  <c r="V1916" i="1"/>
  <c r="U1916" i="1"/>
  <c r="V1915" i="1"/>
  <c r="U1915" i="1"/>
  <c r="V1914" i="1"/>
  <c r="U1914" i="1"/>
  <c r="V1913" i="1"/>
  <c r="U1913" i="1"/>
  <c r="V1912" i="1"/>
  <c r="U1912" i="1"/>
  <c r="V1911" i="1"/>
  <c r="U1911" i="1"/>
  <c r="V1910" i="1"/>
  <c r="U1910" i="1"/>
  <c r="V1909" i="1"/>
  <c r="U1909" i="1"/>
  <c r="V1908" i="1"/>
  <c r="U1908" i="1"/>
  <c r="V1907" i="1"/>
  <c r="U1907" i="1"/>
  <c r="V1906" i="1"/>
  <c r="U1906" i="1"/>
  <c r="V1905" i="1"/>
  <c r="U1905" i="1"/>
  <c r="V1904" i="1"/>
  <c r="U1904" i="1"/>
  <c r="V1903" i="1"/>
  <c r="U1903" i="1"/>
  <c r="V1902" i="1"/>
  <c r="U1902" i="1"/>
  <c r="V1901" i="1"/>
  <c r="U1901" i="1"/>
  <c r="V1900" i="1"/>
  <c r="U1900" i="1"/>
  <c r="V1899" i="1"/>
  <c r="U1899" i="1"/>
  <c r="V1898" i="1"/>
  <c r="U1898" i="1"/>
  <c r="V1897" i="1"/>
  <c r="U1897" i="1"/>
  <c r="V1896" i="1"/>
  <c r="U1896" i="1"/>
  <c r="V1895" i="1"/>
  <c r="U1895" i="1"/>
  <c r="V1894" i="1"/>
  <c r="U1894" i="1"/>
  <c r="V1893" i="1"/>
  <c r="U1893" i="1"/>
  <c r="V1892" i="1"/>
  <c r="U1892" i="1"/>
  <c r="V1891" i="1"/>
  <c r="U1891" i="1"/>
  <c r="V1890" i="1"/>
  <c r="U1890" i="1"/>
  <c r="V1889" i="1"/>
  <c r="U1889" i="1"/>
  <c r="V1888" i="1"/>
  <c r="U1888" i="1"/>
  <c r="V1887" i="1"/>
  <c r="U1887" i="1"/>
  <c r="V1886" i="1"/>
  <c r="U1886" i="1"/>
  <c r="V1885" i="1"/>
  <c r="U1885" i="1"/>
  <c r="V1884" i="1"/>
  <c r="U1884" i="1"/>
  <c r="V1883" i="1"/>
  <c r="U1883" i="1"/>
  <c r="V1882" i="1"/>
  <c r="U1882" i="1"/>
  <c r="V1881" i="1"/>
  <c r="U1881" i="1"/>
  <c r="V1880" i="1"/>
  <c r="U1880" i="1"/>
  <c r="V1879" i="1"/>
  <c r="U1879" i="1"/>
  <c r="V1878" i="1"/>
  <c r="U1878" i="1"/>
  <c r="V1877" i="1"/>
  <c r="U1877" i="1"/>
  <c r="V1876" i="1"/>
  <c r="U1876" i="1"/>
  <c r="V1875" i="1"/>
  <c r="U1875" i="1"/>
  <c r="V1874" i="1"/>
  <c r="U1874" i="1"/>
  <c r="V1873" i="1"/>
  <c r="U1873" i="1"/>
  <c r="V1872" i="1"/>
  <c r="U1872" i="1"/>
  <c r="V1871" i="1"/>
  <c r="U1871" i="1"/>
  <c r="V1870" i="1"/>
  <c r="U1870" i="1"/>
  <c r="V1869" i="1"/>
  <c r="U1869" i="1"/>
  <c r="V1868" i="1"/>
  <c r="U1868" i="1"/>
  <c r="V1867" i="1"/>
  <c r="U1867" i="1"/>
  <c r="V1866" i="1"/>
  <c r="U1866" i="1"/>
  <c r="V1865" i="1"/>
  <c r="U1865" i="1"/>
  <c r="V1864" i="1"/>
  <c r="U1864" i="1"/>
  <c r="V1863" i="1"/>
  <c r="U1863" i="1"/>
  <c r="V1862" i="1"/>
  <c r="U1862" i="1"/>
  <c r="V1861" i="1"/>
  <c r="U1861" i="1"/>
  <c r="V1860" i="1"/>
  <c r="U1860" i="1"/>
  <c r="V1859" i="1"/>
  <c r="U1859" i="1"/>
  <c r="V1858" i="1"/>
  <c r="U1858" i="1"/>
  <c r="V1857" i="1"/>
  <c r="U1857" i="1"/>
  <c r="V1856" i="1"/>
  <c r="U1856" i="1"/>
  <c r="V1855" i="1"/>
  <c r="U1855" i="1"/>
  <c r="V1854" i="1"/>
  <c r="U1854" i="1"/>
  <c r="V1853" i="1"/>
  <c r="U1853" i="1"/>
  <c r="V1852" i="1"/>
  <c r="U1852" i="1"/>
  <c r="V1851" i="1"/>
  <c r="U1851" i="1"/>
  <c r="V1850" i="1"/>
  <c r="U1850" i="1"/>
  <c r="V1849" i="1"/>
  <c r="U1849" i="1"/>
  <c r="V1848" i="1"/>
  <c r="U1848" i="1"/>
  <c r="V1847" i="1"/>
  <c r="U1847" i="1"/>
  <c r="V1846" i="1"/>
  <c r="U1846" i="1"/>
  <c r="V1845" i="1"/>
  <c r="U1845" i="1"/>
  <c r="V1844" i="1"/>
  <c r="U1844" i="1"/>
  <c r="V1843" i="1"/>
  <c r="U1843" i="1"/>
  <c r="V1842" i="1"/>
  <c r="U1842" i="1"/>
  <c r="V1841" i="1"/>
  <c r="U1841" i="1"/>
  <c r="V1840" i="1"/>
  <c r="U1840" i="1"/>
  <c r="V1839" i="1"/>
  <c r="U1839" i="1"/>
  <c r="V1838" i="1"/>
  <c r="U1838" i="1"/>
  <c r="V1837" i="1"/>
  <c r="U1837" i="1"/>
  <c r="V1836" i="1"/>
  <c r="U1836" i="1"/>
  <c r="V1835" i="1"/>
  <c r="U1835" i="1"/>
  <c r="V1834" i="1"/>
  <c r="U1834" i="1"/>
  <c r="V1833" i="1"/>
  <c r="U1833" i="1"/>
  <c r="V1832" i="1"/>
  <c r="U1832" i="1"/>
  <c r="V1831" i="1"/>
  <c r="U1831" i="1"/>
  <c r="V1830" i="1"/>
  <c r="U1830" i="1"/>
  <c r="V1829" i="1"/>
  <c r="U1829" i="1"/>
  <c r="V1828" i="1"/>
  <c r="U1828" i="1"/>
  <c r="V1827" i="1"/>
  <c r="U1827" i="1"/>
  <c r="V1826" i="1"/>
  <c r="U1826" i="1"/>
  <c r="V1825" i="1"/>
  <c r="U1825" i="1"/>
  <c r="V1824" i="1"/>
  <c r="U1824" i="1"/>
  <c r="V1823" i="1"/>
  <c r="U1823" i="1"/>
  <c r="V1822" i="1"/>
  <c r="U1822" i="1"/>
  <c r="V1821" i="1"/>
  <c r="U1821" i="1"/>
  <c r="V1820" i="1"/>
  <c r="U1820" i="1"/>
  <c r="V1819" i="1"/>
  <c r="U1819" i="1"/>
  <c r="V1818" i="1"/>
  <c r="U1818" i="1"/>
  <c r="V1817" i="1"/>
  <c r="U1817" i="1"/>
  <c r="V1816" i="1"/>
  <c r="U1816" i="1"/>
  <c r="V1815" i="1"/>
  <c r="U1815" i="1"/>
  <c r="V1814" i="1"/>
  <c r="U1814" i="1"/>
  <c r="V1813" i="1"/>
  <c r="U1813" i="1"/>
  <c r="V1812" i="1"/>
  <c r="U1812" i="1"/>
  <c r="V1811" i="1"/>
  <c r="U1811" i="1"/>
  <c r="V1810" i="1"/>
  <c r="U1810" i="1"/>
  <c r="V1809" i="1"/>
  <c r="U1809" i="1"/>
  <c r="V1808" i="1"/>
  <c r="U1808" i="1"/>
  <c r="V1807" i="1"/>
  <c r="U1807" i="1"/>
  <c r="V1806" i="1"/>
  <c r="U1806" i="1"/>
  <c r="V1805" i="1"/>
  <c r="U1805" i="1"/>
  <c r="V1804" i="1"/>
  <c r="U1804" i="1"/>
  <c r="V1803" i="1"/>
  <c r="U1803" i="1"/>
  <c r="V1802" i="1"/>
  <c r="U1802" i="1"/>
  <c r="V1801" i="1"/>
  <c r="U1801" i="1"/>
  <c r="V1800" i="1"/>
  <c r="U1800" i="1"/>
  <c r="V1799" i="1"/>
  <c r="U1799" i="1"/>
  <c r="V1798" i="1"/>
  <c r="U1798" i="1"/>
  <c r="V1797" i="1"/>
  <c r="U1797" i="1"/>
  <c r="V1796" i="1"/>
  <c r="U1796" i="1"/>
  <c r="V1795" i="1"/>
  <c r="U1795" i="1"/>
  <c r="V1794" i="1"/>
  <c r="U1794" i="1"/>
  <c r="V1793" i="1"/>
  <c r="U1793" i="1"/>
  <c r="V1792" i="1"/>
  <c r="U1792" i="1"/>
  <c r="V1791" i="1"/>
  <c r="U1791" i="1"/>
  <c r="V1790" i="1"/>
  <c r="U1790" i="1"/>
  <c r="V1789" i="1"/>
  <c r="U1789" i="1"/>
  <c r="V1788" i="1"/>
  <c r="U1788" i="1"/>
  <c r="V1787" i="1"/>
  <c r="U1787" i="1"/>
  <c r="V1786" i="1"/>
  <c r="U1786" i="1"/>
  <c r="V1785" i="1"/>
  <c r="U1785" i="1"/>
  <c r="V1784" i="1"/>
  <c r="U1784" i="1"/>
  <c r="V1783" i="1"/>
  <c r="U1783" i="1"/>
  <c r="V1782" i="1"/>
  <c r="U1782" i="1"/>
  <c r="V1781" i="1"/>
  <c r="U1781" i="1"/>
  <c r="V1780" i="1"/>
  <c r="U1780" i="1"/>
  <c r="V1779" i="1"/>
  <c r="U1779" i="1"/>
  <c r="V1778" i="1"/>
  <c r="U1778" i="1"/>
  <c r="V1777" i="1"/>
  <c r="U1777" i="1"/>
  <c r="V1776" i="1"/>
  <c r="U1776" i="1"/>
  <c r="V1775" i="1"/>
  <c r="U1775" i="1"/>
  <c r="V1774" i="1"/>
  <c r="U1774" i="1"/>
  <c r="V1773" i="1"/>
  <c r="U1773" i="1"/>
  <c r="V1772" i="1"/>
  <c r="U1772" i="1"/>
  <c r="V1771" i="1"/>
  <c r="U1771" i="1"/>
  <c r="V1770" i="1"/>
  <c r="U1770" i="1"/>
  <c r="V1769" i="1"/>
  <c r="U1769" i="1"/>
  <c r="V1768" i="1"/>
  <c r="U1768" i="1"/>
  <c r="V1767" i="1"/>
  <c r="U1767" i="1"/>
  <c r="V1766" i="1"/>
  <c r="U1766" i="1"/>
  <c r="V1765" i="1"/>
  <c r="U1765" i="1"/>
  <c r="V1764" i="1"/>
  <c r="U1764" i="1"/>
  <c r="V1763" i="1"/>
  <c r="U1763" i="1"/>
  <c r="V1762" i="1"/>
  <c r="U1762" i="1"/>
  <c r="V1761" i="1"/>
  <c r="U1761" i="1"/>
  <c r="V1760" i="1"/>
  <c r="U1760" i="1"/>
  <c r="V1759" i="1"/>
  <c r="U1759" i="1"/>
  <c r="V1758" i="1"/>
  <c r="U1758" i="1"/>
  <c r="V1757" i="1"/>
  <c r="U1757" i="1"/>
  <c r="V1756" i="1"/>
  <c r="U1756" i="1"/>
  <c r="V1755" i="1"/>
  <c r="U1755" i="1"/>
  <c r="V1754" i="1"/>
  <c r="U1754" i="1"/>
  <c r="V1753" i="1"/>
  <c r="U1753" i="1"/>
  <c r="V1752" i="1"/>
  <c r="U1752" i="1"/>
  <c r="V1751" i="1"/>
  <c r="U1751" i="1"/>
  <c r="V1750" i="1"/>
  <c r="U1750" i="1"/>
  <c r="V1749" i="1"/>
  <c r="U1749" i="1"/>
  <c r="V1748" i="1"/>
  <c r="U1748" i="1"/>
  <c r="V1747" i="1"/>
  <c r="U1747" i="1"/>
  <c r="V1746" i="1"/>
  <c r="U1746" i="1"/>
  <c r="V1745" i="1"/>
  <c r="U1745" i="1"/>
  <c r="V1744" i="1"/>
  <c r="U1744" i="1"/>
  <c r="V1743" i="1"/>
  <c r="U1743" i="1"/>
  <c r="V1742" i="1"/>
  <c r="U1742" i="1"/>
  <c r="V1741" i="1"/>
  <c r="U1741" i="1"/>
  <c r="V1740" i="1"/>
  <c r="U1740" i="1"/>
  <c r="V1739" i="1"/>
  <c r="U1739" i="1"/>
  <c r="V1738" i="1"/>
  <c r="U1738" i="1"/>
  <c r="V1737" i="1"/>
  <c r="U1737" i="1"/>
  <c r="V1736" i="1"/>
  <c r="U1736" i="1"/>
  <c r="V1735" i="1"/>
  <c r="U1735" i="1"/>
  <c r="V1734" i="1"/>
  <c r="U1734" i="1"/>
  <c r="V1733" i="1"/>
  <c r="U1733" i="1"/>
  <c r="V1732" i="1"/>
  <c r="U1732" i="1"/>
  <c r="V1731" i="1"/>
  <c r="U1731" i="1"/>
  <c r="V1730" i="1"/>
  <c r="U1730" i="1"/>
  <c r="V1729" i="1"/>
  <c r="U1729" i="1"/>
  <c r="V1728" i="1"/>
  <c r="U1728" i="1"/>
  <c r="V1727" i="1"/>
  <c r="U1727" i="1"/>
  <c r="V1726" i="1"/>
  <c r="U1726" i="1"/>
  <c r="V1725" i="1"/>
  <c r="U1725" i="1"/>
  <c r="V1724" i="1"/>
  <c r="U1724" i="1"/>
  <c r="V1723" i="1"/>
  <c r="U1723" i="1"/>
  <c r="V1722" i="1"/>
  <c r="U1722" i="1"/>
  <c r="V1721" i="1"/>
  <c r="U1721" i="1"/>
  <c r="V1720" i="1"/>
  <c r="U1720" i="1"/>
  <c r="V1719" i="1"/>
  <c r="U1719" i="1"/>
  <c r="V1718" i="1"/>
  <c r="U1718" i="1"/>
  <c r="V1717" i="1"/>
  <c r="U1717" i="1"/>
  <c r="V1716" i="1"/>
  <c r="U1716" i="1"/>
  <c r="V1715" i="1"/>
  <c r="U1715" i="1"/>
  <c r="V1714" i="1"/>
  <c r="U1714" i="1"/>
  <c r="V1713" i="1"/>
  <c r="U1713" i="1"/>
  <c r="V1712" i="1"/>
  <c r="U1712" i="1"/>
  <c r="V1711" i="1"/>
  <c r="U1711" i="1"/>
  <c r="V1710" i="1"/>
  <c r="U1710" i="1"/>
  <c r="V1709" i="1"/>
  <c r="U1709" i="1"/>
  <c r="V1708" i="1"/>
  <c r="U1708" i="1"/>
  <c r="V1707" i="1"/>
  <c r="U1707" i="1"/>
  <c r="V1706" i="1"/>
  <c r="U1706" i="1"/>
  <c r="V1705" i="1"/>
  <c r="U1705" i="1"/>
  <c r="V1704" i="1"/>
  <c r="U1704" i="1"/>
  <c r="V1703" i="1"/>
  <c r="U1703" i="1"/>
  <c r="V1702" i="1"/>
  <c r="U1702" i="1"/>
  <c r="V1701" i="1"/>
  <c r="U1701" i="1"/>
  <c r="V1700" i="1"/>
  <c r="U1700" i="1"/>
  <c r="V1699" i="1"/>
  <c r="U1699" i="1"/>
  <c r="V1698" i="1"/>
  <c r="U1698" i="1"/>
  <c r="V1697" i="1"/>
  <c r="U1697" i="1"/>
  <c r="V1696" i="1"/>
  <c r="U1696" i="1"/>
  <c r="V1695" i="1"/>
  <c r="U1695" i="1"/>
  <c r="V1694" i="1"/>
  <c r="U1694" i="1"/>
  <c r="V1693" i="1"/>
  <c r="U1693" i="1"/>
  <c r="V1692" i="1"/>
  <c r="U1692" i="1"/>
  <c r="V1691" i="1"/>
  <c r="U1691" i="1"/>
  <c r="V1690" i="1"/>
  <c r="U1690" i="1"/>
  <c r="V1689" i="1"/>
  <c r="U1689" i="1"/>
  <c r="V1688" i="1"/>
  <c r="U1688" i="1"/>
  <c r="V1687" i="1"/>
  <c r="U1687" i="1"/>
  <c r="V1686" i="1"/>
  <c r="U1686" i="1"/>
  <c r="V1685" i="1"/>
  <c r="U1685" i="1"/>
  <c r="V1684" i="1"/>
  <c r="U1684" i="1"/>
  <c r="V1683" i="1"/>
  <c r="U1683" i="1"/>
  <c r="V1682" i="1"/>
  <c r="U1682" i="1"/>
  <c r="V1681" i="1"/>
  <c r="U1681" i="1"/>
  <c r="V1680" i="1"/>
  <c r="U1680" i="1"/>
  <c r="V1679" i="1"/>
  <c r="U1679" i="1"/>
  <c r="V1678" i="1"/>
  <c r="U1678" i="1"/>
  <c r="V1677" i="1"/>
  <c r="U1677" i="1"/>
  <c r="V1676" i="1"/>
  <c r="U1676" i="1"/>
  <c r="V1675" i="1"/>
  <c r="U1675" i="1"/>
  <c r="V1674" i="1"/>
  <c r="U1674" i="1"/>
  <c r="V1673" i="1"/>
  <c r="U1673" i="1"/>
  <c r="V1672" i="1"/>
  <c r="U1672" i="1"/>
  <c r="V1671" i="1"/>
  <c r="U1671" i="1"/>
  <c r="V1670" i="1"/>
  <c r="U1670" i="1"/>
  <c r="V1669" i="1"/>
  <c r="U1669" i="1"/>
  <c r="V1668" i="1"/>
  <c r="U1668" i="1"/>
  <c r="V1667" i="1"/>
  <c r="U1667" i="1"/>
  <c r="V1666" i="1"/>
  <c r="U1666" i="1"/>
  <c r="V1665" i="1"/>
  <c r="U1665" i="1"/>
  <c r="V1664" i="1"/>
  <c r="U1664" i="1"/>
  <c r="V1663" i="1"/>
  <c r="U1663" i="1"/>
  <c r="V1662" i="1"/>
  <c r="U1662" i="1"/>
  <c r="V1661" i="1"/>
  <c r="U1661" i="1"/>
  <c r="V1660" i="1"/>
  <c r="U1660" i="1"/>
  <c r="V1659" i="1"/>
  <c r="U1659" i="1"/>
  <c r="V1658" i="1"/>
  <c r="U1658" i="1"/>
  <c r="V1657" i="1"/>
  <c r="U1657" i="1"/>
  <c r="V1656" i="1"/>
  <c r="U1656" i="1"/>
  <c r="V1655" i="1"/>
  <c r="U1655" i="1"/>
  <c r="V1654" i="1"/>
  <c r="U1654" i="1"/>
  <c r="V1653" i="1"/>
  <c r="U1653" i="1"/>
  <c r="V1652" i="1"/>
  <c r="U1652" i="1"/>
  <c r="V1651" i="1"/>
  <c r="U1651" i="1"/>
  <c r="V1650" i="1"/>
  <c r="U1650" i="1"/>
  <c r="V1649" i="1"/>
  <c r="U1649" i="1"/>
  <c r="V1648" i="1"/>
  <c r="U1648" i="1"/>
  <c r="V1647" i="1"/>
  <c r="U1647" i="1"/>
  <c r="V1646" i="1"/>
  <c r="U1646" i="1"/>
  <c r="V1645" i="1"/>
  <c r="U1645" i="1"/>
  <c r="V1644" i="1"/>
  <c r="U1644" i="1"/>
  <c r="V1643" i="1"/>
  <c r="U1643" i="1"/>
  <c r="V1642" i="1"/>
  <c r="U1642" i="1"/>
  <c r="V1641" i="1"/>
  <c r="U1641" i="1"/>
  <c r="V1640" i="1"/>
  <c r="U1640" i="1"/>
  <c r="V1639" i="1"/>
  <c r="U1639" i="1"/>
  <c r="V1638" i="1"/>
  <c r="U1638" i="1"/>
  <c r="V1637" i="1"/>
  <c r="U1637" i="1"/>
  <c r="V1636" i="1"/>
  <c r="U1636" i="1"/>
  <c r="V1635" i="1"/>
  <c r="U1635" i="1"/>
  <c r="V1634" i="1"/>
  <c r="U1634" i="1"/>
  <c r="V1633" i="1"/>
  <c r="U1633" i="1"/>
  <c r="V1632" i="1"/>
  <c r="U1632" i="1"/>
  <c r="V1631" i="1"/>
  <c r="U1631" i="1"/>
  <c r="V1630" i="1"/>
  <c r="U1630" i="1"/>
  <c r="V1629" i="1"/>
  <c r="U1629" i="1"/>
  <c r="V1628" i="1"/>
  <c r="U1628" i="1"/>
  <c r="V1627" i="1"/>
  <c r="U1627" i="1"/>
  <c r="V1626" i="1"/>
  <c r="U1626" i="1"/>
  <c r="V1625" i="1"/>
  <c r="U1625" i="1"/>
  <c r="V1624" i="1"/>
  <c r="U1624" i="1"/>
  <c r="V1623" i="1"/>
  <c r="U1623" i="1"/>
  <c r="V1622" i="1"/>
  <c r="U1622" i="1"/>
  <c r="V1621" i="1"/>
  <c r="U1621" i="1"/>
  <c r="V1620" i="1"/>
  <c r="U1620" i="1"/>
  <c r="V1619" i="1"/>
  <c r="U1619" i="1"/>
  <c r="V1618" i="1"/>
  <c r="U1618" i="1"/>
  <c r="V1617" i="1"/>
  <c r="U1617" i="1"/>
  <c r="V1616" i="1"/>
  <c r="U1616" i="1"/>
  <c r="V1615" i="1"/>
  <c r="U1615" i="1"/>
  <c r="V1614" i="1"/>
  <c r="U1614" i="1"/>
  <c r="V1613" i="1"/>
  <c r="U1613" i="1"/>
  <c r="V1612" i="1"/>
  <c r="U1612" i="1"/>
  <c r="V1611" i="1"/>
  <c r="U1611" i="1"/>
  <c r="V1610" i="1"/>
  <c r="U1610" i="1"/>
  <c r="V1609" i="1"/>
  <c r="U1609" i="1"/>
  <c r="V1608" i="1"/>
  <c r="U1608" i="1"/>
  <c r="V1607" i="1"/>
  <c r="U1607" i="1"/>
  <c r="V1606" i="1"/>
  <c r="U1606" i="1"/>
  <c r="V1605" i="1"/>
  <c r="U1605" i="1"/>
  <c r="V1604" i="1"/>
  <c r="U1604" i="1"/>
  <c r="V1603" i="1"/>
  <c r="U1603" i="1"/>
  <c r="V1602" i="1"/>
  <c r="U1602" i="1"/>
  <c r="V1601" i="1"/>
  <c r="U1601" i="1"/>
  <c r="V1600" i="1"/>
  <c r="U1600" i="1"/>
  <c r="V1599" i="1"/>
  <c r="U1599" i="1"/>
  <c r="V1598" i="1"/>
  <c r="U1598" i="1"/>
  <c r="V1597" i="1"/>
  <c r="U1597" i="1"/>
  <c r="V1596" i="1"/>
  <c r="U1596" i="1"/>
  <c r="V1595" i="1"/>
  <c r="U1595" i="1"/>
  <c r="V1594" i="1"/>
  <c r="U1594" i="1"/>
  <c r="V1593" i="1"/>
  <c r="U1593" i="1"/>
  <c r="V1592" i="1"/>
  <c r="U1592" i="1"/>
  <c r="V1591" i="1"/>
  <c r="U1591" i="1"/>
  <c r="V1590" i="1"/>
  <c r="U1590" i="1"/>
  <c r="V1589" i="1"/>
  <c r="U1589" i="1"/>
  <c r="V1588" i="1"/>
  <c r="U1588" i="1"/>
  <c r="V1587" i="1"/>
  <c r="U1587" i="1"/>
  <c r="V1586" i="1"/>
  <c r="U1586" i="1"/>
  <c r="V1585" i="1"/>
  <c r="U1585" i="1"/>
  <c r="V1584" i="1"/>
  <c r="U1584" i="1"/>
  <c r="V1583" i="1"/>
  <c r="U1583" i="1"/>
  <c r="V1582" i="1"/>
  <c r="U1582" i="1"/>
  <c r="V1581" i="1"/>
  <c r="U1581" i="1"/>
  <c r="V1580" i="1"/>
  <c r="U1580" i="1"/>
  <c r="V1579" i="1"/>
  <c r="U1579" i="1"/>
  <c r="V1578" i="1"/>
  <c r="U1578" i="1"/>
  <c r="V1577" i="1"/>
  <c r="U1577" i="1"/>
  <c r="V1576" i="1"/>
  <c r="U1576" i="1"/>
  <c r="V1575" i="1"/>
  <c r="U1575" i="1"/>
  <c r="V1574" i="1"/>
  <c r="U1574" i="1"/>
  <c r="V1573" i="1"/>
  <c r="U1573" i="1"/>
  <c r="V1572" i="1"/>
  <c r="U1572" i="1"/>
  <c r="V1571" i="1"/>
  <c r="U1571" i="1"/>
  <c r="V1570" i="1"/>
  <c r="U1570" i="1"/>
  <c r="V1569" i="1"/>
  <c r="U1569" i="1"/>
  <c r="V1568" i="1"/>
  <c r="U1568" i="1"/>
  <c r="V1567" i="1"/>
  <c r="U1567" i="1"/>
  <c r="V1566" i="1"/>
  <c r="U1566" i="1"/>
  <c r="V1565" i="1"/>
  <c r="U1565" i="1"/>
  <c r="V1564" i="1"/>
  <c r="U1564" i="1"/>
  <c r="V1563" i="1"/>
  <c r="U1563" i="1"/>
  <c r="V1562" i="1"/>
  <c r="U1562" i="1"/>
  <c r="V1561" i="1"/>
  <c r="U1561" i="1"/>
  <c r="V1560" i="1"/>
  <c r="U1560" i="1"/>
  <c r="V1559" i="1"/>
  <c r="U1559" i="1"/>
  <c r="V1558" i="1"/>
  <c r="U1558" i="1"/>
  <c r="V1557" i="1"/>
  <c r="U1557" i="1"/>
  <c r="V1556" i="1"/>
  <c r="U1556" i="1"/>
  <c r="V1555" i="1"/>
  <c r="U1555" i="1"/>
  <c r="V1554" i="1"/>
  <c r="U1554" i="1"/>
  <c r="V1553" i="1"/>
  <c r="U1553" i="1"/>
  <c r="V1552" i="1"/>
  <c r="U1552" i="1"/>
  <c r="V1551" i="1"/>
  <c r="U1551" i="1"/>
  <c r="V2" i="1"/>
  <c r="U2" i="1"/>
  <c r="W2559" i="1"/>
  <c r="T2559" i="1"/>
  <c r="W2558" i="1"/>
  <c r="T2558" i="1"/>
  <c r="W2557" i="1"/>
  <c r="T2557" i="1"/>
  <c r="W2556" i="1"/>
  <c r="T2556" i="1"/>
  <c r="W2555" i="1"/>
  <c r="T2555" i="1"/>
  <c r="W2554" i="1"/>
  <c r="T2554" i="1"/>
  <c r="W2553" i="1"/>
  <c r="T2553" i="1"/>
  <c r="W2552" i="1"/>
  <c r="T2552" i="1"/>
  <c r="W2551" i="1"/>
  <c r="T2551" i="1"/>
  <c r="W2550" i="1"/>
  <c r="T2550" i="1"/>
  <c r="W2549" i="1"/>
  <c r="T2549" i="1"/>
  <c r="W2548" i="1"/>
  <c r="T2548" i="1"/>
  <c r="W2547" i="1"/>
  <c r="T2547" i="1"/>
  <c r="W2546" i="1"/>
  <c r="T2546" i="1"/>
  <c r="W2545" i="1"/>
  <c r="T2545" i="1"/>
  <c r="W2544" i="1"/>
  <c r="T2544" i="1"/>
  <c r="W2543" i="1"/>
  <c r="T2543" i="1"/>
  <c r="W2542" i="1"/>
  <c r="T2542" i="1"/>
  <c r="W2541" i="1"/>
  <c r="T2541" i="1"/>
  <c r="W2540" i="1"/>
  <c r="T2540" i="1"/>
  <c r="W2539" i="1"/>
  <c r="T2539" i="1"/>
  <c r="W2538" i="1"/>
  <c r="T2538" i="1"/>
  <c r="W2537" i="1"/>
  <c r="T2537" i="1"/>
  <c r="W2536" i="1"/>
  <c r="T2536" i="1"/>
  <c r="W2535" i="1"/>
  <c r="T2535" i="1"/>
  <c r="W2534" i="1"/>
  <c r="T2534" i="1"/>
  <c r="W2533" i="1"/>
  <c r="T2533" i="1"/>
  <c r="W2532" i="1"/>
  <c r="T2532" i="1"/>
  <c r="W2531" i="1"/>
  <c r="T2531" i="1"/>
  <c r="W2530" i="1"/>
  <c r="T2530" i="1"/>
  <c r="W2529" i="1"/>
  <c r="T2529" i="1"/>
  <c r="W2528" i="1"/>
  <c r="T2528" i="1"/>
  <c r="W2527" i="1"/>
  <c r="T2527" i="1"/>
  <c r="W2526" i="1"/>
  <c r="T2526" i="1"/>
  <c r="W2525" i="1"/>
  <c r="T2525" i="1"/>
  <c r="W2524" i="1"/>
  <c r="T2524" i="1"/>
  <c r="W2523" i="1"/>
  <c r="T2523" i="1"/>
  <c r="W2522" i="1"/>
  <c r="T2522" i="1"/>
  <c r="W2521" i="1"/>
  <c r="T2521" i="1"/>
  <c r="W2520" i="1"/>
  <c r="T2520" i="1"/>
  <c r="W2519" i="1"/>
  <c r="T2519" i="1"/>
  <c r="W2518" i="1"/>
  <c r="T2518" i="1"/>
  <c r="W2517" i="1"/>
  <c r="T2517" i="1"/>
  <c r="W2516" i="1"/>
  <c r="T2516" i="1"/>
  <c r="W2515" i="1"/>
  <c r="T2515" i="1"/>
  <c r="W2514" i="1"/>
  <c r="T2514" i="1"/>
  <c r="W2513" i="1"/>
  <c r="T2513" i="1"/>
  <c r="W2512" i="1"/>
  <c r="T2512" i="1"/>
  <c r="W2511" i="1"/>
  <c r="T2511" i="1"/>
  <c r="W2510" i="1"/>
  <c r="T2510" i="1"/>
  <c r="W2509" i="1"/>
  <c r="T2509" i="1"/>
  <c r="W2508" i="1"/>
  <c r="T2508" i="1"/>
  <c r="W2507" i="1"/>
  <c r="T2507" i="1"/>
  <c r="W2506" i="1"/>
  <c r="T2506" i="1"/>
  <c r="W2505" i="1"/>
  <c r="T2505" i="1"/>
  <c r="W2504" i="1"/>
  <c r="T2504" i="1"/>
  <c r="W2503" i="1"/>
  <c r="T2503" i="1"/>
  <c r="W2502" i="1"/>
  <c r="T2502" i="1"/>
  <c r="W2501" i="1"/>
  <c r="T2501" i="1"/>
  <c r="W2500" i="1"/>
  <c r="T2500" i="1"/>
  <c r="W2499" i="1"/>
  <c r="T2499" i="1"/>
  <c r="W2498" i="1"/>
  <c r="T2498" i="1"/>
  <c r="W2497" i="1"/>
  <c r="T2497" i="1"/>
  <c r="W2496" i="1"/>
  <c r="T2496" i="1"/>
  <c r="W2495" i="1"/>
  <c r="T2495" i="1"/>
  <c r="W2494" i="1"/>
  <c r="T2494" i="1"/>
  <c r="W2493" i="1"/>
  <c r="T2493" i="1"/>
  <c r="W2492" i="1"/>
  <c r="T2492" i="1"/>
  <c r="W2491" i="1"/>
  <c r="T2491" i="1"/>
  <c r="W2490" i="1"/>
  <c r="T2490" i="1"/>
  <c r="W2489" i="1"/>
  <c r="T2489" i="1"/>
  <c r="W2488" i="1"/>
  <c r="T2488" i="1"/>
  <c r="W2487" i="1"/>
  <c r="T2487" i="1"/>
  <c r="W2486" i="1"/>
  <c r="T2486" i="1"/>
  <c r="W2485" i="1"/>
  <c r="T2485" i="1"/>
  <c r="W2484" i="1"/>
  <c r="T2484" i="1"/>
  <c r="W2483" i="1"/>
  <c r="T2483" i="1"/>
  <c r="W2482" i="1"/>
  <c r="T2482" i="1"/>
  <c r="W2481" i="1"/>
  <c r="T2481" i="1"/>
  <c r="W2480" i="1"/>
  <c r="T2480" i="1"/>
  <c r="W2479" i="1"/>
  <c r="T2479" i="1"/>
  <c r="W2478" i="1"/>
  <c r="T2478" i="1"/>
  <c r="W2477" i="1"/>
  <c r="T2477" i="1"/>
  <c r="W2476" i="1"/>
  <c r="T2476" i="1"/>
  <c r="W2475" i="1"/>
  <c r="T2475" i="1"/>
  <c r="W2474" i="1"/>
  <c r="T2474" i="1"/>
  <c r="W2473" i="1"/>
  <c r="T2473" i="1"/>
  <c r="W2472" i="1"/>
  <c r="T2472" i="1"/>
  <c r="W2471" i="1"/>
  <c r="T2471" i="1"/>
  <c r="W2470" i="1"/>
  <c r="T2470" i="1"/>
  <c r="W2469" i="1"/>
  <c r="T2469" i="1"/>
  <c r="W2468" i="1"/>
  <c r="T2468" i="1"/>
  <c r="W2467" i="1"/>
  <c r="T2467" i="1"/>
  <c r="W2466" i="1"/>
  <c r="T2466" i="1"/>
  <c r="W2465" i="1"/>
  <c r="T2465" i="1"/>
  <c r="W2464" i="1"/>
  <c r="T2464" i="1"/>
  <c r="W2463" i="1"/>
  <c r="T2463" i="1"/>
  <c r="W2462" i="1"/>
  <c r="T2462" i="1"/>
  <c r="W2461" i="1"/>
  <c r="T2461" i="1"/>
  <c r="W2460" i="1"/>
  <c r="T2460" i="1"/>
  <c r="W2459" i="1"/>
  <c r="T2459" i="1"/>
  <c r="W2458" i="1"/>
  <c r="T2458" i="1"/>
  <c r="W2457" i="1"/>
  <c r="T2457" i="1"/>
  <c r="W2456" i="1"/>
  <c r="T2456" i="1"/>
  <c r="W2455" i="1"/>
  <c r="T2455" i="1"/>
  <c r="W2454" i="1"/>
  <c r="T2454" i="1"/>
  <c r="W2453" i="1"/>
  <c r="T2453" i="1"/>
  <c r="W2452" i="1"/>
  <c r="T2452" i="1"/>
  <c r="W2451" i="1"/>
  <c r="T2451" i="1"/>
  <c r="W2450" i="1"/>
  <c r="T2450" i="1"/>
  <c r="W2449" i="1"/>
  <c r="T2449" i="1"/>
  <c r="W2448" i="1"/>
  <c r="T2448" i="1"/>
  <c r="W2447" i="1"/>
  <c r="T2447" i="1"/>
  <c r="W2446" i="1"/>
  <c r="T2446" i="1"/>
  <c r="W2445" i="1"/>
  <c r="T2445" i="1"/>
  <c r="W2444" i="1"/>
  <c r="T2444" i="1"/>
  <c r="W2443" i="1"/>
  <c r="T2443" i="1"/>
  <c r="W2442" i="1"/>
  <c r="T2442" i="1"/>
  <c r="W2441" i="1"/>
  <c r="T2441" i="1"/>
  <c r="W2440" i="1"/>
  <c r="T2440" i="1"/>
  <c r="W2439" i="1"/>
  <c r="T2439" i="1"/>
  <c r="W2438" i="1"/>
  <c r="T2438" i="1"/>
  <c r="W2437" i="1"/>
  <c r="T2437" i="1"/>
  <c r="W2436" i="1"/>
  <c r="T2436" i="1"/>
  <c r="W2435" i="1"/>
  <c r="T2435" i="1"/>
  <c r="W2434" i="1"/>
  <c r="T2434" i="1"/>
  <c r="W2433" i="1"/>
  <c r="T2433" i="1"/>
  <c r="W2432" i="1"/>
  <c r="T2432" i="1"/>
  <c r="W2431" i="1"/>
  <c r="T2431" i="1"/>
  <c r="W2430" i="1"/>
  <c r="T2430" i="1"/>
  <c r="W2429" i="1"/>
  <c r="T2429" i="1"/>
  <c r="W2428" i="1"/>
  <c r="T2428" i="1"/>
  <c r="W2427" i="1"/>
  <c r="T2427" i="1"/>
  <c r="W2426" i="1"/>
  <c r="T2426" i="1"/>
  <c r="W2425" i="1"/>
  <c r="T2425" i="1"/>
  <c r="W2424" i="1"/>
  <c r="T2424" i="1"/>
  <c r="W2423" i="1"/>
  <c r="T2423" i="1"/>
  <c r="W2422" i="1"/>
  <c r="T2422" i="1"/>
  <c r="W2421" i="1"/>
  <c r="T2421" i="1"/>
  <c r="W2420" i="1"/>
  <c r="T2420" i="1"/>
  <c r="W2419" i="1"/>
  <c r="T2419" i="1"/>
  <c r="W2418" i="1"/>
  <c r="T2418" i="1"/>
  <c r="W2417" i="1"/>
  <c r="T2417" i="1"/>
  <c r="W2416" i="1"/>
  <c r="T2416" i="1"/>
  <c r="W2415" i="1"/>
  <c r="T2415" i="1"/>
  <c r="W2414" i="1"/>
  <c r="T2414" i="1"/>
  <c r="W2413" i="1"/>
  <c r="T2413" i="1"/>
  <c r="W2412" i="1"/>
  <c r="T2412" i="1"/>
  <c r="W2411" i="1"/>
  <c r="T2411" i="1"/>
  <c r="W2410" i="1"/>
  <c r="T2410" i="1"/>
  <c r="W2409" i="1"/>
  <c r="T2409" i="1"/>
  <c r="W2408" i="1"/>
  <c r="T2408" i="1"/>
  <c r="W2407" i="1"/>
  <c r="T2407" i="1"/>
  <c r="W2406" i="1"/>
  <c r="T2406" i="1"/>
  <c r="W2405" i="1"/>
  <c r="T2405" i="1"/>
  <c r="W2404" i="1"/>
  <c r="T2404" i="1"/>
  <c r="W2403" i="1"/>
  <c r="T2403" i="1"/>
  <c r="W2402" i="1"/>
  <c r="T2402" i="1"/>
  <c r="W2401" i="1"/>
  <c r="T2401" i="1"/>
  <c r="W2400" i="1"/>
  <c r="T2400" i="1"/>
  <c r="W2399" i="1"/>
  <c r="T2399" i="1"/>
  <c r="W2398" i="1"/>
  <c r="T2398" i="1"/>
  <c r="W2397" i="1"/>
  <c r="T2397" i="1"/>
  <c r="W2396" i="1"/>
  <c r="T2396" i="1"/>
  <c r="W2395" i="1"/>
  <c r="T2395" i="1"/>
  <c r="W2394" i="1"/>
  <c r="T2394" i="1"/>
  <c r="W2393" i="1"/>
  <c r="T2393" i="1"/>
  <c r="W2392" i="1"/>
  <c r="T2392" i="1"/>
  <c r="W2391" i="1"/>
  <c r="T2391" i="1"/>
  <c r="W2390" i="1"/>
  <c r="T2390" i="1"/>
  <c r="W2389" i="1"/>
  <c r="T2389" i="1"/>
  <c r="W2388" i="1"/>
  <c r="T2388" i="1"/>
  <c r="W2387" i="1"/>
  <c r="T2387" i="1"/>
  <c r="W2386" i="1"/>
  <c r="T2386" i="1"/>
  <c r="W2385" i="1"/>
  <c r="T2385" i="1"/>
  <c r="W2384" i="1"/>
  <c r="T2384" i="1"/>
  <c r="W2383" i="1"/>
  <c r="T2383" i="1"/>
  <c r="W2382" i="1"/>
  <c r="T2382" i="1"/>
  <c r="W2381" i="1"/>
  <c r="T2381" i="1"/>
  <c r="W2380" i="1"/>
  <c r="T2380" i="1"/>
  <c r="W2379" i="1"/>
  <c r="T2379" i="1"/>
  <c r="W2378" i="1"/>
  <c r="T2378" i="1"/>
  <c r="W2377" i="1"/>
  <c r="T2377" i="1"/>
  <c r="W2376" i="1"/>
  <c r="T2376" i="1"/>
  <c r="W2375" i="1"/>
  <c r="T2375" i="1"/>
  <c r="W2374" i="1"/>
  <c r="T2374" i="1"/>
  <c r="W2373" i="1"/>
  <c r="T2373" i="1"/>
  <c r="W2372" i="1"/>
  <c r="T2372" i="1"/>
  <c r="W2371" i="1"/>
  <c r="T2371" i="1"/>
  <c r="W2370" i="1"/>
  <c r="T2370" i="1"/>
  <c r="W2369" i="1"/>
  <c r="T2369" i="1"/>
  <c r="W2368" i="1"/>
  <c r="T2368" i="1"/>
  <c r="W2367" i="1"/>
  <c r="T2367" i="1"/>
  <c r="W2366" i="1"/>
  <c r="T2366" i="1"/>
  <c r="W2365" i="1"/>
  <c r="T2365" i="1"/>
  <c r="W2364" i="1"/>
  <c r="T2364" i="1"/>
  <c r="W2363" i="1"/>
  <c r="T2363" i="1"/>
  <c r="W2362" i="1"/>
  <c r="T2362" i="1"/>
  <c r="W2361" i="1"/>
  <c r="T2361" i="1"/>
  <c r="W2360" i="1"/>
  <c r="T2360" i="1"/>
  <c r="W2359" i="1"/>
  <c r="T2359" i="1"/>
  <c r="W2358" i="1"/>
  <c r="T2358" i="1"/>
  <c r="W2357" i="1"/>
  <c r="T2357" i="1"/>
  <c r="W2356" i="1"/>
  <c r="T2356" i="1"/>
  <c r="W2355" i="1"/>
  <c r="T2355" i="1"/>
  <c r="W2354" i="1"/>
  <c r="T2354" i="1"/>
  <c r="W2353" i="1"/>
  <c r="T2353" i="1"/>
  <c r="W2352" i="1"/>
  <c r="T2352" i="1"/>
  <c r="W2351" i="1"/>
  <c r="T2351" i="1"/>
  <c r="W2350" i="1"/>
  <c r="T2350" i="1"/>
  <c r="W2349" i="1"/>
  <c r="T2349" i="1"/>
  <c r="W2348" i="1"/>
  <c r="T2348" i="1"/>
  <c r="W2347" i="1"/>
  <c r="T2347" i="1"/>
  <c r="W2346" i="1"/>
  <c r="T2346" i="1"/>
  <c r="W2345" i="1"/>
  <c r="T2345" i="1"/>
  <c r="W2344" i="1"/>
  <c r="T2344" i="1"/>
  <c r="W2343" i="1"/>
  <c r="T2343" i="1"/>
  <c r="W2342" i="1"/>
  <c r="T2342" i="1"/>
  <c r="W2341" i="1"/>
  <c r="T2341" i="1"/>
  <c r="W2340" i="1"/>
  <c r="T2340" i="1"/>
  <c r="W2339" i="1"/>
  <c r="T2339" i="1"/>
  <c r="W2338" i="1"/>
  <c r="T2338" i="1"/>
  <c r="W2337" i="1"/>
  <c r="T2337" i="1"/>
  <c r="W2336" i="1"/>
  <c r="T2336" i="1"/>
  <c r="W2335" i="1"/>
  <c r="T2335" i="1"/>
  <c r="W2334" i="1"/>
  <c r="T2334" i="1"/>
  <c r="W2333" i="1"/>
  <c r="T2333" i="1"/>
  <c r="W2332" i="1"/>
  <c r="T2332" i="1"/>
  <c r="W2331" i="1"/>
  <c r="T2331" i="1"/>
  <c r="W2330" i="1"/>
  <c r="T2330" i="1"/>
  <c r="W2329" i="1"/>
  <c r="T2329" i="1"/>
  <c r="W2328" i="1"/>
  <c r="T2328" i="1"/>
  <c r="W2327" i="1"/>
  <c r="T2327" i="1"/>
  <c r="W2326" i="1"/>
  <c r="T2326" i="1"/>
  <c r="W2325" i="1"/>
  <c r="T2325" i="1"/>
  <c r="W2324" i="1"/>
  <c r="T2324" i="1"/>
  <c r="W2323" i="1"/>
  <c r="T2323" i="1"/>
  <c r="W2322" i="1"/>
  <c r="T2322" i="1"/>
  <c r="W2321" i="1"/>
  <c r="T2321" i="1"/>
  <c r="W2320" i="1"/>
  <c r="T2320" i="1"/>
  <c r="W2319" i="1"/>
  <c r="T2319" i="1"/>
  <c r="W2318" i="1"/>
  <c r="T2318" i="1"/>
  <c r="W2317" i="1"/>
  <c r="T2317" i="1"/>
  <c r="W2316" i="1"/>
  <c r="T2316" i="1"/>
  <c r="W2315" i="1"/>
  <c r="T2315" i="1"/>
  <c r="W2314" i="1"/>
  <c r="T2314" i="1"/>
  <c r="W2313" i="1"/>
  <c r="T2313" i="1"/>
  <c r="W2312" i="1"/>
  <c r="T2312" i="1"/>
  <c r="W2311" i="1"/>
  <c r="T2311" i="1"/>
  <c r="W2310" i="1"/>
  <c r="T2310" i="1"/>
  <c r="W2309" i="1"/>
  <c r="T2309" i="1"/>
  <c r="W2308" i="1"/>
  <c r="T2308" i="1"/>
  <c r="W2307" i="1"/>
  <c r="T2307" i="1"/>
  <c r="W2306" i="1"/>
  <c r="T2306" i="1"/>
  <c r="W2305" i="1"/>
  <c r="T2305" i="1"/>
  <c r="W2304" i="1"/>
  <c r="T2304" i="1"/>
  <c r="W2303" i="1"/>
  <c r="T2303" i="1"/>
  <c r="W2302" i="1"/>
  <c r="T2302" i="1"/>
  <c r="W2301" i="1"/>
  <c r="T2301" i="1"/>
  <c r="W2300" i="1"/>
  <c r="T2300" i="1"/>
  <c r="W2299" i="1"/>
  <c r="T2299" i="1"/>
  <c r="W2298" i="1"/>
  <c r="T2298" i="1"/>
  <c r="W2297" i="1"/>
  <c r="T2297" i="1"/>
  <c r="W2296" i="1"/>
  <c r="T2296" i="1"/>
  <c r="W2295" i="1"/>
  <c r="T2295" i="1"/>
  <c r="W2294" i="1"/>
  <c r="T2294" i="1"/>
  <c r="W2293" i="1"/>
  <c r="T2293" i="1"/>
  <c r="W2292" i="1"/>
  <c r="T2292" i="1"/>
  <c r="W2291" i="1"/>
  <c r="T2291" i="1"/>
  <c r="W2290" i="1"/>
  <c r="T2290" i="1"/>
  <c r="W2289" i="1"/>
  <c r="T2289" i="1"/>
  <c r="W2288" i="1"/>
  <c r="T2288" i="1"/>
  <c r="W2287" i="1"/>
  <c r="T2287" i="1"/>
  <c r="W2286" i="1"/>
  <c r="T2286" i="1"/>
  <c r="W2285" i="1"/>
  <c r="T2285" i="1"/>
  <c r="W2284" i="1"/>
  <c r="T2284" i="1"/>
  <c r="W2283" i="1"/>
  <c r="T2283" i="1"/>
  <c r="W2282" i="1"/>
  <c r="T2282" i="1"/>
  <c r="W2281" i="1"/>
  <c r="T2281" i="1"/>
  <c r="W2280" i="1"/>
  <c r="T2280" i="1"/>
  <c r="W2279" i="1"/>
  <c r="T2279" i="1"/>
  <c r="W2278" i="1"/>
  <c r="T2278" i="1"/>
  <c r="W2277" i="1"/>
  <c r="T2277" i="1"/>
  <c r="W2276" i="1"/>
  <c r="T2276" i="1"/>
  <c r="W2275" i="1"/>
  <c r="T2275" i="1"/>
  <c r="W2274" i="1"/>
  <c r="T2274" i="1"/>
  <c r="W2273" i="1"/>
  <c r="T2273" i="1"/>
  <c r="W2272" i="1"/>
  <c r="T2272" i="1"/>
  <c r="W2271" i="1"/>
  <c r="T2271" i="1"/>
  <c r="W2270" i="1"/>
  <c r="T2270" i="1"/>
  <c r="W2269" i="1"/>
  <c r="T2269" i="1"/>
  <c r="W2268" i="1"/>
  <c r="T2268" i="1"/>
  <c r="W2267" i="1"/>
  <c r="T2267" i="1"/>
  <c r="W2266" i="1"/>
  <c r="T2266" i="1"/>
  <c r="W2265" i="1"/>
  <c r="T2265" i="1"/>
  <c r="W2264" i="1"/>
  <c r="T2264" i="1"/>
  <c r="W2263" i="1"/>
  <c r="T2263" i="1"/>
  <c r="W2262" i="1"/>
  <c r="T2262" i="1"/>
  <c r="W2261" i="1"/>
  <c r="T2261" i="1"/>
  <c r="W2260" i="1"/>
  <c r="T2260" i="1"/>
  <c r="W2259" i="1"/>
  <c r="T2259" i="1"/>
  <c r="W2258" i="1"/>
  <c r="T2258" i="1"/>
  <c r="W2257" i="1"/>
  <c r="T2257" i="1"/>
  <c r="W2256" i="1"/>
  <c r="T2256" i="1"/>
  <c r="W2255" i="1"/>
  <c r="T2255" i="1"/>
  <c r="W2254" i="1"/>
  <c r="T2254" i="1"/>
  <c r="W2253" i="1"/>
  <c r="T2253" i="1"/>
  <c r="W2252" i="1"/>
  <c r="T2252" i="1"/>
  <c r="W2251" i="1"/>
  <c r="T2251" i="1"/>
  <c r="W2250" i="1"/>
  <c r="T2250" i="1"/>
  <c r="W2249" i="1"/>
  <c r="T2249" i="1"/>
  <c r="W2248" i="1"/>
  <c r="T2248" i="1"/>
  <c r="W2247" i="1"/>
  <c r="T2247" i="1"/>
  <c r="W2246" i="1"/>
  <c r="T2246" i="1"/>
  <c r="W2245" i="1"/>
  <c r="T2245" i="1"/>
  <c r="W2244" i="1"/>
  <c r="T2244" i="1"/>
  <c r="W2243" i="1"/>
  <c r="T2243" i="1"/>
  <c r="W2242" i="1"/>
  <c r="T2242" i="1"/>
  <c r="W2241" i="1"/>
  <c r="T2241" i="1"/>
  <c r="W2240" i="1"/>
  <c r="T2240" i="1"/>
  <c r="W2239" i="1"/>
  <c r="T2239" i="1"/>
  <c r="W2238" i="1"/>
  <c r="T2238" i="1"/>
  <c r="W2237" i="1"/>
  <c r="T2237" i="1"/>
  <c r="W2236" i="1"/>
  <c r="T2236" i="1"/>
  <c r="W2235" i="1"/>
  <c r="T2235" i="1"/>
  <c r="W2234" i="1"/>
  <c r="T2234" i="1"/>
  <c r="W2233" i="1"/>
  <c r="T2233" i="1"/>
  <c r="W2232" i="1"/>
  <c r="T2232" i="1"/>
  <c r="W2231" i="1"/>
  <c r="T2231" i="1"/>
  <c r="W2230" i="1"/>
  <c r="T2230" i="1"/>
  <c r="W2229" i="1"/>
  <c r="T2229" i="1"/>
  <c r="W2228" i="1"/>
  <c r="T2228" i="1"/>
  <c r="W2227" i="1"/>
  <c r="T2227" i="1"/>
  <c r="W2226" i="1"/>
  <c r="T2226" i="1"/>
  <c r="W2225" i="1"/>
  <c r="T2225" i="1"/>
  <c r="W2224" i="1"/>
  <c r="T2224" i="1"/>
  <c r="W2223" i="1"/>
  <c r="T2223" i="1"/>
  <c r="W2222" i="1"/>
  <c r="T2222" i="1"/>
  <c r="W2221" i="1"/>
  <c r="T2221" i="1"/>
  <c r="W2220" i="1"/>
  <c r="T2220" i="1"/>
  <c r="W2219" i="1"/>
  <c r="T2219" i="1"/>
  <c r="W2218" i="1"/>
  <c r="T2218" i="1"/>
  <c r="W2217" i="1"/>
  <c r="T2217" i="1"/>
  <c r="W2216" i="1"/>
  <c r="T2216" i="1"/>
  <c r="W2215" i="1"/>
  <c r="T2215" i="1"/>
  <c r="W2214" i="1"/>
  <c r="T2214" i="1"/>
  <c r="W2213" i="1"/>
  <c r="T2213" i="1"/>
  <c r="W2212" i="1"/>
  <c r="T2212" i="1"/>
  <c r="W2211" i="1"/>
  <c r="T2211" i="1"/>
  <c r="W2210" i="1"/>
  <c r="T2210" i="1"/>
  <c r="W2209" i="1"/>
  <c r="T2209" i="1"/>
  <c r="W2208" i="1"/>
  <c r="T2208" i="1"/>
  <c r="W2207" i="1"/>
  <c r="T2207" i="1"/>
  <c r="W2206" i="1"/>
  <c r="T2206" i="1"/>
  <c r="W2205" i="1"/>
  <c r="T2205" i="1"/>
  <c r="W2204" i="1"/>
  <c r="T2204" i="1"/>
  <c r="W2203" i="1"/>
  <c r="T2203" i="1"/>
  <c r="W2202" i="1"/>
  <c r="T2202" i="1"/>
  <c r="W2201" i="1"/>
  <c r="T2201" i="1"/>
  <c r="W2200" i="1"/>
  <c r="T2200" i="1"/>
  <c r="W2199" i="1"/>
  <c r="T2199" i="1"/>
  <c r="W2198" i="1"/>
  <c r="T2198" i="1"/>
  <c r="W2197" i="1"/>
  <c r="T2197" i="1"/>
  <c r="W2196" i="1"/>
  <c r="T2196" i="1"/>
  <c r="W2195" i="1"/>
  <c r="T2195" i="1"/>
  <c r="W2194" i="1"/>
  <c r="T2194" i="1"/>
  <c r="W2193" i="1"/>
  <c r="T2193" i="1"/>
  <c r="W2192" i="1"/>
  <c r="T2192" i="1"/>
  <c r="W2191" i="1"/>
  <c r="T2191" i="1"/>
  <c r="W2190" i="1"/>
  <c r="T2190" i="1"/>
  <c r="W2189" i="1"/>
  <c r="T2189" i="1"/>
  <c r="W2188" i="1"/>
  <c r="T2188" i="1"/>
  <c r="W2187" i="1"/>
  <c r="T2187" i="1"/>
  <c r="W2186" i="1"/>
  <c r="T2186" i="1"/>
  <c r="W2185" i="1"/>
  <c r="T2185" i="1"/>
  <c r="W2184" i="1"/>
  <c r="T2184" i="1"/>
  <c r="W2183" i="1"/>
  <c r="T2183" i="1"/>
  <c r="W2182" i="1"/>
  <c r="T2182" i="1"/>
  <c r="W2181" i="1"/>
  <c r="T2181" i="1"/>
  <c r="W2180" i="1"/>
  <c r="T2180" i="1"/>
  <c r="W2179" i="1"/>
  <c r="T2179" i="1"/>
  <c r="W2178" i="1"/>
  <c r="T2178" i="1"/>
  <c r="W2177" i="1"/>
  <c r="T2177" i="1"/>
  <c r="W2176" i="1"/>
  <c r="T2176" i="1"/>
  <c r="W2175" i="1"/>
  <c r="T2175" i="1"/>
  <c r="W2174" i="1"/>
  <c r="T2174" i="1"/>
  <c r="W2173" i="1"/>
  <c r="T2173" i="1"/>
  <c r="W2172" i="1"/>
  <c r="T2172" i="1"/>
  <c r="W2171" i="1"/>
  <c r="T2171" i="1"/>
  <c r="W2170" i="1"/>
  <c r="T2170" i="1"/>
  <c r="W2169" i="1"/>
  <c r="T2169" i="1"/>
  <c r="W2168" i="1"/>
  <c r="T2168" i="1"/>
  <c r="W2167" i="1"/>
  <c r="T2167" i="1"/>
  <c r="W2166" i="1"/>
  <c r="T2166" i="1"/>
  <c r="W2165" i="1"/>
  <c r="T2165" i="1"/>
  <c r="W2164" i="1"/>
  <c r="T2164" i="1"/>
  <c r="W2163" i="1"/>
  <c r="T2163" i="1"/>
  <c r="W2162" i="1"/>
  <c r="T2162" i="1"/>
  <c r="W2161" i="1"/>
  <c r="T2161" i="1"/>
  <c r="W2160" i="1"/>
  <c r="T2160" i="1"/>
  <c r="W2159" i="1"/>
  <c r="T2159" i="1"/>
  <c r="W2158" i="1"/>
  <c r="T2158" i="1"/>
  <c r="W2157" i="1"/>
  <c r="T2157" i="1"/>
  <c r="W2156" i="1"/>
  <c r="T2156" i="1"/>
  <c r="W2155" i="1"/>
  <c r="T2155" i="1"/>
  <c r="W2154" i="1"/>
  <c r="T2154" i="1"/>
  <c r="W2153" i="1"/>
  <c r="T2153" i="1"/>
  <c r="W2152" i="1"/>
  <c r="T2152" i="1"/>
  <c r="W2151" i="1"/>
  <c r="T2151" i="1"/>
  <c r="W2150" i="1"/>
  <c r="T2150" i="1"/>
  <c r="W2149" i="1"/>
  <c r="T2149" i="1"/>
  <c r="W2148" i="1"/>
  <c r="T2148" i="1"/>
  <c r="W2147" i="1"/>
  <c r="T2147" i="1"/>
  <c r="W2146" i="1"/>
  <c r="T2146" i="1"/>
  <c r="W2145" i="1"/>
  <c r="T2145" i="1"/>
  <c r="W2144" i="1"/>
  <c r="T2144" i="1"/>
  <c r="W2143" i="1"/>
  <c r="T2143" i="1"/>
  <c r="W2142" i="1"/>
  <c r="T2142" i="1"/>
  <c r="W2141" i="1"/>
  <c r="T2141" i="1"/>
  <c r="W2140" i="1"/>
  <c r="T2140" i="1"/>
  <c r="W2139" i="1"/>
  <c r="T2139" i="1"/>
  <c r="W2138" i="1"/>
  <c r="T2138" i="1"/>
  <c r="W2137" i="1"/>
  <c r="T2137" i="1"/>
  <c r="W2136" i="1"/>
  <c r="T2136" i="1"/>
  <c r="W2135" i="1"/>
  <c r="T2135" i="1"/>
  <c r="W2134" i="1"/>
  <c r="T2134" i="1"/>
  <c r="W2133" i="1"/>
  <c r="T2133" i="1"/>
  <c r="W2132" i="1"/>
  <c r="T2132" i="1"/>
  <c r="W2131" i="1"/>
  <c r="T2131" i="1"/>
  <c r="W2130" i="1"/>
  <c r="T2130" i="1"/>
  <c r="W2129" i="1"/>
  <c r="T2129" i="1"/>
  <c r="W2128" i="1"/>
  <c r="T2128" i="1"/>
  <c r="W2127" i="1"/>
  <c r="T2127" i="1"/>
  <c r="W2126" i="1"/>
  <c r="T2126" i="1"/>
  <c r="W2125" i="1"/>
  <c r="T2125" i="1"/>
  <c r="W2124" i="1"/>
  <c r="T2124" i="1"/>
  <c r="W2123" i="1"/>
  <c r="T2123" i="1"/>
  <c r="W2122" i="1"/>
  <c r="T2122" i="1"/>
  <c r="W2121" i="1"/>
  <c r="T2121" i="1"/>
  <c r="W2120" i="1"/>
  <c r="T2120" i="1"/>
  <c r="W2119" i="1"/>
  <c r="T2119" i="1"/>
  <c r="W2118" i="1"/>
  <c r="T2118" i="1"/>
  <c r="W2117" i="1"/>
  <c r="T2117" i="1"/>
  <c r="W2116" i="1"/>
  <c r="T2116" i="1"/>
  <c r="W2115" i="1"/>
  <c r="T2115" i="1"/>
  <c r="W2114" i="1"/>
  <c r="T2114" i="1"/>
  <c r="W2113" i="1"/>
  <c r="T2113" i="1"/>
  <c r="W2112" i="1"/>
  <c r="T2112" i="1"/>
  <c r="W2111" i="1"/>
  <c r="T2111" i="1"/>
  <c r="W2110" i="1"/>
  <c r="T2110" i="1"/>
  <c r="W2109" i="1"/>
  <c r="T2109" i="1"/>
  <c r="W2108" i="1"/>
  <c r="T2108" i="1"/>
  <c r="W2107" i="1"/>
  <c r="T2107" i="1"/>
  <c r="W2106" i="1"/>
  <c r="T2106" i="1"/>
  <c r="W2105" i="1"/>
  <c r="T2105" i="1"/>
  <c r="W2104" i="1"/>
  <c r="T2104" i="1"/>
  <c r="W2103" i="1"/>
  <c r="T2103" i="1"/>
  <c r="W2102" i="1"/>
  <c r="T2102" i="1"/>
  <c r="W2101" i="1"/>
  <c r="T2101" i="1"/>
  <c r="W2100" i="1"/>
  <c r="T2100" i="1"/>
  <c r="W2099" i="1"/>
  <c r="T2099" i="1"/>
  <c r="W2098" i="1"/>
  <c r="T2098" i="1"/>
  <c r="W2097" i="1"/>
  <c r="T2097" i="1"/>
  <c r="W2096" i="1"/>
  <c r="T2096" i="1"/>
  <c r="W2095" i="1"/>
  <c r="T2095" i="1"/>
  <c r="W2094" i="1"/>
  <c r="T2094" i="1"/>
  <c r="W2093" i="1"/>
  <c r="T2093" i="1"/>
  <c r="W2092" i="1"/>
  <c r="T2092" i="1"/>
  <c r="W2091" i="1"/>
  <c r="T2091" i="1"/>
  <c r="W2090" i="1"/>
  <c r="T2090" i="1"/>
  <c r="W2089" i="1"/>
  <c r="T2089" i="1"/>
  <c r="W2088" i="1"/>
  <c r="T2088" i="1"/>
  <c r="W2087" i="1"/>
  <c r="T2087" i="1"/>
  <c r="W2086" i="1"/>
  <c r="T2086" i="1"/>
  <c r="W2085" i="1"/>
  <c r="T2085" i="1"/>
  <c r="W2084" i="1"/>
  <c r="T2084" i="1"/>
  <c r="W2083" i="1"/>
  <c r="T2083" i="1"/>
  <c r="W2082" i="1"/>
  <c r="T2082" i="1"/>
  <c r="W2081" i="1"/>
  <c r="T2081" i="1"/>
  <c r="W2080" i="1"/>
  <c r="T2080" i="1"/>
  <c r="W2079" i="1"/>
  <c r="T2079" i="1"/>
  <c r="W2078" i="1"/>
  <c r="T2078" i="1"/>
  <c r="W2077" i="1"/>
  <c r="T2077" i="1"/>
  <c r="W2076" i="1"/>
  <c r="T2076" i="1"/>
  <c r="W2075" i="1"/>
  <c r="T2075" i="1"/>
  <c r="W2074" i="1"/>
  <c r="T2074" i="1"/>
  <c r="W2073" i="1"/>
  <c r="T2073" i="1"/>
  <c r="W2072" i="1"/>
  <c r="T2072" i="1"/>
  <c r="W2071" i="1"/>
  <c r="T2071" i="1"/>
  <c r="W2070" i="1"/>
  <c r="T2070" i="1"/>
  <c r="W2069" i="1"/>
  <c r="T2069" i="1"/>
  <c r="W2068" i="1"/>
  <c r="T2068" i="1"/>
  <c r="W2067" i="1"/>
  <c r="T2067" i="1"/>
  <c r="W2066" i="1"/>
  <c r="T2066" i="1"/>
  <c r="W2065" i="1"/>
  <c r="T2065" i="1"/>
  <c r="W2064" i="1"/>
  <c r="T2064" i="1"/>
  <c r="W2063" i="1"/>
  <c r="T2063" i="1"/>
  <c r="W2062" i="1"/>
  <c r="T2062" i="1"/>
  <c r="W2061" i="1"/>
  <c r="T2061" i="1"/>
  <c r="W2060" i="1"/>
  <c r="T2060" i="1"/>
  <c r="W2059" i="1"/>
  <c r="T2059" i="1"/>
  <c r="W2058" i="1"/>
  <c r="T2058" i="1"/>
  <c r="W2057" i="1"/>
  <c r="T2057" i="1"/>
  <c r="W2056" i="1"/>
  <c r="T2056" i="1"/>
  <c r="W2055" i="1"/>
  <c r="T2055" i="1"/>
  <c r="W2054" i="1"/>
  <c r="T2054" i="1"/>
  <c r="W2053" i="1"/>
  <c r="T2053" i="1"/>
  <c r="W2052" i="1"/>
  <c r="T2052" i="1"/>
  <c r="W2051" i="1"/>
  <c r="T2051" i="1"/>
  <c r="W2050" i="1"/>
  <c r="T2050" i="1"/>
  <c r="W2049" i="1"/>
  <c r="T2049" i="1"/>
  <c r="W2048" i="1"/>
  <c r="T2048" i="1"/>
  <c r="W2047" i="1"/>
  <c r="T2047" i="1"/>
  <c r="W2046" i="1"/>
  <c r="T2046" i="1"/>
  <c r="W2045" i="1"/>
  <c r="T2045" i="1"/>
  <c r="W2044" i="1"/>
  <c r="T2044" i="1"/>
  <c r="W2043" i="1"/>
  <c r="T2043" i="1"/>
  <c r="W2042" i="1"/>
  <c r="T2042" i="1"/>
  <c r="W2041" i="1"/>
  <c r="T2041" i="1"/>
  <c r="W2040" i="1"/>
  <c r="T2040" i="1"/>
  <c r="W2039" i="1"/>
  <c r="T2039" i="1"/>
  <c r="W2038" i="1"/>
  <c r="T2038" i="1"/>
  <c r="W2037" i="1"/>
  <c r="T2037" i="1"/>
  <c r="W2036" i="1"/>
  <c r="T2036" i="1"/>
  <c r="W2035" i="1"/>
  <c r="T2035" i="1"/>
  <c r="W2034" i="1"/>
  <c r="T2034" i="1"/>
  <c r="W2033" i="1"/>
  <c r="T2033" i="1"/>
  <c r="W2032" i="1"/>
  <c r="T2032" i="1"/>
  <c r="W2031" i="1"/>
  <c r="T2031" i="1"/>
  <c r="W2030" i="1"/>
  <c r="T2030" i="1"/>
  <c r="W2029" i="1"/>
  <c r="T2029" i="1"/>
  <c r="W2028" i="1"/>
  <c r="T2028" i="1"/>
  <c r="W2027" i="1"/>
  <c r="T2027" i="1"/>
  <c r="W2026" i="1"/>
  <c r="T2026" i="1"/>
  <c r="W2025" i="1"/>
  <c r="T2025" i="1"/>
  <c r="W2024" i="1"/>
  <c r="T2024" i="1"/>
  <c r="W2023" i="1"/>
  <c r="T2023" i="1"/>
  <c r="W2022" i="1"/>
  <c r="T2022" i="1"/>
  <c r="W2021" i="1"/>
  <c r="T2021" i="1"/>
  <c r="W2020" i="1"/>
  <c r="T2020" i="1"/>
  <c r="W2019" i="1"/>
  <c r="T2019" i="1"/>
  <c r="W2018" i="1"/>
  <c r="T2018" i="1"/>
  <c r="W2017" i="1"/>
  <c r="T2017" i="1"/>
  <c r="W2016" i="1"/>
  <c r="T2016" i="1"/>
  <c r="W2015" i="1"/>
  <c r="T2015" i="1"/>
  <c r="W2014" i="1"/>
  <c r="T2014" i="1"/>
  <c r="W2013" i="1"/>
  <c r="T2013" i="1"/>
  <c r="W2012" i="1"/>
  <c r="T2012" i="1"/>
  <c r="W2011" i="1"/>
  <c r="T2011" i="1"/>
  <c r="W2010" i="1"/>
  <c r="T2010" i="1"/>
  <c r="W2009" i="1"/>
  <c r="T2009" i="1"/>
  <c r="W2008" i="1"/>
  <c r="T2008" i="1"/>
  <c r="W2007" i="1"/>
  <c r="T2007" i="1"/>
  <c r="W2006" i="1"/>
  <c r="T2006" i="1"/>
  <c r="W2005" i="1"/>
  <c r="T2005" i="1"/>
  <c r="W2004" i="1"/>
  <c r="T2004" i="1"/>
  <c r="W2003" i="1"/>
  <c r="T2003" i="1"/>
  <c r="W2002" i="1"/>
  <c r="T2002" i="1"/>
  <c r="W2001" i="1"/>
  <c r="T2001" i="1"/>
  <c r="W2000" i="1"/>
  <c r="T2000" i="1"/>
  <c r="W1999" i="1"/>
  <c r="T1999" i="1"/>
  <c r="W1998" i="1"/>
  <c r="T1998" i="1"/>
  <c r="W1997" i="1"/>
  <c r="T1997" i="1"/>
  <c r="W1996" i="1"/>
  <c r="T1996" i="1"/>
  <c r="W1995" i="1"/>
  <c r="T1995" i="1"/>
  <c r="W1994" i="1"/>
  <c r="T1994" i="1"/>
  <c r="W1993" i="1"/>
  <c r="T1993" i="1"/>
  <c r="W1992" i="1"/>
  <c r="T1992" i="1"/>
  <c r="W1991" i="1"/>
  <c r="T1991" i="1"/>
  <c r="W1990" i="1"/>
  <c r="T1990" i="1"/>
  <c r="W1989" i="1"/>
  <c r="T1989" i="1"/>
  <c r="W1988" i="1"/>
  <c r="T1988" i="1"/>
  <c r="W1987" i="1"/>
  <c r="T1987" i="1"/>
  <c r="W1986" i="1"/>
  <c r="T1986" i="1"/>
  <c r="W1985" i="1"/>
  <c r="T1985" i="1"/>
  <c r="W1984" i="1"/>
  <c r="T1984" i="1"/>
  <c r="W1983" i="1"/>
  <c r="T1983" i="1"/>
  <c r="W1982" i="1"/>
  <c r="T1982" i="1"/>
  <c r="W1981" i="1"/>
  <c r="T1981" i="1"/>
  <c r="W1980" i="1"/>
  <c r="T1980" i="1"/>
  <c r="W1979" i="1"/>
  <c r="T1979" i="1"/>
  <c r="W1978" i="1"/>
  <c r="T1978" i="1"/>
  <c r="W1977" i="1"/>
  <c r="T1977" i="1"/>
  <c r="W1976" i="1"/>
  <c r="T1976" i="1"/>
  <c r="W1975" i="1"/>
  <c r="T1975" i="1"/>
  <c r="W1974" i="1"/>
  <c r="T1974" i="1"/>
  <c r="W1973" i="1"/>
  <c r="T1973" i="1"/>
  <c r="W1972" i="1"/>
  <c r="T1972" i="1"/>
  <c r="W1971" i="1"/>
  <c r="T1971" i="1"/>
  <c r="W1970" i="1"/>
  <c r="T1970" i="1"/>
  <c r="W1969" i="1"/>
  <c r="T1969" i="1"/>
  <c r="W1968" i="1"/>
  <c r="T1968" i="1"/>
  <c r="W1967" i="1"/>
  <c r="T1967" i="1"/>
  <c r="W1966" i="1"/>
  <c r="T1966" i="1"/>
  <c r="W1965" i="1"/>
  <c r="T1965" i="1"/>
  <c r="W1964" i="1"/>
  <c r="T1964" i="1"/>
  <c r="W1963" i="1"/>
  <c r="T1963" i="1"/>
  <c r="W1962" i="1"/>
  <c r="T1962" i="1"/>
  <c r="W1961" i="1"/>
  <c r="T1961" i="1"/>
  <c r="W1960" i="1"/>
  <c r="T1960" i="1"/>
  <c r="W1959" i="1"/>
  <c r="T1959" i="1"/>
  <c r="W1958" i="1"/>
  <c r="T1958" i="1"/>
  <c r="W1957" i="1"/>
  <c r="T1957" i="1"/>
  <c r="W1956" i="1"/>
  <c r="T1956" i="1"/>
  <c r="W1955" i="1"/>
  <c r="T1955" i="1"/>
  <c r="W1954" i="1"/>
  <c r="T1954" i="1"/>
  <c r="W1953" i="1"/>
  <c r="T1953" i="1"/>
  <c r="W1952" i="1"/>
  <c r="T1952" i="1"/>
  <c r="W1951" i="1"/>
  <c r="T1951" i="1"/>
  <c r="W1950" i="1"/>
  <c r="T1950" i="1"/>
  <c r="W1949" i="1"/>
  <c r="T1949" i="1"/>
  <c r="W1948" i="1"/>
  <c r="T1948" i="1"/>
  <c r="W1947" i="1"/>
  <c r="T1947" i="1"/>
  <c r="W1946" i="1"/>
  <c r="T1946" i="1"/>
  <c r="W1945" i="1"/>
  <c r="T1945" i="1"/>
  <c r="W1944" i="1"/>
  <c r="T1944" i="1"/>
  <c r="W1943" i="1"/>
  <c r="T1943" i="1"/>
  <c r="W1942" i="1"/>
  <c r="T1942" i="1"/>
  <c r="W1941" i="1"/>
  <c r="T1941" i="1"/>
  <c r="W1940" i="1"/>
  <c r="T1940" i="1"/>
  <c r="W1939" i="1"/>
  <c r="T1939" i="1"/>
  <c r="W1938" i="1"/>
  <c r="T1938" i="1"/>
  <c r="W1937" i="1"/>
  <c r="T1937" i="1"/>
  <c r="W1936" i="1"/>
  <c r="T1936" i="1"/>
  <c r="W1935" i="1"/>
  <c r="T1935" i="1"/>
  <c r="W1934" i="1"/>
  <c r="T1934" i="1"/>
  <c r="W1933" i="1"/>
  <c r="T1933" i="1"/>
  <c r="W1932" i="1"/>
  <c r="T1932" i="1"/>
  <c r="W1931" i="1"/>
  <c r="T1931" i="1"/>
  <c r="W1930" i="1"/>
  <c r="T1930" i="1"/>
  <c r="W1929" i="1"/>
  <c r="T1929" i="1"/>
  <c r="W1928" i="1"/>
  <c r="T1928" i="1"/>
  <c r="W1927" i="1"/>
  <c r="T1927" i="1"/>
  <c r="W1926" i="1"/>
  <c r="T1926" i="1"/>
  <c r="W1925" i="1"/>
  <c r="T1925" i="1"/>
  <c r="W1924" i="1"/>
  <c r="T1924" i="1"/>
  <c r="W1923" i="1"/>
  <c r="T1923" i="1"/>
  <c r="W1922" i="1"/>
  <c r="T1922" i="1"/>
  <c r="W1921" i="1"/>
  <c r="T1921" i="1"/>
  <c r="W1920" i="1"/>
  <c r="T1920" i="1"/>
  <c r="W1919" i="1"/>
  <c r="T1919" i="1"/>
  <c r="W1918" i="1"/>
  <c r="T1918" i="1"/>
  <c r="W1917" i="1"/>
  <c r="T1917" i="1"/>
  <c r="W1916" i="1"/>
  <c r="T1916" i="1"/>
  <c r="W1915" i="1"/>
  <c r="T1915" i="1"/>
  <c r="W1914" i="1"/>
  <c r="T1914" i="1"/>
  <c r="W1913" i="1"/>
  <c r="T1913" i="1"/>
  <c r="W1912" i="1"/>
  <c r="T1912" i="1"/>
  <c r="W1911" i="1"/>
  <c r="T1911" i="1"/>
  <c r="W1910" i="1"/>
  <c r="T1910" i="1"/>
  <c r="W1909" i="1"/>
  <c r="T1909" i="1"/>
  <c r="W1908" i="1"/>
  <c r="T1908" i="1"/>
  <c r="W1907" i="1"/>
  <c r="T1907" i="1"/>
  <c r="W1906" i="1"/>
  <c r="T1906" i="1"/>
  <c r="W1905" i="1"/>
  <c r="T1905" i="1"/>
  <c r="W1904" i="1"/>
  <c r="T1904" i="1"/>
  <c r="W1903" i="1"/>
  <c r="T1903" i="1"/>
  <c r="W1902" i="1"/>
  <c r="T1902" i="1"/>
  <c r="W1901" i="1"/>
  <c r="T1901" i="1"/>
  <c r="W1900" i="1"/>
  <c r="T1900" i="1"/>
  <c r="W1899" i="1"/>
  <c r="T1899" i="1"/>
  <c r="W1898" i="1"/>
  <c r="T1898" i="1"/>
  <c r="W1897" i="1"/>
  <c r="T1897" i="1"/>
  <c r="W1896" i="1"/>
  <c r="T1896" i="1"/>
  <c r="W1895" i="1"/>
  <c r="T1895" i="1"/>
  <c r="W1894" i="1"/>
  <c r="T1894" i="1"/>
  <c r="W1893" i="1"/>
  <c r="T1893" i="1"/>
  <c r="W1892" i="1"/>
  <c r="T1892" i="1"/>
  <c r="W1891" i="1"/>
  <c r="T1891" i="1"/>
  <c r="W1890" i="1"/>
  <c r="T1890" i="1"/>
  <c r="W1889" i="1"/>
  <c r="T1889" i="1"/>
  <c r="W1888" i="1"/>
  <c r="T1888" i="1"/>
  <c r="W1887" i="1"/>
  <c r="T1887" i="1"/>
  <c r="W1886" i="1"/>
  <c r="T1886" i="1"/>
  <c r="W1885" i="1"/>
  <c r="T1885" i="1"/>
  <c r="W1884" i="1"/>
  <c r="T1884" i="1"/>
  <c r="W1883" i="1"/>
  <c r="T1883" i="1"/>
  <c r="W1882" i="1"/>
  <c r="T1882" i="1"/>
  <c r="W1881" i="1"/>
  <c r="T1881" i="1"/>
  <c r="W1880" i="1"/>
  <c r="T1880" i="1"/>
  <c r="W1879" i="1"/>
  <c r="T1879" i="1"/>
  <c r="W1878" i="1"/>
  <c r="T1878" i="1"/>
  <c r="W1877" i="1"/>
  <c r="T1877" i="1"/>
  <c r="W1876" i="1"/>
  <c r="T1876" i="1"/>
  <c r="W1875" i="1"/>
  <c r="T1875" i="1"/>
  <c r="W1874" i="1"/>
  <c r="T1874" i="1"/>
  <c r="W1873" i="1"/>
  <c r="T1873" i="1"/>
  <c r="W1872" i="1"/>
  <c r="T1872" i="1"/>
  <c r="W1871" i="1"/>
  <c r="T1871" i="1"/>
  <c r="W1870" i="1"/>
  <c r="T1870" i="1"/>
  <c r="W1869" i="1"/>
  <c r="T1869" i="1"/>
  <c r="W1868" i="1"/>
  <c r="T1868" i="1"/>
  <c r="W1867" i="1"/>
  <c r="T1867" i="1"/>
  <c r="W1866" i="1"/>
  <c r="T1866" i="1"/>
  <c r="W1865" i="1"/>
  <c r="T1865" i="1"/>
  <c r="W1864" i="1"/>
  <c r="T1864" i="1"/>
  <c r="W1863" i="1"/>
  <c r="T1863" i="1"/>
  <c r="W1862" i="1"/>
  <c r="T1862" i="1"/>
  <c r="W1861" i="1"/>
  <c r="T1861" i="1"/>
  <c r="W1860" i="1"/>
  <c r="T1860" i="1"/>
  <c r="W1859" i="1"/>
  <c r="T1859" i="1"/>
  <c r="W1858" i="1"/>
  <c r="T1858" i="1"/>
  <c r="W1857" i="1"/>
  <c r="T1857" i="1"/>
  <c r="W1856" i="1"/>
  <c r="T1856" i="1"/>
  <c r="W1855" i="1"/>
  <c r="T1855" i="1"/>
  <c r="W1854" i="1"/>
  <c r="T1854" i="1"/>
  <c r="W1853" i="1"/>
  <c r="T1853" i="1"/>
  <c r="W1852" i="1"/>
  <c r="T1852" i="1"/>
  <c r="W1851" i="1"/>
  <c r="T1851" i="1"/>
  <c r="W1850" i="1"/>
  <c r="T1850" i="1"/>
  <c r="W1849" i="1"/>
  <c r="T1849" i="1"/>
  <c r="W1848" i="1"/>
  <c r="T1848" i="1"/>
  <c r="W1847" i="1"/>
  <c r="T1847" i="1"/>
  <c r="W1846" i="1"/>
  <c r="T1846" i="1"/>
  <c r="W1845" i="1"/>
  <c r="T1845" i="1"/>
  <c r="W1844" i="1"/>
  <c r="T1844" i="1"/>
  <c r="W1843" i="1"/>
  <c r="T1843" i="1"/>
  <c r="W1842" i="1"/>
  <c r="T1842" i="1"/>
  <c r="W1841" i="1"/>
  <c r="T1841" i="1"/>
  <c r="W1840" i="1"/>
  <c r="T1840" i="1"/>
  <c r="W1839" i="1"/>
  <c r="T1839" i="1"/>
  <c r="W1838" i="1"/>
  <c r="T1838" i="1"/>
  <c r="W1837" i="1"/>
  <c r="T1837" i="1"/>
  <c r="W1836" i="1"/>
  <c r="T1836" i="1"/>
  <c r="W1835" i="1"/>
  <c r="T1835" i="1"/>
  <c r="W1834" i="1"/>
  <c r="T1834" i="1"/>
  <c r="W1833" i="1"/>
  <c r="T1833" i="1"/>
  <c r="W1832" i="1"/>
  <c r="T1832" i="1"/>
  <c r="W1831" i="1"/>
  <c r="T1831" i="1"/>
  <c r="W1830" i="1"/>
  <c r="T1830" i="1"/>
  <c r="W1829" i="1"/>
  <c r="T1829" i="1"/>
  <c r="W1828" i="1"/>
  <c r="T1828" i="1"/>
  <c r="W1827" i="1"/>
  <c r="T1827" i="1"/>
  <c r="W1826" i="1"/>
  <c r="T1826" i="1"/>
  <c r="W1825" i="1"/>
  <c r="T1825" i="1"/>
  <c r="W1824" i="1"/>
  <c r="T1824" i="1"/>
  <c r="W1823" i="1"/>
  <c r="T1823" i="1"/>
  <c r="W1822" i="1"/>
  <c r="T1822" i="1"/>
  <c r="W1821" i="1"/>
  <c r="T1821" i="1"/>
  <c r="W1820" i="1"/>
  <c r="T1820" i="1"/>
  <c r="W1819" i="1"/>
  <c r="T1819" i="1"/>
  <c r="W1818" i="1"/>
  <c r="T1818" i="1"/>
  <c r="W1817" i="1"/>
  <c r="T1817" i="1"/>
  <c r="W1816" i="1"/>
  <c r="T1816" i="1"/>
  <c r="W1815" i="1"/>
  <c r="T1815" i="1"/>
  <c r="W1814" i="1"/>
  <c r="T1814" i="1"/>
  <c r="W1813" i="1"/>
  <c r="T1813" i="1"/>
  <c r="W1812" i="1"/>
  <c r="T1812" i="1"/>
  <c r="W1811" i="1"/>
  <c r="T1811" i="1"/>
  <c r="W1810" i="1"/>
  <c r="T1810" i="1"/>
  <c r="W1809" i="1"/>
  <c r="T1809" i="1"/>
  <c r="W1808" i="1"/>
  <c r="T1808" i="1"/>
  <c r="W1807" i="1"/>
  <c r="T1807" i="1"/>
  <c r="W1806" i="1"/>
  <c r="T1806" i="1"/>
  <c r="W1805" i="1"/>
  <c r="T1805" i="1"/>
  <c r="W1804" i="1"/>
  <c r="T1804" i="1"/>
  <c r="W1803" i="1"/>
  <c r="T1803" i="1"/>
  <c r="W1802" i="1"/>
  <c r="T1802" i="1"/>
  <c r="W1801" i="1"/>
  <c r="T1801" i="1"/>
  <c r="W1800" i="1"/>
  <c r="T1800" i="1"/>
  <c r="W1799" i="1"/>
  <c r="T1799" i="1"/>
  <c r="W1798" i="1"/>
  <c r="T1798" i="1"/>
  <c r="W1797" i="1"/>
  <c r="T1797" i="1"/>
  <c r="W1796" i="1"/>
  <c r="T1796" i="1"/>
  <c r="W1795" i="1"/>
  <c r="T1795" i="1"/>
  <c r="W1794" i="1"/>
  <c r="T1794" i="1"/>
  <c r="W1793" i="1"/>
  <c r="T1793" i="1"/>
  <c r="W1792" i="1"/>
  <c r="T1792" i="1"/>
  <c r="W1791" i="1"/>
  <c r="T1791" i="1"/>
  <c r="W1790" i="1"/>
  <c r="T1790" i="1"/>
  <c r="W1789" i="1"/>
  <c r="T1789" i="1"/>
  <c r="W1788" i="1"/>
  <c r="T1788" i="1"/>
  <c r="W1787" i="1"/>
  <c r="T1787" i="1"/>
  <c r="W1786" i="1"/>
  <c r="T1786" i="1"/>
  <c r="W1785" i="1"/>
  <c r="T1785" i="1"/>
  <c r="W1784" i="1"/>
  <c r="T1784" i="1"/>
  <c r="W1783" i="1"/>
  <c r="T1783" i="1"/>
  <c r="W1782" i="1"/>
  <c r="T1782" i="1"/>
  <c r="W1781" i="1"/>
  <c r="T1781" i="1"/>
  <c r="W1780" i="1"/>
  <c r="T1780" i="1"/>
  <c r="W1779" i="1"/>
  <c r="T1779" i="1"/>
  <c r="W1778" i="1"/>
  <c r="T1778" i="1"/>
  <c r="W1777" i="1"/>
  <c r="T1777" i="1"/>
  <c r="W1776" i="1"/>
  <c r="T1776" i="1"/>
  <c r="W1775" i="1"/>
  <c r="T1775" i="1"/>
  <c r="W1774" i="1"/>
  <c r="T1774" i="1"/>
  <c r="W1773" i="1"/>
  <c r="T1773" i="1"/>
  <c r="W1772" i="1"/>
  <c r="T1772" i="1"/>
  <c r="W1771" i="1"/>
  <c r="T1771" i="1"/>
  <c r="W1770" i="1"/>
  <c r="T1770" i="1"/>
  <c r="W1769" i="1"/>
  <c r="T1769" i="1"/>
  <c r="W1768" i="1"/>
  <c r="T1768" i="1"/>
  <c r="W1767" i="1"/>
  <c r="T1767" i="1"/>
  <c r="W1766" i="1"/>
  <c r="T1766" i="1"/>
  <c r="W1765" i="1"/>
  <c r="T1765" i="1"/>
  <c r="W1764" i="1"/>
  <c r="T1764" i="1"/>
  <c r="W1763" i="1"/>
  <c r="T1763" i="1"/>
  <c r="W1762" i="1"/>
  <c r="T1762" i="1"/>
  <c r="W1761" i="1"/>
  <c r="T1761" i="1"/>
  <c r="W1760" i="1"/>
  <c r="T1760" i="1"/>
  <c r="W1759" i="1"/>
  <c r="T1759" i="1"/>
  <c r="W1758" i="1"/>
  <c r="T1758" i="1"/>
  <c r="W1757" i="1"/>
  <c r="T1757" i="1"/>
  <c r="W1756" i="1"/>
  <c r="T1756" i="1"/>
  <c r="W1755" i="1"/>
  <c r="T1755" i="1"/>
  <c r="W1754" i="1"/>
  <c r="T1754" i="1"/>
  <c r="W1753" i="1"/>
  <c r="T1753" i="1"/>
  <c r="W1752" i="1"/>
  <c r="T1752" i="1"/>
  <c r="W1751" i="1"/>
  <c r="T1751" i="1"/>
  <c r="W1750" i="1"/>
  <c r="T1750" i="1"/>
  <c r="W1749" i="1"/>
  <c r="T1749" i="1"/>
  <c r="W1748" i="1"/>
  <c r="T1748" i="1"/>
  <c r="W1747" i="1"/>
  <c r="T1747" i="1"/>
  <c r="W1746" i="1"/>
  <c r="T1746" i="1"/>
  <c r="W1745" i="1"/>
  <c r="T1745" i="1"/>
  <c r="W1744" i="1"/>
  <c r="T1744" i="1"/>
  <c r="W1743" i="1"/>
  <c r="T1743" i="1"/>
  <c r="W1742" i="1"/>
  <c r="T1742" i="1"/>
  <c r="W1741" i="1"/>
  <c r="T1741" i="1"/>
  <c r="W1740" i="1"/>
  <c r="T1740" i="1"/>
  <c r="W1739" i="1"/>
  <c r="T1739" i="1"/>
  <c r="W1738" i="1"/>
  <c r="T1738" i="1"/>
  <c r="W1737" i="1"/>
  <c r="T1737" i="1"/>
  <c r="W1736" i="1"/>
  <c r="T1736" i="1"/>
  <c r="W1735" i="1"/>
  <c r="T1735" i="1"/>
  <c r="W1734" i="1"/>
  <c r="T1734" i="1"/>
  <c r="W1733" i="1"/>
  <c r="T1733" i="1"/>
  <c r="W1732" i="1"/>
  <c r="T1732" i="1"/>
  <c r="W1731" i="1"/>
  <c r="T1731" i="1"/>
  <c r="W1730" i="1"/>
  <c r="T1730" i="1"/>
  <c r="W1729" i="1"/>
  <c r="T1729" i="1"/>
  <c r="W1728" i="1"/>
  <c r="T1728" i="1"/>
  <c r="W1727" i="1"/>
  <c r="T1727" i="1"/>
  <c r="W1726" i="1"/>
  <c r="T1726" i="1"/>
  <c r="W1725" i="1"/>
  <c r="T1725" i="1"/>
  <c r="W1724" i="1"/>
  <c r="T1724" i="1"/>
  <c r="W1723" i="1"/>
  <c r="T1723" i="1"/>
  <c r="W1722" i="1"/>
  <c r="T1722" i="1"/>
  <c r="W1721" i="1"/>
  <c r="T1721" i="1"/>
  <c r="W1720" i="1"/>
  <c r="T1720" i="1"/>
  <c r="W1719" i="1"/>
  <c r="T1719" i="1"/>
  <c r="W1718" i="1"/>
  <c r="T1718" i="1"/>
  <c r="W1717" i="1"/>
  <c r="T1717" i="1"/>
  <c r="W1716" i="1"/>
  <c r="T1716" i="1"/>
  <c r="W1715" i="1"/>
  <c r="T1715" i="1"/>
  <c r="W1714" i="1"/>
  <c r="T1714" i="1"/>
  <c r="W1713" i="1"/>
  <c r="T1713" i="1"/>
  <c r="W1712" i="1"/>
  <c r="T1712" i="1"/>
  <c r="W1711" i="1"/>
  <c r="T1711" i="1"/>
  <c r="W1710" i="1"/>
  <c r="T1710" i="1"/>
  <c r="W1709" i="1"/>
  <c r="T1709" i="1"/>
  <c r="W1708" i="1"/>
  <c r="T1708" i="1"/>
  <c r="W1707" i="1"/>
  <c r="T1707" i="1"/>
  <c r="W1706" i="1"/>
  <c r="T1706" i="1"/>
  <c r="W1705" i="1"/>
  <c r="T1705" i="1"/>
  <c r="W1704" i="1"/>
  <c r="T1704" i="1"/>
  <c r="W1703" i="1"/>
  <c r="T1703" i="1"/>
  <c r="W1702" i="1"/>
  <c r="T1702" i="1"/>
  <c r="W1701" i="1"/>
  <c r="T1701" i="1"/>
  <c r="W1700" i="1"/>
  <c r="T1700" i="1"/>
  <c r="W1699" i="1"/>
  <c r="T1699" i="1"/>
  <c r="W1698" i="1"/>
  <c r="T1698" i="1"/>
  <c r="W1697" i="1"/>
  <c r="T1697" i="1"/>
  <c r="W1696" i="1"/>
  <c r="T1696" i="1"/>
  <c r="W1695" i="1"/>
  <c r="T1695" i="1"/>
  <c r="W1694" i="1"/>
  <c r="T1694" i="1"/>
  <c r="W1693" i="1"/>
  <c r="T1693" i="1"/>
  <c r="W1692" i="1"/>
  <c r="T1692" i="1"/>
  <c r="W1691" i="1"/>
  <c r="T1691" i="1"/>
  <c r="W1690" i="1"/>
  <c r="T1690" i="1"/>
  <c r="W1689" i="1"/>
  <c r="T1689" i="1"/>
  <c r="W1688" i="1"/>
  <c r="T1688" i="1"/>
  <c r="W1687" i="1"/>
  <c r="T1687" i="1"/>
  <c r="W1686" i="1"/>
  <c r="T1686" i="1"/>
  <c r="W1685" i="1"/>
  <c r="T1685" i="1"/>
  <c r="W1684" i="1"/>
  <c r="T1684" i="1"/>
  <c r="W1683" i="1"/>
  <c r="T1683" i="1"/>
  <c r="W1682" i="1"/>
  <c r="T1682" i="1"/>
  <c r="W1681" i="1"/>
  <c r="T1681" i="1"/>
  <c r="W1680" i="1"/>
  <c r="T1680" i="1"/>
  <c r="W1679" i="1"/>
  <c r="T1679" i="1"/>
  <c r="W1678" i="1"/>
  <c r="T1678" i="1"/>
  <c r="W1677" i="1"/>
  <c r="T1677" i="1"/>
  <c r="W1676" i="1"/>
  <c r="T1676" i="1"/>
  <c r="W1675" i="1"/>
  <c r="T1675" i="1"/>
  <c r="W1674" i="1"/>
  <c r="T1674" i="1"/>
  <c r="W1673" i="1"/>
  <c r="T1673" i="1"/>
  <c r="W1672" i="1"/>
  <c r="T1672" i="1"/>
  <c r="W1671" i="1"/>
  <c r="T1671" i="1"/>
  <c r="W1670" i="1"/>
  <c r="T1670" i="1"/>
  <c r="W1669" i="1"/>
  <c r="T1669" i="1"/>
  <c r="W1668" i="1"/>
  <c r="T1668" i="1"/>
  <c r="W1667" i="1"/>
  <c r="T1667" i="1"/>
  <c r="W1666" i="1"/>
  <c r="T1666" i="1"/>
  <c r="W1665" i="1"/>
  <c r="T1665" i="1"/>
  <c r="W1664" i="1"/>
  <c r="T1664" i="1"/>
  <c r="W1663" i="1"/>
  <c r="T1663" i="1"/>
  <c r="W1662" i="1"/>
  <c r="T1662" i="1"/>
  <c r="W1661" i="1"/>
  <c r="T1661" i="1"/>
  <c r="W1660" i="1"/>
  <c r="T1660" i="1"/>
  <c r="W1659" i="1"/>
  <c r="T1659" i="1"/>
  <c r="W1658" i="1"/>
  <c r="T1658" i="1"/>
  <c r="W1657" i="1"/>
  <c r="T1657" i="1"/>
  <c r="W1656" i="1"/>
  <c r="T1656" i="1"/>
  <c r="W1655" i="1"/>
  <c r="T1655" i="1"/>
  <c r="W1654" i="1"/>
  <c r="T1654" i="1"/>
  <c r="W1653" i="1"/>
  <c r="T1653" i="1"/>
  <c r="W1652" i="1"/>
  <c r="T1652" i="1"/>
  <c r="W1651" i="1"/>
  <c r="T1651" i="1"/>
  <c r="W1650" i="1"/>
  <c r="T1650" i="1"/>
  <c r="W1649" i="1"/>
  <c r="T1649" i="1"/>
  <c r="W1648" i="1"/>
  <c r="T1648" i="1"/>
  <c r="W1647" i="1"/>
  <c r="T1647" i="1"/>
  <c r="W1646" i="1"/>
  <c r="T1646" i="1"/>
  <c r="W1645" i="1"/>
  <c r="T1645" i="1"/>
  <c r="W1644" i="1"/>
  <c r="T1644" i="1"/>
  <c r="W1643" i="1"/>
  <c r="T1643" i="1"/>
  <c r="W1642" i="1"/>
  <c r="T1642" i="1"/>
  <c r="W1641" i="1"/>
  <c r="T1641" i="1"/>
  <c r="W1640" i="1"/>
  <c r="T1640" i="1"/>
  <c r="W1639" i="1"/>
  <c r="T1639" i="1"/>
  <c r="W1638" i="1"/>
  <c r="T1638" i="1"/>
  <c r="W1637" i="1"/>
  <c r="T1637" i="1"/>
  <c r="W1636" i="1"/>
  <c r="T1636" i="1"/>
  <c r="W1635" i="1"/>
  <c r="T1635" i="1"/>
  <c r="W1634" i="1"/>
  <c r="T1634" i="1"/>
  <c r="W1633" i="1"/>
  <c r="T1633" i="1"/>
  <c r="W1632" i="1"/>
  <c r="T1632" i="1"/>
  <c r="W1631" i="1"/>
  <c r="T1631" i="1"/>
  <c r="W1630" i="1"/>
  <c r="T1630" i="1"/>
  <c r="W1629" i="1"/>
  <c r="T1629" i="1"/>
  <c r="W1628" i="1"/>
  <c r="T1628" i="1"/>
  <c r="W1627" i="1"/>
  <c r="T1627" i="1"/>
  <c r="W1626" i="1"/>
  <c r="T1626" i="1"/>
  <c r="W1625" i="1"/>
  <c r="T1625" i="1"/>
  <c r="W1624" i="1"/>
  <c r="T1624" i="1"/>
  <c r="W1623" i="1"/>
  <c r="T1623" i="1"/>
  <c r="W1622" i="1"/>
  <c r="T1622" i="1"/>
  <c r="W1621" i="1"/>
  <c r="T1621" i="1"/>
  <c r="W1620" i="1"/>
  <c r="T1620" i="1"/>
  <c r="W1619" i="1"/>
  <c r="T1619" i="1"/>
  <c r="W1618" i="1"/>
  <c r="T1618" i="1"/>
  <c r="W1617" i="1"/>
  <c r="T1617" i="1"/>
  <c r="W1616" i="1"/>
  <c r="T1616" i="1"/>
  <c r="W1615" i="1"/>
  <c r="T1615" i="1"/>
  <c r="W1614" i="1"/>
  <c r="T1614" i="1"/>
  <c r="W1613" i="1"/>
  <c r="T1613" i="1"/>
  <c r="W1612" i="1"/>
  <c r="T1612" i="1"/>
  <c r="W1611" i="1"/>
  <c r="T1611" i="1"/>
  <c r="W1610" i="1"/>
  <c r="T1610" i="1"/>
  <c r="W1609" i="1"/>
  <c r="T1609" i="1"/>
  <c r="W1608" i="1"/>
  <c r="T1608" i="1"/>
  <c r="W1607" i="1"/>
  <c r="T1607" i="1"/>
  <c r="W1606" i="1"/>
  <c r="T1606" i="1"/>
  <c r="W1605" i="1"/>
  <c r="T1605" i="1"/>
  <c r="W1604" i="1"/>
  <c r="T1604" i="1"/>
  <c r="W1603" i="1"/>
  <c r="T1603" i="1"/>
  <c r="W1602" i="1"/>
  <c r="T1602" i="1"/>
  <c r="W1601" i="1"/>
  <c r="T1601" i="1"/>
  <c r="W1600" i="1"/>
  <c r="T1600" i="1"/>
  <c r="W1599" i="1"/>
  <c r="T1599" i="1"/>
  <c r="W1598" i="1"/>
  <c r="T1598" i="1"/>
  <c r="W1597" i="1"/>
  <c r="T1597" i="1"/>
  <c r="W1596" i="1"/>
  <c r="T1596" i="1"/>
  <c r="W1595" i="1"/>
  <c r="T1595" i="1"/>
  <c r="W1594" i="1"/>
  <c r="T1594" i="1"/>
  <c r="W1593" i="1"/>
  <c r="T1593" i="1"/>
  <c r="W1592" i="1"/>
  <c r="T1592" i="1"/>
  <c r="W1591" i="1"/>
  <c r="T1591" i="1"/>
  <c r="W1590" i="1"/>
  <c r="T1590" i="1"/>
  <c r="W1589" i="1"/>
  <c r="T1589" i="1"/>
  <c r="W1588" i="1"/>
  <c r="T1588" i="1"/>
  <c r="W1587" i="1"/>
  <c r="T1587" i="1"/>
  <c r="W1586" i="1"/>
  <c r="T1586" i="1"/>
  <c r="W1585" i="1"/>
  <c r="T1585" i="1"/>
  <c r="W1584" i="1"/>
  <c r="T1584" i="1"/>
  <c r="W1583" i="1"/>
  <c r="T1583" i="1"/>
  <c r="W1582" i="1"/>
  <c r="T1582" i="1"/>
  <c r="W1581" i="1"/>
  <c r="T1581" i="1"/>
  <c r="W1580" i="1"/>
  <c r="T1580" i="1"/>
  <c r="W1579" i="1"/>
  <c r="T1579" i="1"/>
  <c r="W1578" i="1"/>
  <c r="T1578" i="1"/>
  <c r="W1577" i="1"/>
  <c r="T1577" i="1"/>
  <c r="W1576" i="1"/>
  <c r="T1576" i="1"/>
  <c r="W1575" i="1"/>
  <c r="T1575" i="1"/>
  <c r="W1574" i="1"/>
  <c r="T1574" i="1"/>
  <c r="W1573" i="1"/>
  <c r="T1573" i="1"/>
  <c r="W1572" i="1"/>
  <c r="T1572" i="1"/>
  <c r="W1571" i="1"/>
  <c r="T1571" i="1"/>
  <c r="W1570" i="1"/>
  <c r="T1570" i="1"/>
  <c r="W1569" i="1"/>
  <c r="T1569" i="1"/>
  <c r="W1568" i="1"/>
  <c r="T1568" i="1"/>
  <c r="W1567" i="1"/>
  <c r="T1567" i="1"/>
  <c r="W1566" i="1"/>
  <c r="T1566" i="1"/>
  <c r="W1565" i="1"/>
  <c r="T1565" i="1"/>
  <c r="W1564" i="1"/>
  <c r="T1564" i="1"/>
  <c r="W1563" i="1"/>
  <c r="T1563" i="1"/>
  <c r="W1562" i="1"/>
  <c r="T1562" i="1"/>
  <c r="W1561" i="1"/>
  <c r="T1561" i="1"/>
  <c r="W1560" i="1"/>
  <c r="T1560" i="1"/>
  <c r="W1559" i="1"/>
  <c r="T1559" i="1"/>
  <c r="W1558" i="1"/>
  <c r="T1558" i="1"/>
  <c r="W1557" i="1"/>
  <c r="T1557" i="1"/>
  <c r="W1556" i="1"/>
  <c r="T1556" i="1"/>
  <c r="W1555" i="1"/>
  <c r="T1555" i="1"/>
  <c r="W1554" i="1"/>
  <c r="T1554" i="1"/>
  <c r="T1547" i="1"/>
  <c r="T1531" i="1"/>
  <c r="T1515" i="1"/>
  <c r="T1499" i="1"/>
  <c r="T1483" i="1"/>
  <c r="T1467" i="1"/>
  <c r="V1550" i="1"/>
  <c r="U1550" i="1"/>
  <c r="V1549" i="1"/>
  <c r="U1549" i="1"/>
  <c r="V1548" i="1"/>
  <c r="U1548" i="1"/>
  <c r="V1547" i="1"/>
  <c r="U1547" i="1"/>
  <c r="V1546" i="1"/>
  <c r="U1546" i="1"/>
  <c r="V1545" i="1"/>
  <c r="U1545" i="1"/>
  <c r="V1544" i="1"/>
  <c r="U1544" i="1"/>
  <c r="V1543" i="1"/>
  <c r="U1543" i="1"/>
  <c r="V1542" i="1"/>
  <c r="U1542" i="1"/>
  <c r="V1541" i="1"/>
  <c r="U1541" i="1"/>
  <c r="V1540" i="1"/>
  <c r="U1540" i="1"/>
  <c r="V1539" i="1"/>
  <c r="U1539" i="1"/>
  <c r="V1538" i="1"/>
  <c r="U1538" i="1"/>
  <c r="V1537" i="1"/>
  <c r="U1537" i="1"/>
  <c r="V1536" i="1"/>
  <c r="U1536" i="1"/>
  <c r="V1535" i="1"/>
  <c r="U1535" i="1"/>
  <c r="V1534" i="1"/>
  <c r="U1534" i="1"/>
  <c r="V1533" i="1"/>
  <c r="U1533" i="1"/>
  <c r="V1532" i="1"/>
  <c r="U1532" i="1"/>
  <c r="V1531" i="1"/>
  <c r="U1531" i="1"/>
  <c r="V1530" i="1"/>
  <c r="U1530" i="1"/>
  <c r="V1529" i="1"/>
  <c r="U1529" i="1"/>
  <c r="V1528" i="1"/>
  <c r="U1528" i="1"/>
  <c r="V1527" i="1"/>
  <c r="U1527" i="1"/>
  <c r="V1526" i="1"/>
  <c r="U1526" i="1"/>
  <c r="V1525" i="1"/>
  <c r="U1525" i="1"/>
  <c r="V1524" i="1"/>
  <c r="U1524" i="1"/>
  <c r="V1523" i="1"/>
  <c r="U1523" i="1"/>
  <c r="V1522" i="1"/>
  <c r="U1522" i="1"/>
  <c r="V1521" i="1"/>
  <c r="U1521" i="1"/>
  <c r="V1520" i="1"/>
  <c r="U1520" i="1"/>
  <c r="V1519" i="1"/>
  <c r="U1519" i="1"/>
  <c r="V1518" i="1"/>
  <c r="U1518" i="1"/>
  <c r="V1517" i="1"/>
  <c r="U1517" i="1"/>
  <c r="V1516" i="1"/>
  <c r="U1516" i="1"/>
  <c r="V1515" i="1"/>
  <c r="U1515" i="1"/>
  <c r="V1514" i="1"/>
  <c r="U1514" i="1"/>
  <c r="V1513" i="1"/>
  <c r="U1513" i="1"/>
  <c r="V1512" i="1"/>
  <c r="U1512" i="1"/>
  <c r="V1511" i="1"/>
  <c r="U1511" i="1"/>
  <c r="V1510" i="1"/>
  <c r="U1510" i="1"/>
  <c r="V1509" i="1"/>
  <c r="U1509" i="1"/>
  <c r="V1508" i="1"/>
  <c r="U1508" i="1"/>
  <c r="V1507" i="1"/>
  <c r="U1507" i="1"/>
  <c r="V1506" i="1"/>
  <c r="U1506" i="1"/>
  <c r="V1505" i="1"/>
  <c r="U1505" i="1"/>
  <c r="V1504" i="1"/>
  <c r="U1504" i="1"/>
  <c r="V1503" i="1"/>
  <c r="U1503" i="1"/>
  <c r="V1502" i="1"/>
  <c r="U1502" i="1"/>
  <c r="V1501" i="1"/>
  <c r="U1501" i="1"/>
  <c r="V1500" i="1"/>
  <c r="U1500" i="1"/>
  <c r="V1499" i="1"/>
  <c r="U1499" i="1"/>
  <c r="V1498" i="1"/>
  <c r="U1498" i="1"/>
  <c r="V1497" i="1"/>
  <c r="U1497" i="1"/>
  <c r="V1496" i="1"/>
  <c r="U1496" i="1"/>
  <c r="V1495" i="1"/>
  <c r="U1495" i="1"/>
  <c r="V1494" i="1"/>
  <c r="U1494" i="1"/>
  <c r="V1493" i="1"/>
  <c r="U1493" i="1"/>
  <c r="V1492" i="1"/>
  <c r="U1492" i="1"/>
  <c r="V1491" i="1"/>
  <c r="U1491" i="1"/>
  <c r="V1490" i="1"/>
  <c r="U1490" i="1"/>
  <c r="V1489" i="1"/>
  <c r="U1489" i="1"/>
  <c r="V1488" i="1"/>
  <c r="U1488" i="1"/>
  <c r="V1487" i="1"/>
  <c r="U1487" i="1"/>
  <c r="V1486" i="1"/>
  <c r="U1486" i="1"/>
  <c r="V1485" i="1"/>
  <c r="U1485" i="1"/>
  <c r="V1484" i="1"/>
  <c r="U1484" i="1"/>
  <c r="V1483" i="1"/>
  <c r="U1483" i="1"/>
  <c r="V1482" i="1"/>
  <c r="U1482" i="1"/>
  <c r="V1481" i="1"/>
  <c r="U1481" i="1"/>
  <c r="V1480" i="1"/>
  <c r="U1480" i="1"/>
  <c r="V1479" i="1"/>
  <c r="U1479" i="1"/>
  <c r="V1478" i="1"/>
  <c r="U1478" i="1"/>
  <c r="V1477" i="1"/>
  <c r="U1477" i="1"/>
  <c r="V1476" i="1"/>
  <c r="U1476" i="1"/>
  <c r="V1475" i="1"/>
  <c r="U1475" i="1"/>
  <c r="V1474" i="1"/>
  <c r="U1474" i="1"/>
  <c r="V1473" i="1"/>
  <c r="U1473" i="1"/>
  <c r="V1472" i="1"/>
  <c r="U1472" i="1"/>
  <c r="V1471" i="1"/>
  <c r="U1471" i="1"/>
  <c r="V1470" i="1"/>
  <c r="U1470" i="1"/>
  <c r="V1469" i="1"/>
  <c r="U1469" i="1"/>
  <c r="V1468" i="1"/>
  <c r="U1468" i="1"/>
  <c r="V1467" i="1"/>
  <c r="U1467" i="1"/>
  <c r="V1466" i="1"/>
  <c r="U1466" i="1"/>
  <c r="V1465" i="1"/>
  <c r="U1465" i="1"/>
  <c r="V1464" i="1"/>
  <c r="U1464" i="1"/>
  <c r="V1463" i="1"/>
  <c r="U1463" i="1"/>
  <c r="V1462" i="1"/>
  <c r="U1462" i="1"/>
  <c r="V1461" i="1"/>
  <c r="U1461" i="1"/>
  <c r="V1460" i="1"/>
  <c r="U1460" i="1"/>
  <c r="V1459" i="1"/>
  <c r="U1459" i="1"/>
  <c r="V1458" i="1"/>
  <c r="U1458" i="1"/>
  <c r="V1457" i="1"/>
  <c r="U1457" i="1"/>
  <c r="V1456" i="1"/>
  <c r="U1456" i="1"/>
  <c r="V1455" i="1"/>
  <c r="U1455" i="1"/>
  <c r="V1454" i="1"/>
  <c r="U1454" i="1"/>
  <c r="V1453" i="1"/>
  <c r="U1453" i="1"/>
  <c r="V1452" i="1"/>
  <c r="U1452" i="1"/>
  <c r="V1451" i="1"/>
  <c r="U1451" i="1"/>
  <c r="V1450" i="1"/>
  <c r="U1450" i="1"/>
  <c r="V1449" i="1"/>
  <c r="U1449" i="1"/>
  <c r="V1448" i="1"/>
  <c r="U1448" i="1"/>
  <c r="V1447" i="1"/>
  <c r="U1447" i="1"/>
  <c r="V1446" i="1"/>
  <c r="U1446" i="1"/>
  <c r="V1445" i="1"/>
  <c r="U1445" i="1"/>
  <c r="V1444" i="1"/>
  <c r="U1444" i="1"/>
  <c r="V1443" i="1"/>
  <c r="U1443" i="1"/>
  <c r="V1442" i="1"/>
  <c r="U1442" i="1"/>
  <c r="V1441" i="1"/>
  <c r="U1441" i="1"/>
  <c r="V1440" i="1"/>
  <c r="U1440" i="1"/>
  <c r="V1439" i="1"/>
  <c r="U1439" i="1"/>
  <c r="V1438" i="1"/>
  <c r="U1438" i="1"/>
  <c r="V1437" i="1"/>
  <c r="U1437" i="1"/>
  <c r="V1436" i="1"/>
  <c r="U1436" i="1"/>
  <c r="V1435" i="1"/>
  <c r="U1435" i="1"/>
  <c r="V1434" i="1"/>
  <c r="U1434" i="1"/>
  <c r="V1433" i="1"/>
  <c r="U1433" i="1"/>
  <c r="V1432" i="1"/>
  <c r="U1432" i="1"/>
  <c r="V1431" i="1"/>
  <c r="U1431" i="1"/>
  <c r="V1430" i="1"/>
  <c r="U1430" i="1"/>
  <c r="V1429" i="1"/>
  <c r="U1429" i="1"/>
  <c r="V1428" i="1"/>
  <c r="U1428" i="1"/>
  <c r="V1427" i="1"/>
  <c r="U1427" i="1"/>
  <c r="V1426" i="1"/>
  <c r="U1426" i="1"/>
  <c r="V1425" i="1"/>
  <c r="U1425" i="1"/>
  <c r="V1424" i="1"/>
  <c r="U1424" i="1"/>
  <c r="V1423" i="1"/>
  <c r="U1423" i="1"/>
  <c r="V1422" i="1"/>
  <c r="U1422" i="1"/>
  <c r="V1421" i="1"/>
  <c r="U1421" i="1"/>
  <c r="V1420" i="1"/>
  <c r="U1420" i="1"/>
  <c r="V1419" i="1"/>
  <c r="U1419" i="1"/>
  <c r="V1418" i="1"/>
  <c r="U1418" i="1"/>
  <c r="V1417" i="1"/>
  <c r="U1417" i="1"/>
  <c r="V1416" i="1"/>
  <c r="U1416" i="1"/>
  <c r="V1415" i="1"/>
  <c r="U1415" i="1"/>
  <c r="V1414" i="1"/>
  <c r="U1414" i="1"/>
  <c r="V1413" i="1"/>
  <c r="U1413" i="1"/>
  <c r="V1412" i="1"/>
  <c r="U1412" i="1"/>
  <c r="V1411" i="1"/>
  <c r="U1411" i="1"/>
  <c r="V1410" i="1"/>
  <c r="U1410" i="1"/>
  <c r="V1409" i="1"/>
  <c r="U1409" i="1"/>
  <c r="V1408" i="1"/>
  <c r="U1408" i="1"/>
  <c r="V1407" i="1"/>
  <c r="U1407" i="1"/>
  <c r="V1406" i="1"/>
  <c r="U1406" i="1"/>
  <c r="V1405" i="1"/>
  <c r="U1405" i="1"/>
  <c r="V1404" i="1"/>
  <c r="U1404" i="1"/>
  <c r="V1403" i="1"/>
  <c r="U1403" i="1"/>
  <c r="V1402" i="1"/>
  <c r="U1402" i="1"/>
  <c r="V1401" i="1"/>
  <c r="U1401" i="1"/>
  <c r="V1400" i="1"/>
  <c r="U1400" i="1"/>
  <c r="V1399" i="1"/>
  <c r="U1399" i="1"/>
  <c r="V1398" i="1"/>
  <c r="U1398" i="1"/>
  <c r="V1397" i="1"/>
  <c r="U1397" i="1"/>
  <c r="V1396" i="1"/>
  <c r="U1396" i="1"/>
  <c r="V1395" i="1"/>
  <c r="U1395" i="1"/>
  <c r="V1394" i="1"/>
  <c r="U1394" i="1"/>
  <c r="V1393" i="1"/>
  <c r="U1393" i="1"/>
  <c r="V1392" i="1"/>
  <c r="U1392" i="1"/>
  <c r="V1391" i="1"/>
  <c r="U1391" i="1"/>
  <c r="V1390" i="1"/>
  <c r="U1390" i="1"/>
  <c r="V1389" i="1"/>
  <c r="U1389" i="1"/>
  <c r="V1388" i="1"/>
  <c r="U1388" i="1"/>
  <c r="V1387" i="1"/>
  <c r="U1387" i="1"/>
  <c r="V1386" i="1"/>
  <c r="U1386" i="1"/>
  <c r="V1385" i="1"/>
  <c r="U1385" i="1"/>
  <c r="V1384" i="1"/>
  <c r="U1384" i="1"/>
  <c r="V1383" i="1"/>
  <c r="U1383" i="1"/>
  <c r="V1382" i="1"/>
  <c r="U1382" i="1"/>
  <c r="V1381" i="1"/>
  <c r="U1381" i="1"/>
  <c r="V1380" i="1"/>
  <c r="U1380" i="1"/>
  <c r="V1379" i="1"/>
  <c r="U1379" i="1"/>
  <c r="V1378" i="1"/>
  <c r="U1378" i="1"/>
  <c r="V1377" i="1"/>
  <c r="U1377" i="1"/>
  <c r="V1376" i="1"/>
  <c r="U1376" i="1"/>
  <c r="V1375" i="1"/>
  <c r="U1375" i="1"/>
  <c r="V1374" i="1"/>
  <c r="U1374" i="1"/>
  <c r="V1373" i="1"/>
  <c r="U1373" i="1"/>
  <c r="V1372" i="1"/>
  <c r="U1372" i="1"/>
  <c r="V1371" i="1"/>
  <c r="U1371" i="1"/>
  <c r="V1370" i="1"/>
  <c r="U1370" i="1"/>
  <c r="V1369" i="1"/>
  <c r="U1369" i="1"/>
  <c r="V1368" i="1"/>
  <c r="U1368" i="1"/>
  <c r="V1367" i="1"/>
  <c r="U1367" i="1"/>
  <c r="V1366" i="1"/>
  <c r="U1366" i="1"/>
  <c r="V1365" i="1"/>
  <c r="U1365" i="1"/>
  <c r="V1364" i="1"/>
  <c r="U1364" i="1"/>
  <c r="V1363" i="1"/>
  <c r="U1363" i="1"/>
  <c r="V1362" i="1"/>
  <c r="U1362" i="1"/>
  <c r="V1361" i="1"/>
  <c r="U1361" i="1"/>
  <c r="V1360" i="1"/>
  <c r="U1360" i="1"/>
  <c r="V1359" i="1"/>
  <c r="U1359" i="1"/>
  <c r="V1358" i="1"/>
  <c r="U1358" i="1"/>
  <c r="V1357" i="1"/>
  <c r="U1357" i="1"/>
  <c r="V1356" i="1"/>
  <c r="U1356" i="1"/>
  <c r="V1355" i="1"/>
  <c r="U1355" i="1"/>
  <c r="V1354" i="1"/>
  <c r="U1354" i="1"/>
  <c r="V1353" i="1"/>
  <c r="U1353" i="1"/>
  <c r="V1352" i="1"/>
  <c r="U1352" i="1"/>
  <c r="V1351" i="1"/>
  <c r="U1351" i="1"/>
  <c r="V1350" i="1"/>
  <c r="U1350" i="1"/>
  <c r="V1349" i="1"/>
  <c r="U1349" i="1"/>
  <c r="V1348" i="1"/>
  <c r="U1348" i="1"/>
  <c r="V1347" i="1"/>
  <c r="U1347" i="1"/>
  <c r="V1346" i="1"/>
  <c r="U1346" i="1"/>
  <c r="V1345" i="1"/>
  <c r="U1345" i="1"/>
  <c r="V1344" i="1"/>
  <c r="U1344" i="1"/>
  <c r="V1343" i="1"/>
  <c r="U1343" i="1"/>
  <c r="V1342" i="1"/>
  <c r="U1342" i="1"/>
  <c r="V1341" i="1"/>
  <c r="U1341" i="1"/>
  <c r="V1340" i="1"/>
  <c r="U1340" i="1"/>
  <c r="V1339" i="1"/>
  <c r="U1339" i="1"/>
  <c r="V1338" i="1"/>
  <c r="U1338" i="1"/>
  <c r="V1337" i="1"/>
  <c r="U1337" i="1"/>
  <c r="V1336" i="1"/>
  <c r="U1336" i="1"/>
  <c r="V1335" i="1"/>
  <c r="U1335" i="1"/>
  <c r="V1334" i="1"/>
  <c r="U1334" i="1"/>
  <c r="V1333" i="1"/>
  <c r="U1333" i="1"/>
  <c r="V1332" i="1"/>
  <c r="U1332" i="1"/>
  <c r="V1331" i="1"/>
  <c r="U1331" i="1"/>
  <c r="V1330" i="1"/>
  <c r="U1330" i="1"/>
  <c r="V1329" i="1"/>
  <c r="U1329" i="1"/>
  <c r="V1328" i="1"/>
  <c r="U1328" i="1"/>
  <c r="V1327" i="1"/>
  <c r="U1327" i="1"/>
  <c r="V1326" i="1"/>
  <c r="U1326" i="1"/>
  <c r="V1325" i="1"/>
  <c r="U1325" i="1"/>
  <c r="V1324" i="1"/>
  <c r="U1324" i="1"/>
  <c r="V1323" i="1"/>
  <c r="U1323" i="1"/>
  <c r="V1322" i="1"/>
  <c r="U1322" i="1"/>
  <c r="V1321" i="1"/>
  <c r="U1321" i="1"/>
  <c r="V1320" i="1"/>
  <c r="U1320" i="1"/>
  <c r="V1319" i="1"/>
  <c r="U1319" i="1"/>
  <c r="V1318" i="1"/>
  <c r="U1318" i="1"/>
  <c r="V1317" i="1"/>
  <c r="U1317" i="1"/>
  <c r="V1316" i="1"/>
  <c r="U1316" i="1"/>
  <c r="V1315" i="1"/>
  <c r="U1315" i="1"/>
  <c r="V1314" i="1"/>
  <c r="U1314" i="1"/>
  <c r="V1313" i="1"/>
  <c r="U1313" i="1"/>
  <c r="V1312" i="1"/>
  <c r="U1312" i="1"/>
  <c r="V1311" i="1"/>
  <c r="U1311" i="1"/>
  <c r="V1310" i="1"/>
  <c r="U1310" i="1"/>
  <c r="V1309" i="1"/>
  <c r="U1309" i="1"/>
  <c r="V1308" i="1"/>
  <c r="U1308" i="1"/>
  <c r="V1307" i="1"/>
  <c r="U1307" i="1"/>
  <c r="V1306" i="1"/>
  <c r="U1306" i="1"/>
  <c r="V1305" i="1"/>
  <c r="U1305" i="1"/>
  <c r="V1304" i="1"/>
  <c r="U1304" i="1"/>
  <c r="V1303" i="1"/>
  <c r="U1303" i="1"/>
  <c r="V1302" i="1"/>
  <c r="U1302" i="1"/>
  <c r="V1301" i="1"/>
  <c r="U1301" i="1"/>
  <c r="V1300" i="1"/>
  <c r="U1300" i="1"/>
  <c r="V1299" i="1"/>
  <c r="U1299" i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291" i="1"/>
  <c r="U1291" i="1"/>
  <c r="V1290" i="1"/>
  <c r="U1290" i="1"/>
  <c r="V1289" i="1"/>
  <c r="U1289" i="1"/>
  <c r="V1288" i="1"/>
  <c r="U1288" i="1"/>
  <c r="V1287" i="1"/>
  <c r="U1287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5" i="1"/>
  <c r="U1275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4" i="1"/>
  <c r="U1264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6" i="1"/>
  <c r="U1236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4" i="1"/>
  <c r="U1224" i="1"/>
  <c r="V1223" i="1"/>
  <c r="U1223" i="1"/>
  <c r="V1222" i="1"/>
  <c r="U1222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5" i="1"/>
  <c r="U1215" i="1"/>
  <c r="V1214" i="1"/>
  <c r="U1214" i="1"/>
  <c r="V1213" i="1"/>
  <c r="U1213" i="1"/>
  <c r="V1212" i="1"/>
  <c r="U1212" i="1"/>
  <c r="V1211" i="1"/>
  <c r="U1211" i="1"/>
  <c r="V1210" i="1"/>
  <c r="U1210" i="1"/>
  <c r="V1209" i="1"/>
  <c r="U1209" i="1"/>
  <c r="V1208" i="1"/>
  <c r="U1208" i="1"/>
  <c r="V1207" i="1"/>
  <c r="U1207" i="1"/>
  <c r="V1206" i="1"/>
  <c r="U1206" i="1"/>
  <c r="V1205" i="1"/>
  <c r="U1205" i="1"/>
  <c r="V1204" i="1"/>
  <c r="U1204" i="1"/>
  <c r="V1203" i="1"/>
  <c r="U1203" i="1"/>
  <c r="V1202" i="1"/>
  <c r="U1202" i="1"/>
  <c r="V1201" i="1"/>
  <c r="U1201" i="1"/>
  <c r="V1200" i="1"/>
  <c r="U1200" i="1"/>
  <c r="V1199" i="1"/>
  <c r="U1199" i="1"/>
  <c r="V1198" i="1"/>
  <c r="U1198" i="1"/>
  <c r="V1197" i="1"/>
  <c r="U1197" i="1"/>
  <c r="V1196" i="1"/>
  <c r="U1196" i="1"/>
  <c r="V1195" i="1"/>
  <c r="U1195" i="1"/>
  <c r="V1194" i="1"/>
  <c r="U1194" i="1"/>
  <c r="V1193" i="1"/>
  <c r="U1193" i="1"/>
  <c r="V1192" i="1"/>
  <c r="U1192" i="1"/>
  <c r="V1191" i="1"/>
  <c r="U1191" i="1"/>
  <c r="V1190" i="1"/>
  <c r="U1190" i="1"/>
  <c r="V1189" i="1"/>
  <c r="U1189" i="1"/>
  <c r="V1188" i="1"/>
  <c r="U1188" i="1"/>
  <c r="V1187" i="1"/>
  <c r="U1187" i="1"/>
  <c r="V1186" i="1"/>
  <c r="U1186" i="1"/>
  <c r="V1185" i="1"/>
  <c r="U1185" i="1"/>
  <c r="V1184" i="1"/>
  <c r="U1184" i="1"/>
  <c r="V1183" i="1"/>
  <c r="U1183" i="1"/>
  <c r="V1182" i="1"/>
  <c r="U1182" i="1"/>
  <c r="V1181" i="1"/>
  <c r="U1181" i="1"/>
  <c r="V1180" i="1"/>
  <c r="U1180" i="1"/>
  <c r="V1179" i="1"/>
  <c r="U1179" i="1"/>
  <c r="V1178" i="1"/>
  <c r="U1178" i="1"/>
  <c r="V1177" i="1"/>
  <c r="U1177" i="1"/>
  <c r="V1176" i="1"/>
  <c r="U1176" i="1"/>
  <c r="V1175" i="1"/>
  <c r="U1175" i="1"/>
  <c r="V1174" i="1"/>
  <c r="U1174" i="1"/>
  <c r="V1173" i="1"/>
  <c r="U1173" i="1"/>
  <c r="V1172" i="1"/>
  <c r="U1172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9" i="1"/>
  <c r="U1149" i="1"/>
  <c r="V1148" i="1"/>
  <c r="U1148" i="1"/>
  <c r="V1147" i="1"/>
  <c r="U1147" i="1"/>
  <c r="V1146" i="1"/>
  <c r="U1146" i="1"/>
  <c r="V1145" i="1"/>
  <c r="U1145" i="1"/>
  <c r="V1144" i="1"/>
  <c r="U1144" i="1"/>
  <c r="V1143" i="1"/>
  <c r="U1143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1135" i="1"/>
  <c r="U1135" i="1"/>
  <c r="V1134" i="1"/>
  <c r="U1134" i="1"/>
  <c r="V1133" i="1"/>
  <c r="U1133" i="1"/>
  <c r="V1132" i="1"/>
  <c r="U1132" i="1"/>
  <c r="V1131" i="1"/>
  <c r="U1131" i="1"/>
  <c r="V1130" i="1"/>
  <c r="U1130" i="1"/>
  <c r="V1129" i="1"/>
  <c r="U1129" i="1"/>
  <c r="V1128" i="1"/>
  <c r="U1128" i="1"/>
  <c r="V1127" i="1"/>
  <c r="U1127" i="1"/>
  <c r="V1126" i="1"/>
  <c r="U1126" i="1"/>
  <c r="V1125" i="1"/>
  <c r="U1125" i="1"/>
  <c r="V1124" i="1"/>
  <c r="U1124" i="1"/>
  <c r="V1123" i="1"/>
  <c r="U1123" i="1"/>
  <c r="V1122" i="1"/>
  <c r="U1122" i="1"/>
  <c r="V1121" i="1"/>
  <c r="U1121" i="1"/>
  <c r="V1120" i="1"/>
  <c r="U1120" i="1"/>
  <c r="V1119" i="1"/>
  <c r="U1119" i="1"/>
  <c r="V1118" i="1"/>
  <c r="U1118" i="1"/>
  <c r="V1117" i="1"/>
  <c r="U1117" i="1"/>
  <c r="V1116" i="1"/>
  <c r="U1116" i="1"/>
  <c r="V1115" i="1"/>
  <c r="U1115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6" i="1"/>
  <c r="U1106" i="1"/>
  <c r="V1105" i="1"/>
  <c r="U1105" i="1"/>
  <c r="V1104" i="1"/>
  <c r="U1104" i="1"/>
  <c r="V1103" i="1"/>
  <c r="U1103" i="1"/>
  <c r="V1102" i="1"/>
  <c r="U1102" i="1"/>
  <c r="V1101" i="1"/>
  <c r="U1101" i="1"/>
  <c r="V1100" i="1"/>
  <c r="U1100" i="1"/>
  <c r="V1099" i="1"/>
  <c r="U1099" i="1"/>
  <c r="V1098" i="1"/>
  <c r="U1098" i="1"/>
  <c r="V1097" i="1"/>
  <c r="U1097" i="1"/>
  <c r="V1096" i="1"/>
  <c r="U1096" i="1"/>
  <c r="V1095" i="1"/>
  <c r="U1095" i="1"/>
  <c r="V1094" i="1"/>
  <c r="U1094" i="1"/>
  <c r="V1093" i="1"/>
  <c r="U1093" i="1"/>
  <c r="V1092" i="1"/>
  <c r="U1092" i="1"/>
  <c r="V1091" i="1"/>
  <c r="U1091" i="1"/>
  <c r="V1090" i="1"/>
  <c r="U1090" i="1"/>
  <c r="V1089" i="1"/>
  <c r="U1089" i="1"/>
  <c r="V1088" i="1"/>
  <c r="U1088" i="1"/>
  <c r="V1087" i="1"/>
  <c r="U1087" i="1"/>
  <c r="V1086" i="1"/>
  <c r="U1086" i="1"/>
  <c r="V1085" i="1"/>
  <c r="U1085" i="1"/>
  <c r="V1084" i="1"/>
  <c r="U1084" i="1"/>
  <c r="V1083" i="1"/>
  <c r="U1083" i="1"/>
  <c r="V1082" i="1"/>
  <c r="U1082" i="1"/>
  <c r="V1081" i="1"/>
  <c r="U1081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3" i="1"/>
  <c r="U1073" i="1"/>
  <c r="V1072" i="1"/>
  <c r="U1072" i="1"/>
  <c r="V1071" i="1"/>
  <c r="U1071" i="1"/>
  <c r="V1070" i="1"/>
  <c r="U1070" i="1"/>
  <c r="V1069" i="1"/>
  <c r="U1069" i="1"/>
  <c r="V1068" i="1"/>
  <c r="U1068" i="1"/>
  <c r="V1067" i="1"/>
  <c r="U1067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8" i="1"/>
  <c r="U1048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5" i="1"/>
  <c r="U1035" i="1"/>
  <c r="V1034" i="1"/>
  <c r="U1034" i="1"/>
  <c r="V1033" i="1"/>
  <c r="U1033" i="1"/>
  <c r="V1032" i="1"/>
  <c r="U1032" i="1"/>
  <c r="V1031" i="1"/>
  <c r="U1031" i="1"/>
  <c r="V1030" i="1"/>
  <c r="U1030" i="1"/>
  <c r="V1029" i="1"/>
  <c r="U1029" i="1"/>
  <c r="V1028" i="1"/>
  <c r="U1028" i="1"/>
  <c r="V1027" i="1"/>
  <c r="U1027" i="1"/>
  <c r="V1026" i="1"/>
  <c r="U1026" i="1"/>
  <c r="V1025" i="1"/>
  <c r="U1025" i="1"/>
  <c r="V1024" i="1"/>
  <c r="U1024" i="1"/>
  <c r="V1023" i="1"/>
  <c r="U1023" i="1"/>
  <c r="V1022" i="1"/>
  <c r="U1022" i="1"/>
  <c r="V1021" i="1"/>
  <c r="U1021" i="1"/>
  <c r="V1020" i="1"/>
  <c r="U1020" i="1"/>
  <c r="V1019" i="1"/>
  <c r="U1019" i="1"/>
  <c r="V1018" i="1"/>
  <c r="U1018" i="1"/>
  <c r="V1017" i="1"/>
  <c r="U1017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10" i="1"/>
  <c r="U1010" i="1"/>
  <c r="V1009" i="1"/>
  <c r="U1009" i="1"/>
  <c r="V1008" i="1"/>
  <c r="U1008" i="1"/>
  <c r="V1007" i="1"/>
  <c r="U1007" i="1"/>
  <c r="V1006" i="1"/>
  <c r="U1006" i="1"/>
  <c r="V1005" i="1"/>
  <c r="U1005" i="1"/>
  <c r="V1004" i="1"/>
  <c r="U1004" i="1"/>
  <c r="V1003" i="1"/>
  <c r="U1003" i="1"/>
  <c r="V1002" i="1"/>
  <c r="U1002" i="1"/>
  <c r="V1001" i="1"/>
  <c r="U1001" i="1"/>
  <c r="V1000" i="1"/>
  <c r="U1000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3" i="1"/>
  <c r="U993" i="1"/>
  <c r="V992" i="1"/>
  <c r="U992" i="1"/>
  <c r="V991" i="1"/>
  <c r="U991" i="1"/>
  <c r="V990" i="1"/>
  <c r="U990" i="1"/>
  <c r="V989" i="1"/>
  <c r="U989" i="1"/>
  <c r="V988" i="1"/>
  <c r="U988" i="1"/>
  <c r="V987" i="1"/>
  <c r="U987" i="1"/>
  <c r="V986" i="1"/>
  <c r="U986" i="1"/>
  <c r="V985" i="1"/>
  <c r="U985" i="1"/>
  <c r="V984" i="1"/>
  <c r="U984" i="1"/>
  <c r="V983" i="1"/>
  <c r="U983" i="1"/>
  <c r="V982" i="1"/>
  <c r="U982" i="1"/>
  <c r="V981" i="1"/>
  <c r="U981" i="1"/>
  <c r="V980" i="1"/>
  <c r="U980" i="1"/>
  <c r="V979" i="1"/>
  <c r="U979" i="1"/>
  <c r="V978" i="1"/>
  <c r="U978" i="1"/>
  <c r="V977" i="1"/>
  <c r="U977" i="1"/>
  <c r="V976" i="1"/>
  <c r="U976" i="1"/>
  <c r="V975" i="1"/>
  <c r="U975" i="1"/>
  <c r="V974" i="1"/>
  <c r="U974" i="1"/>
  <c r="V973" i="1"/>
  <c r="U973" i="1"/>
  <c r="V972" i="1"/>
  <c r="U972" i="1"/>
  <c r="V971" i="1"/>
  <c r="U971" i="1"/>
  <c r="V970" i="1"/>
  <c r="U970" i="1"/>
  <c r="V969" i="1"/>
  <c r="U969" i="1"/>
  <c r="V968" i="1"/>
  <c r="U968" i="1"/>
  <c r="V967" i="1"/>
  <c r="U967" i="1"/>
  <c r="V966" i="1"/>
  <c r="U966" i="1"/>
  <c r="V965" i="1"/>
  <c r="U965" i="1"/>
  <c r="V964" i="1"/>
  <c r="U964" i="1"/>
  <c r="V963" i="1"/>
  <c r="U963" i="1"/>
  <c r="V962" i="1"/>
  <c r="U962" i="1"/>
  <c r="V961" i="1"/>
  <c r="U961" i="1"/>
  <c r="V960" i="1"/>
  <c r="U960" i="1"/>
  <c r="V959" i="1"/>
  <c r="U959" i="1"/>
  <c r="V958" i="1"/>
  <c r="U958" i="1"/>
  <c r="V957" i="1"/>
  <c r="U957" i="1"/>
  <c r="V956" i="1"/>
  <c r="U956" i="1"/>
  <c r="V955" i="1"/>
  <c r="U955" i="1"/>
  <c r="V954" i="1"/>
  <c r="U954" i="1"/>
  <c r="V953" i="1"/>
  <c r="U953" i="1"/>
  <c r="V952" i="1"/>
  <c r="U952" i="1"/>
  <c r="V951" i="1"/>
  <c r="U951" i="1"/>
  <c r="V950" i="1"/>
  <c r="U950" i="1"/>
  <c r="V949" i="1"/>
  <c r="U949" i="1"/>
  <c r="V948" i="1"/>
  <c r="U948" i="1"/>
  <c r="V947" i="1"/>
  <c r="U947" i="1"/>
  <c r="V946" i="1"/>
  <c r="U946" i="1"/>
  <c r="V945" i="1"/>
  <c r="U945" i="1"/>
  <c r="V944" i="1"/>
  <c r="U944" i="1"/>
  <c r="V943" i="1"/>
  <c r="U943" i="1"/>
  <c r="V942" i="1"/>
  <c r="U942" i="1"/>
  <c r="V941" i="1"/>
  <c r="U941" i="1"/>
  <c r="V940" i="1"/>
  <c r="U940" i="1"/>
  <c r="V939" i="1"/>
  <c r="U939" i="1"/>
  <c r="V938" i="1"/>
  <c r="U938" i="1"/>
  <c r="V937" i="1"/>
  <c r="U937" i="1"/>
  <c r="V936" i="1"/>
  <c r="U936" i="1"/>
  <c r="V935" i="1"/>
  <c r="U935" i="1"/>
  <c r="V934" i="1"/>
  <c r="U934" i="1"/>
  <c r="V933" i="1"/>
  <c r="U933" i="1"/>
  <c r="V932" i="1"/>
  <c r="U932" i="1"/>
  <c r="V931" i="1"/>
  <c r="U931" i="1"/>
  <c r="V930" i="1"/>
  <c r="U930" i="1"/>
  <c r="V929" i="1"/>
  <c r="U929" i="1"/>
  <c r="V928" i="1"/>
  <c r="U928" i="1"/>
  <c r="V927" i="1"/>
  <c r="U927" i="1"/>
  <c r="V926" i="1"/>
  <c r="U926" i="1"/>
  <c r="V925" i="1"/>
  <c r="U925" i="1"/>
  <c r="V924" i="1"/>
  <c r="U924" i="1"/>
  <c r="V923" i="1"/>
  <c r="U923" i="1"/>
  <c r="V922" i="1"/>
  <c r="U922" i="1"/>
  <c r="V921" i="1"/>
  <c r="U921" i="1"/>
  <c r="V920" i="1"/>
  <c r="U920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2" i="1"/>
  <c r="U912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8" i="1"/>
  <c r="U878" i="1"/>
  <c r="V877" i="1"/>
  <c r="U877" i="1"/>
  <c r="V876" i="1"/>
  <c r="U876" i="1"/>
  <c r="V875" i="1"/>
  <c r="U875" i="1"/>
  <c r="V874" i="1"/>
  <c r="U874" i="1"/>
  <c r="V873" i="1"/>
  <c r="U873" i="1"/>
  <c r="V872" i="1"/>
  <c r="U872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4" i="1"/>
  <c r="U864" i="1"/>
  <c r="V863" i="1"/>
  <c r="U863" i="1"/>
  <c r="V862" i="1"/>
  <c r="U862" i="1"/>
  <c r="V861" i="1"/>
  <c r="U861" i="1"/>
  <c r="V860" i="1"/>
  <c r="U860" i="1"/>
  <c r="V859" i="1"/>
  <c r="U859" i="1"/>
  <c r="V858" i="1"/>
  <c r="U858" i="1"/>
  <c r="V857" i="1"/>
  <c r="U857" i="1"/>
  <c r="V856" i="1"/>
  <c r="U856" i="1"/>
  <c r="V855" i="1"/>
  <c r="U855" i="1"/>
  <c r="V854" i="1"/>
  <c r="U854" i="1"/>
  <c r="V853" i="1"/>
  <c r="U853" i="1"/>
  <c r="V852" i="1"/>
  <c r="U852" i="1"/>
  <c r="V851" i="1"/>
  <c r="U851" i="1"/>
  <c r="V850" i="1"/>
  <c r="U850" i="1"/>
  <c r="V849" i="1"/>
  <c r="U849" i="1"/>
  <c r="V848" i="1"/>
  <c r="U848" i="1"/>
  <c r="V847" i="1"/>
  <c r="U847" i="1"/>
  <c r="V846" i="1"/>
  <c r="U846" i="1"/>
  <c r="V845" i="1"/>
  <c r="U845" i="1"/>
  <c r="V844" i="1"/>
  <c r="U844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1" i="1"/>
  <c r="U831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10" i="1"/>
  <c r="U810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2" i="1"/>
  <c r="U802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5" i="1"/>
  <c r="U775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8" i="1"/>
  <c r="U768" i="1"/>
  <c r="V767" i="1"/>
  <c r="U767" i="1"/>
  <c r="V766" i="1"/>
  <c r="U766" i="1"/>
  <c r="V765" i="1"/>
  <c r="U765" i="1"/>
  <c r="V764" i="1"/>
  <c r="U764" i="1"/>
  <c r="V763" i="1"/>
  <c r="U763" i="1"/>
  <c r="V762" i="1"/>
  <c r="U762" i="1"/>
  <c r="V761" i="1"/>
  <c r="U761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4" i="1"/>
  <c r="U754" i="1"/>
  <c r="V753" i="1"/>
  <c r="U753" i="1"/>
  <c r="V752" i="1"/>
  <c r="U752" i="1"/>
  <c r="V751" i="1"/>
  <c r="U751" i="1"/>
  <c r="V750" i="1"/>
  <c r="U750" i="1"/>
  <c r="V749" i="1"/>
  <c r="U749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6" i="1"/>
  <c r="U736" i="1"/>
  <c r="V735" i="1"/>
  <c r="U735" i="1"/>
  <c r="V734" i="1"/>
  <c r="U734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5" i="1"/>
  <c r="U715" i="1"/>
  <c r="V714" i="1"/>
  <c r="U714" i="1"/>
  <c r="V713" i="1"/>
  <c r="U713" i="1"/>
  <c r="V712" i="1"/>
  <c r="U712" i="1"/>
  <c r="V711" i="1"/>
  <c r="U711" i="1"/>
  <c r="V710" i="1"/>
  <c r="U710" i="1"/>
  <c r="V709" i="1"/>
  <c r="U709" i="1"/>
  <c r="V708" i="1"/>
  <c r="U708" i="1"/>
  <c r="V707" i="1"/>
  <c r="U707" i="1"/>
  <c r="V706" i="1"/>
  <c r="U706" i="1"/>
  <c r="V705" i="1"/>
  <c r="U705" i="1"/>
  <c r="V704" i="1"/>
  <c r="U704" i="1"/>
  <c r="V703" i="1"/>
  <c r="U703" i="1"/>
  <c r="V702" i="1"/>
  <c r="U702" i="1"/>
  <c r="V701" i="1"/>
  <c r="U701" i="1"/>
  <c r="V700" i="1"/>
  <c r="U700" i="1"/>
  <c r="V699" i="1"/>
  <c r="U699" i="1"/>
  <c r="V698" i="1"/>
  <c r="U698" i="1"/>
  <c r="V697" i="1"/>
  <c r="U697" i="1"/>
  <c r="V696" i="1"/>
  <c r="U696" i="1"/>
  <c r="V695" i="1"/>
  <c r="U695" i="1"/>
  <c r="V694" i="1"/>
  <c r="U694" i="1"/>
  <c r="V693" i="1"/>
  <c r="U693" i="1"/>
  <c r="V692" i="1"/>
  <c r="U692" i="1"/>
  <c r="V691" i="1"/>
  <c r="U691" i="1"/>
  <c r="V690" i="1"/>
  <c r="U690" i="1"/>
  <c r="V689" i="1"/>
  <c r="U689" i="1"/>
  <c r="V688" i="1"/>
  <c r="U688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9" i="1"/>
  <c r="U679" i="1"/>
  <c r="V678" i="1"/>
  <c r="U678" i="1"/>
  <c r="V677" i="1"/>
  <c r="U677" i="1"/>
  <c r="V676" i="1"/>
  <c r="U676" i="1"/>
  <c r="V675" i="1"/>
  <c r="U675" i="1"/>
  <c r="V674" i="1"/>
  <c r="U674" i="1"/>
  <c r="V673" i="1"/>
  <c r="U673" i="1"/>
  <c r="V672" i="1"/>
  <c r="U672" i="1"/>
  <c r="V671" i="1"/>
  <c r="U671" i="1"/>
  <c r="V670" i="1"/>
  <c r="U670" i="1"/>
  <c r="V669" i="1"/>
  <c r="U669" i="1"/>
  <c r="V668" i="1"/>
  <c r="U668" i="1"/>
  <c r="V667" i="1"/>
  <c r="U667" i="1"/>
  <c r="V666" i="1"/>
  <c r="U666" i="1"/>
  <c r="V665" i="1"/>
  <c r="U665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V650" i="1"/>
  <c r="U650" i="1"/>
  <c r="V649" i="1"/>
  <c r="U649" i="1"/>
  <c r="V648" i="1"/>
  <c r="U648" i="1"/>
  <c r="V647" i="1"/>
  <c r="U647" i="1"/>
  <c r="V646" i="1"/>
  <c r="U646" i="1"/>
  <c r="V645" i="1"/>
  <c r="U645" i="1"/>
  <c r="V644" i="1"/>
  <c r="U644" i="1"/>
  <c r="V643" i="1"/>
  <c r="U643" i="1"/>
  <c r="V642" i="1"/>
  <c r="U642" i="1"/>
  <c r="V641" i="1"/>
  <c r="U641" i="1"/>
  <c r="V640" i="1"/>
  <c r="U640" i="1"/>
  <c r="V639" i="1"/>
  <c r="U639" i="1"/>
  <c r="V638" i="1"/>
  <c r="U638" i="1"/>
  <c r="V637" i="1"/>
  <c r="U637" i="1"/>
  <c r="V636" i="1"/>
  <c r="U636" i="1"/>
  <c r="V635" i="1"/>
  <c r="U635" i="1"/>
  <c r="V634" i="1"/>
  <c r="U634" i="1"/>
  <c r="V633" i="1"/>
  <c r="U633" i="1"/>
  <c r="V632" i="1"/>
  <c r="U632" i="1"/>
  <c r="V631" i="1"/>
  <c r="U631" i="1"/>
  <c r="V630" i="1"/>
  <c r="U630" i="1"/>
  <c r="V629" i="1"/>
  <c r="U629" i="1"/>
  <c r="V628" i="1"/>
  <c r="U628" i="1"/>
  <c r="V627" i="1"/>
  <c r="U627" i="1"/>
  <c r="V626" i="1"/>
  <c r="U626" i="1"/>
  <c r="V625" i="1"/>
  <c r="U625" i="1"/>
  <c r="V624" i="1"/>
  <c r="U624" i="1"/>
  <c r="V623" i="1"/>
  <c r="U623" i="1"/>
  <c r="V622" i="1"/>
  <c r="U622" i="1"/>
  <c r="V621" i="1"/>
  <c r="U621" i="1"/>
  <c r="V620" i="1"/>
  <c r="U620" i="1"/>
  <c r="V619" i="1"/>
  <c r="U619" i="1"/>
  <c r="V618" i="1"/>
  <c r="U618" i="1"/>
  <c r="V617" i="1"/>
  <c r="U617" i="1"/>
  <c r="V616" i="1"/>
  <c r="U616" i="1"/>
  <c r="V615" i="1"/>
  <c r="U615" i="1"/>
  <c r="V614" i="1"/>
  <c r="U614" i="1"/>
  <c r="V613" i="1"/>
  <c r="U613" i="1"/>
  <c r="V612" i="1"/>
  <c r="U612" i="1"/>
  <c r="V611" i="1"/>
  <c r="U611" i="1"/>
  <c r="V610" i="1"/>
  <c r="U610" i="1"/>
  <c r="V609" i="1"/>
  <c r="U609" i="1"/>
  <c r="V608" i="1"/>
  <c r="U608" i="1"/>
  <c r="V607" i="1"/>
  <c r="U607" i="1"/>
  <c r="V606" i="1"/>
  <c r="U606" i="1"/>
  <c r="V605" i="1"/>
  <c r="U605" i="1"/>
  <c r="V604" i="1"/>
  <c r="U604" i="1"/>
  <c r="V603" i="1"/>
  <c r="U603" i="1"/>
  <c r="V602" i="1"/>
  <c r="U602" i="1"/>
  <c r="V601" i="1"/>
  <c r="U601" i="1"/>
  <c r="V600" i="1"/>
  <c r="U600" i="1"/>
  <c r="V599" i="1"/>
  <c r="U599" i="1"/>
  <c r="V598" i="1"/>
  <c r="U598" i="1"/>
  <c r="V597" i="1"/>
  <c r="U597" i="1"/>
  <c r="V596" i="1"/>
  <c r="U596" i="1"/>
  <c r="V595" i="1"/>
  <c r="U595" i="1"/>
  <c r="V594" i="1"/>
  <c r="U594" i="1"/>
  <c r="V593" i="1"/>
  <c r="U593" i="1"/>
  <c r="V592" i="1"/>
  <c r="U592" i="1"/>
  <c r="V591" i="1"/>
  <c r="U591" i="1"/>
  <c r="V590" i="1"/>
  <c r="U590" i="1"/>
  <c r="V589" i="1"/>
  <c r="U589" i="1"/>
  <c r="V588" i="1"/>
  <c r="U588" i="1"/>
  <c r="V587" i="1"/>
  <c r="U587" i="1"/>
  <c r="V586" i="1"/>
  <c r="U586" i="1"/>
  <c r="V585" i="1"/>
  <c r="U585" i="1"/>
  <c r="V584" i="1"/>
  <c r="U584" i="1"/>
  <c r="V583" i="1"/>
  <c r="U583" i="1"/>
  <c r="V582" i="1"/>
  <c r="U582" i="1"/>
  <c r="V581" i="1"/>
  <c r="U581" i="1"/>
  <c r="V580" i="1"/>
  <c r="U580" i="1"/>
  <c r="V579" i="1"/>
  <c r="U579" i="1"/>
  <c r="V578" i="1"/>
  <c r="U578" i="1"/>
  <c r="V577" i="1"/>
  <c r="U577" i="1"/>
  <c r="V576" i="1"/>
  <c r="U576" i="1"/>
  <c r="V575" i="1"/>
  <c r="U575" i="1"/>
  <c r="V574" i="1"/>
  <c r="U574" i="1"/>
  <c r="V573" i="1"/>
  <c r="U573" i="1"/>
  <c r="V572" i="1"/>
  <c r="U572" i="1"/>
  <c r="V571" i="1"/>
  <c r="U571" i="1"/>
  <c r="V570" i="1"/>
  <c r="U570" i="1"/>
  <c r="V569" i="1"/>
  <c r="U569" i="1"/>
  <c r="V568" i="1"/>
  <c r="U568" i="1"/>
  <c r="V567" i="1"/>
  <c r="U567" i="1"/>
  <c r="V566" i="1"/>
  <c r="U566" i="1"/>
  <c r="V565" i="1"/>
  <c r="U565" i="1"/>
  <c r="V564" i="1"/>
  <c r="U564" i="1"/>
  <c r="V563" i="1"/>
  <c r="U563" i="1"/>
  <c r="V562" i="1"/>
  <c r="U562" i="1"/>
  <c r="V561" i="1"/>
  <c r="U561" i="1"/>
  <c r="V560" i="1"/>
  <c r="U560" i="1"/>
  <c r="V559" i="1"/>
  <c r="U559" i="1"/>
  <c r="V558" i="1"/>
  <c r="U558" i="1"/>
  <c r="V557" i="1"/>
  <c r="U557" i="1"/>
  <c r="V556" i="1"/>
  <c r="U556" i="1"/>
  <c r="V555" i="1"/>
  <c r="U555" i="1"/>
  <c r="V554" i="1"/>
  <c r="U554" i="1"/>
  <c r="V553" i="1"/>
  <c r="U553" i="1"/>
  <c r="V552" i="1"/>
  <c r="U552" i="1"/>
  <c r="V551" i="1"/>
  <c r="U551" i="1"/>
  <c r="V550" i="1"/>
  <c r="U550" i="1"/>
  <c r="V549" i="1"/>
  <c r="U549" i="1"/>
  <c r="V548" i="1"/>
  <c r="U548" i="1"/>
  <c r="V547" i="1"/>
  <c r="U547" i="1"/>
  <c r="V546" i="1"/>
  <c r="U546" i="1"/>
  <c r="V545" i="1"/>
  <c r="U545" i="1"/>
  <c r="V544" i="1"/>
  <c r="U544" i="1"/>
  <c r="V543" i="1"/>
  <c r="U543" i="1"/>
  <c r="V542" i="1"/>
  <c r="U542" i="1"/>
  <c r="V541" i="1"/>
  <c r="U541" i="1"/>
  <c r="V540" i="1"/>
  <c r="U540" i="1"/>
  <c r="V539" i="1"/>
  <c r="U539" i="1"/>
  <c r="V538" i="1"/>
  <c r="U538" i="1"/>
  <c r="V537" i="1"/>
  <c r="U537" i="1"/>
  <c r="V536" i="1"/>
  <c r="U536" i="1"/>
  <c r="V535" i="1"/>
  <c r="U535" i="1"/>
  <c r="V534" i="1"/>
  <c r="U534" i="1"/>
  <c r="V533" i="1"/>
  <c r="U533" i="1"/>
  <c r="V532" i="1"/>
  <c r="U532" i="1"/>
  <c r="V531" i="1"/>
  <c r="U531" i="1"/>
  <c r="V530" i="1"/>
  <c r="U530" i="1"/>
  <c r="V529" i="1"/>
  <c r="U529" i="1"/>
  <c r="V528" i="1"/>
  <c r="U528" i="1"/>
  <c r="V527" i="1"/>
  <c r="U527" i="1"/>
  <c r="V526" i="1"/>
  <c r="U526" i="1"/>
  <c r="V525" i="1"/>
  <c r="U525" i="1"/>
  <c r="V524" i="1"/>
  <c r="U524" i="1"/>
  <c r="V523" i="1"/>
  <c r="U523" i="1"/>
  <c r="V522" i="1"/>
  <c r="U522" i="1"/>
  <c r="V521" i="1"/>
  <c r="U521" i="1"/>
  <c r="V520" i="1"/>
  <c r="U520" i="1"/>
  <c r="V519" i="1"/>
  <c r="U519" i="1"/>
  <c r="V518" i="1"/>
  <c r="U518" i="1"/>
  <c r="V517" i="1"/>
  <c r="U517" i="1"/>
  <c r="V516" i="1"/>
  <c r="U516" i="1"/>
  <c r="V515" i="1"/>
  <c r="U515" i="1"/>
  <c r="V514" i="1"/>
  <c r="U514" i="1"/>
  <c r="V513" i="1"/>
  <c r="U513" i="1"/>
  <c r="V512" i="1"/>
  <c r="U512" i="1"/>
  <c r="V511" i="1"/>
  <c r="U511" i="1"/>
  <c r="V510" i="1"/>
  <c r="U510" i="1"/>
  <c r="V509" i="1"/>
  <c r="U509" i="1"/>
  <c r="V508" i="1"/>
  <c r="U508" i="1"/>
  <c r="V507" i="1"/>
  <c r="U507" i="1"/>
  <c r="V506" i="1"/>
  <c r="U506" i="1"/>
  <c r="V505" i="1"/>
  <c r="U505" i="1"/>
  <c r="V504" i="1"/>
  <c r="U504" i="1"/>
  <c r="V503" i="1"/>
  <c r="U503" i="1"/>
  <c r="V502" i="1"/>
  <c r="U502" i="1"/>
  <c r="V501" i="1"/>
  <c r="U501" i="1"/>
  <c r="V500" i="1"/>
  <c r="U500" i="1"/>
  <c r="V499" i="1"/>
  <c r="U499" i="1"/>
  <c r="V498" i="1"/>
  <c r="U498" i="1"/>
  <c r="V497" i="1"/>
  <c r="U497" i="1"/>
  <c r="V496" i="1"/>
  <c r="U496" i="1"/>
  <c r="V495" i="1"/>
  <c r="U495" i="1"/>
  <c r="V494" i="1"/>
  <c r="U494" i="1"/>
  <c r="V493" i="1"/>
  <c r="U493" i="1"/>
  <c r="V492" i="1"/>
  <c r="U492" i="1"/>
  <c r="V491" i="1"/>
  <c r="U491" i="1"/>
  <c r="V490" i="1"/>
  <c r="U490" i="1"/>
  <c r="V489" i="1"/>
  <c r="U489" i="1"/>
  <c r="V488" i="1"/>
  <c r="U488" i="1"/>
  <c r="V487" i="1"/>
  <c r="U487" i="1"/>
  <c r="V486" i="1"/>
  <c r="U486" i="1"/>
  <c r="V485" i="1"/>
  <c r="U485" i="1"/>
  <c r="V484" i="1"/>
  <c r="U484" i="1"/>
  <c r="V483" i="1"/>
  <c r="U483" i="1"/>
  <c r="V482" i="1"/>
  <c r="U482" i="1"/>
  <c r="V481" i="1"/>
  <c r="U481" i="1"/>
  <c r="V480" i="1"/>
  <c r="U480" i="1"/>
  <c r="V479" i="1"/>
  <c r="U479" i="1"/>
  <c r="V478" i="1"/>
  <c r="U478" i="1"/>
  <c r="V477" i="1"/>
  <c r="U477" i="1"/>
  <c r="V476" i="1"/>
  <c r="U476" i="1"/>
  <c r="V475" i="1"/>
  <c r="U475" i="1"/>
  <c r="V474" i="1"/>
  <c r="U474" i="1"/>
  <c r="V473" i="1"/>
  <c r="U473" i="1"/>
  <c r="V472" i="1"/>
  <c r="U472" i="1"/>
  <c r="V471" i="1"/>
  <c r="U471" i="1"/>
  <c r="V470" i="1"/>
  <c r="U470" i="1"/>
  <c r="V469" i="1"/>
  <c r="U469" i="1"/>
  <c r="V468" i="1"/>
  <c r="U468" i="1"/>
  <c r="V467" i="1"/>
  <c r="U467" i="1"/>
  <c r="V466" i="1"/>
  <c r="U466" i="1"/>
  <c r="V465" i="1"/>
  <c r="U465" i="1"/>
  <c r="V464" i="1"/>
  <c r="U464" i="1"/>
  <c r="V463" i="1"/>
  <c r="U463" i="1"/>
  <c r="V462" i="1"/>
  <c r="U462" i="1"/>
  <c r="V461" i="1"/>
  <c r="U461" i="1"/>
  <c r="V460" i="1"/>
  <c r="U460" i="1"/>
  <c r="V459" i="1"/>
  <c r="U459" i="1"/>
  <c r="V458" i="1"/>
  <c r="U458" i="1"/>
  <c r="V457" i="1"/>
  <c r="U457" i="1"/>
  <c r="V456" i="1"/>
  <c r="U456" i="1"/>
  <c r="V455" i="1"/>
  <c r="U455" i="1"/>
  <c r="V454" i="1"/>
  <c r="U454" i="1"/>
  <c r="V453" i="1"/>
  <c r="U453" i="1"/>
  <c r="V452" i="1"/>
  <c r="U452" i="1"/>
  <c r="V451" i="1"/>
  <c r="U451" i="1"/>
  <c r="V450" i="1"/>
  <c r="U450" i="1"/>
  <c r="V449" i="1"/>
  <c r="U449" i="1"/>
  <c r="V448" i="1"/>
  <c r="U448" i="1"/>
  <c r="V447" i="1"/>
  <c r="U447" i="1"/>
  <c r="V446" i="1"/>
  <c r="U446" i="1"/>
  <c r="V445" i="1"/>
  <c r="U445" i="1"/>
  <c r="V444" i="1"/>
  <c r="U444" i="1"/>
  <c r="V443" i="1"/>
  <c r="U443" i="1"/>
  <c r="V442" i="1"/>
  <c r="U442" i="1"/>
  <c r="V441" i="1"/>
  <c r="U441" i="1"/>
  <c r="V440" i="1"/>
  <c r="U440" i="1"/>
  <c r="V439" i="1"/>
  <c r="U439" i="1"/>
  <c r="V438" i="1"/>
  <c r="U438" i="1"/>
  <c r="V437" i="1"/>
  <c r="U437" i="1"/>
  <c r="V436" i="1"/>
  <c r="U436" i="1"/>
  <c r="V435" i="1"/>
  <c r="U435" i="1"/>
  <c r="V434" i="1"/>
  <c r="U434" i="1"/>
  <c r="V433" i="1"/>
  <c r="U433" i="1"/>
  <c r="V432" i="1"/>
  <c r="U432" i="1"/>
  <c r="V431" i="1"/>
  <c r="U431" i="1"/>
  <c r="V430" i="1"/>
  <c r="U430" i="1"/>
  <c r="V429" i="1"/>
  <c r="U429" i="1"/>
  <c r="V428" i="1"/>
  <c r="U428" i="1"/>
  <c r="V427" i="1"/>
  <c r="U427" i="1"/>
  <c r="V426" i="1"/>
  <c r="U426" i="1"/>
  <c r="V425" i="1"/>
  <c r="U425" i="1"/>
  <c r="V424" i="1"/>
  <c r="U424" i="1"/>
  <c r="V423" i="1"/>
  <c r="U423" i="1"/>
  <c r="V422" i="1"/>
  <c r="U422" i="1"/>
  <c r="V421" i="1"/>
  <c r="U421" i="1"/>
  <c r="V420" i="1"/>
  <c r="U420" i="1"/>
  <c r="V419" i="1"/>
  <c r="U419" i="1"/>
  <c r="V418" i="1"/>
  <c r="U418" i="1"/>
  <c r="V417" i="1"/>
  <c r="U417" i="1"/>
  <c r="V416" i="1"/>
  <c r="U416" i="1"/>
  <c r="V415" i="1"/>
  <c r="U415" i="1"/>
  <c r="V414" i="1"/>
  <c r="U414" i="1"/>
  <c r="V413" i="1"/>
  <c r="U413" i="1"/>
  <c r="V412" i="1"/>
  <c r="U412" i="1"/>
  <c r="V411" i="1"/>
  <c r="U411" i="1"/>
  <c r="V410" i="1"/>
  <c r="U410" i="1"/>
  <c r="V409" i="1"/>
  <c r="U409" i="1"/>
  <c r="V408" i="1"/>
  <c r="U408" i="1"/>
  <c r="V407" i="1"/>
  <c r="U407" i="1"/>
  <c r="V406" i="1"/>
  <c r="U406" i="1"/>
  <c r="V405" i="1"/>
  <c r="U405" i="1"/>
  <c r="V404" i="1"/>
  <c r="U404" i="1"/>
  <c r="V403" i="1"/>
  <c r="U403" i="1"/>
  <c r="V402" i="1"/>
  <c r="U402" i="1"/>
  <c r="V401" i="1"/>
  <c r="U401" i="1"/>
  <c r="V400" i="1"/>
  <c r="U400" i="1"/>
  <c r="V399" i="1"/>
  <c r="U399" i="1"/>
  <c r="V398" i="1"/>
  <c r="U398" i="1"/>
  <c r="V397" i="1"/>
  <c r="U397" i="1"/>
  <c r="V396" i="1"/>
  <c r="U396" i="1"/>
  <c r="V395" i="1"/>
  <c r="U395" i="1"/>
  <c r="V394" i="1"/>
  <c r="U394" i="1"/>
  <c r="V393" i="1"/>
  <c r="U393" i="1"/>
  <c r="V392" i="1"/>
  <c r="U392" i="1"/>
  <c r="V391" i="1"/>
  <c r="U391" i="1"/>
  <c r="V390" i="1"/>
  <c r="U390" i="1"/>
  <c r="V389" i="1"/>
  <c r="U389" i="1"/>
  <c r="V388" i="1"/>
  <c r="U388" i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80" i="1"/>
  <c r="U380" i="1"/>
  <c r="V379" i="1"/>
  <c r="U379" i="1"/>
  <c r="V378" i="1"/>
  <c r="U378" i="1"/>
  <c r="V377" i="1"/>
  <c r="U377" i="1"/>
  <c r="V376" i="1"/>
  <c r="U376" i="1"/>
  <c r="V375" i="1"/>
  <c r="U375" i="1"/>
  <c r="V374" i="1"/>
  <c r="U374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V360" i="1"/>
  <c r="U360" i="1"/>
  <c r="V359" i="1"/>
  <c r="U359" i="1"/>
  <c r="V358" i="1"/>
  <c r="U358" i="1"/>
  <c r="V357" i="1"/>
  <c r="U357" i="1"/>
  <c r="V356" i="1"/>
  <c r="U356" i="1"/>
  <c r="V355" i="1"/>
  <c r="U355" i="1"/>
  <c r="V354" i="1"/>
  <c r="U354" i="1"/>
  <c r="V353" i="1"/>
  <c r="U353" i="1"/>
  <c r="V352" i="1"/>
  <c r="U352" i="1"/>
  <c r="V351" i="1"/>
  <c r="U351" i="1"/>
  <c r="V350" i="1"/>
  <c r="U350" i="1"/>
  <c r="V349" i="1"/>
  <c r="U349" i="1"/>
  <c r="V348" i="1"/>
  <c r="U348" i="1"/>
  <c r="V347" i="1"/>
  <c r="U347" i="1"/>
  <c r="V346" i="1"/>
  <c r="U346" i="1"/>
  <c r="V345" i="1"/>
  <c r="U345" i="1"/>
  <c r="V344" i="1"/>
  <c r="U344" i="1"/>
  <c r="V343" i="1"/>
  <c r="U343" i="1"/>
  <c r="V342" i="1"/>
  <c r="U342" i="1"/>
  <c r="V341" i="1"/>
  <c r="U341" i="1"/>
  <c r="V340" i="1"/>
  <c r="U340" i="1"/>
  <c r="V339" i="1"/>
  <c r="U339" i="1"/>
  <c r="V338" i="1"/>
  <c r="U338" i="1"/>
  <c r="V337" i="1"/>
  <c r="U337" i="1"/>
  <c r="V336" i="1"/>
  <c r="U336" i="1"/>
  <c r="V335" i="1"/>
  <c r="U335" i="1"/>
  <c r="V334" i="1"/>
  <c r="U334" i="1"/>
  <c r="V333" i="1"/>
  <c r="U333" i="1"/>
  <c r="V332" i="1"/>
  <c r="U332" i="1"/>
  <c r="V331" i="1"/>
  <c r="U331" i="1"/>
  <c r="V330" i="1"/>
  <c r="U330" i="1"/>
  <c r="V329" i="1"/>
  <c r="U329" i="1"/>
  <c r="V328" i="1"/>
  <c r="U328" i="1"/>
  <c r="V327" i="1"/>
  <c r="U327" i="1"/>
  <c r="V326" i="1"/>
  <c r="U326" i="1"/>
  <c r="V325" i="1"/>
  <c r="U325" i="1"/>
  <c r="V324" i="1"/>
  <c r="U324" i="1"/>
  <c r="V323" i="1"/>
  <c r="U323" i="1"/>
  <c r="V322" i="1"/>
  <c r="U322" i="1"/>
  <c r="V321" i="1"/>
  <c r="U321" i="1"/>
  <c r="V320" i="1"/>
  <c r="U320" i="1"/>
  <c r="V319" i="1"/>
  <c r="U319" i="1"/>
  <c r="V318" i="1"/>
  <c r="U318" i="1"/>
  <c r="V317" i="1"/>
  <c r="U317" i="1"/>
  <c r="V316" i="1"/>
  <c r="U316" i="1"/>
  <c r="V315" i="1"/>
  <c r="U315" i="1"/>
  <c r="V314" i="1"/>
  <c r="U314" i="1"/>
  <c r="V313" i="1"/>
  <c r="U313" i="1"/>
  <c r="V312" i="1"/>
  <c r="U312" i="1"/>
  <c r="V311" i="1"/>
  <c r="U311" i="1"/>
  <c r="V310" i="1"/>
  <c r="U310" i="1"/>
  <c r="V309" i="1"/>
  <c r="U309" i="1"/>
  <c r="V308" i="1"/>
  <c r="U308" i="1"/>
  <c r="V307" i="1"/>
  <c r="U307" i="1"/>
  <c r="V306" i="1"/>
  <c r="U306" i="1"/>
  <c r="V305" i="1"/>
  <c r="U305" i="1"/>
  <c r="V304" i="1"/>
  <c r="U304" i="1"/>
  <c r="V303" i="1"/>
  <c r="U303" i="1"/>
  <c r="V302" i="1"/>
  <c r="U302" i="1"/>
  <c r="V301" i="1"/>
  <c r="U301" i="1"/>
  <c r="V300" i="1"/>
  <c r="U300" i="1"/>
  <c r="V299" i="1"/>
  <c r="U299" i="1"/>
  <c r="V298" i="1"/>
  <c r="U298" i="1"/>
  <c r="V297" i="1"/>
  <c r="U297" i="1"/>
  <c r="V296" i="1"/>
  <c r="U296" i="1"/>
  <c r="V295" i="1"/>
  <c r="U295" i="1"/>
  <c r="V294" i="1"/>
  <c r="U294" i="1"/>
  <c r="V293" i="1"/>
  <c r="U293" i="1"/>
  <c r="V292" i="1"/>
  <c r="U292" i="1"/>
  <c r="V291" i="1"/>
  <c r="U291" i="1"/>
  <c r="V290" i="1"/>
  <c r="U290" i="1"/>
  <c r="V289" i="1"/>
  <c r="U289" i="1"/>
  <c r="V288" i="1"/>
  <c r="U288" i="1"/>
  <c r="V287" i="1"/>
  <c r="U287" i="1"/>
  <c r="V286" i="1"/>
  <c r="U286" i="1"/>
  <c r="V285" i="1"/>
  <c r="U285" i="1"/>
  <c r="V284" i="1"/>
  <c r="U284" i="1"/>
  <c r="V283" i="1"/>
  <c r="U283" i="1"/>
  <c r="V282" i="1"/>
  <c r="U282" i="1"/>
  <c r="V281" i="1"/>
  <c r="U281" i="1"/>
  <c r="V280" i="1"/>
  <c r="U280" i="1"/>
  <c r="V279" i="1"/>
  <c r="U279" i="1"/>
  <c r="V278" i="1"/>
  <c r="U278" i="1"/>
  <c r="V277" i="1"/>
  <c r="U277" i="1"/>
  <c r="V276" i="1"/>
  <c r="U276" i="1"/>
  <c r="V275" i="1"/>
  <c r="U275" i="1"/>
  <c r="V274" i="1"/>
  <c r="U274" i="1"/>
  <c r="V273" i="1"/>
  <c r="U273" i="1"/>
  <c r="V272" i="1"/>
  <c r="U272" i="1"/>
  <c r="V271" i="1"/>
  <c r="U271" i="1"/>
  <c r="V270" i="1"/>
  <c r="U270" i="1"/>
  <c r="V269" i="1"/>
  <c r="U269" i="1"/>
  <c r="V268" i="1"/>
  <c r="U268" i="1"/>
  <c r="V267" i="1"/>
  <c r="U267" i="1"/>
  <c r="V266" i="1"/>
  <c r="U266" i="1"/>
  <c r="V265" i="1"/>
  <c r="U265" i="1"/>
  <c r="V264" i="1"/>
  <c r="U264" i="1"/>
  <c r="V263" i="1"/>
  <c r="U263" i="1"/>
  <c r="V262" i="1"/>
  <c r="U262" i="1"/>
  <c r="V261" i="1"/>
  <c r="U261" i="1"/>
  <c r="V260" i="1"/>
  <c r="U260" i="1"/>
  <c r="V259" i="1"/>
  <c r="U259" i="1"/>
  <c r="V258" i="1"/>
  <c r="U258" i="1"/>
  <c r="V257" i="1"/>
  <c r="U257" i="1"/>
  <c r="V256" i="1"/>
  <c r="U256" i="1"/>
  <c r="V255" i="1"/>
  <c r="U255" i="1"/>
  <c r="V254" i="1"/>
  <c r="U254" i="1"/>
  <c r="V253" i="1"/>
  <c r="U253" i="1"/>
  <c r="V252" i="1"/>
  <c r="U252" i="1"/>
  <c r="V251" i="1"/>
  <c r="U251" i="1"/>
  <c r="V250" i="1"/>
  <c r="U250" i="1"/>
  <c r="V249" i="1"/>
  <c r="U249" i="1"/>
  <c r="V248" i="1"/>
  <c r="U248" i="1"/>
  <c r="V247" i="1"/>
  <c r="U247" i="1"/>
  <c r="V246" i="1"/>
  <c r="U246" i="1"/>
  <c r="V245" i="1"/>
  <c r="U245" i="1"/>
  <c r="V244" i="1"/>
  <c r="U244" i="1"/>
  <c r="V243" i="1"/>
  <c r="U243" i="1"/>
  <c r="V242" i="1"/>
  <c r="U242" i="1"/>
  <c r="V241" i="1"/>
  <c r="U241" i="1"/>
  <c r="V240" i="1"/>
  <c r="U240" i="1"/>
  <c r="V239" i="1"/>
  <c r="U239" i="1"/>
  <c r="V238" i="1"/>
  <c r="U238" i="1"/>
  <c r="V237" i="1"/>
  <c r="U237" i="1"/>
  <c r="V236" i="1"/>
  <c r="U236" i="1"/>
  <c r="V235" i="1"/>
  <c r="U235" i="1"/>
  <c r="V234" i="1"/>
  <c r="U234" i="1"/>
  <c r="V233" i="1"/>
  <c r="U233" i="1"/>
  <c r="V232" i="1"/>
  <c r="U232" i="1"/>
  <c r="V231" i="1"/>
  <c r="U231" i="1"/>
  <c r="V230" i="1"/>
  <c r="U230" i="1"/>
  <c r="V229" i="1"/>
  <c r="U229" i="1"/>
  <c r="V228" i="1"/>
  <c r="U228" i="1"/>
  <c r="V227" i="1"/>
  <c r="U227" i="1"/>
  <c r="V226" i="1"/>
  <c r="U226" i="1"/>
  <c r="V225" i="1"/>
  <c r="U225" i="1"/>
  <c r="V224" i="1"/>
  <c r="U224" i="1"/>
  <c r="V223" i="1"/>
  <c r="U223" i="1"/>
  <c r="V222" i="1"/>
  <c r="U222" i="1"/>
  <c r="V221" i="1"/>
  <c r="U221" i="1"/>
  <c r="V220" i="1"/>
  <c r="U220" i="1"/>
  <c r="V219" i="1"/>
  <c r="U219" i="1"/>
  <c r="V218" i="1"/>
  <c r="U218" i="1"/>
  <c r="V217" i="1"/>
  <c r="U217" i="1"/>
  <c r="V216" i="1"/>
  <c r="U216" i="1"/>
  <c r="V215" i="1"/>
  <c r="U215" i="1"/>
  <c r="V214" i="1"/>
  <c r="U214" i="1"/>
  <c r="V213" i="1"/>
  <c r="U213" i="1"/>
  <c r="V212" i="1"/>
  <c r="U212" i="1"/>
  <c r="V211" i="1"/>
  <c r="U211" i="1"/>
  <c r="V210" i="1"/>
  <c r="U210" i="1"/>
  <c r="V209" i="1"/>
  <c r="U209" i="1"/>
  <c r="V208" i="1"/>
  <c r="U208" i="1"/>
  <c r="V207" i="1"/>
  <c r="U207" i="1"/>
  <c r="V206" i="1"/>
  <c r="U206" i="1"/>
  <c r="V205" i="1"/>
  <c r="U205" i="1"/>
  <c r="V204" i="1"/>
  <c r="U204" i="1"/>
  <c r="V203" i="1"/>
  <c r="U203" i="1"/>
  <c r="V202" i="1"/>
  <c r="U202" i="1"/>
  <c r="V201" i="1"/>
  <c r="U201" i="1"/>
  <c r="V200" i="1"/>
  <c r="U200" i="1"/>
  <c r="V199" i="1"/>
  <c r="U199" i="1"/>
  <c r="V198" i="1"/>
  <c r="U198" i="1"/>
  <c r="V197" i="1"/>
  <c r="U197" i="1"/>
  <c r="V196" i="1"/>
  <c r="U196" i="1"/>
  <c r="V195" i="1"/>
  <c r="U195" i="1"/>
  <c r="V194" i="1"/>
  <c r="U194" i="1"/>
  <c r="V193" i="1"/>
  <c r="U193" i="1"/>
  <c r="V192" i="1"/>
  <c r="U192" i="1"/>
  <c r="V191" i="1"/>
  <c r="U191" i="1"/>
  <c r="V190" i="1"/>
  <c r="U190" i="1"/>
  <c r="V189" i="1"/>
  <c r="U189" i="1"/>
  <c r="V188" i="1"/>
  <c r="U188" i="1"/>
  <c r="V187" i="1"/>
  <c r="U187" i="1"/>
  <c r="V186" i="1"/>
  <c r="U186" i="1"/>
  <c r="V185" i="1"/>
  <c r="U185" i="1"/>
  <c r="V184" i="1"/>
  <c r="U184" i="1"/>
  <c r="V183" i="1"/>
  <c r="U183" i="1"/>
  <c r="V182" i="1"/>
  <c r="U182" i="1"/>
  <c r="V181" i="1"/>
  <c r="U181" i="1"/>
  <c r="V180" i="1"/>
  <c r="U180" i="1"/>
  <c r="V179" i="1"/>
  <c r="U179" i="1"/>
  <c r="V178" i="1"/>
  <c r="U178" i="1"/>
  <c r="V177" i="1"/>
  <c r="U177" i="1"/>
  <c r="V176" i="1"/>
  <c r="U176" i="1"/>
  <c r="V175" i="1"/>
  <c r="U175" i="1"/>
  <c r="V174" i="1"/>
  <c r="U174" i="1"/>
  <c r="V173" i="1"/>
  <c r="U173" i="1"/>
  <c r="V172" i="1"/>
  <c r="U172" i="1"/>
  <c r="V171" i="1"/>
  <c r="U171" i="1"/>
  <c r="V170" i="1"/>
  <c r="U170" i="1"/>
  <c r="V169" i="1"/>
  <c r="U169" i="1"/>
  <c r="V168" i="1"/>
  <c r="U168" i="1"/>
  <c r="V167" i="1"/>
  <c r="U167" i="1"/>
  <c r="V166" i="1"/>
  <c r="U166" i="1"/>
  <c r="V165" i="1"/>
  <c r="U165" i="1"/>
  <c r="V164" i="1"/>
  <c r="U164" i="1"/>
  <c r="V163" i="1"/>
  <c r="U163" i="1"/>
  <c r="V162" i="1"/>
  <c r="U162" i="1"/>
  <c r="V161" i="1"/>
  <c r="U161" i="1"/>
  <c r="V160" i="1"/>
  <c r="U160" i="1"/>
  <c r="V159" i="1"/>
  <c r="U159" i="1"/>
  <c r="V158" i="1"/>
  <c r="U158" i="1"/>
  <c r="V157" i="1"/>
  <c r="U157" i="1"/>
  <c r="V156" i="1"/>
  <c r="U156" i="1"/>
  <c r="V155" i="1"/>
  <c r="U155" i="1"/>
  <c r="V154" i="1"/>
  <c r="U154" i="1"/>
  <c r="V153" i="1"/>
  <c r="U153" i="1"/>
  <c r="V152" i="1"/>
  <c r="U152" i="1"/>
  <c r="V151" i="1"/>
  <c r="U151" i="1"/>
  <c r="V150" i="1"/>
  <c r="U150" i="1"/>
  <c r="V149" i="1"/>
  <c r="U149" i="1"/>
  <c r="V148" i="1"/>
  <c r="U148" i="1"/>
  <c r="V147" i="1"/>
  <c r="U147" i="1"/>
  <c r="V146" i="1"/>
  <c r="U146" i="1"/>
  <c r="V145" i="1"/>
  <c r="U145" i="1"/>
  <c r="V144" i="1"/>
  <c r="U144" i="1"/>
  <c r="V143" i="1"/>
  <c r="U143" i="1"/>
  <c r="V142" i="1"/>
  <c r="U142" i="1"/>
  <c r="V141" i="1"/>
  <c r="U141" i="1"/>
  <c r="V140" i="1"/>
  <c r="U140" i="1"/>
  <c r="V139" i="1"/>
  <c r="U139" i="1"/>
  <c r="V138" i="1"/>
  <c r="U138" i="1"/>
  <c r="V137" i="1"/>
  <c r="U137" i="1"/>
  <c r="V136" i="1"/>
  <c r="U136" i="1"/>
  <c r="V135" i="1"/>
  <c r="U135" i="1"/>
  <c r="V134" i="1"/>
  <c r="U134" i="1"/>
  <c r="V133" i="1"/>
  <c r="U133" i="1"/>
  <c r="V132" i="1"/>
  <c r="U132" i="1"/>
  <c r="V131" i="1"/>
  <c r="U131" i="1"/>
  <c r="V130" i="1"/>
  <c r="U130" i="1"/>
  <c r="V129" i="1"/>
  <c r="U129" i="1"/>
  <c r="V128" i="1"/>
  <c r="U128" i="1"/>
  <c r="V127" i="1"/>
  <c r="U127" i="1"/>
  <c r="V126" i="1"/>
  <c r="U126" i="1"/>
  <c r="V125" i="1"/>
  <c r="U125" i="1"/>
  <c r="V124" i="1"/>
  <c r="U124" i="1"/>
  <c r="V123" i="1"/>
  <c r="U123" i="1"/>
  <c r="V122" i="1"/>
  <c r="U122" i="1"/>
  <c r="V121" i="1"/>
  <c r="U121" i="1"/>
  <c r="V120" i="1"/>
  <c r="U120" i="1"/>
  <c r="V119" i="1"/>
  <c r="U119" i="1"/>
  <c r="V118" i="1"/>
  <c r="U118" i="1"/>
  <c r="V117" i="1"/>
  <c r="U117" i="1"/>
  <c r="V116" i="1"/>
  <c r="U116" i="1"/>
  <c r="V115" i="1"/>
  <c r="U115" i="1"/>
  <c r="V114" i="1"/>
  <c r="U114" i="1"/>
  <c r="V113" i="1"/>
  <c r="U113" i="1"/>
  <c r="V112" i="1"/>
  <c r="U112" i="1"/>
  <c r="V111" i="1"/>
  <c r="U111" i="1"/>
  <c r="V110" i="1"/>
  <c r="U110" i="1"/>
  <c r="V109" i="1"/>
  <c r="U109" i="1"/>
  <c r="V108" i="1"/>
  <c r="U108" i="1"/>
  <c r="V107" i="1"/>
  <c r="U107" i="1"/>
  <c r="V106" i="1"/>
  <c r="U106" i="1"/>
  <c r="V105" i="1"/>
  <c r="U105" i="1"/>
  <c r="V104" i="1"/>
  <c r="U104" i="1"/>
  <c r="V103" i="1"/>
  <c r="U103" i="1"/>
  <c r="V102" i="1"/>
  <c r="U102" i="1"/>
  <c r="V101" i="1"/>
  <c r="U101" i="1"/>
  <c r="V100" i="1"/>
  <c r="U100" i="1"/>
  <c r="V99" i="1"/>
  <c r="U99" i="1"/>
  <c r="V98" i="1"/>
  <c r="U98" i="1"/>
  <c r="V97" i="1"/>
  <c r="U97" i="1"/>
  <c r="V96" i="1"/>
  <c r="U96" i="1"/>
  <c r="V95" i="1"/>
  <c r="U95" i="1"/>
  <c r="V94" i="1"/>
  <c r="U94" i="1"/>
  <c r="V93" i="1"/>
  <c r="U93" i="1"/>
  <c r="V92" i="1"/>
  <c r="U92" i="1"/>
  <c r="V91" i="1"/>
  <c r="U91" i="1"/>
  <c r="V90" i="1"/>
  <c r="U90" i="1"/>
  <c r="V89" i="1"/>
  <c r="U89" i="1"/>
  <c r="V88" i="1"/>
  <c r="U88" i="1"/>
  <c r="V87" i="1"/>
  <c r="U87" i="1"/>
  <c r="V86" i="1"/>
  <c r="U86" i="1"/>
  <c r="V85" i="1"/>
  <c r="U85" i="1"/>
  <c r="V84" i="1"/>
  <c r="U84" i="1"/>
  <c r="V83" i="1"/>
  <c r="U83" i="1"/>
  <c r="V82" i="1"/>
  <c r="U82" i="1"/>
  <c r="V81" i="1"/>
  <c r="U81" i="1"/>
  <c r="V80" i="1"/>
  <c r="U80" i="1"/>
  <c r="V79" i="1"/>
  <c r="U79" i="1"/>
  <c r="V78" i="1"/>
  <c r="U78" i="1"/>
  <c r="V77" i="1"/>
  <c r="U77" i="1"/>
  <c r="V76" i="1"/>
  <c r="U76" i="1"/>
  <c r="V75" i="1"/>
  <c r="U75" i="1"/>
  <c r="V74" i="1"/>
  <c r="U74" i="1"/>
  <c r="V73" i="1"/>
  <c r="U73" i="1"/>
  <c r="V72" i="1"/>
  <c r="U72" i="1"/>
  <c r="V71" i="1"/>
  <c r="U71" i="1"/>
  <c r="V70" i="1"/>
  <c r="U70" i="1"/>
  <c r="V69" i="1"/>
  <c r="U69" i="1"/>
  <c r="V68" i="1"/>
  <c r="U68" i="1"/>
  <c r="V67" i="1"/>
  <c r="U67" i="1"/>
  <c r="V66" i="1"/>
  <c r="U66" i="1"/>
  <c r="V65" i="1"/>
  <c r="U65" i="1"/>
  <c r="V64" i="1"/>
  <c r="U64" i="1"/>
  <c r="V63" i="1"/>
  <c r="U63" i="1"/>
  <c r="V62" i="1"/>
  <c r="U62" i="1"/>
  <c r="V61" i="1"/>
  <c r="U61" i="1"/>
  <c r="V60" i="1"/>
  <c r="U60" i="1"/>
  <c r="V59" i="1"/>
  <c r="U59" i="1"/>
  <c r="V58" i="1"/>
  <c r="U58" i="1"/>
  <c r="V57" i="1"/>
  <c r="U57" i="1"/>
  <c r="V56" i="1"/>
  <c r="U56" i="1"/>
  <c r="V55" i="1"/>
  <c r="U55" i="1"/>
  <c r="V54" i="1"/>
  <c r="U54" i="1"/>
  <c r="V53" i="1"/>
  <c r="U53" i="1"/>
  <c r="V52" i="1"/>
  <c r="U52" i="1"/>
  <c r="V51" i="1"/>
  <c r="U51" i="1"/>
  <c r="V50" i="1"/>
  <c r="U50" i="1"/>
  <c r="V49" i="1"/>
  <c r="U49" i="1"/>
  <c r="V48" i="1"/>
  <c r="U48" i="1"/>
  <c r="V47" i="1"/>
  <c r="U47" i="1"/>
  <c r="V46" i="1"/>
  <c r="U46" i="1"/>
  <c r="V45" i="1"/>
  <c r="U45" i="1"/>
  <c r="V44" i="1"/>
  <c r="U44" i="1"/>
  <c r="V43" i="1"/>
  <c r="U43" i="1"/>
  <c r="V42" i="1"/>
  <c r="U42" i="1"/>
  <c r="V41" i="1"/>
  <c r="U41" i="1"/>
  <c r="V40" i="1"/>
  <c r="U40" i="1"/>
  <c r="V39" i="1"/>
  <c r="U39" i="1"/>
  <c r="V38" i="1"/>
  <c r="U38" i="1"/>
  <c r="V37" i="1"/>
  <c r="U37" i="1"/>
  <c r="V36" i="1"/>
  <c r="U36" i="1"/>
  <c r="V35" i="1"/>
  <c r="U35" i="1"/>
  <c r="V34" i="1"/>
  <c r="U34" i="1"/>
  <c r="V33" i="1"/>
  <c r="U33" i="1"/>
  <c r="V32" i="1"/>
  <c r="U32" i="1"/>
  <c r="V31" i="1"/>
  <c r="U31" i="1"/>
  <c r="V30" i="1"/>
  <c r="U30" i="1"/>
  <c r="V29" i="1"/>
  <c r="U29" i="1"/>
  <c r="V28" i="1"/>
  <c r="U28" i="1"/>
  <c r="V27" i="1"/>
  <c r="U27" i="1"/>
  <c r="V26" i="1"/>
  <c r="U26" i="1"/>
  <c r="V25" i="1"/>
  <c r="U25" i="1"/>
  <c r="V24" i="1"/>
  <c r="U24" i="1"/>
  <c r="V23" i="1"/>
  <c r="U23" i="1"/>
  <c r="V22" i="1"/>
  <c r="U22" i="1"/>
  <c r="V21" i="1"/>
  <c r="U21" i="1"/>
  <c r="V20" i="1"/>
  <c r="U20" i="1"/>
  <c r="V19" i="1"/>
  <c r="U19" i="1"/>
  <c r="V18" i="1"/>
  <c r="U18" i="1"/>
  <c r="V17" i="1"/>
  <c r="U17" i="1"/>
  <c r="V16" i="1"/>
  <c r="U16" i="1"/>
  <c r="V15" i="1"/>
  <c r="U15" i="1"/>
  <c r="V14" i="1"/>
  <c r="U14" i="1"/>
  <c r="V13" i="1"/>
  <c r="U13" i="1"/>
  <c r="V12" i="1"/>
  <c r="U12" i="1"/>
  <c r="V11" i="1"/>
  <c r="U11" i="1"/>
  <c r="V10" i="1"/>
  <c r="U10" i="1"/>
  <c r="V9" i="1"/>
  <c r="U9" i="1"/>
  <c r="V8" i="1"/>
  <c r="U8" i="1"/>
  <c r="V7" i="1"/>
  <c r="U7" i="1"/>
  <c r="V6" i="1"/>
  <c r="U6" i="1"/>
  <c r="V5" i="1"/>
  <c r="U5" i="1"/>
  <c r="V4" i="1"/>
  <c r="U4" i="1"/>
  <c r="V3" i="1"/>
  <c r="U3" i="1"/>
  <c r="T1543" i="1"/>
  <c r="T1527" i="1"/>
  <c r="T1511" i="1"/>
  <c r="T1495" i="1"/>
  <c r="T1479" i="1"/>
  <c r="T1463" i="1"/>
  <c r="W1553" i="1"/>
  <c r="T1553" i="1"/>
  <c r="W1552" i="1"/>
  <c r="T1552" i="1"/>
  <c r="W1550" i="1"/>
  <c r="T1550" i="1"/>
  <c r="W1549" i="1"/>
  <c r="T1549" i="1"/>
  <c r="Y1549" i="1" s="1"/>
  <c r="W1548" i="1"/>
  <c r="T1548" i="1"/>
  <c r="W1546" i="1"/>
  <c r="T1546" i="1"/>
  <c r="W1545" i="1"/>
  <c r="T1545" i="1"/>
  <c r="W1544" i="1"/>
  <c r="T1544" i="1"/>
  <c r="Z1544" i="1" s="1"/>
  <c r="W1542" i="1"/>
  <c r="T1542" i="1"/>
  <c r="W1541" i="1"/>
  <c r="T1541" i="1"/>
  <c r="Y1541" i="1" s="1"/>
  <c r="W1540" i="1"/>
  <c r="T1540" i="1"/>
  <c r="W1538" i="1"/>
  <c r="T1538" i="1"/>
  <c r="W1537" i="1"/>
  <c r="T1537" i="1"/>
  <c r="W1536" i="1"/>
  <c r="T1536" i="1"/>
  <c r="W1534" i="1"/>
  <c r="T1534" i="1"/>
  <c r="W1533" i="1"/>
  <c r="T1533" i="1"/>
  <c r="Y1533" i="1" s="1"/>
  <c r="W1532" i="1"/>
  <c r="T1532" i="1"/>
  <c r="W1530" i="1"/>
  <c r="T1530" i="1"/>
  <c r="W1529" i="1"/>
  <c r="T1529" i="1"/>
  <c r="W1528" i="1"/>
  <c r="T1528" i="1"/>
  <c r="W1526" i="1"/>
  <c r="T1526" i="1"/>
  <c r="W1525" i="1"/>
  <c r="T1525" i="1"/>
  <c r="Y1525" i="1" s="1"/>
  <c r="W1524" i="1"/>
  <c r="T1524" i="1"/>
  <c r="W1522" i="1"/>
  <c r="T1522" i="1"/>
  <c r="W1521" i="1"/>
  <c r="T1521" i="1"/>
  <c r="W1520" i="1"/>
  <c r="T1520" i="1"/>
  <c r="W1518" i="1"/>
  <c r="T1518" i="1"/>
  <c r="W1517" i="1"/>
  <c r="T1517" i="1"/>
  <c r="Y1517" i="1" s="1"/>
  <c r="W1516" i="1"/>
  <c r="T1516" i="1"/>
  <c r="W1514" i="1"/>
  <c r="T1514" i="1"/>
  <c r="W1513" i="1"/>
  <c r="T1513" i="1"/>
  <c r="W1512" i="1"/>
  <c r="T1512" i="1"/>
  <c r="W1510" i="1"/>
  <c r="T1510" i="1"/>
  <c r="W1509" i="1"/>
  <c r="T1509" i="1"/>
  <c r="Y1509" i="1" s="1"/>
  <c r="W1508" i="1"/>
  <c r="T1508" i="1"/>
  <c r="W1506" i="1"/>
  <c r="T1506" i="1"/>
  <c r="W1505" i="1"/>
  <c r="T1505" i="1"/>
  <c r="W1504" i="1"/>
  <c r="T1504" i="1"/>
  <c r="W1502" i="1"/>
  <c r="T1502" i="1"/>
  <c r="W1501" i="1"/>
  <c r="T1501" i="1"/>
  <c r="Y1501" i="1" s="1"/>
  <c r="W1500" i="1"/>
  <c r="T1500" i="1"/>
  <c r="W1498" i="1"/>
  <c r="T1498" i="1"/>
  <c r="W1497" i="1"/>
  <c r="T1497" i="1"/>
  <c r="W1496" i="1"/>
  <c r="T1496" i="1"/>
  <c r="W1494" i="1"/>
  <c r="T1494" i="1"/>
  <c r="W1493" i="1"/>
  <c r="T1493" i="1"/>
  <c r="Y1493" i="1" s="1"/>
  <c r="W1492" i="1"/>
  <c r="T1492" i="1"/>
  <c r="W1490" i="1"/>
  <c r="T1490" i="1"/>
  <c r="W1489" i="1"/>
  <c r="T1489" i="1"/>
  <c r="W1488" i="1"/>
  <c r="T1488" i="1"/>
  <c r="W1486" i="1"/>
  <c r="T1486" i="1"/>
  <c r="W1485" i="1"/>
  <c r="T1485" i="1"/>
  <c r="Y1485" i="1" s="1"/>
  <c r="W1484" i="1"/>
  <c r="T1484" i="1"/>
  <c r="W1482" i="1"/>
  <c r="T1482" i="1"/>
  <c r="W1481" i="1"/>
  <c r="T1481" i="1"/>
  <c r="W1480" i="1"/>
  <c r="T1480" i="1"/>
  <c r="W1478" i="1"/>
  <c r="T1478" i="1"/>
  <c r="W1477" i="1"/>
  <c r="T1477" i="1"/>
  <c r="Y1477" i="1" s="1"/>
  <c r="W1476" i="1"/>
  <c r="T1476" i="1"/>
  <c r="W1474" i="1"/>
  <c r="T1474" i="1"/>
  <c r="W1473" i="1"/>
  <c r="T1473" i="1"/>
  <c r="W1472" i="1"/>
  <c r="T1472" i="1"/>
  <c r="Z1472" i="1" s="1"/>
  <c r="W1470" i="1"/>
  <c r="T1470" i="1"/>
  <c r="W1469" i="1"/>
  <c r="T1469" i="1"/>
  <c r="Y1469" i="1" s="1"/>
  <c r="W1468" i="1"/>
  <c r="T1468" i="1"/>
  <c r="W1466" i="1"/>
  <c r="T1466" i="1"/>
  <c r="W1465" i="1"/>
  <c r="T1465" i="1"/>
  <c r="W1464" i="1"/>
  <c r="T1464" i="1"/>
  <c r="W1462" i="1"/>
  <c r="T1462" i="1"/>
  <c r="W1461" i="1"/>
  <c r="T1461" i="1"/>
  <c r="Y1461" i="1" s="1"/>
  <c r="W1460" i="1"/>
  <c r="T1460" i="1"/>
  <c r="W1459" i="1"/>
  <c r="T1459" i="1"/>
  <c r="W1458" i="1"/>
  <c r="T1458" i="1"/>
  <c r="W1457" i="1"/>
  <c r="T1457" i="1"/>
  <c r="W1456" i="1"/>
  <c r="T1456" i="1"/>
  <c r="W1455" i="1"/>
  <c r="T1455" i="1"/>
  <c r="Z1455" i="1" s="1"/>
  <c r="W1454" i="1"/>
  <c r="T1454" i="1"/>
  <c r="W1453" i="1"/>
  <c r="T1453" i="1"/>
  <c r="Y1453" i="1" s="1"/>
  <c r="W1452" i="1"/>
  <c r="T1452" i="1"/>
  <c r="W1451" i="1"/>
  <c r="T1451" i="1"/>
  <c r="Y1451" i="1" s="1"/>
  <c r="W1450" i="1"/>
  <c r="T1450" i="1"/>
  <c r="W1449" i="1"/>
  <c r="T1449" i="1"/>
  <c r="W1448" i="1"/>
  <c r="T1448" i="1"/>
  <c r="W1447" i="1"/>
  <c r="T1447" i="1"/>
  <c r="Z1447" i="1" s="1"/>
  <c r="W1446" i="1"/>
  <c r="T1446" i="1"/>
  <c r="W1445" i="1"/>
  <c r="T1445" i="1"/>
  <c r="Y1445" i="1" s="1"/>
  <c r="W1444" i="1"/>
  <c r="T1444" i="1"/>
  <c r="W1443" i="1"/>
  <c r="T1443" i="1"/>
  <c r="Z1443" i="1" s="1"/>
  <c r="W1442" i="1"/>
  <c r="T1442" i="1"/>
  <c r="W1441" i="1"/>
  <c r="T1441" i="1"/>
  <c r="W1440" i="1"/>
  <c r="T1440" i="1"/>
  <c r="W1439" i="1"/>
  <c r="T1439" i="1"/>
  <c r="W1438" i="1"/>
  <c r="T1438" i="1"/>
  <c r="W1437" i="1"/>
  <c r="T1437" i="1"/>
  <c r="Y1437" i="1" s="1"/>
  <c r="W1436" i="1"/>
  <c r="T1436" i="1"/>
  <c r="W1435" i="1"/>
  <c r="T1435" i="1"/>
  <c r="W1434" i="1"/>
  <c r="T1434" i="1"/>
  <c r="W1433" i="1"/>
  <c r="T1433" i="1"/>
  <c r="W1432" i="1"/>
  <c r="T1432" i="1"/>
  <c r="W1431" i="1"/>
  <c r="T1431" i="1"/>
  <c r="W1430" i="1"/>
  <c r="T1430" i="1"/>
  <c r="W1429" i="1"/>
  <c r="T1429" i="1"/>
  <c r="Y1429" i="1" s="1"/>
  <c r="W1428" i="1"/>
  <c r="T1428" i="1"/>
  <c r="W1427" i="1"/>
  <c r="T1427" i="1"/>
  <c r="W1426" i="1"/>
  <c r="T1426" i="1"/>
  <c r="W1425" i="1"/>
  <c r="T1425" i="1"/>
  <c r="W1424" i="1"/>
  <c r="T1424" i="1"/>
  <c r="W1423" i="1"/>
  <c r="T1423" i="1"/>
  <c r="Z1423" i="1" s="1"/>
  <c r="W1422" i="1"/>
  <c r="T1422" i="1"/>
  <c r="W1421" i="1"/>
  <c r="T1421" i="1"/>
  <c r="Y1421" i="1" s="1"/>
  <c r="W1420" i="1"/>
  <c r="T1420" i="1"/>
  <c r="W1419" i="1"/>
  <c r="T1419" i="1"/>
  <c r="Y1419" i="1" s="1"/>
  <c r="W1418" i="1"/>
  <c r="T1418" i="1"/>
  <c r="W1417" i="1"/>
  <c r="T1417" i="1"/>
  <c r="W1416" i="1"/>
  <c r="T1416" i="1"/>
  <c r="W1415" i="1"/>
  <c r="T1415" i="1"/>
  <c r="Z1415" i="1" s="1"/>
  <c r="W1414" i="1"/>
  <c r="T1414" i="1"/>
  <c r="W1413" i="1"/>
  <c r="T1413" i="1"/>
  <c r="Y1413" i="1" s="1"/>
  <c r="W1412" i="1"/>
  <c r="T1412" i="1"/>
  <c r="W1411" i="1"/>
  <c r="T1411" i="1"/>
  <c r="Z1411" i="1" s="1"/>
  <c r="W1410" i="1"/>
  <c r="T1410" i="1"/>
  <c r="W1409" i="1"/>
  <c r="T1409" i="1"/>
  <c r="W1408" i="1"/>
  <c r="T1408" i="1"/>
  <c r="W1407" i="1"/>
  <c r="T1407" i="1"/>
  <c r="W1406" i="1"/>
  <c r="T1406" i="1"/>
  <c r="W1405" i="1"/>
  <c r="T1405" i="1"/>
  <c r="Y1405" i="1" s="1"/>
  <c r="W1404" i="1"/>
  <c r="T1404" i="1"/>
  <c r="W1403" i="1"/>
  <c r="T1403" i="1"/>
  <c r="W1402" i="1"/>
  <c r="T1402" i="1"/>
  <c r="W1401" i="1"/>
  <c r="T1401" i="1"/>
  <c r="W1400" i="1"/>
  <c r="T1400" i="1"/>
  <c r="W1399" i="1"/>
  <c r="T1399" i="1"/>
  <c r="W1398" i="1"/>
  <c r="T1398" i="1"/>
  <c r="W1397" i="1"/>
  <c r="T1397" i="1"/>
  <c r="Y1397" i="1" s="1"/>
  <c r="W1396" i="1"/>
  <c r="T1396" i="1"/>
  <c r="W1395" i="1"/>
  <c r="T1395" i="1"/>
  <c r="W1394" i="1"/>
  <c r="T1394" i="1"/>
  <c r="W1393" i="1"/>
  <c r="T1393" i="1"/>
  <c r="W1392" i="1"/>
  <c r="T1392" i="1"/>
  <c r="W1391" i="1"/>
  <c r="T1391" i="1"/>
  <c r="Z1391" i="1" s="1"/>
  <c r="W1390" i="1"/>
  <c r="T1390" i="1"/>
  <c r="W1389" i="1"/>
  <c r="T1389" i="1"/>
  <c r="Y1389" i="1" s="1"/>
  <c r="W1388" i="1"/>
  <c r="T1388" i="1"/>
  <c r="W1387" i="1"/>
  <c r="T1387" i="1"/>
  <c r="Y1387" i="1" s="1"/>
  <c r="W1386" i="1"/>
  <c r="T1386" i="1"/>
  <c r="W1385" i="1"/>
  <c r="T1385" i="1"/>
  <c r="W1384" i="1"/>
  <c r="T1384" i="1"/>
  <c r="W1383" i="1"/>
  <c r="T1383" i="1"/>
  <c r="Z1383" i="1" s="1"/>
  <c r="W1382" i="1"/>
  <c r="T1382" i="1"/>
  <c r="W1381" i="1"/>
  <c r="T1381" i="1"/>
  <c r="Y1381" i="1" s="1"/>
  <c r="W1380" i="1"/>
  <c r="T1380" i="1"/>
  <c r="W1379" i="1"/>
  <c r="T1379" i="1"/>
  <c r="Z1379" i="1" s="1"/>
  <c r="W1378" i="1"/>
  <c r="T1378" i="1"/>
  <c r="W1377" i="1"/>
  <c r="T1377" i="1"/>
  <c r="W1376" i="1"/>
  <c r="T1376" i="1"/>
  <c r="W1375" i="1"/>
  <c r="T1375" i="1"/>
  <c r="W1374" i="1"/>
  <c r="T1374" i="1"/>
  <c r="W1373" i="1"/>
  <c r="T1373" i="1"/>
  <c r="Y1373" i="1" s="1"/>
  <c r="W1372" i="1"/>
  <c r="T1372" i="1"/>
  <c r="W1371" i="1"/>
  <c r="T1371" i="1"/>
  <c r="W1370" i="1"/>
  <c r="T1370" i="1"/>
  <c r="W1369" i="1"/>
  <c r="T1369" i="1"/>
  <c r="W1368" i="1"/>
  <c r="T1368" i="1"/>
  <c r="W1367" i="1"/>
  <c r="T1367" i="1"/>
  <c r="W1366" i="1"/>
  <c r="T1366" i="1"/>
  <c r="W1365" i="1"/>
  <c r="T1365" i="1"/>
  <c r="Y1365" i="1" s="1"/>
  <c r="W1364" i="1"/>
  <c r="T1364" i="1"/>
  <c r="W1363" i="1"/>
  <c r="T1363" i="1"/>
  <c r="W1362" i="1"/>
  <c r="T1362" i="1"/>
  <c r="W1361" i="1"/>
  <c r="T1361" i="1"/>
  <c r="W1360" i="1"/>
  <c r="T1360" i="1"/>
  <c r="W1359" i="1"/>
  <c r="T1359" i="1"/>
  <c r="Z1359" i="1" s="1"/>
  <c r="W1358" i="1"/>
  <c r="T1358" i="1"/>
  <c r="W1357" i="1"/>
  <c r="T1357" i="1"/>
  <c r="Y1357" i="1" s="1"/>
  <c r="W1356" i="1"/>
  <c r="T1356" i="1"/>
  <c r="W1355" i="1"/>
  <c r="T1355" i="1"/>
  <c r="Y1355" i="1" s="1"/>
  <c r="W1354" i="1"/>
  <c r="T1354" i="1"/>
  <c r="W1353" i="1"/>
  <c r="T1353" i="1"/>
  <c r="W1352" i="1"/>
  <c r="T1352" i="1"/>
  <c r="W1351" i="1"/>
  <c r="T1351" i="1"/>
  <c r="Y1351" i="1" s="1"/>
  <c r="W1350" i="1"/>
  <c r="T1350" i="1"/>
  <c r="W1349" i="1"/>
  <c r="T1349" i="1"/>
  <c r="Y1349" i="1" s="1"/>
  <c r="W1348" i="1"/>
  <c r="T1348" i="1"/>
  <c r="W1347" i="1"/>
  <c r="T1347" i="1"/>
  <c r="W1346" i="1"/>
  <c r="T1346" i="1"/>
  <c r="W1345" i="1"/>
  <c r="T1345" i="1"/>
  <c r="Y1345" i="1" s="1"/>
  <c r="W1344" i="1"/>
  <c r="T1344" i="1"/>
  <c r="W1343" i="1"/>
  <c r="T1343" i="1"/>
  <c r="W1342" i="1"/>
  <c r="T1342" i="1"/>
  <c r="W1341" i="1"/>
  <c r="T1341" i="1"/>
  <c r="Y1341" i="1" s="1"/>
  <c r="W1340" i="1"/>
  <c r="T1340" i="1"/>
  <c r="W1339" i="1"/>
  <c r="T1339" i="1"/>
  <c r="Z1339" i="1" s="1"/>
  <c r="W1338" i="1"/>
  <c r="T1338" i="1"/>
  <c r="W1337" i="1"/>
  <c r="T1337" i="1"/>
  <c r="W1336" i="1"/>
  <c r="T1336" i="1"/>
  <c r="W1335" i="1"/>
  <c r="T1335" i="1"/>
  <c r="Y1335" i="1" s="1"/>
  <c r="W1334" i="1"/>
  <c r="T1334" i="1"/>
  <c r="W1333" i="1"/>
  <c r="T1333" i="1"/>
  <c r="Y1333" i="1" s="1"/>
  <c r="W1332" i="1"/>
  <c r="T1332" i="1"/>
  <c r="W1331" i="1"/>
  <c r="T1331" i="1"/>
  <c r="W1330" i="1"/>
  <c r="T1330" i="1"/>
  <c r="W1329" i="1"/>
  <c r="T1329" i="1"/>
  <c r="Y1329" i="1" s="1"/>
  <c r="W1328" i="1"/>
  <c r="T1328" i="1"/>
  <c r="W1327" i="1"/>
  <c r="T1327" i="1"/>
  <c r="Z1327" i="1" s="1"/>
  <c r="W1326" i="1"/>
  <c r="T1326" i="1"/>
  <c r="W1325" i="1"/>
  <c r="T1325" i="1"/>
  <c r="Z1325" i="1" s="1"/>
  <c r="W1324" i="1"/>
  <c r="T1324" i="1"/>
  <c r="W1323" i="1"/>
  <c r="T1323" i="1"/>
  <c r="Z1323" i="1" s="1"/>
  <c r="W1322" i="1"/>
  <c r="T1322" i="1"/>
  <c r="W1321" i="1"/>
  <c r="T1321" i="1"/>
  <c r="Y1321" i="1" s="1"/>
  <c r="W1320" i="1"/>
  <c r="T1320" i="1"/>
  <c r="W1319" i="1"/>
  <c r="T1319" i="1"/>
  <c r="Z1319" i="1" s="1"/>
  <c r="W1318" i="1"/>
  <c r="T1318" i="1"/>
  <c r="W1317" i="1"/>
  <c r="T1317" i="1"/>
  <c r="Z1317" i="1" s="1"/>
  <c r="W1316" i="1"/>
  <c r="T1316" i="1"/>
  <c r="W1315" i="1"/>
  <c r="T1315" i="1"/>
  <c r="Z1315" i="1" s="1"/>
  <c r="W1314" i="1"/>
  <c r="T1314" i="1"/>
  <c r="W1313" i="1"/>
  <c r="T1313" i="1"/>
  <c r="Z1313" i="1" s="1"/>
  <c r="W1312" i="1"/>
  <c r="T1312" i="1"/>
  <c r="W1311" i="1"/>
  <c r="T1311" i="1"/>
  <c r="Z1311" i="1" s="1"/>
  <c r="W1310" i="1"/>
  <c r="T1310" i="1"/>
  <c r="W1309" i="1"/>
  <c r="T1309" i="1"/>
  <c r="Z1309" i="1" s="1"/>
  <c r="W1308" i="1"/>
  <c r="T1308" i="1"/>
  <c r="W1307" i="1"/>
  <c r="T1307" i="1"/>
  <c r="Z1307" i="1" s="1"/>
  <c r="W1306" i="1"/>
  <c r="T1306" i="1"/>
  <c r="W1305" i="1"/>
  <c r="T1305" i="1"/>
  <c r="Y1305" i="1" s="1"/>
  <c r="W1304" i="1"/>
  <c r="T1304" i="1"/>
  <c r="W1303" i="1"/>
  <c r="T1303" i="1"/>
  <c r="Z1303" i="1" s="1"/>
  <c r="W1302" i="1"/>
  <c r="T1302" i="1"/>
  <c r="W1301" i="1"/>
  <c r="T1301" i="1"/>
  <c r="W1300" i="1"/>
  <c r="T1300" i="1"/>
  <c r="W1299" i="1"/>
  <c r="T1299" i="1"/>
  <c r="W1298" i="1"/>
  <c r="T1298" i="1"/>
  <c r="W1297" i="1"/>
  <c r="T1297" i="1"/>
  <c r="Y1297" i="1" s="1"/>
  <c r="W1296" i="1"/>
  <c r="T1296" i="1"/>
  <c r="W1295" i="1"/>
  <c r="T1295" i="1"/>
  <c r="Z1295" i="1" s="1"/>
  <c r="W1294" i="1"/>
  <c r="T1294" i="1"/>
  <c r="W1293" i="1"/>
  <c r="T1293" i="1"/>
  <c r="Z1293" i="1" s="1"/>
  <c r="W1292" i="1"/>
  <c r="T1292" i="1"/>
  <c r="W1291" i="1"/>
  <c r="T1291" i="1"/>
  <c r="Z1291" i="1" s="1"/>
  <c r="W1290" i="1"/>
  <c r="T1290" i="1"/>
  <c r="W1289" i="1"/>
  <c r="T1289" i="1"/>
  <c r="Y1289" i="1" s="1"/>
  <c r="W1288" i="1"/>
  <c r="T1288" i="1"/>
  <c r="W1287" i="1"/>
  <c r="T1287" i="1"/>
  <c r="Z1287" i="1" s="1"/>
  <c r="W1286" i="1"/>
  <c r="T1286" i="1"/>
  <c r="W1285" i="1"/>
  <c r="T1285" i="1"/>
  <c r="W1284" i="1"/>
  <c r="T1284" i="1"/>
  <c r="W1283" i="1"/>
  <c r="T1283" i="1"/>
  <c r="Z1283" i="1" s="1"/>
  <c r="W1282" i="1"/>
  <c r="T1282" i="1"/>
  <c r="W1281" i="1"/>
  <c r="T1281" i="1"/>
  <c r="Z1281" i="1" s="1"/>
  <c r="W1280" i="1"/>
  <c r="T1280" i="1"/>
  <c r="W1279" i="1"/>
  <c r="T1279" i="1"/>
  <c r="Z1279" i="1" s="1"/>
  <c r="W1278" i="1"/>
  <c r="T1278" i="1"/>
  <c r="W1277" i="1"/>
  <c r="T1277" i="1"/>
  <c r="Z1277" i="1" s="1"/>
  <c r="W1276" i="1"/>
  <c r="T1276" i="1"/>
  <c r="W1275" i="1"/>
  <c r="T1275" i="1"/>
  <c r="Z1275" i="1" s="1"/>
  <c r="W1274" i="1"/>
  <c r="T1274" i="1"/>
  <c r="W1273" i="1"/>
  <c r="T1273" i="1"/>
  <c r="Y1273" i="1" s="1"/>
  <c r="W1272" i="1"/>
  <c r="T1272" i="1"/>
  <c r="W1271" i="1"/>
  <c r="T1271" i="1"/>
  <c r="Z1271" i="1" s="1"/>
  <c r="W1270" i="1"/>
  <c r="T1270" i="1"/>
  <c r="W1269" i="1"/>
  <c r="T1269" i="1"/>
  <c r="W1268" i="1"/>
  <c r="T1268" i="1"/>
  <c r="W1267" i="1"/>
  <c r="T1267" i="1"/>
  <c r="W1266" i="1"/>
  <c r="T1266" i="1"/>
  <c r="W1265" i="1"/>
  <c r="T1265" i="1"/>
  <c r="Y1265" i="1" s="1"/>
  <c r="W1264" i="1"/>
  <c r="T1264" i="1"/>
  <c r="W1263" i="1"/>
  <c r="T1263" i="1"/>
  <c r="Z1263" i="1" s="1"/>
  <c r="W1262" i="1"/>
  <c r="T1262" i="1"/>
  <c r="W1261" i="1"/>
  <c r="T1261" i="1"/>
  <c r="Z1261" i="1" s="1"/>
  <c r="W1260" i="1"/>
  <c r="T1260" i="1"/>
  <c r="W1259" i="1"/>
  <c r="T1259" i="1"/>
  <c r="Z1259" i="1" s="1"/>
  <c r="W1258" i="1"/>
  <c r="T1258" i="1"/>
  <c r="W1257" i="1"/>
  <c r="T1257" i="1"/>
  <c r="W1256" i="1"/>
  <c r="T1256" i="1"/>
  <c r="W1255" i="1"/>
  <c r="T1255" i="1"/>
  <c r="Z1255" i="1" s="1"/>
  <c r="W1254" i="1"/>
  <c r="T1254" i="1"/>
  <c r="W1253" i="1"/>
  <c r="T1253" i="1"/>
  <c r="W1252" i="1"/>
  <c r="T1252" i="1"/>
  <c r="W1251" i="1"/>
  <c r="T1251" i="1"/>
  <c r="Z1251" i="1" s="1"/>
  <c r="W1250" i="1"/>
  <c r="T1250" i="1"/>
  <c r="W1249" i="1"/>
  <c r="T1249" i="1"/>
  <c r="Z1249" i="1" s="1"/>
  <c r="W1248" i="1"/>
  <c r="T1248" i="1"/>
  <c r="W1247" i="1"/>
  <c r="T1247" i="1"/>
  <c r="Z1247" i="1" s="1"/>
  <c r="W1246" i="1"/>
  <c r="T1246" i="1"/>
  <c r="W1245" i="1"/>
  <c r="T1245" i="1"/>
  <c r="Z1245" i="1" s="1"/>
  <c r="W1244" i="1"/>
  <c r="T1244" i="1"/>
  <c r="W1243" i="1"/>
  <c r="T1243" i="1"/>
  <c r="Z1243" i="1" s="1"/>
  <c r="W1242" i="1"/>
  <c r="T1242" i="1"/>
  <c r="W1241" i="1"/>
  <c r="T1241" i="1"/>
  <c r="Z1241" i="1" s="1"/>
  <c r="W1240" i="1"/>
  <c r="T1240" i="1"/>
  <c r="W1239" i="1"/>
  <c r="T1239" i="1"/>
  <c r="Z1239" i="1" s="1"/>
  <c r="W1238" i="1"/>
  <c r="T1238" i="1"/>
  <c r="W1237" i="1"/>
  <c r="T1237" i="1"/>
  <c r="W1236" i="1"/>
  <c r="T1236" i="1"/>
  <c r="W1235" i="1"/>
  <c r="T1235" i="1"/>
  <c r="W1234" i="1"/>
  <c r="T1234" i="1"/>
  <c r="W1233" i="1"/>
  <c r="T1233" i="1"/>
  <c r="Z1233" i="1" s="1"/>
  <c r="W1232" i="1"/>
  <c r="T1232" i="1"/>
  <c r="W1231" i="1"/>
  <c r="T1231" i="1"/>
  <c r="W1230" i="1"/>
  <c r="T1230" i="1"/>
  <c r="W1229" i="1"/>
  <c r="T1229" i="1"/>
  <c r="Z1229" i="1" s="1"/>
  <c r="W1228" i="1"/>
  <c r="T1228" i="1"/>
  <c r="W1227" i="1"/>
  <c r="T1227" i="1"/>
  <c r="W1226" i="1"/>
  <c r="T1226" i="1"/>
  <c r="W1225" i="1"/>
  <c r="T1225" i="1"/>
  <c r="W1224" i="1"/>
  <c r="T1224" i="1"/>
  <c r="W1223" i="1"/>
  <c r="T1223" i="1"/>
  <c r="W1222" i="1"/>
  <c r="T1222" i="1"/>
  <c r="W1221" i="1"/>
  <c r="T1221" i="1"/>
  <c r="Z1221" i="1" s="1"/>
  <c r="W1220" i="1"/>
  <c r="T1220" i="1"/>
  <c r="W1219" i="1"/>
  <c r="T1219" i="1"/>
  <c r="W1218" i="1"/>
  <c r="T1218" i="1"/>
  <c r="W1217" i="1"/>
  <c r="T1217" i="1"/>
  <c r="Z1217" i="1" s="1"/>
  <c r="W1216" i="1"/>
  <c r="T1216" i="1"/>
  <c r="W1215" i="1"/>
  <c r="T1215" i="1"/>
  <c r="W1214" i="1"/>
  <c r="T1214" i="1"/>
  <c r="W1213" i="1"/>
  <c r="T1213" i="1"/>
  <c r="Z1213" i="1" s="1"/>
  <c r="W1212" i="1"/>
  <c r="T1212" i="1"/>
  <c r="W1211" i="1"/>
  <c r="T1211" i="1"/>
  <c r="W1210" i="1"/>
  <c r="T1210" i="1"/>
  <c r="W1209" i="1"/>
  <c r="T1209" i="1"/>
  <c r="Z1209" i="1" s="1"/>
  <c r="W1208" i="1"/>
  <c r="T1208" i="1"/>
  <c r="W1207" i="1"/>
  <c r="T1207" i="1"/>
  <c r="W1206" i="1"/>
  <c r="T1206" i="1"/>
  <c r="W1205" i="1"/>
  <c r="T1205" i="1"/>
  <c r="Z1205" i="1" s="1"/>
  <c r="W1204" i="1"/>
  <c r="T1204" i="1"/>
  <c r="W1203" i="1"/>
  <c r="T1203" i="1"/>
  <c r="W1202" i="1"/>
  <c r="T1202" i="1"/>
  <c r="W1201" i="1"/>
  <c r="T1201" i="1"/>
  <c r="Z1201" i="1" s="1"/>
  <c r="W1200" i="1"/>
  <c r="T1200" i="1"/>
  <c r="W1199" i="1"/>
  <c r="T1199" i="1"/>
  <c r="W1198" i="1"/>
  <c r="T1198" i="1"/>
  <c r="W1197" i="1"/>
  <c r="T1197" i="1"/>
  <c r="Z1197" i="1" s="1"/>
  <c r="W1196" i="1"/>
  <c r="T1196" i="1"/>
  <c r="W1195" i="1"/>
  <c r="T1195" i="1"/>
  <c r="W1194" i="1"/>
  <c r="T1194" i="1"/>
  <c r="W1193" i="1"/>
  <c r="T1193" i="1"/>
  <c r="W1192" i="1"/>
  <c r="T1192" i="1"/>
  <c r="W1191" i="1"/>
  <c r="T1191" i="1"/>
  <c r="W1190" i="1"/>
  <c r="T1190" i="1"/>
  <c r="W1189" i="1"/>
  <c r="T1189" i="1"/>
  <c r="Z1189" i="1" s="1"/>
  <c r="W1188" i="1"/>
  <c r="T1188" i="1"/>
  <c r="W1187" i="1"/>
  <c r="T1187" i="1"/>
  <c r="W1186" i="1"/>
  <c r="T1186" i="1"/>
  <c r="W1185" i="1"/>
  <c r="T1185" i="1"/>
  <c r="Z1185" i="1" s="1"/>
  <c r="W1184" i="1"/>
  <c r="T1184" i="1"/>
  <c r="W1183" i="1"/>
  <c r="T1183" i="1"/>
  <c r="W1182" i="1"/>
  <c r="T1182" i="1"/>
  <c r="W1181" i="1"/>
  <c r="T1181" i="1"/>
  <c r="Z1181" i="1" s="1"/>
  <c r="W1180" i="1"/>
  <c r="T1180" i="1"/>
  <c r="W1179" i="1"/>
  <c r="T1179" i="1"/>
  <c r="W1178" i="1"/>
  <c r="T1178" i="1"/>
  <c r="W1177" i="1"/>
  <c r="T1177" i="1"/>
  <c r="Z1177" i="1" s="1"/>
  <c r="W1176" i="1"/>
  <c r="T1176" i="1"/>
  <c r="W1175" i="1"/>
  <c r="T1175" i="1"/>
  <c r="W1174" i="1"/>
  <c r="T1174" i="1"/>
  <c r="W1173" i="1"/>
  <c r="T1173" i="1"/>
  <c r="Z1173" i="1" s="1"/>
  <c r="W1172" i="1"/>
  <c r="T1172" i="1"/>
  <c r="W1171" i="1"/>
  <c r="T1171" i="1"/>
  <c r="W1170" i="1"/>
  <c r="T1170" i="1"/>
  <c r="W1169" i="1"/>
  <c r="T1169" i="1"/>
  <c r="Z1169" i="1" s="1"/>
  <c r="W1168" i="1"/>
  <c r="T1168" i="1"/>
  <c r="W1167" i="1"/>
  <c r="T1167" i="1"/>
  <c r="W1166" i="1"/>
  <c r="T1166" i="1"/>
  <c r="W1165" i="1"/>
  <c r="T1165" i="1"/>
  <c r="Z1165" i="1" s="1"/>
  <c r="W1164" i="1"/>
  <c r="T1164" i="1"/>
  <c r="W1163" i="1"/>
  <c r="T1163" i="1"/>
  <c r="W1162" i="1"/>
  <c r="T1162" i="1"/>
  <c r="W1161" i="1"/>
  <c r="T1161" i="1"/>
  <c r="Y1161" i="1" s="1"/>
  <c r="W1160" i="1"/>
  <c r="T1160" i="1"/>
  <c r="W1159" i="1"/>
  <c r="T1159" i="1"/>
  <c r="W1158" i="1"/>
  <c r="T1158" i="1"/>
  <c r="W1157" i="1"/>
  <c r="T1157" i="1"/>
  <c r="Z1157" i="1" s="1"/>
  <c r="W1156" i="1"/>
  <c r="T1156" i="1"/>
  <c r="W1155" i="1"/>
  <c r="T1155" i="1"/>
  <c r="W1154" i="1"/>
  <c r="T1154" i="1"/>
  <c r="W1153" i="1"/>
  <c r="T1153" i="1"/>
  <c r="Y1153" i="1" s="1"/>
  <c r="W1152" i="1"/>
  <c r="T1152" i="1"/>
  <c r="W1151" i="1"/>
  <c r="T1151" i="1"/>
  <c r="Z1151" i="1" s="1"/>
  <c r="W1150" i="1"/>
  <c r="T1150" i="1"/>
  <c r="W1149" i="1"/>
  <c r="T1149" i="1"/>
  <c r="W1148" i="1"/>
  <c r="T1148" i="1"/>
  <c r="W1147" i="1"/>
  <c r="T1147" i="1"/>
  <c r="Y1147" i="1" s="1"/>
  <c r="W1146" i="1"/>
  <c r="T1146" i="1"/>
  <c r="W1145" i="1"/>
  <c r="T1145" i="1"/>
  <c r="Y1145" i="1" s="1"/>
  <c r="W1144" i="1"/>
  <c r="T1144" i="1"/>
  <c r="W1143" i="1"/>
  <c r="T1143" i="1"/>
  <c r="Z1143" i="1" s="1"/>
  <c r="W1142" i="1"/>
  <c r="T1142" i="1"/>
  <c r="W1141" i="1"/>
  <c r="T1141" i="1"/>
  <c r="W1140" i="1"/>
  <c r="T1140" i="1"/>
  <c r="W1139" i="1"/>
  <c r="T1139" i="1"/>
  <c r="Y1139" i="1" s="1"/>
  <c r="W1138" i="1"/>
  <c r="T1138" i="1"/>
  <c r="W1137" i="1"/>
  <c r="T1137" i="1"/>
  <c r="W1136" i="1"/>
  <c r="T1136" i="1"/>
  <c r="W1135" i="1"/>
  <c r="T1135" i="1"/>
  <c r="Z1135" i="1" s="1"/>
  <c r="W1134" i="1"/>
  <c r="T1134" i="1"/>
  <c r="W1133" i="1"/>
  <c r="T1133" i="1"/>
  <c r="W1132" i="1"/>
  <c r="T1132" i="1"/>
  <c r="W1131" i="1"/>
  <c r="T1131" i="1"/>
  <c r="Y1131" i="1" s="1"/>
  <c r="W1130" i="1"/>
  <c r="T1130" i="1"/>
  <c r="W1129" i="1"/>
  <c r="T1129" i="1"/>
  <c r="Y1129" i="1" s="1"/>
  <c r="W1128" i="1"/>
  <c r="T1128" i="1"/>
  <c r="W1127" i="1"/>
  <c r="T1127" i="1"/>
  <c r="Z1127" i="1" s="1"/>
  <c r="W1126" i="1"/>
  <c r="T1126" i="1"/>
  <c r="W1125" i="1"/>
  <c r="T1125" i="1"/>
  <c r="W1124" i="1"/>
  <c r="T1124" i="1"/>
  <c r="W1123" i="1"/>
  <c r="T1123" i="1"/>
  <c r="Y1123" i="1" s="1"/>
  <c r="W1122" i="1"/>
  <c r="T1122" i="1"/>
  <c r="W1121" i="1"/>
  <c r="T1121" i="1"/>
  <c r="W1120" i="1"/>
  <c r="T1120" i="1"/>
  <c r="W1119" i="1"/>
  <c r="T1119" i="1"/>
  <c r="Z1119" i="1" s="1"/>
  <c r="W1118" i="1"/>
  <c r="T1118" i="1"/>
  <c r="W1117" i="1"/>
  <c r="T1117" i="1"/>
  <c r="W1116" i="1"/>
  <c r="T1116" i="1"/>
  <c r="W1115" i="1"/>
  <c r="T1115" i="1"/>
  <c r="Y1115" i="1" s="1"/>
  <c r="W1114" i="1"/>
  <c r="T1114" i="1"/>
  <c r="W1113" i="1"/>
  <c r="T1113" i="1"/>
  <c r="Z1113" i="1" s="1"/>
  <c r="W1112" i="1"/>
  <c r="T1112" i="1"/>
  <c r="W1111" i="1"/>
  <c r="T1111" i="1"/>
  <c r="W1110" i="1"/>
  <c r="T1110" i="1"/>
  <c r="W1109" i="1"/>
  <c r="T1109" i="1"/>
  <c r="Z1109" i="1" s="1"/>
  <c r="W1108" i="1"/>
  <c r="T1108" i="1"/>
  <c r="W1107" i="1"/>
  <c r="T1107" i="1"/>
  <c r="W1106" i="1"/>
  <c r="T1106" i="1"/>
  <c r="W1105" i="1"/>
  <c r="T1105" i="1"/>
  <c r="Z1105" i="1" s="1"/>
  <c r="W1104" i="1"/>
  <c r="T1104" i="1"/>
  <c r="W1103" i="1"/>
  <c r="T1103" i="1"/>
  <c r="W1102" i="1"/>
  <c r="T1102" i="1"/>
  <c r="W1101" i="1"/>
  <c r="T1101" i="1"/>
  <c r="Z1101" i="1" s="1"/>
  <c r="W1100" i="1"/>
  <c r="T1100" i="1"/>
  <c r="W1099" i="1"/>
  <c r="T1099" i="1"/>
  <c r="W1098" i="1"/>
  <c r="T1098" i="1"/>
  <c r="W1097" i="1"/>
  <c r="T1097" i="1"/>
  <c r="W1096" i="1"/>
  <c r="T1096" i="1"/>
  <c r="W1095" i="1"/>
  <c r="T1095" i="1"/>
  <c r="Z1095" i="1" s="1"/>
  <c r="W1094" i="1"/>
  <c r="T1094" i="1"/>
  <c r="W1093" i="1"/>
  <c r="T1093" i="1"/>
  <c r="Z1093" i="1" s="1"/>
  <c r="W1092" i="1"/>
  <c r="T1092" i="1"/>
  <c r="W1091" i="1"/>
  <c r="T1091" i="1"/>
  <c r="Y1091" i="1" s="1"/>
  <c r="W1090" i="1"/>
  <c r="T1090" i="1"/>
  <c r="W1089" i="1"/>
  <c r="T1089" i="1"/>
  <c r="Z1089" i="1" s="1"/>
  <c r="W1088" i="1"/>
  <c r="T1088" i="1"/>
  <c r="W1087" i="1"/>
  <c r="T1087" i="1"/>
  <c r="Z1087" i="1" s="1"/>
  <c r="W1086" i="1"/>
  <c r="T1086" i="1"/>
  <c r="W1085" i="1"/>
  <c r="T1085" i="1"/>
  <c r="Z1085" i="1" s="1"/>
  <c r="W1084" i="1"/>
  <c r="T1084" i="1"/>
  <c r="W1083" i="1"/>
  <c r="T1083" i="1"/>
  <c r="W1082" i="1"/>
  <c r="T1082" i="1"/>
  <c r="W1081" i="1"/>
  <c r="T1081" i="1"/>
  <c r="W1080" i="1"/>
  <c r="T1080" i="1"/>
  <c r="W1079" i="1"/>
  <c r="T1079" i="1"/>
  <c r="Z1079" i="1" s="1"/>
  <c r="W1078" i="1"/>
  <c r="T1078" i="1"/>
  <c r="W1077" i="1"/>
  <c r="T1077" i="1"/>
  <c r="Z1077" i="1" s="1"/>
  <c r="W1076" i="1"/>
  <c r="T1076" i="1"/>
  <c r="W1075" i="1"/>
  <c r="T1075" i="1"/>
  <c r="Y1075" i="1" s="1"/>
  <c r="W1074" i="1"/>
  <c r="T1074" i="1"/>
  <c r="W1073" i="1"/>
  <c r="T1073" i="1"/>
  <c r="Z1073" i="1" s="1"/>
  <c r="W1072" i="1"/>
  <c r="T1072" i="1"/>
  <c r="W1071" i="1"/>
  <c r="T1071" i="1"/>
  <c r="Z1071" i="1" s="1"/>
  <c r="W1070" i="1"/>
  <c r="T1070" i="1"/>
  <c r="W1069" i="1"/>
  <c r="T1069" i="1"/>
  <c r="Z1069" i="1" s="1"/>
  <c r="W1068" i="1"/>
  <c r="T1068" i="1"/>
  <c r="W1067" i="1"/>
  <c r="T1067" i="1"/>
  <c r="Y1067" i="1" s="1"/>
  <c r="W1066" i="1"/>
  <c r="T1066" i="1"/>
  <c r="W1065" i="1"/>
  <c r="T1065" i="1"/>
  <c r="W1064" i="1"/>
  <c r="T1064" i="1"/>
  <c r="W1063" i="1"/>
  <c r="T1063" i="1"/>
  <c r="Z1063" i="1" s="1"/>
  <c r="W1062" i="1"/>
  <c r="T1062" i="1"/>
  <c r="W1061" i="1"/>
  <c r="T1061" i="1"/>
  <c r="Z1061" i="1" s="1"/>
  <c r="W1060" i="1"/>
  <c r="T1060" i="1"/>
  <c r="W1059" i="1"/>
  <c r="T1059" i="1"/>
  <c r="Y1059" i="1" s="1"/>
  <c r="W1058" i="1"/>
  <c r="T1058" i="1"/>
  <c r="W1057" i="1"/>
  <c r="T1057" i="1"/>
  <c r="Z1057" i="1" s="1"/>
  <c r="W1056" i="1"/>
  <c r="T1056" i="1"/>
  <c r="W1055" i="1"/>
  <c r="T1055" i="1"/>
  <c r="Z1055" i="1" s="1"/>
  <c r="W1054" i="1"/>
  <c r="T1054" i="1"/>
  <c r="W1053" i="1"/>
  <c r="T1053" i="1"/>
  <c r="Z1053" i="1" s="1"/>
  <c r="W1052" i="1"/>
  <c r="T1052" i="1"/>
  <c r="W1051" i="1"/>
  <c r="T1051" i="1"/>
  <c r="W1050" i="1"/>
  <c r="T1050" i="1"/>
  <c r="W1049" i="1"/>
  <c r="T1049" i="1"/>
  <c r="W1048" i="1"/>
  <c r="T1048" i="1"/>
  <c r="W1047" i="1"/>
  <c r="T1047" i="1"/>
  <c r="Z1047" i="1" s="1"/>
  <c r="W1046" i="1"/>
  <c r="T1046" i="1"/>
  <c r="W1045" i="1"/>
  <c r="T1045" i="1"/>
  <c r="Z1045" i="1" s="1"/>
  <c r="W1044" i="1"/>
  <c r="T1044" i="1"/>
  <c r="W1043" i="1"/>
  <c r="T1043" i="1"/>
  <c r="Y1043" i="1" s="1"/>
  <c r="W1042" i="1"/>
  <c r="T1042" i="1"/>
  <c r="W1041" i="1"/>
  <c r="T1041" i="1"/>
  <c r="Z1041" i="1" s="1"/>
  <c r="W1040" i="1"/>
  <c r="T1040" i="1"/>
  <c r="W1039" i="1"/>
  <c r="T1039" i="1"/>
  <c r="Z1039" i="1" s="1"/>
  <c r="W1038" i="1"/>
  <c r="T1038" i="1"/>
  <c r="W1037" i="1"/>
  <c r="T1037" i="1"/>
  <c r="Z1037" i="1" s="1"/>
  <c r="W1036" i="1"/>
  <c r="T1036" i="1"/>
  <c r="W1035" i="1"/>
  <c r="T1035" i="1"/>
  <c r="W1034" i="1"/>
  <c r="T1034" i="1"/>
  <c r="W1033" i="1"/>
  <c r="T1033" i="1"/>
  <c r="W1032" i="1"/>
  <c r="T1032" i="1"/>
  <c r="W1031" i="1"/>
  <c r="T1031" i="1"/>
  <c r="Z1031" i="1" s="1"/>
  <c r="W1030" i="1"/>
  <c r="T1030" i="1"/>
  <c r="W1029" i="1"/>
  <c r="T1029" i="1"/>
  <c r="Z1029" i="1" s="1"/>
  <c r="W1028" i="1"/>
  <c r="T1028" i="1"/>
  <c r="W1027" i="1"/>
  <c r="T1027" i="1"/>
  <c r="Y1027" i="1" s="1"/>
  <c r="W1026" i="1"/>
  <c r="T1026" i="1"/>
  <c r="W1025" i="1"/>
  <c r="T1025" i="1"/>
  <c r="Z1025" i="1" s="1"/>
  <c r="W1024" i="1"/>
  <c r="T1024" i="1"/>
  <c r="W1023" i="1"/>
  <c r="T1023" i="1"/>
  <c r="Z1023" i="1" s="1"/>
  <c r="W1022" i="1"/>
  <c r="T1022" i="1"/>
  <c r="W1021" i="1"/>
  <c r="T1021" i="1"/>
  <c r="Z1021" i="1" s="1"/>
  <c r="W1020" i="1"/>
  <c r="T1020" i="1"/>
  <c r="W1019" i="1"/>
  <c r="T1019" i="1"/>
  <c r="W1018" i="1"/>
  <c r="T1018" i="1"/>
  <c r="W1017" i="1"/>
  <c r="T1017" i="1"/>
  <c r="W1016" i="1"/>
  <c r="T1016" i="1"/>
  <c r="W1015" i="1"/>
  <c r="T1015" i="1"/>
  <c r="Z1015" i="1" s="1"/>
  <c r="W1014" i="1"/>
  <c r="T1014" i="1"/>
  <c r="W1013" i="1"/>
  <c r="T1013" i="1"/>
  <c r="Z1013" i="1" s="1"/>
  <c r="W1012" i="1"/>
  <c r="T1012" i="1"/>
  <c r="W1011" i="1"/>
  <c r="T1011" i="1"/>
  <c r="Y1011" i="1" s="1"/>
  <c r="W1010" i="1"/>
  <c r="T1010" i="1"/>
  <c r="W1009" i="1"/>
  <c r="T1009" i="1"/>
  <c r="Z1009" i="1" s="1"/>
  <c r="W1008" i="1"/>
  <c r="T1008" i="1"/>
  <c r="W1007" i="1"/>
  <c r="T1007" i="1"/>
  <c r="Z1007" i="1" s="1"/>
  <c r="W1006" i="1"/>
  <c r="T1006" i="1"/>
  <c r="W1005" i="1"/>
  <c r="T1005" i="1"/>
  <c r="Z1005" i="1" s="1"/>
  <c r="W1004" i="1"/>
  <c r="T1004" i="1"/>
  <c r="W1003" i="1"/>
  <c r="T1003" i="1"/>
  <c r="Y1003" i="1" s="1"/>
  <c r="W1002" i="1"/>
  <c r="T1002" i="1"/>
  <c r="W1001" i="1"/>
  <c r="T1001" i="1"/>
  <c r="W1000" i="1"/>
  <c r="T1000" i="1"/>
  <c r="W999" i="1"/>
  <c r="T999" i="1"/>
  <c r="Z999" i="1" s="1"/>
  <c r="W998" i="1"/>
  <c r="T998" i="1"/>
  <c r="W997" i="1"/>
  <c r="T997" i="1"/>
  <c r="Z997" i="1" s="1"/>
  <c r="W996" i="1"/>
  <c r="T996" i="1"/>
  <c r="W995" i="1"/>
  <c r="T995" i="1"/>
  <c r="Y995" i="1" s="1"/>
  <c r="W994" i="1"/>
  <c r="T994" i="1"/>
  <c r="W993" i="1"/>
  <c r="T993" i="1"/>
  <c r="Z993" i="1" s="1"/>
  <c r="W992" i="1"/>
  <c r="T992" i="1"/>
  <c r="W991" i="1"/>
  <c r="T991" i="1"/>
  <c r="Z991" i="1" s="1"/>
  <c r="W990" i="1"/>
  <c r="T990" i="1"/>
  <c r="W989" i="1"/>
  <c r="T989" i="1"/>
  <c r="Z989" i="1" s="1"/>
  <c r="W988" i="1"/>
  <c r="T988" i="1"/>
  <c r="W987" i="1"/>
  <c r="T987" i="1"/>
  <c r="W986" i="1"/>
  <c r="T986" i="1"/>
  <c r="W985" i="1"/>
  <c r="T985" i="1"/>
  <c r="W984" i="1"/>
  <c r="T984" i="1"/>
  <c r="W983" i="1"/>
  <c r="T983" i="1"/>
  <c r="Z983" i="1" s="1"/>
  <c r="W982" i="1"/>
  <c r="T982" i="1"/>
  <c r="W981" i="1"/>
  <c r="T981" i="1"/>
  <c r="Z981" i="1" s="1"/>
  <c r="W980" i="1"/>
  <c r="T980" i="1"/>
  <c r="W979" i="1"/>
  <c r="T979" i="1"/>
  <c r="Y979" i="1" s="1"/>
  <c r="W978" i="1"/>
  <c r="T978" i="1"/>
  <c r="W977" i="1"/>
  <c r="T977" i="1"/>
  <c r="Z977" i="1" s="1"/>
  <c r="W976" i="1"/>
  <c r="T976" i="1"/>
  <c r="W975" i="1"/>
  <c r="T975" i="1"/>
  <c r="Z975" i="1" s="1"/>
  <c r="W974" i="1"/>
  <c r="T974" i="1"/>
  <c r="W973" i="1"/>
  <c r="T973" i="1"/>
  <c r="Z973" i="1" s="1"/>
  <c r="W972" i="1"/>
  <c r="T972" i="1"/>
  <c r="W971" i="1"/>
  <c r="T971" i="1"/>
  <c r="W970" i="1"/>
  <c r="T970" i="1"/>
  <c r="W969" i="1"/>
  <c r="T969" i="1"/>
  <c r="W968" i="1"/>
  <c r="T968" i="1"/>
  <c r="W967" i="1"/>
  <c r="T967" i="1"/>
  <c r="Z967" i="1" s="1"/>
  <c r="W966" i="1"/>
  <c r="T966" i="1"/>
  <c r="W965" i="1"/>
  <c r="T965" i="1"/>
  <c r="Z965" i="1" s="1"/>
  <c r="W964" i="1"/>
  <c r="T964" i="1"/>
  <c r="W963" i="1"/>
  <c r="T963" i="1"/>
  <c r="Y963" i="1" s="1"/>
  <c r="W962" i="1"/>
  <c r="T962" i="1"/>
  <c r="W961" i="1"/>
  <c r="T961" i="1"/>
  <c r="Z961" i="1" s="1"/>
  <c r="W960" i="1"/>
  <c r="T960" i="1"/>
  <c r="W959" i="1"/>
  <c r="T959" i="1"/>
  <c r="Z959" i="1" s="1"/>
  <c r="W958" i="1"/>
  <c r="T958" i="1"/>
  <c r="W957" i="1"/>
  <c r="T957" i="1"/>
  <c r="Z957" i="1" s="1"/>
  <c r="W956" i="1"/>
  <c r="T956" i="1"/>
  <c r="W955" i="1"/>
  <c r="T955" i="1"/>
  <c r="W954" i="1"/>
  <c r="T954" i="1"/>
  <c r="W953" i="1"/>
  <c r="T953" i="1"/>
  <c r="Z953" i="1" s="1"/>
  <c r="W952" i="1"/>
  <c r="T952" i="1"/>
  <c r="W951" i="1"/>
  <c r="T951" i="1"/>
  <c r="Z951" i="1" s="1"/>
  <c r="W950" i="1"/>
  <c r="T950" i="1"/>
  <c r="W949" i="1"/>
  <c r="T949" i="1"/>
  <c r="Z949" i="1" s="1"/>
  <c r="W948" i="1"/>
  <c r="T948" i="1"/>
  <c r="W947" i="1"/>
  <c r="T947" i="1"/>
  <c r="Y947" i="1" s="1"/>
  <c r="W946" i="1"/>
  <c r="T946" i="1"/>
  <c r="W945" i="1"/>
  <c r="T945" i="1"/>
  <c r="Z945" i="1" s="1"/>
  <c r="W944" i="1"/>
  <c r="T944" i="1"/>
  <c r="W943" i="1"/>
  <c r="T943" i="1"/>
  <c r="Z943" i="1" s="1"/>
  <c r="W942" i="1"/>
  <c r="T942" i="1"/>
  <c r="W941" i="1"/>
  <c r="T941" i="1"/>
  <c r="Z941" i="1" s="1"/>
  <c r="W940" i="1"/>
  <c r="T940" i="1"/>
  <c r="W939" i="1"/>
  <c r="T939" i="1"/>
  <c r="Y939" i="1" s="1"/>
  <c r="W938" i="1"/>
  <c r="T938" i="1"/>
  <c r="W937" i="1"/>
  <c r="T937" i="1"/>
  <c r="W936" i="1"/>
  <c r="T936" i="1"/>
  <c r="W935" i="1"/>
  <c r="T935" i="1"/>
  <c r="Z935" i="1" s="1"/>
  <c r="W934" i="1"/>
  <c r="T934" i="1"/>
  <c r="W933" i="1"/>
  <c r="T933" i="1"/>
  <c r="Z933" i="1" s="1"/>
  <c r="W932" i="1"/>
  <c r="T932" i="1"/>
  <c r="W931" i="1"/>
  <c r="T931" i="1"/>
  <c r="Y931" i="1" s="1"/>
  <c r="W930" i="1"/>
  <c r="T930" i="1"/>
  <c r="W929" i="1"/>
  <c r="T929" i="1"/>
  <c r="Z929" i="1" s="1"/>
  <c r="W928" i="1"/>
  <c r="T928" i="1"/>
  <c r="W927" i="1"/>
  <c r="T927" i="1"/>
  <c r="Z927" i="1" s="1"/>
  <c r="W926" i="1"/>
  <c r="T926" i="1"/>
  <c r="W925" i="1"/>
  <c r="T925" i="1"/>
  <c r="Z925" i="1" s="1"/>
  <c r="W924" i="1"/>
  <c r="T924" i="1"/>
  <c r="W923" i="1"/>
  <c r="T923" i="1"/>
  <c r="W922" i="1"/>
  <c r="T922" i="1"/>
  <c r="W921" i="1"/>
  <c r="T921" i="1"/>
  <c r="Z921" i="1" s="1"/>
  <c r="W920" i="1"/>
  <c r="T920" i="1"/>
  <c r="W919" i="1"/>
  <c r="T919" i="1"/>
  <c r="Z919" i="1" s="1"/>
  <c r="W918" i="1"/>
  <c r="T918" i="1"/>
  <c r="W917" i="1"/>
  <c r="T917" i="1"/>
  <c r="Z917" i="1" s="1"/>
  <c r="W916" i="1"/>
  <c r="T916" i="1"/>
  <c r="W915" i="1"/>
  <c r="T915" i="1"/>
  <c r="Y915" i="1" s="1"/>
  <c r="W914" i="1"/>
  <c r="T914" i="1"/>
  <c r="W913" i="1"/>
  <c r="T913" i="1"/>
  <c r="W912" i="1"/>
  <c r="T912" i="1"/>
  <c r="W911" i="1"/>
  <c r="T911" i="1"/>
  <c r="Z911" i="1" s="1"/>
  <c r="W910" i="1"/>
  <c r="T910" i="1"/>
  <c r="W909" i="1"/>
  <c r="T909" i="1"/>
  <c r="Z909" i="1" s="1"/>
  <c r="W908" i="1"/>
  <c r="T908" i="1"/>
  <c r="W907" i="1"/>
  <c r="T907" i="1"/>
  <c r="Z907" i="1" s="1"/>
  <c r="W906" i="1"/>
  <c r="T906" i="1"/>
  <c r="W905" i="1"/>
  <c r="T905" i="1"/>
  <c r="W904" i="1"/>
  <c r="T904" i="1"/>
  <c r="W903" i="1"/>
  <c r="T903" i="1"/>
  <c r="Z903" i="1" s="1"/>
  <c r="W902" i="1"/>
  <c r="T902" i="1"/>
  <c r="W901" i="1"/>
  <c r="T901" i="1"/>
  <c r="Y901" i="1" s="1"/>
  <c r="W900" i="1"/>
  <c r="T900" i="1"/>
  <c r="W899" i="1"/>
  <c r="T899" i="1"/>
  <c r="Y899" i="1" s="1"/>
  <c r="W898" i="1"/>
  <c r="T898" i="1"/>
  <c r="W897" i="1"/>
  <c r="T897" i="1"/>
  <c r="W896" i="1"/>
  <c r="T896" i="1"/>
  <c r="W895" i="1"/>
  <c r="T895" i="1"/>
  <c r="Z895" i="1" s="1"/>
  <c r="W894" i="1"/>
  <c r="T894" i="1"/>
  <c r="W893" i="1"/>
  <c r="T893" i="1"/>
  <c r="Y893" i="1" s="1"/>
  <c r="W892" i="1"/>
  <c r="T892" i="1"/>
  <c r="W891" i="1"/>
  <c r="T891" i="1"/>
  <c r="W890" i="1"/>
  <c r="T890" i="1"/>
  <c r="W889" i="1"/>
  <c r="T889" i="1"/>
  <c r="Z889" i="1" s="1"/>
  <c r="W888" i="1"/>
  <c r="T888" i="1"/>
  <c r="W887" i="1"/>
  <c r="T887" i="1"/>
  <c r="Z887" i="1" s="1"/>
  <c r="W886" i="1"/>
  <c r="T886" i="1"/>
  <c r="W885" i="1"/>
  <c r="T885" i="1"/>
  <c r="Y885" i="1" s="1"/>
  <c r="W884" i="1"/>
  <c r="T884" i="1"/>
  <c r="W883" i="1"/>
  <c r="T883" i="1"/>
  <c r="W882" i="1"/>
  <c r="T882" i="1"/>
  <c r="W881" i="1"/>
  <c r="T881" i="1"/>
  <c r="Z881" i="1" s="1"/>
  <c r="W880" i="1"/>
  <c r="T880" i="1"/>
  <c r="W879" i="1"/>
  <c r="T879" i="1"/>
  <c r="Z879" i="1" s="1"/>
  <c r="W878" i="1"/>
  <c r="T878" i="1"/>
  <c r="W877" i="1"/>
  <c r="T877" i="1"/>
  <c r="Y877" i="1" s="1"/>
  <c r="W876" i="1"/>
  <c r="T876" i="1"/>
  <c r="W875" i="1"/>
  <c r="T875" i="1"/>
  <c r="W874" i="1"/>
  <c r="T874" i="1"/>
  <c r="W873" i="1"/>
  <c r="T873" i="1"/>
  <c r="Z873" i="1" s="1"/>
  <c r="W872" i="1"/>
  <c r="T872" i="1"/>
  <c r="W871" i="1"/>
  <c r="T871" i="1"/>
  <c r="Z871" i="1" s="1"/>
  <c r="W870" i="1"/>
  <c r="T870" i="1"/>
  <c r="W869" i="1"/>
  <c r="T869" i="1"/>
  <c r="Y869" i="1" s="1"/>
  <c r="W868" i="1"/>
  <c r="T868" i="1"/>
  <c r="W867" i="1"/>
  <c r="T867" i="1"/>
  <c r="W866" i="1"/>
  <c r="T866" i="1"/>
  <c r="W865" i="1"/>
  <c r="T865" i="1"/>
  <c r="Z865" i="1" s="1"/>
  <c r="W864" i="1"/>
  <c r="T864" i="1"/>
  <c r="W863" i="1"/>
  <c r="T863" i="1"/>
  <c r="Z863" i="1" s="1"/>
  <c r="W862" i="1"/>
  <c r="T862" i="1"/>
  <c r="W861" i="1"/>
  <c r="T861" i="1"/>
  <c r="Y861" i="1" s="1"/>
  <c r="W860" i="1"/>
  <c r="T860" i="1"/>
  <c r="W859" i="1"/>
  <c r="T859" i="1"/>
  <c r="W858" i="1"/>
  <c r="T858" i="1"/>
  <c r="W857" i="1"/>
  <c r="T857" i="1"/>
  <c r="Z857" i="1" s="1"/>
  <c r="W856" i="1"/>
  <c r="T856" i="1"/>
  <c r="W855" i="1"/>
  <c r="T855" i="1"/>
  <c r="Z855" i="1" s="1"/>
  <c r="W854" i="1"/>
  <c r="T854" i="1"/>
  <c r="W853" i="1"/>
  <c r="T853" i="1"/>
  <c r="Y853" i="1" s="1"/>
  <c r="W852" i="1"/>
  <c r="T852" i="1"/>
  <c r="W851" i="1"/>
  <c r="T851" i="1"/>
  <c r="Z851" i="1" s="1"/>
  <c r="W850" i="1"/>
  <c r="T850" i="1"/>
  <c r="W849" i="1"/>
  <c r="T849" i="1"/>
  <c r="Y849" i="1" s="1"/>
  <c r="W848" i="1"/>
  <c r="T848" i="1"/>
  <c r="W847" i="1"/>
  <c r="T847" i="1"/>
  <c r="Z847" i="1" s="1"/>
  <c r="W846" i="1"/>
  <c r="T846" i="1"/>
  <c r="W845" i="1"/>
  <c r="T845" i="1"/>
  <c r="Y845" i="1" s="1"/>
  <c r="W844" i="1"/>
  <c r="T844" i="1"/>
  <c r="W843" i="1"/>
  <c r="T843" i="1"/>
  <c r="Z843" i="1" s="1"/>
  <c r="W842" i="1"/>
  <c r="T842" i="1"/>
  <c r="W841" i="1"/>
  <c r="T841" i="1"/>
  <c r="Z841" i="1" s="1"/>
  <c r="W840" i="1"/>
  <c r="T840" i="1"/>
  <c r="W839" i="1"/>
  <c r="T839" i="1"/>
  <c r="Z839" i="1" s="1"/>
  <c r="W838" i="1"/>
  <c r="T838" i="1"/>
  <c r="W837" i="1"/>
  <c r="T837" i="1"/>
  <c r="Y837" i="1" s="1"/>
  <c r="W836" i="1"/>
  <c r="T836" i="1"/>
  <c r="W835" i="1"/>
  <c r="T835" i="1"/>
  <c r="Z835" i="1" s="1"/>
  <c r="W834" i="1"/>
  <c r="T834" i="1"/>
  <c r="W833" i="1"/>
  <c r="T833" i="1"/>
  <c r="Z833" i="1" s="1"/>
  <c r="W832" i="1"/>
  <c r="T832" i="1"/>
  <c r="W831" i="1"/>
  <c r="T831" i="1"/>
  <c r="Z831" i="1" s="1"/>
  <c r="W830" i="1"/>
  <c r="T830" i="1"/>
  <c r="W829" i="1"/>
  <c r="T829" i="1"/>
  <c r="Y829" i="1" s="1"/>
  <c r="W828" i="1"/>
  <c r="T828" i="1"/>
  <c r="W827" i="1"/>
  <c r="T827" i="1"/>
  <c r="Z827" i="1" s="1"/>
  <c r="W826" i="1"/>
  <c r="T826" i="1"/>
  <c r="W825" i="1"/>
  <c r="T825" i="1"/>
  <c r="Z825" i="1" s="1"/>
  <c r="W824" i="1"/>
  <c r="T824" i="1"/>
  <c r="W823" i="1"/>
  <c r="T823" i="1"/>
  <c r="Z823" i="1" s="1"/>
  <c r="W822" i="1"/>
  <c r="T822" i="1"/>
  <c r="W821" i="1"/>
  <c r="T821" i="1"/>
  <c r="Y821" i="1" s="1"/>
  <c r="W820" i="1"/>
  <c r="T820" i="1"/>
  <c r="W819" i="1"/>
  <c r="T819" i="1"/>
  <c r="Z819" i="1" s="1"/>
  <c r="W818" i="1"/>
  <c r="T818" i="1"/>
  <c r="W817" i="1"/>
  <c r="T817" i="1"/>
  <c r="Z817" i="1" s="1"/>
  <c r="W816" i="1"/>
  <c r="T816" i="1"/>
  <c r="W815" i="1"/>
  <c r="T815" i="1"/>
  <c r="Z815" i="1" s="1"/>
  <c r="W814" i="1"/>
  <c r="T814" i="1"/>
  <c r="W813" i="1"/>
  <c r="T813" i="1"/>
  <c r="Y813" i="1" s="1"/>
  <c r="W812" i="1"/>
  <c r="T812" i="1"/>
  <c r="W811" i="1"/>
  <c r="T811" i="1"/>
  <c r="Z811" i="1" s="1"/>
  <c r="W810" i="1"/>
  <c r="T810" i="1"/>
  <c r="W809" i="1"/>
  <c r="T809" i="1"/>
  <c r="Z809" i="1" s="1"/>
  <c r="W808" i="1"/>
  <c r="T808" i="1"/>
  <c r="W807" i="1"/>
  <c r="T807" i="1"/>
  <c r="Z807" i="1" s="1"/>
  <c r="W806" i="1"/>
  <c r="T806" i="1"/>
  <c r="W805" i="1"/>
  <c r="T805" i="1"/>
  <c r="Z805" i="1" s="1"/>
  <c r="W804" i="1"/>
  <c r="T804" i="1"/>
  <c r="W803" i="1"/>
  <c r="T803" i="1"/>
  <c r="W802" i="1"/>
  <c r="T802" i="1"/>
  <c r="W801" i="1"/>
  <c r="T801" i="1"/>
  <c r="Z801" i="1" s="1"/>
  <c r="W800" i="1"/>
  <c r="T800" i="1"/>
  <c r="W799" i="1"/>
  <c r="T799" i="1"/>
  <c r="Z799" i="1" s="1"/>
  <c r="W798" i="1"/>
  <c r="T798" i="1"/>
  <c r="W797" i="1"/>
  <c r="T797" i="1"/>
  <c r="Z797" i="1" s="1"/>
  <c r="W796" i="1"/>
  <c r="T796" i="1"/>
  <c r="W795" i="1"/>
  <c r="T795" i="1"/>
  <c r="Z795" i="1" s="1"/>
  <c r="W794" i="1"/>
  <c r="T794" i="1"/>
  <c r="W793" i="1"/>
  <c r="T793" i="1"/>
  <c r="Z793" i="1" s="1"/>
  <c r="W792" i="1"/>
  <c r="T792" i="1"/>
  <c r="W791" i="1"/>
  <c r="T791" i="1"/>
  <c r="Z791" i="1" s="1"/>
  <c r="W790" i="1"/>
  <c r="T790" i="1"/>
  <c r="W789" i="1"/>
  <c r="T789" i="1"/>
  <c r="Z789" i="1" s="1"/>
  <c r="W788" i="1"/>
  <c r="T788" i="1"/>
  <c r="W787" i="1"/>
  <c r="T787" i="1"/>
  <c r="Z787" i="1" s="1"/>
  <c r="W786" i="1"/>
  <c r="T786" i="1"/>
  <c r="W785" i="1"/>
  <c r="T785" i="1"/>
  <c r="Z785" i="1" s="1"/>
  <c r="W784" i="1"/>
  <c r="T784" i="1"/>
  <c r="W783" i="1"/>
  <c r="T783" i="1"/>
  <c r="Z783" i="1" s="1"/>
  <c r="W782" i="1"/>
  <c r="T782" i="1"/>
  <c r="W781" i="1"/>
  <c r="T781" i="1"/>
  <c r="Z781" i="1" s="1"/>
  <c r="W780" i="1"/>
  <c r="T780" i="1"/>
  <c r="W779" i="1"/>
  <c r="T779" i="1"/>
  <c r="Z779" i="1" s="1"/>
  <c r="W778" i="1"/>
  <c r="T778" i="1"/>
  <c r="W777" i="1"/>
  <c r="T777" i="1"/>
  <c r="Z777" i="1" s="1"/>
  <c r="W776" i="1"/>
  <c r="T776" i="1"/>
  <c r="W775" i="1"/>
  <c r="T775" i="1"/>
  <c r="Z775" i="1" s="1"/>
  <c r="W774" i="1"/>
  <c r="T774" i="1"/>
  <c r="W773" i="1"/>
  <c r="T773" i="1"/>
  <c r="Z773" i="1" s="1"/>
  <c r="W772" i="1"/>
  <c r="T772" i="1"/>
  <c r="W771" i="1"/>
  <c r="T771" i="1"/>
  <c r="Z771" i="1" s="1"/>
  <c r="W770" i="1"/>
  <c r="T770" i="1"/>
  <c r="W769" i="1"/>
  <c r="T769" i="1"/>
  <c r="Z769" i="1" s="1"/>
  <c r="W768" i="1"/>
  <c r="T768" i="1"/>
  <c r="W767" i="1"/>
  <c r="T767" i="1"/>
  <c r="Z767" i="1" s="1"/>
  <c r="W766" i="1"/>
  <c r="T766" i="1"/>
  <c r="W765" i="1"/>
  <c r="T765" i="1"/>
  <c r="Z765" i="1" s="1"/>
  <c r="W764" i="1"/>
  <c r="T764" i="1"/>
  <c r="W763" i="1"/>
  <c r="T763" i="1"/>
  <c r="Z763" i="1" s="1"/>
  <c r="W762" i="1"/>
  <c r="T762" i="1"/>
  <c r="W761" i="1"/>
  <c r="T761" i="1"/>
  <c r="Z761" i="1" s="1"/>
  <c r="W760" i="1"/>
  <c r="T760" i="1"/>
  <c r="W759" i="1"/>
  <c r="T759" i="1"/>
  <c r="Z759" i="1" s="1"/>
  <c r="W758" i="1"/>
  <c r="T758" i="1"/>
  <c r="W757" i="1"/>
  <c r="T757" i="1"/>
  <c r="Z757" i="1" s="1"/>
  <c r="W756" i="1"/>
  <c r="T756" i="1"/>
  <c r="W755" i="1"/>
  <c r="T755" i="1"/>
  <c r="Z755" i="1" s="1"/>
  <c r="W754" i="1"/>
  <c r="T754" i="1"/>
  <c r="W753" i="1"/>
  <c r="T753" i="1"/>
  <c r="Z753" i="1" s="1"/>
  <c r="W752" i="1"/>
  <c r="T752" i="1"/>
  <c r="W751" i="1"/>
  <c r="T751" i="1"/>
  <c r="Z751" i="1" s="1"/>
  <c r="W750" i="1"/>
  <c r="T750" i="1"/>
  <c r="W749" i="1"/>
  <c r="T749" i="1"/>
  <c r="Z749" i="1" s="1"/>
  <c r="W748" i="1"/>
  <c r="T748" i="1"/>
  <c r="W747" i="1"/>
  <c r="T747" i="1"/>
  <c r="Z747" i="1" s="1"/>
  <c r="W746" i="1"/>
  <c r="T746" i="1"/>
  <c r="W745" i="1"/>
  <c r="T745" i="1"/>
  <c r="Z745" i="1" s="1"/>
  <c r="W744" i="1"/>
  <c r="T744" i="1"/>
  <c r="W743" i="1"/>
  <c r="T743" i="1"/>
  <c r="Z743" i="1" s="1"/>
  <c r="W742" i="1"/>
  <c r="T742" i="1"/>
  <c r="W741" i="1"/>
  <c r="T741" i="1"/>
  <c r="Z741" i="1" s="1"/>
  <c r="W740" i="1"/>
  <c r="T740" i="1"/>
  <c r="W739" i="1"/>
  <c r="T739" i="1"/>
  <c r="Z739" i="1" s="1"/>
  <c r="W738" i="1"/>
  <c r="T738" i="1"/>
  <c r="W737" i="1"/>
  <c r="T737" i="1"/>
  <c r="Z737" i="1" s="1"/>
  <c r="W736" i="1"/>
  <c r="T736" i="1"/>
  <c r="W735" i="1"/>
  <c r="T735" i="1"/>
  <c r="Z735" i="1" s="1"/>
  <c r="W734" i="1"/>
  <c r="T734" i="1"/>
  <c r="W733" i="1"/>
  <c r="T733" i="1"/>
  <c r="Z733" i="1" s="1"/>
  <c r="W732" i="1"/>
  <c r="T732" i="1"/>
  <c r="W731" i="1"/>
  <c r="T731" i="1"/>
  <c r="Z731" i="1" s="1"/>
  <c r="W730" i="1"/>
  <c r="T730" i="1"/>
  <c r="W729" i="1"/>
  <c r="T729" i="1"/>
  <c r="Z729" i="1" s="1"/>
  <c r="W728" i="1"/>
  <c r="T728" i="1"/>
  <c r="W727" i="1"/>
  <c r="T727" i="1"/>
  <c r="Z727" i="1" s="1"/>
  <c r="W726" i="1"/>
  <c r="T726" i="1"/>
  <c r="W725" i="1"/>
  <c r="T725" i="1"/>
  <c r="Z725" i="1" s="1"/>
  <c r="W724" i="1"/>
  <c r="T724" i="1"/>
  <c r="W723" i="1"/>
  <c r="T723" i="1"/>
  <c r="Z723" i="1" s="1"/>
  <c r="W722" i="1"/>
  <c r="T722" i="1"/>
  <c r="W721" i="1"/>
  <c r="T721" i="1"/>
  <c r="W720" i="1"/>
  <c r="T720" i="1"/>
  <c r="W719" i="1"/>
  <c r="T719" i="1"/>
  <c r="Y719" i="1" s="1"/>
  <c r="W718" i="1"/>
  <c r="T718" i="1"/>
  <c r="W717" i="1"/>
  <c r="T717" i="1"/>
  <c r="Z717" i="1" s="1"/>
  <c r="W716" i="1"/>
  <c r="T716" i="1"/>
  <c r="W715" i="1"/>
  <c r="T715" i="1"/>
  <c r="Z715" i="1" s="1"/>
  <c r="W714" i="1"/>
  <c r="T714" i="1"/>
  <c r="W713" i="1"/>
  <c r="T713" i="1"/>
  <c r="W712" i="1"/>
  <c r="T712" i="1"/>
  <c r="W711" i="1"/>
  <c r="T711" i="1"/>
  <c r="Y711" i="1" s="1"/>
  <c r="W710" i="1"/>
  <c r="T710" i="1"/>
  <c r="W709" i="1"/>
  <c r="T709" i="1"/>
  <c r="Z709" i="1" s="1"/>
  <c r="W708" i="1"/>
  <c r="T708" i="1"/>
  <c r="W707" i="1"/>
  <c r="T707" i="1"/>
  <c r="Z707" i="1" s="1"/>
  <c r="W706" i="1"/>
  <c r="T706" i="1"/>
  <c r="W705" i="1"/>
  <c r="T705" i="1"/>
  <c r="W704" i="1"/>
  <c r="T704" i="1"/>
  <c r="W703" i="1"/>
  <c r="T703" i="1"/>
  <c r="Y703" i="1" s="1"/>
  <c r="W702" i="1"/>
  <c r="T702" i="1"/>
  <c r="W701" i="1"/>
  <c r="T701" i="1"/>
  <c r="Z701" i="1" s="1"/>
  <c r="W700" i="1"/>
  <c r="T700" i="1"/>
  <c r="W699" i="1"/>
  <c r="T699" i="1"/>
  <c r="Z699" i="1" s="1"/>
  <c r="W698" i="1"/>
  <c r="T698" i="1"/>
  <c r="W697" i="1"/>
  <c r="T697" i="1"/>
  <c r="W696" i="1"/>
  <c r="T696" i="1"/>
  <c r="W695" i="1"/>
  <c r="T695" i="1"/>
  <c r="Y695" i="1" s="1"/>
  <c r="W694" i="1"/>
  <c r="T694" i="1"/>
  <c r="W693" i="1"/>
  <c r="T693" i="1"/>
  <c r="Z693" i="1" s="1"/>
  <c r="W692" i="1"/>
  <c r="T692" i="1"/>
  <c r="W691" i="1"/>
  <c r="T691" i="1"/>
  <c r="Z691" i="1" s="1"/>
  <c r="W690" i="1"/>
  <c r="T690" i="1"/>
  <c r="W689" i="1"/>
  <c r="T689" i="1"/>
  <c r="W688" i="1"/>
  <c r="T688" i="1"/>
  <c r="W687" i="1"/>
  <c r="T687" i="1"/>
  <c r="Y687" i="1" s="1"/>
  <c r="W686" i="1"/>
  <c r="T686" i="1"/>
  <c r="W685" i="1"/>
  <c r="T685" i="1"/>
  <c r="Z685" i="1" s="1"/>
  <c r="W684" i="1"/>
  <c r="T684" i="1"/>
  <c r="W683" i="1"/>
  <c r="T683" i="1"/>
  <c r="Z683" i="1" s="1"/>
  <c r="W682" i="1"/>
  <c r="T682" i="1"/>
  <c r="W681" i="1"/>
  <c r="T681" i="1"/>
  <c r="W680" i="1"/>
  <c r="T680" i="1"/>
  <c r="W679" i="1"/>
  <c r="T679" i="1"/>
  <c r="Y679" i="1" s="1"/>
  <c r="W678" i="1"/>
  <c r="T678" i="1"/>
  <c r="W677" i="1"/>
  <c r="T677" i="1"/>
  <c r="Z677" i="1" s="1"/>
  <c r="W676" i="1"/>
  <c r="T676" i="1"/>
  <c r="W675" i="1"/>
  <c r="T675" i="1"/>
  <c r="Z675" i="1" s="1"/>
  <c r="W674" i="1"/>
  <c r="T674" i="1"/>
  <c r="W673" i="1"/>
  <c r="T673" i="1"/>
  <c r="W672" i="1"/>
  <c r="T672" i="1"/>
  <c r="W671" i="1"/>
  <c r="T671" i="1"/>
  <c r="Y671" i="1" s="1"/>
  <c r="W670" i="1"/>
  <c r="T670" i="1"/>
  <c r="W669" i="1"/>
  <c r="T669" i="1"/>
  <c r="Z669" i="1" s="1"/>
  <c r="W668" i="1"/>
  <c r="T668" i="1"/>
  <c r="W667" i="1"/>
  <c r="T667" i="1"/>
  <c r="Z667" i="1" s="1"/>
  <c r="W666" i="1"/>
  <c r="T666" i="1"/>
  <c r="W665" i="1"/>
  <c r="T665" i="1"/>
  <c r="W664" i="1"/>
  <c r="T664" i="1"/>
  <c r="W663" i="1"/>
  <c r="T663" i="1"/>
  <c r="Y663" i="1" s="1"/>
  <c r="W662" i="1"/>
  <c r="T662" i="1"/>
  <c r="W661" i="1"/>
  <c r="T661" i="1"/>
  <c r="Z661" i="1" s="1"/>
  <c r="W660" i="1"/>
  <c r="T660" i="1"/>
  <c r="W659" i="1"/>
  <c r="T659" i="1"/>
  <c r="Z659" i="1" s="1"/>
  <c r="W658" i="1"/>
  <c r="T658" i="1"/>
  <c r="W657" i="1"/>
  <c r="T657" i="1"/>
  <c r="W656" i="1"/>
  <c r="T656" i="1"/>
  <c r="W655" i="1"/>
  <c r="T655" i="1"/>
  <c r="Y655" i="1" s="1"/>
  <c r="W654" i="1"/>
  <c r="T654" i="1"/>
  <c r="W653" i="1"/>
  <c r="T653" i="1"/>
  <c r="Z653" i="1" s="1"/>
  <c r="W652" i="1"/>
  <c r="T652" i="1"/>
  <c r="W651" i="1"/>
  <c r="T651" i="1"/>
  <c r="Z651" i="1" s="1"/>
  <c r="W650" i="1"/>
  <c r="T650" i="1"/>
  <c r="W649" i="1"/>
  <c r="T649" i="1"/>
  <c r="W648" i="1"/>
  <c r="T648" i="1"/>
  <c r="W647" i="1"/>
  <c r="T647" i="1"/>
  <c r="Z647" i="1" s="1"/>
  <c r="W646" i="1"/>
  <c r="T646" i="1"/>
  <c r="W645" i="1"/>
  <c r="T645" i="1"/>
  <c r="Z645" i="1" s="1"/>
  <c r="W644" i="1"/>
  <c r="T644" i="1"/>
  <c r="W643" i="1"/>
  <c r="T643" i="1"/>
  <c r="Z643" i="1" s="1"/>
  <c r="W642" i="1"/>
  <c r="T642" i="1"/>
  <c r="W641" i="1"/>
  <c r="T641" i="1"/>
  <c r="W640" i="1"/>
  <c r="T640" i="1"/>
  <c r="W639" i="1"/>
  <c r="T639" i="1"/>
  <c r="W638" i="1"/>
  <c r="T638" i="1"/>
  <c r="W637" i="1"/>
  <c r="T637" i="1"/>
  <c r="Z637" i="1" s="1"/>
  <c r="W636" i="1"/>
  <c r="T636" i="1"/>
  <c r="W635" i="1"/>
  <c r="T635" i="1"/>
  <c r="Z635" i="1" s="1"/>
  <c r="W634" i="1"/>
  <c r="T634" i="1"/>
  <c r="W633" i="1"/>
  <c r="T633" i="1"/>
  <c r="W632" i="1"/>
  <c r="T632" i="1"/>
  <c r="W631" i="1"/>
  <c r="T631" i="1"/>
  <c r="Y631" i="1" s="1"/>
  <c r="W630" i="1"/>
  <c r="T630" i="1"/>
  <c r="W629" i="1"/>
  <c r="T629" i="1"/>
  <c r="Z629" i="1" s="1"/>
  <c r="W628" i="1"/>
  <c r="T628" i="1"/>
  <c r="W627" i="1"/>
  <c r="T627" i="1"/>
  <c r="Z627" i="1" s="1"/>
  <c r="W626" i="1"/>
  <c r="T626" i="1"/>
  <c r="W625" i="1"/>
  <c r="T625" i="1"/>
  <c r="W624" i="1"/>
  <c r="T624" i="1"/>
  <c r="W623" i="1"/>
  <c r="T623" i="1"/>
  <c r="Y623" i="1" s="1"/>
  <c r="W622" i="1"/>
  <c r="T622" i="1"/>
  <c r="W621" i="1"/>
  <c r="T621" i="1"/>
  <c r="Z621" i="1" s="1"/>
  <c r="W620" i="1"/>
  <c r="T620" i="1"/>
  <c r="W619" i="1"/>
  <c r="T619" i="1"/>
  <c r="Z619" i="1" s="1"/>
  <c r="W618" i="1"/>
  <c r="T618" i="1"/>
  <c r="W617" i="1"/>
  <c r="T617" i="1"/>
  <c r="W616" i="1"/>
  <c r="T616" i="1"/>
  <c r="W615" i="1"/>
  <c r="T615" i="1"/>
  <c r="Z615" i="1" s="1"/>
  <c r="W614" i="1"/>
  <c r="T614" i="1"/>
  <c r="W613" i="1"/>
  <c r="T613" i="1"/>
  <c r="Y613" i="1" s="1"/>
  <c r="W612" i="1"/>
  <c r="T612" i="1"/>
  <c r="W611" i="1"/>
  <c r="T611" i="1"/>
  <c r="Z611" i="1" s="1"/>
  <c r="W610" i="1"/>
  <c r="T610" i="1"/>
  <c r="W609" i="1"/>
  <c r="T609" i="1"/>
  <c r="Y609" i="1" s="1"/>
  <c r="W608" i="1"/>
  <c r="T608" i="1"/>
  <c r="W607" i="1"/>
  <c r="T607" i="1"/>
  <c r="Z607" i="1" s="1"/>
  <c r="W606" i="1"/>
  <c r="T606" i="1"/>
  <c r="W605" i="1"/>
  <c r="T605" i="1"/>
  <c r="Y605" i="1" s="1"/>
  <c r="W604" i="1"/>
  <c r="T604" i="1"/>
  <c r="W603" i="1"/>
  <c r="T603" i="1"/>
  <c r="Z603" i="1" s="1"/>
  <c r="W602" i="1"/>
  <c r="T602" i="1"/>
  <c r="W601" i="1"/>
  <c r="T601" i="1"/>
  <c r="Y601" i="1" s="1"/>
  <c r="W600" i="1"/>
  <c r="T600" i="1"/>
  <c r="W599" i="1"/>
  <c r="T599" i="1"/>
  <c r="Z599" i="1" s="1"/>
  <c r="W598" i="1"/>
  <c r="T598" i="1"/>
  <c r="W597" i="1"/>
  <c r="T597" i="1"/>
  <c r="Y597" i="1" s="1"/>
  <c r="W596" i="1"/>
  <c r="T596" i="1"/>
  <c r="W595" i="1"/>
  <c r="T595" i="1"/>
  <c r="Z595" i="1" s="1"/>
  <c r="W594" i="1"/>
  <c r="T594" i="1"/>
  <c r="W593" i="1"/>
  <c r="T593" i="1"/>
  <c r="Y593" i="1" s="1"/>
  <c r="W592" i="1"/>
  <c r="T592" i="1"/>
  <c r="W591" i="1"/>
  <c r="T591" i="1"/>
  <c r="Z591" i="1" s="1"/>
  <c r="W590" i="1"/>
  <c r="T590" i="1"/>
  <c r="W589" i="1"/>
  <c r="T589" i="1"/>
  <c r="Y589" i="1" s="1"/>
  <c r="W588" i="1"/>
  <c r="T588" i="1"/>
  <c r="W587" i="1"/>
  <c r="T587" i="1"/>
  <c r="Z587" i="1" s="1"/>
  <c r="W586" i="1"/>
  <c r="T586" i="1"/>
  <c r="W585" i="1"/>
  <c r="T585" i="1"/>
  <c r="Y585" i="1" s="1"/>
  <c r="W584" i="1"/>
  <c r="T584" i="1"/>
  <c r="W583" i="1"/>
  <c r="T583" i="1"/>
  <c r="Z583" i="1" s="1"/>
  <c r="W582" i="1"/>
  <c r="T582" i="1"/>
  <c r="W581" i="1"/>
  <c r="T581" i="1"/>
  <c r="Z581" i="1" s="1"/>
  <c r="W580" i="1"/>
  <c r="T580" i="1"/>
  <c r="W579" i="1"/>
  <c r="T579" i="1"/>
  <c r="Z579" i="1" s="1"/>
  <c r="W578" i="1"/>
  <c r="T578" i="1"/>
  <c r="W577" i="1"/>
  <c r="T577" i="1"/>
  <c r="Z577" i="1" s="1"/>
  <c r="W576" i="1"/>
  <c r="T576" i="1"/>
  <c r="W575" i="1"/>
  <c r="T575" i="1"/>
  <c r="W574" i="1"/>
  <c r="T574" i="1"/>
  <c r="W573" i="1"/>
  <c r="T573" i="1"/>
  <c r="Z573" i="1" s="1"/>
  <c r="W572" i="1"/>
  <c r="T572" i="1"/>
  <c r="W571" i="1"/>
  <c r="T571" i="1"/>
  <c r="Z571" i="1" s="1"/>
  <c r="W570" i="1"/>
  <c r="T570" i="1"/>
  <c r="W569" i="1"/>
  <c r="T569" i="1"/>
  <c r="Y569" i="1" s="1"/>
  <c r="W568" i="1"/>
  <c r="T568" i="1"/>
  <c r="W567" i="1"/>
  <c r="T567" i="1"/>
  <c r="Z567" i="1" s="1"/>
  <c r="W566" i="1"/>
  <c r="T566" i="1"/>
  <c r="W565" i="1"/>
  <c r="T565" i="1"/>
  <c r="Z565" i="1" s="1"/>
  <c r="W564" i="1"/>
  <c r="T564" i="1"/>
  <c r="W563" i="1"/>
  <c r="T563" i="1"/>
  <c r="Y563" i="1" s="1"/>
  <c r="W562" i="1"/>
  <c r="T562" i="1"/>
  <c r="W561" i="1"/>
  <c r="T561" i="1"/>
  <c r="Y561" i="1" s="1"/>
  <c r="W560" i="1"/>
  <c r="T560" i="1"/>
  <c r="W559" i="1"/>
  <c r="T559" i="1"/>
  <c r="Y559" i="1" s="1"/>
  <c r="W558" i="1"/>
  <c r="T558" i="1"/>
  <c r="W557" i="1"/>
  <c r="T557" i="1"/>
  <c r="Y557" i="1" s="1"/>
  <c r="W556" i="1"/>
  <c r="T556" i="1"/>
  <c r="W555" i="1"/>
  <c r="T555" i="1"/>
  <c r="Z555" i="1" s="1"/>
  <c r="W554" i="1"/>
  <c r="T554" i="1"/>
  <c r="W553" i="1"/>
  <c r="T553" i="1"/>
  <c r="Y553" i="1" s="1"/>
  <c r="W552" i="1"/>
  <c r="T552" i="1"/>
  <c r="W551" i="1"/>
  <c r="T551" i="1"/>
  <c r="Z551" i="1" s="1"/>
  <c r="W550" i="1"/>
  <c r="T550" i="1"/>
  <c r="W549" i="1"/>
  <c r="T549" i="1"/>
  <c r="Z549" i="1" s="1"/>
  <c r="W548" i="1"/>
  <c r="T548" i="1"/>
  <c r="W547" i="1"/>
  <c r="T547" i="1"/>
  <c r="Y547" i="1" s="1"/>
  <c r="W546" i="1"/>
  <c r="T546" i="1"/>
  <c r="W545" i="1"/>
  <c r="T545" i="1"/>
  <c r="Z545" i="1" s="1"/>
  <c r="W544" i="1"/>
  <c r="T544" i="1"/>
  <c r="W543" i="1"/>
  <c r="T543" i="1"/>
  <c r="Y543" i="1" s="1"/>
  <c r="W542" i="1"/>
  <c r="T542" i="1"/>
  <c r="W541" i="1"/>
  <c r="T541" i="1"/>
  <c r="Y541" i="1" s="1"/>
  <c r="W540" i="1"/>
  <c r="T540" i="1"/>
  <c r="W539" i="1"/>
  <c r="T539" i="1"/>
  <c r="Z539" i="1" s="1"/>
  <c r="W538" i="1"/>
  <c r="T538" i="1"/>
  <c r="W537" i="1"/>
  <c r="T537" i="1"/>
  <c r="Z537" i="1" s="1"/>
  <c r="W536" i="1"/>
  <c r="T536" i="1"/>
  <c r="W535" i="1"/>
  <c r="T535" i="1"/>
  <c r="Z535" i="1" s="1"/>
  <c r="W534" i="1"/>
  <c r="T534" i="1"/>
  <c r="W533" i="1"/>
  <c r="T533" i="1"/>
  <c r="Z533" i="1" s="1"/>
  <c r="W532" i="1"/>
  <c r="T532" i="1"/>
  <c r="W531" i="1"/>
  <c r="T531" i="1"/>
  <c r="Y531" i="1" s="1"/>
  <c r="W530" i="1"/>
  <c r="T530" i="1"/>
  <c r="W529" i="1"/>
  <c r="T529" i="1"/>
  <c r="Y529" i="1" s="1"/>
  <c r="W528" i="1"/>
  <c r="T528" i="1"/>
  <c r="W527" i="1"/>
  <c r="T527" i="1"/>
  <c r="Y527" i="1" s="1"/>
  <c r="W526" i="1"/>
  <c r="T526" i="1"/>
  <c r="W525" i="1"/>
  <c r="T525" i="1"/>
  <c r="Y525" i="1" s="1"/>
  <c r="W524" i="1"/>
  <c r="T524" i="1"/>
  <c r="W523" i="1"/>
  <c r="T523" i="1"/>
  <c r="Z523" i="1" s="1"/>
  <c r="W522" i="1"/>
  <c r="T522" i="1"/>
  <c r="W521" i="1"/>
  <c r="T521" i="1"/>
  <c r="Y521" i="1" s="1"/>
  <c r="W520" i="1"/>
  <c r="T520" i="1"/>
  <c r="W519" i="1"/>
  <c r="T519" i="1"/>
  <c r="Y519" i="1" s="1"/>
  <c r="W518" i="1"/>
  <c r="T518" i="1"/>
  <c r="W517" i="1"/>
  <c r="T517" i="1"/>
  <c r="Z517" i="1" s="1"/>
  <c r="W516" i="1"/>
  <c r="T516" i="1"/>
  <c r="W515" i="1"/>
  <c r="T515" i="1"/>
  <c r="Z515" i="1" s="1"/>
  <c r="W514" i="1"/>
  <c r="T514" i="1"/>
  <c r="W513" i="1"/>
  <c r="T513" i="1"/>
  <c r="Z513" i="1" s="1"/>
  <c r="W512" i="1"/>
  <c r="T512" i="1"/>
  <c r="W511" i="1"/>
  <c r="T511" i="1"/>
  <c r="Y511" i="1" s="1"/>
  <c r="W510" i="1"/>
  <c r="T510" i="1"/>
  <c r="W509" i="1"/>
  <c r="T509" i="1"/>
  <c r="Z509" i="1" s="1"/>
  <c r="W508" i="1"/>
  <c r="T508" i="1"/>
  <c r="W507" i="1"/>
  <c r="T507" i="1"/>
  <c r="Z507" i="1" s="1"/>
  <c r="W506" i="1"/>
  <c r="T506" i="1"/>
  <c r="W505" i="1"/>
  <c r="T505" i="1"/>
  <c r="Y505" i="1" s="1"/>
  <c r="W504" i="1"/>
  <c r="T504" i="1"/>
  <c r="W503" i="1"/>
  <c r="T503" i="1"/>
  <c r="Y503" i="1" s="1"/>
  <c r="W502" i="1"/>
  <c r="T502" i="1"/>
  <c r="W501" i="1"/>
  <c r="T501" i="1"/>
  <c r="Y501" i="1" s="1"/>
  <c r="W500" i="1"/>
  <c r="T500" i="1"/>
  <c r="W499" i="1"/>
  <c r="T499" i="1"/>
  <c r="Y499" i="1" s="1"/>
  <c r="W498" i="1"/>
  <c r="T498" i="1"/>
  <c r="W497" i="1"/>
  <c r="T497" i="1"/>
  <c r="Y497" i="1" s="1"/>
  <c r="W496" i="1"/>
  <c r="T496" i="1"/>
  <c r="W495" i="1"/>
  <c r="T495" i="1"/>
  <c r="Y495" i="1" s="1"/>
  <c r="W494" i="1"/>
  <c r="T494" i="1"/>
  <c r="W493" i="1"/>
  <c r="T493" i="1"/>
  <c r="Y493" i="1" s="1"/>
  <c r="W492" i="1"/>
  <c r="T492" i="1"/>
  <c r="W491" i="1"/>
  <c r="T491" i="1"/>
  <c r="Y491" i="1" s="1"/>
  <c r="W490" i="1"/>
  <c r="T490" i="1"/>
  <c r="W489" i="1"/>
  <c r="T489" i="1"/>
  <c r="Y489" i="1" s="1"/>
  <c r="W488" i="1"/>
  <c r="T488" i="1"/>
  <c r="W487" i="1"/>
  <c r="T487" i="1"/>
  <c r="Y487" i="1" s="1"/>
  <c r="W486" i="1"/>
  <c r="T486" i="1"/>
  <c r="W485" i="1"/>
  <c r="T485" i="1"/>
  <c r="Y485" i="1" s="1"/>
  <c r="W484" i="1"/>
  <c r="T484" i="1"/>
  <c r="W483" i="1"/>
  <c r="T483" i="1"/>
  <c r="Y483" i="1" s="1"/>
  <c r="W482" i="1"/>
  <c r="T482" i="1"/>
  <c r="W481" i="1"/>
  <c r="T481" i="1"/>
  <c r="Y481" i="1" s="1"/>
  <c r="W480" i="1"/>
  <c r="T480" i="1"/>
  <c r="W479" i="1"/>
  <c r="T479" i="1"/>
  <c r="Y479" i="1" s="1"/>
  <c r="W478" i="1"/>
  <c r="T478" i="1"/>
  <c r="W477" i="1"/>
  <c r="T477" i="1"/>
  <c r="Y477" i="1" s="1"/>
  <c r="W476" i="1"/>
  <c r="T476" i="1"/>
  <c r="W475" i="1"/>
  <c r="T475" i="1"/>
  <c r="Y475" i="1" s="1"/>
  <c r="W474" i="1"/>
  <c r="T474" i="1"/>
  <c r="W473" i="1"/>
  <c r="T473" i="1"/>
  <c r="Z473" i="1" s="1"/>
  <c r="W472" i="1"/>
  <c r="T472" i="1"/>
  <c r="W471" i="1"/>
  <c r="T471" i="1"/>
  <c r="W470" i="1"/>
  <c r="T470" i="1"/>
  <c r="W469" i="1"/>
  <c r="T469" i="1"/>
  <c r="Y469" i="1" s="1"/>
  <c r="W468" i="1"/>
  <c r="T468" i="1"/>
  <c r="W467" i="1"/>
  <c r="T467" i="1"/>
  <c r="Z467" i="1" s="1"/>
  <c r="W466" i="1"/>
  <c r="T466" i="1"/>
  <c r="W465" i="1"/>
  <c r="T465" i="1"/>
  <c r="Z465" i="1" s="1"/>
  <c r="W464" i="1"/>
  <c r="T464" i="1"/>
  <c r="W463" i="1"/>
  <c r="T463" i="1"/>
  <c r="W462" i="1"/>
  <c r="T462" i="1"/>
  <c r="W461" i="1"/>
  <c r="T461" i="1"/>
  <c r="Y461" i="1" s="1"/>
  <c r="W460" i="1"/>
  <c r="T460" i="1"/>
  <c r="W459" i="1"/>
  <c r="T459" i="1"/>
  <c r="Y459" i="1" s="1"/>
  <c r="W458" i="1"/>
  <c r="T458" i="1"/>
  <c r="W457" i="1"/>
  <c r="T457" i="1"/>
  <c r="Z457" i="1" s="1"/>
  <c r="W456" i="1"/>
  <c r="T456" i="1"/>
  <c r="W455" i="1"/>
  <c r="T455" i="1"/>
  <c r="W454" i="1"/>
  <c r="T454" i="1"/>
  <c r="W453" i="1"/>
  <c r="T453" i="1"/>
  <c r="Y453" i="1" s="1"/>
  <c r="W452" i="1"/>
  <c r="T452" i="1"/>
  <c r="W451" i="1"/>
  <c r="T451" i="1"/>
  <c r="Y451" i="1" s="1"/>
  <c r="W450" i="1"/>
  <c r="T450" i="1"/>
  <c r="W449" i="1"/>
  <c r="T449" i="1"/>
  <c r="Z449" i="1" s="1"/>
  <c r="W448" i="1"/>
  <c r="T448" i="1"/>
  <c r="W447" i="1"/>
  <c r="T447" i="1"/>
  <c r="W446" i="1"/>
  <c r="T446" i="1"/>
  <c r="W445" i="1"/>
  <c r="T445" i="1"/>
  <c r="Y445" i="1" s="1"/>
  <c r="W444" i="1"/>
  <c r="T444" i="1"/>
  <c r="W443" i="1"/>
  <c r="T443" i="1"/>
  <c r="Y443" i="1" s="1"/>
  <c r="W442" i="1"/>
  <c r="T442" i="1"/>
  <c r="W441" i="1"/>
  <c r="T441" i="1"/>
  <c r="W440" i="1"/>
  <c r="T440" i="1"/>
  <c r="W439" i="1"/>
  <c r="T439" i="1"/>
  <c r="W438" i="1"/>
  <c r="T438" i="1"/>
  <c r="W437" i="1"/>
  <c r="T437" i="1"/>
  <c r="W436" i="1"/>
  <c r="T436" i="1"/>
  <c r="W435" i="1"/>
  <c r="T435" i="1"/>
  <c r="W434" i="1"/>
  <c r="T434" i="1"/>
  <c r="W433" i="1"/>
  <c r="T433" i="1"/>
  <c r="W432" i="1"/>
  <c r="T432" i="1"/>
  <c r="W431" i="1"/>
  <c r="T431" i="1"/>
  <c r="W430" i="1"/>
  <c r="T430" i="1"/>
  <c r="W429" i="1"/>
  <c r="T429" i="1"/>
  <c r="W428" i="1"/>
  <c r="T428" i="1"/>
  <c r="W427" i="1"/>
  <c r="T427" i="1"/>
  <c r="W426" i="1"/>
  <c r="T426" i="1"/>
  <c r="W425" i="1"/>
  <c r="T425" i="1"/>
  <c r="W424" i="1"/>
  <c r="T424" i="1"/>
  <c r="W423" i="1"/>
  <c r="T423" i="1"/>
  <c r="W422" i="1"/>
  <c r="T422" i="1"/>
  <c r="W421" i="1"/>
  <c r="T421" i="1"/>
  <c r="W420" i="1"/>
  <c r="T420" i="1"/>
  <c r="W419" i="1"/>
  <c r="T419" i="1"/>
  <c r="W418" i="1"/>
  <c r="T418" i="1"/>
  <c r="W417" i="1"/>
  <c r="T417" i="1"/>
  <c r="W416" i="1"/>
  <c r="T416" i="1"/>
  <c r="W415" i="1"/>
  <c r="T415" i="1"/>
  <c r="W414" i="1"/>
  <c r="T414" i="1"/>
  <c r="W413" i="1"/>
  <c r="T413" i="1"/>
  <c r="W412" i="1"/>
  <c r="T412" i="1"/>
  <c r="W411" i="1"/>
  <c r="T411" i="1"/>
  <c r="W410" i="1"/>
  <c r="T410" i="1"/>
  <c r="W409" i="1"/>
  <c r="T409" i="1"/>
  <c r="W408" i="1"/>
  <c r="T408" i="1"/>
  <c r="W407" i="1"/>
  <c r="T407" i="1"/>
  <c r="W406" i="1"/>
  <c r="T406" i="1"/>
  <c r="W405" i="1"/>
  <c r="T405" i="1"/>
  <c r="W404" i="1"/>
  <c r="T404" i="1"/>
  <c r="W403" i="1"/>
  <c r="T403" i="1"/>
  <c r="W402" i="1"/>
  <c r="T402" i="1"/>
  <c r="W401" i="1"/>
  <c r="T401" i="1"/>
  <c r="W400" i="1"/>
  <c r="T400" i="1"/>
  <c r="W399" i="1"/>
  <c r="T399" i="1"/>
  <c r="W398" i="1"/>
  <c r="T398" i="1"/>
  <c r="W397" i="1"/>
  <c r="T397" i="1"/>
  <c r="W396" i="1"/>
  <c r="T396" i="1"/>
  <c r="W395" i="1"/>
  <c r="T395" i="1"/>
  <c r="W394" i="1"/>
  <c r="T394" i="1"/>
  <c r="W393" i="1"/>
  <c r="T393" i="1"/>
  <c r="W392" i="1"/>
  <c r="T392" i="1"/>
  <c r="W391" i="1"/>
  <c r="T391" i="1"/>
  <c r="W390" i="1"/>
  <c r="T390" i="1"/>
  <c r="W389" i="1"/>
  <c r="T389" i="1"/>
  <c r="W388" i="1"/>
  <c r="T388" i="1"/>
  <c r="W387" i="1"/>
  <c r="T387" i="1"/>
  <c r="W386" i="1"/>
  <c r="T386" i="1"/>
  <c r="W385" i="1"/>
  <c r="T385" i="1"/>
  <c r="W384" i="1"/>
  <c r="T384" i="1"/>
  <c r="W383" i="1"/>
  <c r="T383" i="1"/>
  <c r="W382" i="1"/>
  <c r="T382" i="1"/>
  <c r="W381" i="1"/>
  <c r="T381" i="1"/>
  <c r="W380" i="1"/>
  <c r="T380" i="1"/>
  <c r="W379" i="1"/>
  <c r="T379" i="1"/>
  <c r="W378" i="1"/>
  <c r="T378" i="1"/>
  <c r="W377" i="1"/>
  <c r="T377" i="1"/>
  <c r="W376" i="1"/>
  <c r="T376" i="1"/>
  <c r="W375" i="1"/>
  <c r="T375" i="1"/>
  <c r="W374" i="1"/>
  <c r="T374" i="1"/>
  <c r="W373" i="1"/>
  <c r="T373" i="1"/>
  <c r="W372" i="1"/>
  <c r="T372" i="1"/>
  <c r="W371" i="1"/>
  <c r="T371" i="1"/>
  <c r="W370" i="1"/>
  <c r="T370" i="1"/>
  <c r="W369" i="1"/>
  <c r="T369" i="1"/>
  <c r="W368" i="1"/>
  <c r="T368" i="1"/>
  <c r="W367" i="1"/>
  <c r="T367" i="1"/>
  <c r="W366" i="1"/>
  <c r="T366" i="1"/>
  <c r="W365" i="1"/>
  <c r="T365" i="1"/>
  <c r="W364" i="1"/>
  <c r="T364" i="1"/>
  <c r="W363" i="1"/>
  <c r="T363" i="1"/>
  <c r="W362" i="1"/>
  <c r="T362" i="1"/>
  <c r="W361" i="1"/>
  <c r="T361" i="1"/>
  <c r="W360" i="1"/>
  <c r="T360" i="1"/>
  <c r="W359" i="1"/>
  <c r="T359" i="1"/>
  <c r="W358" i="1"/>
  <c r="T358" i="1"/>
  <c r="W357" i="1"/>
  <c r="T357" i="1"/>
  <c r="W356" i="1"/>
  <c r="T356" i="1"/>
  <c r="W355" i="1"/>
  <c r="T355" i="1"/>
  <c r="W354" i="1"/>
  <c r="T354" i="1"/>
  <c r="W353" i="1"/>
  <c r="T353" i="1"/>
  <c r="W352" i="1"/>
  <c r="T352" i="1"/>
  <c r="W351" i="1"/>
  <c r="T351" i="1"/>
  <c r="W350" i="1"/>
  <c r="T350" i="1"/>
  <c r="W349" i="1"/>
  <c r="T349" i="1"/>
  <c r="W348" i="1"/>
  <c r="T348" i="1"/>
  <c r="W347" i="1"/>
  <c r="T347" i="1"/>
  <c r="W346" i="1"/>
  <c r="T346" i="1"/>
  <c r="W345" i="1"/>
  <c r="T345" i="1"/>
  <c r="W344" i="1"/>
  <c r="T344" i="1"/>
  <c r="W343" i="1"/>
  <c r="T343" i="1"/>
  <c r="W342" i="1"/>
  <c r="T342" i="1"/>
  <c r="W341" i="1"/>
  <c r="T341" i="1"/>
  <c r="W340" i="1"/>
  <c r="T340" i="1"/>
  <c r="W339" i="1"/>
  <c r="T339" i="1"/>
  <c r="W338" i="1"/>
  <c r="T338" i="1"/>
  <c r="W337" i="1"/>
  <c r="T337" i="1"/>
  <c r="W336" i="1"/>
  <c r="T336" i="1"/>
  <c r="W335" i="1"/>
  <c r="T335" i="1"/>
  <c r="W334" i="1"/>
  <c r="T334" i="1"/>
  <c r="W333" i="1"/>
  <c r="T333" i="1"/>
  <c r="W332" i="1"/>
  <c r="T332" i="1"/>
  <c r="W331" i="1"/>
  <c r="T331" i="1"/>
  <c r="W330" i="1"/>
  <c r="T330" i="1"/>
  <c r="W329" i="1"/>
  <c r="T329" i="1"/>
  <c r="W328" i="1"/>
  <c r="T328" i="1"/>
  <c r="W327" i="1"/>
  <c r="T327" i="1"/>
  <c r="W326" i="1"/>
  <c r="T326" i="1"/>
  <c r="W325" i="1"/>
  <c r="T325" i="1"/>
  <c r="W324" i="1"/>
  <c r="T324" i="1"/>
  <c r="W323" i="1"/>
  <c r="T323" i="1"/>
  <c r="W322" i="1"/>
  <c r="T322" i="1"/>
  <c r="W321" i="1"/>
  <c r="T321" i="1"/>
  <c r="W320" i="1"/>
  <c r="T320" i="1"/>
  <c r="W319" i="1"/>
  <c r="T319" i="1"/>
  <c r="W318" i="1"/>
  <c r="T318" i="1"/>
  <c r="W317" i="1"/>
  <c r="T317" i="1"/>
  <c r="W316" i="1"/>
  <c r="T316" i="1"/>
  <c r="W315" i="1"/>
  <c r="T315" i="1"/>
  <c r="W314" i="1"/>
  <c r="T314" i="1"/>
  <c r="W313" i="1"/>
  <c r="T313" i="1"/>
  <c r="W312" i="1"/>
  <c r="T312" i="1"/>
  <c r="W311" i="1"/>
  <c r="T311" i="1"/>
  <c r="W310" i="1"/>
  <c r="T310" i="1"/>
  <c r="W309" i="1"/>
  <c r="T309" i="1"/>
  <c r="W308" i="1"/>
  <c r="T308" i="1"/>
  <c r="W307" i="1"/>
  <c r="T307" i="1"/>
  <c r="W306" i="1"/>
  <c r="T306" i="1"/>
  <c r="W305" i="1"/>
  <c r="T305" i="1"/>
  <c r="W304" i="1"/>
  <c r="T304" i="1"/>
  <c r="W303" i="1"/>
  <c r="T303" i="1"/>
  <c r="W302" i="1"/>
  <c r="T302" i="1"/>
  <c r="W301" i="1"/>
  <c r="T301" i="1"/>
  <c r="W300" i="1"/>
  <c r="T300" i="1"/>
  <c r="W299" i="1"/>
  <c r="T299" i="1"/>
  <c r="Y299" i="1" s="1"/>
  <c r="W298" i="1"/>
  <c r="T298" i="1"/>
  <c r="W297" i="1"/>
  <c r="T297" i="1"/>
  <c r="Y297" i="1" s="1"/>
  <c r="W296" i="1"/>
  <c r="T296" i="1"/>
  <c r="W295" i="1"/>
  <c r="T295" i="1"/>
  <c r="Z295" i="1" s="1"/>
  <c r="W294" i="1"/>
  <c r="T294" i="1"/>
  <c r="W293" i="1"/>
  <c r="T293" i="1"/>
  <c r="Z293" i="1" s="1"/>
  <c r="W292" i="1"/>
  <c r="T292" i="1"/>
  <c r="W291" i="1"/>
  <c r="T291" i="1"/>
  <c r="Y291" i="1" s="1"/>
  <c r="W290" i="1"/>
  <c r="T290" i="1"/>
  <c r="W289" i="1"/>
  <c r="T289" i="1"/>
  <c r="Y289" i="1" s="1"/>
  <c r="W288" i="1"/>
  <c r="T288" i="1"/>
  <c r="W287" i="1"/>
  <c r="T287" i="1"/>
  <c r="Z287" i="1" s="1"/>
  <c r="W286" i="1"/>
  <c r="T286" i="1"/>
  <c r="W285" i="1"/>
  <c r="T285" i="1"/>
  <c r="Z285" i="1" s="1"/>
  <c r="W284" i="1"/>
  <c r="T284" i="1"/>
  <c r="W283" i="1"/>
  <c r="T283" i="1"/>
  <c r="Y283" i="1" s="1"/>
  <c r="W282" i="1"/>
  <c r="T282" i="1"/>
  <c r="W281" i="1"/>
  <c r="T281" i="1"/>
  <c r="Y281" i="1" s="1"/>
  <c r="W280" i="1"/>
  <c r="T280" i="1"/>
  <c r="W279" i="1"/>
  <c r="T279" i="1"/>
  <c r="Z279" i="1" s="1"/>
  <c r="W278" i="1"/>
  <c r="T278" i="1"/>
  <c r="W277" i="1"/>
  <c r="T277" i="1"/>
  <c r="Z277" i="1" s="1"/>
  <c r="W276" i="1"/>
  <c r="T276" i="1"/>
  <c r="W275" i="1"/>
  <c r="T275" i="1"/>
  <c r="Y275" i="1" s="1"/>
  <c r="W274" i="1"/>
  <c r="T274" i="1"/>
  <c r="W273" i="1"/>
  <c r="T273" i="1"/>
  <c r="Y273" i="1" s="1"/>
  <c r="W272" i="1"/>
  <c r="T272" i="1"/>
  <c r="W271" i="1"/>
  <c r="T271" i="1"/>
  <c r="Z271" i="1" s="1"/>
  <c r="W270" i="1"/>
  <c r="T270" i="1"/>
  <c r="W269" i="1"/>
  <c r="T269" i="1"/>
  <c r="Z269" i="1" s="1"/>
  <c r="W268" i="1"/>
  <c r="T268" i="1"/>
  <c r="W267" i="1"/>
  <c r="T267" i="1"/>
  <c r="Y267" i="1" s="1"/>
  <c r="W266" i="1"/>
  <c r="T266" i="1"/>
  <c r="W265" i="1"/>
  <c r="T265" i="1"/>
  <c r="Y265" i="1" s="1"/>
  <c r="W264" i="1"/>
  <c r="T264" i="1"/>
  <c r="W263" i="1"/>
  <c r="T263" i="1"/>
  <c r="Z263" i="1" s="1"/>
  <c r="W262" i="1"/>
  <c r="T262" i="1"/>
  <c r="W261" i="1"/>
  <c r="T261" i="1"/>
  <c r="Z261" i="1" s="1"/>
  <c r="W260" i="1"/>
  <c r="T260" i="1"/>
  <c r="W259" i="1"/>
  <c r="T259" i="1"/>
  <c r="Y259" i="1" s="1"/>
  <c r="W258" i="1"/>
  <c r="T258" i="1"/>
  <c r="W257" i="1"/>
  <c r="T257" i="1"/>
  <c r="Y257" i="1" s="1"/>
  <c r="W256" i="1"/>
  <c r="T256" i="1"/>
  <c r="W255" i="1"/>
  <c r="T255" i="1"/>
  <c r="Z255" i="1" s="1"/>
  <c r="W254" i="1"/>
  <c r="T254" i="1"/>
  <c r="W253" i="1"/>
  <c r="T253" i="1"/>
  <c r="Z253" i="1" s="1"/>
  <c r="W252" i="1"/>
  <c r="T252" i="1"/>
  <c r="W251" i="1"/>
  <c r="T251" i="1"/>
  <c r="Y251" i="1" s="1"/>
  <c r="W250" i="1"/>
  <c r="T250" i="1"/>
  <c r="W249" i="1"/>
  <c r="T249" i="1"/>
  <c r="Y249" i="1" s="1"/>
  <c r="W248" i="1"/>
  <c r="T248" i="1"/>
  <c r="W247" i="1"/>
  <c r="T247" i="1"/>
  <c r="Z247" i="1" s="1"/>
  <c r="W246" i="1"/>
  <c r="T246" i="1"/>
  <c r="W245" i="1"/>
  <c r="T245" i="1"/>
  <c r="Z245" i="1" s="1"/>
  <c r="W244" i="1"/>
  <c r="T244" i="1"/>
  <c r="W243" i="1"/>
  <c r="T243" i="1"/>
  <c r="Y243" i="1" s="1"/>
  <c r="W242" i="1"/>
  <c r="T242" i="1"/>
  <c r="W241" i="1"/>
  <c r="T241" i="1"/>
  <c r="Y241" i="1" s="1"/>
  <c r="W240" i="1"/>
  <c r="T240" i="1"/>
  <c r="W239" i="1"/>
  <c r="T239" i="1"/>
  <c r="Z239" i="1" s="1"/>
  <c r="W238" i="1"/>
  <c r="T238" i="1"/>
  <c r="W237" i="1"/>
  <c r="T237" i="1"/>
  <c r="Z237" i="1" s="1"/>
  <c r="W236" i="1"/>
  <c r="T236" i="1"/>
  <c r="W235" i="1"/>
  <c r="T235" i="1"/>
  <c r="Y235" i="1" s="1"/>
  <c r="W234" i="1"/>
  <c r="T234" i="1"/>
  <c r="W233" i="1"/>
  <c r="T233" i="1"/>
  <c r="Y233" i="1" s="1"/>
  <c r="W232" i="1"/>
  <c r="T232" i="1"/>
  <c r="W231" i="1"/>
  <c r="T231" i="1"/>
  <c r="Z231" i="1" s="1"/>
  <c r="W230" i="1"/>
  <c r="T230" i="1"/>
  <c r="W229" i="1"/>
  <c r="T229" i="1"/>
  <c r="Z229" i="1" s="1"/>
  <c r="W228" i="1"/>
  <c r="T228" i="1"/>
  <c r="W227" i="1"/>
  <c r="T227" i="1"/>
  <c r="Y227" i="1" s="1"/>
  <c r="W226" i="1"/>
  <c r="T226" i="1"/>
  <c r="W225" i="1"/>
  <c r="T225" i="1"/>
  <c r="Y225" i="1" s="1"/>
  <c r="W224" i="1"/>
  <c r="T224" i="1"/>
  <c r="W223" i="1"/>
  <c r="T223" i="1"/>
  <c r="Z223" i="1" s="1"/>
  <c r="W222" i="1"/>
  <c r="T222" i="1"/>
  <c r="W221" i="1"/>
  <c r="T221" i="1"/>
  <c r="W220" i="1"/>
  <c r="T220" i="1"/>
  <c r="W219" i="1"/>
  <c r="T219" i="1"/>
  <c r="W218" i="1"/>
  <c r="T218" i="1"/>
  <c r="W217" i="1"/>
  <c r="T217" i="1"/>
  <c r="W216" i="1"/>
  <c r="T216" i="1"/>
  <c r="W215" i="1"/>
  <c r="T215" i="1"/>
  <c r="W214" i="1"/>
  <c r="T214" i="1"/>
  <c r="W213" i="1"/>
  <c r="T213" i="1"/>
  <c r="W212" i="1"/>
  <c r="T212" i="1"/>
  <c r="W211" i="1"/>
  <c r="T211" i="1"/>
  <c r="W210" i="1"/>
  <c r="T210" i="1"/>
  <c r="W209" i="1"/>
  <c r="T209" i="1"/>
  <c r="W208" i="1"/>
  <c r="T208" i="1"/>
  <c r="W207" i="1"/>
  <c r="T207" i="1"/>
  <c r="W206" i="1"/>
  <c r="T206" i="1"/>
  <c r="W205" i="1"/>
  <c r="T205" i="1"/>
  <c r="W204" i="1"/>
  <c r="T204" i="1"/>
  <c r="W203" i="1"/>
  <c r="T203" i="1"/>
  <c r="W202" i="1"/>
  <c r="T202" i="1"/>
  <c r="W201" i="1"/>
  <c r="T201" i="1"/>
  <c r="W200" i="1"/>
  <c r="T200" i="1"/>
  <c r="W199" i="1"/>
  <c r="T199" i="1"/>
  <c r="W198" i="1"/>
  <c r="T198" i="1"/>
  <c r="W197" i="1"/>
  <c r="T197" i="1"/>
  <c r="W196" i="1"/>
  <c r="T196" i="1"/>
  <c r="W195" i="1"/>
  <c r="T195" i="1"/>
  <c r="W194" i="1"/>
  <c r="T194" i="1"/>
  <c r="W193" i="1"/>
  <c r="T193" i="1"/>
  <c r="W192" i="1"/>
  <c r="T192" i="1"/>
  <c r="W191" i="1"/>
  <c r="T191" i="1"/>
  <c r="W190" i="1"/>
  <c r="T190" i="1"/>
  <c r="W189" i="1"/>
  <c r="T189" i="1"/>
  <c r="W188" i="1"/>
  <c r="T188" i="1"/>
  <c r="W187" i="1"/>
  <c r="T187" i="1"/>
  <c r="W186" i="1"/>
  <c r="T186" i="1"/>
  <c r="W185" i="1"/>
  <c r="T185" i="1"/>
  <c r="W184" i="1"/>
  <c r="T184" i="1"/>
  <c r="W183" i="1"/>
  <c r="T183" i="1"/>
  <c r="W182" i="1"/>
  <c r="T182" i="1"/>
  <c r="W181" i="1"/>
  <c r="T181" i="1"/>
  <c r="W180" i="1"/>
  <c r="T180" i="1"/>
  <c r="W179" i="1"/>
  <c r="T179" i="1"/>
  <c r="W178" i="1"/>
  <c r="T178" i="1"/>
  <c r="W177" i="1"/>
  <c r="T177" i="1"/>
  <c r="W176" i="1"/>
  <c r="T176" i="1"/>
  <c r="W175" i="1"/>
  <c r="T175" i="1"/>
  <c r="W174" i="1"/>
  <c r="T174" i="1"/>
  <c r="W173" i="1"/>
  <c r="T173" i="1"/>
  <c r="W172" i="1"/>
  <c r="T172" i="1"/>
  <c r="W171" i="1"/>
  <c r="T171" i="1"/>
  <c r="Y171" i="1" s="1"/>
  <c r="W170" i="1"/>
  <c r="T170" i="1"/>
  <c r="W169" i="1"/>
  <c r="T169" i="1"/>
  <c r="Z169" i="1" s="1"/>
  <c r="W168" i="1"/>
  <c r="T168" i="1"/>
  <c r="W167" i="1"/>
  <c r="T167" i="1"/>
  <c r="Y167" i="1" s="1"/>
  <c r="W166" i="1"/>
  <c r="T166" i="1"/>
  <c r="W165" i="1"/>
  <c r="T165" i="1"/>
  <c r="Y165" i="1" s="1"/>
  <c r="W164" i="1"/>
  <c r="T164" i="1"/>
  <c r="W163" i="1"/>
  <c r="T163" i="1"/>
  <c r="Z163" i="1" s="1"/>
  <c r="W162" i="1"/>
  <c r="T162" i="1"/>
  <c r="W161" i="1"/>
  <c r="T161" i="1"/>
  <c r="Z161" i="1" s="1"/>
  <c r="W160" i="1"/>
  <c r="T160" i="1"/>
  <c r="W159" i="1"/>
  <c r="T159" i="1"/>
  <c r="Z159" i="1" s="1"/>
  <c r="W158" i="1"/>
  <c r="T158" i="1"/>
  <c r="W157" i="1"/>
  <c r="T157" i="1"/>
  <c r="Y157" i="1" s="1"/>
  <c r="W156" i="1"/>
  <c r="T156" i="1"/>
  <c r="W155" i="1"/>
  <c r="T155" i="1"/>
  <c r="Y155" i="1" s="1"/>
  <c r="W154" i="1"/>
  <c r="T154" i="1"/>
  <c r="W153" i="1"/>
  <c r="T153" i="1"/>
  <c r="Z153" i="1" s="1"/>
  <c r="W152" i="1"/>
  <c r="T152" i="1"/>
  <c r="W151" i="1"/>
  <c r="T151" i="1"/>
  <c r="Y151" i="1" s="1"/>
  <c r="W150" i="1"/>
  <c r="T150" i="1"/>
  <c r="W149" i="1"/>
  <c r="T149" i="1"/>
  <c r="Y149" i="1" s="1"/>
  <c r="W148" i="1"/>
  <c r="T148" i="1"/>
  <c r="W147" i="1"/>
  <c r="T147" i="1"/>
  <c r="Z147" i="1" s="1"/>
  <c r="W146" i="1"/>
  <c r="T146" i="1"/>
  <c r="W145" i="1"/>
  <c r="T145" i="1"/>
  <c r="Z145" i="1" s="1"/>
  <c r="W144" i="1"/>
  <c r="T144" i="1"/>
  <c r="W143" i="1"/>
  <c r="T143" i="1"/>
  <c r="Y143" i="1" s="1"/>
  <c r="W142" i="1"/>
  <c r="T142" i="1"/>
  <c r="W141" i="1"/>
  <c r="T141" i="1"/>
  <c r="Y141" i="1" s="1"/>
  <c r="W140" i="1"/>
  <c r="T140" i="1"/>
  <c r="W139" i="1"/>
  <c r="T139" i="1"/>
  <c r="Y139" i="1" s="1"/>
  <c r="W138" i="1"/>
  <c r="T138" i="1"/>
  <c r="W137" i="1"/>
  <c r="T137" i="1"/>
  <c r="Y137" i="1" s="1"/>
  <c r="W136" i="1"/>
  <c r="T136" i="1"/>
  <c r="W135" i="1"/>
  <c r="T135" i="1"/>
  <c r="Y135" i="1" s="1"/>
  <c r="W134" i="1"/>
  <c r="T134" i="1"/>
  <c r="W133" i="1"/>
  <c r="T133" i="1"/>
  <c r="Y133" i="1" s="1"/>
  <c r="W132" i="1"/>
  <c r="T132" i="1"/>
  <c r="W131" i="1"/>
  <c r="T131" i="1"/>
  <c r="Z131" i="1" s="1"/>
  <c r="W130" i="1"/>
  <c r="T130" i="1"/>
  <c r="W129" i="1"/>
  <c r="T129" i="1"/>
  <c r="Y129" i="1" s="1"/>
  <c r="W128" i="1"/>
  <c r="T128" i="1"/>
  <c r="W127" i="1"/>
  <c r="T127" i="1"/>
  <c r="Z127" i="1" s="1"/>
  <c r="W126" i="1"/>
  <c r="T126" i="1"/>
  <c r="W125" i="1"/>
  <c r="T125" i="1"/>
  <c r="Y125" i="1" s="1"/>
  <c r="W124" i="1"/>
  <c r="T124" i="1"/>
  <c r="W123" i="1"/>
  <c r="T123" i="1"/>
  <c r="Y123" i="1" s="1"/>
  <c r="W122" i="1"/>
  <c r="T122" i="1"/>
  <c r="W121" i="1"/>
  <c r="T121" i="1"/>
  <c r="Y121" i="1" s="1"/>
  <c r="W120" i="1"/>
  <c r="T120" i="1"/>
  <c r="W119" i="1"/>
  <c r="T119" i="1"/>
  <c r="Y119" i="1" s="1"/>
  <c r="W118" i="1"/>
  <c r="T118" i="1"/>
  <c r="W117" i="1"/>
  <c r="T117" i="1"/>
  <c r="Y117" i="1" s="1"/>
  <c r="W116" i="1"/>
  <c r="T116" i="1"/>
  <c r="W115" i="1"/>
  <c r="T115" i="1"/>
  <c r="Z115" i="1" s="1"/>
  <c r="W114" i="1"/>
  <c r="T114" i="1"/>
  <c r="W113" i="1"/>
  <c r="T113" i="1"/>
  <c r="Y113" i="1" s="1"/>
  <c r="W112" i="1"/>
  <c r="T112" i="1"/>
  <c r="W111" i="1"/>
  <c r="T111" i="1"/>
  <c r="Z111" i="1" s="1"/>
  <c r="W110" i="1"/>
  <c r="T110" i="1"/>
  <c r="W109" i="1"/>
  <c r="T109" i="1"/>
  <c r="Y109" i="1" s="1"/>
  <c r="W108" i="1"/>
  <c r="T108" i="1"/>
  <c r="W107" i="1"/>
  <c r="T107" i="1"/>
  <c r="Y107" i="1" s="1"/>
  <c r="W106" i="1"/>
  <c r="T106" i="1"/>
  <c r="W105" i="1"/>
  <c r="T105" i="1"/>
  <c r="Y105" i="1" s="1"/>
  <c r="W104" i="1"/>
  <c r="T104" i="1"/>
  <c r="W103" i="1"/>
  <c r="T103" i="1"/>
  <c r="Y103" i="1" s="1"/>
  <c r="W102" i="1"/>
  <c r="T102" i="1"/>
  <c r="W101" i="1"/>
  <c r="T101" i="1"/>
  <c r="W100" i="1"/>
  <c r="T100" i="1"/>
  <c r="W99" i="1"/>
  <c r="T99" i="1"/>
  <c r="W98" i="1"/>
  <c r="T98" i="1"/>
  <c r="W97" i="1"/>
  <c r="T97" i="1"/>
  <c r="W96" i="1"/>
  <c r="T96" i="1"/>
  <c r="W95" i="1"/>
  <c r="T95" i="1"/>
  <c r="W94" i="1"/>
  <c r="T94" i="1"/>
  <c r="W93" i="1"/>
  <c r="T93" i="1"/>
  <c r="W92" i="1"/>
  <c r="T92" i="1"/>
  <c r="W91" i="1"/>
  <c r="T91" i="1"/>
  <c r="W90" i="1"/>
  <c r="T90" i="1"/>
  <c r="W89" i="1"/>
  <c r="T89" i="1"/>
  <c r="W88" i="1"/>
  <c r="T88" i="1"/>
  <c r="W87" i="1"/>
  <c r="T87" i="1"/>
  <c r="W86" i="1"/>
  <c r="T86" i="1"/>
  <c r="W85" i="1"/>
  <c r="T85" i="1"/>
  <c r="W84" i="1"/>
  <c r="T84" i="1"/>
  <c r="W83" i="1"/>
  <c r="T83" i="1"/>
  <c r="W82" i="1"/>
  <c r="T82" i="1"/>
  <c r="W81" i="1"/>
  <c r="T81" i="1"/>
  <c r="W80" i="1"/>
  <c r="T80" i="1"/>
  <c r="W79" i="1"/>
  <c r="T79" i="1"/>
  <c r="W78" i="1"/>
  <c r="T78" i="1"/>
  <c r="W77" i="1"/>
  <c r="T77" i="1"/>
  <c r="W76" i="1"/>
  <c r="T76" i="1"/>
  <c r="W75" i="1"/>
  <c r="T75" i="1"/>
  <c r="W74" i="1"/>
  <c r="T74" i="1"/>
  <c r="W73" i="1"/>
  <c r="T73" i="1"/>
  <c r="W72" i="1"/>
  <c r="T72" i="1"/>
  <c r="W71" i="1"/>
  <c r="T71" i="1"/>
  <c r="W70" i="1"/>
  <c r="T70" i="1"/>
  <c r="W69" i="1"/>
  <c r="T69" i="1"/>
  <c r="W68" i="1"/>
  <c r="T68" i="1"/>
  <c r="W67" i="1"/>
  <c r="T67" i="1"/>
  <c r="W66" i="1"/>
  <c r="T66" i="1"/>
  <c r="W65" i="1"/>
  <c r="T65" i="1"/>
  <c r="W64" i="1"/>
  <c r="T64" i="1"/>
  <c r="W63" i="1"/>
  <c r="T63" i="1"/>
  <c r="W62" i="1"/>
  <c r="T62" i="1"/>
  <c r="W61" i="1"/>
  <c r="T61" i="1"/>
  <c r="W60" i="1"/>
  <c r="T60" i="1"/>
  <c r="W59" i="1"/>
  <c r="T59" i="1"/>
  <c r="W58" i="1"/>
  <c r="T58" i="1"/>
  <c r="W57" i="1"/>
  <c r="T57" i="1"/>
  <c r="W56" i="1"/>
  <c r="T56" i="1"/>
  <c r="W55" i="1"/>
  <c r="T55" i="1"/>
  <c r="W54" i="1"/>
  <c r="T54" i="1"/>
  <c r="W53" i="1"/>
  <c r="T53" i="1"/>
  <c r="W52" i="1"/>
  <c r="T52" i="1"/>
  <c r="W51" i="1"/>
  <c r="T51" i="1"/>
  <c r="W50" i="1"/>
  <c r="T50" i="1"/>
  <c r="W49" i="1"/>
  <c r="T49" i="1"/>
  <c r="W48" i="1"/>
  <c r="T48" i="1"/>
  <c r="W47" i="1"/>
  <c r="T47" i="1"/>
  <c r="W46" i="1"/>
  <c r="T46" i="1"/>
  <c r="W45" i="1"/>
  <c r="T45" i="1"/>
  <c r="W44" i="1"/>
  <c r="T44" i="1"/>
  <c r="W43" i="1"/>
  <c r="T43" i="1"/>
  <c r="W42" i="1"/>
  <c r="T42" i="1"/>
  <c r="W41" i="1"/>
  <c r="T41" i="1"/>
  <c r="W40" i="1"/>
  <c r="T40" i="1"/>
  <c r="W39" i="1"/>
  <c r="T39" i="1"/>
  <c r="W38" i="1"/>
  <c r="T38" i="1"/>
  <c r="W37" i="1"/>
  <c r="T37" i="1"/>
  <c r="W36" i="1"/>
  <c r="T36" i="1"/>
  <c r="W35" i="1"/>
  <c r="T35" i="1"/>
  <c r="W34" i="1"/>
  <c r="T34" i="1"/>
  <c r="W33" i="1"/>
  <c r="T33" i="1"/>
  <c r="Z33" i="1" s="1"/>
  <c r="W32" i="1"/>
  <c r="T32" i="1"/>
  <c r="W31" i="1"/>
  <c r="T31" i="1"/>
  <c r="Z31" i="1" s="1"/>
  <c r="W30" i="1"/>
  <c r="T30" i="1"/>
  <c r="W29" i="1"/>
  <c r="T29" i="1"/>
  <c r="Z29" i="1" s="1"/>
  <c r="W28" i="1"/>
  <c r="T28" i="1"/>
  <c r="W27" i="1"/>
  <c r="T27" i="1"/>
  <c r="Z27" i="1" s="1"/>
  <c r="W26" i="1"/>
  <c r="T26" i="1"/>
  <c r="W25" i="1"/>
  <c r="T25" i="1"/>
  <c r="Z25" i="1" s="1"/>
  <c r="W24" i="1"/>
  <c r="T24" i="1"/>
  <c r="W23" i="1"/>
  <c r="T23" i="1"/>
  <c r="Z23" i="1" s="1"/>
  <c r="W22" i="1"/>
  <c r="T22" i="1"/>
  <c r="W21" i="1"/>
  <c r="T21" i="1"/>
  <c r="Z21" i="1" s="1"/>
  <c r="W20" i="1"/>
  <c r="T20" i="1"/>
  <c r="W19" i="1"/>
  <c r="T19" i="1"/>
  <c r="Z19" i="1" s="1"/>
  <c r="W18" i="1"/>
  <c r="T18" i="1"/>
  <c r="W17" i="1"/>
  <c r="T17" i="1"/>
  <c r="Z17" i="1" s="1"/>
  <c r="W16" i="1"/>
  <c r="T16" i="1"/>
  <c r="W15" i="1"/>
  <c r="T15" i="1"/>
  <c r="Z15" i="1" s="1"/>
  <c r="W14" i="1"/>
  <c r="T14" i="1"/>
  <c r="W13" i="1"/>
  <c r="T13" i="1"/>
  <c r="Z13" i="1" s="1"/>
  <c r="W12" i="1"/>
  <c r="T12" i="1"/>
  <c r="W11" i="1"/>
  <c r="T11" i="1"/>
  <c r="Z11" i="1" s="1"/>
  <c r="W10" i="1"/>
  <c r="T10" i="1"/>
  <c r="W9" i="1"/>
  <c r="T9" i="1"/>
  <c r="Z9" i="1" s="1"/>
  <c r="W8" i="1"/>
  <c r="T8" i="1"/>
  <c r="W7" i="1"/>
  <c r="T7" i="1"/>
  <c r="Z7" i="1" s="1"/>
  <c r="W6" i="1"/>
  <c r="T6" i="1"/>
  <c r="W5" i="1"/>
  <c r="T5" i="1"/>
  <c r="Z5" i="1" s="1"/>
  <c r="W4" i="1"/>
  <c r="T4" i="1"/>
  <c r="W3" i="1"/>
  <c r="T3" i="1"/>
  <c r="Z3" i="1" s="1"/>
  <c r="T1539" i="1"/>
  <c r="T1523" i="1"/>
  <c r="Z1523" i="1" s="1"/>
  <c r="T1507" i="1"/>
  <c r="T1491" i="1"/>
  <c r="Z1491" i="1" s="1"/>
  <c r="T1475" i="1"/>
  <c r="T1551" i="1"/>
  <c r="Y1551" i="1" s="1"/>
  <c r="T1535" i="1"/>
  <c r="T1519" i="1"/>
  <c r="Y1519" i="1" s="1"/>
  <c r="T1503" i="1"/>
  <c r="T1487" i="1"/>
  <c r="Y1487" i="1" s="1"/>
  <c r="T1471" i="1"/>
  <c r="Z2528" i="1"/>
  <c r="Z2526" i="1"/>
  <c r="Z2456" i="1"/>
  <c r="Z2454" i="1"/>
  <c r="Z2424" i="1"/>
  <c r="Z2422" i="1"/>
  <c r="Z2520" i="1"/>
  <c r="Z2518" i="1"/>
  <c r="Z2448" i="1"/>
  <c r="Z2446" i="1"/>
  <c r="Z2416" i="1"/>
  <c r="Z2414" i="1"/>
  <c r="Z2558" i="1"/>
  <c r="Z2552" i="1"/>
  <c r="Z2550" i="1"/>
  <c r="Z2544" i="1"/>
  <c r="Z2542" i="1"/>
  <c r="Z2512" i="1"/>
  <c r="Z2510" i="1"/>
  <c r="Z2504" i="1"/>
  <c r="Z2502" i="1"/>
  <c r="Z2496" i="1"/>
  <c r="Z2494" i="1"/>
  <c r="Z2488" i="1"/>
  <c r="Z2486" i="1"/>
  <c r="Z2480" i="1"/>
  <c r="Z2478" i="1"/>
  <c r="Z2472" i="1"/>
  <c r="Z2470" i="1"/>
  <c r="Z2440" i="1"/>
  <c r="Z2438" i="1"/>
  <c r="Z2536" i="1"/>
  <c r="Z2534" i="1"/>
  <c r="Z2464" i="1"/>
  <c r="Z2462" i="1"/>
  <c r="Z2432" i="1"/>
  <c r="Z2430" i="1"/>
  <c r="Z1970" i="1"/>
  <c r="Z1969" i="1"/>
  <c r="Y1956" i="1"/>
  <c r="Y1948" i="1"/>
  <c r="Y1940" i="1"/>
  <c r="Y1932" i="1"/>
  <c r="Y1924" i="1"/>
  <c r="Y1916" i="1"/>
  <c r="Y1908" i="1"/>
  <c r="Z1954" i="1"/>
  <c r="Z1953" i="1"/>
  <c r="Z1946" i="1"/>
  <c r="Z1945" i="1"/>
  <c r="Z1938" i="1"/>
  <c r="Z1937" i="1"/>
  <c r="Z1930" i="1"/>
  <c r="Z1929" i="1"/>
  <c r="Z1922" i="1"/>
  <c r="Z1921" i="1"/>
  <c r="Z1914" i="1"/>
  <c r="Z1913" i="1"/>
  <c r="Z1906" i="1"/>
  <c r="Z1905" i="1"/>
  <c r="Z1962" i="1"/>
  <c r="Z1961" i="1"/>
  <c r="Z1748" i="1"/>
  <c r="Z1740" i="1"/>
  <c r="Z1732" i="1"/>
  <c r="Z1724" i="1"/>
  <c r="Z1716" i="1"/>
  <c r="Z1708" i="1"/>
  <c r="Z1700" i="1"/>
  <c r="Z1692" i="1"/>
  <c r="Z1684" i="1"/>
  <c r="Z1676" i="1"/>
  <c r="Z1668" i="1"/>
  <c r="Z1660" i="1"/>
  <c r="Y1576" i="1"/>
  <c r="Y1560" i="1"/>
  <c r="Y1544" i="1"/>
  <c r="AN1544" i="1" s="1"/>
  <c r="Y1444" i="1"/>
  <c r="Z1746" i="1"/>
  <c r="Z1738" i="1"/>
  <c r="Z1730" i="1"/>
  <c r="Z1722" i="1"/>
  <c r="Z1714" i="1"/>
  <c r="Z1706" i="1"/>
  <c r="Z1698" i="1"/>
  <c r="Z1690" i="1"/>
  <c r="Z1682" i="1"/>
  <c r="Z1674" i="1"/>
  <c r="Z1666" i="1"/>
  <c r="Y1572" i="1"/>
  <c r="Y1556" i="1"/>
  <c r="Y1540" i="1"/>
  <c r="Y1524" i="1"/>
  <c r="Y1508" i="1"/>
  <c r="Y1492" i="1"/>
  <c r="Y1476" i="1"/>
  <c r="Y1460" i="1"/>
  <c r="Y1428" i="1"/>
  <c r="Z1744" i="1"/>
  <c r="Z1736" i="1"/>
  <c r="Z1728" i="1"/>
  <c r="Z1720" i="1"/>
  <c r="Z1712" i="1"/>
  <c r="Z1704" i="1"/>
  <c r="Z1696" i="1"/>
  <c r="Z1688" i="1"/>
  <c r="Z1680" i="1"/>
  <c r="Z1672" i="1"/>
  <c r="Z1664" i="1"/>
  <c r="Y1654" i="1"/>
  <c r="Y1646" i="1"/>
  <c r="Y1638" i="1"/>
  <c r="Y1630" i="1"/>
  <c r="Y1622" i="1"/>
  <c r="Y1614" i="1"/>
  <c r="Y1606" i="1"/>
  <c r="Y1598" i="1"/>
  <c r="Y1590" i="1"/>
  <c r="Y1582" i="1"/>
  <c r="Y1568" i="1"/>
  <c r="Y1472" i="1"/>
  <c r="AN1472" i="1" s="1"/>
  <c r="Y1456" i="1"/>
  <c r="Y1448" i="1"/>
  <c r="Y1412" i="1"/>
  <c r="Z1750" i="1"/>
  <c r="Z1742" i="1"/>
  <c r="Z1734" i="1"/>
  <c r="Z1726" i="1"/>
  <c r="Z1718" i="1"/>
  <c r="Z1710" i="1"/>
  <c r="Z1702" i="1"/>
  <c r="Z1694" i="1"/>
  <c r="Z1686" i="1"/>
  <c r="Z1678" i="1"/>
  <c r="Z1670" i="1"/>
  <c r="Z1662" i="1"/>
  <c r="Y1564" i="1"/>
  <c r="Y1548" i="1"/>
  <c r="Y1532" i="1"/>
  <c r="Y1516" i="1"/>
  <c r="Y1500" i="1"/>
  <c r="AN1500" i="1" s="1"/>
  <c r="Y1484" i="1"/>
  <c r="Y1468" i="1"/>
  <c r="Y1452" i="1"/>
  <c r="Y1396" i="1"/>
  <c r="Y1436" i="1"/>
  <c r="Y1420" i="1"/>
  <c r="Y1404" i="1"/>
  <c r="Y1388" i="1"/>
  <c r="Y1372" i="1"/>
  <c r="Y1356" i="1"/>
  <c r="Y1432" i="1"/>
  <c r="Y1416" i="1"/>
  <c r="AN1416" i="1" s="1"/>
  <c r="Y1400" i="1"/>
  <c r="Y1384" i="1"/>
  <c r="Y1368" i="1"/>
  <c r="Y1352" i="1"/>
  <c r="AN1352" i="1" s="1"/>
  <c r="Y1380" i="1"/>
  <c r="Y1364" i="1"/>
  <c r="Y1440" i="1"/>
  <c r="Y1424" i="1"/>
  <c r="AN1424" i="1" s="1"/>
  <c r="Y1408" i="1"/>
  <c r="Y1392" i="1"/>
  <c r="Y1376" i="1"/>
  <c r="Y1360" i="1"/>
  <c r="AN1360" i="1" s="1"/>
  <c r="Y2555" i="1"/>
  <c r="Y2547" i="1"/>
  <c r="AN2547" i="1" s="1"/>
  <c r="Y2523" i="1"/>
  <c r="Y2499" i="1"/>
  <c r="AN2499" i="1" s="1"/>
  <c r="Y2491" i="1"/>
  <c r="Y2475" i="1"/>
  <c r="Y2459" i="1"/>
  <c r="Y2557" i="1"/>
  <c r="Z2555" i="1"/>
  <c r="Y2549" i="1"/>
  <c r="Z2547" i="1"/>
  <c r="Y2541" i="1"/>
  <c r="Y2533" i="1"/>
  <c r="Y2525" i="1"/>
  <c r="Z2523" i="1"/>
  <c r="Y2517" i="1"/>
  <c r="Y2509" i="1"/>
  <c r="Y2501" i="1"/>
  <c r="Z2499" i="1"/>
  <c r="Y2493" i="1"/>
  <c r="Z2491" i="1"/>
  <c r="Y2485" i="1"/>
  <c r="Y2477" i="1"/>
  <c r="Z2475" i="1"/>
  <c r="Y2469" i="1"/>
  <c r="Y2461" i="1"/>
  <c r="Z2459" i="1"/>
  <c r="Y2453" i="1"/>
  <c r="Y2445" i="1"/>
  <c r="Y2437" i="1"/>
  <c r="Y2429" i="1"/>
  <c r="Y2421" i="1"/>
  <c r="Y2413" i="1"/>
  <c r="Y2409" i="1"/>
  <c r="Y2405" i="1"/>
  <c r="Y2401" i="1"/>
  <c r="Y2397" i="1"/>
  <c r="Y2393" i="1"/>
  <c r="Y2389" i="1"/>
  <c r="Y2385" i="1"/>
  <c r="Y2381" i="1"/>
  <c r="Y2377" i="1"/>
  <c r="Y2373" i="1"/>
  <c r="Y2369" i="1"/>
  <c r="AN2369" i="1" s="1"/>
  <c r="Y2365" i="1"/>
  <c r="Y2361" i="1"/>
  <c r="Y2357" i="1"/>
  <c r="Y2353" i="1"/>
  <c r="AN2353" i="1" s="1"/>
  <c r="Y2349" i="1"/>
  <c r="Y2345" i="1"/>
  <c r="Y2341" i="1"/>
  <c r="Y2337" i="1"/>
  <c r="AN2337" i="1" s="1"/>
  <c r="Y2333" i="1"/>
  <c r="Y2329" i="1"/>
  <c r="Y2325" i="1"/>
  <c r="Y2321" i="1"/>
  <c r="AN2321" i="1" s="1"/>
  <c r="Y2317" i="1"/>
  <c r="Y2313" i="1"/>
  <c r="Y2309" i="1"/>
  <c r="Y2305" i="1"/>
  <c r="AN2305" i="1" s="1"/>
  <c r="Y2301" i="1"/>
  <c r="Y2297" i="1"/>
  <c r="Y2293" i="1"/>
  <c r="Y2289" i="1"/>
  <c r="AN2289" i="1" s="1"/>
  <c r="Y2285" i="1"/>
  <c r="Y2281" i="1"/>
  <c r="Y2277" i="1"/>
  <c r="Y2273" i="1"/>
  <c r="AN2273" i="1" s="1"/>
  <c r="Y2269" i="1"/>
  <c r="Y2265" i="1"/>
  <c r="Y2261" i="1"/>
  <c r="Y2257" i="1"/>
  <c r="AN2257" i="1" s="1"/>
  <c r="Y2253" i="1"/>
  <c r="Y2249" i="1"/>
  <c r="Y2245" i="1"/>
  <c r="Y2241" i="1"/>
  <c r="AN2241" i="1" s="1"/>
  <c r="Y2237" i="1"/>
  <c r="Y2233" i="1"/>
  <c r="Y2229" i="1"/>
  <c r="Y2225" i="1"/>
  <c r="AN2225" i="1" s="1"/>
  <c r="Y2221" i="1"/>
  <c r="Y2217" i="1"/>
  <c r="Y2213" i="1"/>
  <c r="Y2209" i="1"/>
  <c r="AN2209" i="1" s="1"/>
  <c r="Y2205" i="1"/>
  <c r="Y2201" i="1"/>
  <c r="Y2197" i="1"/>
  <c r="Y2193" i="1"/>
  <c r="AN2193" i="1" s="1"/>
  <c r="Y2189" i="1"/>
  <c r="Y2185" i="1"/>
  <c r="Y2181" i="1"/>
  <c r="Y2177" i="1"/>
  <c r="AN2177" i="1" s="1"/>
  <c r="Y2173" i="1"/>
  <c r="Y2169" i="1"/>
  <c r="Y2165" i="1"/>
  <c r="Y2161" i="1"/>
  <c r="AN2161" i="1" s="1"/>
  <c r="Y2157" i="1"/>
  <c r="Y2153" i="1"/>
  <c r="Y2149" i="1"/>
  <c r="Y2145" i="1"/>
  <c r="AN2145" i="1" s="1"/>
  <c r="Y2141" i="1"/>
  <c r="Y2137" i="1"/>
  <c r="Y2133" i="1"/>
  <c r="Y2129" i="1"/>
  <c r="AN2129" i="1" s="1"/>
  <c r="Y2125" i="1"/>
  <c r="Y2121" i="1"/>
  <c r="Y2117" i="1"/>
  <c r="Y2113" i="1"/>
  <c r="AN2113" i="1" s="1"/>
  <c r="Y2109" i="1"/>
  <c r="Y2105" i="1"/>
  <c r="Y2101" i="1"/>
  <c r="Y2097" i="1"/>
  <c r="AN2097" i="1" s="1"/>
  <c r="Y2093" i="1"/>
  <c r="Y2089" i="1"/>
  <c r="Y2085" i="1"/>
  <c r="Y2081" i="1"/>
  <c r="AN2081" i="1" s="1"/>
  <c r="Y2077" i="1"/>
  <c r="Y2073" i="1"/>
  <c r="Y2069" i="1"/>
  <c r="Y2065" i="1"/>
  <c r="AN2065" i="1" s="1"/>
  <c r="Y2061" i="1"/>
  <c r="Y2057" i="1"/>
  <c r="Y2053" i="1"/>
  <c r="Y2049" i="1"/>
  <c r="AN2049" i="1" s="1"/>
  <c r="Y2045" i="1"/>
  <c r="Y2041" i="1"/>
  <c r="Y2037" i="1"/>
  <c r="Y2033" i="1"/>
  <c r="AN2033" i="1" s="1"/>
  <c r="Y2029" i="1"/>
  <c r="Y2025" i="1"/>
  <c r="Y2021" i="1"/>
  <c r="Y2017" i="1"/>
  <c r="AN2017" i="1" s="1"/>
  <c r="Y2013" i="1"/>
  <c r="Y2009" i="1"/>
  <c r="Y2005" i="1"/>
  <c r="Y2001" i="1"/>
  <c r="AN2001" i="1" s="1"/>
  <c r="Y1997" i="1"/>
  <c r="Y1993" i="1"/>
  <c r="Y1989" i="1"/>
  <c r="Y1985" i="1"/>
  <c r="AN1985" i="1" s="1"/>
  <c r="Y1981" i="1"/>
  <c r="Y1977" i="1"/>
  <c r="Y1973" i="1"/>
  <c r="Z1973" i="1"/>
  <c r="Y1965" i="1"/>
  <c r="Z1965" i="1"/>
  <c r="Z2506" i="1"/>
  <c r="Z2482" i="1"/>
  <c r="Y2455" i="1"/>
  <c r="Y2447" i="1"/>
  <c r="Y2439" i="1"/>
  <c r="Y2431" i="1"/>
  <c r="Y2423" i="1"/>
  <c r="Y2415" i="1"/>
  <c r="Z2554" i="1"/>
  <c r="Z2546" i="1"/>
  <c r="Z2498" i="1"/>
  <c r="Z2490" i="1"/>
  <c r="Z2474" i="1"/>
  <c r="Z2559" i="1"/>
  <c r="Y2553" i="1"/>
  <c r="Z2551" i="1"/>
  <c r="Y2545" i="1"/>
  <c r="Z2543" i="1"/>
  <c r="Y2537" i="1"/>
  <c r="Z2535" i="1"/>
  <c r="Y2529" i="1"/>
  <c r="Z2527" i="1"/>
  <c r="Y2521" i="1"/>
  <c r="Z2519" i="1"/>
  <c r="Y2513" i="1"/>
  <c r="Z2511" i="1"/>
  <c r="Y2505" i="1"/>
  <c r="Z2503" i="1"/>
  <c r="Y2497" i="1"/>
  <c r="Z2495" i="1"/>
  <c r="Y2489" i="1"/>
  <c r="Z2487" i="1"/>
  <c r="Y2481" i="1"/>
  <c r="Z2479" i="1"/>
  <c r="Y2473" i="1"/>
  <c r="Z2471" i="1"/>
  <c r="Y2465" i="1"/>
  <c r="Z2463" i="1"/>
  <c r="Y2457" i="1"/>
  <c r="Z2455" i="1"/>
  <c r="Y2449" i="1"/>
  <c r="Z2447" i="1"/>
  <c r="Y2441" i="1"/>
  <c r="Z2439" i="1"/>
  <c r="Y2433" i="1"/>
  <c r="Z2431" i="1"/>
  <c r="Y2425" i="1"/>
  <c r="Z2423" i="1"/>
  <c r="Y2417" i="1"/>
  <c r="Z2415" i="1"/>
  <c r="Y2411" i="1"/>
  <c r="Y2407" i="1"/>
  <c r="Y2403" i="1"/>
  <c r="Y2399" i="1"/>
  <c r="Y2395" i="1"/>
  <c r="Y2391" i="1"/>
  <c r="Y2387" i="1"/>
  <c r="Y2383" i="1"/>
  <c r="Y2379" i="1"/>
  <c r="Y2375" i="1"/>
  <c r="Y2371" i="1"/>
  <c r="Y2367" i="1"/>
  <c r="Y2363" i="1"/>
  <c r="Y2359" i="1"/>
  <c r="Y2355" i="1"/>
  <c r="Y2351" i="1"/>
  <c r="Y2347" i="1"/>
  <c r="Y2343" i="1"/>
  <c r="Y2339" i="1"/>
  <c r="Y2335" i="1"/>
  <c r="Y2331" i="1"/>
  <c r="Y2327" i="1"/>
  <c r="Y2323" i="1"/>
  <c r="Y2319" i="1"/>
  <c r="Y2315" i="1"/>
  <c r="Y2311" i="1"/>
  <c r="Y2307" i="1"/>
  <c r="Y2303" i="1"/>
  <c r="Y2299" i="1"/>
  <c r="Y2295" i="1"/>
  <c r="Y2291" i="1"/>
  <c r="Y2287" i="1"/>
  <c r="Y2283" i="1"/>
  <c r="Y2279" i="1"/>
  <c r="Y2275" i="1"/>
  <c r="Y2271" i="1"/>
  <c r="Y2267" i="1"/>
  <c r="Y2263" i="1"/>
  <c r="Y2259" i="1"/>
  <c r="Y2255" i="1"/>
  <c r="Y2251" i="1"/>
  <c r="Y2247" i="1"/>
  <c r="Y2243" i="1"/>
  <c r="Y2239" i="1"/>
  <c r="Y2235" i="1"/>
  <c r="Y2231" i="1"/>
  <c r="Y2227" i="1"/>
  <c r="Y2223" i="1"/>
  <c r="Y2219" i="1"/>
  <c r="Y2215" i="1"/>
  <c r="Y2211" i="1"/>
  <c r="Y2207" i="1"/>
  <c r="Y2203" i="1"/>
  <c r="Y2199" i="1"/>
  <c r="Y2195" i="1"/>
  <c r="Y2191" i="1"/>
  <c r="Y2187" i="1"/>
  <c r="Y2183" i="1"/>
  <c r="Y2179" i="1"/>
  <c r="Y2175" i="1"/>
  <c r="Y2171" i="1"/>
  <c r="Y2167" i="1"/>
  <c r="Y2163" i="1"/>
  <c r="Y2159" i="1"/>
  <c r="Y2155" i="1"/>
  <c r="Y2151" i="1"/>
  <c r="Y2147" i="1"/>
  <c r="Y2143" i="1"/>
  <c r="Y2139" i="1"/>
  <c r="Y2135" i="1"/>
  <c r="Y2131" i="1"/>
  <c r="Y2127" i="1"/>
  <c r="Y2123" i="1"/>
  <c r="Y2119" i="1"/>
  <c r="Y2115" i="1"/>
  <c r="Y2111" i="1"/>
  <c r="Y2107" i="1"/>
  <c r="Y2103" i="1"/>
  <c r="Y2099" i="1"/>
  <c r="Y2095" i="1"/>
  <c r="Y2091" i="1"/>
  <c r="Y2087" i="1"/>
  <c r="Y2083" i="1"/>
  <c r="Y2079" i="1"/>
  <c r="Y2075" i="1"/>
  <c r="Y2071" i="1"/>
  <c r="Y2067" i="1"/>
  <c r="Y2063" i="1"/>
  <c r="Y2059" i="1"/>
  <c r="Y2055" i="1"/>
  <c r="Y2051" i="1"/>
  <c r="Y2047" i="1"/>
  <c r="Y2043" i="1"/>
  <c r="Y2039" i="1"/>
  <c r="Y2035" i="1"/>
  <c r="Y2031" i="1"/>
  <c r="Y2027" i="1"/>
  <c r="Y2023" i="1"/>
  <c r="Y2019" i="1"/>
  <c r="Y2015" i="1"/>
  <c r="Y2011" i="1"/>
  <c r="Y2007" i="1"/>
  <c r="Y2003" i="1"/>
  <c r="Y1999" i="1"/>
  <c r="Y1995" i="1"/>
  <c r="Y1991" i="1"/>
  <c r="Y1987" i="1"/>
  <c r="Y1983" i="1"/>
  <c r="Y1979" i="1"/>
  <c r="Y1975" i="1"/>
  <c r="Y1972" i="1"/>
  <c r="Z1972" i="1"/>
  <c r="Y1964" i="1"/>
  <c r="Z1964" i="1"/>
  <c r="Y2539" i="1"/>
  <c r="Y2531" i="1"/>
  <c r="Y2515" i="1"/>
  <c r="Y2507" i="1"/>
  <c r="Y2483" i="1"/>
  <c r="Y2467" i="1"/>
  <c r="Y2451" i="1"/>
  <c r="Y2443" i="1"/>
  <c r="Y2435" i="1"/>
  <c r="Y2427" i="1"/>
  <c r="Y2419" i="1"/>
  <c r="Z2409" i="1"/>
  <c r="Z2405" i="1"/>
  <c r="Z2401" i="1"/>
  <c r="Z2397" i="1"/>
  <c r="Z2393" i="1"/>
  <c r="Z2389" i="1"/>
  <c r="Z2381" i="1"/>
  <c r="Z2377" i="1"/>
  <c r="Z2373" i="1"/>
  <c r="Z2369" i="1"/>
  <c r="Z2365" i="1"/>
  <c r="Z2361" i="1"/>
  <c r="Z2357" i="1"/>
  <c r="Z2353" i="1"/>
  <c r="Z2349" i="1"/>
  <c r="Z2345" i="1"/>
  <c r="Z2341" i="1"/>
  <c r="Z2337" i="1"/>
  <c r="Z2333" i="1"/>
  <c r="Z2329" i="1"/>
  <c r="Z2325" i="1"/>
  <c r="Z2321" i="1"/>
  <c r="Z2317" i="1"/>
  <c r="Z2313" i="1"/>
  <c r="Z2309" i="1"/>
  <c r="Z2305" i="1"/>
  <c r="Z2301" i="1"/>
  <c r="Z2297" i="1"/>
  <c r="Z2293" i="1"/>
  <c r="Z2289" i="1"/>
  <c r="Z2285" i="1"/>
  <c r="Z2281" i="1"/>
  <c r="Z2277" i="1"/>
  <c r="Z2273" i="1"/>
  <c r="Z2269" i="1"/>
  <c r="Z2265" i="1"/>
  <c r="Z2261" i="1"/>
  <c r="Z2257" i="1"/>
  <c r="Z2253" i="1"/>
  <c r="Z2249" i="1"/>
  <c r="Z2245" i="1"/>
  <c r="Z2241" i="1"/>
  <c r="Z2237" i="1"/>
  <c r="Z2233" i="1"/>
  <c r="Z2229" i="1"/>
  <c r="Z2225" i="1"/>
  <c r="Z2221" i="1"/>
  <c r="Z2217" i="1"/>
  <c r="Z2213" i="1"/>
  <c r="Z2209" i="1"/>
  <c r="Z2205" i="1"/>
  <c r="Z2201" i="1"/>
  <c r="Z2197" i="1"/>
  <c r="Z2193" i="1"/>
  <c r="Z2189" i="1"/>
  <c r="Z2185" i="1"/>
  <c r="Z2181" i="1"/>
  <c r="Z2177" i="1"/>
  <c r="Z2173" i="1"/>
  <c r="Z2169" i="1"/>
  <c r="Z2165" i="1"/>
  <c r="Z2161" i="1"/>
  <c r="Z2157" i="1"/>
  <c r="Z2153" i="1"/>
  <c r="Z2149" i="1"/>
  <c r="Z2145" i="1"/>
  <c r="Z2141" i="1"/>
  <c r="Z2137" i="1"/>
  <c r="Z2133" i="1"/>
  <c r="Z2129" i="1"/>
  <c r="Z2125" i="1"/>
  <c r="Z2121" i="1"/>
  <c r="Z2117" i="1"/>
  <c r="Z2113" i="1"/>
  <c r="Z2109" i="1"/>
  <c r="Z2105" i="1"/>
  <c r="Z2101" i="1"/>
  <c r="Z2097" i="1"/>
  <c r="Z2093" i="1"/>
  <c r="Z2089" i="1"/>
  <c r="Z2085" i="1"/>
  <c r="Z2081" i="1"/>
  <c r="Z2077" i="1"/>
  <c r="Z2073" i="1"/>
  <c r="Z2069" i="1"/>
  <c r="Z2065" i="1"/>
  <c r="Z2061" i="1"/>
  <c r="Z2057" i="1"/>
  <c r="Z2053" i="1"/>
  <c r="Z2049" i="1"/>
  <c r="Z2045" i="1"/>
  <c r="Z2041" i="1"/>
  <c r="Z2037" i="1"/>
  <c r="Z2033" i="1"/>
  <c r="Z2029" i="1"/>
  <c r="Z2025" i="1"/>
  <c r="Z2021" i="1"/>
  <c r="Z2017" i="1"/>
  <c r="Z2013" i="1"/>
  <c r="Z2009" i="1"/>
  <c r="Z2005" i="1"/>
  <c r="Z2001" i="1"/>
  <c r="Z1997" i="1"/>
  <c r="Z1993" i="1"/>
  <c r="Z1989" i="1"/>
  <c r="Z1985" i="1"/>
  <c r="Z1981" i="1"/>
  <c r="Z1977" i="1"/>
  <c r="Z1968" i="1"/>
  <c r="Z1960" i="1"/>
  <c r="Y1957" i="1"/>
  <c r="AN1957" i="1" s="1"/>
  <c r="Y1949" i="1"/>
  <c r="Y1941" i="1"/>
  <c r="Y1933" i="1"/>
  <c r="Y1925" i="1"/>
  <c r="AN1925" i="1" s="1"/>
  <c r="Y1917" i="1"/>
  <c r="Y1909" i="1"/>
  <c r="Z1567" i="1"/>
  <c r="Y1567" i="1"/>
  <c r="AN1567" i="1" s="1"/>
  <c r="Z1535" i="1"/>
  <c r="Y1535" i="1"/>
  <c r="Z1503" i="1"/>
  <c r="Y1503" i="1"/>
  <c r="AN1503" i="1" s="1"/>
  <c r="Z1471" i="1"/>
  <c r="Y1471" i="1"/>
  <c r="Y1423" i="1"/>
  <c r="AN1423" i="1" s="1"/>
  <c r="Z1003" i="1"/>
  <c r="Y1967" i="1"/>
  <c r="Y1959" i="1"/>
  <c r="Z1957" i="1"/>
  <c r="Y1951" i="1"/>
  <c r="AN1951" i="1" s="1"/>
  <c r="Z1949" i="1"/>
  <c r="Y1943" i="1"/>
  <c r="Z1941" i="1"/>
  <c r="Y1935" i="1"/>
  <c r="AN1935" i="1" s="1"/>
  <c r="Z1933" i="1"/>
  <c r="Y1927" i="1"/>
  <c r="Z1925" i="1"/>
  <c r="Y1919" i="1"/>
  <c r="AN1919" i="1" s="1"/>
  <c r="Z1917" i="1"/>
  <c r="Y1911" i="1"/>
  <c r="Z1909" i="1"/>
  <c r="Z1901" i="1"/>
  <c r="Z1897" i="1"/>
  <c r="Z1893" i="1"/>
  <c r="Z1889" i="1"/>
  <c r="Z1885" i="1"/>
  <c r="Z1881" i="1"/>
  <c r="Z1877" i="1"/>
  <c r="Z1873" i="1"/>
  <c r="Z1869" i="1"/>
  <c r="Z1865" i="1"/>
  <c r="Z1861" i="1"/>
  <c r="Z1857" i="1"/>
  <c r="Z1853" i="1"/>
  <c r="Z1849" i="1"/>
  <c r="Z1845" i="1"/>
  <c r="Z1841" i="1"/>
  <c r="Z1837" i="1"/>
  <c r="Z1833" i="1"/>
  <c r="Z1829" i="1"/>
  <c r="Z1825" i="1"/>
  <c r="Z1821" i="1"/>
  <c r="Z1817" i="1"/>
  <c r="Z1813" i="1"/>
  <c r="Z1809" i="1"/>
  <c r="Z1805" i="1"/>
  <c r="Z1801" i="1"/>
  <c r="Z1797" i="1"/>
  <c r="Z1793" i="1"/>
  <c r="Z1789" i="1"/>
  <c r="Z1785" i="1"/>
  <c r="Z1781" i="1"/>
  <c r="Z1777" i="1"/>
  <c r="Z1773" i="1"/>
  <c r="Z1769" i="1"/>
  <c r="Z1765" i="1"/>
  <c r="Z1761" i="1"/>
  <c r="Z1757" i="1"/>
  <c r="Z1753" i="1"/>
  <c r="Y1749" i="1"/>
  <c r="Z1747" i="1"/>
  <c r="Y1741" i="1"/>
  <c r="Z1739" i="1"/>
  <c r="Y1733" i="1"/>
  <c r="Z1731" i="1"/>
  <c r="Y1725" i="1"/>
  <c r="Z1723" i="1"/>
  <c r="Y1717" i="1"/>
  <c r="Z1715" i="1"/>
  <c r="Y1709" i="1"/>
  <c r="Z1707" i="1"/>
  <c r="Y1701" i="1"/>
  <c r="Z1699" i="1"/>
  <c r="Y1693" i="1"/>
  <c r="Z1691" i="1"/>
  <c r="Y1685" i="1"/>
  <c r="Z1683" i="1"/>
  <c r="Y1677" i="1"/>
  <c r="Z1675" i="1"/>
  <c r="Y1669" i="1"/>
  <c r="Z1667" i="1"/>
  <c r="Y1661" i="1"/>
  <c r="Z1659" i="1"/>
  <c r="Z1651" i="1"/>
  <c r="Z1643" i="1"/>
  <c r="Z1635" i="1"/>
  <c r="Z1627" i="1"/>
  <c r="Z1619" i="1"/>
  <c r="Z1611" i="1"/>
  <c r="Z1603" i="1"/>
  <c r="Z1563" i="1"/>
  <c r="Y1563" i="1"/>
  <c r="Z1547" i="1"/>
  <c r="Y1547" i="1"/>
  <c r="AN1547" i="1" s="1"/>
  <c r="Z1531" i="1"/>
  <c r="Y1531" i="1"/>
  <c r="Z1515" i="1"/>
  <c r="Y1515" i="1"/>
  <c r="AN1515" i="1" s="1"/>
  <c r="Z1499" i="1"/>
  <c r="Y1499" i="1"/>
  <c r="Z1483" i="1"/>
  <c r="Y1483" i="1"/>
  <c r="AN1483" i="1" s="1"/>
  <c r="Z1467" i="1"/>
  <c r="Y1467" i="1"/>
  <c r="Z1451" i="1"/>
  <c r="Y1339" i="1"/>
  <c r="AN1339" i="1" s="1"/>
  <c r="Y1316" i="1"/>
  <c r="Z1316" i="1"/>
  <c r="Y1300" i="1"/>
  <c r="Z1300" i="1"/>
  <c r="Y1284" i="1"/>
  <c r="Z1284" i="1"/>
  <c r="Y1268" i="1"/>
  <c r="Z1268" i="1"/>
  <c r="Y1252" i="1"/>
  <c r="Z1252" i="1"/>
  <c r="Y1236" i="1"/>
  <c r="Z1236" i="1"/>
  <c r="Y1969" i="1"/>
  <c r="AN1969" i="1" s="1"/>
  <c r="Z1967" i="1"/>
  <c r="Y1961" i="1"/>
  <c r="AN1961" i="1" s="1"/>
  <c r="Z1959" i="1"/>
  <c r="Z1956" i="1"/>
  <c r="Y1953" i="1"/>
  <c r="AN1953" i="1" s="1"/>
  <c r="Z1951" i="1"/>
  <c r="Z1948" i="1"/>
  <c r="Y1945" i="1"/>
  <c r="AN1945" i="1" s="1"/>
  <c r="Z1943" i="1"/>
  <c r="Z1940" i="1"/>
  <c r="Y1937" i="1"/>
  <c r="AN1937" i="1" s="1"/>
  <c r="Z1935" i="1"/>
  <c r="Z1932" i="1"/>
  <c r="Y1929" i="1"/>
  <c r="AN1929" i="1" s="1"/>
  <c r="Z1927" i="1"/>
  <c r="Z1924" i="1"/>
  <c r="Y1921" i="1"/>
  <c r="AN1921" i="1" s="1"/>
  <c r="Z1919" i="1"/>
  <c r="Z1916" i="1"/>
  <c r="Y1913" i="1"/>
  <c r="AN1913" i="1" s="1"/>
  <c r="Z1911" i="1"/>
  <c r="Z1908" i="1"/>
  <c r="Y1905" i="1"/>
  <c r="AN1905" i="1" s="1"/>
  <c r="Y1901" i="1"/>
  <c r="Y1897" i="1"/>
  <c r="AN1897" i="1" s="1"/>
  <c r="Y1893" i="1"/>
  <c r="Y1889" i="1"/>
  <c r="AN1889" i="1" s="1"/>
  <c r="Y1885" i="1"/>
  <c r="Y1881" i="1"/>
  <c r="AN1881" i="1" s="1"/>
  <c r="Y1877" i="1"/>
  <c r="Y1873" i="1"/>
  <c r="AN1873" i="1" s="1"/>
  <c r="Y1869" i="1"/>
  <c r="Y1865" i="1"/>
  <c r="AN1865" i="1" s="1"/>
  <c r="Y1861" i="1"/>
  <c r="Y1857" i="1"/>
  <c r="AN1857" i="1" s="1"/>
  <c r="Y1853" i="1"/>
  <c r="Y1849" i="1"/>
  <c r="AN1849" i="1" s="1"/>
  <c r="Y1845" i="1"/>
  <c r="Y1841" i="1"/>
  <c r="AN1841" i="1" s="1"/>
  <c r="Y1837" i="1"/>
  <c r="Y1833" i="1"/>
  <c r="AN1833" i="1" s="1"/>
  <c r="Y1829" i="1"/>
  <c r="Y1825" i="1"/>
  <c r="AN1825" i="1" s="1"/>
  <c r="Y1821" i="1"/>
  <c r="Y1817" i="1"/>
  <c r="AN1817" i="1" s="1"/>
  <c r="Y1813" i="1"/>
  <c r="Y1809" i="1"/>
  <c r="AN1809" i="1" s="1"/>
  <c r="Y1805" i="1"/>
  <c r="Y1801" i="1"/>
  <c r="AN1801" i="1" s="1"/>
  <c r="Y1797" i="1"/>
  <c r="Y1793" i="1"/>
  <c r="AN1793" i="1" s="1"/>
  <c r="Y1789" i="1"/>
  <c r="Y1785" i="1"/>
  <c r="AN1785" i="1" s="1"/>
  <c r="Y1781" i="1"/>
  <c r="Y1777" i="1"/>
  <c r="AN1777" i="1" s="1"/>
  <c r="Y1773" i="1"/>
  <c r="Y1769" i="1"/>
  <c r="AN1769" i="1" s="1"/>
  <c r="Y1765" i="1"/>
  <c r="Y1761" i="1"/>
  <c r="AN1761" i="1" s="1"/>
  <c r="Y1757" i="1"/>
  <c r="Y1753" i="1"/>
  <c r="AN1753" i="1" s="1"/>
  <c r="Y1747" i="1"/>
  <c r="AN1747" i="1" s="1"/>
  <c r="Z1745" i="1"/>
  <c r="Y1739" i="1"/>
  <c r="AN1739" i="1" s="1"/>
  <c r="Z1737" i="1"/>
  <c r="Y1731" i="1"/>
  <c r="AN1731" i="1" s="1"/>
  <c r="Z1729" i="1"/>
  <c r="Y1723" i="1"/>
  <c r="AN1723" i="1" s="1"/>
  <c r="Z1721" i="1"/>
  <c r="Y1715" i="1"/>
  <c r="AN1715" i="1" s="1"/>
  <c r="Z1713" i="1"/>
  <c r="Y1707" i="1"/>
  <c r="AN1707" i="1" s="1"/>
  <c r="Z1705" i="1"/>
  <c r="Y1699" i="1"/>
  <c r="AN1699" i="1" s="1"/>
  <c r="Z1697" i="1"/>
  <c r="Y1691" i="1"/>
  <c r="AN1691" i="1" s="1"/>
  <c r="Z1689" i="1"/>
  <c r="Y1683" i="1"/>
  <c r="AN1683" i="1" s="1"/>
  <c r="Z1681" i="1"/>
  <c r="Y1675" i="1"/>
  <c r="AN1675" i="1" s="1"/>
  <c r="Z1673" i="1"/>
  <c r="Y1667" i="1"/>
  <c r="AN1667" i="1" s="1"/>
  <c r="Z1665" i="1"/>
  <c r="Y1659" i="1"/>
  <c r="AN1659" i="1" s="1"/>
  <c r="Z1656" i="1"/>
  <c r="Y1656" i="1"/>
  <c r="Y1651" i="1"/>
  <c r="AN1651" i="1" s="1"/>
  <c r="Z1648" i="1"/>
  <c r="Y1648" i="1"/>
  <c r="Y1643" i="1"/>
  <c r="AN1643" i="1" s="1"/>
  <c r="Z1640" i="1"/>
  <c r="Y1640" i="1"/>
  <c r="Y1635" i="1"/>
  <c r="Z1632" i="1"/>
  <c r="Y1632" i="1"/>
  <c r="AN1632" i="1" s="1"/>
  <c r="Y1627" i="1"/>
  <c r="AN1627" i="1" s="1"/>
  <c r="Z1624" i="1"/>
  <c r="Y1624" i="1"/>
  <c r="Y1619" i="1"/>
  <c r="AN1619" i="1" s="1"/>
  <c r="Z1616" i="1"/>
  <c r="Y1616" i="1"/>
  <c r="Y1611" i="1"/>
  <c r="AN1611" i="1" s="1"/>
  <c r="Z1608" i="1"/>
  <c r="Y1608" i="1"/>
  <c r="Y1603" i="1"/>
  <c r="Z1600" i="1"/>
  <c r="Y1600" i="1"/>
  <c r="AN1600" i="1" s="1"/>
  <c r="Y1595" i="1"/>
  <c r="Z1592" i="1"/>
  <c r="Y1592" i="1"/>
  <c r="Y1587" i="1"/>
  <c r="Z1584" i="1"/>
  <c r="Y1584" i="1"/>
  <c r="Y1579" i="1"/>
  <c r="Z1575" i="1"/>
  <c r="Y1575" i="1"/>
  <c r="Z1559" i="1"/>
  <c r="Y1559" i="1"/>
  <c r="Z1543" i="1"/>
  <c r="Y1543" i="1"/>
  <c r="Z1511" i="1"/>
  <c r="Y1511" i="1"/>
  <c r="Z1495" i="1"/>
  <c r="Y1495" i="1"/>
  <c r="Z1479" i="1"/>
  <c r="Y1479" i="1"/>
  <c r="Y1447" i="1"/>
  <c r="AN1447" i="1" s="1"/>
  <c r="Y1971" i="1"/>
  <c r="Y1963" i="1"/>
  <c r="Y1955" i="1"/>
  <c r="Y1947" i="1"/>
  <c r="Y1939" i="1"/>
  <c r="Y1931" i="1"/>
  <c r="Y1923" i="1"/>
  <c r="Y1915" i="1"/>
  <c r="Y1907" i="1"/>
  <c r="Y1745" i="1"/>
  <c r="Y1737" i="1"/>
  <c r="Y1729" i="1"/>
  <c r="AN1729" i="1" s="1"/>
  <c r="Y1721" i="1"/>
  <c r="Y1713" i="1"/>
  <c r="Y1705" i="1"/>
  <c r="Y1697" i="1"/>
  <c r="AN1697" i="1" s="1"/>
  <c r="Y1689" i="1"/>
  <c r="Y1681" i="1"/>
  <c r="Y1673" i="1"/>
  <c r="Y1665" i="1"/>
  <c r="AN1665" i="1" s="1"/>
  <c r="Z1571" i="1"/>
  <c r="Y1571" i="1"/>
  <c r="Z1555" i="1"/>
  <c r="Y1555" i="1"/>
  <c r="AN1555" i="1" s="1"/>
  <c r="Z1539" i="1"/>
  <c r="Y1539" i="1"/>
  <c r="Z1507" i="1"/>
  <c r="Y1507" i="1"/>
  <c r="AN1507" i="1" s="1"/>
  <c r="Z1475" i="1"/>
  <c r="Y1475" i="1"/>
  <c r="Y1443" i="1"/>
  <c r="AN1443" i="1" s="1"/>
  <c r="Z1351" i="1"/>
  <c r="Y1324" i="1"/>
  <c r="Z1324" i="1"/>
  <c r="Y1308" i="1"/>
  <c r="Z1308" i="1"/>
  <c r="Y1292" i="1"/>
  <c r="Z1292" i="1"/>
  <c r="Y1276" i="1"/>
  <c r="Z1276" i="1"/>
  <c r="Y1260" i="1"/>
  <c r="Z1260" i="1"/>
  <c r="Y1244" i="1"/>
  <c r="Z1244" i="1"/>
  <c r="Z1658" i="1"/>
  <c r="Z1650" i="1"/>
  <c r="Z1642" i="1"/>
  <c r="Z1634" i="1"/>
  <c r="Z1626" i="1"/>
  <c r="Z1618" i="1"/>
  <c r="Z1610" i="1"/>
  <c r="Z1602" i="1"/>
  <c r="Z1594" i="1"/>
  <c r="Z1586" i="1"/>
  <c r="Z1578" i="1"/>
  <c r="Y1281" i="1"/>
  <c r="AN1281" i="1" s="1"/>
  <c r="Z1134" i="1"/>
  <c r="Y1134" i="1"/>
  <c r="Z1653" i="1"/>
  <c r="Z1652" i="1"/>
  <c r="Z1645" i="1"/>
  <c r="Z1644" i="1"/>
  <c r="Z1637" i="1"/>
  <c r="Z1636" i="1"/>
  <c r="Z1629" i="1"/>
  <c r="Z1628" i="1"/>
  <c r="Z1621" i="1"/>
  <c r="Z1620" i="1"/>
  <c r="Z1613" i="1"/>
  <c r="Z1612" i="1"/>
  <c r="Z1605" i="1"/>
  <c r="Z1604" i="1"/>
  <c r="Z1597" i="1"/>
  <c r="Z1596" i="1"/>
  <c r="Z1589" i="1"/>
  <c r="Z1588" i="1"/>
  <c r="Z1581" i="1"/>
  <c r="Z1580" i="1"/>
  <c r="Z1577" i="1"/>
  <c r="Z1573" i="1"/>
  <c r="Z1569" i="1"/>
  <c r="Z1565" i="1"/>
  <c r="Z1561" i="1"/>
  <c r="Z1557" i="1"/>
  <c r="Z1553" i="1"/>
  <c r="Z1549" i="1"/>
  <c r="Z1545" i="1"/>
  <c r="Z1541" i="1"/>
  <c r="Z1537" i="1"/>
  <c r="Z1533" i="1"/>
  <c r="Z1529" i="1"/>
  <c r="Z1525" i="1"/>
  <c r="Z1521" i="1"/>
  <c r="Z1517" i="1"/>
  <c r="Z1513" i="1"/>
  <c r="Z1509" i="1"/>
  <c r="Z1505" i="1"/>
  <c r="Z1501" i="1"/>
  <c r="Z1497" i="1"/>
  <c r="Z1493" i="1"/>
  <c r="Z1489" i="1"/>
  <c r="Z1485" i="1"/>
  <c r="Z1481" i="1"/>
  <c r="Z1477" i="1"/>
  <c r="Z1473" i="1"/>
  <c r="Z1469" i="1"/>
  <c r="Z1465" i="1"/>
  <c r="Z1461" i="1"/>
  <c r="Z1453" i="1"/>
  <c r="Z1437" i="1"/>
  <c r="Z1429" i="1"/>
  <c r="Z1405" i="1"/>
  <c r="Z1397" i="1"/>
  <c r="Z1373" i="1"/>
  <c r="Z1350" i="1"/>
  <c r="Z1346" i="1"/>
  <c r="Z1342" i="1"/>
  <c r="Z1338" i="1"/>
  <c r="Z1334" i="1"/>
  <c r="Z1330" i="1"/>
  <c r="Z1322" i="1"/>
  <c r="Z1314" i="1"/>
  <c r="Z1306" i="1"/>
  <c r="Z1298" i="1"/>
  <c r="Z1290" i="1"/>
  <c r="Z1282" i="1"/>
  <c r="Z1274" i="1"/>
  <c r="Z1266" i="1"/>
  <c r="Z1258" i="1"/>
  <c r="Z1250" i="1"/>
  <c r="Z1242" i="1"/>
  <c r="Z1234" i="1"/>
  <c r="Y1658" i="1"/>
  <c r="AN1658" i="1" s="1"/>
  <c r="Z1654" i="1"/>
  <c r="Y1650" i="1"/>
  <c r="Z1646" i="1"/>
  <c r="Y1642" i="1"/>
  <c r="AN1642" i="1" s="1"/>
  <c r="Z1638" i="1"/>
  <c r="Y1634" i="1"/>
  <c r="Z1630" i="1"/>
  <c r="Y1626" i="1"/>
  <c r="AN1626" i="1" s="1"/>
  <c r="Z1622" i="1"/>
  <c r="Y1618" i="1"/>
  <c r="Z1614" i="1"/>
  <c r="Y1610" i="1"/>
  <c r="AN1610" i="1" s="1"/>
  <c r="Z1606" i="1"/>
  <c r="Y1602" i="1"/>
  <c r="Z1598" i="1"/>
  <c r="Y1594" i="1"/>
  <c r="AN1594" i="1" s="1"/>
  <c r="Z1590" i="1"/>
  <c r="Y1586" i="1"/>
  <c r="Z1582" i="1"/>
  <c r="Y1578" i="1"/>
  <c r="AN1578" i="1" s="1"/>
  <c r="Z1576" i="1"/>
  <c r="Y1574" i="1"/>
  <c r="Z1572" i="1"/>
  <c r="Y1570" i="1"/>
  <c r="Z1568" i="1"/>
  <c r="Y1566" i="1"/>
  <c r="Z1564" i="1"/>
  <c r="Y1562" i="1"/>
  <c r="Z1560" i="1"/>
  <c r="Y1558" i="1"/>
  <c r="Z1556" i="1"/>
  <c r="Y1554" i="1"/>
  <c r="Y1550" i="1"/>
  <c r="Z1548" i="1"/>
  <c r="Y1546" i="1"/>
  <c r="Y1542" i="1"/>
  <c r="Z1540" i="1"/>
  <c r="Y1538" i="1"/>
  <c r="Y1534" i="1"/>
  <c r="Z1532" i="1"/>
  <c r="Y1530" i="1"/>
  <c r="Y1526" i="1"/>
  <c r="Z1524" i="1"/>
  <c r="Y1522" i="1"/>
  <c r="Y1518" i="1"/>
  <c r="Z1516" i="1"/>
  <c r="Y1514" i="1"/>
  <c r="Y1510" i="1"/>
  <c r="Z1508" i="1"/>
  <c r="Y1506" i="1"/>
  <c r="Y1502" i="1"/>
  <c r="Z1500" i="1"/>
  <c r="Y1498" i="1"/>
  <c r="Y1494" i="1"/>
  <c r="Z1492" i="1"/>
  <c r="Y1490" i="1"/>
  <c r="Y1486" i="1"/>
  <c r="Z1484" i="1"/>
  <c r="Y1482" i="1"/>
  <c r="Y1478" i="1"/>
  <c r="Z1476" i="1"/>
  <c r="Y1474" i="1"/>
  <c r="Y1470" i="1"/>
  <c r="Z1468" i="1"/>
  <c r="Y1466" i="1"/>
  <c r="Y1462" i="1"/>
  <c r="Z1460" i="1"/>
  <c r="Y1458" i="1"/>
  <c r="Z1456" i="1"/>
  <c r="Y1454" i="1"/>
  <c r="Z1452" i="1"/>
  <c r="Y1450" i="1"/>
  <c r="Z1448" i="1"/>
  <c r="Y1446" i="1"/>
  <c r="Z1444" i="1"/>
  <c r="Y1442" i="1"/>
  <c r="Z1440" i="1"/>
  <c r="Y1438" i="1"/>
  <c r="Z1436" i="1"/>
  <c r="Y1434" i="1"/>
  <c r="Z1432" i="1"/>
  <c r="Y1430" i="1"/>
  <c r="Z1428" i="1"/>
  <c r="Y1426" i="1"/>
  <c r="Z1424" i="1"/>
  <c r="Y1422" i="1"/>
  <c r="Z1420" i="1"/>
  <c r="Y1418" i="1"/>
  <c r="Z1416" i="1"/>
  <c r="Y1414" i="1"/>
  <c r="Z1412" i="1"/>
  <c r="Y1410" i="1"/>
  <c r="Z1408" i="1"/>
  <c r="Y1406" i="1"/>
  <c r="Z1404" i="1"/>
  <c r="Y1402" i="1"/>
  <c r="Z1400" i="1"/>
  <c r="Y1398" i="1"/>
  <c r="Z1396" i="1"/>
  <c r="Y1394" i="1"/>
  <c r="Z1392" i="1"/>
  <c r="Y1390" i="1"/>
  <c r="Z1388" i="1"/>
  <c r="Y1386" i="1"/>
  <c r="Z1384" i="1"/>
  <c r="Y1382" i="1"/>
  <c r="Z1380" i="1"/>
  <c r="Y1378" i="1"/>
  <c r="Z1376" i="1"/>
  <c r="Y1374" i="1"/>
  <c r="Z1372" i="1"/>
  <c r="Y1370" i="1"/>
  <c r="Z1368" i="1"/>
  <c r="Y1366" i="1"/>
  <c r="Z1364" i="1"/>
  <c r="Y1362" i="1"/>
  <c r="Z1360" i="1"/>
  <c r="Y1358" i="1"/>
  <c r="Z1356" i="1"/>
  <c r="Y1354" i="1"/>
  <c r="Z1352" i="1"/>
  <c r="Y1309" i="1"/>
  <c r="AN1309" i="1" s="1"/>
  <c r="Y1245" i="1"/>
  <c r="AN1245" i="1" s="1"/>
  <c r="Z1321" i="1"/>
  <c r="Z1289" i="1"/>
  <c r="Z1257" i="1"/>
  <c r="Z1225" i="1"/>
  <c r="Z1193" i="1"/>
  <c r="Z1161" i="1"/>
  <c r="Y1140" i="1"/>
  <c r="Z1126" i="1"/>
  <c r="Y1126" i="1"/>
  <c r="Y1157" i="1"/>
  <c r="AN1157" i="1" s="1"/>
  <c r="Z1150" i="1"/>
  <c r="Y1150" i="1"/>
  <c r="AN1150" i="1" s="1"/>
  <c r="Y1132" i="1"/>
  <c r="Z1118" i="1"/>
  <c r="Y1118" i="1"/>
  <c r="Z1091" i="1"/>
  <c r="Z1027" i="1"/>
  <c r="Z963" i="1"/>
  <c r="Y1337" i="1"/>
  <c r="Z1299" i="1"/>
  <c r="Z1267" i="1"/>
  <c r="Z1235" i="1"/>
  <c r="Z1142" i="1"/>
  <c r="Y1142" i="1"/>
  <c r="AN1142" i="1" s="1"/>
  <c r="Z1152" i="1"/>
  <c r="Z1144" i="1"/>
  <c r="Z1136" i="1"/>
  <c r="Z1128" i="1"/>
  <c r="Z1120" i="1"/>
  <c r="Y1114" i="1"/>
  <c r="Z1114" i="1"/>
  <c r="Y1110" i="1"/>
  <c r="AN1110" i="1" s="1"/>
  <c r="Z1110" i="1"/>
  <c r="Y1106" i="1"/>
  <c r="Z1106" i="1"/>
  <c r="Y1102" i="1"/>
  <c r="AN1102" i="1" s="1"/>
  <c r="Y1094" i="1"/>
  <c r="Y1086" i="1"/>
  <c r="Y1078" i="1"/>
  <c r="Y1070" i="1"/>
  <c r="AN1070" i="1" s="1"/>
  <c r="Y1062" i="1"/>
  <c r="Y1054" i="1"/>
  <c r="Y1046" i="1"/>
  <c r="Y1038" i="1"/>
  <c r="AN1038" i="1" s="1"/>
  <c r="Y1030" i="1"/>
  <c r="Y1022" i="1"/>
  <c r="Y1014" i="1"/>
  <c r="Y1006" i="1"/>
  <c r="AN1006" i="1" s="1"/>
  <c r="Y998" i="1"/>
  <c r="Y990" i="1"/>
  <c r="Y982" i="1"/>
  <c r="Y974" i="1"/>
  <c r="AN974" i="1" s="1"/>
  <c r="Y966" i="1"/>
  <c r="Y958" i="1"/>
  <c r="Y950" i="1"/>
  <c r="Y942" i="1"/>
  <c r="AN942" i="1" s="1"/>
  <c r="Y934" i="1"/>
  <c r="Y926" i="1"/>
  <c r="Y918" i="1"/>
  <c r="Z849" i="1"/>
  <c r="Z1146" i="1"/>
  <c r="Z1138" i="1"/>
  <c r="Z1130" i="1"/>
  <c r="Z1122" i="1"/>
  <c r="Y1100" i="1"/>
  <c r="Z1097" i="1"/>
  <c r="Y1092" i="1"/>
  <c r="Y1084" i="1"/>
  <c r="Z1081" i="1"/>
  <c r="Y1076" i="1"/>
  <c r="Y1068" i="1"/>
  <c r="Z1065" i="1"/>
  <c r="Y1060" i="1"/>
  <c r="Y1052" i="1"/>
  <c r="Z1049" i="1"/>
  <c r="Y1044" i="1"/>
  <c r="Y1036" i="1"/>
  <c r="Z1033" i="1"/>
  <c r="Y1028" i="1"/>
  <c r="Y1020" i="1"/>
  <c r="Z1017" i="1"/>
  <c r="Y1012" i="1"/>
  <c r="Y1004" i="1"/>
  <c r="Z1001" i="1"/>
  <c r="Y996" i="1"/>
  <c r="Y988" i="1"/>
  <c r="Z985" i="1"/>
  <c r="Y980" i="1"/>
  <c r="Y972" i="1"/>
  <c r="Z969" i="1"/>
  <c r="Y964" i="1"/>
  <c r="Y956" i="1"/>
  <c r="Y948" i="1"/>
  <c r="Y940" i="1"/>
  <c r="Z937" i="1"/>
  <c r="Y932" i="1"/>
  <c r="Y924" i="1"/>
  <c r="Y916" i="1"/>
  <c r="Y908" i="1"/>
  <c r="Z901" i="1"/>
  <c r="Y900" i="1"/>
  <c r="Z1148" i="1"/>
  <c r="Z1140" i="1"/>
  <c r="Z1132" i="1"/>
  <c r="Z1124" i="1"/>
  <c r="Z1116" i="1"/>
  <c r="Y1112" i="1"/>
  <c r="Z1112" i="1"/>
  <c r="Y1108" i="1"/>
  <c r="Z1108" i="1"/>
  <c r="Y1104" i="1"/>
  <c r="Z1104" i="1"/>
  <c r="Z914" i="1"/>
  <c r="Y914" i="1"/>
  <c r="Z906" i="1"/>
  <c r="Y906" i="1"/>
  <c r="AN906" i="1" s="1"/>
  <c r="Z898" i="1"/>
  <c r="Y898" i="1"/>
  <c r="Z1102" i="1"/>
  <c r="Z1100" i="1"/>
  <c r="Z1098" i="1"/>
  <c r="Z1096" i="1"/>
  <c r="Z1094" i="1"/>
  <c r="Z1092" i="1"/>
  <c r="Z1090" i="1"/>
  <c r="Z1088" i="1"/>
  <c r="Z1086" i="1"/>
  <c r="Z1084" i="1"/>
  <c r="Z1082" i="1"/>
  <c r="Z1080" i="1"/>
  <c r="Z1078" i="1"/>
  <c r="Z1076" i="1"/>
  <c r="Z1074" i="1"/>
  <c r="Z1072" i="1"/>
  <c r="Z1070" i="1"/>
  <c r="Z1068" i="1"/>
  <c r="Z1066" i="1"/>
  <c r="Z1064" i="1"/>
  <c r="Z1062" i="1"/>
  <c r="Z1060" i="1"/>
  <c r="Z1058" i="1"/>
  <c r="Z1056" i="1"/>
  <c r="Z1054" i="1"/>
  <c r="Z1052" i="1"/>
  <c r="Z1050" i="1"/>
  <c r="Z1048" i="1"/>
  <c r="Z1046" i="1"/>
  <c r="Z1044" i="1"/>
  <c r="Z1042" i="1"/>
  <c r="Z1040" i="1"/>
  <c r="Z1038" i="1"/>
  <c r="Z1036" i="1"/>
  <c r="Z1034" i="1"/>
  <c r="Z1032" i="1"/>
  <c r="Z1030" i="1"/>
  <c r="Z1028" i="1"/>
  <c r="Z1026" i="1"/>
  <c r="Z1024" i="1"/>
  <c r="Z1022" i="1"/>
  <c r="Z1020" i="1"/>
  <c r="Z1018" i="1"/>
  <c r="Z1016" i="1"/>
  <c r="Z1014" i="1"/>
  <c r="Z1012" i="1"/>
  <c r="Z1010" i="1"/>
  <c r="Z1008" i="1"/>
  <c r="Z1006" i="1"/>
  <c r="Z1004" i="1"/>
  <c r="Z1002" i="1"/>
  <c r="Z1000" i="1"/>
  <c r="Z998" i="1"/>
  <c r="Z996" i="1"/>
  <c r="Z994" i="1"/>
  <c r="Z992" i="1"/>
  <c r="Z990" i="1"/>
  <c r="Z988" i="1"/>
  <c r="Z986" i="1"/>
  <c r="Z984" i="1"/>
  <c r="Z982" i="1"/>
  <c r="Z980" i="1"/>
  <c r="Z978" i="1"/>
  <c r="Z976" i="1"/>
  <c r="Z974" i="1"/>
  <c r="Z972" i="1"/>
  <c r="Z970" i="1"/>
  <c r="Z968" i="1"/>
  <c r="Z966" i="1"/>
  <c r="Z964" i="1"/>
  <c r="Z962" i="1"/>
  <c r="Z960" i="1"/>
  <c r="Z958" i="1"/>
  <c r="Z956" i="1"/>
  <c r="Z954" i="1"/>
  <c r="Z952" i="1"/>
  <c r="Z950" i="1"/>
  <c r="Z948" i="1"/>
  <c r="Z946" i="1"/>
  <c r="Z944" i="1"/>
  <c r="Z942" i="1"/>
  <c r="Z940" i="1"/>
  <c r="Z938" i="1"/>
  <c r="Z936" i="1"/>
  <c r="Z934" i="1"/>
  <c r="Z932" i="1"/>
  <c r="Z930" i="1"/>
  <c r="Z928" i="1"/>
  <c r="Z926" i="1"/>
  <c r="Z924" i="1"/>
  <c r="Z922" i="1"/>
  <c r="Z920" i="1"/>
  <c r="Z918" i="1"/>
  <c r="Z916" i="1"/>
  <c r="Z910" i="1"/>
  <c r="Z902" i="1"/>
  <c r="Z894" i="1"/>
  <c r="Z806" i="1"/>
  <c r="Z803" i="1"/>
  <c r="Z798" i="1"/>
  <c r="Z790" i="1"/>
  <c r="Z782" i="1"/>
  <c r="Z912" i="1"/>
  <c r="Z904" i="1"/>
  <c r="Z896" i="1"/>
  <c r="Y863" i="1"/>
  <c r="AN863" i="1" s="1"/>
  <c r="Z854" i="1"/>
  <c r="Z850" i="1"/>
  <c r="Z846" i="1"/>
  <c r="Z842" i="1"/>
  <c r="Z838" i="1"/>
  <c r="Z834" i="1"/>
  <c r="Z830" i="1"/>
  <c r="Z826" i="1"/>
  <c r="Z822" i="1"/>
  <c r="Z818" i="1"/>
  <c r="Z814" i="1"/>
  <c r="Z810" i="1"/>
  <c r="Z804" i="1"/>
  <c r="Z796" i="1"/>
  <c r="Z788" i="1"/>
  <c r="Z908" i="1"/>
  <c r="Z900" i="1"/>
  <c r="Z892" i="1"/>
  <c r="Z888" i="1"/>
  <c r="Z884" i="1"/>
  <c r="Z880" i="1"/>
  <c r="Z876" i="1"/>
  <c r="Z872" i="1"/>
  <c r="Z868" i="1"/>
  <c r="Z864" i="1"/>
  <c r="Z860" i="1"/>
  <c r="Z856" i="1"/>
  <c r="Z852" i="1"/>
  <c r="Z848" i="1"/>
  <c r="Z844" i="1"/>
  <c r="Z840" i="1"/>
  <c r="Z836" i="1"/>
  <c r="Z832" i="1"/>
  <c r="Z828" i="1"/>
  <c r="Z824" i="1"/>
  <c r="Z820" i="1"/>
  <c r="Z816" i="1"/>
  <c r="Z812" i="1"/>
  <c r="Z808" i="1"/>
  <c r="Z800" i="1"/>
  <c r="Z792" i="1"/>
  <c r="Z784" i="1"/>
  <c r="Y716" i="1"/>
  <c r="Y708" i="1"/>
  <c r="Y700" i="1"/>
  <c r="Y692" i="1"/>
  <c r="Y684" i="1"/>
  <c r="Y676" i="1"/>
  <c r="Y668" i="1"/>
  <c r="Y660" i="1"/>
  <c r="Y652" i="1"/>
  <c r="Y644" i="1"/>
  <c r="Y636" i="1"/>
  <c r="Y628" i="1"/>
  <c r="Y620" i="1"/>
  <c r="Y583" i="1"/>
  <c r="AN583" i="1" s="1"/>
  <c r="Z582" i="1"/>
  <c r="Z574" i="1"/>
  <c r="Z566" i="1"/>
  <c r="Z558" i="1"/>
  <c r="Z550" i="1"/>
  <c r="Z542" i="1"/>
  <c r="Z534" i="1"/>
  <c r="Z526" i="1"/>
  <c r="Z518" i="1"/>
  <c r="Z510" i="1"/>
  <c r="Y718" i="1"/>
  <c r="Y710" i="1"/>
  <c r="Y702" i="1"/>
  <c r="Y694" i="1"/>
  <c r="Y686" i="1"/>
  <c r="Y678" i="1"/>
  <c r="Y670" i="1"/>
  <c r="Y662" i="1"/>
  <c r="Y654" i="1"/>
  <c r="Y646" i="1"/>
  <c r="Y638" i="1"/>
  <c r="Y630" i="1"/>
  <c r="Y622" i="1"/>
  <c r="Y614" i="1"/>
  <c r="Y610" i="1"/>
  <c r="Y606" i="1"/>
  <c r="Y602" i="1"/>
  <c r="Y598" i="1"/>
  <c r="Y594" i="1"/>
  <c r="Y590" i="1"/>
  <c r="Y586" i="1"/>
  <c r="Y720" i="1"/>
  <c r="Y712" i="1"/>
  <c r="Y704" i="1"/>
  <c r="Y696" i="1"/>
  <c r="Y688" i="1"/>
  <c r="Y680" i="1"/>
  <c r="Y672" i="1"/>
  <c r="Y664" i="1"/>
  <c r="Y656" i="1"/>
  <c r="Y648" i="1"/>
  <c r="Y640" i="1"/>
  <c r="Y632" i="1"/>
  <c r="Y624" i="1"/>
  <c r="Y616" i="1"/>
  <c r="Y722" i="1"/>
  <c r="Z720" i="1"/>
  <c r="Y714" i="1"/>
  <c r="Z712" i="1"/>
  <c r="Y706" i="1"/>
  <c r="Z704" i="1"/>
  <c r="Y698" i="1"/>
  <c r="Z696" i="1"/>
  <c r="Y690" i="1"/>
  <c r="Z688" i="1"/>
  <c r="Y682" i="1"/>
  <c r="Z680" i="1"/>
  <c r="Y674" i="1"/>
  <c r="Z672" i="1"/>
  <c r="Y666" i="1"/>
  <c r="Z664" i="1"/>
  <c r="Y658" i="1"/>
  <c r="Z656" i="1"/>
  <c r="Y650" i="1"/>
  <c r="Z648" i="1"/>
  <c r="Y642" i="1"/>
  <c r="Z640" i="1"/>
  <c r="Y634" i="1"/>
  <c r="Z632" i="1"/>
  <c r="Y626" i="1"/>
  <c r="Z624" i="1"/>
  <c r="Y618" i="1"/>
  <c r="Z616" i="1"/>
  <c r="Y612" i="1"/>
  <c r="Y608" i="1"/>
  <c r="Y604" i="1"/>
  <c r="Y600" i="1"/>
  <c r="Y596" i="1"/>
  <c r="Y592" i="1"/>
  <c r="Y588" i="1"/>
  <c r="Z584" i="1"/>
  <c r="Z576" i="1"/>
  <c r="Z568" i="1"/>
  <c r="Z560" i="1"/>
  <c r="Z552" i="1"/>
  <c r="Z544" i="1"/>
  <c r="Z536" i="1"/>
  <c r="Z528" i="1"/>
  <c r="Z520" i="1"/>
  <c r="Z512" i="1"/>
  <c r="Y472" i="1"/>
  <c r="Y464" i="1"/>
  <c r="Y456" i="1"/>
  <c r="Y448" i="1"/>
  <c r="Y442" i="1"/>
  <c r="Y438" i="1"/>
  <c r="Y434" i="1"/>
  <c r="Y430" i="1"/>
  <c r="Y426" i="1"/>
  <c r="Y422" i="1"/>
  <c r="Y418" i="1"/>
  <c r="Y414" i="1"/>
  <c r="Y410" i="1"/>
  <c r="Y406" i="1"/>
  <c r="Y402" i="1"/>
  <c r="Y398" i="1"/>
  <c r="Y394" i="1"/>
  <c r="Y390" i="1"/>
  <c r="Y386" i="1"/>
  <c r="Y382" i="1"/>
  <c r="Y378" i="1"/>
  <c r="Y474" i="1"/>
  <c r="Y466" i="1"/>
  <c r="Y458" i="1"/>
  <c r="Y450" i="1"/>
  <c r="Z440" i="1"/>
  <c r="Z436" i="1"/>
  <c r="Z432" i="1"/>
  <c r="Z428" i="1"/>
  <c r="Z424" i="1"/>
  <c r="Z420" i="1"/>
  <c r="Z416" i="1"/>
  <c r="Z412" i="1"/>
  <c r="Z408" i="1"/>
  <c r="Z404" i="1"/>
  <c r="Z400" i="1"/>
  <c r="Z396" i="1"/>
  <c r="Z392" i="1"/>
  <c r="Z388" i="1"/>
  <c r="Z384" i="1"/>
  <c r="Z380" i="1"/>
  <c r="Z376" i="1"/>
  <c r="Y476" i="1"/>
  <c r="Y468" i="1"/>
  <c r="Y460" i="1"/>
  <c r="Y452" i="1"/>
  <c r="Y444" i="1"/>
  <c r="Y440" i="1"/>
  <c r="Y436" i="1"/>
  <c r="Y432" i="1"/>
  <c r="AN432" i="1" s="1"/>
  <c r="Y428" i="1"/>
  <c r="Y424" i="1"/>
  <c r="Y420" i="1"/>
  <c r="Y416" i="1"/>
  <c r="AN416" i="1" s="1"/>
  <c r="Y412" i="1"/>
  <c r="Y408" i="1"/>
  <c r="Y404" i="1"/>
  <c r="Y400" i="1"/>
  <c r="AN400" i="1" s="1"/>
  <c r="Y396" i="1"/>
  <c r="Y392" i="1"/>
  <c r="Y388" i="1"/>
  <c r="Y384" i="1"/>
  <c r="AN384" i="1" s="1"/>
  <c r="Y380" i="1"/>
  <c r="Y376" i="1"/>
  <c r="Y470" i="1"/>
  <c r="Y462" i="1"/>
  <c r="Y454" i="1"/>
  <c r="Y446" i="1"/>
  <c r="Z294" i="1"/>
  <c r="Y288" i="1"/>
  <c r="Z10" i="1"/>
  <c r="Y537" i="1" l="1"/>
  <c r="AN537" i="1" s="1"/>
  <c r="AN624" i="1"/>
  <c r="AN656" i="1"/>
  <c r="AN688" i="1"/>
  <c r="AN720" i="1"/>
  <c r="AN404" i="1"/>
  <c r="AN436" i="1"/>
  <c r="Z487" i="1"/>
  <c r="Z557" i="1"/>
  <c r="AN1909" i="1"/>
  <c r="AN1941" i="1"/>
  <c r="AN388" i="1"/>
  <c r="AN420" i="1"/>
  <c r="Z529" i="1"/>
  <c r="Z563" i="1"/>
  <c r="Z527" i="1"/>
  <c r="Y551" i="1"/>
  <c r="AN551" i="1" s="1"/>
  <c r="Y271" i="1"/>
  <c r="AN271" i="1" s="1"/>
  <c r="AN376" i="1"/>
  <c r="AN392" i="1"/>
  <c r="AN408" i="1"/>
  <c r="AN424" i="1"/>
  <c r="AN440" i="1"/>
  <c r="Y515" i="1"/>
  <c r="AN515" i="1" s="1"/>
  <c r="Y509" i="1"/>
  <c r="AN509" i="1" s="1"/>
  <c r="AN640" i="1"/>
  <c r="AN672" i="1"/>
  <c r="AN704" i="1"/>
  <c r="AN898" i="1"/>
  <c r="AN914" i="1"/>
  <c r="AN1134" i="1"/>
  <c r="AN1475" i="1"/>
  <c r="AN1539" i="1"/>
  <c r="AN1571" i="1"/>
  <c r="AN1584" i="1"/>
  <c r="AN1616" i="1"/>
  <c r="AN1648" i="1"/>
  <c r="AN1467" i="1"/>
  <c r="AN1499" i="1"/>
  <c r="AN1531" i="1"/>
  <c r="AN1563" i="1"/>
  <c r="AN1471" i="1"/>
  <c r="AN1535" i="1"/>
  <c r="AN1118" i="1"/>
  <c r="AN1586" i="1"/>
  <c r="AN1618" i="1"/>
  <c r="AN1650" i="1"/>
  <c r="AN1673" i="1"/>
  <c r="AN1705" i="1"/>
  <c r="AN1737" i="1"/>
  <c r="AN1765" i="1"/>
  <c r="AN1781" i="1"/>
  <c r="AN1797" i="1"/>
  <c r="AN1813" i="1"/>
  <c r="AN1829" i="1"/>
  <c r="AN1845" i="1"/>
  <c r="AN1861" i="1"/>
  <c r="AN1877" i="1"/>
  <c r="AN1893" i="1"/>
  <c r="AN1933" i="1"/>
  <c r="AN1964" i="1"/>
  <c r="AF2546" i="1"/>
  <c r="AF11" i="1"/>
  <c r="AF13" i="1"/>
  <c r="AF21" i="1"/>
  <c r="AF23" i="1"/>
  <c r="AF25" i="1"/>
  <c r="AF27" i="1"/>
  <c r="AF29" i="1"/>
  <c r="AF31" i="1"/>
  <c r="AF33" i="1"/>
  <c r="AF111" i="1"/>
  <c r="AF115" i="1"/>
  <c r="AF127" i="1"/>
  <c r="AF131" i="1"/>
  <c r="AF145" i="1"/>
  <c r="AF147" i="1"/>
  <c r="AF153" i="1"/>
  <c r="AF159" i="1"/>
  <c r="AF161" i="1"/>
  <c r="AF163" i="1"/>
  <c r="AF169" i="1"/>
  <c r="AF223" i="1"/>
  <c r="AF229" i="1"/>
  <c r="AF231" i="1"/>
  <c r="AB231" i="1"/>
  <c r="AF237" i="1"/>
  <c r="AF239" i="1"/>
  <c r="AF245" i="1"/>
  <c r="AF247" i="1"/>
  <c r="AF253" i="1"/>
  <c r="AF255" i="1"/>
  <c r="AF261" i="1"/>
  <c r="AF263" i="1"/>
  <c r="AF269" i="1"/>
  <c r="AF271" i="1"/>
  <c r="AB271" i="1"/>
  <c r="AF277" i="1"/>
  <c r="AF279" i="1"/>
  <c r="AF285" i="1"/>
  <c r="AF287" i="1"/>
  <c r="AF293" i="1"/>
  <c r="AF295" i="1"/>
  <c r="AF449" i="1"/>
  <c r="AF457" i="1"/>
  <c r="AF465" i="1"/>
  <c r="AF467" i="1"/>
  <c r="AF473" i="1"/>
  <c r="AN487" i="1"/>
  <c r="AF507" i="1"/>
  <c r="AF509" i="1"/>
  <c r="AB509" i="1"/>
  <c r="AF513" i="1"/>
  <c r="AF515" i="1"/>
  <c r="AB515" i="1"/>
  <c r="AF517" i="1"/>
  <c r="AF523" i="1"/>
  <c r="AN527" i="1"/>
  <c r="AN529" i="1"/>
  <c r="AF533" i="1"/>
  <c r="AF535" i="1"/>
  <c r="AF537" i="1"/>
  <c r="AB537" i="1"/>
  <c r="AF539" i="1"/>
  <c r="AF545" i="1"/>
  <c r="AF549" i="1"/>
  <c r="AF551" i="1"/>
  <c r="AB551" i="1"/>
  <c r="AF555" i="1"/>
  <c r="AN557" i="1"/>
  <c r="AN563" i="1"/>
  <c r="AF565" i="1"/>
  <c r="AF567" i="1"/>
  <c r="AF571" i="1"/>
  <c r="AF573" i="1"/>
  <c r="AF577" i="1"/>
  <c r="AF579" i="1"/>
  <c r="AF581" i="1"/>
  <c r="AF583" i="1"/>
  <c r="AB583" i="1"/>
  <c r="AF587" i="1"/>
  <c r="AF591" i="1"/>
  <c r="AF595" i="1"/>
  <c r="AF599" i="1"/>
  <c r="AF603" i="1"/>
  <c r="AF607" i="1"/>
  <c r="AF611" i="1"/>
  <c r="AF615" i="1"/>
  <c r="AF619" i="1"/>
  <c r="AF621" i="1"/>
  <c r="AF627" i="1"/>
  <c r="AF629" i="1"/>
  <c r="AF635" i="1"/>
  <c r="AF637" i="1"/>
  <c r="AF643" i="1"/>
  <c r="AF645" i="1"/>
  <c r="AF647" i="1"/>
  <c r="AF651" i="1"/>
  <c r="AF653" i="1"/>
  <c r="AF659" i="1"/>
  <c r="AF661" i="1"/>
  <c r="AF667" i="1"/>
  <c r="AF669" i="1"/>
  <c r="AF675" i="1"/>
  <c r="AF677" i="1"/>
  <c r="AF683" i="1"/>
  <c r="AF685" i="1"/>
  <c r="AF691" i="1"/>
  <c r="AF693" i="1"/>
  <c r="AF699" i="1"/>
  <c r="AF701" i="1"/>
  <c r="AF707" i="1"/>
  <c r="AF709" i="1"/>
  <c r="AF715" i="1"/>
  <c r="AF717" i="1"/>
  <c r="AF723" i="1"/>
  <c r="AF725" i="1"/>
  <c r="AF727" i="1"/>
  <c r="AF729" i="1"/>
  <c r="AF731" i="1"/>
  <c r="AF733" i="1"/>
  <c r="AF735" i="1"/>
  <c r="AF737" i="1"/>
  <c r="AF739" i="1"/>
  <c r="AF741" i="1"/>
  <c r="AF743" i="1"/>
  <c r="AF745" i="1"/>
  <c r="AF747" i="1"/>
  <c r="AF749" i="1"/>
  <c r="AF751" i="1"/>
  <c r="AF753" i="1"/>
  <c r="AF755" i="1"/>
  <c r="AF757" i="1"/>
  <c r="AF759" i="1"/>
  <c r="AF761" i="1"/>
  <c r="AF763" i="1"/>
  <c r="AF765" i="1"/>
  <c r="AF767" i="1"/>
  <c r="AF769" i="1"/>
  <c r="AF771" i="1"/>
  <c r="AF773" i="1"/>
  <c r="AF775" i="1"/>
  <c r="AF777" i="1"/>
  <c r="AF779" i="1"/>
  <c r="AF781" i="1"/>
  <c r="AF783" i="1"/>
  <c r="AF785" i="1"/>
  <c r="AF787" i="1"/>
  <c r="AF789" i="1"/>
  <c r="AF791" i="1"/>
  <c r="AF793" i="1"/>
  <c r="AF795" i="1"/>
  <c r="AF797" i="1"/>
  <c r="AF799" i="1"/>
  <c r="AF801" i="1"/>
  <c r="AF805" i="1"/>
  <c r="AF807" i="1"/>
  <c r="AF809" i="1"/>
  <c r="AF811" i="1"/>
  <c r="AF815" i="1"/>
  <c r="AF817" i="1"/>
  <c r="AF819" i="1"/>
  <c r="AF823" i="1"/>
  <c r="AF825" i="1"/>
  <c r="AF827" i="1"/>
  <c r="AF831" i="1"/>
  <c r="AF833" i="1"/>
  <c r="AF835" i="1"/>
  <c r="AF839" i="1"/>
  <c r="AF841" i="1"/>
  <c r="AF843" i="1"/>
  <c r="AF847" i="1"/>
  <c r="AN849" i="1"/>
  <c r="AF851" i="1"/>
  <c r="AF855" i="1"/>
  <c r="AF857" i="1"/>
  <c r="AF863" i="1"/>
  <c r="AB863" i="1"/>
  <c r="AF865" i="1"/>
  <c r="AF871" i="1"/>
  <c r="AF873" i="1"/>
  <c r="AF879" i="1"/>
  <c r="AF881" i="1"/>
  <c r="AF887" i="1"/>
  <c r="AF889" i="1"/>
  <c r="AF895" i="1"/>
  <c r="AN901" i="1"/>
  <c r="AF903" i="1"/>
  <c r="AF907" i="1"/>
  <c r="AF909" i="1"/>
  <c r="AF911" i="1"/>
  <c r="AF917" i="1"/>
  <c r="AF919" i="1"/>
  <c r="AF921" i="1"/>
  <c r="AF925" i="1"/>
  <c r="AF927" i="1"/>
  <c r="AF929" i="1"/>
  <c r="AF933" i="1"/>
  <c r="AF935" i="1"/>
  <c r="AF941" i="1"/>
  <c r="AF943" i="1"/>
  <c r="AF945" i="1"/>
  <c r="AF949" i="1"/>
  <c r="AF951" i="1"/>
  <c r="AF953" i="1"/>
  <c r="AF957" i="1"/>
  <c r="AF959" i="1"/>
  <c r="AF961" i="1"/>
  <c r="AN963" i="1"/>
  <c r="AF965" i="1"/>
  <c r="AF967" i="1"/>
  <c r="AF973" i="1"/>
  <c r="AF975" i="1"/>
  <c r="AF977" i="1"/>
  <c r="AF981" i="1"/>
  <c r="AF983" i="1"/>
  <c r="AF989" i="1"/>
  <c r="AF991" i="1"/>
  <c r="AF993" i="1"/>
  <c r="AF997" i="1"/>
  <c r="AF999" i="1"/>
  <c r="AN1003" i="1"/>
  <c r="AF1005" i="1"/>
  <c r="AF1007" i="1"/>
  <c r="AF1009" i="1"/>
  <c r="AF1013" i="1"/>
  <c r="AB1013" i="1"/>
  <c r="AF1015" i="1"/>
  <c r="AF1021" i="1"/>
  <c r="AF1023" i="1"/>
  <c r="AF1025" i="1"/>
  <c r="AN1027" i="1"/>
  <c r="AF1029" i="1"/>
  <c r="AF1031" i="1"/>
  <c r="AF1037" i="1"/>
  <c r="AB1037" i="1"/>
  <c r="AF1039" i="1"/>
  <c r="AF1041" i="1"/>
  <c r="AF1045" i="1"/>
  <c r="AF1047" i="1"/>
  <c r="AF1053" i="1"/>
  <c r="AF1055" i="1"/>
  <c r="AF1057" i="1"/>
  <c r="AF1061" i="1"/>
  <c r="AF1063" i="1"/>
  <c r="AF1069" i="1"/>
  <c r="AF1071" i="1"/>
  <c r="AF1073" i="1"/>
  <c r="AF1077" i="1"/>
  <c r="AF1079" i="1"/>
  <c r="AF1085" i="1"/>
  <c r="AF1087" i="1"/>
  <c r="AF1089" i="1"/>
  <c r="AN1091" i="1"/>
  <c r="AF1093" i="1"/>
  <c r="AF1095" i="1"/>
  <c r="AF1101" i="1"/>
  <c r="AF1105" i="1"/>
  <c r="AF1109" i="1"/>
  <c r="AF1113" i="1"/>
  <c r="AF1119" i="1"/>
  <c r="AF1127" i="1"/>
  <c r="AF1135" i="1"/>
  <c r="AF1143" i="1"/>
  <c r="AF1151" i="1"/>
  <c r="AF1157" i="1"/>
  <c r="AB1157" i="1"/>
  <c r="AN1161" i="1"/>
  <c r="AF1165" i="1"/>
  <c r="AF1169" i="1"/>
  <c r="AF1173" i="1"/>
  <c r="AF1177" i="1"/>
  <c r="AF1181" i="1"/>
  <c r="AF1185" i="1"/>
  <c r="AF1189" i="1"/>
  <c r="AF1197" i="1"/>
  <c r="AF1201" i="1"/>
  <c r="AF1205" i="1"/>
  <c r="AF1209" i="1"/>
  <c r="AF1213" i="1"/>
  <c r="AF1217" i="1"/>
  <c r="AF1221" i="1"/>
  <c r="AF1229" i="1"/>
  <c r="AF1233" i="1"/>
  <c r="AF1239" i="1"/>
  <c r="AF1241" i="1"/>
  <c r="AF1243" i="1"/>
  <c r="AF1245" i="1"/>
  <c r="AB1245" i="1"/>
  <c r="AF1247" i="1"/>
  <c r="AF1249" i="1"/>
  <c r="AF1251" i="1"/>
  <c r="AF1255" i="1"/>
  <c r="AF1259" i="1"/>
  <c r="AF1261" i="1"/>
  <c r="AF1263" i="1"/>
  <c r="AF1271" i="1"/>
  <c r="AF1275" i="1"/>
  <c r="AF1277" i="1"/>
  <c r="AF1279" i="1"/>
  <c r="AF1281" i="1"/>
  <c r="AB1281" i="1"/>
  <c r="AF1283" i="1"/>
  <c r="AF1287" i="1"/>
  <c r="AN1289" i="1"/>
  <c r="AF1291" i="1"/>
  <c r="AF1293" i="1"/>
  <c r="AF1295" i="1"/>
  <c r="AF1303" i="1"/>
  <c r="AF1307" i="1"/>
  <c r="AF1309" i="1"/>
  <c r="AB1309" i="1"/>
  <c r="AF1311" i="1"/>
  <c r="AF1313" i="1"/>
  <c r="AF1315" i="1"/>
  <c r="AF1317" i="1"/>
  <c r="AF1319" i="1"/>
  <c r="AN1321" i="1"/>
  <c r="AF1323" i="1"/>
  <c r="AF1325" i="1"/>
  <c r="AF1327" i="1"/>
  <c r="AF1339" i="1"/>
  <c r="AB1339" i="1"/>
  <c r="AN1351" i="1"/>
  <c r="AF1359" i="1"/>
  <c r="AN1373" i="1"/>
  <c r="AF1379" i="1"/>
  <c r="AF1383" i="1"/>
  <c r="AF1391" i="1"/>
  <c r="AN1397" i="1"/>
  <c r="AN1405" i="1"/>
  <c r="AF1411" i="1"/>
  <c r="AF1415" i="1"/>
  <c r="AF1423" i="1"/>
  <c r="AB1423" i="1"/>
  <c r="AN1429" i="1"/>
  <c r="AN1437" i="1"/>
  <c r="AF1443" i="1"/>
  <c r="AB1443" i="1"/>
  <c r="AF1447" i="1"/>
  <c r="AB1447" i="1"/>
  <c r="AN1451" i="1"/>
  <c r="AN1453" i="1"/>
  <c r="AF1455" i="1"/>
  <c r="AN1461" i="1"/>
  <c r="AN1469" i="1"/>
  <c r="AF1472" i="1"/>
  <c r="AB1472" i="1"/>
  <c r="AN1477" i="1"/>
  <c r="AN1485" i="1"/>
  <c r="AN1493" i="1"/>
  <c r="AN1501" i="1"/>
  <c r="AN1509" i="1"/>
  <c r="AN1517" i="1"/>
  <c r="AN1525" i="1"/>
  <c r="AN1533" i="1"/>
  <c r="AN1541" i="1"/>
  <c r="AF1544" i="1"/>
  <c r="AB1544" i="1"/>
  <c r="AN1549" i="1"/>
  <c r="AF294" i="1"/>
  <c r="AF428" i="1"/>
  <c r="AB428" i="1"/>
  <c r="AF510" i="1"/>
  <c r="AF836" i="1"/>
  <c r="AF884" i="1"/>
  <c r="AF842" i="1"/>
  <c r="AB842" i="1"/>
  <c r="AF806" i="1"/>
  <c r="AF932" i="1"/>
  <c r="AB932" i="1"/>
  <c r="AF956" i="1"/>
  <c r="AB956" i="1"/>
  <c r="AF980" i="1"/>
  <c r="AB980" i="1"/>
  <c r="AF1004" i="1"/>
  <c r="AB1004" i="1"/>
  <c r="AF1028" i="1"/>
  <c r="AB1028" i="1"/>
  <c r="AF1052" i="1"/>
  <c r="AB1052" i="1"/>
  <c r="AF1068" i="1"/>
  <c r="AB1068" i="1"/>
  <c r="AF1092" i="1"/>
  <c r="AB1092" i="1"/>
  <c r="AF1100" i="1"/>
  <c r="AB1100" i="1"/>
  <c r="AF1112" i="1"/>
  <c r="AB1112" i="1"/>
  <c r="AN932" i="1"/>
  <c r="AF1001" i="1"/>
  <c r="AN1084" i="1"/>
  <c r="AF1225" i="1"/>
  <c r="AF1364" i="1"/>
  <c r="AB1364" i="1"/>
  <c r="AF1388" i="1"/>
  <c r="AB1388" i="1"/>
  <c r="AF1412" i="1"/>
  <c r="AB1412" i="1"/>
  <c r="AF1444" i="1"/>
  <c r="AB1444" i="1"/>
  <c r="AF1524" i="1"/>
  <c r="AB1524" i="1"/>
  <c r="AF1556" i="1"/>
  <c r="AB1556" i="1"/>
  <c r="AF1582" i="1"/>
  <c r="AB1582" i="1"/>
  <c r="AF1630" i="1"/>
  <c r="AB1630" i="1"/>
  <c r="AF1266" i="1"/>
  <c r="AF1346" i="1"/>
  <c r="AF1477" i="1"/>
  <c r="AB1477" i="1"/>
  <c r="AF1525" i="1"/>
  <c r="AB1525" i="1"/>
  <c r="AF1573" i="1"/>
  <c r="AF1620" i="1"/>
  <c r="AF1652" i="1"/>
  <c r="AF1634" i="1"/>
  <c r="AB1634" i="1"/>
  <c r="AF1308" i="1"/>
  <c r="AB1308" i="1"/>
  <c r="AF1543" i="1"/>
  <c r="AB1543" i="1"/>
  <c r="AF1665" i="1"/>
  <c r="AB1665" i="1"/>
  <c r="AF1697" i="1"/>
  <c r="AB1697" i="1"/>
  <c r="AF1729" i="1"/>
  <c r="AB1729" i="1"/>
  <c r="AF1927" i="1"/>
  <c r="AB1927" i="1"/>
  <c r="AF1948" i="1"/>
  <c r="AB1948" i="1"/>
  <c r="AI1948" i="1" s="1"/>
  <c r="AF1268" i="1"/>
  <c r="AB1268" i="1"/>
  <c r="AF1603" i="1"/>
  <c r="AB1603" i="1"/>
  <c r="AI1603" i="1" s="1"/>
  <c r="AF1773" i="1"/>
  <c r="AB1773" i="1"/>
  <c r="AF1821" i="1"/>
  <c r="AB1821" i="1"/>
  <c r="AI1821" i="1" s="1"/>
  <c r="AF1885" i="1"/>
  <c r="AB1885" i="1"/>
  <c r="AF1003" i="1"/>
  <c r="AB1003" i="1"/>
  <c r="AI1003" i="1" s="1"/>
  <c r="AF1997" i="1"/>
  <c r="AB1997" i="1"/>
  <c r="AF2045" i="1"/>
  <c r="AB2045" i="1"/>
  <c r="AI2045" i="1" s="1"/>
  <c r="AF2109" i="1"/>
  <c r="AB2109" i="1"/>
  <c r="AF2173" i="1"/>
  <c r="AB2173" i="1"/>
  <c r="AI2173" i="1" s="1"/>
  <c r="AF2221" i="1"/>
  <c r="AB2221" i="1"/>
  <c r="AF2269" i="1"/>
  <c r="AB2269" i="1"/>
  <c r="AI2269" i="1" s="1"/>
  <c r="AF2317" i="1"/>
  <c r="AB2317" i="1"/>
  <c r="AF2381" i="1"/>
  <c r="AB2381" i="1"/>
  <c r="AF2401" i="1"/>
  <c r="AB2401" i="1"/>
  <c r="AF2431" i="1"/>
  <c r="AB2431" i="1"/>
  <c r="AI2431" i="1" s="1"/>
  <c r="AF2479" i="1"/>
  <c r="AF2527" i="1"/>
  <c r="AF2559" i="1"/>
  <c r="AF1973" i="1"/>
  <c r="AB1973" i="1"/>
  <c r="AF1750" i="1"/>
  <c r="AN1630" i="1"/>
  <c r="AN1460" i="1"/>
  <c r="AF1698" i="1"/>
  <c r="AF1668" i="1"/>
  <c r="AF1962" i="1"/>
  <c r="AF1946" i="1"/>
  <c r="AF2430" i="1"/>
  <c r="AF2486" i="1"/>
  <c r="AF2558" i="1"/>
  <c r="AF2424" i="1"/>
  <c r="AF1491" i="1"/>
  <c r="AF7" i="1"/>
  <c r="AF19" i="1"/>
  <c r="AF384" i="1"/>
  <c r="AB384" i="1"/>
  <c r="AF400" i="1"/>
  <c r="AB400" i="1"/>
  <c r="AF416" i="1"/>
  <c r="AB416" i="1"/>
  <c r="AF432" i="1"/>
  <c r="AB432" i="1"/>
  <c r="AF529" i="1"/>
  <c r="AB529" i="1"/>
  <c r="AF552" i="1"/>
  <c r="AF584" i="1"/>
  <c r="AF616" i="1"/>
  <c r="AB616" i="1"/>
  <c r="AF632" i="1"/>
  <c r="AB632" i="1"/>
  <c r="AF648" i="1"/>
  <c r="AB648" i="1"/>
  <c r="AF664" i="1"/>
  <c r="AB664" i="1"/>
  <c r="AF680" i="1"/>
  <c r="AB680" i="1"/>
  <c r="AF696" i="1"/>
  <c r="AB696" i="1"/>
  <c r="AF712" i="1"/>
  <c r="AB712" i="1"/>
  <c r="AN632" i="1"/>
  <c r="AN664" i="1"/>
  <c r="AN696" i="1"/>
  <c r="AF518" i="1"/>
  <c r="AF542" i="1"/>
  <c r="AF566" i="1"/>
  <c r="AF808" i="1"/>
  <c r="AF824" i="1"/>
  <c r="AF840" i="1"/>
  <c r="AF856" i="1"/>
  <c r="AF872" i="1"/>
  <c r="AF888" i="1"/>
  <c r="AF788" i="1"/>
  <c r="AF814" i="1"/>
  <c r="AF830" i="1"/>
  <c r="AF846" i="1"/>
  <c r="AF896" i="1"/>
  <c r="AF790" i="1"/>
  <c r="AF894" i="1"/>
  <c r="AB894" i="1"/>
  <c r="AF918" i="1"/>
  <c r="AB918" i="1"/>
  <c r="AF926" i="1"/>
  <c r="AB926" i="1"/>
  <c r="AF934" i="1"/>
  <c r="AB934" i="1"/>
  <c r="AF942" i="1"/>
  <c r="AB942" i="1"/>
  <c r="AF950" i="1"/>
  <c r="AB950" i="1"/>
  <c r="AF958" i="1"/>
  <c r="AB958" i="1"/>
  <c r="AF966" i="1"/>
  <c r="AB966" i="1"/>
  <c r="AF974" i="1"/>
  <c r="AB974" i="1"/>
  <c r="AF982" i="1"/>
  <c r="AB982" i="1"/>
  <c r="AF990" i="1"/>
  <c r="AB990" i="1"/>
  <c r="AF998" i="1"/>
  <c r="AB998" i="1"/>
  <c r="AF1006" i="1"/>
  <c r="AB1006" i="1"/>
  <c r="AF1014" i="1"/>
  <c r="AB1014" i="1"/>
  <c r="AF1022" i="1"/>
  <c r="AB1022" i="1"/>
  <c r="AF1030" i="1"/>
  <c r="AB1030" i="1"/>
  <c r="AF1038" i="1"/>
  <c r="AB1038" i="1"/>
  <c r="AF1046" i="1"/>
  <c r="AB1046" i="1"/>
  <c r="AF1054" i="1"/>
  <c r="AB1054" i="1"/>
  <c r="AF1062" i="1"/>
  <c r="AB1062" i="1"/>
  <c r="AF1070" i="1"/>
  <c r="AB1070" i="1"/>
  <c r="AF1078" i="1"/>
  <c r="AB1078" i="1"/>
  <c r="AF1086" i="1"/>
  <c r="AB1086" i="1"/>
  <c r="AF1094" i="1"/>
  <c r="AB1094" i="1"/>
  <c r="AF1102" i="1"/>
  <c r="AB1102" i="1"/>
  <c r="AF906" i="1"/>
  <c r="AB906" i="1"/>
  <c r="AN1104" i="1"/>
  <c r="AN1112" i="1"/>
  <c r="AF1140" i="1"/>
  <c r="AB1140" i="1"/>
  <c r="AN908" i="1"/>
  <c r="AF937" i="1"/>
  <c r="AN964" i="1"/>
  <c r="AF985" i="1"/>
  <c r="AN1004" i="1"/>
  <c r="AN1028" i="1"/>
  <c r="AF1049" i="1"/>
  <c r="AN1068" i="1"/>
  <c r="AN1092" i="1"/>
  <c r="AF1130" i="1"/>
  <c r="AN918" i="1"/>
  <c r="AN950" i="1"/>
  <c r="AN982" i="1"/>
  <c r="AN1014" i="1"/>
  <c r="AN1046" i="1"/>
  <c r="AN1078" i="1"/>
  <c r="AF1106" i="1"/>
  <c r="AB1106" i="1"/>
  <c r="AF1114" i="1"/>
  <c r="AB1114" i="1"/>
  <c r="AF1136" i="1"/>
  <c r="AF1142" i="1"/>
  <c r="AB1142" i="1"/>
  <c r="AF1150" i="1"/>
  <c r="AB1150" i="1"/>
  <c r="AN1140" i="1"/>
  <c r="AF1257" i="1"/>
  <c r="AF1484" i="1"/>
  <c r="AB1484" i="1"/>
  <c r="AI1484" i="1" s="1"/>
  <c r="AF1516" i="1"/>
  <c r="AB1516" i="1"/>
  <c r="AF1548" i="1"/>
  <c r="AB1548" i="1"/>
  <c r="AI1548" i="1" s="1"/>
  <c r="AN1602" i="1"/>
  <c r="AN1634" i="1"/>
  <c r="AF1242" i="1"/>
  <c r="AF1274" i="1"/>
  <c r="AF1306" i="1"/>
  <c r="AF1334" i="1"/>
  <c r="AF1350" i="1"/>
  <c r="AF1429" i="1"/>
  <c r="AB1429" i="1"/>
  <c r="AF1465" i="1"/>
  <c r="AF1481" i="1"/>
  <c r="AF1497" i="1"/>
  <c r="AF1513" i="1"/>
  <c r="AF1529" i="1"/>
  <c r="AF1545" i="1"/>
  <c r="AF1561" i="1"/>
  <c r="AF1577" i="1"/>
  <c r="AF1589" i="1"/>
  <c r="AF1605" i="1"/>
  <c r="AF1621" i="1"/>
  <c r="AF1637" i="1"/>
  <c r="AF1653" i="1"/>
  <c r="AF1578" i="1"/>
  <c r="AB1578" i="1"/>
  <c r="AI1578" i="1" s="1"/>
  <c r="AF1610" i="1"/>
  <c r="AB1610" i="1"/>
  <c r="AF1642" i="1"/>
  <c r="AB1642" i="1"/>
  <c r="AI1642" i="1" s="1"/>
  <c r="AN1244" i="1"/>
  <c r="AN1276" i="1"/>
  <c r="AN1308" i="1"/>
  <c r="AF1507" i="1"/>
  <c r="AB1507" i="1"/>
  <c r="AF1555" i="1"/>
  <c r="AB1555" i="1"/>
  <c r="AN1479" i="1"/>
  <c r="AN1511" i="1"/>
  <c r="AN1559" i="1"/>
  <c r="AN1592" i="1"/>
  <c r="AF1600" i="1"/>
  <c r="AB1600" i="1"/>
  <c r="AN1624" i="1"/>
  <c r="AF1632" i="1"/>
  <c r="AB1632" i="1"/>
  <c r="AI1632" i="1" s="1"/>
  <c r="AN1656" i="1"/>
  <c r="AF1908" i="1"/>
  <c r="AB1908" i="1"/>
  <c r="AF1919" i="1"/>
  <c r="AB1919" i="1"/>
  <c r="AF1940" i="1"/>
  <c r="AB1940" i="1"/>
  <c r="AF1951" i="1"/>
  <c r="AB1951" i="1"/>
  <c r="AN1236" i="1"/>
  <c r="AN1268" i="1"/>
  <c r="AN1300" i="1"/>
  <c r="AF1451" i="1"/>
  <c r="AB1451" i="1"/>
  <c r="AF1483" i="1"/>
  <c r="AB1483" i="1"/>
  <c r="AI1483" i="1" s="1"/>
  <c r="AF1515" i="1"/>
  <c r="AB1515" i="1"/>
  <c r="AF1547" i="1"/>
  <c r="AB1547" i="1"/>
  <c r="AI1547" i="1" s="1"/>
  <c r="AF1611" i="1"/>
  <c r="AB1611" i="1"/>
  <c r="AF1643" i="1"/>
  <c r="AB1643" i="1"/>
  <c r="AI1643" i="1" s="1"/>
  <c r="AF1667" i="1"/>
  <c r="AB1667" i="1"/>
  <c r="AF1683" i="1"/>
  <c r="AB1683" i="1"/>
  <c r="AF1699" i="1"/>
  <c r="AB1699" i="1"/>
  <c r="AF1715" i="1"/>
  <c r="AB1715" i="1"/>
  <c r="AI1715" i="1" s="1"/>
  <c r="AF1731" i="1"/>
  <c r="AB1731" i="1"/>
  <c r="AF1747" i="1"/>
  <c r="AB1747" i="1"/>
  <c r="AF1761" i="1"/>
  <c r="AB1761" i="1"/>
  <c r="AF1777" i="1"/>
  <c r="AB1777" i="1"/>
  <c r="AI1777" i="1" s="1"/>
  <c r="AF1793" i="1"/>
  <c r="AB1793" i="1"/>
  <c r="AF1809" i="1"/>
  <c r="AB1809" i="1"/>
  <c r="AI1809" i="1" s="1"/>
  <c r="AF1825" i="1"/>
  <c r="AB1825" i="1"/>
  <c r="AF1841" i="1"/>
  <c r="AB1841" i="1"/>
  <c r="AI1841" i="1" s="1"/>
  <c r="AF1857" i="1"/>
  <c r="AB1857" i="1"/>
  <c r="AF1873" i="1"/>
  <c r="AB1873" i="1"/>
  <c r="AI1873" i="1" s="1"/>
  <c r="AF1889" i="1"/>
  <c r="AB1889" i="1"/>
  <c r="AF1909" i="1"/>
  <c r="AB1909" i="1"/>
  <c r="AI1909" i="1" s="1"/>
  <c r="AF1925" i="1"/>
  <c r="AB1925" i="1"/>
  <c r="AF1941" i="1"/>
  <c r="AB1941" i="1"/>
  <c r="AI1941" i="1" s="1"/>
  <c r="AF1957" i="1"/>
  <c r="AB1957" i="1"/>
  <c r="AF1503" i="1"/>
  <c r="AB1503" i="1"/>
  <c r="AI1503" i="1" s="1"/>
  <c r="AF1567" i="1"/>
  <c r="AB1567" i="1"/>
  <c r="AF1960" i="1"/>
  <c r="AF1985" i="1"/>
  <c r="AB1985" i="1"/>
  <c r="AF2001" i="1"/>
  <c r="AB2001" i="1"/>
  <c r="AF2017" i="1"/>
  <c r="AB2017" i="1"/>
  <c r="AF2033" i="1"/>
  <c r="AB2033" i="1"/>
  <c r="AF2049" i="1"/>
  <c r="AB2049" i="1"/>
  <c r="AF2065" i="1"/>
  <c r="AB2065" i="1"/>
  <c r="AF2081" i="1"/>
  <c r="AB2081" i="1"/>
  <c r="AF2097" i="1"/>
  <c r="AB2097" i="1"/>
  <c r="AF2113" i="1"/>
  <c r="AB2113" i="1"/>
  <c r="AF2129" i="1"/>
  <c r="AB2129" i="1"/>
  <c r="AF2145" i="1"/>
  <c r="AB2145" i="1"/>
  <c r="AF2161" i="1"/>
  <c r="AB2161" i="1"/>
  <c r="AF2177" i="1"/>
  <c r="AB2177" i="1"/>
  <c r="AF2193" i="1"/>
  <c r="AB2193" i="1"/>
  <c r="AF2209" i="1"/>
  <c r="AB2209" i="1"/>
  <c r="AF2225" i="1"/>
  <c r="AB2225" i="1"/>
  <c r="AF2241" i="1"/>
  <c r="AB2241" i="1"/>
  <c r="AF2257" i="1"/>
  <c r="AB2257" i="1"/>
  <c r="AF2273" i="1"/>
  <c r="AB2273" i="1"/>
  <c r="AF2289" i="1"/>
  <c r="AB2289" i="1"/>
  <c r="AF2305" i="1"/>
  <c r="AB2305" i="1"/>
  <c r="AF2321" i="1"/>
  <c r="AB2321" i="1"/>
  <c r="AF2337" i="1"/>
  <c r="AB2337" i="1"/>
  <c r="AF2353" i="1"/>
  <c r="AB2353" i="1"/>
  <c r="AF2369" i="1"/>
  <c r="AB2369" i="1"/>
  <c r="AF2389" i="1"/>
  <c r="AB2389" i="1"/>
  <c r="AF2405" i="1"/>
  <c r="AB2405" i="1"/>
  <c r="AN1972" i="1"/>
  <c r="AF2474" i="1"/>
  <c r="AF2554" i="1"/>
  <c r="AN2439" i="1"/>
  <c r="AF2506" i="1"/>
  <c r="AN1973" i="1"/>
  <c r="AN1989" i="1"/>
  <c r="AN2005" i="1"/>
  <c r="AN2021" i="1"/>
  <c r="AN2037" i="1"/>
  <c r="AN2053" i="1"/>
  <c r="AN2069" i="1"/>
  <c r="AN2085" i="1"/>
  <c r="AN2101" i="1"/>
  <c r="AN2117" i="1"/>
  <c r="AN2133" i="1"/>
  <c r="AN2149" i="1"/>
  <c r="AN2165" i="1"/>
  <c r="AN2181" i="1"/>
  <c r="AN2197" i="1"/>
  <c r="AN2213" i="1"/>
  <c r="AN2229" i="1"/>
  <c r="AN2245" i="1"/>
  <c r="AN2261" i="1"/>
  <c r="AN2277" i="1"/>
  <c r="AN2293" i="1"/>
  <c r="AN2309" i="1"/>
  <c r="AN2325" i="1"/>
  <c r="AN2341" i="1"/>
  <c r="AN2357" i="1"/>
  <c r="AN2373" i="1"/>
  <c r="AN2389" i="1"/>
  <c r="AN2405" i="1"/>
  <c r="AF2459" i="1"/>
  <c r="AB2459" i="1"/>
  <c r="AI2459" i="1" s="1"/>
  <c r="AF2499" i="1"/>
  <c r="AB2499" i="1"/>
  <c r="AF2523" i="1"/>
  <c r="AB2523" i="1"/>
  <c r="AI2523" i="1" s="1"/>
  <c r="AF2547" i="1"/>
  <c r="AB2547" i="1"/>
  <c r="AN2459" i="1"/>
  <c r="AN2523" i="1"/>
  <c r="AN1376" i="1"/>
  <c r="AN1440" i="1"/>
  <c r="AN1368" i="1"/>
  <c r="AN1432" i="1"/>
  <c r="AN1404" i="1"/>
  <c r="AN1452" i="1"/>
  <c r="AN1516" i="1"/>
  <c r="AF1662" i="1"/>
  <c r="AF1694" i="1"/>
  <c r="AF1726" i="1"/>
  <c r="AN1412" i="1"/>
  <c r="AN1568" i="1"/>
  <c r="AN1606" i="1"/>
  <c r="AN1638" i="1"/>
  <c r="AF1672" i="1"/>
  <c r="AF1704" i="1"/>
  <c r="AF1736" i="1"/>
  <c r="AN1476" i="1"/>
  <c r="AN1540" i="1"/>
  <c r="AF1674" i="1"/>
  <c r="AF1706" i="1"/>
  <c r="AF1738" i="1"/>
  <c r="AB1738" i="1"/>
  <c r="AN1560" i="1"/>
  <c r="AF1676" i="1"/>
  <c r="AF1708" i="1"/>
  <c r="AF1740" i="1"/>
  <c r="AF1905" i="1"/>
  <c r="AB1905" i="1"/>
  <c r="AF1921" i="1"/>
  <c r="AB1921" i="1"/>
  <c r="AF1937" i="1"/>
  <c r="AB1937" i="1"/>
  <c r="AF1953" i="1"/>
  <c r="AB1953" i="1"/>
  <c r="AN1924" i="1"/>
  <c r="AN1956" i="1"/>
  <c r="AF2432" i="1"/>
  <c r="AF2536" i="1"/>
  <c r="AF2472" i="1"/>
  <c r="AF2488" i="1"/>
  <c r="AF2504" i="1"/>
  <c r="AF2544" i="1"/>
  <c r="AF2414" i="1"/>
  <c r="AF2518" i="1"/>
  <c r="AF2454" i="1"/>
  <c r="AF10" i="1"/>
  <c r="AF396" i="1"/>
  <c r="AB396" i="1"/>
  <c r="AF544" i="1"/>
  <c r="AF558" i="1"/>
  <c r="AF820" i="1"/>
  <c r="AF868" i="1"/>
  <c r="AF908" i="1"/>
  <c r="AB908" i="1"/>
  <c r="AF826" i="1"/>
  <c r="AF782" i="1"/>
  <c r="AF924" i="1"/>
  <c r="AB924" i="1"/>
  <c r="AF948" i="1"/>
  <c r="AB948" i="1"/>
  <c r="AF972" i="1"/>
  <c r="AB972" i="1"/>
  <c r="AF996" i="1"/>
  <c r="AB996" i="1"/>
  <c r="AF1020" i="1"/>
  <c r="AB1020" i="1"/>
  <c r="AF1044" i="1"/>
  <c r="AB1044" i="1"/>
  <c r="AF1076" i="1"/>
  <c r="AB1076" i="1"/>
  <c r="AF1132" i="1"/>
  <c r="AB1132" i="1"/>
  <c r="AN956" i="1"/>
  <c r="AN1020" i="1"/>
  <c r="AF1065" i="1"/>
  <c r="AF849" i="1"/>
  <c r="AB849" i="1"/>
  <c r="AF1128" i="1"/>
  <c r="AF1091" i="1"/>
  <c r="AB1091" i="1"/>
  <c r="AF1372" i="1"/>
  <c r="AB1372" i="1"/>
  <c r="AF1404" i="1"/>
  <c r="AB1404" i="1"/>
  <c r="AF1428" i="1"/>
  <c r="AB1428" i="1"/>
  <c r="AF1452" i="1"/>
  <c r="AB1452" i="1"/>
  <c r="AF1460" i="1"/>
  <c r="AB1460" i="1"/>
  <c r="AF1572" i="1"/>
  <c r="AB1572" i="1"/>
  <c r="AF1598" i="1"/>
  <c r="AB1598" i="1"/>
  <c r="AF1646" i="1"/>
  <c r="AB1646" i="1"/>
  <c r="AF1298" i="1"/>
  <c r="AF1405" i="1"/>
  <c r="AB1405" i="1"/>
  <c r="AF1509" i="1"/>
  <c r="AB1509" i="1"/>
  <c r="AF1557" i="1"/>
  <c r="AF1604" i="1"/>
  <c r="AF1244" i="1"/>
  <c r="AB1244" i="1"/>
  <c r="AF1351" i="1"/>
  <c r="AB1351" i="1"/>
  <c r="AI1351" i="1" s="1"/>
  <c r="AF1495" i="1"/>
  <c r="AB1495" i="1"/>
  <c r="AF1575" i="1"/>
  <c r="AB1575" i="1"/>
  <c r="AI1575" i="1" s="1"/>
  <c r="AF1608" i="1"/>
  <c r="AB1608" i="1"/>
  <c r="AF1916" i="1"/>
  <c r="AB1916" i="1"/>
  <c r="AI1916" i="1" s="1"/>
  <c r="AF1959" i="1"/>
  <c r="AB1959" i="1"/>
  <c r="AF1757" i="1"/>
  <c r="AB1757" i="1"/>
  <c r="AI1757" i="1" s="1"/>
  <c r="AF1805" i="1"/>
  <c r="AB1805" i="1"/>
  <c r="AF1853" i="1"/>
  <c r="AB1853" i="1"/>
  <c r="AI1853" i="1" s="1"/>
  <c r="AF2013" i="1"/>
  <c r="AB2013" i="1"/>
  <c r="AF2061" i="1"/>
  <c r="AB2061" i="1"/>
  <c r="AF2093" i="1"/>
  <c r="AB2093" i="1"/>
  <c r="AF2157" i="1"/>
  <c r="AB2157" i="1"/>
  <c r="AI2157" i="1" s="1"/>
  <c r="AF2205" i="1"/>
  <c r="AB2205" i="1"/>
  <c r="AF2253" i="1"/>
  <c r="AB2253" i="1"/>
  <c r="AF2301" i="1"/>
  <c r="AB2301" i="1"/>
  <c r="AF2349" i="1"/>
  <c r="AB2349" i="1"/>
  <c r="AF1972" i="1"/>
  <c r="AB1972" i="1"/>
  <c r="AF2415" i="1"/>
  <c r="AB2415" i="1"/>
  <c r="AI2415" i="1" s="1"/>
  <c r="AF2463" i="1"/>
  <c r="AF2511" i="1"/>
  <c r="AN2431" i="1"/>
  <c r="AN2401" i="1"/>
  <c r="AN1388" i="1"/>
  <c r="AF1686" i="1"/>
  <c r="AF1696" i="1"/>
  <c r="AN1524" i="1"/>
  <c r="AF1730" i="1"/>
  <c r="AF1700" i="1"/>
  <c r="AF1914" i="1"/>
  <c r="AN1948" i="1"/>
  <c r="AF2470" i="1"/>
  <c r="AF2542" i="1"/>
  <c r="AF2528" i="1"/>
  <c r="AF3" i="1"/>
  <c r="AF9" i="1"/>
  <c r="AF17" i="1"/>
  <c r="AN396" i="1"/>
  <c r="AN412" i="1"/>
  <c r="AN428" i="1"/>
  <c r="AF388" i="1"/>
  <c r="AB388" i="1"/>
  <c r="AF404" i="1"/>
  <c r="AB404" i="1"/>
  <c r="AF420" i="1"/>
  <c r="AB420" i="1"/>
  <c r="AF436" i="1"/>
  <c r="AB436" i="1"/>
  <c r="AF512" i="1"/>
  <c r="AF536" i="1"/>
  <c r="AF560" i="1"/>
  <c r="AF563" i="1"/>
  <c r="AB563" i="1"/>
  <c r="AF557" i="1"/>
  <c r="AB557" i="1"/>
  <c r="AI557" i="1" s="1"/>
  <c r="AF526" i="1"/>
  <c r="AF550" i="1"/>
  <c r="AF574" i="1"/>
  <c r="AF784" i="1"/>
  <c r="AF812" i="1"/>
  <c r="AF828" i="1"/>
  <c r="AF844" i="1"/>
  <c r="AF860" i="1"/>
  <c r="AF876" i="1"/>
  <c r="AF892" i="1"/>
  <c r="AF796" i="1"/>
  <c r="AF818" i="1"/>
  <c r="AF834" i="1"/>
  <c r="AF850" i="1"/>
  <c r="AF904" i="1"/>
  <c r="AF798" i="1"/>
  <c r="AF902" i="1"/>
  <c r="AF920" i="1"/>
  <c r="AF928" i="1"/>
  <c r="AF936" i="1"/>
  <c r="AF944" i="1"/>
  <c r="AF952" i="1"/>
  <c r="AF960" i="1"/>
  <c r="AF968" i="1"/>
  <c r="AF976" i="1"/>
  <c r="AF984" i="1"/>
  <c r="AF992" i="1"/>
  <c r="AF1000" i="1"/>
  <c r="AF1008" i="1"/>
  <c r="AF1016" i="1"/>
  <c r="AF1024" i="1"/>
  <c r="AF1032" i="1"/>
  <c r="AF1040" i="1"/>
  <c r="AF1048" i="1"/>
  <c r="AF1056" i="1"/>
  <c r="AF1064" i="1"/>
  <c r="AF1072" i="1"/>
  <c r="AF1080" i="1"/>
  <c r="AF1088" i="1"/>
  <c r="AF1096" i="1"/>
  <c r="AF1108" i="1"/>
  <c r="AB1108" i="1"/>
  <c r="AF1116" i="1"/>
  <c r="AF1148" i="1"/>
  <c r="AN916" i="1"/>
  <c r="AN940" i="1"/>
  <c r="AF969" i="1"/>
  <c r="AN988" i="1"/>
  <c r="AN1012" i="1"/>
  <c r="AF1033" i="1"/>
  <c r="AN1052" i="1"/>
  <c r="AN1076" i="1"/>
  <c r="AF1097" i="1"/>
  <c r="AF1138" i="1"/>
  <c r="AN926" i="1"/>
  <c r="AN958" i="1"/>
  <c r="AN990" i="1"/>
  <c r="AN1022" i="1"/>
  <c r="AN1054" i="1"/>
  <c r="AN1086" i="1"/>
  <c r="AN1106" i="1"/>
  <c r="AN1114" i="1"/>
  <c r="AF1144" i="1"/>
  <c r="AF1235" i="1"/>
  <c r="AF963" i="1"/>
  <c r="AB963" i="1"/>
  <c r="AF1118" i="1"/>
  <c r="AB1118" i="1"/>
  <c r="AI1118" i="1" s="1"/>
  <c r="AF1161" i="1"/>
  <c r="AB1161" i="1"/>
  <c r="AF1289" i="1"/>
  <c r="AB1289" i="1"/>
  <c r="AI1289" i="1" s="1"/>
  <c r="AF1352" i="1"/>
  <c r="AB1352" i="1"/>
  <c r="AF1360" i="1"/>
  <c r="AB1360" i="1"/>
  <c r="AI1360" i="1" s="1"/>
  <c r="AF1368" i="1"/>
  <c r="AB1368" i="1"/>
  <c r="AF1376" i="1"/>
  <c r="AB1376" i="1"/>
  <c r="AI1376" i="1" s="1"/>
  <c r="AF1384" i="1"/>
  <c r="AB1384" i="1"/>
  <c r="AF1392" i="1"/>
  <c r="AB1392" i="1"/>
  <c r="AI1392" i="1" s="1"/>
  <c r="AF1400" i="1"/>
  <c r="AB1400" i="1"/>
  <c r="AF1408" i="1"/>
  <c r="AB1408" i="1"/>
  <c r="AF1416" i="1"/>
  <c r="AB1416" i="1"/>
  <c r="AF1424" i="1"/>
  <c r="AB1424" i="1"/>
  <c r="AI1424" i="1" s="1"/>
  <c r="AF1432" i="1"/>
  <c r="AB1432" i="1"/>
  <c r="AF1440" i="1"/>
  <c r="AB1440" i="1"/>
  <c r="AI1440" i="1" s="1"/>
  <c r="AF1448" i="1"/>
  <c r="AB1448" i="1"/>
  <c r="AF1456" i="1"/>
  <c r="AB1456" i="1"/>
  <c r="AI1456" i="1" s="1"/>
  <c r="AF1476" i="1"/>
  <c r="AB1476" i="1"/>
  <c r="AF1508" i="1"/>
  <c r="AB1508" i="1"/>
  <c r="AI1508" i="1" s="1"/>
  <c r="AF1540" i="1"/>
  <c r="AB1540" i="1"/>
  <c r="AF1560" i="1"/>
  <c r="AB1560" i="1"/>
  <c r="AI1560" i="1" s="1"/>
  <c r="AF1568" i="1"/>
  <c r="AB1568" i="1"/>
  <c r="AF1576" i="1"/>
  <c r="AB1576" i="1"/>
  <c r="AI1576" i="1" s="1"/>
  <c r="AF1590" i="1"/>
  <c r="AB1590" i="1"/>
  <c r="AF1606" i="1"/>
  <c r="AB1606" i="1"/>
  <c r="AF1622" i="1"/>
  <c r="AB1622" i="1"/>
  <c r="AF1638" i="1"/>
  <c r="AB1638" i="1"/>
  <c r="AI1638" i="1" s="1"/>
  <c r="AF1654" i="1"/>
  <c r="AB1654" i="1"/>
  <c r="AF1250" i="1"/>
  <c r="AF1282" i="1"/>
  <c r="AF1314" i="1"/>
  <c r="AF1338" i="1"/>
  <c r="AF1373" i="1"/>
  <c r="AB1373" i="1"/>
  <c r="AI1373" i="1" s="1"/>
  <c r="AF1437" i="1"/>
  <c r="AB1437" i="1"/>
  <c r="AF1469" i="1"/>
  <c r="AB1469" i="1"/>
  <c r="AF1485" i="1"/>
  <c r="AB1485" i="1"/>
  <c r="AF1501" i="1"/>
  <c r="AB1501" i="1"/>
  <c r="AF1517" i="1"/>
  <c r="AB1517" i="1"/>
  <c r="AF1533" i="1"/>
  <c r="AB1533" i="1"/>
  <c r="AF1549" i="1"/>
  <c r="AB1549" i="1"/>
  <c r="AF1565" i="1"/>
  <c r="AF1580" i="1"/>
  <c r="AF1596" i="1"/>
  <c r="AF1612" i="1"/>
  <c r="AF1628" i="1"/>
  <c r="AF1644" i="1"/>
  <c r="AF1586" i="1"/>
  <c r="AB1586" i="1"/>
  <c r="AF1618" i="1"/>
  <c r="AB1618" i="1"/>
  <c r="AI1618" i="1" s="1"/>
  <c r="AF1650" i="1"/>
  <c r="AB1650" i="1"/>
  <c r="AF1260" i="1"/>
  <c r="AB1260" i="1"/>
  <c r="AI1260" i="1" s="1"/>
  <c r="AF1292" i="1"/>
  <c r="AB1292" i="1"/>
  <c r="AF1324" i="1"/>
  <c r="AB1324" i="1"/>
  <c r="AI1324" i="1" s="1"/>
  <c r="AN1681" i="1"/>
  <c r="AN1713" i="1"/>
  <c r="AN1745" i="1"/>
  <c r="AF1479" i="1"/>
  <c r="AB1479" i="1"/>
  <c r="AF1511" i="1"/>
  <c r="AB1511" i="1"/>
  <c r="AF1559" i="1"/>
  <c r="AB1559" i="1"/>
  <c r="AF1592" i="1"/>
  <c r="AB1592" i="1"/>
  <c r="AN1603" i="1"/>
  <c r="AF1624" i="1"/>
  <c r="AB1624" i="1"/>
  <c r="AN1635" i="1"/>
  <c r="AF1656" i="1"/>
  <c r="AB1656" i="1"/>
  <c r="AF1673" i="1"/>
  <c r="AB1673" i="1"/>
  <c r="AF1689" i="1"/>
  <c r="AB1689" i="1"/>
  <c r="AF1705" i="1"/>
  <c r="AB1705" i="1"/>
  <c r="AF1721" i="1"/>
  <c r="AB1721" i="1"/>
  <c r="AF1737" i="1"/>
  <c r="AB1737" i="1"/>
  <c r="AF1911" i="1"/>
  <c r="AB1911" i="1"/>
  <c r="AF1932" i="1"/>
  <c r="AB1932" i="1"/>
  <c r="AF1943" i="1"/>
  <c r="AB1943" i="1"/>
  <c r="AF1967" i="1"/>
  <c r="AB1967" i="1"/>
  <c r="AF1252" i="1"/>
  <c r="AB1252" i="1"/>
  <c r="AF1284" i="1"/>
  <c r="AB1284" i="1"/>
  <c r="AF1316" i="1"/>
  <c r="AB1316" i="1"/>
  <c r="AF1619" i="1"/>
  <c r="AB1619" i="1"/>
  <c r="AF1651" i="1"/>
  <c r="AB1651" i="1"/>
  <c r="AF1765" i="1"/>
  <c r="AB1765" i="1"/>
  <c r="AF1781" i="1"/>
  <c r="AB1781" i="1"/>
  <c r="AF1797" i="1"/>
  <c r="AB1797" i="1"/>
  <c r="AF1813" i="1"/>
  <c r="AB1813" i="1"/>
  <c r="AF1829" i="1"/>
  <c r="AB1829" i="1"/>
  <c r="AF1845" i="1"/>
  <c r="AB1845" i="1"/>
  <c r="AF1861" i="1"/>
  <c r="AB1861" i="1"/>
  <c r="AF1877" i="1"/>
  <c r="AB1877" i="1"/>
  <c r="AF1893" i="1"/>
  <c r="AB1893" i="1"/>
  <c r="AN1911" i="1"/>
  <c r="AN1927" i="1"/>
  <c r="AN1943" i="1"/>
  <c r="AN1959" i="1"/>
  <c r="AF1968" i="1"/>
  <c r="AF1989" i="1"/>
  <c r="AB1989" i="1"/>
  <c r="AF2005" i="1"/>
  <c r="AB2005" i="1"/>
  <c r="AI2005" i="1" s="1"/>
  <c r="AF2021" i="1"/>
  <c r="AB2021" i="1"/>
  <c r="AF2037" i="1"/>
  <c r="AB2037" i="1"/>
  <c r="AI2037" i="1" s="1"/>
  <c r="AF2053" i="1"/>
  <c r="AB2053" i="1"/>
  <c r="AF2069" i="1"/>
  <c r="AB2069" i="1"/>
  <c r="AI2069" i="1" s="1"/>
  <c r="AF2085" i="1"/>
  <c r="AB2085" i="1"/>
  <c r="AF2101" i="1"/>
  <c r="AB2101" i="1"/>
  <c r="AI2101" i="1" s="1"/>
  <c r="AF2117" i="1"/>
  <c r="AB2117" i="1"/>
  <c r="AF2133" i="1"/>
  <c r="AB2133" i="1"/>
  <c r="AI2133" i="1" s="1"/>
  <c r="AF2149" i="1"/>
  <c r="AB2149" i="1"/>
  <c r="AF2165" i="1"/>
  <c r="AB2165" i="1"/>
  <c r="AI2165" i="1" s="1"/>
  <c r="AF2181" i="1"/>
  <c r="AB2181" i="1"/>
  <c r="AF2197" i="1"/>
  <c r="AB2197" i="1"/>
  <c r="AI2197" i="1" s="1"/>
  <c r="AF2213" i="1"/>
  <c r="AB2213" i="1"/>
  <c r="AF2229" i="1"/>
  <c r="AB2229" i="1"/>
  <c r="AI2229" i="1" s="1"/>
  <c r="AF2245" i="1"/>
  <c r="AB2245" i="1"/>
  <c r="AF2261" i="1"/>
  <c r="AB2261" i="1"/>
  <c r="AI2261" i="1" s="1"/>
  <c r="AF2277" i="1"/>
  <c r="AB2277" i="1"/>
  <c r="AF2293" i="1"/>
  <c r="AB2293" i="1"/>
  <c r="AI2293" i="1" s="1"/>
  <c r="AF2309" i="1"/>
  <c r="AB2309" i="1"/>
  <c r="AF2325" i="1"/>
  <c r="AB2325" i="1"/>
  <c r="AI2325" i="1" s="1"/>
  <c r="AF2341" i="1"/>
  <c r="AB2341" i="1"/>
  <c r="AF2357" i="1"/>
  <c r="AB2357" i="1"/>
  <c r="AI2357" i="1" s="1"/>
  <c r="AF2373" i="1"/>
  <c r="AB2373" i="1"/>
  <c r="AF2393" i="1"/>
  <c r="AB2393" i="1"/>
  <c r="AI2393" i="1" s="1"/>
  <c r="AF2409" i="1"/>
  <c r="AB2409" i="1"/>
  <c r="AF1964" i="1"/>
  <c r="AB1964" i="1"/>
  <c r="AI1964" i="1" s="1"/>
  <c r="AF2423" i="1"/>
  <c r="AB2423" i="1"/>
  <c r="AF2439" i="1"/>
  <c r="AB2439" i="1"/>
  <c r="AI2439" i="1" s="1"/>
  <c r="AF2455" i="1"/>
  <c r="AB2455" i="1"/>
  <c r="AF2471" i="1"/>
  <c r="AF2487" i="1"/>
  <c r="AF2503" i="1"/>
  <c r="AF2519" i="1"/>
  <c r="AF2535" i="1"/>
  <c r="AF2551" i="1"/>
  <c r="AF2490" i="1"/>
  <c r="AN2415" i="1"/>
  <c r="AN2447" i="1"/>
  <c r="AF1965" i="1"/>
  <c r="AB1965" i="1"/>
  <c r="AN1977" i="1"/>
  <c r="AN1993" i="1"/>
  <c r="AN2009" i="1"/>
  <c r="AN2025" i="1"/>
  <c r="AN2041" i="1"/>
  <c r="AN2057" i="1"/>
  <c r="AN2073" i="1"/>
  <c r="AN2089" i="1"/>
  <c r="AN2105" i="1"/>
  <c r="AN2121" i="1"/>
  <c r="AN2137" i="1"/>
  <c r="AN2153" i="1"/>
  <c r="AN2169" i="1"/>
  <c r="AN2185" i="1"/>
  <c r="AN2201" i="1"/>
  <c r="AN2217" i="1"/>
  <c r="AN2233" i="1"/>
  <c r="AN2249" i="1"/>
  <c r="AN2265" i="1"/>
  <c r="AN2281" i="1"/>
  <c r="AN2297" i="1"/>
  <c r="AN2313" i="1"/>
  <c r="AN2329" i="1"/>
  <c r="AN2345" i="1"/>
  <c r="AN2361" i="1"/>
  <c r="AN2377" i="1"/>
  <c r="AN2393" i="1"/>
  <c r="AN2409" i="1"/>
  <c r="AN2475" i="1"/>
  <c r="AN1392" i="1"/>
  <c r="AN1364" i="1"/>
  <c r="AN1384" i="1"/>
  <c r="AN1356" i="1"/>
  <c r="AN1420" i="1"/>
  <c r="AN1468" i="1"/>
  <c r="AN1532" i="1"/>
  <c r="AF1670" i="1"/>
  <c r="AF1702" i="1"/>
  <c r="AF1734" i="1"/>
  <c r="AN1448" i="1"/>
  <c r="AN1582" i="1"/>
  <c r="AN1614" i="1"/>
  <c r="AN1646" i="1"/>
  <c r="AF1680" i="1"/>
  <c r="AF1712" i="1"/>
  <c r="AF1744" i="1"/>
  <c r="AN1492" i="1"/>
  <c r="AN1556" i="1"/>
  <c r="AF1682" i="1"/>
  <c r="AF1714" i="1"/>
  <c r="AF1746" i="1"/>
  <c r="AN1576" i="1"/>
  <c r="AF1684" i="1"/>
  <c r="AF1716" i="1"/>
  <c r="AF1748" i="1"/>
  <c r="AF1906" i="1"/>
  <c r="AF1922" i="1"/>
  <c r="AF1938" i="1"/>
  <c r="AF1954" i="1"/>
  <c r="AN1932" i="1"/>
  <c r="AF1969" i="1"/>
  <c r="AB1969" i="1"/>
  <c r="AF2462" i="1"/>
  <c r="AF2438" i="1"/>
  <c r="AF2478" i="1"/>
  <c r="AF2494" i="1"/>
  <c r="AF2510" i="1"/>
  <c r="AF2550" i="1"/>
  <c r="AF2416" i="1"/>
  <c r="AF2520" i="1"/>
  <c r="AF2456" i="1"/>
  <c r="AB2456" i="1"/>
  <c r="AF1523" i="1"/>
  <c r="AF380" i="1"/>
  <c r="AB380" i="1"/>
  <c r="AF412" i="1"/>
  <c r="AB412" i="1"/>
  <c r="AF487" i="1"/>
  <c r="AB487" i="1"/>
  <c r="AI487" i="1" s="1"/>
  <c r="AF528" i="1"/>
  <c r="AF576" i="1"/>
  <c r="AF534" i="1"/>
  <c r="AF800" i="1"/>
  <c r="AF852" i="1"/>
  <c r="AF810" i="1"/>
  <c r="AF916" i="1"/>
  <c r="AB916" i="1"/>
  <c r="AI916" i="1" s="1"/>
  <c r="AF940" i="1"/>
  <c r="AB940" i="1"/>
  <c r="AF964" i="1"/>
  <c r="AB964" i="1"/>
  <c r="AI964" i="1" s="1"/>
  <c r="AF988" i="1"/>
  <c r="AB988" i="1"/>
  <c r="AF1012" i="1"/>
  <c r="AB1012" i="1"/>
  <c r="AI1012" i="1" s="1"/>
  <c r="AF1036" i="1"/>
  <c r="AB1036" i="1"/>
  <c r="AF1060" i="1"/>
  <c r="AB1060" i="1"/>
  <c r="AI1060" i="1" s="1"/>
  <c r="AF1084" i="1"/>
  <c r="AB1084" i="1"/>
  <c r="AF1104" i="1"/>
  <c r="AB1104" i="1"/>
  <c r="AI1104" i="1" s="1"/>
  <c r="AF901" i="1"/>
  <c r="AB901" i="1"/>
  <c r="AN980" i="1"/>
  <c r="AN1044" i="1"/>
  <c r="AF1122" i="1"/>
  <c r="AF1299" i="1"/>
  <c r="AF1126" i="1"/>
  <c r="AB1126" i="1"/>
  <c r="AI1126" i="1" s="1"/>
  <c r="AF1356" i="1"/>
  <c r="AB1356" i="1"/>
  <c r="AF1380" i="1"/>
  <c r="AB1380" i="1"/>
  <c r="AI1380" i="1" s="1"/>
  <c r="AF1396" i="1"/>
  <c r="AB1396" i="1"/>
  <c r="AF1420" i="1"/>
  <c r="AB1420" i="1"/>
  <c r="AI1420" i="1" s="1"/>
  <c r="AF1436" i="1"/>
  <c r="AB1436" i="1"/>
  <c r="AF1492" i="1"/>
  <c r="AB1492" i="1"/>
  <c r="AF1564" i="1"/>
  <c r="AB1564" i="1"/>
  <c r="AF1614" i="1"/>
  <c r="AB1614" i="1"/>
  <c r="AF1234" i="1"/>
  <c r="AF1330" i="1"/>
  <c r="AF1461" i="1"/>
  <c r="AB1461" i="1"/>
  <c r="AI1461" i="1" s="1"/>
  <c r="AF1493" i="1"/>
  <c r="AB1493" i="1"/>
  <c r="AF1541" i="1"/>
  <c r="AB1541" i="1"/>
  <c r="AI1541" i="1" s="1"/>
  <c r="AF1588" i="1"/>
  <c r="AF1636" i="1"/>
  <c r="AF1602" i="1"/>
  <c r="AB1602" i="1"/>
  <c r="AF1276" i="1"/>
  <c r="AB1276" i="1"/>
  <c r="AF1640" i="1"/>
  <c r="AB1640" i="1"/>
  <c r="AF1681" i="1"/>
  <c r="AB1681" i="1"/>
  <c r="AF1713" i="1"/>
  <c r="AB1713" i="1"/>
  <c r="AI1713" i="1" s="1"/>
  <c r="AF1745" i="1"/>
  <c r="AB1745" i="1"/>
  <c r="AF1236" i="1"/>
  <c r="AB1236" i="1"/>
  <c r="AI1236" i="1" s="1"/>
  <c r="AF1300" i="1"/>
  <c r="AB1300" i="1"/>
  <c r="AF1635" i="1"/>
  <c r="AB1635" i="1"/>
  <c r="AI1635" i="1" s="1"/>
  <c r="AF1789" i="1"/>
  <c r="AB1789" i="1"/>
  <c r="AF1837" i="1"/>
  <c r="AB1837" i="1"/>
  <c r="AF1869" i="1"/>
  <c r="AB1869" i="1"/>
  <c r="AF1901" i="1"/>
  <c r="AB1901" i="1"/>
  <c r="AI1901" i="1" s="1"/>
  <c r="AF1981" i="1"/>
  <c r="AB1981" i="1"/>
  <c r="AF2029" i="1"/>
  <c r="AB2029" i="1"/>
  <c r="AI2029" i="1" s="1"/>
  <c r="AF2077" i="1"/>
  <c r="AB2077" i="1"/>
  <c r="AF2125" i="1"/>
  <c r="AB2125" i="1"/>
  <c r="AF2141" i="1"/>
  <c r="AB2141" i="1"/>
  <c r="AF2189" i="1"/>
  <c r="AB2189" i="1"/>
  <c r="AF2237" i="1"/>
  <c r="AB2237" i="1"/>
  <c r="AF2285" i="1"/>
  <c r="AB2285" i="1"/>
  <c r="AF2333" i="1"/>
  <c r="AB2333" i="1"/>
  <c r="AF2365" i="1"/>
  <c r="AB2365" i="1"/>
  <c r="AI2365" i="1" s="1"/>
  <c r="AF2447" i="1"/>
  <c r="AB2447" i="1"/>
  <c r="AF2495" i="1"/>
  <c r="AF2543" i="1"/>
  <c r="AF2482" i="1"/>
  <c r="AF2475" i="1"/>
  <c r="AB2475" i="1"/>
  <c r="AN1396" i="1"/>
  <c r="AN1564" i="1"/>
  <c r="AF1718" i="1"/>
  <c r="AN1598" i="1"/>
  <c r="AF1664" i="1"/>
  <c r="AF1728" i="1"/>
  <c r="AF1666" i="1"/>
  <c r="AF1732" i="1"/>
  <c r="AF1930" i="1"/>
  <c r="AN1916" i="1"/>
  <c r="AF2534" i="1"/>
  <c r="AF2502" i="1"/>
  <c r="AF2448" i="1"/>
  <c r="AF5" i="1"/>
  <c r="AF15" i="1"/>
  <c r="AN380" i="1"/>
  <c r="AF376" i="1"/>
  <c r="AB376" i="1"/>
  <c r="AF392" i="1"/>
  <c r="AB392" i="1"/>
  <c r="AF408" i="1"/>
  <c r="AB408" i="1"/>
  <c r="AF424" i="1"/>
  <c r="AB424" i="1"/>
  <c r="AF440" i="1"/>
  <c r="AB440" i="1"/>
  <c r="AF520" i="1"/>
  <c r="AF568" i="1"/>
  <c r="AF624" i="1"/>
  <c r="AB624" i="1"/>
  <c r="AF640" i="1"/>
  <c r="AB640" i="1"/>
  <c r="AF656" i="1"/>
  <c r="AB656" i="1"/>
  <c r="AF672" i="1"/>
  <c r="AB672" i="1"/>
  <c r="AF688" i="1"/>
  <c r="AB688" i="1"/>
  <c r="AF704" i="1"/>
  <c r="AB704" i="1"/>
  <c r="AF720" i="1"/>
  <c r="AB720" i="1"/>
  <c r="AN616" i="1"/>
  <c r="AN648" i="1"/>
  <c r="AN680" i="1"/>
  <c r="AN712" i="1"/>
  <c r="AF527" i="1"/>
  <c r="AB527" i="1"/>
  <c r="AF582" i="1"/>
  <c r="AF792" i="1"/>
  <c r="AF816" i="1"/>
  <c r="AF832" i="1"/>
  <c r="AF848" i="1"/>
  <c r="AF864" i="1"/>
  <c r="AF880" i="1"/>
  <c r="AF900" i="1"/>
  <c r="AB900" i="1"/>
  <c r="AI900" i="1" s="1"/>
  <c r="AF804" i="1"/>
  <c r="AF822" i="1"/>
  <c r="AF838" i="1"/>
  <c r="AF854" i="1"/>
  <c r="AF912" i="1"/>
  <c r="AF803" i="1"/>
  <c r="AF910" i="1"/>
  <c r="AF922" i="1"/>
  <c r="AF930" i="1"/>
  <c r="AF938" i="1"/>
  <c r="AF946" i="1"/>
  <c r="AF954" i="1"/>
  <c r="AF962" i="1"/>
  <c r="AF970" i="1"/>
  <c r="AF978" i="1"/>
  <c r="AF986" i="1"/>
  <c r="AF994" i="1"/>
  <c r="AF1002" i="1"/>
  <c r="AF1010" i="1"/>
  <c r="AF1018" i="1"/>
  <c r="AF1026" i="1"/>
  <c r="AF1034" i="1"/>
  <c r="AF1042" i="1"/>
  <c r="AF1050" i="1"/>
  <c r="AF1058" i="1"/>
  <c r="AF1066" i="1"/>
  <c r="AF1074" i="1"/>
  <c r="AF1082" i="1"/>
  <c r="AF1090" i="1"/>
  <c r="AF1098" i="1"/>
  <c r="AF898" i="1"/>
  <c r="AB898" i="1"/>
  <c r="AI898" i="1" s="1"/>
  <c r="AF914" i="1"/>
  <c r="AB914" i="1"/>
  <c r="AN1108" i="1"/>
  <c r="AF1124" i="1"/>
  <c r="AN900" i="1"/>
  <c r="AN924" i="1"/>
  <c r="AN948" i="1"/>
  <c r="AN972" i="1"/>
  <c r="AN996" i="1"/>
  <c r="AF1017" i="1"/>
  <c r="AN1036" i="1"/>
  <c r="AN1060" i="1"/>
  <c r="AF1081" i="1"/>
  <c r="AN1100" i="1"/>
  <c r="AF1146" i="1"/>
  <c r="AN934" i="1"/>
  <c r="AN966" i="1"/>
  <c r="AN998" i="1"/>
  <c r="AN1030" i="1"/>
  <c r="AN1062" i="1"/>
  <c r="AN1094" i="1"/>
  <c r="AF1110" i="1"/>
  <c r="AB1110" i="1"/>
  <c r="AF1120" i="1"/>
  <c r="AF1152" i="1"/>
  <c r="AF1267" i="1"/>
  <c r="AF1027" i="1"/>
  <c r="AB1027" i="1"/>
  <c r="AI1027" i="1" s="1"/>
  <c r="AN1132" i="1"/>
  <c r="AN1126" i="1"/>
  <c r="AF1193" i="1"/>
  <c r="AF1321" i="1"/>
  <c r="AB1321" i="1"/>
  <c r="AF1468" i="1"/>
  <c r="AB1468" i="1"/>
  <c r="AF1500" i="1"/>
  <c r="AB1500" i="1"/>
  <c r="AF1532" i="1"/>
  <c r="AB1532" i="1"/>
  <c r="AF1258" i="1"/>
  <c r="AF1290" i="1"/>
  <c r="AF1322" i="1"/>
  <c r="AF1342" i="1"/>
  <c r="AF1397" i="1"/>
  <c r="AB1397" i="1"/>
  <c r="AF1453" i="1"/>
  <c r="AB1453" i="1"/>
  <c r="AF1473" i="1"/>
  <c r="AF1489" i="1"/>
  <c r="AF1505" i="1"/>
  <c r="AF1521" i="1"/>
  <c r="AF1537" i="1"/>
  <c r="AF1553" i="1"/>
  <c r="AF1569" i="1"/>
  <c r="AF1581" i="1"/>
  <c r="AF1597" i="1"/>
  <c r="AF1613" i="1"/>
  <c r="AF1629" i="1"/>
  <c r="AF1645" i="1"/>
  <c r="AF1134" i="1"/>
  <c r="AB1134" i="1"/>
  <c r="AF1594" i="1"/>
  <c r="AB1594" i="1"/>
  <c r="AF1626" i="1"/>
  <c r="AB1626" i="1"/>
  <c r="AF1658" i="1"/>
  <c r="AB1658" i="1"/>
  <c r="AN1260" i="1"/>
  <c r="AN1292" i="1"/>
  <c r="AN1324" i="1"/>
  <c r="AF1475" i="1"/>
  <c r="AB1475" i="1"/>
  <c r="AI1475" i="1" s="1"/>
  <c r="AF1539" i="1"/>
  <c r="AB1539" i="1"/>
  <c r="AF1571" i="1"/>
  <c r="AB1571" i="1"/>
  <c r="AI1571" i="1" s="1"/>
  <c r="AN1689" i="1"/>
  <c r="AN1721" i="1"/>
  <c r="AN1495" i="1"/>
  <c r="AN1543" i="1"/>
  <c r="AN1575" i="1"/>
  <c r="AF1584" i="1"/>
  <c r="AB1584" i="1"/>
  <c r="AN1608" i="1"/>
  <c r="AF1616" i="1"/>
  <c r="AB1616" i="1"/>
  <c r="AN1640" i="1"/>
  <c r="AF1648" i="1"/>
  <c r="AB1648" i="1"/>
  <c r="AN1757" i="1"/>
  <c r="AN1773" i="1"/>
  <c r="AN1789" i="1"/>
  <c r="AN1805" i="1"/>
  <c r="AN1821" i="1"/>
  <c r="AN1837" i="1"/>
  <c r="AN1853" i="1"/>
  <c r="AN1869" i="1"/>
  <c r="AN1885" i="1"/>
  <c r="AN1901" i="1"/>
  <c r="AF1924" i="1"/>
  <c r="AB1924" i="1"/>
  <c r="AF1935" i="1"/>
  <c r="AB1935" i="1"/>
  <c r="AF1956" i="1"/>
  <c r="AB1956" i="1"/>
  <c r="AN1252" i="1"/>
  <c r="AN1284" i="1"/>
  <c r="AN1316" i="1"/>
  <c r="AF1467" i="1"/>
  <c r="AB1467" i="1"/>
  <c r="AI1467" i="1" s="1"/>
  <c r="AF1499" i="1"/>
  <c r="AB1499" i="1"/>
  <c r="AF1531" i="1"/>
  <c r="AB1531" i="1"/>
  <c r="AI1531" i="1" s="1"/>
  <c r="AF1563" i="1"/>
  <c r="AB1563" i="1"/>
  <c r="AI1563" i="1" s="1"/>
  <c r="AF1627" i="1"/>
  <c r="AB1627" i="1"/>
  <c r="AF1659" i="1"/>
  <c r="AB1659" i="1"/>
  <c r="AI1659" i="1" s="1"/>
  <c r="AF1675" i="1"/>
  <c r="AB1675" i="1"/>
  <c r="AF1691" i="1"/>
  <c r="AB1691" i="1"/>
  <c r="AI1691" i="1" s="1"/>
  <c r="AF1707" i="1"/>
  <c r="AB1707" i="1"/>
  <c r="AF1723" i="1"/>
  <c r="AB1723" i="1"/>
  <c r="AI1723" i="1" s="1"/>
  <c r="AF1739" i="1"/>
  <c r="AB1739" i="1"/>
  <c r="AF1753" i="1"/>
  <c r="AB1753" i="1"/>
  <c r="AI1753" i="1" s="1"/>
  <c r="AF1769" i="1"/>
  <c r="AB1769" i="1"/>
  <c r="AF1785" i="1"/>
  <c r="AB1785" i="1"/>
  <c r="AI1785" i="1" s="1"/>
  <c r="AF1801" i="1"/>
  <c r="AB1801" i="1"/>
  <c r="AF1817" i="1"/>
  <c r="AB1817" i="1"/>
  <c r="AI1817" i="1" s="1"/>
  <c r="AF1833" i="1"/>
  <c r="AB1833" i="1"/>
  <c r="AF1849" i="1"/>
  <c r="AB1849" i="1"/>
  <c r="AI1849" i="1" s="1"/>
  <c r="AF1865" i="1"/>
  <c r="AB1865" i="1"/>
  <c r="AF1881" i="1"/>
  <c r="AB1881" i="1"/>
  <c r="AI1881" i="1" s="1"/>
  <c r="AF1897" i="1"/>
  <c r="AB1897" i="1"/>
  <c r="AF1917" i="1"/>
  <c r="AB1917" i="1"/>
  <c r="AI1917" i="1" s="1"/>
  <c r="AF1933" i="1"/>
  <c r="AB1933" i="1"/>
  <c r="AF1949" i="1"/>
  <c r="AB1949" i="1"/>
  <c r="AN1967" i="1"/>
  <c r="AF1471" i="1"/>
  <c r="AB1471" i="1"/>
  <c r="AF1535" i="1"/>
  <c r="AB1535" i="1"/>
  <c r="AN1917" i="1"/>
  <c r="AN1949" i="1"/>
  <c r="AF1977" i="1"/>
  <c r="AB1977" i="1"/>
  <c r="AF1993" i="1"/>
  <c r="AB1993" i="1"/>
  <c r="AF2009" i="1"/>
  <c r="AB2009" i="1"/>
  <c r="AF2025" i="1"/>
  <c r="AB2025" i="1"/>
  <c r="AF2041" i="1"/>
  <c r="AB2041" i="1"/>
  <c r="AF2057" i="1"/>
  <c r="AB2057" i="1"/>
  <c r="AF2073" i="1"/>
  <c r="AB2073" i="1"/>
  <c r="AF2089" i="1"/>
  <c r="AB2089" i="1"/>
  <c r="AF2105" i="1"/>
  <c r="AB2105" i="1"/>
  <c r="AF2121" i="1"/>
  <c r="AB2121" i="1"/>
  <c r="AF2137" i="1"/>
  <c r="AB2137" i="1"/>
  <c r="AF2153" i="1"/>
  <c r="AB2153" i="1"/>
  <c r="AF2169" i="1"/>
  <c r="AB2169" i="1"/>
  <c r="AF2185" i="1"/>
  <c r="AB2185" i="1"/>
  <c r="AF2201" i="1"/>
  <c r="AB2201" i="1"/>
  <c r="AF2217" i="1"/>
  <c r="AB2217" i="1"/>
  <c r="AF2233" i="1"/>
  <c r="AB2233" i="1"/>
  <c r="AF2249" i="1"/>
  <c r="AB2249" i="1"/>
  <c r="AF2265" i="1"/>
  <c r="AB2265" i="1"/>
  <c r="AF2281" i="1"/>
  <c r="AB2281" i="1"/>
  <c r="AF2297" i="1"/>
  <c r="AB2297" i="1"/>
  <c r="AF2313" i="1"/>
  <c r="AB2313" i="1"/>
  <c r="AF2329" i="1"/>
  <c r="AB2329" i="1"/>
  <c r="AF2345" i="1"/>
  <c r="AB2345" i="1"/>
  <c r="AF2361" i="1"/>
  <c r="AB2361" i="1"/>
  <c r="AF2377" i="1"/>
  <c r="AB2377" i="1"/>
  <c r="AF2397" i="1"/>
  <c r="AB2397" i="1"/>
  <c r="AF2498" i="1"/>
  <c r="AN2423" i="1"/>
  <c r="AN2455" i="1"/>
  <c r="AN1965" i="1"/>
  <c r="AN1981" i="1"/>
  <c r="AN1997" i="1"/>
  <c r="AN2013" i="1"/>
  <c r="AN2029" i="1"/>
  <c r="AN2045" i="1"/>
  <c r="AN2061" i="1"/>
  <c r="AN2077" i="1"/>
  <c r="AN2093" i="1"/>
  <c r="AN2109" i="1"/>
  <c r="AN2125" i="1"/>
  <c r="AN2141" i="1"/>
  <c r="AN2157" i="1"/>
  <c r="AN2173" i="1"/>
  <c r="AN2189" i="1"/>
  <c r="AN2205" i="1"/>
  <c r="AN2221" i="1"/>
  <c r="AN2237" i="1"/>
  <c r="AN2253" i="1"/>
  <c r="AN2269" i="1"/>
  <c r="AN2285" i="1"/>
  <c r="AN2301" i="1"/>
  <c r="AN2317" i="1"/>
  <c r="AN2333" i="1"/>
  <c r="AN2349" i="1"/>
  <c r="AN2365" i="1"/>
  <c r="AN2381" i="1"/>
  <c r="AN2397" i="1"/>
  <c r="AF2491" i="1"/>
  <c r="AB2491" i="1"/>
  <c r="AF2555" i="1"/>
  <c r="AB2555" i="1"/>
  <c r="AI2555" i="1" s="1"/>
  <c r="AN2491" i="1"/>
  <c r="AN2555" i="1"/>
  <c r="AN1408" i="1"/>
  <c r="AN1380" i="1"/>
  <c r="AN1400" i="1"/>
  <c r="AN1372" i="1"/>
  <c r="AN1436" i="1"/>
  <c r="AN1484" i="1"/>
  <c r="AN1548" i="1"/>
  <c r="AF1678" i="1"/>
  <c r="AF1710" i="1"/>
  <c r="AF1742" i="1"/>
  <c r="AN1456" i="1"/>
  <c r="AN1590" i="1"/>
  <c r="AN1622" i="1"/>
  <c r="AN1654" i="1"/>
  <c r="AF1688" i="1"/>
  <c r="AF1720" i="1"/>
  <c r="AN1428" i="1"/>
  <c r="AN1508" i="1"/>
  <c r="AN1572" i="1"/>
  <c r="AF1690" i="1"/>
  <c r="AF1722" i="1"/>
  <c r="AN1444" i="1"/>
  <c r="AF1660" i="1"/>
  <c r="AF1692" i="1"/>
  <c r="AF1724" i="1"/>
  <c r="AF1961" i="1"/>
  <c r="AB1961" i="1"/>
  <c r="AF1913" i="1"/>
  <c r="AB1913" i="1"/>
  <c r="AF1929" i="1"/>
  <c r="AB1929" i="1"/>
  <c r="AF1945" i="1"/>
  <c r="AB1945" i="1"/>
  <c r="AN1908" i="1"/>
  <c r="AN1940" i="1"/>
  <c r="AF1970" i="1"/>
  <c r="AF2464" i="1"/>
  <c r="AF2440" i="1"/>
  <c r="AF2480" i="1"/>
  <c r="AF2496" i="1"/>
  <c r="AF2512" i="1"/>
  <c r="AF2552" i="1"/>
  <c r="AF2446" i="1"/>
  <c r="AF2422" i="1"/>
  <c r="AF2526" i="1"/>
  <c r="Z2549" i="1"/>
  <c r="Z2557" i="1"/>
  <c r="Z119" i="1"/>
  <c r="AN119" i="1" s="1"/>
  <c r="Z477" i="1"/>
  <c r="Z443" i="1"/>
  <c r="Y539" i="1"/>
  <c r="AN539" i="1" s="1"/>
  <c r="Y573" i="1"/>
  <c r="AN573" i="1" s="1"/>
  <c r="Y567" i="1"/>
  <c r="AN567" i="1" s="1"/>
  <c r="Z499" i="1"/>
  <c r="Y513" i="1"/>
  <c r="AN513" i="1" s="1"/>
  <c r="Z553" i="1"/>
  <c r="Y577" i="1"/>
  <c r="AN577" i="1" s="1"/>
  <c r="Y579" i="1"/>
  <c r="AN579" i="1" s="1"/>
  <c r="Y533" i="1"/>
  <c r="AN533" i="1" s="1"/>
  <c r="Y909" i="1"/>
  <c r="AN909" i="1" s="1"/>
  <c r="Z859" i="1"/>
  <c r="Y859" i="1"/>
  <c r="Z867" i="1"/>
  <c r="Y867" i="1"/>
  <c r="Z875" i="1"/>
  <c r="Y875" i="1"/>
  <c r="Z883" i="1"/>
  <c r="Y883" i="1"/>
  <c r="Z891" i="1"/>
  <c r="Y891" i="1"/>
  <c r="Y923" i="1"/>
  <c r="AN923" i="1" s="1"/>
  <c r="Z923" i="1"/>
  <c r="Y955" i="1"/>
  <c r="Z955" i="1"/>
  <c r="Y971" i="1"/>
  <c r="AN971" i="1" s="1"/>
  <c r="Z971" i="1"/>
  <c r="Y987" i="1"/>
  <c r="Z987" i="1"/>
  <c r="Y1019" i="1"/>
  <c r="AN1019" i="1" s="1"/>
  <c r="Z1019" i="1"/>
  <c r="Y1035" i="1"/>
  <c r="Z1035" i="1"/>
  <c r="Y1051" i="1"/>
  <c r="AN1051" i="1" s="1"/>
  <c r="Z1051" i="1"/>
  <c r="Y1083" i="1"/>
  <c r="Z1083" i="1"/>
  <c r="Y1099" i="1"/>
  <c r="AN1099" i="1" s="1"/>
  <c r="Z1099" i="1"/>
  <c r="Z1121" i="1"/>
  <c r="Y1121" i="1"/>
  <c r="Y1237" i="1"/>
  <c r="AN1237" i="1" s="1"/>
  <c r="Z1237" i="1"/>
  <c r="Y1253" i="1"/>
  <c r="Z1253" i="1"/>
  <c r="Y1269" i="1"/>
  <c r="AN1269" i="1" s="1"/>
  <c r="Z1269" i="1"/>
  <c r="Y1285" i="1"/>
  <c r="Z1285" i="1"/>
  <c r="Y1301" i="1"/>
  <c r="AN1301" i="1" s="1"/>
  <c r="Z1301" i="1"/>
  <c r="Y1331" i="1"/>
  <c r="Z1331" i="1"/>
  <c r="Y1343" i="1"/>
  <c r="AN1343" i="1" s="1"/>
  <c r="Z1343" i="1"/>
  <c r="Y1347" i="1"/>
  <c r="Z1347" i="1"/>
  <c r="Y1353" i="1"/>
  <c r="AN1353" i="1" s="1"/>
  <c r="Z1353" i="1"/>
  <c r="Y1361" i="1"/>
  <c r="Z1361" i="1"/>
  <c r="Z1363" i="1"/>
  <c r="Y1363" i="1"/>
  <c r="Z1367" i="1"/>
  <c r="Y1367" i="1"/>
  <c r="Y1369" i="1"/>
  <c r="AN1369" i="1" s="1"/>
  <c r="Z1369" i="1"/>
  <c r="Z1371" i="1"/>
  <c r="Y1371" i="1"/>
  <c r="Z1375" i="1"/>
  <c r="Y1375" i="1"/>
  <c r="Y1377" i="1"/>
  <c r="Z1377" i="1"/>
  <c r="Y1385" i="1"/>
  <c r="AN1385" i="1" s="1"/>
  <c r="Z1385" i="1"/>
  <c r="Y1393" i="1"/>
  <c r="Z1393" i="1"/>
  <c r="Z1395" i="1"/>
  <c r="Y1395" i="1"/>
  <c r="Z1399" i="1"/>
  <c r="Y1399" i="1"/>
  <c r="Y1401" i="1"/>
  <c r="AN1401" i="1" s="1"/>
  <c r="Z1401" i="1"/>
  <c r="Z1403" i="1"/>
  <c r="Y1403" i="1"/>
  <c r="Z1407" i="1"/>
  <c r="Y1407" i="1"/>
  <c r="Y1409" i="1"/>
  <c r="Z1409" i="1"/>
  <c r="Y1417" i="1"/>
  <c r="AN1417" i="1" s="1"/>
  <c r="Z1417" i="1"/>
  <c r="Y1425" i="1"/>
  <c r="Z1425" i="1"/>
  <c r="Z1427" i="1"/>
  <c r="Y1427" i="1"/>
  <c r="Z1431" i="1"/>
  <c r="Y1431" i="1"/>
  <c r="Y1433" i="1"/>
  <c r="AN1433" i="1" s="1"/>
  <c r="Z1433" i="1"/>
  <c r="Z1435" i="1"/>
  <c r="Y1435" i="1"/>
  <c r="Z1439" i="1"/>
  <c r="Y1439" i="1"/>
  <c r="Y1441" i="1"/>
  <c r="Z1441" i="1"/>
  <c r="Y1449" i="1"/>
  <c r="AN1449" i="1" s="1"/>
  <c r="Z1449" i="1"/>
  <c r="Y1457" i="1"/>
  <c r="Z1457" i="1"/>
  <c r="Z1459" i="1"/>
  <c r="Y1459" i="1"/>
  <c r="Y1464" i="1"/>
  <c r="Z1464" i="1"/>
  <c r="Z1480" i="1"/>
  <c r="Y1480" i="1"/>
  <c r="Y1488" i="1"/>
  <c r="Z1488" i="1"/>
  <c r="Y1496" i="1"/>
  <c r="AN1496" i="1" s="1"/>
  <c r="Z1496" i="1"/>
  <c r="Z1504" i="1"/>
  <c r="Y1504" i="1"/>
  <c r="Y1512" i="1"/>
  <c r="AN1512" i="1" s="1"/>
  <c r="Z1512" i="1"/>
  <c r="Y1520" i="1"/>
  <c r="Z1520" i="1"/>
  <c r="Y1528" i="1"/>
  <c r="AN1528" i="1" s="1"/>
  <c r="Z1528" i="1"/>
  <c r="Z1536" i="1"/>
  <c r="Y1536" i="1"/>
  <c r="Y1552" i="1"/>
  <c r="AN1552" i="1" s="1"/>
  <c r="Z1552" i="1"/>
  <c r="Z1463" i="1"/>
  <c r="Y1463" i="1"/>
  <c r="Z1527" i="1"/>
  <c r="Y1527" i="1"/>
  <c r="Y575" i="1"/>
  <c r="Z575" i="1"/>
  <c r="Y287" i="1"/>
  <c r="AN287" i="1" s="1"/>
  <c r="Z461" i="1"/>
  <c r="Z479" i="1"/>
  <c r="Z491" i="1"/>
  <c r="Z501" i="1"/>
  <c r="AN501" i="1" s="1"/>
  <c r="Z569" i="1"/>
  <c r="Y523" i="1"/>
  <c r="Z547" i="1"/>
  <c r="Y517" i="1"/>
  <c r="AN517" i="1" s="1"/>
  <c r="Z541" i="1"/>
  <c r="Y581" i="1"/>
  <c r="Y591" i="1"/>
  <c r="Y599" i="1"/>
  <c r="AN599" i="1" s="1"/>
  <c r="Y607" i="1"/>
  <c r="AN607" i="1" s="1"/>
  <c r="Z519" i="1"/>
  <c r="Z543" i="1"/>
  <c r="Z687" i="1"/>
  <c r="AN687" i="1" s="1"/>
  <c r="Z703" i="1"/>
  <c r="AN703" i="1" s="1"/>
  <c r="Z719" i="1"/>
  <c r="Y809" i="1"/>
  <c r="Y817" i="1"/>
  <c r="AN817" i="1" s="1"/>
  <c r="Y825" i="1"/>
  <c r="AN825" i="1" s="1"/>
  <c r="Y833" i="1"/>
  <c r="Y841" i="1"/>
  <c r="Y857" i="1"/>
  <c r="AN857" i="1" s="1"/>
  <c r="Y865" i="1"/>
  <c r="AN865" i="1" s="1"/>
  <c r="Y873" i="1"/>
  <c r="Y881" i="1"/>
  <c r="Y889" i="1"/>
  <c r="AN889" i="1" s="1"/>
  <c r="Y811" i="1"/>
  <c r="AN811" i="1" s="1"/>
  <c r="Y819" i="1"/>
  <c r="Y827" i="1"/>
  <c r="Y835" i="1"/>
  <c r="AN835" i="1" s="1"/>
  <c r="Y843" i="1"/>
  <c r="AN843" i="1" s="1"/>
  <c r="Y851" i="1"/>
  <c r="Y871" i="1"/>
  <c r="Z915" i="1"/>
  <c r="AN915" i="1" s="1"/>
  <c r="Z979" i="1"/>
  <c r="AN979" i="1" s="1"/>
  <c r="Z1043" i="1"/>
  <c r="Z1145" i="1"/>
  <c r="Y1165" i="1"/>
  <c r="AN1165" i="1" s="1"/>
  <c r="Z1265" i="1"/>
  <c r="AN1265" i="1" s="1"/>
  <c r="Z1297" i="1"/>
  <c r="Z1329" i="1"/>
  <c r="Y1261" i="1"/>
  <c r="AN1261" i="1" s="1"/>
  <c r="Y1239" i="1"/>
  <c r="AN1239" i="1" s="1"/>
  <c r="Y1255" i="1"/>
  <c r="Y1271" i="1"/>
  <c r="Y1287" i="1"/>
  <c r="AN1287" i="1" s="1"/>
  <c r="Y1303" i="1"/>
  <c r="AN1303" i="1" s="1"/>
  <c r="Y1319" i="1"/>
  <c r="Z1381" i="1"/>
  <c r="Z1413" i="1"/>
  <c r="AN1413" i="1" s="1"/>
  <c r="Z1445" i="1"/>
  <c r="Y1379" i="1"/>
  <c r="Z1355" i="1"/>
  <c r="Z1067" i="1"/>
  <c r="Y1455" i="1"/>
  <c r="AN1455" i="1" s="1"/>
  <c r="Z445" i="1"/>
  <c r="Z483" i="1"/>
  <c r="Z493" i="1"/>
  <c r="AN493" i="1" s="1"/>
  <c r="Z503" i="1"/>
  <c r="AN503" i="1" s="1"/>
  <c r="Z475" i="1"/>
  <c r="Z521" i="1"/>
  <c r="Y545" i="1"/>
  <c r="AN545" i="1" s="1"/>
  <c r="Z561" i="1"/>
  <c r="AN561" i="1" s="1"/>
  <c r="Z585" i="1"/>
  <c r="Y507" i="1"/>
  <c r="Z531" i="1"/>
  <c r="AN531" i="1" s="1"/>
  <c r="Y571" i="1"/>
  <c r="AN571" i="1" s="1"/>
  <c r="Z525" i="1"/>
  <c r="Y565" i="1"/>
  <c r="Z559" i="1"/>
  <c r="AN559" i="1" s="1"/>
  <c r="Z623" i="1"/>
  <c r="Z671" i="1"/>
  <c r="Y879" i="1"/>
  <c r="Z893" i="1"/>
  <c r="AN893" i="1" s="1"/>
  <c r="Z931" i="1"/>
  <c r="AN931" i="1" s="1"/>
  <c r="Z995" i="1"/>
  <c r="Z1059" i="1"/>
  <c r="Y907" i="1"/>
  <c r="AN907" i="1" s="1"/>
  <c r="Z1273" i="1"/>
  <c r="Z1305" i="1"/>
  <c r="Y1277" i="1"/>
  <c r="Z1357" i="1"/>
  <c r="Z1389" i="1"/>
  <c r="AN1389" i="1" s="1"/>
  <c r="Z1421" i="1"/>
  <c r="Y1313" i="1"/>
  <c r="Y1411" i="1"/>
  <c r="AN1411" i="1" s="1"/>
  <c r="Y1383" i="1"/>
  <c r="AN1383" i="1" s="1"/>
  <c r="Z1387" i="1"/>
  <c r="Y1359" i="1"/>
  <c r="Y639" i="1"/>
  <c r="AN639" i="1" s="1"/>
  <c r="Z639" i="1"/>
  <c r="Y231" i="1"/>
  <c r="AN231" i="1" s="1"/>
  <c r="Y293" i="1"/>
  <c r="Z485" i="1"/>
  <c r="AN485" i="1" s="1"/>
  <c r="Z495" i="1"/>
  <c r="AN495" i="1" s="1"/>
  <c r="Z459" i="1"/>
  <c r="Y555" i="1"/>
  <c r="Y549" i="1"/>
  <c r="AN549" i="1" s="1"/>
  <c r="Y587" i="1"/>
  <c r="AN587" i="1" s="1"/>
  <c r="Y595" i="1"/>
  <c r="Y603" i="1"/>
  <c r="Y611" i="1"/>
  <c r="AN611" i="1" s="1"/>
  <c r="Z511" i="1"/>
  <c r="Y535" i="1"/>
  <c r="Z655" i="1"/>
  <c r="Z695" i="1"/>
  <c r="AN695" i="1" s="1"/>
  <c r="Z711" i="1"/>
  <c r="Y807" i="1"/>
  <c r="Y815" i="1"/>
  <c r="Y823" i="1"/>
  <c r="AN823" i="1" s="1"/>
  <c r="Y831" i="1"/>
  <c r="AN831" i="1" s="1"/>
  <c r="Y839" i="1"/>
  <c r="Y847" i="1"/>
  <c r="Y855" i="1"/>
  <c r="Y887" i="1"/>
  <c r="AN887" i="1" s="1"/>
  <c r="Z947" i="1"/>
  <c r="Z1011" i="1"/>
  <c r="Z1075" i="1"/>
  <c r="Z1153" i="1"/>
  <c r="Z899" i="1"/>
  <c r="Y1293" i="1"/>
  <c r="Y1143" i="1"/>
  <c r="Y1247" i="1"/>
  <c r="AN1247" i="1" s="1"/>
  <c r="Y1263" i="1"/>
  <c r="Y1279" i="1"/>
  <c r="Y1295" i="1"/>
  <c r="Y1311" i="1"/>
  <c r="AN1311" i="1" s="1"/>
  <c r="Y1327" i="1"/>
  <c r="Z1365" i="1"/>
  <c r="Z1335" i="1"/>
  <c r="Y1415" i="1"/>
  <c r="AN1415" i="1" s="1"/>
  <c r="Z1419" i="1"/>
  <c r="Z939" i="1"/>
  <c r="Y1391" i="1"/>
  <c r="Y4" i="1"/>
  <c r="Y6" i="1"/>
  <c r="Y8" i="1"/>
  <c r="Y10" i="1"/>
  <c r="Y12" i="1"/>
  <c r="Y14" i="1"/>
  <c r="Y16" i="1"/>
  <c r="Y18" i="1"/>
  <c r="Y20" i="1"/>
  <c r="Y22" i="1"/>
  <c r="Y24" i="1"/>
  <c r="Y26" i="1"/>
  <c r="Y28" i="1"/>
  <c r="Y30" i="1"/>
  <c r="Y32" i="1"/>
  <c r="Y34" i="1"/>
  <c r="Y36" i="1"/>
  <c r="Y38" i="1"/>
  <c r="Y40" i="1"/>
  <c r="Y42" i="1"/>
  <c r="Y44" i="1"/>
  <c r="Y46" i="1"/>
  <c r="Y48" i="1"/>
  <c r="Y50" i="1"/>
  <c r="Y52" i="1"/>
  <c r="Y54" i="1"/>
  <c r="Y56" i="1"/>
  <c r="Y58" i="1"/>
  <c r="Y60" i="1"/>
  <c r="Y62" i="1"/>
  <c r="Y64" i="1"/>
  <c r="Y66" i="1"/>
  <c r="Z118" i="1"/>
  <c r="Z122" i="1"/>
  <c r="Z126" i="1"/>
  <c r="Z130" i="1"/>
  <c r="Z134" i="1"/>
  <c r="Z138" i="1"/>
  <c r="Y140" i="1"/>
  <c r="Z142" i="1"/>
  <c r="Z144" i="1"/>
  <c r="Z146" i="1"/>
  <c r="Y148" i="1"/>
  <c r="Z150" i="1"/>
  <c r="Z152" i="1"/>
  <c r="Z154" i="1"/>
  <c r="Y156" i="1"/>
  <c r="Z158" i="1"/>
  <c r="Z160" i="1"/>
  <c r="Z162" i="1"/>
  <c r="Y164" i="1"/>
  <c r="Z166" i="1"/>
  <c r="Z168" i="1"/>
  <c r="Z170" i="1"/>
  <c r="Y172" i="1"/>
  <c r="Y174" i="1"/>
  <c r="Y176" i="1"/>
  <c r="Y178" i="1"/>
  <c r="Y180" i="1"/>
  <c r="Y182" i="1"/>
  <c r="Y184" i="1"/>
  <c r="Y186" i="1"/>
  <c r="Y188" i="1"/>
  <c r="Y190" i="1"/>
  <c r="Y192" i="1"/>
  <c r="Y194" i="1"/>
  <c r="Y196" i="1"/>
  <c r="Y198" i="1"/>
  <c r="Y200" i="1"/>
  <c r="Y202" i="1"/>
  <c r="Y204" i="1"/>
  <c r="Y206" i="1"/>
  <c r="Y208" i="1"/>
  <c r="Y210" i="1"/>
  <c r="Y212" i="1"/>
  <c r="Y214" i="1"/>
  <c r="Y216" i="1"/>
  <c r="Y218" i="1"/>
  <c r="Y220" i="1"/>
  <c r="Y222" i="1"/>
  <c r="Y224" i="1"/>
  <c r="Y226" i="1"/>
  <c r="Y228" i="1"/>
  <c r="Y230" i="1"/>
  <c r="Y232" i="1"/>
  <c r="Y234" i="1"/>
  <c r="Y236" i="1"/>
  <c r="Y238" i="1"/>
  <c r="Y240" i="1"/>
  <c r="Y242" i="1"/>
  <c r="Y244" i="1"/>
  <c r="Y246" i="1"/>
  <c r="Y248" i="1"/>
  <c r="Y250" i="1"/>
  <c r="Y252" i="1"/>
  <c r="Y254" i="1"/>
  <c r="Y256" i="1"/>
  <c r="Y258" i="1"/>
  <c r="Y260" i="1"/>
  <c r="Y262" i="1"/>
  <c r="Y264" i="1"/>
  <c r="Y266" i="1"/>
  <c r="Y268" i="1"/>
  <c r="Y270" i="1"/>
  <c r="Y272" i="1"/>
  <c r="Y274" i="1"/>
  <c r="Y276" i="1"/>
  <c r="Y278" i="1"/>
  <c r="Y280" i="1"/>
  <c r="Y282" i="1"/>
  <c r="Y284" i="1"/>
  <c r="Y286" i="1"/>
  <c r="Z288" i="1"/>
  <c r="Z290" i="1"/>
  <c r="Z292" i="1"/>
  <c r="Y294" i="1"/>
  <c r="Z298" i="1"/>
  <c r="Y798" i="1"/>
  <c r="Y852" i="1"/>
  <c r="Y856" i="1"/>
  <c r="Y1580" i="1"/>
  <c r="Y1588" i="1"/>
  <c r="Y1596" i="1"/>
  <c r="Y1604" i="1"/>
  <c r="Y1612" i="1"/>
  <c r="Y1620" i="1"/>
  <c r="Y1628" i="1"/>
  <c r="Y1636" i="1"/>
  <c r="Y1644" i="1"/>
  <c r="Y1652" i="1"/>
  <c r="Y1660" i="1"/>
  <c r="Y1662" i="1"/>
  <c r="Y1664" i="1"/>
  <c r="Y1666" i="1"/>
  <c r="Y1668" i="1"/>
  <c r="Y1670" i="1"/>
  <c r="Y1672" i="1"/>
  <c r="Y1674" i="1"/>
  <c r="Y1676" i="1"/>
  <c r="Y1678" i="1"/>
  <c r="Y1680" i="1"/>
  <c r="Y1682" i="1"/>
  <c r="Y1684" i="1"/>
  <c r="Y1686" i="1"/>
  <c r="Y1688" i="1"/>
  <c r="Y1690" i="1"/>
  <c r="Y1692" i="1"/>
  <c r="Y1694" i="1"/>
  <c r="Y1696" i="1"/>
  <c r="Y1698" i="1"/>
  <c r="Y1700" i="1"/>
  <c r="Y1702" i="1"/>
  <c r="Y1704" i="1"/>
  <c r="Y1706" i="1"/>
  <c r="Y1708" i="1"/>
  <c r="Y1710" i="1"/>
  <c r="Y1712" i="1"/>
  <c r="Y1714" i="1"/>
  <c r="Y1716" i="1"/>
  <c r="Y1718" i="1"/>
  <c r="Y1720" i="1"/>
  <c r="Y1722" i="1"/>
  <c r="Y1724" i="1"/>
  <c r="Y1726" i="1"/>
  <c r="Y1728" i="1"/>
  <c r="Y1730" i="1"/>
  <c r="Y1732" i="1"/>
  <c r="Y1734" i="1"/>
  <c r="Y1736" i="1"/>
  <c r="Y1738" i="1"/>
  <c r="AN1738" i="1" s="1"/>
  <c r="Y1740" i="1"/>
  <c r="Y1742" i="1"/>
  <c r="Y1744" i="1"/>
  <c r="Y1746" i="1"/>
  <c r="Y1748" i="1"/>
  <c r="Y1750" i="1"/>
  <c r="Z1864" i="1"/>
  <c r="Z1868" i="1"/>
  <c r="Z1872" i="1"/>
  <c r="Z1876" i="1"/>
  <c r="Z1880" i="1"/>
  <c r="Z1884" i="1"/>
  <c r="Z1888" i="1"/>
  <c r="Z1892" i="1"/>
  <c r="Z1896" i="1"/>
  <c r="Z1900" i="1"/>
  <c r="Z1904" i="1"/>
  <c r="Z1912" i="1"/>
  <c r="Z1920" i="1"/>
  <c r="Z1928" i="1"/>
  <c r="Z1936" i="1"/>
  <c r="Z1944" i="1"/>
  <c r="Z1952" i="1"/>
  <c r="Y2416" i="1"/>
  <c r="Z2418" i="1"/>
  <c r="Y2424" i="1"/>
  <c r="Z2426" i="1"/>
  <c r="Y2432" i="1"/>
  <c r="Z2434" i="1"/>
  <c r="Y2440" i="1"/>
  <c r="Z2442" i="1"/>
  <c r="Y2448" i="1"/>
  <c r="Z2450" i="1"/>
  <c r="Y2456" i="1"/>
  <c r="Z2458" i="1"/>
  <c r="Y2464" i="1"/>
  <c r="Z2466" i="1"/>
  <c r="Y2472" i="1"/>
  <c r="Y2480" i="1"/>
  <c r="Y2488" i="1"/>
  <c r="Y2496" i="1"/>
  <c r="Y2504" i="1"/>
  <c r="Y2512" i="1"/>
  <c r="Z2514" i="1"/>
  <c r="Y2520" i="1"/>
  <c r="Z2522" i="1"/>
  <c r="Y2528" i="1"/>
  <c r="Z2530" i="1"/>
  <c r="Y2536" i="1"/>
  <c r="Z2538" i="1"/>
  <c r="Y2544" i="1"/>
  <c r="Y2552" i="1"/>
  <c r="Y111" i="1"/>
  <c r="Y255" i="1"/>
  <c r="Y163" i="1"/>
  <c r="Y159" i="1"/>
  <c r="Y239" i="1"/>
  <c r="Y279" i="1"/>
  <c r="Y127" i="1"/>
  <c r="Y223" i="1"/>
  <c r="Y263" i="1"/>
  <c r="Y247" i="1"/>
  <c r="Y1557" i="1"/>
  <c r="Y1561" i="1"/>
  <c r="Y1565" i="1"/>
  <c r="Y1569" i="1"/>
  <c r="Y1573" i="1"/>
  <c r="Y1577" i="1"/>
  <c r="Z1585" i="1"/>
  <c r="Z1593" i="1"/>
  <c r="Z1601" i="1"/>
  <c r="Z1609" i="1"/>
  <c r="Z1617" i="1"/>
  <c r="Z1625" i="1"/>
  <c r="Z1633" i="1"/>
  <c r="Z1641" i="1"/>
  <c r="Z1649" i="1"/>
  <c r="Z1657" i="1"/>
  <c r="Z2413" i="1"/>
  <c r="Z2421" i="1"/>
  <c r="Z2429" i="1"/>
  <c r="Z2437" i="1"/>
  <c r="Z2445" i="1"/>
  <c r="Z2453" i="1"/>
  <c r="Z2461" i="1"/>
  <c r="Z2469" i="1"/>
  <c r="Z2477" i="1"/>
  <c r="Z2485" i="1"/>
  <c r="Z2493" i="1"/>
  <c r="Z2501" i="1"/>
  <c r="Z2509" i="1"/>
  <c r="Z2517" i="1"/>
  <c r="Z2525" i="1"/>
  <c r="Z2533" i="1"/>
  <c r="Z2541" i="1"/>
  <c r="Z103" i="1"/>
  <c r="Z444" i="1"/>
  <c r="Z450" i="1"/>
  <c r="Z452" i="1"/>
  <c r="Z458" i="1"/>
  <c r="Z460" i="1"/>
  <c r="Z466" i="1"/>
  <c r="Z468" i="1"/>
  <c r="Z474" i="1"/>
  <c r="Z476" i="1"/>
  <c r="Z478" i="1"/>
  <c r="Z480" i="1"/>
  <c r="Z482" i="1"/>
  <c r="Z484" i="1"/>
  <c r="Z486" i="1"/>
  <c r="Z488" i="1"/>
  <c r="Z490" i="1"/>
  <c r="Z492" i="1"/>
  <c r="Z494" i="1"/>
  <c r="Z496" i="1"/>
  <c r="Z498" i="1"/>
  <c r="Z500" i="1"/>
  <c r="Z502" i="1"/>
  <c r="Z504" i="1"/>
  <c r="Z506" i="1"/>
  <c r="Z508" i="1"/>
  <c r="Z514" i="1"/>
  <c r="Z516" i="1"/>
  <c r="Z522" i="1"/>
  <c r="Z524" i="1"/>
  <c r="Z530" i="1"/>
  <c r="Z532" i="1"/>
  <c r="Z538" i="1"/>
  <c r="Z540" i="1"/>
  <c r="Z546" i="1"/>
  <c r="Z548" i="1"/>
  <c r="Z554" i="1"/>
  <c r="Z556" i="1"/>
  <c r="Z562" i="1"/>
  <c r="Z564" i="1"/>
  <c r="Z570" i="1"/>
  <c r="Z572" i="1"/>
  <c r="Z578" i="1"/>
  <c r="Z580" i="1"/>
  <c r="Z586" i="1"/>
  <c r="Z590" i="1"/>
  <c r="Z594" i="1"/>
  <c r="Z598" i="1"/>
  <c r="Z602" i="1"/>
  <c r="Z606" i="1"/>
  <c r="Z610" i="1"/>
  <c r="Z614" i="1"/>
  <c r="Z622" i="1"/>
  <c r="Z628" i="1"/>
  <c r="Z630" i="1"/>
  <c r="Z636" i="1"/>
  <c r="Z638" i="1"/>
  <c r="Z644" i="1"/>
  <c r="Z646" i="1"/>
  <c r="Z652" i="1"/>
  <c r="Z654" i="1"/>
  <c r="Z660" i="1"/>
  <c r="Z662" i="1"/>
  <c r="Z668" i="1"/>
  <c r="Z670" i="1"/>
  <c r="Z676" i="1"/>
  <c r="Z678" i="1"/>
  <c r="Z684" i="1"/>
  <c r="Z686" i="1"/>
  <c r="Z692" i="1"/>
  <c r="Z694" i="1"/>
  <c r="Z700" i="1"/>
  <c r="Z702" i="1"/>
  <c r="Z708" i="1"/>
  <c r="Z710" i="1"/>
  <c r="Z716" i="1"/>
  <c r="Z718" i="1"/>
  <c r="Y724" i="1"/>
  <c r="Y726" i="1"/>
  <c r="Y728" i="1"/>
  <c r="Y730" i="1"/>
  <c r="Y732" i="1"/>
  <c r="Y734" i="1"/>
  <c r="Y736" i="1"/>
  <c r="Y738" i="1"/>
  <c r="Y740" i="1"/>
  <c r="Y742" i="1"/>
  <c r="Y744" i="1"/>
  <c r="Y746" i="1"/>
  <c r="Y748" i="1"/>
  <c r="Y750" i="1"/>
  <c r="Y752" i="1"/>
  <c r="Y754" i="1"/>
  <c r="Y756" i="1"/>
  <c r="Y758" i="1"/>
  <c r="Y760" i="1"/>
  <c r="Y762" i="1"/>
  <c r="Y764" i="1"/>
  <c r="Y766" i="1"/>
  <c r="Y768" i="1"/>
  <c r="Y770" i="1"/>
  <c r="Y772" i="1"/>
  <c r="Y774" i="1"/>
  <c r="Y776" i="1"/>
  <c r="Y778" i="1"/>
  <c r="Y780" i="1"/>
  <c r="Y782" i="1"/>
  <c r="Y784" i="1"/>
  <c r="Y786" i="1"/>
  <c r="Y788" i="1"/>
  <c r="Y790" i="1"/>
  <c r="Y792" i="1"/>
  <c r="Y794" i="1"/>
  <c r="Y796" i="1"/>
  <c r="Y800" i="1"/>
  <c r="Y802" i="1"/>
  <c r="Y804" i="1"/>
  <c r="Y806" i="1"/>
  <c r="Y808" i="1"/>
  <c r="Y810" i="1"/>
  <c r="Y812" i="1"/>
  <c r="Y814" i="1"/>
  <c r="Y816" i="1"/>
  <c r="Y818" i="1"/>
  <c r="Y820" i="1"/>
  <c r="Y822" i="1"/>
  <c r="Y824" i="1"/>
  <c r="Y826" i="1"/>
  <c r="Y828" i="1"/>
  <c r="Y830" i="1"/>
  <c r="Y832" i="1"/>
  <c r="Y834" i="1"/>
  <c r="Y836" i="1"/>
  <c r="Y838" i="1"/>
  <c r="Y840" i="1"/>
  <c r="Y842" i="1"/>
  <c r="AN842" i="1" s="1"/>
  <c r="Y844" i="1"/>
  <c r="Y846" i="1"/>
  <c r="Y848" i="1"/>
  <c r="Y850" i="1"/>
  <c r="Y854" i="1"/>
  <c r="Y858" i="1"/>
  <c r="Y860" i="1"/>
  <c r="Y862" i="1"/>
  <c r="Y864" i="1"/>
  <c r="Y866" i="1"/>
  <c r="Y868" i="1"/>
  <c r="Y870" i="1"/>
  <c r="Y872" i="1"/>
  <c r="Y874" i="1"/>
  <c r="Y876" i="1"/>
  <c r="Y878" i="1"/>
  <c r="Y880" i="1"/>
  <c r="Y882" i="1"/>
  <c r="Y884" i="1"/>
  <c r="Y886" i="1"/>
  <c r="Y888" i="1"/>
  <c r="Y890" i="1"/>
  <c r="Y892" i="1"/>
  <c r="Y894" i="1"/>
  <c r="AN894" i="1" s="1"/>
  <c r="Y896" i="1"/>
  <c r="Y902" i="1"/>
  <c r="Y904" i="1"/>
  <c r="Y910" i="1"/>
  <c r="Y912" i="1"/>
  <c r="Y1120" i="1"/>
  <c r="Y1122" i="1"/>
  <c r="Y1128" i="1"/>
  <c r="Y1130" i="1"/>
  <c r="Y1136" i="1"/>
  <c r="Y1138" i="1"/>
  <c r="Y1144" i="1"/>
  <c r="Y1146" i="1"/>
  <c r="Y1152" i="1"/>
  <c r="Z1238" i="1"/>
  <c r="Z1240" i="1"/>
  <c r="Z1246" i="1"/>
  <c r="Z1248" i="1"/>
  <c r="Z1254" i="1"/>
  <c r="Z1256" i="1"/>
  <c r="Z1262" i="1"/>
  <c r="Z1264" i="1"/>
  <c r="Z1270" i="1"/>
  <c r="Z1272" i="1"/>
  <c r="Z1278" i="1"/>
  <c r="Z1280" i="1"/>
  <c r="Z1286" i="1"/>
  <c r="Z1288" i="1"/>
  <c r="Z1294" i="1"/>
  <c r="Z1296" i="1"/>
  <c r="Z1302" i="1"/>
  <c r="Z1304" i="1"/>
  <c r="Z1310" i="1"/>
  <c r="Z1312" i="1"/>
  <c r="Z1318" i="1"/>
  <c r="Z1320" i="1"/>
  <c r="Z1326" i="1"/>
  <c r="Z1328" i="1"/>
  <c r="Y1465" i="1"/>
  <c r="Y1473" i="1"/>
  <c r="Y1481" i="1"/>
  <c r="Y1489" i="1"/>
  <c r="Y1497" i="1"/>
  <c r="Y1505" i="1"/>
  <c r="Y1513" i="1"/>
  <c r="Y1521" i="1"/>
  <c r="Y1529" i="1"/>
  <c r="Y1537" i="1"/>
  <c r="Y1545" i="1"/>
  <c r="Y1553" i="1"/>
  <c r="AG165" i="1"/>
  <c r="AG163" i="1"/>
  <c r="AG159" i="1"/>
  <c r="AI231" i="1"/>
  <c r="AJ231" i="1" s="1"/>
  <c r="AG231" i="1"/>
  <c r="AG288" i="1"/>
  <c r="AG273" i="1"/>
  <c r="AI380" i="1"/>
  <c r="AJ380" i="1" s="1"/>
  <c r="AG380" i="1"/>
  <c r="AI412" i="1"/>
  <c r="AJ412" i="1" s="1"/>
  <c r="AG412" i="1"/>
  <c r="AG476" i="1"/>
  <c r="AG382" i="1"/>
  <c r="AG414" i="1"/>
  <c r="AG513" i="1"/>
  <c r="AI537" i="1"/>
  <c r="AG537" i="1"/>
  <c r="AG592" i="1"/>
  <c r="AG539" i="1"/>
  <c r="AG579" i="1"/>
  <c r="AI672" i="1"/>
  <c r="AG672" i="1"/>
  <c r="AI509" i="1"/>
  <c r="AG509" i="1"/>
  <c r="AG590" i="1"/>
  <c r="AG606" i="1"/>
  <c r="AG646" i="1"/>
  <c r="AG710" i="1"/>
  <c r="AI551" i="1"/>
  <c r="AG551" i="1"/>
  <c r="AG644" i="1"/>
  <c r="AG668" i="1"/>
  <c r="AG825" i="1"/>
  <c r="AG841" i="1"/>
  <c r="AG857" i="1"/>
  <c r="AG873" i="1"/>
  <c r="AG889" i="1"/>
  <c r="AG819" i="1"/>
  <c r="AG835" i="1"/>
  <c r="AG851" i="1"/>
  <c r="AG879" i="1"/>
  <c r="AG909" i="1"/>
  <c r="AI1112" i="1"/>
  <c r="AG1112" i="1"/>
  <c r="AI918" i="1"/>
  <c r="AG918" i="1"/>
  <c r="AI982" i="1"/>
  <c r="AG982" i="1"/>
  <c r="AI1014" i="1"/>
  <c r="AG1014" i="1"/>
  <c r="AI1078" i="1"/>
  <c r="AG1078" i="1"/>
  <c r="AG1126" i="1"/>
  <c r="AG1261" i="1"/>
  <c r="AG1354" i="1"/>
  <c r="AG1370" i="1"/>
  <c r="AG1386" i="1"/>
  <c r="AG1402" i="1"/>
  <c r="AG1418" i="1"/>
  <c r="AG1442" i="1"/>
  <c r="AG1458" i="1"/>
  <c r="AG1474" i="1"/>
  <c r="AG1490" i="1"/>
  <c r="AG1498" i="1"/>
  <c r="AG1522" i="1"/>
  <c r="AG1538" i="1"/>
  <c r="AG1554" i="1"/>
  <c r="AG1570" i="1"/>
  <c r="AG1578" i="1"/>
  <c r="AI1610" i="1"/>
  <c r="AG1610" i="1"/>
  <c r="AG1642" i="1"/>
  <c r="AG1255" i="1"/>
  <c r="AG1287" i="1"/>
  <c r="AG1319" i="1"/>
  <c r="AG1265" i="1"/>
  <c r="AI1885" i="1"/>
  <c r="AG1885" i="1"/>
  <c r="AG133" i="1"/>
  <c r="AG111" i="1"/>
  <c r="AG227" i="1"/>
  <c r="AG289" i="1"/>
  <c r="AG239" i="1"/>
  <c r="AI271" i="1"/>
  <c r="AJ271" i="1" s="1"/>
  <c r="AG271" i="1"/>
  <c r="AG293" i="1"/>
  <c r="AG249" i="1"/>
  <c r="AG281" i="1"/>
  <c r="AG462" i="1"/>
  <c r="AI384" i="1"/>
  <c r="AJ384" i="1" s="1"/>
  <c r="AG384" i="1"/>
  <c r="AI400" i="1"/>
  <c r="AJ400" i="1" s="1"/>
  <c r="AG400" i="1"/>
  <c r="AI416" i="1"/>
  <c r="AJ416" i="1" s="1"/>
  <c r="AG416" i="1"/>
  <c r="AI432" i="1"/>
  <c r="AJ432" i="1" s="1"/>
  <c r="AG432" i="1"/>
  <c r="AG452" i="1"/>
  <c r="AG386" i="1"/>
  <c r="AG402" i="1"/>
  <c r="AG418" i="1"/>
  <c r="AG434" i="1"/>
  <c r="AG448" i="1"/>
  <c r="AG472" i="1"/>
  <c r="AI529" i="1"/>
  <c r="AG529" i="1"/>
  <c r="AG596" i="1"/>
  <c r="AG612" i="1"/>
  <c r="AG626" i="1"/>
  <c r="AG642" i="1"/>
  <c r="AG658" i="1"/>
  <c r="AG674" i="1"/>
  <c r="AG690" i="1"/>
  <c r="AG706" i="1"/>
  <c r="AG722" i="1"/>
  <c r="AG523" i="1"/>
  <c r="AI563" i="1"/>
  <c r="AG563" i="1"/>
  <c r="AI616" i="1"/>
  <c r="AG616" i="1"/>
  <c r="AI648" i="1"/>
  <c r="AG648" i="1"/>
  <c r="AI680" i="1"/>
  <c r="AG680" i="1"/>
  <c r="AI712" i="1"/>
  <c r="AG712" i="1"/>
  <c r="AG517" i="1"/>
  <c r="AG557" i="1"/>
  <c r="AG581" i="1"/>
  <c r="AG591" i="1"/>
  <c r="AG599" i="1"/>
  <c r="AG607" i="1"/>
  <c r="AG622" i="1"/>
  <c r="AG654" i="1"/>
  <c r="AG686" i="1"/>
  <c r="AG718" i="1"/>
  <c r="AI527" i="1"/>
  <c r="AG527" i="1"/>
  <c r="AG567" i="1"/>
  <c r="AG628" i="1"/>
  <c r="AG652" i="1"/>
  <c r="AG692" i="1"/>
  <c r="AG708" i="1"/>
  <c r="AG867" i="1"/>
  <c r="AG883" i="1"/>
  <c r="AI901" i="1"/>
  <c r="AG901" i="1"/>
  <c r="AI914" i="1"/>
  <c r="AG914" i="1"/>
  <c r="AI908" i="1"/>
  <c r="AG908" i="1"/>
  <c r="AI924" i="1"/>
  <c r="AG924" i="1"/>
  <c r="AI940" i="1"/>
  <c r="AG940" i="1"/>
  <c r="AI956" i="1"/>
  <c r="AG956" i="1"/>
  <c r="AI972" i="1"/>
  <c r="AG972" i="1"/>
  <c r="AI988" i="1"/>
  <c r="AG988" i="1"/>
  <c r="AI1004" i="1"/>
  <c r="AG1004" i="1"/>
  <c r="AI1020" i="1"/>
  <c r="AG1020" i="1"/>
  <c r="AI1036" i="1"/>
  <c r="AG1036" i="1"/>
  <c r="AI1052" i="1"/>
  <c r="AG1052" i="1"/>
  <c r="AI1068" i="1"/>
  <c r="AG1068" i="1"/>
  <c r="AI1084" i="1"/>
  <c r="AG1084" i="1"/>
  <c r="AI1100" i="1"/>
  <c r="AG1100" i="1"/>
  <c r="AI926" i="1"/>
  <c r="AG926" i="1"/>
  <c r="AI958" i="1"/>
  <c r="AG958" i="1"/>
  <c r="AI990" i="1"/>
  <c r="AG990" i="1"/>
  <c r="AI1022" i="1"/>
  <c r="AG1022" i="1"/>
  <c r="AI1054" i="1"/>
  <c r="AG1054" i="1"/>
  <c r="AI1086" i="1"/>
  <c r="AG1086" i="1"/>
  <c r="AI1106" i="1"/>
  <c r="AG1106" i="1"/>
  <c r="AI1114" i="1"/>
  <c r="AG1114" i="1"/>
  <c r="AG1145" i="1"/>
  <c r="AG915" i="1"/>
  <c r="AG947" i="1"/>
  <c r="AG979" i="1"/>
  <c r="AG1011" i="1"/>
  <c r="AG1043" i="1"/>
  <c r="AG1075" i="1"/>
  <c r="AG1118" i="1"/>
  <c r="AG1153" i="1"/>
  <c r="AG1333" i="1"/>
  <c r="AG1237" i="1"/>
  <c r="AG1269" i="1"/>
  <c r="AG1301" i="1"/>
  <c r="AG1273" i="1"/>
  <c r="AG1305" i="1"/>
  <c r="AI1244" i="1"/>
  <c r="AG1244" i="1"/>
  <c r="AI1276" i="1"/>
  <c r="AG1276" i="1"/>
  <c r="AI1308" i="1"/>
  <c r="AG1308" i="1"/>
  <c r="AG1335" i="1"/>
  <c r="AG1351" i="1"/>
  <c r="AI1689" i="1"/>
  <c r="AG1689" i="1"/>
  <c r="AI1721" i="1"/>
  <c r="AG1721" i="1"/>
  <c r="AG1907" i="1"/>
  <c r="AG1939" i="1"/>
  <c r="AG1971" i="1"/>
  <c r="AG1587" i="1"/>
  <c r="AI1600" i="1"/>
  <c r="AG1600" i="1"/>
  <c r="AI1619" i="1"/>
  <c r="AG1619" i="1"/>
  <c r="AG1632" i="1"/>
  <c r="AI1651" i="1"/>
  <c r="AG1651" i="1"/>
  <c r="AI1761" i="1"/>
  <c r="AG1761" i="1"/>
  <c r="AG1777" i="1"/>
  <c r="AI1793" i="1"/>
  <c r="AG1793" i="1"/>
  <c r="AG1809" i="1"/>
  <c r="AI1825" i="1"/>
  <c r="AG1825" i="1"/>
  <c r="AG1841" i="1"/>
  <c r="AI1857" i="1"/>
  <c r="AG1857" i="1"/>
  <c r="AG1873" i="1"/>
  <c r="AI1889" i="1"/>
  <c r="AG1889" i="1"/>
  <c r="AI1905" i="1"/>
  <c r="AG1905" i="1"/>
  <c r="AI1937" i="1"/>
  <c r="AG1937" i="1"/>
  <c r="AG1371" i="1"/>
  <c r="AG1403" i="1"/>
  <c r="AG1435" i="1"/>
  <c r="AG1467" i="1"/>
  <c r="AI1499" i="1"/>
  <c r="AG1499" i="1"/>
  <c r="AG1531" i="1"/>
  <c r="AG1563" i="1"/>
  <c r="AG1669" i="1"/>
  <c r="AG1685" i="1"/>
  <c r="AG1701" i="1"/>
  <c r="AG1717" i="1"/>
  <c r="AG1733" i="1"/>
  <c r="AG1749" i="1"/>
  <c r="AI1911" i="1"/>
  <c r="AG1911" i="1"/>
  <c r="AI1927" i="1"/>
  <c r="AG1927" i="1"/>
  <c r="AI1943" i="1"/>
  <c r="AG1943" i="1"/>
  <c r="AI1959" i="1"/>
  <c r="AG1959" i="1"/>
  <c r="AI1933" i="1"/>
  <c r="AG1933" i="1"/>
  <c r="AG2435" i="1"/>
  <c r="AG2483" i="1"/>
  <c r="AG2539" i="1"/>
  <c r="AI1972" i="1"/>
  <c r="AG1972" i="1"/>
  <c r="AG1987" i="1"/>
  <c r="AG2003" i="1"/>
  <c r="AG2019" i="1"/>
  <c r="AG2035" i="1"/>
  <c r="AG2051" i="1"/>
  <c r="AG2067" i="1"/>
  <c r="AG2083" i="1"/>
  <c r="AG2099" i="1"/>
  <c r="AG2115" i="1"/>
  <c r="AG2131" i="1"/>
  <c r="AG2147" i="1"/>
  <c r="AG2163" i="1"/>
  <c r="AG2179" i="1"/>
  <c r="AG2195" i="1"/>
  <c r="AG2211" i="1"/>
  <c r="AG2227" i="1"/>
  <c r="AG2243" i="1"/>
  <c r="AG2259" i="1"/>
  <c r="AG2275" i="1"/>
  <c r="AG2291" i="1"/>
  <c r="AG2307" i="1"/>
  <c r="AG2323" i="1"/>
  <c r="AG2339" i="1"/>
  <c r="AG2355" i="1"/>
  <c r="AG2371" i="1"/>
  <c r="AG2387" i="1"/>
  <c r="AG2403" i="1"/>
  <c r="AG2417" i="1"/>
  <c r="AG2433" i="1"/>
  <c r="AG2449" i="1"/>
  <c r="AG2465" i="1"/>
  <c r="AG2481" i="1"/>
  <c r="AG2497" i="1"/>
  <c r="AG2513" i="1"/>
  <c r="AG2529" i="1"/>
  <c r="AG2545" i="1"/>
  <c r="AG2439" i="1"/>
  <c r="AI1973" i="1"/>
  <c r="AG1973" i="1"/>
  <c r="AI1989" i="1"/>
  <c r="AG1989" i="1"/>
  <c r="AG2005" i="1"/>
  <c r="AI2021" i="1"/>
  <c r="AG2021" i="1"/>
  <c r="AG2037" i="1"/>
  <c r="AI2053" i="1"/>
  <c r="AG2053" i="1"/>
  <c r="AG2069" i="1"/>
  <c r="AI2085" i="1"/>
  <c r="AG2085" i="1"/>
  <c r="AG2101" i="1"/>
  <c r="AI2117" i="1"/>
  <c r="AG2117" i="1"/>
  <c r="AG2133" i="1"/>
  <c r="AI2149" i="1"/>
  <c r="AG2149" i="1"/>
  <c r="AG2165" i="1"/>
  <c r="AI2181" i="1"/>
  <c r="AG2181" i="1"/>
  <c r="AG2197" i="1"/>
  <c r="AI2213" i="1"/>
  <c r="AG2213" i="1"/>
  <c r="AG2229" i="1"/>
  <c r="AI2245" i="1"/>
  <c r="AG2245" i="1"/>
  <c r="AG2261" i="1"/>
  <c r="AI2277" i="1"/>
  <c r="AG2277" i="1"/>
  <c r="AG2293" i="1"/>
  <c r="AI2309" i="1"/>
  <c r="AG2309" i="1"/>
  <c r="AG2325" i="1"/>
  <c r="AI2341" i="1"/>
  <c r="AG2341" i="1"/>
  <c r="AG2357" i="1"/>
  <c r="AI2373" i="1"/>
  <c r="AG2373" i="1"/>
  <c r="AI2389" i="1"/>
  <c r="AG2389" i="1"/>
  <c r="AI2405" i="1"/>
  <c r="AG2405" i="1"/>
  <c r="AG2429" i="1"/>
  <c r="AG2477" i="1"/>
  <c r="AG2459" i="1"/>
  <c r="AG2523" i="1"/>
  <c r="AG798" i="1"/>
  <c r="AI1408" i="1"/>
  <c r="AG1408" i="1"/>
  <c r="AI1364" i="1"/>
  <c r="AG1364" i="1"/>
  <c r="AI1368" i="1"/>
  <c r="AG1368" i="1"/>
  <c r="AI1432" i="1"/>
  <c r="AG1432" i="1"/>
  <c r="AI1404" i="1"/>
  <c r="AG1404" i="1"/>
  <c r="AI1452" i="1"/>
  <c r="AG1452" i="1"/>
  <c r="AI1516" i="1"/>
  <c r="AG1516" i="1"/>
  <c r="AI1412" i="1"/>
  <c r="AG1412" i="1"/>
  <c r="AG1488" i="1"/>
  <c r="AG1552" i="1"/>
  <c r="AI1598" i="1"/>
  <c r="AG1598" i="1"/>
  <c r="AI1630" i="1"/>
  <c r="AG1630" i="1"/>
  <c r="AI1460" i="1"/>
  <c r="AG1460" i="1"/>
  <c r="AI1524" i="1"/>
  <c r="AG1524" i="1"/>
  <c r="AG1464" i="1"/>
  <c r="AG1528" i="1"/>
  <c r="AI1908" i="1"/>
  <c r="AG1908" i="1"/>
  <c r="AI1940" i="1"/>
  <c r="AG1940" i="1"/>
  <c r="AG127" i="1"/>
  <c r="AG243" i="1"/>
  <c r="AG225" i="1"/>
  <c r="AI388" i="1"/>
  <c r="AJ388" i="1" s="1"/>
  <c r="AG388" i="1"/>
  <c r="AI420" i="1"/>
  <c r="AJ420" i="1" s="1"/>
  <c r="AG420" i="1"/>
  <c r="AG406" i="1"/>
  <c r="AG438" i="1"/>
  <c r="AG456" i="1"/>
  <c r="AG545" i="1"/>
  <c r="AG569" i="1"/>
  <c r="AG600" i="1"/>
  <c r="AG507" i="1"/>
  <c r="AG547" i="1"/>
  <c r="AI624" i="1"/>
  <c r="AG624" i="1"/>
  <c r="AI688" i="1"/>
  <c r="AG688" i="1"/>
  <c r="AI720" i="1"/>
  <c r="AG720" i="1"/>
  <c r="AG541" i="1"/>
  <c r="AG586" i="1"/>
  <c r="AG602" i="1"/>
  <c r="AG630" i="1"/>
  <c r="AG519" i="1"/>
  <c r="AG636" i="1"/>
  <c r="AG676" i="1"/>
  <c r="AG829" i="1"/>
  <c r="AG837" i="1"/>
  <c r="AG853" i="1"/>
  <c r="AG869" i="1"/>
  <c r="AG885" i="1"/>
  <c r="AG815" i="1"/>
  <c r="AG831" i="1"/>
  <c r="AG847" i="1"/>
  <c r="AG871" i="1"/>
  <c r="AG893" i="1"/>
  <c r="AI934" i="1"/>
  <c r="AG934" i="1"/>
  <c r="AI998" i="1"/>
  <c r="AG998" i="1"/>
  <c r="AI1062" i="1"/>
  <c r="AG1062" i="1"/>
  <c r="AI1094" i="1"/>
  <c r="AG1094" i="1"/>
  <c r="AG1337" i="1"/>
  <c r="AG907" i="1"/>
  <c r="AG1341" i="1"/>
  <c r="AG1277" i="1"/>
  <c r="AI1309" i="1"/>
  <c r="AG1309" i="1"/>
  <c r="AG1366" i="1"/>
  <c r="AG1374" i="1"/>
  <c r="AG1382" i="1"/>
  <c r="AG1390" i="1"/>
  <c r="AG1414" i="1"/>
  <c r="AG1430" i="1"/>
  <c r="AG1446" i="1"/>
  <c r="AG1462" i="1"/>
  <c r="AG1478" i="1"/>
  <c r="AG1486" i="1"/>
  <c r="AG1502" i="1"/>
  <c r="AG1518" i="1"/>
  <c r="AG1534" i="1"/>
  <c r="AG1542" i="1"/>
  <c r="AG1558" i="1"/>
  <c r="AG1574" i="1"/>
  <c r="AI1602" i="1"/>
  <c r="AG1602" i="1"/>
  <c r="AI1634" i="1"/>
  <c r="AG1634" i="1"/>
  <c r="AG1143" i="1"/>
  <c r="AG1263" i="1"/>
  <c r="AG1295" i="1"/>
  <c r="AI1281" i="1"/>
  <c r="AG1281" i="1"/>
  <c r="AG1395" i="1"/>
  <c r="AG1459" i="1"/>
  <c r="AI1665" i="1"/>
  <c r="AG1665" i="1"/>
  <c r="AI1729" i="1"/>
  <c r="AG1729" i="1"/>
  <c r="AG1947" i="1"/>
  <c r="AG1399" i="1"/>
  <c r="AG1463" i="1"/>
  <c r="AG1527" i="1"/>
  <c r="AG1579" i="1"/>
  <c r="AI1624" i="1"/>
  <c r="AG1624" i="1"/>
  <c r="AI1656" i="1"/>
  <c r="AG1656" i="1"/>
  <c r="AI1683" i="1"/>
  <c r="AG1683" i="1"/>
  <c r="AG1715" i="1"/>
  <c r="AI1747" i="1"/>
  <c r="AG1747" i="1"/>
  <c r="AI1781" i="1"/>
  <c r="AG1781" i="1"/>
  <c r="AI1813" i="1"/>
  <c r="AG1813" i="1"/>
  <c r="AI1845" i="1"/>
  <c r="AG1845" i="1"/>
  <c r="AI1877" i="1"/>
  <c r="AG1877" i="1"/>
  <c r="AI1961" i="1"/>
  <c r="AG1961" i="1"/>
  <c r="AI1268" i="1"/>
  <c r="AG1268" i="1"/>
  <c r="AG1347" i="1"/>
  <c r="AI1967" i="1"/>
  <c r="AG1967" i="1"/>
  <c r="AG1375" i="1"/>
  <c r="AG1439" i="1"/>
  <c r="AI1471" i="1"/>
  <c r="AG1471" i="1"/>
  <c r="AI1535" i="1"/>
  <c r="AG1535" i="1"/>
  <c r="AG1909" i="1"/>
  <c r="AG2443" i="1"/>
  <c r="AG2507" i="1"/>
  <c r="AG1975" i="1"/>
  <c r="AG1991" i="1"/>
  <c r="AG2007" i="1"/>
  <c r="AG2023" i="1"/>
  <c r="AG2039" i="1"/>
  <c r="AG2055" i="1"/>
  <c r="AG2071" i="1"/>
  <c r="AG2087" i="1"/>
  <c r="AG2103" i="1"/>
  <c r="AG2119" i="1"/>
  <c r="AG2135" i="1"/>
  <c r="AG2151" i="1"/>
  <c r="AG2167" i="1"/>
  <c r="AG2183" i="1"/>
  <c r="AG2199" i="1"/>
  <c r="AG2215" i="1"/>
  <c r="AG2231" i="1"/>
  <c r="AG2247" i="1"/>
  <c r="AG2263" i="1"/>
  <c r="AG2279" i="1"/>
  <c r="AG2295" i="1"/>
  <c r="AG2311" i="1"/>
  <c r="AG2327" i="1"/>
  <c r="AG2343" i="1"/>
  <c r="AG2359" i="1"/>
  <c r="AG2375" i="1"/>
  <c r="AG2391" i="1"/>
  <c r="AG2407" i="1"/>
  <c r="AG2415" i="1"/>
  <c r="AI2447" i="1"/>
  <c r="AG2447" i="1"/>
  <c r="AI1977" i="1"/>
  <c r="AG1977" i="1"/>
  <c r="AI1993" i="1"/>
  <c r="AG1993" i="1"/>
  <c r="AI2009" i="1"/>
  <c r="AG2009" i="1"/>
  <c r="AI2025" i="1"/>
  <c r="AG2025" i="1"/>
  <c r="AI2041" i="1"/>
  <c r="AG2041" i="1"/>
  <c r="AI2057" i="1"/>
  <c r="AG2057" i="1"/>
  <c r="AI2073" i="1"/>
  <c r="AG2073" i="1"/>
  <c r="AI2089" i="1"/>
  <c r="AG2089" i="1"/>
  <c r="AI2105" i="1"/>
  <c r="AG2105" i="1"/>
  <c r="AI2121" i="1"/>
  <c r="AG2121" i="1"/>
  <c r="AI2137" i="1"/>
  <c r="AG2137" i="1"/>
  <c r="AI2153" i="1"/>
  <c r="AG2153" i="1"/>
  <c r="AI2169" i="1"/>
  <c r="AG2169" i="1"/>
  <c r="AI2185" i="1"/>
  <c r="AG2185" i="1"/>
  <c r="AI2201" i="1"/>
  <c r="AG2201" i="1"/>
  <c r="AI2233" i="1"/>
  <c r="AG2233" i="1"/>
  <c r="AI2249" i="1"/>
  <c r="AG2249" i="1"/>
  <c r="AI2265" i="1"/>
  <c r="AG2265" i="1"/>
  <c r="AI2281" i="1"/>
  <c r="AG2281" i="1"/>
  <c r="AI2297" i="1"/>
  <c r="AG2297" i="1"/>
  <c r="AI2313" i="1"/>
  <c r="AG2313" i="1"/>
  <c r="AI2329" i="1"/>
  <c r="AG2329" i="1"/>
  <c r="AI2345" i="1"/>
  <c r="AG2345" i="1"/>
  <c r="AI2361" i="1"/>
  <c r="AG2361" i="1"/>
  <c r="AI2377" i="1"/>
  <c r="AG2377" i="1"/>
  <c r="AG2393" i="1"/>
  <c r="AI2409" i="1"/>
  <c r="AG2409" i="1"/>
  <c r="AG2437" i="1"/>
  <c r="AG2461" i="1"/>
  <c r="AG2485" i="1"/>
  <c r="AG2501" i="1"/>
  <c r="AG2525" i="1"/>
  <c r="AG2549" i="1"/>
  <c r="AI2475" i="1"/>
  <c r="AG2475" i="1"/>
  <c r="AI2547" i="1"/>
  <c r="AG2547" i="1"/>
  <c r="AG1360" i="1"/>
  <c r="AG1424" i="1"/>
  <c r="AG1380" i="1"/>
  <c r="AI1384" i="1"/>
  <c r="AG1384" i="1"/>
  <c r="AI1356" i="1"/>
  <c r="AG1356" i="1"/>
  <c r="AG1420" i="1"/>
  <c r="AI1468" i="1"/>
  <c r="AG1468" i="1"/>
  <c r="AI1532" i="1"/>
  <c r="AG1532" i="1"/>
  <c r="AI1448" i="1"/>
  <c r="AG1448" i="1"/>
  <c r="AG1504" i="1"/>
  <c r="AI1568" i="1"/>
  <c r="AG1568" i="1"/>
  <c r="AI1606" i="1"/>
  <c r="AG1606" i="1"/>
  <c r="AG1638" i="1"/>
  <c r="AI1476" i="1"/>
  <c r="AG1476" i="1"/>
  <c r="AI1540" i="1"/>
  <c r="AG1540" i="1"/>
  <c r="AG1480" i="1"/>
  <c r="AI1544" i="1"/>
  <c r="AG1544" i="1"/>
  <c r="AG1916" i="1"/>
  <c r="AG1948" i="1"/>
  <c r="AG1519" i="1"/>
  <c r="AG103" i="1"/>
  <c r="AG105" i="1"/>
  <c r="AG107" i="1"/>
  <c r="AG109" i="1"/>
  <c r="AG113" i="1"/>
  <c r="AG119" i="1"/>
  <c r="AG121" i="1"/>
  <c r="AG123" i="1"/>
  <c r="AG125" i="1"/>
  <c r="AG129" i="1"/>
  <c r="AG135" i="1"/>
  <c r="AG137" i="1"/>
  <c r="AG139" i="1"/>
  <c r="AG141" i="1"/>
  <c r="AG143" i="1"/>
  <c r="AG151" i="1"/>
  <c r="AG155" i="1"/>
  <c r="AG157" i="1"/>
  <c r="AG167" i="1"/>
  <c r="AG171" i="1"/>
  <c r="AG235" i="1"/>
  <c r="AG251" i="1"/>
  <c r="AG267" i="1"/>
  <c r="AG283" i="1"/>
  <c r="AG291" i="1"/>
  <c r="AG299" i="1"/>
  <c r="AG443" i="1"/>
  <c r="AG445" i="1"/>
  <c r="AG451" i="1"/>
  <c r="AG453" i="1"/>
  <c r="AG459" i="1"/>
  <c r="AG461" i="1"/>
  <c r="AG469" i="1"/>
  <c r="AG475" i="1"/>
  <c r="AG477" i="1"/>
  <c r="AG479" i="1"/>
  <c r="AG481" i="1"/>
  <c r="AG483" i="1"/>
  <c r="AG485" i="1"/>
  <c r="AG487" i="1"/>
  <c r="AG489" i="1"/>
  <c r="AG491" i="1"/>
  <c r="AG493" i="1"/>
  <c r="AG495" i="1"/>
  <c r="AG497" i="1"/>
  <c r="AG499" i="1"/>
  <c r="AG501" i="1"/>
  <c r="AG503" i="1"/>
  <c r="AG505" i="1"/>
  <c r="AG511" i="1"/>
  <c r="AG521" i="1"/>
  <c r="AG543" i="1"/>
  <c r="AG553" i="1"/>
  <c r="AG575" i="1"/>
  <c r="AG585" i="1"/>
  <c r="AG589" i="1"/>
  <c r="AG593" i="1"/>
  <c r="AG597" i="1"/>
  <c r="AG601" i="1"/>
  <c r="AG605" i="1"/>
  <c r="AG609" i="1"/>
  <c r="AG613" i="1"/>
  <c r="AG623" i="1"/>
  <c r="AG631" i="1"/>
  <c r="AG639" i="1"/>
  <c r="AG655" i="1"/>
  <c r="AG663" i="1"/>
  <c r="AG671" i="1"/>
  <c r="AG679" i="1"/>
  <c r="AG687" i="1"/>
  <c r="AG695" i="1"/>
  <c r="AG703" i="1"/>
  <c r="AG711" i="1"/>
  <c r="AG719" i="1"/>
  <c r="AG899" i="1"/>
  <c r="AG923" i="1"/>
  <c r="AG939" i="1"/>
  <c r="AG955" i="1"/>
  <c r="AG971" i="1"/>
  <c r="AG987" i="1"/>
  <c r="AG1003" i="1"/>
  <c r="AG1019" i="1"/>
  <c r="AG1035" i="1"/>
  <c r="AG1051" i="1"/>
  <c r="AG1067" i="1"/>
  <c r="AG1083" i="1"/>
  <c r="AG1115" i="1"/>
  <c r="AG1123" i="1"/>
  <c r="AG1131" i="1"/>
  <c r="AG1139" i="1"/>
  <c r="AG1147" i="1"/>
  <c r="AG1353" i="1"/>
  <c r="AG1357" i="1"/>
  <c r="AG1361" i="1"/>
  <c r="AG1365" i="1"/>
  <c r="AG1369" i="1"/>
  <c r="AG1373" i="1"/>
  <c r="AG1377" i="1"/>
  <c r="AG1381" i="1"/>
  <c r="AG1385" i="1"/>
  <c r="AG1389" i="1"/>
  <c r="AG1393" i="1"/>
  <c r="AI1397" i="1"/>
  <c r="AG1397" i="1"/>
  <c r="AG1401" i="1"/>
  <c r="AI1405" i="1"/>
  <c r="AG1405" i="1"/>
  <c r="AG1409" i="1"/>
  <c r="AG1413" i="1"/>
  <c r="AG1417" i="1"/>
  <c r="AG1421" i="1"/>
  <c r="AG1425" i="1"/>
  <c r="AI1429" i="1"/>
  <c r="AG1429" i="1"/>
  <c r="AG1433" i="1"/>
  <c r="AI1437" i="1"/>
  <c r="AG1437" i="1"/>
  <c r="AG1441" i="1"/>
  <c r="AG1445" i="1"/>
  <c r="AG1449" i="1"/>
  <c r="AI1453" i="1"/>
  <c r="AG1453" i="1"/>
  <c r="AG1457" i="1"/>
  <c r="AG1461" i="1"/>
  <c r="AI1469" i="1"/>
  <c r="AG1469" i="1"/>
  <c r="AI1477" i="1"/>
  <c r="AG1477" i="1"/>
  <c r="AI1485" i="1"/>
  <c r="AG1485" i="1"/>
  <c r="AI1493" i="1"/>
  <c r="AG1493" i="1"/>
  <c r="AI1501" i="1"/>
  <c r="AG1501" i="1"/>
  <c r="AI1509" i="1"/>
  <c r="AG1509" i="1"/>
  <c r="AI1517" i="1"/>
  <c r="AG1517" i="1"/>
  <c r="AI1525" i="1"/>
  <c r="AG1525" i="1"/>
  <c r="AI1533" i="1"/>
  <c r="AG1533" i="1"/>
  <c r="AG1541" i="1"/>
  <c r="AI1549" i="1"/>
  <c r="AG1549" i="1"/>
  <c r="AG1580" i="1"/>
  <c r="AG1588" i="1"/>
  <c r="AG1596" i="1"/>
  <c r="AG1604" i="1"/>
  <c r="AG1612" i="1"/>
  <c r="AG1620" i="1"/>
  <c r="AG1628" i="1"/>
  <c r="AG1636" i="1"/>
  <c r="AG1644" i="1"/>
  <c r="AG1652" i="1"/>
  <c r="AG1660" i="1"/>
  <c r="AG1662" i="1"/>
  <c r="AG1664" i="1"/>
  <c r="AG1666" i="1"/>
  <c r="AG1668" i="1"/>
  <c r="AG1670" i="1"/>
  <c r="AG1672" i="1"/>
  <c r="AG1674" i="1"/>
  <c r="AG1676" i="1"/>
  <c r="AG1678" i="1"/>
  <c r="AG1680" i="1"/>
  <c r="AG1682" i="1"/>
  <c r="AG1684" i="1"/>
  <c r="AG1686" i="1"/>
  <c r="AG1688" i="1"/>
  <c r="AG1690" i="1"/>
  <c r="AG1692" i="1"/>
  <c r="AG1694" i="1"/>
  <c r="AG1696" i="1"/>
  <c r="AG1698" i="1"/>
  <c r="AG1700" i="1"/>
  <c r="AG1702" i="1"/>
  <c r="AG1704" i="1"/>
  <c r="AG1706" i="1"/>
  <c r="AG1708" i="1"/>
  <c r="AG1710" i="1"/>
  <c r="AG1712" i="1"/>
  <c r="AG1714" i="1"/>
  <c r="AG1716" i="1"/>
  <c r="AG1718" i="1"/>
  <c r="AG1720" i="1"/>
  <c r="AG1722" i="1"/>
  <c r="AG1724" i="1"/>
  <c r="AG1726" i="1"/>
  <c r="AG1728" i="1"/>
  <c r="AG1730" i="1"/>
  <c r="AG1732" i="1"/>
  <c r="AG1734" i="1"/>
  <c r="AG1736" i="1"/>
  <c r="AI1738" i="1"/>
  <c r="AG1738" i="1"/>
  <c r="AG1740" i="1"/>
  <c r="AG1742" i="1"/>
  <c r="AG1744" i="1"/>
  <c r="AG1746" i="1"/>
  <c r="AG1748" i="1"/>
  <c r="AG1750" i="1"/>
  <c r="AG2416" i="1"/>
  <c r="AG2424" i="1"/>
  <c r="AG2432" i="1"/>
  <c r="AG2440" i="1"/>
  <c r="AG2448" i="1"/>
  <c r="AG2456" i="1"/>
  <c r="AG2464" i="1"/>
  <c r="AG2472" i="1"/>
  <c r="AG2480" i="1"/>
  <c r="AG2488" i="1"/>
  <c r="AG2496" i="1"/>
  <c r="AG2504" i="1"/>
  <c r="AG2512" i="1"/>
  <c r="AG2520" i="1"/>
  <c r="AG2528" i="1"/>
  <c r="AG2536" i="1"/>
  <c r="AG2544" i="1"/>
  <c r="AG2552" i="1"/>
  <c r="AG149" i="1"/>
  <c r="AG297" i="1"/>
  <c r="AG279" i="1"/>
  <c r="AG257" i="1"/>
  <c r="AG470" i="1"/>
  <c r="AI404" i="1"/>
  <c r="AJ404" i="1" s="1"/>
  <c r="AG404" i="1"/>
  <c r="AI436" i="1"/>
  <c r="AJ436" i="1" s="1"/>
  <c r="AG436" i="1"/>
  <c r="AG460" i="1"/>
  <c r="AG466" i="1"/>
  <c r="AG390" i="1"/>
  <c r="AG422" i="1"/>
  <c r="AG571" i="1"/>
  <c r="AI656" i="1"/>
  <c r="AG656" i="1"/>
  <c r="AG565" i="1"/>
  <c r="AG594" i="1"/>
  <c r="AG610" i="1"/>
  <c r="AG662" i="1"/>
  <c r="AG694" i="1"/>
  <c r="AI583" i="1"/>
  <c r="AG583" i="1"/>
  <c r="AG813" i="1"/>
  <c r="AG821" i="1"/>
  <c r="AG845" i="1"/>
  <c r="AG861" i="1"/>
  <c r="AG877" i="1"/>
  <c r="AG807" i="1"/>
  <c r="AG823" i="1"/>
  <c r="AG839" i="1"/>
  <c r="AG855" i="1"/>
  <c r="AG887" i="1"/>
  <c r="AI906" i="1"/>
  <c r="AG906" i="1"/>
  <c r="AI1108" i="1"/>
  <c r="AG1108" i="1"/>
  <c r="AI966" i="1"/>
  <c r="AG966" i="1"/>
  <c r="AI1030" i="1"/>
  <c r="AG1030" i="1"/>
  <c r="AI1157" i="1"/>
  <c r="AG1157" i="1"/>
  <c r="AG1129" i="1"/>
  <c r="AI1245" i="1"/>
  <c r="AG1245" i="1"/>
  <c r="AG1358" i="1"/>
  <c r="AG1398" i="1"/>
  <c r="AG1406" i="1"/>
  <c r="AG1422" i="1"/>
  <c r="AG1438" i="1"/>
  <c r="AG1454" i="1"/>
  <c r="AG1470" i="1"/>
  <c r="AG1494" i="1"/>
  <c r="AG1510" i="1"/>
  <c r="AG1526" i="1"/>
  <c r="AG1550" i="1"/>
  <c r="AG1566" i="1"/>
  <c r="AI1586" i="1"/>
  <c r="AG1586" i="1"/>
  <c r="AG1618" i="1"/>
  <c r="AI1650" i="1"/>
  <c r="AG1650" i="1"/>
  <c r="AG1247" i="1"/>
  <c r="AG1279" i="1"/>
  <c r="AG1311" i="1"/>
  <c r="AG1327" i="1"/>
  <c r="AI1134" i="1"/>
  <c r="AG1134" i="1"/>
  <c r="AG1313" i="1"/>
  <c r="AG1363" i="1"/>
  <c r="AG1427" i="1"/>
  <c r="AI1507" i="1"/>
  <c r="AG1507" i="1"/>
  <c r="AI1555" i="1"/>
  <c r="AG1555" i="1"/>
  <c r="AI1697" i="1"/>
  <c r="AG1697" i="1"/>
  <c r="AG1915" i="1"/>
  <c r="AG1367" i="1"/>
  <c r="AG1431" i="1"/>
  <c r="AI1495" i="1"/>
  <c r="AG1495" i="1"/>
  <c r="AI1559" i="1"/>
  <c r="AG1559" i="1"/>
  <c r="AI1592" i="1"/>
  <c r="AG1592" i="1"/>
  <c r="AI1611" i="1"/>
  <c r="AG1611" i="1"/>
  <c r="AG1643" i="1"/>
  <c r="AI1667" i="1"/>
  <c r="AG1667" i="1"/>
  <c r="AI1699" i="1"/>
  <c r="AG1699" i="1"/>
  <c r="AI1731" i="1"/>
  <c r="AG1731" i="1"/>
  <c r="AI1765" i="1"/>
  <c r="AG1765" i="1"/>
  <c r="AI1797" i="1"/>
  <c r="AG1797" i="1"/>
  <c r="AI1829" i="1"/>
  <c r="AG1829" i="1"/>
  <c r="AI1861" i="1"/>
  <c r="AG1861" i="1"/>
  <c r="AI1893" i="1"/>
  <c r="AG1893" i="1"/>
  <c r="AI1929" i="1"/>
  <c r="AG1929" i="1"/>
  <c r="AG1236" i="1"/>
  <c r="AI1300" i="1"/>
  <c r="AG1300" i="1"/>
  <c r="AG1331" i="1"/>
  <c r="AG1407" i="1"/>
  <c r="AG1941" i="1"/>
  <c r="AI2217" i="1"/>
  <c r="AG2217" i="1"/>
  <c r="Z26" i="1"/>
  <c r="Z143" i="1"/>
  <c r="Z135" i="1"/>
  <c r="AG259" i="1"/>
  <c r="AG223" i="1"/>
  <c r="AG287" i="1"/>
  <c r="AG233" i="1"/>
  <c r="AG265" i="1"/>
  <c r="AG446" i="1"/>
  <c r="AI376" i="1"/>
  <c r="AJ376" i="1" s="1"/>
  <c r="AG376" i="1"/>
  <c r="AI392" i="1"/>
  <c r="AJ392" i="1" s="1"/>
  <c r="AG392" i="1"/>
  <c r="AI408" i="1"/>
  <c r="AJ408" i="1" s="1"/>
  <c r="AG408" i="1"/>
  <c r="AI424" i="1"/>
  <c r="AJ424" i="1" s="1"/>
  <c r="AG424" i="1"/>
  <c r="AI440" i="1"/>
  <c r="AJ440" i="1" s="1"/>
  <c r="AG440" i="1"/>
  <c r="AG468" i="1"/>
  <c r="AG450" i="1"/>
  <c r="AG474" i="1"/>
  <c r="AG378" i="1"/>
  <c r="AG394" i="1"/>
  <c r="AG410" i="1"/>
  <c r="AG426" i="1"/>
  <c r="AG442" i="1"/>
  <c r="AG561" i="1"/>
  <c r="AG588" i="1"/>
  <c r="AG604" i="1"/>
  <c r="AG618" i="1"/>
  <c r="AG634" i="1"/>
  <c r="AG650" i="1"/>
  <c r="AG666" i="1"/>
  <c r="AG682" i="1"/>
  <c r="AG698" i="1"/>
  <c r="AG714" i="1"/>
  <c r="AG531" i="1"/>
  <c r="AG555" i="1"/>
  <c r="AI632" i="1"/>
  <c r="AG632" i="1"/>
  <c r="AI664" i="1"/>
  <c r="AG664" i="1"/>
  <c r="AI696" i="1"/>
  <c r="AG696" i="1"/>
  <c r="AG525" i="1"/>
  <c r="AG549" i="1"/>
  <c r="AG587" i="1"/>
  <c r="AG595" i="1"/>
  <c r="AG603" i="1"/>
  <c r="AG611" i="1"/>
  <c r="AG638" i="1"/>
  <c r="AG670" i="1"/>
  <c r="AG702" i="1"/>
  <c r="AG535" i="1"/>
  <c r="AG559" i="1"/>
  <c r="AG620" i="1"/>
  <c r="AG660" i="1"/>
  <c r="AG684" i="1"/>
  <c r="AG700" i="1"/>
  <c r="AG716" i="1"/>
  <c r="AG859" i="1"/>
  <c r="AG875" i="1"/>
  <c r="AG891" i="1"/>
  <c r="AG898" i="1"/>
  <c r="AG900" i="1"/>
  <c r="AG916" i="1"/>
  <c r="AI932" i="1"/>
  <c r="AG932" i="1"/>
  <c r="AI948" i="1"/>
  <c r="AG948" i="1"/>
  <c r="AG964" i="1"/>
  <c r="AI980" i="1"/>
  <c r="AG980" i="1"/>
  <c r="AI996" i="1"/>
  <c r="AG996" i="1"/>
  <c r="AG1012" i="1"/>
  <c r="AI1028" i="1"/>
  <c r="AG1028" i="1"/>
  <c r="AI1044" i="1"/>
  <c r="AG1044" i="1"/>
  <c r="AG1060" i="1"/>
  <c r="AI1076" i="1"/>
  <c r="AG1076" i="1"/>
  <c r="AI1092" i="1"/>
  <c r="AG1092" i="1"/>
  <c r="AI942" i="1"/>
  <c r="AG942" i="1"/>
  <c r="AI974" i="1"/>
  <c r="AG974" i="1"/>
  <c r="AI1006" i="1"/>
  <c r="AG1006" i="1"/>
  <c r="AI1038" i="1"/>
  <c r="AG1038" i="1"/>
  <c r="AI1070" i="1"/>
  <c r="AG1070" i="1"/>
  <c r="AI1102" i="1"/>
  <c r="AG1102" i="1"/>
  <c r="AI1110" i="1"/>
  <c r="AG1110" i="1"/>
  <c r="AI1142" i="1"/>
  <c r="AG1142" i="1"/>
  <c r="AG1345" i="1"/>
  <c r="AG931" i="1"/>
  <c r="AI963" i="1"/>
  <c r="AG963" i="1"/>
  <c r="AG995" i="1"/>
  <c r="AG1027" i="1"/>
  <c r="AG1059" i="1"/>
  <c r="AI1091" i="1"/>
  <c r="AG1091" i="1"/>
  <c r="AG1121" i="1"/>
  <c r="AI1150" i="1"/>
  <c r="AG1150" i="1"/>
  <c r="AI1161" i="1"/>
  <c r="AG1161" i="1"/>
  <c r="AI1140" i="1"/>
  <c r="AG1140" i="1"/>
  <c r="AG1349" i="1"/>
  <c r="AG1253" i="1"/>
  <c r="AG1285" i="1"/>
  <c r="AG1289" i="1"/>
  <c r="AI1321" i="1"/>
  <c r="AG1321" i="1"/>
  <c r="AG1260" i="1"/>
  <c r="AI1292" i="1"/>
  <c r="AG1292" i="1"/>
  <c r="AG1324" i="1"/>
  <c r="AG1343" i="1"/>
  <c r="AI1673" i="1"/>
  <c r="AG1673" i="1"/>
  <c r="AI1705" i="1"/>
  <c r="AG1705" i="1"/>
  <c r="AI1737" i="1"/>
  <c r="AG1737" i="1"/>
  <c r="AG1923" i="1"/>
  <c r="AG1955" i="1"/>
  <c r="AI1584" i="1"/>
  <c r="AG1584" i="1"/>
  <c r="AG1603" i="1"/>
  <c r="AI1616" i="1"/>
  <c r="AG1616" i="1"/>
  <c r="AG1635" i="1"/>
  <c r="AI1648" i="1"/>
  <c r="AG1648" i="1"/>
  <c r="AG1753" i="1"/>
  <c r="AI1769" i="1"/>
  <c r="AG1769" i="1"/>
  <c r="AG1785" i="1"/>
  <c r="AI1801" i="1"/>
  <c r="AG1801" i="1"/>
  <c r="AG1817" i="1"/>
  <c r="AI1833" i="1"/>
  <c r="AG1833" i="1"/>
  <c r="AG1849" i="1"/>
  <c r="AI1865" i="1"/>
  <c r="AG1865" i="1"/>
  <c r="AG1881" i="1"/>
  <c r="AI1897" i="1"/>
  <c r="AG1897" i="1"/>
  <c r="AI1921" i="1"/>
  <c r="AG1921" i="1"/>
  <c r="AI1953" i="1"/>
  <c r="AG1953" i="1"/>
  <c r="AG1355" i="1"/>
  <c r="AG1387" i="1"/>
  <c r="AG1419" i="1"/>
  <c r="AI1451" i="1"/>
  <c r="AG1451" i="1"/>
  <c r="AG1483" i="1"/>
  <c r="AI1515" i="1"/>
  <c r="AG1515" i="1"/>
  <c r="AG1547" i="1"/>
  <c r="AG1661" i="1"/>
  <c r="AG1677" i="1"/>
  <c r="AG1693" i="1"/>
  <c r="AG1709" i="1"/>
  <c r="AG1725" i="1"/>
  <c r="AG1741" i="1"/>
  <c r="AI1919" i="1"/>
  <c r="AG1919" i="1"/>
  <c r="AI1935" i="1"/>
  <c r="AG1935" i="1"/>
  <c r="AI1951" i="1"/>
  <c r="AG1951" i="1"/>
  <c r="AG1099" i="1"/>
  <c r="AG1917" i="1"/>
  <c r="AI1949" i="1"/>
  <c r="AG1949" i="1"/>
  <c r="AG2419" i="1"/>
  <c r="AG2451" i="1"/>
  <c r="AG2515" i="1"/>
  <c r="AG1964" i="1"/>
  <c r="AG1979" i="1"/>
  <c r="AG1995" i="1"/>
  <c r="AG2011" i="1"/>
  <c r="AG2027" i="1"/>
  <c r="AG2043" i="1"/>
  <c r="AG2059" i="1"/>
  <c r="AG2075" i="1"/>
  <c r="AG2091" i="1"/>
  <c r="AG2107" i="1"/>
  <c r="AG2123" i="1"/>
  <c r="AG2139" i="1"/>
  <c r="AG2155" i="1"/>
  <c r="AG2171" i="1"/>
  <c r="AG2187" i="1"/>
  <c r="AG2203" i="1"/>
  <c r="AG2219" i="1"/>
  <c r="AG2235" i="1"/>
  <c r="AG2251" i="1"/>
  <c r="AG2267" i="1"/>
  <c r="AG2283" i="1"/>
  <c r="AG2299" i="1"/>
  <c r="AG2315" i="1"/>
  <c r="AG2331" i="1"/>
  <c r="AG2347" i="1"/>
  <c r="AG2363" i="1"/>
  <c r="AG2379" i="1"/>
  <c r="AG2395" i="1"/>
  <c r="AG2411" i="1"/>
  <c r="AG2425" i="1"/>
  <c r="AG2441" i="1"/>
  <c r="AG2457" i="1"/>
  <c r="AG2473" i="1"/>
  <c r="AG2489" i="1"/>
  <c r="AG2505" i="1"/>
  <c r="AG2521" i="1"/>
  <c r="AG2537" i="1"/>
  <c r="AG2553" i="1"/>
  <c r="AI2423" i="1"/>
  <c r="AG2423" i="1"/>
  <c r="AI2455" i="1"/>
  <c r="AG2455" i="1"/>
  <c r="AI1965" i="1"/>
  <c r="AG1965" i="1"/>
  <c r="AI1981" i="1"/>
  <c r="AG1981" i="1"/>
  <c r="AI1997" i="1"/>
  <c r="AG1997" i="1"/>
  <c r="AI2013" i="1"/>
  <c r="AG2013" i="1"/>
  <c r="AG2029" i="1"/>
  <c r="AG2045" i="1"/>
  <c r="AI2061" i="1"/>
  <c r="AG2061" i="1"/>
  <c r="AI2077" i="1"/>
  <c r="AG2077" i="1"/>
  <c r="AG2093" i="1"/>
  <c r="AI2093" i="1"/>
  <c r="AI2109" i="1"/>
  <c r="AG2109" i="1"/>
  <c r="AI2125" i="1"/>
  <c r="AG2125" i="1"/>
  <c r="AI2141" i="1"/>
  <c r="AG2141" i="1"/>
  <c r="AG2157" i="1"/>
  <c r="AG2173" i="1"/>
  <c r="AI2189" i="1"/>
  <c r="AG2189" i="1"/>
  <c r="AI2205" i="1"/>
  <c r="AG2205" i="1"/>
  <c r="AI2221" i="1"/>
  <c r="AG2221" i="1"/>
  <c r="AI2237" i="1"/>
  <c r="AG2237" i="1"/>
  <c r="AI2253" i="1"/>
  <c r="AG2253" i="1"/>
  <c r="AG2269" i="1"/>
  <c r="AI2285" i="1"/>
  <c r="AG2285" i="1"/>
  <c r="AI2301" i="1"/>
  <c r="AG2301" i="1"/>
  <c r="AI2317" i="1"/>
  <c r="AG2317" i="1"/>
  <c r="AI2333" i="1"/>
  <c r="AG2333" i="1"/>
  <c r="AI2349" i="1"/>
  <c r="AG2349" i="1"/>
  <c r="AG2365" i="1"/>
  <c r="AI2381" i="1"/>
  <c r="AG2381" i="1"/>
  <c r="AI2397" i="1"/>
  <c r="AG2397" i="1"/>
  <c r="AG2413" i="1"/>
  <c r="AG2445" i="1"/>
  <c r="AG2469" i="1"/>
  <c r="AG2509" i="1"/>
  <c r="AG2533" i="1"/>
  <c r="AI2491" i="1"/>
  <c r="AG2491" i="1"/>
  <c r="AG2555" i="1"/>
  <c r="AG1376" i="1"/>
  <c r="AG1440" i="1"/>
  <c r="AI1400" i="1"/>
  <c r="AG1400" i="1"/>
  <c r="AI1372" i="1"/>
  <c r="AG1372" i="1"/>
  <c r="AI1436" i="1"/>
  <c r="AG1436" i="1"/>
  <c r="AG1484" i="1"/>
  <c r="AG1548" i="1"/>
  <c r="AG1456" i="1"/>
  <c r="AG1520" i="1"/>
  <c r="AI1582" i="1"/>
  <c r="AG1582" i="1"/>
  <c r="AI1614" i="1"/>
  <c r="AG1614" i="1"/>
  <c r="AI1646" i="1"/>
  <c r="AG1646" i="1"/>
  <c r="AI1492" i="1"/>
  <c r="AG1492" i="1"/>
  <c r="AI1556" i="1"/>
  <c r="AG1556" i="1"/>
  <c r="AG1496" i="1"/>
  <c r="AG1560" i="1"/>
  <c r="AI1924" i="1"/>
  <c r="AG1924" i="1"/>
  <c r="AI1956" i="1"/>
  <c r="AG1956" i="1"/>
  <c r="AG117" i="1"/>
  <c r="AG275" i="1"/>
  <c r="AG263" i="1"/>
  <c r="AG241" i="1"/>
  <c r="AG454" i="1"/>
  <c r="AI396" i="1"/>
  <c r="AJ396" i="1" s="1"/>
  <c r="AG396" i="1"/>
  <c r="AI428" i="1"/>
  <c r="AJ428" i="1" s="1"/>
  <c r="AG428" i="1"/>
  <c r="AG444" i="1"/>
  <c r="AG458" i="1"/>
  <c r="AG398" i="1"/>
  <c r="AG430" i="1"/>
  <c r="AG464" i="1"/>
  <c r="AG577" i="1"/>
  <c r="AG608" i="1"/>
  <c r="AI515" i="1"/>
  <c r="AG515" i="1"/>
  <c r="AI640" i="1"/>
  <c r="AG640" i="1"/>
  <c r="AI704" i="1"/>
  <c r="AG704" i="1"/>
  <c r="AG533" i="1"/>
  <c r="AG573" i="1"/>
  <c r="AG598" i="1"/>
  <c r="AG614" i="1"/>
  <c r="AG678" i="1"/>
  <c r="AG809" i="1"/>
  <c r="AG817" i="1"/>
  <c r="AG833" i="1"/>
  <c r="AI849" i="1"/>
  <c r="AG849" i="1"/>
  <c r="AG865" i="1"/>
  <c r="AG881" i="1"/>
  <c r="AG811" i="1"/>
  <c r="AG827" i="1"/>
  <c r="AG843" i="1"/>
  <c r="AI863" i="1"/>
  <c r="AG863" i="1"/>
  <c r="AG1104" i="1"/>
  <c r="AI950" i="1"/>
  <c r="AG950" i="1"/>
  <c r="AI1046" i="1"/>
  <c r="AG1046" i="1"/>
  <c r="AI1132" i="1"/>
  <c r="AG1132" i="1"/>
  <c r="AG1165" i="1"/>
  <c r="AG1293" i="1"/>
  <c r="AG1362" i="1"/>
  <c r="AG1378" i="1"/>
  <c r="AG1394" i="1"/>
  <c r="AG1410" i="1"/>
  <c r="AG1426" i="1"/>
  <c r="AG1434" i="1"/>
  <c r="AG1450" i="1"/>
  <c r="AG1466" i="1"/>
  <c r="AG1482" i="1"/>
  <c r="AG1506" i="1"/>
  <c r="AG1514" i="1"/>
  <c r="AG1530" i="1"/>
  <c r="AG1546" i="1"/>
  <c r="AG1562" i="1"/>
  <c r="AI1594" i="1"/>
  <c r="AG1594" i="1"/>
  <c r="AI1626" i="1"/>
  <c r="AG1626" i="1"/>
  <c r="AI1658" i="1"/>
  <c r="AG1658" i="1"/>
  <c r="AG1239" i="1"/>
  <c r="AG1271" i="1"/>
  <c r="AG1303" i="1"/>
  <c r="AG1297" i="1"/>
  <c r="AG1329" i="1"/>
  <c r="AG1379" i="1"/>
  <c r="AG1411" i="1"/>
  <c r="AI1443" i="1"/>
  <c r="AG1443" i="1"/>
  <c r="AG1475" i="1"/>
  <c r="AI1539" i="1"/>
  <c r="AG1539" i="1"/>
  <c r="AG1571" i="1"/>
  <c r="AI1681" i="1"/>
  <c r="AG1681" i="1"/>
  <c r="AG1713" i="1"/>
  <c r="AI1745" i="1"/>
  <c r="AG1745" i="1"/>
  <c r="AG1931" i="1"/>
  <c r="AG1963" i="1"/>
  <c r="AG1383" i="1"/>
  <c r="AG1415" i="1"/>
  <c r="AI1447" i="1"/>
  <c r="AG1447" i="1"/>
  <c r="AI1479" i="1"/>
  <c r="AG1479" i="1"/>
  <c r="AI1511" i="1"/>
  <c r="AG1511" i="1"/>
  <c r="AI1543" i="1"/>
  <c r="AG1543" i="1"/>
  <c r="AG1575" i="1"/>
  <c r="AG1595" i="1"/>
  <c r="AI1608" i="1"/>
  <c r="AG1608" i="1"/>
  <c r="AI1627" i="1"/>
  <c r="AG1627" i="1"/>
  <c r="AI1640" i="1"/>
  <c r="AG1640" i="1"/>
  <c r="AG1659" i="1"/>
  <c r="AI1675" i="1"/>
  <c r="AG1675" i="1"/>
  <c r="AG1691" i="1"/>
  <c r="AI1707" i="1"/>
  <c r="AG1707" i="1"/>
  <c r="AG1723" i="1"/>
  <c r="AI1739" i="1"/>
  <c r="AG1739" i="1"/>
  <c r="AG1757" i="1"/>
  <c r="AI1773" i="1"/>
  <c r="AG1773" i="1"/>
  <c r="AI1789" i="1"/>
  <c r="AG1789" i="1"/>
  <c r="AI1805" i="1"/>
  <c r="AG1805" i="1"/>
  <c r="AG1821" i="1"/>
  <c r="AI1837" i="1"/>
  <c r="AG1837" i="1"/>
  <c r="AG1853" i="1"/>
  <c r="AI1869" i="1"/>
  <c r="AG1869" i="1"/>
  <c r="AG1901" i="1"/>
  <c r="AI1913" i="1"/>
  <c r="AG1913" i="1"/>
  <c r="AI1945" i="1"/>
  <c r="AG1945" i="1"/>
  <c r="AI1969" i="1"/>
  <c r="AG1969" i="1"/>
  <c r="AI1252" i="1"/>
  <c r="AG1252" i="1"/>
  <c r="AI1284" i="1"/>
  <c r="AG1284" i="1"/>
  <c r="AI1316" i="1"/>
  <c r="AG1316" i="1"/>
  <c r="AI1339" i="1"/>
  <c r="AG1339" i="1"/>
  <c r="AG1359" i="1"/>
  <c r="AG1391" i="1"/>
  <c r="AI1423" i="1"/>
  <c r="AG1423" i="1"/>
  <c r="AG1455" i="1"/>
  <c r="AG1503" i="1"/>
  <c r="AI1567" i="1"/>
  <c r="AG1567" i="1"/>
  <c r="AI1925" i="1"/>
  <c r="AG1925" i="1"/>
  <c r="AI1957" i="1"/>
  <c r="AG1957" i="1"/>
  <c r="AG2427" i="1"/>
  <c r="AG2467" i="1"/>
  <c r="AG2531" i="1"/>
  <c r="AG1983" i="1"/>
  <c r="AG1999" i="1"/>
  <c r="AG2015" i="1"/>
  <c r="AG2031" i="1"/>
  <c r="AG2047" i="1"/>
  <c r="AG2063" i="1"/>
  <c r="AG2079" i="1"/>
  <c r="AG2095" i="1"/>
  <c r="AG2111" i="1"/>
  <c r="AG2127" i="1"/>
  <c r="AG2143" i="1"/>
  <c r="AG2159" i="1"/>
  <c r="AG2175" i="1"/>
  <c r="AG2191" i="1"/>
  <c r="AG2207" i="1"/>
  <c r="AG2223" i="1"/>
  <c r="AG2239" i="1"/>
  <c r="AG2255" i="1"/>
  <c r="AG2271" i="1"/>
  <c r="AG2287" i="1"/>
  <c r="AG2303" i="1"/>
  <c r="AG2319" i="1"/>
  <c r="AG2335" i="1"/>
  <c r="AG2351" i="1"/>
  <c r="AG2367" i="1"/>
  <c r="AG2383" i="1"/>
  <c r="AG2399" i="1"/>
  <c r="AG2431" i="1"/>
  <c r="AI1985" i="1"/>
  <c r="AG1985" i="1"/>
  <c r="AI2001" i="1"/>
  <c r="AG2001" i="1"/>
  <c r="AI2017" i="1"/>
  <c r="AG2017" i="1"/>
  <c r="AI2033" i="1"/>
  <c r="AG2033" i="1"/>
  <c r="AI2049" i="1"/>
  <c r="AG2049" i="1"/>
  <c r="AI2065" i="1"/>
  <c r="AG2065" i="1"/>
  <c r="AI2081" i="1"/>
  <c r="AG2081" i="1"/>
  <c r="AI2097" i="1"/>
  <c r="AG2097" i="1"/>
  <c r="AI2113" i="1"/>
  <c r="AG2113" i="1"/>
  <c r="AI2129" i="1"/>
  <c r="AG2129" i="1"/>
  <c r="AI2145" i="1"/>
  <c r="AG2145" i="1"/>
  <c r="AI2161" i="1"/>
  <c r="AG2161" i="1"/>
  <c r="AI2177" i="1"/>
  <c r="AG2177" i="1"/>
  <c r="AI2193" i="1"/>
  <c r="AG2193" i="1"/>
  <c r="AI2209" i="1"/>
  <c r="AG2209" i="1"/>
  <c r="AI2225" i="1"/>
  <c r="AG2225" i="1"/>
  <c r="AI2241" i="1"/>
  <c r="AG2241" i="1"/>
  <c r="AI2257" i="1"/>
  <c r="AG2257" i="1"/>
  <c r="AI2273" i="1"/>
  <c r="AG2273" i="1"/>
  <c r="AI2289" i="1"/>
  <c r="AG2289" i="1"/>
  <c r="AI2305" i="1"/>
  <c r="AG2305" i="1"/>
  <c r="AI2321" i="1"/>
  <c r="AG2321" i="1"/>
  <c r="AI2337" i="1"/>
  <c r="AG2337" i="1"/>
  <c r="AI2353" i="1"/>
  <c r="AG2353" i="1"/>
  <c r="AI2369" i="1"/>
  <c r="AG2369" i="1"/>
  <c r="AG2385" i="1"/>
  <c r="AI2401" i="1"/>
  <c r="AG2401" i="1"/>
  <c r="AG2421" i="1"/>
  <c r="AG2453" i="1"/>
  <c r="AG2493" i="1"/>
  <c r="AG2517" i="1"/>
  <c r="AG2541" i="1"/>
  <c r="AG2557" i="1"/>
  <c r="AI2499" i="1"/>
  <c r="AG2499" i="1"/>
  <c r="AG856" i="1"/>
  <c r="AG1392" i="1"/>
  <c r="AG852" i="1"/>
  <c r="AI1352" i="1"/>
  <c r="AG1352" i="1"/>
  <c r="AI1416" i="1"/>
  <c r="AG1416" i="1"/>
  <c r="AI1388" i="1"/>
  <c r="AG1388" i="1"/>
  <c r="AI1396" i="1"/>
  <c r="AG1396" i="1"/>
  <c r="AI1500" i="1"/>
  <c r="AG1500" i="1"/>
  <c r="AI1564" i="1"/>
  <c r="AG1564" i="1"/>
  <c r="AI1472" i="1"/>
  <c r="AG1472" i="1"/>
  <c r="AG1536" i="1"/>
  <c r="AI1590" i="1"/>
  <c r="AG1590" i="1"/>
  <c r="AI1622" i="1"/>
  <c r="AG1622" i="1"/>
  <c r="AI1654" i="1"/>
  <c r="AG1654" i="1"/>
  <c r="AI1428" i="1"/>
  <c r="AG1428" i="1"/>
  <c r="AG1508" i="1"/>
  <c r="AI1572" i="1"/>
  <c r="AG1572" i="1"/>
  <c r="AI1444" i="1"/>
  <c r="AG1444" i="1"/>
  <c r="AG1512" i="1"/>
  <c r="AG1576" i="1"/>
  <c r="AI1932" i="1"/>
  <c r="AG1932" i="1"/>
  <c r="AG1487" i="1"/>
  <c r="AG1551" i="1"/>
  <c r="AG4" i="1"/>
  <c r="AG6" i="1"/>
  <c r="AG8" i="1"/>
  <c r="AG10" i="1"/>
  <c r="AG12" i="1"/>
  <c r="AG14" i="1"/>
  <c r="AG16" i="1"/>
  <c r="AG18" i="1"/>
  <c r="AG20" i="1"/>
  <c r="AG22" i="1"/>
  <c r="AG24" i="1"/>
  <c r="AG26" i="1"/>
  <c r="AG28" i="1"/>
  <c r="AG30" i="1"/>
  <c r="AG32" i="1"/>
  <c r="AG34" i="1"/>
  <c r="AG36" i="1"/>
  <c r="AG38" i="1"/>
  <c r="AG40" i="1"/>
  <c r="AG42" i="1"/>
  <c r="AG44" i="1"/>
  <c r="AG46" i="1"/>
  <c r="AG48" i="1"/>
  <c r="AG50" i="1"/>
  <c r="AG52" i="1"/>
  <c r="AG54" i="1"/>
  <c r="AG56" i="1"/>
  <c r="AG58" i="1"/>
  <c r="AG60" i="1"/>
  <c r="AG62" i="1"/>
  <c r="AG64" i="1"/>
  <c r="AG66" i="1"/>
  <c r="AG140" i="1"/>
  <c r="AG148" i="1"/>
  <c r="AG156" i="1"/>
  <c r="AG164" i="1"/>
  <c r="AG172" i="1"/>
  <c r="AG174" i="1"/>
  <c r="AG176" i="1"/>
  <c r="AG178" i="1"/>
  <c r="AG180" i="1"/>
  <c r="AG182" i="1"/>
  <c r="AG184" i="1"/>
  <c r="AG186" i="1"/>
  <c r="AG188" i="1"/>
  <c r="AG190" i="1"/>
  <c r="AG192" i="1"/>
  <c r="AG194" i="1"/>
  <c r="AG196" i="1"/>
  <c r="AG198" i="1"/>
  <c r="AG200" i="1"/>
  <c r="AG202" i="1"/>
  <c r="AG204" i="1"/>
  <c r="AG206" i="1"/>
  <c r="AG208" i="1"/>
  <c r="AG210" i="1"/>
  <c r="AG212" i="1"/>
  <c r="AG214" i="1"/>
  <c r="AG216" i="1"/>
  <c r="AG218" i="1"/>
  <c r="AG220" i="1"/>
  <c r="AG222" i="1"/>
  <c r="AG224" i="1"/>
  <c r="AG226" i="1"/>
  <c r="AG228" i="1"/>
  <c r="AG230" i="1"/>
  <c r="AG232" i="1"/>
  <c r="AG234" i="1"/>
  <c r="AG236" i="1"/>
  <c r="AG238" i="1"/>
  <c r="AG240" i="1"/>
  <c r="AG242" i="1"/>
  <c r="AG244" i="1"/>
  <c r="AG246" i="1"/>
  <c r="AG248" i="1"/>
  <c r="AG250" i="1"/>
  <c r="AG252" i="1"/>
  <c r="AG254" i="1"/>
  <c r="AG256" i="1"/>
  <c r="AG258" i="1"/>
  <c r="AG260" i="1"/>
  <c r="AG262" i="1"/>
  <c r="AG264" i="1"/>
  <c r="AG266" i="1"/>
  <c r="AG268" i="1"/>
  <c r="AG270" i="1"/>
  <c r="AG272" i="1"/>
  <c r="AG274" i="1"/>
  <c r="AG276" i="1"/>
  <c r="AG278" i="1"/>
  <c r="AG280" i="1"/>
  <c r="AG282" i="1"/>
  <c r="AG284" i="1"/>
  <c r="AG286" i="1"/>
  <c r="AG294" i="1"/>
  <c r="AG724" i="1"/>
  <c r="AG726" i="1"/>
  <c r="AG728" i="1"/>
  <c r="AG730" i="1"/>
  <c r="AG732" i="1"/>
  <c r="AG734" i="1"/>
  <c r="AG736" i="1"/>
  <c r="AG738" i="1"/>
  <c r="AG740" i="1"/>
  <c r="AG742" i="1"/>
  <c r="AG744" i="1"/>
  <c r="AG746" i="1"/>
  <c r="AG748" i="1"/>
  <c r="AG750" i="1"/>
  <c r="AG752" i="1"/>
  <c r="AG754" i="1"/>
  <c r="AG756" i="1"/>
  <c r="AG758" i="1"/>
  <c r="AG760" i="1"/>
  <c r="AG762" i="1"/>
  <c r="AG764" i="1"/>
  <c r="AG766" i="1"/>
  <c r="AG768" i="1"/>
  <c r="AG770" i="1"/>
  <c r="AG772" i="1"/>
  <c r="AG774" i="1"/>
  <c r="AG776" i="1"/>
  <c r="AG778" i="1"/>
  <c r="AG780" i="1"/>
  <c r="AG782" i="1"/>
  <c r="AG784" i="1"/>
  <c r="AG786" i="1"/>
  <c r="AG788" i="1"/>
  <c r="AG790" i="1"/>
  <c r="AG792" i="1"/>
  <c r="AG794" i="1"/>
  <c r="AG796" i="1"/>
  <c r="AG800" i="1"/>
  <c r="AG802" i="1"/>
  <c r="AG804" i="1"/>
  <c r="AG806" i="1"/>
  <c r="AG808" i="1"/>
  <c r="AG810" i="1"/>
  <c r="AG812" i="1"/>
  <c r="AG814" i="1"/>
  <c r="AG816" i="1"/>
  <c r="AG818" i="1"/>
  <c r="AG820" i="1"/>
  <c r="AG822" i="1"/>
  <c r="AG824" i="1"/>
  <c r="AG826" i="1"/>
  <c r="AG828" i="1"/>
  <c r="AG830" i="1"/>
  <c r="AG832" i="1"/>
  <c r="AG834" i="1"/>
  <c r="AG836" i="1"/>
  <c r="AG838" i="1"/>
  <c r="AG840" i="1"/>
  <c r="AI842" i="1"/>
  <c r="AG842" i="1"/>
  <c r="AG844" i="1"/>
  <c r="AG846" i="1"/>
  <c r="AG848" i="1"/>
  <c r="AG850" i="1"/>
  <c r="AG854" i="1"/>
  <c r="AG858" i="1"/>
  <c r="AG860" i="1"/>
  <c r="AG862" i="1"/>
  <c r="AG864" i="1"/>
  <c r="AG866" i="1"/>
  <c r="AG868" i="1"/>
  <c r="AG870" i="1"/>
  <c r="AG872" i="1"/>
  <c r="AG874" i="1"/>
  <c r="AG876" i="1"/>
  <c r="AG878" i="1"/>
  <c r="AG880" i="1"/>
  <c r="AG882" i="1"/>
  <c r="AG884" i="1"/>
  <c r="AG886" i="1"/>
  <c r="AG888" i="1"/>
  <c r="AG890" i="1"/>
  <c r="AG892" i="1"/>
  <c r="AI894" i="1"/>
  <c r="AG894" i="1"/>
  <c r="AG896" i="1"/>
  <c r="AG902" i="1"/>
  <c r="AG904" i="1"/>
  <c r="AG910" i="1"/>
  <c r="AG912" i="1"/>
  <c r="AG1120" i="1"/>
  <c r="AG1122" i="1"/>
  <c r="AG1128" i="1"/>
  <c r="AG1130" i="1"/>
  <c r="AG1138" i="1"/>
  <c r="AG1144" i="1"/>
  <c r="AG1146" i="1"/>
  <c r="AG1152" i="1"/>
  <c r="AG1465" i="1"/>
  <c r="AG1473" i="1"/>
  <c r="AG1481" i="1"/>
  <c r="AG1489" i="1"/>
  <c r="AG1497" i="1"/>
  <c r="AG1505" i="1"/>
  <c r="AG1513" i="1"/>
  <c r="AG1521" i="1"/>
  <c r="AG1529" i="1"/>
  <c r="AG1537" i="1"/>
  <c r="AG1545" i="1"/>
  <c r="AG1553" i="1"/>
  <c r="AG1557" i="1"/>
  <c r="AG1561" i="1"/>
  <c r="AG1565" i="1"/>
  <c r="AG1569" i="1"/>
  <c r="AG1573" i="1"/>
  <c r="AG1577" i="1"/>
  <c r="K2" i="4"/>
  <c r="K3" i="4"/>
  <c r="Z56" i="1"/>
  <c r="Z18" i="1"/>
  <c r="Z1907" i="1"/>
  <c r="Z1915" i="1"/>
  <c r="Z1923" i="1"/>
  <c r="Z1931" i="1"/>
  <c r="Z1939" i="1"/>
  <c r="Z1947" i="1"/>
  <c r="Z1955" i="1"/>
  <c r="Z1963" i="1"/>
  <c r="Z1971" i="1"/>
  <c r="Z14" i="1"/>
  <c r="Z30" i="1"/>
  <c r="Z6" i="1"/>
  <c r="Z22" i="1"/>
  <c r="Z164" i="1"/>
  <c r="Z8" i="1"/>
  <c r="Z16" i="1"/>
  <c r="Z24" i="1"/>
  <c r="Y147" i="1"/>
  <c r="Z151" i="1"/>
  <c r="Y647" i="1"/>
  <c r="Z4" i="1"/>
  <c r="Z12" i="1"/>
  <c r="Z20" i="1"/>
  <c r="Z28" i="1"/>
  <c r="Z167" i="1"/>
  <c r="Z44" i="1"/>
  <c r="Y1523" i="1"/>
  <c r="Z46" i="1"/>
  <c r="Z50" i="1"/>
  <c r="Z299" i="1"/>
  <c r="Y615" i="1"/>
  <c r="Z1519" i="1"/>
  <c r="Y467" i="1"/>
  <c r="Z155" i="1"/>
  <c r="Z171" i="1"/>
  <c r="Y115" i="1"/>
  <c r="Y131" i="1"/>
  <c r="Y145" i="1"/>
  <c r="Y161" i="1"/>
  <c r="Z107" i="1"/>
  <c r="Z123" i="1"/>
  <c r="Z139" i="1"/>
  <c r="Y295" i="1"/>
  <c r="Z453" i="1"/>
  <c r="Z469" i="1"/>
  <c r="Z481" i="1"/>
  <c r="Z489" i="1"/>
  <c r="Z497" i="1"/>
  <c r="Z505" i="1"/>
  <c r="Z451" i="1"/>
  <c r="Z631" i="1"/>
  <c r="Z663" i="1"/>
  <c r="Z679" i="1"/>
  <c r="Z284" i="1"/>
  <c r="Y153" i="1"/>
  <c r="Y169" i="1"/>
  <c r="Y1491" i="1"/>
  <c r="Z1487" i="1"/>
  <c r="Z40" i="1"/>
  <c r="Z34" i="1"/>
  <c r="Z32" i="1"/>
  <c r="Z156" i="1"/>
  <c r="Z278" i="1"/>
  <c r="Z282" i="1"/>
  <c r="Z1551" i="1"/>
  <c r="Z66" i="1"/>
  <c r="Z60" i="1"/>
  <c r="Z62" i="1"/>
  <c r="Z268" i="1"/>
  <c r="Z272" i="1"/>
  <c r="Z68" i="1"/>
  <c r="Y68" i="1"/>
  <c r="AN68" i="1" s="1"/>
  <c r="Y70" i="1"/>
  <c r="Z70" i="1"/>
  <c r="Z72" i="1"/>
  <c r="Y72" i="1"/>
  <c r="AN72" i="1" s="1"/>
  <c r="Y74" i="1"/>
  <c r="Z74" i="1"/>
  <c r="Z76" i="1"/>
  <c r="Y76" i="1"/>
  <c r="AN76" i="1" s="1"/>
  <c r="Y78" i="1"/>
  <c r="Z78" i="1"/>
  <c r="Z80" i="1"/>
  <c r="Y80" i="1"/>
  <c r="AN80" i="1" s="1"/>
  <c r="Y82" i="1"/>
  <c r="Z82" i="1"/>
  <c r="Z84" i="1"/>
  <c r="Y84" i="1"/>
  <c r="AN84" i="1" s="1"/>
  <c r="Y86" i="1"/>
  <c r="Z86" i="1"/>
  <c r="Z88" i="1"/>
  <c r="Y88" i="1"/>
  <c r="AN88" i="1" s="1"/>
  <c r="Y90" i="1"/>
  <c r="Z90" i="1"/>
  <c r="Z92" i="1"/>
  <c r="Y92" i="1"/>
  <c r="AN92" i="1" s="1"/>
  <c r="Y94" i="1"/>
  <c r="Z94" i="1"/>
  <c r="Z96" i="1"/>
  <c r="Y96" i="1"/>
  <c r="AN96" i="1" s="1"/>
  <c r="Y98" i="1"/>
  <c r="Z98" i="1"/>
  <c r="Z100" i="1"/>
  <c r="Y100" i="1"/>
  <c r="AN100" i="1" s="1"/>
  <c r="Y102" i="1"/>
  <c r="Z102" i="1"/>
  <c r="Z104" i="1"/>
  <c r="Y104" i="1"/>
  <c r="AN104" i="1" s="1"/>
  <c r="Y106" i="1"/>
  <c r="Z106" i="1"/>
  <c r="Z108" i="1"/>
  <c r="Y108" i="1"/>
  <c r="AN108" i="1" s="1"/>
  <c r="Y110" i="1"/>
  <c r="Z110" i="1"/>
  <c r="Z112" i="1"/>
  <c r="Y112" i="1"/>
  <c r="AN112" i="1" s="1"/>
  <c r="Y114" i="1"/>
  <c r="Z114" i="1"/>
  <c r="Z116" i="1"/>
  <c r="Y116" i="1"/>
  <c r="AN116" i="1" s="1"/>
  <c r="Z120" i="1"/>
  <c r="Y120" i="1"/>
  <c r="Y124" i="1"/>
  <c r="Z124" i="1"/>
  <c r="Y128" i="1"/>
  <c r="Z128" i="1"/>
  <c r="Y132" i="1"/>
  <c r="Z132" i="1"/>
  <c r="Z136" i="1"/>
  <c r="Y136" i="1"/>
  <c r="Z296" i="1"/>
  <c r="Y296" i="1"/>
  <c r="AN296" i="1" s="1"/>
  <c r="Y1154" i="1"/>
  <c r="Z1154" i="1"/>
  <c r="Y1156" i="1"/>
  <c r="Z1156" i="1"/>
  <c r="Y1158" i="1"/>
  <c r="Z1158" i="1"/>
  <c r="Y1160" i="1"/>
  <c r="Z1160" i="1"/>
  <c r="Y1162" i="1"/>
  <c r="Z1162" i="1"/>
  <c r="Y1164" i="1"/>
  <c r="Z1164" i="1"/>
  <c r="Y1166" i="1"/>
  <c r="Z1166" i="1"/>
  <c r="Y1168" i="1"/>
  <c r="Z1168" i="1"/>
  <c r="Y1170" i="1"/>
  <c r="Z1170" i="1"/>
  <c r="Y1172" i="1"/>
  <c r="Z1172" i="1"/>
  <c r="Y1174" i="1"/>
  <c r="Z1174" i="1"/>
  <c r="Y1176" i="1"/>
  <c r="Z1176" i="1"/>
  <c r="Y1178" i="1"/>
  <c r="AN1178" i="1" s="1"/>
  <c r="Z1178" i="1"/>
  <c r="Y1180" i="1"/>
  <c r="Z1180" i="1"/>
  <c r="Y1182" i="1"/>
  <c r="AN1182" i="1" s="1"/>
  <c r="Z1182" i="1"/>
  <c r="Y1184" i="1"/>
  <c r="Z1184" i="1"/>
  <c r="Y1186" i="1"/>
  <c r="AN1186" i="1" s="1"/>
  <c r="Z1186" i="1"/>
  <c r="Y1188" i="1"/>
  <c r="Z1188" i="1"/>
  <c r="Y1190" i="1"/>
  <c r="AN1190" i="1" s="1"/>
  <c r="Z1190" i="1"/>
  <c r="Y1192" i="1"/>
  <c r="Z1192" i="1"/>
  <c r="Y1194" i="1"/>
  <c r="AN1194" i="1" s="1"/>
  <c r="Z1194" i="1"/>
  <c r="Y1196" i="1"/>
  <c r="Z1196" i="1"/>
  <c r="Y1198" i="1"/>
  <c r="AN1198" i="1" s="1"/>
  <c r="Z1198" i="1"/>
  <c r="Y1200" i="1"/>
  <c r="Z1200" i="1"/>
  <c r="Y1202" i="1"/>
  <c r="AN1202" i="1" s="1"/>
  <c r="Z1202" i="1"/>
  <c r="Y1204" i="1"/>
  <c r="Z1204" i="1"/>
  <c r="Y1206" i="1"/>
  <c r="AN1206" i="1" s="1"/>
  <c r="Z1206" i="1"/>
  <c r="Y1208" i="1"/>
  <c r="Z1208" i="1"/>
  <c r="Y1210" i="1"/>
  <c r="AN1210" i="1" s="1"/>
  <c r="Z1210" i="1"/>
  <c r="Y1212" i="1"/>
  <c r="Z1212" i="1"/>
  <c r="Y1214" i="1"/>
  <c r="AN1214" i="1" s="1"/>
  <c r="Z1214" i="1"/>
  <c r="Y1216" i="1"/>
  <c r="Z1216" i="1"/>
  <c r="Y1218" i="1"/>
  <c r="AN1218" i="1" s="1"/>
  <c r="Z1218" i="1"/>
  <c r="Y1220" i="1"/>
  <c r="Z1220" i="1"/>
  <c r="Y1222" i="1"/>
  <c r="AN1222" i="1" s="1"/>
  <c r="Z1222" i="1"/>
  <c r="Y1224" i="1"/>
  <c r="Z1224" i="1"/>
  <c r="Y1226" i="1"/>
  <c r="AN1226" i="1" s="1"/>
  <c r="Z1226" i="1"/>
  <c r="Y1228" i="1"/>
  <c r="Z1228" i="1"/>
  <c r="Y1230" i="1"/>
  <c r="AN1230" i="1" s="1"/>
  <c r="Z1230" i="1"/>
  <c r="Y1232" i="1"/>
  <c r="Z1232" i="1"/>
  <c r="Y1332" i="1"/>
  <c r="AN1332" i="1" s="1"/>
  <c r="Z1332" i="1"/>
  <c r="Y1336" i="1"/>
  <c r="Z1336" i="1"/>
  <c r="Y1340" i="1"/>
  <c r="AN1340" i="1" s="1"/>
  <c r="Z1340" i="1"/>
  <c r="Y1344" i="1"/>
  <c r="Z1344" i="1"/>
  <c r="Y1348" i="1"/>
  <c r="AN1348" i="1" s="1"/>
  <c r="Z1348" i="1"/>
  <c r="Y1583" i="1"/>
  <c r="Z1583" i="1"/>
  <c r="Y1591" i="1"/>
  <c r="AN1591" i="1" s="1"/>
  <c r="Z1591" i="1"/>
  <c r="Y1599" i="1"/>
  <c r="Z1599" i="1"/>
  <c r="Y1607" i="1"/>
  <c r="AN1607" i="1" s="1"/>
  <c r="Z1607" i="1"/>
  <c r="Y1615" i="1"/>
  <c r="Z1615" i="1"/>
  <c r="Y1623" i="1"/>
  <c r="AN1623" i="1" s="1"/>
  <c r="Z1623" i="1"/>
  <c r="Y1631" i="1"/>
  <c r="Z1631" i="1"/>
  <c r="Y1639" i="1"/>
  <c r="AN1639" i="1" s="1"/>
  <c r="Z1639" i="1"/>
  <c r="Y1647" i="1"/>
  <c r="Z1647" i="1"/>
  <c r="Y1655" i="1"/>
  <c r="AN1655" i="1" s="1"/>
  <c r="Z1655" i="1"/>
  <c r="Z64" i="1"/>
  <c r="Z58" i="1"/>
  <c r="Z52" i="1"/>
  <c r="Z54" i="1"/>
  <c r="Z270" i="1"/>
  <c r="Z148" i="1"/>
  <c r="Z274" i="1"/>
  <c r="Z597" i="1"/>
  <c r="Z613" i="1"/>
  <c r="Z601" i="1"/>
  <c r="Z172" i="1"/>
  <c r="Z174" i="1"/>
  <c r="Z176" i="1"/>
  <c r="Z178" i="1"/>
  <c r="Z180" i="1"/>
  <c r="Z182" i="1"/>
  <c r="Z184" i="1"/>
  <c r="Z186" i="1"/>
  <c r="Z188" i="1"/>
  <c r="Z190" i="1"/>
  <c r="Z192" i="1"/>
  <c r="Z194" i="1"/>
  <c r="Z196" i="1"/>
  <c r="Z198" i="1"/>
  <c r="Z200" i="1"/>
  <c r="Z202" i="1"/>
  <c r="Z204" i="1"/>
  <c r="Z206" i="1"/>
  <c r="Z208" i="1"/>
  <c r="Z210" i="1"/>
  <c r="Z212" i="1"/>
  <c r="Z214" i="1"/>
  <c r="Z216" i="1"/>
  <c r="Z218" i="1"/>
  <c r="Z220" i="1"/>
  <c r="Z222" i="1"/>
  <c r="Z224" i="1"/>
  <c r="Z226" i="1"/>
  <c r="Z228" i="1"/>
  <c r="Z230" i="1"/>
  <c r="Z232" i="1"/>
  <c r="Z234" i="1"/>
  <c r="Z236" i="1"/>
  <c r="Z238" i="1"/>
  <c r="Z240" i="1"/>
  <c r="Z242" i="1"/>
  <c r="Z244" i="1"/>
  <c r="Z246" i="1"/>
  <c r="Z248" i="1"/>
  <c r="Z250" i="1"/>
  <c r="Z252" i="1"/>
  <c r="Z254" i="1"/>
  <c r="Z256" i="1"/>
  <c r="Z258" i="1"/>
  <c r="Z260" i="1"/>
  <c r="Z262" i="1"/>
  <c r="Z264" i="1"/>
  <c r="Z266" i="1"/>
  <c r="Z300" i="1"/>
  <c r="Z302" i="1"/>
  <c r="Z304" i="1"/>
  <c r="Z306" i="1"/>
  <c r="Z308" i="1"/>
  <c r="Z310" i="1"/>
  <c r="Z312" i="1"/>
  <c r="Z314" i="1"/>
  <c r="Z316" i="1"/>
  <c r="Z318" i="1"/>
  <c r="Z320" i="1"/>
  <c r="Z322" i="1"/>
  <c r="Z324" i="1"/>
  <c r="Z326" i="1"/>
  <c r="Z328" i="1"/>
  <c r="Z330" i="1"/>
  <c r="Z332" i="1"/>
  <c r="Z334" i="1"/>
  <c r="Z336" i="1"/>
  <c r="Z338" i="1"/>
  <c r="Z340" i="1"/>
  <c r="Z342" i="1"/>
  <c r="Z344" i="1"/>
  <c r="Z346" i="1"/>
  <c r="Z348" i="1"/>
  <c r="Z350" i="1"/>
  <c r="Z352" i="1"/>
  <c r="Z354" i="1"/>
  <c r="Z356" i="1"/>
  <c r="Z358" i="1"/>
  <c r="Z360" i="1"/>
  <c r="Z362" i="1"/>
  <c r="Z364" i="1"/>
  <c r="Z366" i="1"/>
  <c r="Z368" i="1"/>
  <c r="Z370" i="1"/>
  <c r="Z372" i="1"/>
  <c r="Z374" i="1"/>
  <c r="Z378" i="1"/>
  <c r="Z382" i="1"/>
  <c r="Z386" i="1"/>
  <c r="Z390" i="1"/>
  <c r="Z394" i="1"/>
  <c r="Z398" i="1"/>
  <c r="Z402" i="1"/>
  <c r="Z406" i="1"/>
  <c r="Z410" i="1"/>
  <c r="Z414" i="1"/>
  <c r="Z418" i="1"/>
  <c r="Z422" i="1"/>
  <c r="Z426" i="1"/>
  <c r="Z430" i="1"/>
  <c r="Z434" i="1"/>
  <c r="Z438" i="1"/>
  <c r="Z442" i="1"/>
  <c r="Z448" i="1"/>
  <c r="Z456" i="1"/>
  <c r="Z464" i="1"/>
  <c r="Z472" i="1"/>
  <c r="Z620" i="1"/>
  <c r="Z724" i="1"/>
  <c r="Z726" i="1"/>
  <c r="Z728" i="1"/>
  <c r="Z730" i="1"/>
  <c r="Z732" i="1"/>
  <c r="Z734" i="1"/>
  <c r="Z736" i="1"/>
  <c r="Z738" i="1"/>
  <c r="Z740" i="1"/>
  <c r="Z742" i="1"/>
  <c r="Z744" i="1"/>
  <c r="Z746" i="1"/>
  <c r="Z748" i="1"/>
  <c r="Z750" i="1"/>
  <c r="Z752" i="1"/>
  <c r="Z754" i="1"/>
  <c r="Z756" i="1"/>
  <c r="Z758" i="1"/>
  <c r="Z760" i="1"/>
  <c r="Z762" i="1"/>
  <c r="Z764" i="1"/>
  <c r="Z766" i="1"/>
  <c r="Z768" i="1"/>
  <c r="Z770" i="1"/>
  <c r="Z772" i="1"/>
  <c r="Z774" i="1"/>
  <c r="Z776" i="1"/>
  <c r="Z778" i="1"/>
  <c r="Z780" i="1"/>
  <c r="Z786" i="1"/>
  <c r="Z794" i="1"/>
  <c r="Z802" i="1"/>
  <c r="Z858" i="1"/>
  <c r="Z862" i="1"/>
  <c r="Z866" i="1"/>
  <c r="Z870" i="1"/>
  <c r="Z874" i="1"/>
  <c r="Z878" i="1"/>
  <c r="Z882" i="1"/>
  <c r="Z886" i="1"/>
  <c r="Z890" i="1"/>
  <c r="Y920" i="1"/>
  <c r="Y922" i="1"/>
  <c r="Y928" i="1"/>
  <c r="Y930" i="1"/>
  <c r="Y936" i="1"/>
  <c r="Y938" i="1"/>
  <c r="Y944" i="1"/>
  <c r="Y946" i="1"/>
  <c r="Y952" i="1"/>
  <c r="Y954" i="1"/>
  <c r="Y960" i="1"/>
  <c r="Y962" i="1"/>
  <c r="Y968" i="1"/>
  <c r="Y970" i="1"/>
  <c r="Y976" i="1"/>
  <c r="Y978" i="1"/>
  <c r="Y984" i="1"/>
  <c r="Y986" i="1"/>
  <c r="Y992" i="1"/>
  <c r="Y994" i="1"/>
  <c r="Y1000" i="1"/>
  <c r="Y1002" i="1"/>
  <c r="Y1008" i="1"/>
  <c r="Y1010" i="1"/>
  <c r="Y1016" i="1"/>
  <c r="Y1018" i="1"/>
  <c r="Y1024" i="1"/>
  <c r="Y1026" i="1"/>
  <c r="Y1032" i="1"/>
  <c r="Y1034" i="1"/>
  <c r="Y1040" i="1"/>
  <c r="Y1042" i="1"/>
  <c r="Y1048" i="1"/>
  <c r="Y1050" i="1"/>
  <c r="Y1056" i="1"/>
  <c r="Y1058" i="1"/>
  <c r="Y1064" i="1"/>
  <c r="Y1066" i="1"/>
  <c r="Y1072" i="1"/>
  <c r="Y1074" i="1"/>
  <c r="Y1080" i="1"/>
  <c r="Y1082" i="1"/>
  <c r="Y1088" i="1"/>
  <c r="Y1090" i="1"/>
  <c r="Y1096" i="1"/>
  <c r="Y1098" i="1"/>
  <c r="Y1116" i="1"/>
  <c r="Y1124" i="1"/>
  <c r="Y1148" i="1"/>
  <c r="Z1354" i="1"/>
  <c r="Z1358" i="1"/>
  <c r="Z1362" i="1"/>
  <c r="Z1366" i="1"/>
  <c r="Z1370" i="1"/>
  <c r="Z1374" i="1"/>
  <c r="Z1378" i="1"/>
  <c r="Z1382" i="1"/>
  <c r="Z1386" i="1"/>
  <c r="Z1390" i="1"/>
  <c r="Z1394" i="1"/>
  <c r="Z1398" i="1"/>
  <c r="Z1402" i="1"/>
  <c r="Z1406" i="1"/>
  <c r="Z1410" i="1"/>
  <c r="Z1414" i="1"/>
  <c r="Z1418" i="1"/>
  <c r="Z1422" i="1"/>
  <c r="Z1426" i="1"/>
  <c r="Z1430" i="1"/>
  <c r="Z1434" i="1"/>
  <c r="Z1438" i="1"/>
  <c r="Z1442" i="1"/>
  <c r="Z1446" i="1"/>
  <c r="Z1450" i="1"/>
  <c r="Z1454" i="1"/>
  <c r="Z1458" i="1"/>
  <c r="Z1462" i="1"/>
  <c r="Z1470" i="1"/>
  <c r="Z1478" i="1"/>
  <c r="Z1486" i="1"/>
  <c r="Z1494" i="1"/>
  <c r="Z1502" i="1"/>
  <c r="Z1510" i="1"/>
  <c r="Z1518" i="1"/>
  <c r="Z1526" i="1"/>
  <c r="Z1534" i="1"/>
  <c r="Z1542" i="1"/>
  <c r="Z1550" i="1"/>
  <c r="Y3" i="1"/>
  <c r="Y5" i="1"/>
  <c r="Y7" i="1"/>
  <c r="Y9" i="1"/>
  <c r="Y11" i="1"/>
  <c r="Y13" i="1"/>
  <c r="Y15" i="1"/>
  <c r="Y17" i="1"/>
  <c r="Y19" i="1"/>
  <c r="Y21" i="1"/>
  <c r="Y23" i="1"/>
  <c r="Y25" i="1"/>
  <c r="Y27" i="1"/>
  <c r="Y29" i="1"/>
  <c r="Y31" i="1"/>
  <c r="Y33" i="1"/>
  <c r="Y35" i="1"/>
  <c r="Y37" i="1"/>
  <c r="Y39" i="1"/>
  <c r="Y41" i="1"/>
  <c r="Y43" i="1"/>
  <c r="Y45" i="1"/>
  <c r="Y47" i="1"/>
  <c r="Y49" i="1"/>
  <c r="Y51" i="1"/>
  <c r="Y53" i="1"/>
  <c r="Y55" i="1"/>
  <c r="Y57" i="1"/>
  <c r="Y59" i="1"/>
  <c r="Y61" i="1"/>
  <c r="Y63" i="1"/>
  <c r="Y65" i="1"/>
  <c r="Y67" i="1"/>
  <c r="Y69" i="1"/>
  <c r="Y71" i="1"/>
  <c r="Y73" i="1"/>
  <c r="Y75" i="1"/>
  <c r="Y77" i="1"/>
  <c r="Y79" i="1"/>
  <c r="Y81" i="1"/>
  <c r="Y83" i="1"/>
  <c r="Y85" i="1"/>
  <c r="Y87" i="1"/>
  <c r="Y89" i="1"/>
  <c r="Y91" i="1"/>
  <c r="Y93" i="1"/>
  <c r="Y95" i="1"/>
  <c r="Y97" i="1"/>
  <c r="Y99" i="1"/>
  <c r="Y101" i="1"/>
  <c r="Z141" i="1"/>
  <c r="Z149" i="1"/>
  <c r="Z157" i="1"/>
  <c r="Z165" i="1"/>
  <c r="Y173" i="1"/>
  <c r="Y175" i="1"/>
  <c r="Y177" i="1"/>
  <c r="Y179" i="1"/>
  <c r="Y181" i="1"/>
  <c r="Y183" i="1"/>
  <c r="Y185" i="1"/>
  <c r="Y187" i="1"/>
  <c r="Y189" i="1"/>
  <c r="Y191" i="1"/>
  <c r="Y193" i="1"/>
  <c r="Y195" i="1"/>
  <c r="Y197" i="1"/>
  <c r="Y199" i="1"/>
  <c r="Y201" i="1"/>
  <c r="Y203" i="1"/>
  <c r="Y205" i="1"/>
  <c r="Y207" i="1"/>
  <c r="Y209" i="1"/>
  <c r="Y211" i="1"/>
  <c r="Y213" i="1"/>
  <c r="Y215" i="1"/>
  <c r="Y217" i="1"/>
  <c r="Y219" i="1"/>
  <c r="Y221" i="1"/>
  <c r="Y229" i="1"/>
  <c r="Y237" i="1"/>
  <c r="Y245" i="1"/>
  <c r="Y253" i="1"/>
  <c r="Y261" i="1"/>
  <c r="Y269" i="1"/>
  <c r="Y277" i="1"/>
  <c r="Y285" i="1"/>
  <c r="Z289" i="1"/>
  <c r="Z297" i="1"/>
  <c r="Y449" i="1"/>
  <c r="Y457" i="1"/>
  <c r="Y465" i="1"/>
  <c r="Y473" i="1"/>
  <c r="Y619" i="1"/>
  <c r="Y621" i="1"/>
  <c r="Y627" i="1"/>
  <c r="Y629" i="1"/>
  <c r="Y635" i="1"/>
  <c r="Y637" i="1"/>
  <c r="Y643" i="1"/>
  <c r="Y645" i="1"/>
  <c r="Y651" i="1"/>
  <c r="Y653" i="1"/>
  <c r="Y659" i="1"/>
  <c r="Y661" i="1"/>
  <c r="Y667" i="1"/>
  <c r="Y669" i="1"/>
  <c r="Y675" i="1"/>
  <c r="Y677" i="1"/>
  <c r="Y683" i="1"/>
  <c r="Y685" i="1"/>
  <c r="Y691" i="1"/>
  <c r="Y693" i="1"/>
  <c r="Y699" i="1"/>
  <c r="Y701" i="1"/>
  <c r="Y707" i="1"/>
  <c r="Y709" i="1"/>
  <c r="Y715" i="1"/>
  <c r="Y717" i="1"/>
  <c r="Y723" i="1"/>
  <c r="Y725" i="1"/>
  <c r="Y727" i="1"/>
  <c r="Y729" i="1"/>
  <c r="Y731" i="1"/>
  <c r="Y733" i="1"/>
  <c r="Y735" i="1"/>
  <c r="Y737" i="1"/>
  <c r="Y739" i="1"/>
  <c r="Y741" i="1"/>
  <c r="Y743" i="1"/>
  <c r="Y745" i="1"/>
  <c r="Y747" i="1"/>
  <c r="Y749" i="1"/>
  <c r="Y751" i="1"/>
  <c r="Y753" i="1"/>
  <c r="Y755" i="1"/>
  <c r="Y757" i="1"/>
  <c r="Y759" i="1"/>
  <c r="Y761" i="1"/>
  <c r="Y763" i="1"/>
  <c r="Y765" i="1"/>
  <c r="Y767" i="1"/>
  <c r="Y769" i="1"/>
  <c r="Y771" i="1"/>
  <c r="Y773" i="1"/>
  <c r="Y775" i="1"/>
  <c r="Y777" i="1"/>
  <c r="Y779" i="1"/>
  <c r="Y781" i="1"/>
  <c r="Y783" i="1"/>
  <c r="Y785" i="1"/>
  <c r="Y787" i="1"/>
  <c r="Y789" i="1"/>
  <c r="Y791" i="1"/>
  <c r="Y793" i="1"/>
  <c r="Y795" i="1"/>
  <c r="Y797" i="1"/>
  <c r="Y799" i="1"/>
  <c r="Y801" i="1"/>
  <c r="Y803" i="1"/>
  <c r="Y805" i="1"/>
  <c r="Z813" i="1"/>
  <c r="Z821" i="1"/>
  <c r="Z829" i="1"/>
  <c r="Z837" i="1"/>
  <c r="Z845" i="1"/>
  <c r="Z853" i="1"/>
  <c r="Z861" i="1"/>
  <c r="Z869" i="1"/>
  <c r="Z877" i="1"/>
  <c r="Z885" i="1"/>
  <c r="Y917" i="1"/>
  <c r="Y919" i="1"/>
  <c r="Y921" i="1"/>
  <c r="Y925" i="1"/>
  <c r="Y927" i="1"/>
  <c r="Y929" i="1"/>
  <c r="Y933" i="1"/>
  <c r="Y935" i="1"/>
  <c r="Y937" i="1"/>
  <c r="Y941" i="1"/>
  <c r="Y943" i="1"/>
  <c r="Y945" i="1"/>
  <c r="Y949" i="1"/>
  <c r="Y951" i="1"/>
  <c r="Y953" i="1"/>
  <c r="Y957" i="1"/>
  <c r="Y959" i="1"/>
  <c r="Y961" i="1"/>
  <c r="Y965" i="1"/>
  <c r="Y967" i="1"/>
  <c r="Y969" i="1"/>
  <c r="Y973" i="1"/>
  <c r="Y975" i="1"/>
  <c r="Y977" i="1"/>
  <c r="Y981" i="1"/>
  <c r="Y983" i="1"/>
  <c r="Y985" i="1"/>
  <c r="Y989" i="1"/>
  <c r="Y991" i="1"/>
  <c r="Y993" i="1"/>
  <c r="Y997" i="1"/>
  <c r="Y999" i="1"/>
  <c r="Y1001" i="1"/>
  <c r="Y1005" i="1"/>
  <c r="Y1007" i="1"/>
  <c r="Y1009" i="1"/>
  <c r="Y1013" i="1"/>
  <c r="AN1013" i="1" s="1"/>
  <c r="Y1015" i="1"/>
  <c r="Y1017" i="1"/>
  <c r="Y1021" i="1"/>
  <c r="Y1023" i="1"/>
  <c r="Y1025" i="1"/>
  <c r="Y1029" i="1"/>
  <c r="Y1031" i="1"/>
  <c r="Y1033" i="1"/>
  <c r="Y1037" i="1"/>
  <c r="AN1037" i="1" s="1"/>
  <c r="Y1039" i="1"/>
  <c r="Y1041" i="1"/>
  <c r="Y1045" i="1"/>
  <c r="Y1047" i="1"/>
  <c r="Y1049" i="1"/>
  <c r="Y1053" i="1"/>
  <c r="Y1055" i="1"/>
  <c r="Y1057" i="1"/>
  <c r="Y1061" i="1"/>
  <c r="Y1063" i="1"/>
  <c r="Y1065" i="1"/>
  <c r="Y1069" i="1"/>
  <c r="Y1071" i="1"/>
  <c r="Y1073" i="1"/>
  <c r="Y1077" i="1"/>
  <c r="Y1079" i="1"/>
  <c r="Y1081" i="1"/>
  <c r="Y1085" i="1"/>
  <c r="Y1087" i="1"/>
  <c r="Y1089" i="1"/>
  <c r="Y1093" i="1"/>
  <c r="Y1095" i="1"/>
  <c r="Y1097" i="1"/>
  <c r="Y1101" i="1"/>
  <c r="Y1105" i="1"/>
  <c r="Y1109" i="1"/>
  <c r="Y1113" i="1"/>
  <c r="Y1119" i="1"/>
  <c r="Y1127" i="1"/>
  <c r="Y1135" i="1"/>
  <c r="Y1137" i="1"/>
  <c r="Y1151" i="1"/>
  <c r="Y1155" i="1"/>
  <c r="Y1159" i="1"/>
  <c r="Y1163" i="1"/>
  <c r="Y1167" i="1"/>
  <c r="Y1169" i="1"/>
  <c r="Y1171" i="1"/>
  <c r="Y1173" i="1"/>
  <c r="Y1175" i="1"/>
  <c r="Y1177" i="1"/>
  <c r="Y1179" i="1"/>
  <c r="Y1181" i="1"/>
  <c r="Y1183" i="1"/>
  <c r="Y1185" i="1"/>
  <c r="Y1187" i="1"/>
  <c r="Y1189" i="1"/>
  <c r="Y1191" i="1"/>
  <c r="Y1193" i="1"/>
  <c r="Y1195" i="1"/>
  <c r="Y1197" i="1"/>
  <c r="Y1199" i="1"/>
  <c r="Y1201" i="1"/>
  <c r="Y1203" i="1"/>
  <c r="Y1205" i="1"/>
  <c r="Y1207" i="1"/>
  <c r="Y1209" i="1"/>
  <c r="Y1211" i="1"/>
  <c r="Y1213" i="1"/>
  <c r="Y1215" i="1"/>
  <c r="Y1217" i="1"/>
  <c r="Y1219" i="1"/>
  <c r="Y1221" i="1"/>
  <c r="Y1223" i="1"/>
  <c r="Y1225" i="1"/>
  <c r="Y1227" i="1"/>
  <c r="Y1229" i="1"/>
  <c r="Y1231" i="1"/>
  <c r="Y1233" i="1"/>
  <c r="Y1235" i="1"/>
  <c r="Y1241" i="1"/>
  <c r="Y1243" i="1"/>
  <c r="Y1249" i="1"/>
  <c r="Y1251" i="1"/>
  <c r="Y1257" i="1"/>
  <c r="Y1259" i="1"/>
  <c r="Y1267" i="1"/>
  <c r="Y1275" i="1"/>
  <c r="Y1283" i="1"/>
  <c r="Y1291" i="1"/>
  <c r="Y1299" i="1"/>
  <c r="Y1307" i="1"/>
  <c r="Y1315" i="1"/>
  <c r="Y1317" i="1"/>
  <c r="Y1323" i="1"/>
  <c r="Y1325" i="1"/>
  <c r="Z1579" i="1"/>
  <c r="Y1581" i="1"/>
  <c r="Z1587" i="1"/>
  <c r="Y1589" i="1"/>
  <c r="Z1595" i="1"/>
  <c r="Y1597" i="1"/>
  <c r="Y1605" i="1"/>
  <c r="Y1613" i="1"/>
  <c r="Y1621" i="1"/>
  <c r="Y1629" i="1"/>
  <c r="Y1637" i="1"/>
  <c r="Y1645" i="1"/>
  <c r="Y1653" i="1"/>
  <c r="Z1661" i="1"/>
  <c r="Z1663" i="1"/>
  <c r="Z1669" i="1"/>
  <c r="Z1671" i="1"/>
  <c r="Z1677" i="1"/>
  <c r="Z1679" i="1"/>
  <c r="Z1685" i="1"/>
  <c r="Z1687" i="1"/>
  <c r="Z1693" i="1"/>
  <c r="Z1695" i="1"/>
  <c r="Z1701" i="1"/>
  <c r="Z1703" i="1"/>
  <c r="Z1709" i="1"/>
  <c r="Z1711" i="1"/>
  <c r="Z1717" i="1"/>
  <c r="Z1719" i="1"/>
  <c r="Z1725" i="1"/>
  <c r="Z1727" i="1"/>
  <c r="Z1733" i="1"/>
  <c r="Z1735" i="1"/>
  <c r="Z1741" i="1"/>
  <c r="Z1743" i="1"/>
  <c r="Z1749" i="1"/>
  <c r="Z1751" i="1"/>
  <c r="Z1755" i="1"/>
  <c r="Z1759" i="1"/>
  <c r="Z1763" i="1"/>
  <c r="Z1767" i="1"/>
  <c r="Z1771" i="1"/>
  <c r="Z1775" i="1"/>
  <c r="Z1779" i="1"/>
  <c r="Z1783" i="1"/>
  <c r="Z1787" i="1"/>
  <c r="Z1791" i="1"/>
  <c r="Z1795" i="1"/>
  <c r="Z1799" i="1"/>
  <c r="Z1803" i="1"/>
  <c r="Z1807" i="1"/>
  <c r="Z1811" i="1"/>
  <c r="Z1815" i="1"/>
  <c r="Z1819" i="1"/>
  <c r="Z1823" i="1"/>
  <c r="Z1827" i="1"/>
  <c r="Z1831" i="1"/>
  <c r="Z1835" i="1"/>
  <c r="Z1839" i="1"/>
  <c r="Z1843" i="1"/>
  <c r="Z1847" i="1"/>
  <c r="Z1851" i="1"/>
  <c r="Z1855" i="1"/>
  <c r="Z1859" i="1"/>
  <c r="Z1863" i="1"/>
  <c r="Z1867" i="1"/>
  <c r="Z1871" i="1"/>
  <c r="Z1875" i="1"/>
  <c r="Z1879" i="1"/>
  <c r="Z1883" i="1"/>
  <c r="Z1887" i="1"/>
  <c r="Z1891" i="1"/>
  <c r="Z1895" i="1"/>
  <c r="Z1899" i="1"/>
  <c r="Z1903" i="1"/>
  <c r="Z1975" i="1"/>
  <c r="Z1979" i="1"/>
  <c r="Z1983" i="1"/>
  <c r="Z1987" i="1"/>
  <c r="Z1991" i="1"/>
  <c r="Z1995" i="1"/>
  <c r="Z1999" i="1"/>
  <c r="Z2003" i="1"/>
  <c r="Z2007" i="1"/>
  <c r="Z2011" i="1"/>
  <c r="Z2015" i="1"/>
  <c r="Z2019" i="1"/>
  <c r="Z2023" i="1"/>
  <c r="Z2027" i="1"/>
  <c r="Z2031" i="1"/>
  <c r="Z2035" i="1"/>
  <c r="Z2039" i="1"/>
  <c r="Z2043" i="1"/>
  <c r="Z2047" i="1"/>
  <c r="Z2051" i="1"/>
  <c r="Z2055" i="1"/>
  <c r="Z2059" i="1"/>
  <c r="Z2063" i="1"/>
  <c r="Z2067" i="1"/>
  <c r="Z2071" i="1"/>
  <c r="Z2075" i="1"/>
  <c r="Z2079" i="1"/>
  <c r="Z2083" i="1"/>
  <c r="Z2087" i="1"/>
  <c r="Z2091" i="1"/>
  <c r="Z2095" i="1"/>
  <c r="Z2099" i="1"/>
  <c r="Z2103" i="1"/>
  <c r="Z2107" i="1"/>
  <c r="Z2111" i="1"/>
  <c r="Z2115" i="1"/>
  <c r="Z2119" i="1"/>
  <c r="Z2123" i="1"/>
  <c r="Z2127" i="1"/>
  <c r="Z2131" i="1"/>
  <c r="Z2135" i="1"/>
  <c r="Z2139" i="1"/>
  <c r="Z2143" i="1"/>
  <c r="Z2147" i="1"/>
  <c r="Z2151" i="1"/>
  <c r="Z2155" i="1"/>
  <c r="Z2159" i="1"/>
  <c r="Z2163" i="1"/>
  <c r="Z2167" i="1"/>
  <c r="Z2171" i="1"/>
  <c r="Z2175" i="1"/>
  <c r="Z2179" i="1"/>
  <c r="Z2183" i="1"/>
  <c r="Z2187" i="1"/>
  <c r="Z2191" i="1"/>
  <c r="Z2195" i="1"/>
  <c r="Z2199" i="1"/>
  <c r="Z2203" i="1"/>
  <c r="Z2207" i="1"/>
  <c r="Z2211" i="1"/>
  <c r="Z2215" i="1"/>
  <c r="Z2219" i="1"/>
  <c r="Z2223" i="1"/>
  <c r="Z2227" i="1"/>
  <c r="Z2231" i="1"/>
  <c r="Z2235" i="1"/>
  <c r="Z2239" i="1"/>
  <c r="Z2243" i="1"/>
  <c r="Z2247" i="1"/>
  <c r="Z2251" i="1"/>
  <c r="Z2255" i="1"/>
  <c r="Z2259" i="1"/>
  <c r="Z2263" i="1"/>
  <c r="Z2267" i="1"/>
  <c r="Z2271" i="1"/>
  <c r="Z2275" i="1"/>
  <c r="Z2279" i="1"/>
  <c r="Z2283" i="1"/>
  <c r="Z2287" i="1"/>
  <c r="Z2291" i="1"/>
  <c r="Z2295" i="1"/>
  <c r="Z2299" i="1"/>
  <c r="Z2303" i="1"/>
  <c r="Z2307" i="1"/>
  <c r="Z2311" i="1"/>
  <c r="Z2315" i="1"/>
  <c r="Z2319" i="1"/>
  <c r="Z2323" i="1"/>
  <c r="Z2327" i="1"/>
  <c r="Z2331" i="1"/>
  <c r="Z2335" i="1"/>
  <c r="Z2339" i="1"/>
  <c r="Z2343" i="1"/>
  <c r="Z2347" i="1"/>
  <c r="Z2351" i="1"/>
  <c r="Z2355" i="1"/>
  <c r="Z2359" i="1"/>
  <c r="Z2363" i="1"/>
  <c r="Z2367" i="1"/>
  <c r="Z2371" i="1"/>
  <c r="Z2375" i="1"/>
  <c r="Z2379" i="1"/>
  <c r="Z2383" i="1"/>
  <c r="Z2385" i="1"/>
  <c r="Z2387" i="1"/>
  <c r="Z2391" i="1"/>
  <c r="Z2395" i="1"/>
  <c r="Z2399" i="1"/>
  <c r="Z2403" i="1"/>
  <c r="Z2407" i="1"/>
  <c r="Z2411" i="1"/>
  <c r="Z2417" i="1"/>
  <c r="Z2425" i="1"/>
  <c r="Z2433" i="1"/>
  <c r="Z2441" i="1"/>
  <c r="Z2449" i="1"/>
  <c r="Z2457" i="1"/>
  <c r="Z2465" i="1"/>
  <c r="Z2473" i="1"/>
  <c r="Z2481" i="1"/>
  <c r="Z2489" i="1"/>
  <c r="Z2497" i="1"/>
  <c r="Z2505" i="1"/>
  <c r="Z2513" i="1"/>
  <c r="Z2521" i="1"/>
  <c r="Z2529" i="1"/>
  <c r="Z2537" i="1"/>
  <c r="Z2545" i="1"/>
  <c r="Z2553" i="1"/>
  <c r="Y1585" i="1"/>
  <c r="AN1585" i="1" s="1"/>
  <c r="Y1593" i="1"/>
  <c r="AN1593" i="1" s="1"/>
  <c r="Y1601" i="1"/>
  <c r="AN1601" i="1" s="1"/>
  <c r="Y1609" i="1"/>
  <c r="AN1609" i="1" s="1"/>
  <c r="Y1617" i="1"/>
  <c r="AN1617" i="1" s="1"/>
  <c r="Y1625" i="1"/>
  <c r="AN1625" i="1" s="1"/>
  <c r="Y1633" i="1"/>
  <c r="AN1633" i="1" s="1"/>
  <c r="Y1641" i="1"/>
  <c r="AN1641" i="1" s="1"/>
  <c r="Y1649" i="1"/>
  <c r="AN1649" i="1" s="1"/>
  <c r="Y1657" i="1"/>
  <c r="AN1657" i="1" s="1"/>
  <c r="Y1663" i="1"/>
  <c r="AN1663" i="1" s="1"/>
  <c r="Y1671" i="1"/>
  <c r="AN1671" i="1" s="1"/>
  <c r="Y1679" i="1"/>
  <c r="AN1679" i="1" s="1"/>
  <c r="Y1687" i="1"/>
  <c r="AN1687" i="1" s="1"/>
  <c r="Y1695" i="1"/>
  <c r="AN1695" i="1" s="1"/>
  <c r="Y1703" i="1"/>
  <c r="AN1703" i="1" s="1"/>
  <c r="Y1711" i="1"/>
  <c r="AN1711" i="1" s="1"/>
  <c r="Y1719" i="1"/>
  <c r="AN1719" i="1" s="1"/>
  <c r="Y1727" i="1"/>
  <c r="AN1727" i="1" s="1"/>
  <c r="Y1735" i="1"/>
  <c r="AN1735" i="1" s="1"/>
  <c r="Y1743" i="1"/>
  <c r="AN1743" i="1" s="1"/>
  <c r="Y1751" i="1"/>
  <c r="AN1751" i="1" s="1"/>
  <c r="Y1755" i="1"/>
  <c r="AN1755" i="1" s="1"/>
  <c r="Y1759" i="1"/>
  <c r="AN1759" i="1" s="1"/>
  <c r="Y1763" i="1"/>
  <c r="AN1763" i="1" s="1"/>
  <c r="Y1767" i="1"/>
  <c r="AN1767" i="1" s="1"/>
  <c r="Y1771" i="1"/>
  <c r="AN1771" i="1" s="1"/>
  <c r="Y1775" i="1"/>
  <c r="AN1775" i="1" s="1"/>
  <c r="Y1779" i="1"/>
  <c r="AN1779" i="1" s="1"/>
  <c r="Y1783" i="1"/>
  <c r="AN1783" i="1" s="1"/>
  <c r="Y1787" i="1"/>
  <c r="AN1787" i="1" s="1"/>
  <c r="Y1791" i="1"/>
  <c r="AN1791" i="1" s="1"/>
  <c r="Y1795" i="1"/>
  <c r="AN1795" i="1" s="1"/>
  <c r="Y1799" i="1"/>
  <c r="AN1799" i="1" s="1"/>
  <c r="Y1803" i="1"/>
  <c r="AN1803" i="1" s="1"/>
  <c r="Y1807" i="1"/>
  <c r="AN1807" i="1" s="1"/>
  <c r="Y1811" i="1"/>
  <c r="AN1811" i="1" s="1"/>
  <c r="Y1815" i="1"/>
  <c r="AN1815" i="1" s="1"/>
  <c r="Y1819" i="1"/>
  <c r="AN1819" i="1" s="1"/>
  <c r="Y1823" i="1"/>
  <c r="AN1823" i="1" s="1"/>
  <c r="Y1827" i="1"/>
  <c r="AN1827" i="1" s="1"/>
  <c r="Y1831" i="1"/>
  <c r="AN1831" i="1" s="1"/>
  <c r="Y1835" i="1"/>
  <c r="AN1835" i="1" s="1"/>
  <c r="Y1839" i="1"/>
  <c r="AN1839" i="1" s="1"/>
  <c r="Y1843" i="1"/>
  <c r="AN1843" i="1" s="1"/>
  <c r="Y1847" i="1"/>
  <c r="AN1847" i="1" s="1"/>
  <c r="Y1851" i="1"/>
  <c r="AN1851" i="1" s="1"/>
  <c r="Y1855" i="1"/>
  <c r="AN1855" i="1" s="1"/>
  <c r="Y1859" i="1"/>
  <c r="AN1859" i="1" s="1"/>
  <c r="Y1863" i="1"/>
  <c r="AN1863" i="1" s="1"/>
  <c r="Y1867" i="1"/>
  <c r="AN1867" i="1" s="1"/>
  <c r="Y1871" i="1"/>
  <c r="AN1871" i="1" s="1"/>
  <c r="Y1875" i="1"/>
  <c r="AN1875" i="1" s="1"/>
  <c r="Y1879" i="1"/>
  <c r="AN1879" i="1" s="1"/>
  <c r="Y1883" i="1"/>
  <c r="AN1883" i="1" s="1"/>
  <c r="Y1887" i="1"/>
  <c r="AN1887" i="1" s="1"/>
  <c r="Y1891" i="1"/>
  <c r="AN1891" i="1" s="1"/>
  <c r="Y1895" i="1"/>
  <c r="AN1895" i="1" s="1"/>
  <c r="Y1899" i="1"/>
  <c r="AN1899" i="1" s="1"/>
  <c r="Y1903" i="1"/>
  <c r="AN1903" i="1" s="1"/>
  <c r="Z2419" i="1"/>
  <c r="Z2427" i="1"/>
  <c r="Z2435" i="1"/>
  <c r="Z2443" i="1"/>
  <c r="Z2451" i="1"/>
  <c r="Y2463" i="1"/>
  <c r="Z2467" i="1"/>
  <c r="Y2471" i="1"/>
  <c r="Y2479" i="1"/>
  <c r="Z2483" i="1"/>
  <c r="Y2487" i="1"/>
  <c r="Y2495" i="1"/>
  <c r="Y2503" i="1"/>
  <c r="Z2507" i="1"/>
  <c r="Y2511" i="1"/>
  <c r="Z2515" i="1"/>
  <c r="Y2519" i="1"/>
  <c r="Y2527" i="1"/>
  <c r="Z2531" i="1"/>
  <c r="Y2535" i="1"/>
  <c r="Z2539" i="1"/>
  <c r="Y2543" i="1"/>
  <c r="Y2551" i="1"/>
  <c r="Y2559" i="1"/>
  <c r="Y301" i="1"/>
  <c r="AN301" i="1" s="1"/>
  <c r="Z301" i="1"/>
  <c r="Y303" i="1"/>
  <c r="Z303" i="1"/>
  <c r="Y305" i="1"/>
  <c r="AN305" i="1" s="1"/>
  <c r="Z305" i="1"/>
  <c r="Y307" i="1"/>
  <c r="Z307" i="1"/>
  <c r="Y309" i="1"/>
  <c r="AN309" i="1" s="1"/>
  <c r="Z309" i="1"/>
  <c r="Y311" i="1"/>
  <c r="Z311" i="1"/>
  <c r="Y313" i="1"/>
  <c r="AN313" i="1" s="1"/>
  <c r="Z313" i="1"/>
  <c r="Y315" i="1"/>
  <c r="Z315" i="1"/>
  <c r="Y317" i="1"/>
  <c r="AN317" i="1" s="1"/>
  <c r="Z317" i="1"/>
  <c r="Y319" i="1"/>
  <c r="Z319" i="1"/>
  <c r="Y321" i="1"/>
  <c r="AN321" i="1" s="1"/>
  <c r="Z321" i="1"/>
  <c r="Y323" i="1"/>
  <c r="Z323" i="1"/>
  <c r="Y325" i="1"/>
  <c r="AN325" i="1" s="1"/>
  <c r="Z325" i="1"/>
  <c r="Y327" i="1"/>
  <c r="Z327" i="1"/>
  <c r="Y329" i="1"/>
  <c r="AN329" i="1" s="1"/>
  <c r="Z329" i="1"/>
  <c r="Y331" i="1"/>
  <c r="Z331" i="1"/>
  <c r="Y333" i="1"/>
  <c r="AN333" i="1" s="1"/>
  <c r="Z333" i="1"/>
  <c r="Y335" i="1"/>
  <c r="Z335" i="1"/>
  <c r="Y337" i="1"/>
  <c r="AN337" i="1" s="1"/>
  <c r="Z337" i="1"/>
  <c r="Y339" i="1"/>
  <c r="Z339" i="1"/>
  <c r="Y341" i="1"/>
  <c r="AN341" i="1" s="1"/>
  <c r="Z341" i="1"/>
  <c r="Y343" i="1"/>
  <c r="Z343" i="1"/>
  <c r="Y345" i="1"/>
  <c r="AN345" i="1" s="1"/>
  <c r="Z345" i="1"/>
  <c r="Y347" i="1"/>
  <c r="Z347" i="1"/>
  <c r="Y349" i="1"/>
  <c r="AN349" i="1" s="1"/>
  <c r="Z349" i="1"/>
  <c r="Y351" i="1"/>
  <c r="Z351" i="1"/>
  <c r="Y353" i="1"/>
  <c r="AN353" i="1" s="1"/>
  <c r="Z353" i="1"/>
  <c r="Y355" i="1"/>
  <c r="Z355" i="1"/>
  <c r="Y357" i="1"/>
  <c r="AN357" i="1" s="1"/>
  <c r="Z357" i="1"/>
  <c r="Y359" i="1"/>
  <c r="Z359" i="1"/>
  <c r="Y361" i="1"/>
  <c r="AN361" i="1" s="1"/>
  <c r="Z361" i="1"/>
  <c r="Y363" i="1"/>
  <c r="Z363" i="1"/>
  <c r="Y365" i="1"/>
  <c r="AN365" i="1" s="1"/>
  <c r="Z365" i="1"/>
  <c r="Y367" i="1"/>
  <c r="Z367" i="1"/>
  <c r="Y369" i="1"/>
  <c r="AN369" i="1" s="1"/>
  <c r="Z369" i="1"/>
  <c r="Y371" i="1"/>
  <c r="Z371" i="1"/>
  <c r="Y373" i="1"/>
  <c r="AN373" i="1" s="1"/>
  <c r="Z373" i="1"/>
  <c r="Y375" i="1"/>
  <c r="Z375" i="1"/>
  <c r="Y377" i="1"/>
  <c r="AN377" i="1" s="1"/>
  <c r="Z377" i="1"/>
  <c r="Y379" i="1"/>
  <c r="Z379" i="1"/>
  <c r="Y381" i="1"/>
  <c r="AN381" i="1" s="1"/>
  <c r="Z381" i="1"/>
  <c r="Y383" i="1"/>
  <c r="Z383" i="1"/>
  <c r="Z385" i="1"/>
  <c r="Y385" i="1"/>
  <c r="Y387" i="1"/>
  <c r="Z387" i="1"/>
  <c r="Z389" i="1"/>
  <c r="Y389" i="1"/>
  <c r="Y391" i="1"/>
  <c r="Z391" i="1"/>
  <c r="Z393" i="1"/>
  <c r="Y393" i="1"/>
  <c r="Y395" i="1"/>
  <c r="Z395" i="1"/>
  <c r="Z397" i="1"/>
  <c r="Y397" i="1"/>
  <c r="Y399" i="1"/>
  <c r="Z399" i="1"/>
  <c r="Z401" i="1"/>
  <c r="Y401" i="1"/>
  <c r="Y403" i="1"/>
  <c r="Z403" i="1"/>
  <c r="Z405" i="1"/>
  <c r="Y405" i="1"/>
  <c r="Y407" i="1"/>
  <c r="Z407" i="1"/>
  <c r="Z409" i="1"/>
  <c r="Y409" i="1"/>
  <c r="Y411" i="1"/>
  <c r="Z411" i="1"/>
  <c r="Z413" i="1"/>
  <c r="Y413" i="1"/>
  <c r="Y415" i="1"/>
  <c r="Z415" i="1"/>
  <c r="Z417" i="1"/>
  <c r="Y417" i="1"/>
  <c r="Y419" i="1"/>
  <c r="Z419" i="1"/>
  <c r="Z421" i="1"/>
  <c r="Y421" i="1"/>
  <c r="Y423" i="1"/>
  <c r="Z423" i="1"/>
  <c r="Z425" i="1"/>
  <c r="Y425" i="1"/>
  <c r="Y427" i="1"/>
  <c r="Z427" i="1"/>
  <c r="Z429" i="1"/>
  <c r="Y429" i="1"/>
  <c r="Y431" i="1"/>
  <c r="Z431" i="1"/>
  <c r="Z433" i="1"/>
  <c r="Y433" i="1"/>
  <c r="Y435" i="1"/>
  <c r="Z435" i="1"/>
  <c r="Z437" i="1"/>
  <c r="Y437" i="1"/>
  <c r="Y439" i="1"/>
  <c r="Z439" i="1"/>
  <c r="Z441" i="1"/>
  <c r="Y441" i="1"/>
  <c r="Y447" i="1"/>
  <c r="Z447" i="1"/>
  <c r="Z455" i="1"/>
  <c r="Y455" i="1"/>
  <c r="Z463" i="1"/>
  <c r="Y463" i="1"/>
  <c r="Z471" i="1"/>
  <c r="Y471" i="1"/>
  <c r="Y617" i="1"/>
  <c r="Z617" i="1"/>
  <c r="Y625" i="1"/>
  <c r="AN625" i="1" s="1"/>
  <c r="Z625" i="1"/>
  <c r="Y633" i="1"/>
  <c r="Z633" i="1"/>
  <c r="Y641" i="1"/>
  <c r="AN641" i="1" s="1"/>
  <c r="Z641" i="1"/>
  <c r="Y649" i="1"/>
  <c r="Z649" i="1"/>
  <c r="Y657" i="1"/>
  <c r="AN657" i="1" s="1"/>
  <c r="Z657" i="1"/>
  <c r="Y665" i="1"/>
  <c r="Z665" i="1"/>
  <c r="Y673" i="1"/>
  <c r="AN673" i="1" s="1"/>
  <c r="Z673" i="1"/>
  <c r="Y681" i="1"/>
  <c r="Z681" i="1"/>
  <c r="Y689" i="1"/>
  <c r="AN689" i="1" s="1"/>
  <c r="Z689" i="1"/>
  <c r="Y697" i="1"/>
  <c r="Z697" i="1"/>
  <c r="Y705" i="1"/>
  <c r="AN705" i="1" s="1"/>
  <c r="Z705" i="1"/>
  <c r="Y713" i="1"/>
  <c r="Z713" i="1"/>
  <c r="Y721" i="1"/>
  <c r="AN721" i="1" s="1"/>
  <c r="Z721" i="1"/>
  <c r="Y897" i="1"/>
  <c r="Z897" i="1"/>
  <c r="Z905" i="1"/>
  <c r="Y905" i="1"/>
  <c r="Z913" i="1"/>
  <c r="Y913" i="1"/>
  <c r="Y1103" i="1"/>
  <c r="AN1103" i="1" s="1"/>
  <c r="Z1103" i="1"/>
  <c r="Y1107" i="1"/>
  <c r="Z1107" i="1"/>
  <c r="Z1111" i="1"/>
  <c r="Y1111" i="1"/>
  <c r="Z1117" i="1"/>
  <c r="Y1117" i="1"/>
  <c r="Y1125" i="1"/>
  <c r="AN1125" i="1" s="1"/>
  <c r="Z1125" i="1"/>
  <c r="Y1133" i="1"/>
  <c r="Z1133" i="1"/>
  <c r="Y1141" i="1"/>
  <c r="AN1141" i="1" s="1"/>
  <c r="Z1141" i="1"/>
  <c r="Y1149" i="1"/>
  <c r="Z1149" i="1"/>
  <c r="Y1752" i="1"/>
  <c r="AN1752" i="1" s="1"/>
  <c r="Z1752" i="1"/>
  <c r="Y1754" i="1"/>
  <c r="Z1754" i="1"/>
  <c r="Y1756" i="1"/>
  <c r="AN1756" i="1" s="1"/>
  <c r="Z1756" i="1"/>
  <c r="Y1758" i="1"/>
  <c r="Z1758" i="1"/>
  <c r="Y1760" i="1"/>
  <c r="AN1760" i="1" s="1"/>
  <c r="Z1760" i="1"/>
  <c r="Y1762" i="1"/>
  <c r="Z1762" i="1"/>
  <c r="Y1764" i="1"/>
  <c r="AN1764" i="1" s="1"/>
  <c r="Z1764" i="1"/>
  <c r="Y1766" i="1"/>
  <c r="Z1766" i="1"/>
  <c r="Y1768" i="1"/>
  <c r="AN1768" i="1" s="1"/>
  <c r="Z1768" i="1"/>
  <c r="Y1770" i="1"/>
  <c r="Z1770" i="1"/>
  <c r="Y1772" i="1"/>
  <c r="AN1772" i="1" s="1"/>
  <c r="Z1772" i="1"/>
  <c r="Y1774" i="1"/>
  <c r="Z1774" i="1"/>
  <c r="Y1776" i="1"/>
  <c r="AN1776" i="1" s="1"/>
  <c r="Z1776" i="1"/>
  <c r="Y1778" i="1"/>
  <c r="Z1778" i="1"/>
  <c r="Y1780" i="1"/>
  <c r="AN1780" i="1" s="1"/>
  <c r="Z1780" i="1"/>
  <c r="Y1782" i="1"/>
  <c r="Z1782" i="1"/>
  <c r="Y1784" i="1"/>
  <c r="AN1784" i="1" s="1"/>
  <c r="Z1784" i="1"/>
  <c r="Y1786" i="1"/>
  <c r="Z1786" i="1"/>
  <c r="Y1788" i="1"/>
  <c r="AN1788" i="1" s="1"/>
  <c r="Z1788" i="1"/>
  <c r="Y1790" i="1"/>
  <c r="Z1790" i="1"/>
  <c r="Y1792" i="1"/>
  <c r="AN1792" i="1" s="1"/>
  <c r="Z1792" i="1"/>
  <c r="Y1794" i="1"/>
  <c r="Z1794" i="1"/>
  <c r="Y1796" i="1"/>
  <c r="AN1796" i="1" s="1"/>
  <c r="Z1796" i="1"/>
  <c r="Y1798" i="1"/>
  <c r="Z1798" i="1"/>
  <c r="Y1800" i="1"/>
  <c r="AN1800" i="1" s="1"/>
  <c r="Z1800" i="1"/>
  <c r="Y1802" i="1"/>
  <c r="Z1802" i="1"/>
  <c r="Y1804" i="1"/>
  <c r="AN1804" i="1" s="1"/>
  <c r="Z1804" i="1"/>
  <c r="Y1806" i="1"/>
  <c r="Z1806" i="1"/>
  <c r="Y1808" i="1"/>
  <c r="AN1808" i="1" s="1"/>
  <c r="Z1808" i="1"/>
  <c r="Y1810" i="1"/>
  <c r="Z1810" i="1"/>
  <c r="Y1812" i="1"/>
  <c r="AN1812" i="1" s="1"/>
  <c r="Z1812" i="1"/>
  <c r="Y1814" i="1"/>
  <c r="Z1814" i="1"/>
  <c r="Y1816" i="1"/>
  <c r="AN1816" i="1" s="1"/>
  <c r="Z1816" i="1"/>
  <c r="Y1818" i="1"/>
  <c r="Z1818" i="1"/>
  <c r="Y1820" i="1"/>
  <c r="AN1820" i="1" s="1"/>
  <c r="Z1820" i="1"/>
  <c r="Y1822" i="1"/>
  <c r="Z1822" i="1"/>
  <c r="Y1824" i="1"/>
  <c r="AN1824" i="1" s="1"/>
  <c r="Z1824" i="1"/>
  <c r="Y1826" i="1"/>
  <c r="Z1826" i="1"/>
  <c r="Y1828" i="1"/>
  <c r="AN1828" i="1" s="1"/>
  <c r="Z1828" i="1"/>
  <c r="Y1830" i="1"/>
  <c r="Z1830" i="1"/>
  <c r="Y1832" i="1"/>
  <c r="AN1832" i="1" s="1"/>
  <c r="Z1832" i="1"/>
  <c r="Y1834" i="1"/>
  <c r="Z1834" i="1"/>
  <c r="Y1836" i="1"/>
  <c r="AN1836" i="1" s="1"/>
  <c r="Z1836" i="1"/>
  <c r="Y1838" i="1"/>
  <c r="Z1838" i="1"/>
  <c r="Y1840" i="1"/>
  <c r="AN1840" i="1" s="1"/>
  <c r="Z1840" i="1"/>
  <c r="Y1842" i="1"/>
  <c r="Z1842" i="1"/>
  <c r="Y1844" i="1"/>
  <c r="AN1844" i="1" s="1"/>
  <c r="Z1844" i="1"/>
  <c r="Y1846" i="1"/>
  <c r="Z1846" i="1"/>
  <c r="Y1848" i="1"/>
  <c r="AN1848" i="1" s="1"/>
  <c r="Z1848" i="1"/>
  <c r="Y1850" i="1"/>
  <c r="AN1850" i="1" s="1"/>
  <c r="Z1850" i="1"/>
  <c r="Y1852" i="1"/>
  <c r="AN1852" i="1" s="1"/>
  <c r="Z1852" i="1"/>
  <c r="Y1854" i="1"/>
  <c r="AN1854" i="1" s="1"/>
  <c r="Z1854" i="1"/>
  <c r="Y1856" i="1"/>
  <c r="AN1856" i="1" s="1"/>
  <c r="Z1856" i="1"/>
  <c r="Y1858" i="1"/>
  <c r="AN1858" i="1" s="1"/>
  <c r="Z1858" i="1"/>
  <c r="Y1860" i="1"/>
  <c r="AN1860" i="1" s="1"/>
  <c r="Z1860" i="1"/>
  <c r="Y1862" i="1"/>
  <c r="AN1862" i="1" s="1"/>
  <c r="Z1862" i="1"/>
  <c r="Z1866" i="1"/>
  <c r="Y1866" i="1"/>
  <c r="Y1870" i="1"/>
  <c r="AN1870" i="1" s="1"/>
  <c r="Z1870" i="1"/>
  <c r="Z1874" i="1"/>
  <c r="Y1874" i="1"/>
  <c r="Y1878" i="1"/>
  <c r="AN1878" i="1" s="1"/>
  <c r="Z1878" i="1"/>
  <c r="Z1882" i="1"/>
  <c r="Y1882" i="1"/>
  <c r="Y1886" i="1"/>
  <c r="AN1886" i="1" s="1"/>
  <c r="Z1886" i="1"/>
  <c r="Z1890" i="1"/>
  <c r="Y1890" i="1"/>
  <c r="Y1894" i="1"/>
  <c r="AN1894" i="1" s="1"/>
  <c r="Z1894" i="1"/>
  <c r="Y1898" i="1"/>
  <c r="AN1898" i="1" s="1"/>
  <c r="Z1898" i="1"/>
  <c r="Y1902" i="1"/>
  <c r="AN1902" i="1" s="1"/>
  <c r="Z1902" i="1"/>
  <c r="Z1910" i="1"/>
  <c r="Y1910" i="1"/>
  <c r="Z1918" i="1"/>
  <c r="Y1918" i="1"/>
  <c r="Z1926" i="1"/>
  <c r="Y1926" i="1"/>
  <c r="Z1934" i="1"/>
  <c r="Y1934" i="1"/>
  <c r="Z1942" i="1"/>
  <c r="Y1942" i="1"/>
  <c r="Z1950" i="1"/>
  <c r="Y1950" i="1"/>
  <c r="Z1958" i="1"/>
  <c r="Y1958" i="1"/>
  <c r="Y1966" i="1"/>
  <c r="AN1966" i="1" s="1"/>
  <c r="Z1966" i="1"/>
  <c r="Y1974" i="1"/>
  <c r="AN1974" i="1" s="1"/>
  <c r="Z1974" i="1"/>
  <c r="Z1976" i="1"/>
  <c r="Y1976" i="1"/>
  <c r="Y1978" i="1"/>
  <c r="AN1978" i="1" s="1"/>
  <c r="Z1978" i="1"/>
  <c r="Z1980" i="1"/>
  <c r="Y1980" i="1"/>
  <c r="Y1982" i="1"/>
  <c r="AN1982" i="1" s="1"/>
  <c r="Z1982" i="1"/>
  <c r="Z1984" i="1"/>
  <c r="Y1984" i="1"/>
  <c r="Y1986" i="1"/>
  <c r="AN1986" i="1" s="1"/>
  <c r="Z1986" i="1"/>
  <c r="Z1988" i="1"/>
  <c r="Y1988" i="1"/>
  <c r="Y1990" i="1"/>
  <c r="AN1990" i="1" s="1"/>
  <c r="Z1990" i="1"/>
  <c r="Z1992" i="1"/>
  <c r="Y1992" i="1"/>
  <c r="Y1994" i="1"/>
  <c r="AN1994" i="1" s="1"/>
  <c r="Z1994" i="1"/>
  <c r="Z1996" i="1"/>
  <c r="Y1996" i="1"/>
  <c r="Y1998" i="1"/>
  <c r="AN1998" i="1" s="1"/>
  <c r="Z1998" i="1"/>
  <c r="Z2000" i="1"/>
  <c r="Y2000" i="1"/>
  <c r="Y2002" i="1"/>
  <c r="AN2002" i="1" s="1"/>
  <c r="Z2002" i="1"/>
  <c r="Z2004" i="1"/>
  <c r="Y2004" i="1"/>
  <c r="Y2006" i="1"/>
  <c r="AN2006" i="1" s="1"/>
  <c r="Z2006" i="1"/>
  <c r="Z2008" i="1"/>
  <c r="Y2008" i="1"/>
  <c r="Y2010" i="1"/>
  <c r="AN2010" i="1" s="1"/>
  <c r="Z2010" i="1"/>
  <c r="Z2012" i="1"/>
  <c r="Y2012" i="1"/>
  <c r="Y2014" i="1"/>
  <c r="AN2014" i="1" s="1"/>
  <c r="Z2014" i="1"/>
  <c r="Z2016" i="1"/>
  <c r="Y2016" i="1"/>
  <c r="Y2018" i="1"/>
  <c r="AN2018" i="1" s="1"/>
  <c r="Z2018" i="1"/>
  <c r="Z2020" i="1"/>
  <c r="Y2020" i="1"/>
  <c r="Y2022" i="1"/>
  <c r="AN2022" i="1" s="1"/>
  <c r="Z2022" i="1"/>
  <c r="Z2024" i="1"/>
  <c r="Y2024" i="1"/>
  <c r="Y2026" i="1"/>
  <c r="AN2026" i="1" s="1"/>
  <c r="Z2026" i="1"/>
  <c r="Z2028" i="1"/>
  <c r="Y2028" i="1"/>
  <c r="Y2030" i="1"/>
  <c r="AN2030" i="1" s="1"/>
  <c r="Z2030" i="1"/>
  <c r="Z2032" i="1"/>
  <c r="Y2032" i="1"/>
  <c r="Y2034" i="1"/>
  <c r="AN2034" i="1" s="1"/>
  <c r="Z2034" i="1"/>
  <c r="Z2036" i="1"/>
  <c r="Y2036" i="1"/>
  <c r="Y2038" i="1"/>
  <c r="AN2038" i="1" s="1"/>
  <c r="Z2038" i="1"/>
  <c r="Z2040" i="1"/>
  <c r="Y2040" i="1"/>
  <c r="Y2042" i="1"/>
  <c r="AN2042" i="1" s="1"/>
  <c r="Z2042" i="1"/>
  <c r="Z2044" i="1"/>
  <c r="Y2044" i="1"/>
  <c r="Y2046" i="1"/>
  <c r="AN2046" i="1" s="1"/>
  <c r="Z2046" i="1"/>
  <c r="Z2048" i="1"/>
  <c r="Y2048" i="1"/>
  <c r="Y2050" i="1"/>
  <c r="AN2050" i="1" s="1"/>
  <c r="Z2050" i="1"/>
  <c r="Z2052" i="1"/>
  <c r="Y2052" i="1"/>
  <c r="Y2054" i="1"/>
  <c r="AN2054" i="1" s="1"/>
  <c r="Z2054" i="1"/>
  <c r="Z2056" i="1"/>
  <c r="Y2056" i="1"/>
  <c r="Y2058" i="1"/>
  <c r="AN2058" i="1" s="1"/>
  <c r="Z2058" i="1"/>
  <c r="Z2060" i="1"/>
  <c r="Y2060" i="1"/>
  <c r="Y2062" i="1"/>
  <c r="AN2062" i="1" s="1"/>
  <c r="Z2062" i="1"/>
  <c r="Z2064" i="1"/>
  <c r="Y2064" i="1"/>
  <c r="Y2066" i="1"/>
  <c r="AN2066" i="1" s="1"/>
  <c r="Z2066" i="1"/>
  <c r="Z2068" i="1"/>
  <c r="Y2068" i="1"/>
  <c r="Y2070" i="1"/>
  <c r="AN2070" i="1" s="1"/>
  <c r="Z2070" i="1"/>
  <c r="Z2072" i="1"/>
  <c r="Y2072" i="1"/>
  <c r="Y2074" i="1"/>
  <c r="AN2074" i="1" s="1"/>
  <c r="Z2074" i="1"/>
  <c r="Z2076" i="1"/>
  <c r="Y2076" i="1"/>
  <c r="Y2078" i="1"/>
  <c r="AN2078" i="1" s="1"/>
  <c r="Z2078" i="1"/>
  <c r="Z2080" i="1"/>
  <c r="Y2080" i="1"/>
  <c r="Y2082" i="1"/>
  <c r="AN2082" i="1" s="1"/>
  <c r="Z2082" i="1"/>
  <c r="Z2084" i="1"/>
  <c r="Y2084" i="1"/>
  <c r="Y2086" i="1"/>
  <c r="AN2086" i="1" s="1"/>
  <c r="Z2086" i="1"/>
  <c r="Z2088" i="1"/>
  <c r="Y2088" i="1"/>
  <c r="Y2090" i="1"/>
  <c r="AN2090" i="1" s="1"/>
  <c r="Z2090" i="1"/>
  <c r="Z2092" i="1"/>
  <c r="Y2092" i="1"/>
  <c r="Y2094" i="1"/>
  <c r="AN2094" i="1" s="1"/>
  <c r="Z2094" i="1"/>
  <c r="Z2096" i="1"/>
  <c r="Y2096" i="1"/>
  <c r="Y2098" i="1"/>
  <c r="AN2098" i="1" s="1"/>
  <c r="Z2098" i="1"/>
  <c r="Z2100" i="1"/>
  <c r="Y2100" i="1"/>
  <c r="Y2102" i="1"/>
  <c r="AN2102" i="1" s="1"/>
  <c r="Z2102" i="1"/>
  <c r="Z2104" i="1"/>
  <c r="Y2104" i="1"/>
  <c r="Y2106" i="1"/>
  <c r="AN2106" i="1" s="1"/>
  <c r="Z2106" i="1"/>
  <c r="Z2108" i="1"/>
  <c r="Y2108" i="1"/>
  <c r="Y2110" i="1"/>
  <c r="AN2110" i="1" s="1"/>
  <c r="Z2110" i="1"/>
  <c r="Z2112" i="1"/>
  <c r="Y2112" i="1"/>
  <c r="Y2114" i="1"/>
  <c r="AN2114" i="1" s="1"/>
  <c r="Z2114" i="1"/>
  <c r="Z2116" i="1"/>
  <c r="Y2116" i="1"/>
  <c r="Y2118" i="1"/>
  <c r="AN2118" i="1" s="1"/>
  <c r="Z2118" i="1"/>
  <c r="Z2120" i="1"/>
  <c r="Y2120" i="1"/>
  <c r="Y2122" i="1"/>
  <c r="AN2122" i="1" s="1"/>
  <c r="Z2122" i="1"/>
  <c r="Z2124" i="1"/>
  <c r="Y2124" i="1"/>
  <c r="Y2126" i="1"/>
  <c r="AN2126" i="1" s="1"/>
  <c r="Z2126" i="1"/>
  <c r="Z2128" i="1"/>
  <c r="Y2128" i="1"/>
  <c r="Y2130" i="1"/>
  <c r="AN2130" i="1" s="1"/>
  <c r="Z2130" i="1"/>
  <c r="Z2132" i="1"/>
  <c r="Y2132" i="1"/>
  <c r="Y2134" i="1"/>
  <c r="AN2134" i="1" s="1"/>
  <c r="Z2134" i="1"/>
  <c r="Z2136" i="1"/>
  <c r="Y2136" i="1"/>
  <c r="Y2138" i="1"/>
  <c r="AN2138" i="1" s="1"/>
  <c r="Z2138" i="1"/>
  <c r="Z2140" i="1"/>
  <c r="Y2140" i="1"/>
  <c r="Y2142" i="1"/>
  <c r="AN2142" i="1" s="1"/>
  <c r="Z2142" i="1"/>
  <c r="Z2144" i="1"/>
  <c r="Y2144" i="1"/>
  <c r="Y2146" i="1"/>
  <c r="AN2146" i="1" s="1"/>
  <c r="Z2146" i="1"/>
  <c r="Z2148" i="1"/>
  <c r="Y2148" i="1"/>
  <c r="Y2150" i="1"/>
  <c r="AN2150" i="1" s="1"/>
  <c r="Z2150" i="1"/>
  <c r="Z2152" i="1"/>
  <c r="Y2152" i="1"/>
  <c r="Y2154" i="1"/>
  <c r="AN2154" i="1" s="1"/>
  <c r="Z2154" i="1"/>
  <c r="Z2156" i="1"/>
  <c r="Y2156" i="1"/>
  <c r="Y2158" i="1"/>
  <c r="AN2158" i="1" s="1"/>
  <c r="Z2158" i="1"/>
  <c r="Z2160" i="1"/>
  <c r="Y2160" i="1"/>
  <c r="Y2162" i="1"/>
  <c r="AN2162" i="1" s="1"/>
  <c r="Z2162" i="1"/>
  <c r="Z2164" i="1"/>
  <c r="Y2164" i="1"/>
  <c r="Y2166" i="1"/>
  <c r="AN2166" i="1" s="1"/>
  <c r="Z2166" i="1"/>
  <c r="Z2168" i="1"/>
  <c r="Y2168" i="1"/>
  <c r="Y2170" i="1"/>
  <c r="AN2170" i="1" s="1"/>
  <c r="Z2170" i="1"/>
  <c r="Z2172" i="1"/>
  <c r="Y2172" i="1"/>
  <c r="Y2174" i="1"/>
  <c r="AN2174" i="1" s="1"/>
  <c r="Z2174" i="1"/>
  <c r="Z2176" i="1"/>
  <c r="Y2176" i="1"/>
  <c r="Y2178" i="1"/>
  <c r="AN2178" i="1" s="1"/>
  <c r="Z2178" i="1"/>
  <c r="Z2180" i="1"/>
  <c r="Y2180" i="1"/>
  <c r="Y2182" i="1"/>
  <c r="AN2182" i="1" s="1"/>
  <c r="Z2182" i="1"/>
  <c r="Z2184" i="1"/>
  <c r="Y2184" i="1"/>
  <c r="Y2186" i="1"/>
  <c r="AN2186" i="1" s="1"/>
  <c r="Z2186" i="1"/>
  <c r="Z2188" i="1"/>
  <c r="Y2188" i="1"/>
  <c r="Y2190" i="1"/>
  <c r="AN2190" i="1" s="1"/>
  <c r="Z2190" i="1"/>
  <c r="Z2192" i="1"/>
  <c r="Y2192" i="1"/>
  <c r="Y2194" i="1"/>
  <c r="AN2194" i="1" s="1"/>
  <c r="Z2194" i="1"/>
  <c r="Z2196" i="1"/>
  <c r="Y2196" i="1"/>
  <c r="Y2198" i="1"/>
  <c r="AN2198" i="1" s="1"/>
  <c r="Z2198" i="1"/>
  <c r="Z2200" i="1"/>
  <c r="Y2200" i="1"/>
  <c r="Y2202" i="1"/>
  <c r="AN2202" i="1" s="1"/>
  <c r="Z2202" i="1"/>
  <c r="Z2204" i="1"/>
  <c r="Y2204" i="1"/>
  <c r="Y2206" i="1"/>
  <c r="AN2206" i="1" s="1"/>
  <c r="Z2206" i="1"/>
  <c r="Z2208" i="1"/>
  <c r="Y2208" i="1"/>
  <c r="Y2210" i="1"/>
  <c r="AN2210" i="1" s="1"/>
  <c r="Z2210" i="1"/>
  <c r="Z2212" i="1"/>
  <c r="Y2212" i="1"/>
  <c r="Y2214" i="1"/>
  <c r="AN2214" i="1" s="1"/>
  <c r="Z2214" i="1"/>
  <c r="Z2216" i="1"/>
  <c r="Y2216" i="1"/>
  <c r="Y2218" i="1"/>
  <c r="AN2218" i="1" s="1"/>
  <c r="Z2218" i="1"/>
  <c r="Z2220" i="1"/>
  <c r="Y2220" i="1"/>
  <c r="Y2222" i="1"/>
  <c r="AN2222" i="1" s="1"/>
  <c r="Z2222" i="1"/>
  <c r="Z2224" i="1"/>
  <c r="Y2224" i="1"/>
  <c r="Y2226" i="1"/>
  <c r="AN2226" i="1" s="1"/>
  <c r="Z2226" i="1"/>
  <c r="Z2228" i="1"/>
  <c r="Y2228" i="1"/>
  <c r="Y2230" i="1"/>
  <c r="AN2230" i="1" s="1"/>
  <c r="Z2230" i="1"/>
  <c r="Z2232" i="1"/>
  <c r="Y2232" i="1"/>
  <c r="Y2234" i="1"/>
  <c r="AN2234" i="1" s="1"/>
  <c r="Z2234" i="1"/>
  <c r="Z2236" i="1"/>
  <c r="Y2236" i="1"/>
  <c r="Y2238" i="1"/>
  <c r="AN2238" i="1" s="1"/>
  <c r="Z2238" i="1"/>
  <c r="Z2240" i="1"/>
  <c r="Y2240" i="1"/>
  <c r="Y2242" i="1"/>
  <c r="AN2242" i="1" s="1"/>
  <c r="Z2242" i="1"/>
  <c r="Z2244" i="1"/>
  <c r="Y2244" i="1"/>
  <c r="Y2246" i="1"/>
  <c r="AN2246" i="1" s="1"/>
  <c r="Z2246" i="1"/>
  <c r="Z2248" i="1"/>
  <c r="Y2248" i="1"/>
  <c r="Y2250" i="1"/>
  <c r="AN2250" i="1" s="1"/>
  <c r="Z2250" i="1"/>
  <c r="Z2252" i="1"/>
  <c r="Y2252" i="1"/>
  <c r="Y2254" i="1"/>
  <c r="AN2254" i="1" s="1"/>
  <c r="Z2254" i="1"/>
  <c r="Z2256" i="1"/>
  <c r="Y2256" i="1"/>
  <c r="Y2258" i="1"/>
  <c r="AN2258" i="1" s="1"/>
  <c r="Z2258" i="1"/>
  <c r="Z2260" i="1"/>
  <c r="Y2260" i="1"/>
  <c r="Y2262" i="1"/>
  <c r="AN2262" i="1" s="1"/>
  <c r="Z2262" i="1"/>
  <c r="Z2264" i="1"/>
  <c r="Y2264" i="1"/>
  <c r="Y2266" i="1"/>
  <c r="AN2266" i="1" s="1"/>
  <c r="Z2266" i="1"/>
  <c r="Z2268" i="1"/>
  <c r="Y2268" i="1"/>
  <c r="Y2270" i="1"/>
  <c r="AN2270" i="1" s="1"/>
  <c r="Z2270" i="1"/>
  <c r="Z2272" i="1"/>
  <c r="Y2272" i="1"/>
  <c r="Y2274" i="1"/>
  <c r="AN2274" i="1" s="1"/>
  <c r="Z2274" i="1"/>
  <c r="Z2276" i="1"/>
  <c r="Y2276" i="1"/>
  <c r="Y2278" i="1"/>
  <c r="AN2278" i="1" s="1"/>
  <c r="Z2278" i="1"/>
  <c r="Z2280" i="1"/>
  <c r="Y2280" i="1"/>
  <c r="Y2282" i="1"/>
  <c r="AN2282" i="1" s="1"/>
  <c r="Z2282" i="1"/>
  <c r="Z2284" i="1"/>
  <c r="Y2284" i="1"/>
  <c r="Z2286" i="1"/>
  <c r="Y2286" i="1"/>
  <c r="Z2288" i="1"/>
  <c r="Y2288" i="1"/>
  <c r="Z2290" i="1"/>
  <c r="Y2290" i="1"/>
  <c r="Z2292" i="1"/>
  <c r="Y2292" i="1"/>
  <c r="Z2294" i="1"/>
  <c r="Y2294" i="1"/>
  <c r="Z2296" i="1"/>
  <c r="Y2296" i="1"/>
  <c r="Z2298" i="1"/>
  <c r="Y2298" i="1"/>
  <c r="Z2300" i="1"/>
  <c r="Y2300" i="1"/>
  <c r="Z2302" i="1"/>
  <c r="Y2302" i="1"/>
  <c r="Z2304" i="1"/>
  <c r="Y2304" i="1"/>
  <c r="Z2306" i="1"/>
  <c r="Y2306" i="1"/>
  <c r="Z2308" i="1"/>
  <c r="Y2308" i="1"/>
  <c r="Z2310" i="1"/>
  <c r="Y2310" i="1"/>
  <c r="Z2312" i="1"/>
  <c r="Y2312" i="1"/>
  <c r="Z2314" i="1"/>
  <c r="Y2314" i="1"/>
  <c r="Z2316" i="1"/>
  <c r="Y2316" i="1"/>
  <c r="Z2318" i="1"/>
  <c r="Y2318" i="1"/>
  <c r="Z2320" i="1"/>
  <c r="Y2320" i="1"/>
  <c r="Z2322" i="1"/>
  <c r="Y2322" i="1"/>
  <c r="Z2324" i="1"/>
  <c r="Y2324" i="1"/>
  <c r="Z2326" i="1"/>
  <c r="Y2326" i="1"/>
  <c r="Z2328" i="1"/>
  <c r="Y2328" i="1"/>
  <c r="Z2330" i="1"/>
  <c r="Y2330" i="1"/>
  <c r="Y2332" i="1"/>
  <c r="AN2332" i="1" s="1"/>
  <c r="Z2332" i="1"/>
  <c r="Z2334" i="1"/>
  <c r="Y2334" i="1"/>
  <c r="Y2336" i="1"/>
  <c r="AN2336" i="1" s="1"/>
  <c r="Z2336" i="1"/>
  <c r="Y2338" i="1"/>
  <c r="AN2338" i="1" s="1"/>
  <c r="Z2338" i="1"/>
  <c r="Y2340" i="1"/>
  <c r="AN2340" i="1" s="1"/>
  <c r="Z2340" i="1"/>
  <c r="Y2342" i="1"/>
  <c r="AN2342" i="1" s="1"/>
  <c r="Z2342" i="1"/>
  <c r="Y2344" i="1"/>
  <c r="AN2344" i="1" s="1"/>
  <c r="Z2344" i="1"/>
  <c r="Y2346" i="1"/>
  <c r="AN2346" i="1" s="1"/>
  <c r="Z2346" i="1"/>
  <c r="Y2348" i="1"/>
  <c r="AN2348" i="1" s="1"/>
  <c r="Z2348" i="1"/>
  <c r="Y2350" i="1"/>
  <c r="AN2350" i="1" s="1"/>
  <c r="Z2350" i="1"/>
  <c r="Y2352" i="1"/>
  <c r="AN2352" i="1" s="1"/>
  <c r="Z2352" i="1"/>
  <c r="Y2354" i="1"/>
  <c r="AN2354" i="1" s="1"/>
  <c r="Z2354" i="1"/>
  <c r="Y2356" i="1"/>
  <c r="AN2356" i="1" s="1"/>
  <c r="Z2356" i="1"/>
  <c r="Y2358" i="1"/>
  <c r="AN2358" i="1" s="1"/>
  <c r="Z2358" i="1"/>
  <c r="Y2360" i="1"/>
  <c r="AN2360" i="1" s="1"/>
  <c r="Z2360" i="1"/>
  <c r="Y2362" i="1"/>
  <c r="AN2362" i="1" s="1"/>
  <c r="Z2362" i="1"/>
  <c r="Y2364" i="1"/>
  <c r="AN2364" i="1" s="1"/>
  <c r="Z2364" i="1"/>
  <c r="Y2366" i="1"/>
  <c r="AN2366" i="1" s="1"/>
  <c r="Z2366" i="1"/>
  <c r="Y2368" i="1"/>
  <c r="AN2368" i="1" s="1"/>
  <c r="Z2368" i="1"/>
  <c r="Y2370" i="1"/>
  <c r="AN2370" i="1" s="1"/>
  <c r="Z2370" i="1"/>
  <c r="Y2372" i="1"/>
  <c r="AN2372" i="1" s="1"/>
  <c r="Z2372" i="1"/>
  <c r="Y2374" i="1"/>
  <c r="AN2374" i="1" s="1"/>
  <c r="Z2374" i="1"/>
  <c r="Y2376" i="1"/>
  <c r="AN2376" i="1" s="1"/>
  <c r="Z2376" i="1"/>
  <c r="Y2378" i="1"/>
  <c r="AN2378" i="1" s="1"/>
  <c r="Z2378" i="1"/>
  <c r="Y2380" i="1"/>
  <c r="AN2380" i="1" s="1"/>
  <c r="Z2380" i="1"/>
  <c r="Y2382" i="1"/>
  <c r="AN2382" i="1" s="1"/>
  <c r="Z2382" i="1"/>
  <c r="Y2384" i="1"/>
  <c r="AN2384" i="1" s="1"/>
  <c r="Z2384" i="1"/>
  <c r="Y2386" i="1"/>
  <c r="AN2386" i="1" s="1"/>
  <c r="Z2386" i="1"/>
  <c r="Y2388" i="1"/>
  <c r="AN2388" i="1" s="1"/>
  <c r="Z2388" i="1"/>
  <c r="Y2390" i="1"/>
  <c r="AN2390" i="1" s="1"/>
  <c r="Z2390" i="1"/>
  <c r="Y2392" i="1"/>
  <c r="AN2392" i="1" s="1"/>
  <c r="Z2392" i="1"/>
  <c r="Y2394" i="1"/>
  <c r="AN2394" i="1" s="1"/>
  <c r="Z2394" i="1"/>
  <c r="Y2396" i="1"/>
  <c r="AN2396" i="1" s="1"/>
  <c r="Z2396" i="1"/>
  <c r="Y2398" i="1"/>
  <c r="AN2398" i="1" s="1"/>
  <c r="Z2398" i="1"/>
  <c r="Y2400" i="1"/>
  <c r="AN2400" i="1" s="1"/>
  <c r="Z2400" i="1"/>
  <c r="Y2402" i="1"/>
  <c r="AN2402" i="1" s="1"/>
  <c r="Z2402" i="1"/>
  <c r="Y2404" i="1"/>
  <c r="AN2404" i="1" s="1"/>
  <c r="Z2404" i="1"/>
  <c r="Y2406" i="1"/>
  <c r="AN2406" i="1" s="1"/>
  <c r="Z2406" i="1"/>
  <c r="Y2408" i="1"/>
  <c r="AN2408" i="1" s="1"/>
  <c r="Z2408" i="1"/>
  <c r="Y2410" i="1"/>
  <c r="AN2410" i="1" s="1"/>
  <c r="Z2410" i="1"/>
  <c r="Y2412" i="1"/>
  <c r="AN2412" i="1" s="1"/>
  <c r="Z2412" i="1"/>
  <c r="Y2420" i="1"/>
  <c r="AN2420" i="1" s="1"/>
  <c r="Z2420" i="1"/>
  <c r="Y2428" i="1"/>
  <c r="AN2428" i="1" s="1"/>
  <c r="Z2428" i="1"/>
  <c r="Z2436" i="1"/>
  <c r="Y2436" i="1"/>
  <c r="Y2444" i="1"/>
  <c r="AN2444" i="1" s="1"/>
  <c r="Z2444" i="1"/>
  <c r="Y2452" i="1"/>
  <c r="AN2452" i="1" s="1"/>
  <c r="Z2452" i="1"/>
  <c r="Y2460" i="1"/>
  <c r="AN2460" i="1" s="1"/>
  <c r="Z2460" i="1"/>
  <c r="Z2468" i="1"/>
  <c r="Y2468" i="1"/>
  <c r="Z2476" i="1"/>
  <c r="Y2476" i="1"/>
  <c r="Z2484" i="1"/>
  <c r="Y2484" i="1"/>
  <c r="Z2492" i="1"/>
  <c r="Y2492" i="1"/>
  <c r="Z2500" i="1"/>
  <c r="Y2500" i="1"/>
  <c r="Z2508" i="1"/>
  <c r="Y2508" i="1"/>
  <c r="Y2516" i="1"/>
  <c r="AN2516" i="1" s="1"/>
  <c r="Z2516" i="1"/>
  <c r="Y2524" i="1"/>
  <c r="AN2524" i="1" s="1"/>
  <c r="Z2524" i="1"/>
  <c r="Y2532" i="1"/>
  <c r="AN2532" i="1" s="1"/>
  <c r="Z2532" i="1"/>
  <c r="Z2540" i="1"/>
  <c r="Y2540" i="1"/>
  <c r="Z2548" i="1"/>
  <c r="Y2548" i="1"/>
  <c r="Z2556" i="1"/>
  <c r="Y2556" i="1"/>
  <c r="Y2" i="1"/>
  <c r="AN2" i="1" s="1"/>
  <c r="Z2" i="1"/>
  <c r="Z48" i="1"/>
  <c r="Z42" i="1"/>
  <c r="AB42" i="1" s="1"/>
  <c r="Z36" i="1"/>
  <c r="Z38" i="1"/>
  <c r="Z140" i="1"/>
  <c r="Z276" i="1"/>
  <c r="Z286" i="1"/>
  <c r="Z280" i="1"/>
  <c r="AB280" i="1" s="1"/>
  <c r="Z589" i="1"/>
  <c r="Z605" i="1"/>
  <c r="Z593" i="1"/>
  <c r="Z609" i="1"/>
  <c r="Z35" i="1"/>
  <c r="Z37" i="1"/>
  <c r="Z39" i="1"/>
  <c r="Z41" i="1"/>
  <c r="Z43" i="1"/>
  <c r="Z45" i="1"/>
  <c r="Z47" i="1"/>
  <c r="Z49" i="1"/>
  <c r="Z51" i="1"/>
  <c r="Z53" i="1"/>
  <c r="Z55" i="1"/>
  <c r="Z57" i="1"/>
  <c r="Z59" i="1"/>
  <c r="Z61" i="1"/>
  <c r="Z63" i="1"/>
  <c r="Z65" i="1"/>
  <c r="Z67" i="1"/>
  <c r="Z69" i="1"/>
  <c r="Z71" i="1"/>
  <c r="Z73" i="1"/>
  <c r="Z75" i="1"/>
  <c r="Z77" i="1"/>
  <c r="Z79" i="1"/>
  <c r="Z81" i="1"/>
  <c r="Z83" i="1"/>
  <c r="Z85" i="1"/>
  <c r="Z87" i="1"/>
  <c r="Z89" i="1"/>
  <c r="Z91" i="1"/>
  <c r="Z93" i="1"/>
  <c r="Z95" i="1"/>
  <c r="Z97" i="1"/>
  <c r="Z99" i="1"/>
  <c r="Z101" i="1"/>
  <c r="Z105" i="1"/>
  <c r="Z109" i="1"/>
  <c r="Z113" i="1"/>
  <c r="Z117" i="1"/>
  <c r="Z121" i="1"/>
  <c r="Z125" i="1"/>
  <c r="Z129" i="1"/>
  <c r="Z133" i="1"/>
  <c r="Z137" i="1"/>
  <c r="Z173" i="1"/>
  <c r="Z175" i="1"/>
  <c r="Z177" i="1"/>
  <c r="Z179" i="1"/>
  <c r="Z181" i="1"/>
  <c r="Z183" i="1"/>
  <c r="Z185" i="1"/>
  <c r="Z187" i="1"/>
  <c r="Z189" i="1"/>
  <c r="Z191" i="1"/>
  <c r="Z193" i="1"/>
  <c r="Z195" i="1"/>
  <c r="Z197" i="1"/>
  <c r="Z199" i="1"/>
  <c r="Z201" i="1"/>
  <c r="Z203" i="1"/>
  <c r="Z205" i="1"/>
  <c r="Z207" i="1"/>
  <c r="Z209" i="1"/>
  <c r="Z211" i="1"/>
  <c r="Z213" i="1"/>
  <c r="Z215" i="1"/>
  <c r="Z217" i="1"/>
  <c r="Z219" i="1"/>
  <c r="Z221" i="1"/>
  <c r="Z225" i="1"/>
  <c r="Z227" i="1"/>
  <c r="Z233" i="1"/>
  <c r="Z235" i="1"/>
  <c r="Z241" i="1"/>
  <c r="Z243" i="1"/>
  <c r="Z249" i="1"/>
  <c r="Z251" i="1"/>
  <c r="Z257" i="1"/>
  <c r="Z259" i="1"/>
  <c r="Z265" i="1"/>
  <c r="Z267" i="1"/>
  <c r="Z273" i="1"/>
  <c r="Z275" i="1"/>
  <c r="Z281" i="1"/>
  <c r="Z283" i="1"/>
  <c r="Z291" i="1"/>
  <c r="Y895" i="1"/>
  <c r="Y903" i="1"/>
  <c r="Y911" i="1"/>
  <c r="Z1115" i="1"/>
  <c r="Z1123" i="1"/>
  <c r="Z1129" i="1"/>
  <c r="Z1131" i="1"/>
  <c r="Z1137" i="1"/>
  <c r="Z1139" i="1"/>
  <c r="Z1147" i="1"/>
  <c r="Z1155" i="1"/>
  <c r="Z1159" i="1"/>
  <c r="Z1163" i="1"/>
  <c r="Z1167" i="1"/>
  <c r="Z1171" i="1"/>
  <c r="Z1175" i="1"/>
  <c r="Z1179" i="1"/>
  <c r="Z1183" i="1"/>
  <c r="Z1187" i="1"/>
  <c r="Z1191" i="1"/>
  <c r="Z1195" i="1"/>
  <c r="Z1199" i="1"/>
  <c r="Z1203" i="1"/>
  <c r="Z1207" i="1"/>
  <c r="Z1211" i="1"/>
  <c r="Z1215" i="1"/>
  <c r="Z1219" i="1"/>
  <c r="Z1223" i="1"/>
  <c r="Z1227" i="1"/>
  <c r="Z1231" i="1"/>
  <c r="Z1333" i="1"/>
  <c r="Z1337" i="1"/>
  <c r="Z1341" i="1"/>
  <c r="Z1345" i="1"/>
  <c r="Z1349" i="1"/>
  <c r="Z1466" i="1"/>
  <c r="Z1474" i="1"/>
  <c r="Z1482" i="1"/>
  <c r="Z1490" i="1"/>
  <c r="Z1498" i="1"/>
  <c r="Z1506" i="1"/>
  <c r="Z1514" i="1"/>
  <c r="Z1522" i="1"/>
  <c r="Z1530" i="1"/>
  <c r="Z1538" i="1"/>
  <c r="Z1546" i="1"/>
  <c r="Y118" i="1"/>
  <c r="AN118" i="1" s="1"/>
  <c r="Y122" i="1"/>
  <c r="AN122" i="1" s="1"/>
  <c r="Y126" i="1"/>
  <c r="AN126" i="1" s="1"/>
  <c r="Y130" i="1"/>
  <c r="AN130" i="1" s="1"/>
  <c r="Y134" i="1"/>
  <c r="AN134" i="1" s="1"/>
  <c r="Y138" i="1"/>
  <c r="AN138" i="1" s="1"/>
  <c r="Y142" i="1"/>
  <c r="AN142" i="1" s="1"/>
  <c r="Y144" i="1"/>
  <c r="AN144" i="1" s="1"/>
  <c r="Y146" i="1"/>
  <c r="AN146" i="1" s="1"/>
  <c r="Y150" i="1"/>
  <c r="AN150" i="1" s="1"/>
  <c r="Y152" i="1"/>
  <c r="AN152" i="1" s="1"/>
  <c r="Y154" i="1"/>
  <c r="AN154" i="1" s="1"/>
  <c r="Y158" i="1"/>
  <c r="AN158" i="1" s="1"/>
  <c r="Y160" i="1"/>
  <c r="AN160" i="1" s="1"/>
  <c r="Y162" i="1"/>
  <c r="AN162" i="1" s="1"/>
  <c r="Y166" i="1"/>
  <c r="AN166" i="1" s="1"/>
  <c r="Y168" i="1"/>
  <c r="AN168" i="1" s="1"/>
  <c r="Y170" i="1"/>
  <c r="AN170" i="1" s="1"/>
  <c r="Y290" i="1"/>
  <c r="AN290" i="1" s="1"/>
  <c r="Y292" i="1"/>
  <c r="AN292" i="1" s="1"/>
  <c r="Y298" i="1"/>
  <c r="AN298" i="1" s="1"/>
  <c r="Y300" i="1"/>
  <c r="AN300" i="1" s="1"/>
  <c r="Y302" i="1"/>
  <c r="AN302" i="1" s="1"/>
  <c r="Y304" i="1"/>
  <c r="AN304" i="1" s="1"/>
  <c r="Y306" i="1"/>
  <c r="AN306" i="1" s="1"/>
  <c r="Y308" i="1"/>
  <c r="AN308" i="1" s="1"/>
  <c r="Y310" i="1"/>
  <c r="AN310" i="1" s="1"/>
  <c r="Y312" i="1"/>
  <c r="AN312" i="1" s="1"/>
  <c r="Y314" i="1"/>
  <c r="AN314" i="1" s="1"/>
  <c r="Y316" i="1"/>
  <c r="AN316" i="1" s="1"/>
  <c r="Y318" i="1"/>
  <c r="AN318" i="1" s="1"/>
  <c r="Y320" i="1"/>
  <c r="AN320" i="1" s="1"/>
  <c r="Y322" i="1"/>
  <c r="AN322" i="1" s="1"/>
  <c r="Y324" i="1"/>
  <c r="AN324" i="1" s="1"/>
  <c r="Y326" i="1"/>
  <c r="AN326" i="1" s="1"/>
  <c r="Y328" i="1"/>
  <c r="AN328" i="1" s="1"/>
  <c r="Y330" i="1"/>
  <c r="AN330" i="1" s="1"/>
  <c r="Y332" i="1"/>
  <c r="AN332" i="1" s="1"/>
  <c r="Y334" i="1"/>
  <c r="AN334" i="1" s="1"/>
  <c r="Y336" i="1"/>
  <c r="AN336" i="1" s="1"/>
  <c r="Y338" i="1"/>
  <c r="AN338" i="1" s="1"/>
  <c r="Y340" i="1"/>
  <c r="AN340" i="1" s="1"/>
  <c r="Y342" i="1"/>
  <c r="AN342" i="1" s="1"/>
  <c r="Y344" i="1"/>
  <c r="AN344" i="1" s="1"/>
  <c r="Y346" i="1"/>
  <c r="AN346" i="1" s="1"/>
  <c r="Y348" i="1"/>
  <c r="AN348" i="1" s="1"/>
  <c r="Y350" i="1"/>
  <c r="AN350" i="1" s="1"/>
  <c r="Y352" i="1"/>
  <c r="AN352" i="1" s="1"/>
  <c r="Y354" i="1"/>
  <c r="AN354" i="1" s="1"/>
  <c r="Y356" i="1"/>
  <c r="AN356" i="1" s="1"/>
  <c r="Y358" i="1"/>
  <c r="AN358" i="1" s="1"/>
  <c r="Y360" i="1"/>
  <c r="AN360" i="1" s="1"/>
  <c r="Y362" i="1"/>
  <c r="AN362" i="1" s="1"/>
  <c r="Y364" i="1"/>
  <c r="AN364" i="1" s="1"/>
  <c r="Y366" i="1"/>
  <c r="AN366" i="1" s="1"/>
  <c r="Y368" i="1"/>
  <c r="AN368" i="1" s="1"/>
  <c r="Y370" i="1"/>
  <c r="AN370" i="1" s="1"/>
  <c r="Y372" i="1"/>
  <c r="AN372" i="1" s="1"/>
  <c r="Y374" i="1"/>
  <c r="AN374" i="1" s="1"/>
  <c r="Z446" i="1"/>
  <c r="Z454" i="1"/>
  <c r="Z462" i="1"/>
  <c r="Z470" i="1"/>
  <c r="Y478" i="1"/>
  <c r="AN478" i="1" s="1"/>
  <c r="Y480" i="1"/>
  <c r="AN480" i="1" s="1"/>
  <c r="Y482" i="1"/>
  <c r="AN482" i="1" s="1"/>
  <c r="Y484" i="1"/>
  <c r="AN484" i="1" s="1"/>
  <c r="Y486" i="1"/>
  <c r="AN486" i="1" s="1"/>
  <c r="Y488" i="1"/>
  <c r="AN488" i="1" s="1"/>
  <c r="Y490" i="1"/>
  <c r="AN490" i="1" s="1"/>
  <c r="Y492" i="1"/>
  <c r="AN492" i="1" s="1"/>
  <c r="Y494" i="1"/>
  <c r="AN494" i="1" s="1"/>
  <c r="Y496" i="1"/>
  <c r="AN496" i="1" s="1"/>
  <c r="Y498" i="1"/>
  <c r="AN498" i="1" s="1"/>
  <c r="Y500" i="1"/>
  <c r="AN500" i="1" s="1"/>
  <c r="Y502" i="1"/>
  <c r="AN502" i="1" s="1"/>
  <c r="Y504" i="1"/>
  <c r="AN504" i="1" s="1"/>
  <c r="Y506" i="1"/>
  <c r="AN506" i="1" s="1"/>
  <c r="Y508" i="1"/>
  <c r="AN508" i="1" s="1"/>
  <c r="Y510" i="1"/>
  <c r="Y512" i="1"/>
  <c r="Y514" i="1"/>
  <c r="AN514" i="1" s="1"/>
  <c r="Y516" i="1"/>
  <c r="AN516" i="1" s="1"/>
  <c r="Y518" i="1"/>
  <c r="Y520" i="1"/>
  <c r="Y522" i="1"/>
  <c r="AN522" i="1" s="1"/>
  <c r="Y524" i="1"/>
  <c r="AN524" i="1" s="1"/>
  <c r="Y526" i="1"/>
  <c r="Y528" i="1"/>
  <c r="Y530" i="1"/>
  <c r="AN530" i="1" s="1"/>
  <c r="Y532" i="1"/>
  <c r="AN532" i="1" s="1"/>
  <c r="Y534" i="1"/>
  <c r="Y536" i="1"/>
  <c r="Y538" i="1"/>
  <c r="AN538" i="1" s="1"/>
  <c r="Y540" i="1"/>
  <c r="AN540" i="1" s="1"/>
  <c r="Y542" i="1"/>
  <c r="Y544" i="1"/>
  <c r="Y546" i="1"/>
  <c r="AN546" i="1" s="1"/>
  <c r="Y548" i="1"/>
  <c r="AN548" i="1" s="1"/>
  <c r="Y550" i="1"/>
  <c r="Y552" i="1"/>
  <c r="Y554" i="1"/>
  <c r="AN554" i="1" s="1"/>
  <c r="Y556" i="1"/>
  <c r="AN556" i="1" s="1"/>
  <c r="Y558" i="1"/>
  <c r="Y560" i="1"/>
  <c r="Y562" i="1"/>
  <c r="AN562" i="1" s="1"/>
  <c r="Y564" i="1"/>
  <c r="AN564" i="1" s="1"/>
  <c r="Y566" i="1"/>
  <c r="Y568" i="1"/>
  <c r="Y570" i="1"/>
  <c r="AN570" i="1" s="1"/>
  <c r="Y572" i="1"/>
  <c r="AN572" i="1" s="1"/>
  <c r="Y574" i="1"/>
  <c r="Y576" i="1"/>
  <c r="Y578" i="1"/>
  <c r="AN578" i="1" s="1"/>
  <c r="Y580" i="1"/>
  <c r="AN580" i="1" s="1"/>
  <c r="Y582" i="1"/>
  <c r="Y584" i="1"/>
  <c r="Z588" i="1"/>
  <c r="Z592" i="1"/>
  <c r="Z596" i="1"/>
  <c r="Z600" i="1"/>
  <c r="Z604" i="1"/>
  <c r="Z608" i="1"/>
  <c r="Z612" i="1"/>
  <c r="Z618" i="1"/>
  <c r="Z626" i="1"/>
  <c r="Z634" i="1"/>
  <c r="Z642" i="1"/>
  <c r="Z650" i="1"/>
  <c r="Z658" i="1"/>
  <c r="Z666" i="1"/>
  <c r="Z674" i="1"/>
  <c r="Z682" i="1"/>
  <c r="Z690" i="1"/>
  <c r="Z698" i="1"/>
  <c r="Z706" i="1"/>
  <c r="Z714" i="1"/>
  <c r="Z722" i="1"/>
  <c r="Y1234" i="1"/>
  <c r="Y1238" i="1"/>
  <c r="AN1238" i="1" s="1"/>
  <c r="Y1240" i="1"/>
  <c r="AN1240" i="1" s="1"/>
  <c r="Y1242" i="1"/>
  <c r="Y1246" i="1"/>
  <c r="AN1246" i="1" s="1"/>
  <c r="Y1248" i="1"/>
  <c r="AN1248" i="1" s="1"/>
  <c r="Y1250" i="1"/>
  <c r="Y1254" i="1"/>
  <c r="AN1254" i="1" s="1"/>
  <c r="Y1256" i="1"/>
  <c r="AN1256" i="1" s="1"/>
  <c r="Y1258" i="1"/>
  <c r="Y1262" i="1"/>
  <c r="AN1262" i="1" s="1"/>
  <c r="Y1264" i="1"/>
  <c r="AN1264" i="1" s="1"/>
  <c r="Y1266" i="1"/>
  <c r="Y1270" i="1"/>
  <c r="AN1270" i="1" s="1"/>
  <c r="Y1272" i="1"/>
  <c r="AN1272" i="1" s="1"/>
  <c r="Y1274" i="1"/>
  <c r="Y1278" i="1"/>
  <c r="AN1278" i="1" s="1"/>
  <c r="Y1280" i="1"/>
  <c r="AN1280" i="1" s="1"/>
  <c r="Y1282" i="1"/>
  <c r="Y1286" i="1"/>
  <c r="AN1286" i="1" s="1"/>
  <c r="Y1288" i="1"/>
  <c r="AN1288" i="1" s="1"/>
  <c r="Y1290" i="1"/>
  <c r="Y1294" i="1"/>
  <c r="AN1294" i="1" s="1"/>
  <c r="Y1296" i="1"/>
  <c r="AN1296" i="1" s="1"/>
  <c r="Y1298" i="1"/>
  <c r="Y1302" i="1"/>
  <c r="AN1302" i="1" s="1"/>
  <c r="Y1304" i="1"/>
  <c r="AN1304" i="1" s="1"/>
  <c r="Y1306" i="1"/>
  <c r="Y1310" i="1"/>
  <c r="AN1310" i="1" s="1"/>
  <c r="Y1312" i="1"/>
  <c r="AN1312" i="1" s="1"/>
  <c r="Y1314" i="1"/>
  <c r="Y1318" i="1"/>
  <c r="AN1318" i="1" s="1"/>
  <c r="Y1320" i="1"/>
  <c r="AN1320" i="1" s="1"/>
  <c r="Y1322" i="1"/>
  <c r="Y1326" i="1"/>
  <c r="AN1326" i="1" s="1"/>
  <c r="Y1328" i="1"/>
  <c r="AN1328" i="1" s="1"/>
  <c r="Y1330" i="1"/>
  <c r="Y1334" i="1"/>
  <c r="Y1338" i="1"/>
  <c r="Y1342" i="1"/>
  <c r="Y1346" i="1"/>
  <c r="Y1350" i="1"/>
  <c r="Z1554" i="1"/>
  <c r="Z1558" i="1"/>
  <c r="Z1562" i="1"/>
  <c r="Z1566" i="1"/>
  <c r="Z1570" i="1"/>
  <c r="Z1574" i="1"/>
  <c r="Y1864" i="1"/>
  <c r="AN1864" i="1" s="1"/>
  <c r="Y1868" i="1"/>
  <c r="AN1868" i="1" s="1"/>
  <c r="Y1872" i="1"/>
  <c r="AN1872" i="1" s="1"/>
  <c r="Y1876" i="1"/>
  <c r="AN1876" i="1" s="1"/>
  <c r="Y1880" i="1"/>
  <c r="AN1880" i="1" s="1"/>
  <c r="Y1884" i="1"/>
  <c r="AN1884" i="1" s="1"/>
  <c r="Y1888" i="1"/>
  <c r="AN1888" i="1" s="1"/>
  <c r="Y1892" i="1"/>
  <c r="AN1892" i="1" s="1"/>
  <c r="Y1896" i="1"/>
  <c r="AN1896" i="1" s="1"/>
  <c r="Y1900" i="1"/>
  <c r="AN1900" i="1" s="1"/>
  <c r="Y1904" i="1"/>
  <c r="AN1904" i="1" s="1"/>
  <c r="Y1906" i="1"/>
  <c r="Y1912" i="1"/>
  <c r="AN1912" i="1" s="1"/>
  <c r="Y1914" i="1"/>
  <c r="Y1920" i="1"/>
  <c r="AN1920" i="1" s="1"/>
  <c r="Y1922" i="1"/>
  <c r="Y1928" i="1"/>
  <c r="AN1928" i="1" s="1"/>
  <c r="Y1930" i="1"/>
  <c r="Y1936" i="1"/>
  <c r="AN1936" i="1" s="1"/>
  <c r="Y1938" i="1"/>
  <c r="Y1944" i="1"/>
  <c r="AN1944" i="1" s="1"/>
  <c r="Y1946" i="1"/>
  <c r="Y1952" i="1"/>
  <c r="AN1952" i="1" s="1"/>
  <c r="Y1954" i="1"/>
  <c r="Y1960" i="1"/>
  <c r="Y1962" i="1"/>
  <c r="Y1968" i="1"/>
  <c r="Y1970" i="1"/>
  <c r="Y2414" i="1"/>
  <c r="Y2418" i="1"/>
  <c r="AN2418" i="1" s="1"/>
  <c r="Y2422" i="1"/>
  <c r="Y2426" i="1"/>
  <c r="AN2426" i="1" s="1"/>
  <c r="Y2430" i="1"/>
  <c r="Y2434" i="1"/>
  <c r="AN2434" i="1" s="1"/>
  <c r="Y2438" i="1"/>
  <c r="Y2442" i="1"/>
  <c r="AN2442" i="1" s="1"/>
  <c r="Y2446" i="1"/>
  <c r="Y2450" i="1"/>
  <c r="AN2450" i="1" s="1"/>
  <c r="Y2454" i="1"/>
  <c r="Y2458" i="1"/>
  <c r="AN2458" i="1" s="1"/>
  <c r="Y2462" i="1"/>
  <c r="Y2466" i="1"/>
  <c r="AN2466" i="1" s="1"/>
  <c r="Y2470" i="1"/>
  <c r="Y2474" i="1"/>
  <c r="Y2478" i="1"/>
  <c r="Y2482" i="1"/>
  <c r="Y2486" i="1"/>
  <c r="Y2490" i="1"/>
  <c r="Y2494" i="1"/>
  <c r="Y2498" i="1"/>
  <c r="Y2502" i="1"/>
  <c r="Y2506" i="1"/>
  <c r="Y2510" i="1"/>
  <c r="Y2514" i="1"/>
  <c r="AN2514" i="1" s="1"/>
  <c r="Y2518" i="1"/>
  <c r="Y2522" i="1"/>
  <c r="AN2522" i="1" s="1"/>
  <c r="Y2526" i="1"/>
  <c r="Y2530" i="1"/>
  <c r="AN2530" i="1" s="1"/>
  <c r="Y2534" i="1"/>
  <c r="Y2538" i="1"/>
  <c r="AN2538" i="1" s="1"/>
  <c r="Y2542" i="1"/>
  <c r="Y2546" i="1"/>
  <c r="Y2550" i="1"/>
  <c r="Y2554" i="1"/>
  <c r="Y2558" i="1"/>
  <c r="AN1846" i="1" l="1"/>
  <c r="AN1842" i="1"/>
  <c r="AN1838" i="1"/>
  <c r="AN1834" i="1"/>
  <c r="AN1830" i="1"/>
  <c r="AN1826" i="1"/>
  <c r="AN1822" i="1"/>
  <c r="AN1818" i="1"/>
  <c r="AN1814" i="1"/>
  <c r="AN1810" i="1"/>
  <c r="AN1806" i="1"/>
  <c r="AN1802" i="1"/>
  <c r="AN1798" i="1"/>
  <c r="AN1794" i="1"/>
  <c r="AN1790" i="1"/>
  <c r="AN1786" i="1"/>
  <c r="AN1782" i="1"/>
  <c r="AN1778" i="1"/>
  <c r="AN1774" i="1"/>
  <c r="AN1770" i="1"/>
  <c r="AN1766" i="1"/>
  <c r="AN1762" i="1"/>
  <c r="AN1758" i="1"/>
  <c r="AN1754" i="1"/>
  <c r="AN1149" i="1"/>
  <c r="AN1133" i="1"/>
  <c r="AN1107" i="1"/>
  <c r="AN897" i="1"/>
  <c r="AN713" i="1"/>
  <c r="AN697" i="1"/>
  <c r="AN681" i="1"/>
  <c r="AN665" i="1"/>
  <c r="AN649" i="1"/>
  <c r="AN633" i="1"/>
  <c r="AN617" i="1"/>
  <c r="AN447" i="1"/>
  <c r="AN439" i="1"/>
  <c r="AN435" i="1"/>
  <c r="AN431" i="1"/>
  <c r="AN427" i="1"/>
  <c r="AN423" i="1"/>
  <c r="AN419" i="1"/>
  <c r="AN415" i="1"/>
  <c r="AN411" i="1"/>
  <c r="AN407" i="1"/>
  <c r="AN403" i="1"/>
  <c r="AN399" i="1"/>
  <c r="AN395" i="1"/>
  <c r="AN391" i="1"/>
  <c r="AN387" i="1"/>
  <c r="AN383" i="1"/>
  <c r="AN379" i="1"/>
  <c r="AN375" i="1"/>
  <c r="AN371" i="1"/>
  <c r="AN367" i="1"/>
  <c r="AN363" i="1"/>
  <c r="AN359" i="1"/>
  <c r="AN355" i="1"/>
  <c r="AN351" i="1"/>
  <c r="AN347" i="1"/>
  <c r="AN343" i="1"/>
  <c r="AN339" i="1"/>
  <c r="AN335" i="1"/>
  <c r="AN331" i="1"/>
  <c r="AN327" i="1"/>
  <c r="AN323" i="1"/>
  <c r="AN319" i="1"/>
  <c r="AN315" i="1"/>
  <c r="AN311" i="1"/>
  <c r="AN307" i="1"/>
  <c r="AN1174" i="1"/>
  <c r="AN1170" i="1"/>
  <c r="AN1166" i="1"/>
  <c r="AN1162" i="1"/>
  <c r="AN1158" i="1"/>
  <c r="AN1154" i="1"/>
  <c r="AN128" i="1"/>
  <c r="AN114" i="1"/>
  <c r="AN110" i="1"/>
  <c r="AN106" i="1"/>
  <c r="AN102" i="1"/>
  <c r="AN98" i="1"/>
  <c r="AN94" i="1"/>
  <c r="AN90" i="1"/>
  <c r="AN86" i="1"/>
  <c r="AN82" i="1"/>
  <c r="AN78" i="1"/>
  <c r="AN74" i="1"/>
  <c r="AN1647" i="1"/>
  <c r="AN1631" i="1"/>
  <c r="AN1615" i="1"/>
  <c r="AN1599" i="1"/>
  <c r="AN1583" i="1"/>
  <c r="AN1344" i="1"/>
  <c r="AN1336" i="1"/>
  <c r="AN1232" i="1"/>
  <c r="AN1228" i="1"/>
  <c r="AN1224" i="1"/>
  <c r="AN1220" i="1"/>
  <c r="AN1216" i="1"/>
  <c r="AN1212" i="1"/>
  <c r="AN1208" i="1"/>
  <c r="AN1204" i="1"/>
  <c r="AN70" i="1"/>
  <c r="AN575" i="1"/>
  <c r="AN1520" i="1"/>
  <c r="AN1488" i="1"/>
  <c r="AN1464" i="1"/>
  <c r="AN1457" i="1"/>
  <c r="AN1441" i="1"/>
  <c r="AN1425" i="1"/>
  <c r="AN1409" i="1"/>
  <c r="AN1393" i="1"/>
  <c r="AN1377" i="1"/>
  <c r="AN1361" i="1"/>
  <c r="AN1347" i="1"/>
  <c r="AN1331" i="1"/>
  <c r="AN1285" i="1"/>
  <c r="AN1253" i="1"/>
  <c r="AN1083" i="1"/>
  <c r="AN1035" i="1"/>
  <c r="AN987" i="1"/>
  <c r="AN955" i="1"/>
  <c r="AN1946" i="1"/>
  <c r="AB1946" i="1"/>
  <c r="AN1350" i="1"/>
  <c r="AB1350" i="1"/>
  <c r="AN1258" i="1"/>
  <c r="AB1258" i="1"/>
  <c r="AF674" i="1"/>
  <c r="AB674" i="1"/>
  <c r="AI674" i="1" s="1"/>
  <c r="AN674" i="1"/>
  <c r="AB612" i="1"/>
  <c r="AN612" i="1"/>
  <c r="AF596" i="1"/>
  <c r="AB596" i="1"/>
  <c r="AI596" i="1" s="1"/>
  <c r="AN596" i="1"/>
  <c r="AN574" i="1"/>
  <c r="AB574" i="1"/>
  <c r="AN566" i="1"/>
  <c r="AB566" i="1"/>
  <c r="AN558" i="1"/>
  <c r="AB558" i="1"/>
  <c r="AN550" i="1"/>
  <c r="AB550" i="1"/>
  <c r="AN542" i="1"/>
  <c r="AB542" i="1"/>
  <c r="AN534" i="1"/>
  <c r="AB534" i="1"/>
  <c r="AN526" i="1"/>
  <c r="AB526" i="1"/>
  <c r="AN518" i="1"/>
  <c r="AB518" i="1"/>
  <c r="AN510" i="1"/>
  <c r="AB510" i="1"/>
  <c r="AF446" i="1"/>
  <c r="AB446" i="1"/>
  <c r="AI446" i="1" s="1"/>
  <c r="AJ446" i="1" s="1"/>
  <c r="AN446" i="1"/>
  <c r="AB1546" i="1"/>
  <c r="AN1546" i="1"/>
  <c r="AB1514" i="1"/>
  <c r="AN1514" i="1"/>
  <c r="AF1482" i="1"/>
  <c r="AB1482" i="1"/>
  <c r="AI1482" i="1" s="1"/>
  <c r="AN1482" i="1"/>
  <c r="AB1345" i="1"/>
  <c r="AN1345" i="1"/>
  <c r="AF1231" i="1"/>
  <c r="AB1231" i="1"/>
  <c r="AF1215" i="1"/>
  <c r="AB1215" i="1"/>
  <c r="AF1199" i="1"/>
  <c r="AB1199" i="1"/>
  <c r="AF1183" i="1"/>
  <c r="AB1183" i="1"/>
  <c r="AF1167" i="1"/>
  <c r="AB1167" i="1"/>
  <c r="AF1147" i="1"/>
  <c r="AB1147" i="1"/>
  <c r="AI1147" i="1" s="1"/>
  <c r="AN1147" i="1"/>
  <c r="AF1129" i="1"/>
  <c r="AB1129" i="1"/>
  <c r="AI1129" i="1" s="1"/>
  <c r="AN1129" i="1"/>
  <c r="AN903" i="1"/>
  <c r="AB903" i="1"/>
  <c r="AF281" i="1"/>
  <c r="AB281" i="1"/>
  <c r="AI281" i="1" s="1"/>
  <c r="AJ281" i="1" s="1"/>
  <c r="AN281" i="1"/>
  <c r="AF265" i="1"/>
  <c r="AB265" i="1"/>
  <c r="AI265" i="1" s="1"/>
  <c r="AJ265" i="1" s="1"/>
  <c r="AN265" i="1"/>
  <c r="AB249" i="1"/>
  <c r="AN249" i="1"/>
  <c r="AB233" i="1"/>
  <c r="AN233" i="1"/>
  <c r="AF219" i="1"/>
  <c r="AB219" i="1"/>
  <c r="AF211" i="1"/>
  <c r="AB211" i="1"/>
  <c r="AF203" i="1"/>
  <c r="AB203" i="1"/>
  <c r="AF195" i="1"/>
  <c r="AB195" i="1"/>
  <c r="AF187" i="1"/>
  <c r="AB187" i="1"/>
  <c r="AF179" i="1"/>
  <c r="AB179" i="1"/>
  <c r="AB137" i="1"/>
  <c r="AN137" i="1"/>
  <c r="AF121" i="1"/>
  <c r="AB121" i="1"/>
  <c r="AI121" i="1" s="1"/>
  <c r="AJ121" i="1" s="1"/>
  <c r="AN121" i="1"/>
  <c r="AF105" i="1"/>
  <c r="AB105" i="1"/>
  <c r="AI105" i="1" s="1"/>
  <c r="AJ105" i="1" s="1"/>
  <c r="AN105" i="1"/>
  <c r="AF95" i="1"/>
  <c r="AB95" i="1"/>
  <c r="AF87" i="1"/>
  <c r="AB87" i="1"/>
  <c r="AF79" i="1"/>
  <c r="AB79" i="1"/>
  <c r="AF71" i="1"/>
  <c r="AB71" i="1"/>
  <c r="AF63" i="1"/>
  <c r="AB63" i="1"/>
  <c r="AF55" i="1"/>
  <c r="AB55" i="1"/>
  <c r="AF47" i="1"/>
  <c r="AB47" i="1"/>
  <c r="AF39" i="1"/>
  <c r="AB39" i="1"/>
  <c r="AF593" i="1"/>
  <c r="AB593" i="1"/>
  <c r="AI593" i="1" s="1"/>
  <c r="AN593" i="1"/>
  <c r="AF286" i="1"/>
  <c r="AB286" i="1"/>
  <c r="AI286" i="1" s="1"/>
  <c r="AJ286" i="1" s="1"/>
  <c r="AF36" i="1"/>
  <c r="AB36" i="1"/>
  <c r="AI36" i="1" s="1"/>
  <c r="AJ36" i="1" s="1"/>
  <c r="AF2548" i="1"/>
  <c r="AB2548" i="1"/>
  <c r="AF2500" i="1"/>
  <c r="AB2500" i="1"/>
  <c r="AF2484" i="1"/>
  <c r="AB2484" i="1"/>
  <c r="AF2468" i="1"/>
  <c r="AB2468" i="1"/>
  <c r="AF2436" i="1"/>
  <c r="AB2436" i="1"/>
  <c r="AF2334" i="1"/>
  <c r="AB2334" i="1"/>
  <c r="AF2330" i="1"/>
  <c r="AB2330" i="1"/>
  <c r="AF2326" i="1"/>
  <c r="AB2326" i="1"/>
  <c r="AF2322" i="1"/>
  <c r="AB2322" i="1"/>
  <c r="AF2318" i="1"/>
  <c r="AB2318" i="1"/>
  <c r="AF2314" i="1"/>
  <c r="AB2314" i="1"/>
  <c r="AF2310" i="1"/>
  <c r="AB2310" i="1"/>
  <c r="AF2306" i="1"/>
  <c r="AB2306" i="1"/>
  <c r="AF2302" i="1"/>
  <c r="AB2302" i="1"/>
  <c r="AF2298" i="1"/>
  <c r="AB2298" i="1"/>
  <c r="AF2294" i="1"/>
  <c r="AB2294" i="1"/>
  <c r="AF2290" i="1"/>
  <c r="AB2290" i="1"/>
  <c r="AF2286" i="1"/>
  <c r="AB2286" i="1"/>
  <c r="AF1958" i="1"/>
  <c r="AB1958" i="1"/>
  <c r="AF1942" i="1"/>
  <c r="AB1942" i="1"/>
  <c r="AF1926" i="1"/>
  <c r="AB1926" i="1"/>
  <c r="AF1910" i="1"/>
  <c r="AB1910" i="1"/>
  <c r="AF1890" i="1"/>
  <c r="AB1890" i="1"/>
  <c r="AF1882" i="1"/>
  <c r="AB1882" i="1"/>
  <c r="AF1874" i="1"/>
  <c r="AB1874" i="1"/>
  <c r="AF1866" i="1"/>
  <c r="AB1866" i="1"/>
  <c r="AF1111" i="1"/>
  <c r="AB1111" i="1"/>
  <c r="AF905" i="1"/>
  <c r="AB905" i="1"/>
  <c r="AF471" i="1"/>
  <c r="AB471" i="1"/>
  <c r="AF455" i="1"/>
  <c r="AB455" i="1"/>
  <c r="AF441" i="1"/>
  <c r="AB441" i="1"/>
  <c r="AF437" i="1"/>
  <c r="AB437" i="1"/>
  <c r="AF433" i="1"/>
  <c r="AB433" i="1"/>
  <c r="AF429" i="1"/>
  <c r="AB429" i="1"/>
  <c r="AF425" i="1"/>
  <c r="AB425" i="1"/>
  <c r="AF421" i="1"/>
  <c r="AB421" i="1"/>
  <c r="AF417" i="1"/>
  <c r="AB417" i="1"/>
  <c r="AF413" i="1"/>
  <c r="AB413" i="1"/>
  <c r="AF409" i="1"/>
  <c r="AB409" i="1"/>
  <c r="AF405" i="1"/>
  <c r="AB405" i="1"/>
  <c r="AF401" i="1"/>
  <c r="AB401" i="1"/>
  <c r="AF397" i="1"/>
  <c r="AB397" i="1"/>
  <c r="AF393" i="1"/>
  <c r="AB393" i="1"/>
  <c r="AF389" i="1"/>
  <c r="AB389" i="1"/>
  <c r="AF385" i="1"/>
  <c r="AB385" i="1"/>
  <c r="AF2539" i="1"/>
  <c r="AB2539" i="1"/>
  <c r="AN2539" i="1"/>
  <c r="AN2519" i="1"/>
  <c r="AB2519" i="1"/>
  <c r="AN2503" i="1"/>
  <c r="AB2503" i="1"/>
  <c r="AN2479" i="1"/>
  <c r="AB2479" i="1"/>
  <c r="AF2451" i="1"/>
  <c r="AB2451" i="1"/>
  <c r="AI2451" i="1" s="1"/>
  <c r="AN2451" i="1"/>
  <c r="AF2419" i="1"/>
  <c r="AB2419" i="1"/>
  <c r="AN2419" i="1"/>
  <c r="AF2529" i="1"/>
  <c r="AB2529" i="1"/>
  <c r="AN2529" i="1"/>
  <c r="AF2497" i="1"/>
  <c r="AB2497" i="1"/>
  <c r="AI2497" i="1" s="1"/>
  <c r="AN2497" i="1"/>
  <c r="AN1962" i="1"/>
  <c r="AB1962" i="1"/>
  <c r="AB1566" i="1"/>
  <c r="AN1566" i="1"/>
  <c r="AN1290" i="1"/>
  <c r="AB1290" i="1"/>
  <c r="AF706" i="1"/>
  <c r="AB706" i="1"/>
  <c r="AI706" i="1" s="1"/>
  <c r="AN706" i="1"/>
  <c r="AB642" i="1"/>
  <c r="AN642" i="1"/>
  <c r="AN582" i="1"/>
  <c r="AB582" i="1"/>
  <c r="AN2558" i="1"/>
  <c r="AB2558" i="1"/>
  <c r="AN2542" i="1"/>
  <c r="AB2542" i="1"/>
  <c r="AN2526" i="1"/>
  <c r="AB2526" i="1"/>
  <c r="AN2510" i="1"/>
  <c r="AB2510" i="1"/>
  <c r="AN2494" i="1"/>
  <c r="AB2494" i="1"/>
  <c r="AN2478" i="1"/>
  <c r="AB2478" i="1"/>
  <c r="AN2462" i="1"/>
  <c r="AB2462" i="1"/>
  <c r="AN2446" i="1"/>
  <c r="AB2446" i="1"/>
  <c r="AN2430" i="1"/>
  <c r="AB2430" i="1"/>
  <c r="AN2414" i="1"/>
  <c r="AB2414" i="1"/>
  <c r="AN1960" i="1"/>
  <c r="AB1960" i="1"/>
  <c r="AB1562" i="1"/>
  <c r="AN1562" i="1"/>
  <c r="AN1346" i="1"/>
  <c r="AB1346" i="1"/>
  <c r="AN1330" i="1"/>
  <c r="AB1330" i="1"/>
  <c r="AN1298" i="1"/>
  <c r="AB1298" i="1"/>
  <c r="AN1266" i="1"/>
  <c r="AB1266" i="1"/>
  <c r="AN1234" i="1"/>
  <c r="AB1234" i="1"/>
  <c r="AB698" i="1"/>
  <c r="AN698" i="1"/>
  <c r="AF666" i="1"/>
  <c r="AB666" i="1"/>
  <c r="AI666" i="1" s="1"/>
  <c r="AN666" i="1"/>
  <c r="AF634" i="1"/>
  <c r="AB634" i="1"/>
  <c r="AI634" i="1" s="1"/>
  <c r="AN634" i="1"/>
  <c r="AB608" i="1"/>
  <c r="AN608" i="1"/>
  <c r="AB592" i="1"/>
  <c r="AN592" i="1"/>
  <c r="AB470" i="1"/>
  <c r="AN470" i="1"/>
  <c r="AF1538" i="1"/>
  <c r="AB1538" i="1"/>
  <c r="AI1538" i="1" s="1"/>
  <c r="AN1538" i="1"/>
  <c r="AB1506" i="1"/>
  <c r="AN1506" i="1"/>
  <c r="AF1474" i="1"/>
  <c r="AB1474" i="1"/>
  <c r="AI1474" i="1" s="1"/>
  <c r="AN1474" i="1"/>
  <c r="AF1341" i="1"/>
  <c r="AB1341" i="1"/>
  <c r="AI1341" i="1" s="1"/>
  <c r="AN1341" i="1"/>
  <c r="AF1227" i="1"/>
  <c r="AB1227" i="1"/>
  <c r="AF1211" i="1"/>
  <c r="AB1211" i="1"/>
  <c r="AF1195" i="1"/>
  <c r="AB1195" i="1"/>
  <c r="AF1179" i="1"/>
  <c r="AB1179" i="1"/>
  <c r="AF1163" i="1"/>
  <c r="AB1163" i="1"/>
  <c r="AB1139" i="1"/>
  <c r="AN1139" i="1"/>
  <c r="AB1123" i="1"/>
  <c r="AN1123" i="1"/>
  <c r="AN895" i="1"/>
  <c r="AB895" i="1"/>
  <c r="AB275" i="1"/>
  <c r="AN275" i="1"/>
  <c r="AB259" i="1"/>
  <c r="AN259" i="1"/>
  <c r="AB243" i="1"/>
  <c r="AN243" i="1"/>
  <c r="AB227" i="1"/>
  <c r="AN227" i="1"/>
  <c r="AF217" i="1"/>
  <c r="AB217" i="1"/>
  <c r="AF209" i="1"/>
  <c r="AB209" i="1"/>
  <c r="AF201" i="1"/>
  <c r="AB201" i="1"/>
  <c r="AF193" i="1"/>
  <c r="AB193" i="1"/>
  <c r="AF185" i="1"/>
  <c r="AB185" i="1"/>
  <c r="AF177" i="1"/>
  <c r="AB177" i="1"/>
  <c r="AF133" i="1"/>
  <c r="AB133" i="1"/>
  <c r="AI133" i="1" s="1"/>
  <c r="AJ133" i="1" s="1"/>
  <c r="AN133" i="1"/>
  <c r="AB117" i="1"/>
  <c r="AN117" i="1"/>
  <c r="AF101" i="1"/>
  <c r="AB101" i="1"/>
  <c r="AF93" i="1"/>
  <c r="AB93" i="1"/>
  <c r="AF85" i="1"/>
  <c r="AB85" i="1"/>
  <c r="AF77" i="1"/>
  <c r="AB77" i="1"/>
  <c r="AF69" i="1"/>
  <c r="AB69" i="1"/>
  <c r="AF61" i="1"/>
  <c r="AB61" i="1"/>
  <c r="AF53" i="1"/>
  <c r="AB53" i="1"/>
  <c r="AF45" i="1"/>
  <c r="AB45" i="1"/>
  <c r="AF37" i="1"/>
  <c r="AB37" i="1"/>
  <c r="AB605" i="1"/>
  <c r="AN605" i="1"/>
  <c r="AF276" i="1"/>
  <c r="AB276" i="1"/>
  <c r="AI276" i="1" s="1"/>
  <c r="AJ276" i="1" s="1"/>
  <c r="AN2556" i="1"/>
  <c r="AN2540" i="1"/>
  <c r="AF2524" i="1"/>
  <c r="AB2524" i="1"/>
  <c r="AN2508" i="1"/>
  <c r="AN2492" i="1"/>
  <c r="AN2476" i="1"/>
  <c r="AF2460" i="1"/>
  <c r="AB2460" i="1"/>
  <c r="AF2444" i="1"/>
  <c r="AB2444" i="1"/>
  <c r="AF2428" i="1"/>
  <c r="AB2428" i="1"/>
  <c r="AF2412" i="1"/>
  <c r="AB2412" i="1"/>
  <c r="AF2408" i="1"/>
  <c r="AB2408" i="1"/>
  <c r="AF2404" i="1"/>
  <c r="AB2404" i="1"/>
  <c r="AF2400" i="1"/>
  <c r="AB2400" i="1"/>
  <c r="AF2396" i="1"/>
  <c r="AB2396" i="1"/>
  <c r="AF2392" i="1"/>
  <c r="AB2392" i="1"/>
  <c r="AF2388" i="1"/>
  <c r="AB2388" i="1"/>
  <c r="AF2384" i="1"/>
  <c r="AB2384" i="1"/>
  <c r="AF2380" i="1"/>
  <c r="AB2380" i="1"/>
  <c r="AF2376" i="1"/>
  <c r="AB2376" i="1"/>
  <c r="AF2372" i="1"/>
  <c r="AB2372" i="1"/>
  <c r="AF2368" i="1"/>
  <c r="AB2368" i="1"/>
  <c r="AF2364" i="1"/>
  <c r="AB2364" i="1"/>
  <c r="AF2360" i="1"/>
  <c r="AB2360" i="1"/>
  <c r="AF2356" i="1"/>
  <c r="AB2356" i="1"/>
  <c r="AF2352" i="1"/>
  <c r="AB2352" i="1"/>
  <c r="AF2348" i="1"/>
  <c r="AB2348" i="1"/>
  <c r="AF2344" i="1"/>
  <c r="AB2344" i="1"/>
  <c r="AF2340" i="1"/>
  <c r="AB2340" i="1"/>
  <c r="AF2336" i="1"/>
  <c r="AB2336" i="1"/>
  <c r="AF2332" i="1"/>
  <c r="AB2332" i="1"/>
  <c r="AN2328" i="1"/>
  <c r="AN2324" i="1"/>
  <c r="AN2320" i="1"/>
  <c r="AN2316" i="1"/>
  <c r="AN2312" i="1"/>
  <c r="AN2308" i="1"/>
  <c r="AN2304" i="1"/>
  <c r="AN2300" i="1"/>
  <c r="AN2296" i="1"/>
  <c r="AN2292" i="1"/>
  <c r="AN2288" i="1"/>
  <c r="AN2284" i="1"/>
  <c r="AN2280" i="1"/>
  <c r="AN2276" i="1"/>
  <c r="AN2272" i="1"/>
  <c r="AN2268" i="1"/>
  <c r="AN2264" i="1"/>
  <c r="AN2260" i="1"/>
  <c r="AN2256" i="1"/>
  <c r="AN2252" i="1"/>
  <c r="AN2248" i="1"/>
  <c r="AN2244" i="1"/>
  <c r="AN2240" i="1"/>
  <c r="AN2236" i="1"/>
  <c r="AN2232" i="1"/>
  <c r="AN2228" i="1"/>
  <c r="AN2224" i="1"/>
  <c r="AN2220" i="1"/>
  <c r="AN2216" i="1"/>
  <c r="AN2212" i="1"/>
  <c r="AN2208" i="1"/>
  <c r="AN2204" i="1"/>
  <c r="AN2200" i="1"/>
  <c r="AN2196" i="1"/>
  <c r="AN2192" i="1"/>
  <c r="AN2188" i="1"/>
  <c r="AN2184" i="1"/>
  <c r="AN2180" i="1"/>
  <c r="AN2176" i="1"/>
  <c r="AN2172" i="1"/>
  <c r="AN2168" i="1"/>
  <c r="AN2164" i="1"/>
  <c r="AN2160" i="1"/>
  <c r="AN2156" i="1"/>
  <c r="AN2152" i="1"/>
  <c r="AN2148" i="1"/>
  <c r="AN2144" i="1"/>
  <c r="AN2140" i="1"/>
  <c r="AN2136" i="1"/>
  <c r="AN2132" i="1"/>
  <c r="AN2128" i="1"/>
  <c r="AN2124" i="1"/>
  <c r="AN2120" i="1"/>
  <c r="AN2116" i="1"/>
  <c r="AN2112" i="1"/>
  <c r="AN2108" i="1"/>
  <c r="AN2104" i="1"/>
  <c r="AN2100" i="1"/>
  <c r="AN2096" i="1"/>
  <c r="AN2092" i="1"/>
  <c r="AN2088" i="1"/>
  <c r="AN2084" i="1"/>
  <c r="AN2080" i="1"/>
  <c r="AN2076" i="1"/>
  <c r="AN2072" i="1"/>
  <c r="AN2068" i="1"/>
  <c r="AN2064" i="1"/>
  <c r="AN2060" i="1"/>
  <c r="AN2056" i="1"/>
  <c r="AN2052" i="1"/>
  <c r="AN2048" i="1"/>
  <c r="AN2044" i="1"/>
  <c r="AN2040" i="1"/>
  <c r="AN2036" i="1"/>
  <c r="AN2032" i="1"/>
  <c r="AN2028" i="1"/>
  <c r="AN2024" i="1"/>
  <c r="AN2020" i="1"/>
  <c r="AN2016" i="1"/>
  <c r="AN2012" i="1"/>
  <c r="AN2008" i="1"/>
  <c r="AN2004" i="1"/>
  <c r="AN2000" i="1"/>
  <c r="AN1996" i="1"/>
  <c r="AN1992" i="1"/>
  <c r="AN1988" i="1"/>
  <c r="AN1984" i="1"/>
  <c r="AN1980" i="1"/>
  <c r="AN1976" i="1"/>
  <c r="AF1966" i="1"/>
  <c r="AB1966" i="1"/>
  <c r="AN1950" i="1"/>
  <c r="AN1934" i="1"/>
  <c r="AN1918" i="1"/>
  <c r="AF1902" i="1"/>
  <c r="AB1902" i="1"/>
  <c r="AF1894" i="1"/>
  <c r="AB1894" i="1"/>
  <c r="AF1886" i="1"/>
  <c r="AB1886" i="1"/>
  <c r="AF1878" i="1"/>
  <c r="AB1878" i="1"/>
  <c r="AF1870" i="1"/>
  <c r="AB1870" i="1"/>
  <c r="AF1862" i="1"/>
  <c r="AB1862" i="1"/>
  <c r="AF1858" i="1"/>
  <c r="AB1858" i="1"/>
  <c r="AF1854" i="1"/>
  <c r="AB1854" i="1"/>
  <c r="AF1850" i="1"/>
  <c r="AB1850" i="1"/>
  <c r="AF1846" i="1"/>
  <c r="AB1846" i="1"/>
  <c r="AF1842" i="1"/>
  <c r="AB1842" i="1"/>
  <c r="AF1838" i="1"/>
  <c r="AB1838" i="1"/>
  <c r="AF1834" i="1"/>
  <c r="AB1834" i="1"/>
  <c r="AF1830" i="1"/>
  <c r="AB1830" i="1"/>
  <c r="AF1826" i="1"/>
  <c r="AB1826" i="1"/>
  <c r="AF1822" i="1"/>
  <c r="AB1822" i="1"/>
  <c r="AF1818" i="1"/>
  <c r="AB1818" i="1"/>
  <c r="AF1814" i="1"/>
  <c r="AB1814" i="1"/>
  <c r="AF1810" i="1"/>
  <c r="AB1810" i="1"/>
  <c r="AF1806" i="1"/>
  <c r="AB1806" i="1"/>
  <c r="AF1802" i="1"/>
  <c r="AB1802" i="1"/>
  <c r="AF1798" i="1"/>
  <c r="AB1798" i="1"/>
  <c r="AF1794" i="1"/>
  <c r="AB1794" i="1"/>
  <c r="AF1790" i="1"/>
  <c r="AB1790" i="1"/>
  <c r="AF1786" i="1"/>
  <c r="AB1786" i="1"/>
  <c r="AF1782" i="1"/>
  <c r="AB1782" i="1"/>
  <c r="AF1778" i="1"/>
  <c r="AB1778" i="1"/>
  <c r="AF1774" i="1"/>
  <c r="AB1774" i="1"/>
  <c r="AF1770" i="1"/>
  <c r="AB1770" i="1"/>
  <c r="AF1766" i="1"/>
  <c r="AB1766" i="1"/>
  <c r="AF1762" i="1"/>
  <c r="AB1762" i="1"/>
  <c r="AF1758" i="1"/>
  <c r="AB1758" i="1"/>
  <c r="AF1754" i="1"/>
  <c r="AB1754" i="1"/>
  <c r="AF1149" i="1"/>
  <c r="AB1149" i="1"/>
  <c r="AF1133" i="1"/>
  <c r="AB1133" i="1"/>
  <c r="AN1117" i="1"/>
  <c r="AF1107" i="1"/>
  <c r="AB1107" i="1"/>
  <c r="AN913" i="1"/>
  <c r="AF897" i="1"/>
  <c r="AB897" i="1"/>
  <c r="AF713" i="1"/>
  <c r="AB713" i="1"/>
  <c r="AF697" i="1"/>
  <c r="AB697" i="1"/>
  <c r="AF681" i="1"/>
  <c r="AB681" i="1"/>
  <c r="AF665" i="1"/>
  <c r="AB665" i="1"/>
  <c r="AF649" i="1"/>
  <c r="AB649" i="1"/>
  <c r="AF633" i="1"/>
  <c r="AB633" i="1"/>
  <c r="AF617" i="1"/>
  <c r="AB617" i="1"/>
  <c r="AN463" i="1"/>
  <c r="AF447" i="1"/>
  <c r="AB447" i="1"/>
  <c r="AF439" i="1"/>
  <c r="AB439" i="1"/>
  <c r="AF435" i="1"/>
  <c r="AB435" i="1"/>
  <c r="AF431" i="1"/>
  <c r="AB431" i="1"/>
  <c r="AF427" i="1"/>
  <c r="AB427" i="1"/>
  <c r="AF423" i="1"/>
  <c r="AB423" i="1"/>
  <c r="AF419" i="1"/>
  <c r="AB419" i="1"/>
  <c r="AF415" i="1"/>
  <c r="AB415" i="1"/>
  <c r="AF411" i="1"/>
  <c r="AB411" i="1"/>
  <c r="AF407" i="1"/>
  <c r="AB407" i="1"/>
  <c r="AF403" i="1"/>
  <c r="AB403" i="1"/>
  <c r="AF399" i="1"/>
  <c r="AB399" i="1"/>
  <c r="AF395" i="1"/>
  <c r="AB395" i="1"/>
  <c r="AF391" i="1"/>
  <c r="AB391" i="1"/>
  <c r="AF387" i="1"/>
  <c r="AB387" i="1"/>
  <c r="AF383" i="1"/>
  <c r="AB383" i="1"/>
  <c r="AF379" i="1"/>
  <c r="AB379" i="1"/>
  <c r="AF375" i="1"/>
  <c r="AB375" i="1"/>
  <c r="AF371" i="1"/>
  <c r="AB371" i="1"/>
  <c r="AF367" i="1"/>
  <c r="AB367" i="1"/>
  <c r="AF363" i="1"/>
  <c r="AB363" i="1"/>
  <c r="AF359" i="1"/>
  <c r="AB359" i="1"/>
  <c r="AF355" i="1"/>
  <c r="AB355" i="1"/>
  <c r="AF351" i="1"/>
  <c r="AB351" i="1"/>
  <c r="AF347" i="1"/>
  <c r="AB347" i="1"/>
  <c r="AF343" i="1"/>
  <c r="AB343" i="1"/>
  <c r="AF339" i="1"/>
  <c r="AB339" i="1"/>
  <c r="AF335" i="1"/>
  <c r="AB335" i="1"/>
  <c r="AF331" i="1"/>
  <c r="AB331" i="1"/>
  <c r="AF327" i="1"/>
  <c r="AB327" i="1"/>
  <c r="AF323" i="1"/>
  <c r="AB323" i="1"/>
  <c r="AF319" i="1"/>
  <c r="AB319" i="1"/>
  <c r="AF315" i="1"/>
  <c r="AB315" i="1"/>
  <c r="AF311" i="1"/>
  <c r="AB311" i="1"/>
  <c r="AF307" i="1"/>
  <c r="AB307" i="1"/>
  <c r="AF303" i="1"/>
  <c r="AB303" i="1"/>
  <c r="AN2559" i="1"/>
  <c r="AB2559" i="1"/>
  <c r="AN2535" i="1"/>
  <c r="AB2535" i="1"/>
  <c r="AF2515" i="1"/>
  <c r="AB2515" i="1"/>
  <c r="AI2515" i="1" s="1"/>
  <c r="AN2515" i="1"/>
  <c r="AN2495" i="1"/>
  <c r="AB2495" i="1"/>
  <c r="AN2471" i="1"/>
  <c r="AB2471" i="1"/>
  <c r="AF2443" i="1"/>
  <c r="AB2443" i="1"/>
  <c r="AN2443" i="1"/>
  <c r="AN2546" i="1"/>
  <c r="AB2546" i="1"/>
  <c r="AN2482" i="1"/>
  <c r="AB2482" i="1"/>
  <c r="AN1322" i="1"/>
  <c r="AB1322" i="1"/>
  <c r="AN2506" i="1"/>
  <c r="AB2506" i="1"/>
  <c r="AN2474" i="1"/>
  <c r="AB2474" i="1"/>
  <c r="AN1970" i="1"/>
  <c r="AB1970" i="1"/>
  <c r="AN1938" i="1"/>
  <c r="AB1938" i="1"/>
  <c r="AF1574" i="1"/>
  <c r="AB1574" i="1"/>
  <c r="AI1574" i="1" s="1"/>
  <c r="AN1574" i="1"/>
  <c r="AN1342" i="1"/>
  <c r="AB1342" i="1"/>
  <c r="AN1306" i="1"/>
  <c r="AB1306" i="1"/>
  <c r="AN1274" i="1"/>
  <c r="AB1274" i="1"/>
  <c r="AN1242" i="1"/>
  <c r="AB1242" i="1"/>
  <c r="AF722" i="1"/>
  <c r="AB722" i="1"/>
  <c r="AI722" i="1" s="1"/>
  <c r="AN722" i="1"/>
  <c r="AB690" i="1"/>
  <c r="AN690" i="1"/>
  <c r="AF658" i="1"/>
  <c r="AB658" i="1"/>
  <c r="AI658" i="1" s="1"/>
  <c r="AN658" i="1"/>
  <c r="AB626" i="1"/>
  <c r="AN626" i="1"/>
  <c r="AB604" i="1"/>
  <c r="AN604" i="1"/>
  <c r="AF588" i="1"/>
  <c r="AB588" i="1"/>
  <c r="AI588" i="1" s="1"/>
  <c r="AN588" i="1"/>
  <c r="AB462" i="1"/>
  <c r="AN462" i="1"/>
  <c r="AF1530" i="1"/>
  <c r="AB1530" i="1"/>
  <c r="AI1530" i="1" s="1"/>
  <c r="AN1530" i="1"/>
  <c r="AB1498" i="1"/>
  <c r="AN1498" i="1"/>
  <c r="AB1466" i="1"/>
  <c r="AN1466" i="1"/>
  <c r="AB1337" i="1"/>
  <c r="AN1337" i="1"/>
  <c r="AF1223" i="1"/>
  <c r="AB1223" i="1"/>
  <c r="AF1207" i="1"/>
  <c r="AB1207" i="1"/>
  <c r="AF1191" i="1"/>
  <c r="AB1191" i="1"/>
  <c r="AF1175" i="1"/>
  <c r="AB1175" i="1"/>
  <c r="AF1159" i="1"/>
  <c r="AB1159" i="1"/>
  <c r="AF1137" i="1"/>
  <c r="AB1137" i="1"/>
  <c r="AF1115" i="1"/>
  <c r="AB1115" i="1"/>
  <c r="AI1115" i="1" s="1"/>
  <c r="AN1115" i="1"/>
  <c r="AB291" i="1"/>
  <c r="AN291" i="1"/>
  <c r="AF273" i="1"/>
  <c r="AB273" i="1"/>
  <c r="AI273" i="1" s="1"/>
  <c r="AJ273" i="1" s="1"/>
  <c r="AN273" i="1"/>
  <c r="AB257" i="1"/>
  <c r="AN257" i="1"/>
  <c r="AF241" i="1"/>
  <c r="AB241" i="1"/>
  <c r="AI241" i="1" s="1"/>
  <c r="AJ241" i="1" s="1"/>
  <c r="AN241" i="1"/>
  <c r="AB225" i="1"/>
  <c r="AN225" i="1"/>
  <c r="AF215" i="1"/>
  <c r="AB215" i="1"/>
  <c r="AF207" i="1"/>
  <c r="AB207" i="1"/>
  <c r="AF199" i="1"/>
  <c r="AB199" i="1"/>
  <c r="AF191" i="1"/>
  <c r="AB191" i="1"/>
  <c r="AF183" i="1"/>
  <c r="AB183" i="1"/>
  <c r="AF175" i="1"/>
  <c r="AB175" i="1"/>
  <c r="AB129" i="1"/>
  <c r="AN129" i="1"/>
  <c r="AB113" i="1"/>
  <c r="AN113" i="1"/>
  <c r="AF99" i="1"/>
  <c r="AB99" i="1"/>
  <c r="AF91" i="1"/>
  <c r="AB91" i="1"/>
  <c r="AF83" i="1"/>
  <c r="AB83" i="1"/>
  <c r="AF75" i="1"/>
  <c r="AB75" i="1"/>
  <c r="AF67" i="1"/>
  <c r="AB67" i="1"/>
  <c r="AF59" i="1"/>
  <c r="AB59" i="1"/>
  <c r="AF51" i="1"/>
  <c r="AB51" i="1"/>
  <c r="AF43" i="1"/>
  <c r="AB43" i="1"/>
  <c r="AF35" i="1"/>
  <c r="AB35" i="1"/>
  <c r="AF589" i="1"/>
  <c r="AB589" i="1"/>
  <c r="AI589" i="1" s="1"/>
  <c r="AN589" i="1"/>
  <c r="AF140" i="1"/>
  <c r="AB140" i="1"/>
  <c r="AI140" i="1" s="1"/>
  <c r="AJ140" i="1" s="1"/>
  <c r="AF48" i="1"/>
  <c r="AB48" i="1"/>
  <c r="AI48" i="1" s="1"/>
  <c r="AJ48" i="1" s="1"/>
  <c r="AF2556" i="1"/>
  <c r="AB2556" i="1"/>
  <c r="AF2540" i="1"/>
  <c r="AB2540" i="1"/>
  <c r="AF2508" i="1"/>
  <c r="AB2508" i="1"/>
  <c r="AF2492" i="1"/>
  <c r="AB2492" i="1"/>
  <c r="AF2476" i="1"/>
  <c r="AB2476" i="1"/>
  <c r="AF2328" i="1"/>
  <c r="AB2328" i="1"/>
  <c r="AF2324" i="1"/>
  <c r="AB2324" i="1"/>
  <c r="AF2320" i="1"/>
  <c r="AB2320" i="1"/>
  <c r="AF2316" i="1"/>
  <c r="AB2316" i="1"/>
  <c r="AF2312" i="1"/>
  <c r="AB2312" i="1"/>
  <c r="AF2308" i="1"/>
  <c r="AB2308" i="1"/>
  <c r="AF2304" i="1"/>
  <c r="AB2304" i="1"/>
  <c r="AF2300" i="1"/>
  <c r="AB2300" i="1"/>
  <c r="AF2296" i="1"/>
  <c r="AB2296" i="1"/>
  <c r="AF2292" i="1"/>
  <c r="AB2292" i="1"/>
  <c r="AF2288" i="1"/>
  <c r="AB2288" i="1"/>
  <c r="AF2284" i="1"/>
  <c r="AB2284" i="1"/>
  <c r="AF2280" i="1"/>
  <c r="AB2280" i="1"/>
  <c r="AF2276" i="1"/>
  <c r="AB2276" i="1"/>
  <c r="AF2272" i="1"/>
  <c r="AB2272" i="1"/>
  <c r="AF2268" i="1"/>
  <c r="AB2268" i="1"/>
  <c r="AF2264" i="1"/>
  <c r="AB2264" i="1"/>
  <c r="AF2260" i="1"/>
  <c r="AB2260" i="1"/>
  <c r="AF2256" i="1"/>
  <c r="AB2256" i="1"/>
  <c r="AF2252" i="1"/>
  <c r="AB2252" i="1"/>
  <c r="AF2248" i="1"/>
  <c r="AB2248" i="1"/>
  <c r="AF2244" i="1"/>
  <c r="AB2244" i="1"/>
  <c r="AF2240" i="1"/>
  <c r="AB2240" i="1"/>
  <c r="AF2236" i="1"/>
  <c r="AB2236" i="1"/>
  <c r="AF2232" i="1"/>
  <c r="AB2232" i="1"/>
  <c r="AF2228" i="1"/>
  <c r="AB2228" i="1"/>
  <c r="AF2224" i="1"/>
  <c r="AB2224" i="1"/>
  <c r="AF2220" i="1"/>
  <c r="AB2220" i="1"/>
  <c r="AF2216" i="1"/>
  <c r="AB2216" i="1"/>
  <c r="AF2212" i="1"/>
  <c r="AB2212" i="1"/>
  <c r="AF2208" i="1"/>
  <c r="AB2208" i="1"/>
  <c r="AF2204" i="1"/>
  <c r="AB2204" i="1"/>
  <c r="AF2200" i="1"/>
  <c r="AB2200" i="1"/>
  <c r="AF2196" i="1"/>
  <c r="AB2196" i="1"/>
  <c r="AF2192" i="1"/>
  <c r="AB2192" i="1"/>
  <c r="AF2188" i="1"/>
  <c r="AB2188" i="1"/>
  <c r="AF2184" i="1"/>
  <c r="AB2184" i="1"/>
  <c r="AF2180" i="1"/>
  <c r="AB2180" i="1"/>
  <c r="AF2176" i="1"/>
  <c r="AB2176" i="1"/>
  <c r="AF2172" i="1"/>
  <c r="AB2172" i="1"/>
  <c r="AF2168" i="1"/>
  <c r="AB2168" i="1"/>
  <c r="AF2164" i="1"/>
  <c r="AB2164" i="1"/>
  <c r="AF2160" i="1"/>
  <c r="AB2160" i="1"/>
  <c r="AF2156" i="1"/>
  <c r="AB2156" i="1"/>
  <c r="AF2152" i="1"/>
  <c r="AB2152" i="1"/>
  <c r="AF2148" i="1"/>
  <c r="AB2148" i="1"/>
  <c r="AF2144" i="1"/>
  <c r="AB2144" i="1"/>
  <c r="AF2140" i="1"/>
  <c r="AB2140" i="1"/>
  <c r="AF2136" i="1"/>
  <c r="AB2136" i="1"/>
  <c r="AF2132" i="1"/>
  <c r="AB2132" i="1"/>
  <c r="AF2128" i="1"/>
  <c r="AB2128" i="1"/>
  <c r="AF2124" i="1"/>
  <c r="AB2124" i="1"/>
  <c r="AF2120" i="1"/>
  <c r="AB2120" i="1"/>
  <c r="AF2116" i="1"/>
  <c r="AB2116" i="1"/>
  <c r="AF2112" i="1"/>
  <c r="AB2112" i="1"/>
  <c r="AF2108" i="1"/>
  <c r="AB2108" i="1"/>
  <c r="AF2104" i="1"/>
  <c r="AB2104" i="1"/>
  <c r="AF2100" i="1"/>
  <c r="AB2100" i="1"/>
  <c r="AF2096" i="1"/>
  <c r="AB2096" i="1"/>
  <c r="AF2092" i="1"/>
  <c r="AB2092" i="1"/>
  <c r="AF2088" i="1"/>
  <c r="AB2088" i="1"/>
  <c r="AF2084" i="1"/>
  <c r="AB2084" i="1"/>
  <c r="AF2080" i="1"/>
  <c r="AB2080" i="1"/>
  <c r="AF2076" i="1"/>
  <c r="AB2076" i="1"/>
  <c r="AF2072" i="1"/>
  <c r="AB2072" i="1"/>
  <c r="AF2068" i="1"/>
  <c r="AB2068" i="1"/>
  <c r="AF2064" i="1"/>
  <c r="AB2064" i="1"/>
  <c r="AF2060" i="1"/>
  <c r="AB2060" i="1"/>
  <c r="AF2056" i="1"/>
  <c r="AB2056" i="1"/>
  <c r="AF2052" i="1"/>
  <c r="AB2052" i="1"/>
  <c r="AF2048" i="1"/>
  <c r="AB2048" i="1"/>
  <c r="AF2044" i="1"/>
  <c r="AB2044" i="1"/>
  <c r="AF2040" i="1"/>
  <c r="AB2040" i="1"/>
  <c r="AF2036" i="1"/>
  <c r="AB2036" i="1"/>
  <c r="AF2032" i="1"/>
  <c r="AB2032" i="1"/>
  <c r="AF2028" i="1"/>
  <c r="AB2028" i="1"/>
  <c r="AF2024" i="1"/>
  <c r="AB2024" i="1"/>
  <c r="AF2020" i="1"/>
  <c r="AB2020" i="1"/>
  <c r="AF2016" i="1"/>
  <c r="AB2016" i="1"/>
  <c r="AF2012" i="1"/>
  <c r="AB2012" i="1"/>
  <c r="AF2008" i="1"/>
  <c r="AB2008" i="1"/>
  <c r="AF2004" i="1"/>
  <c r="AB2004" i="1"/>
  <c r="AF2000" i="1"/>
  <c r="AB2000" i="1"/>
  <c r="AF1996" i="1"/>
  <c r="AB1996" i="1"/>
  <c r="AF1992" i="1"/>
  <c r="AB1992" i="1"/>
  <c r="AF1988" i="1"/>
  <c r="AB1988" i="1"/>
  <c r="AF1984" i="1"/>
  <c r="AB1984" i="1"/>
  <c r="AF1980" i="1"/>
  <c r="AB1980" i="1"/>
  <c r="AF1976" i="1"/>
  <c r="AB1976" i="1"/>
  <c r="AF1950" i="1"/>
  <c r="AB1950" i="1"/>
  <c r="AF1934" i="1"/>
  <c r="AB1934" i="1"/>
  <c r="AF1918" i="1"/>
  <c r="AB1918" i="1"/>
  <c r="AF1117" i="1"/>
  <c r="AB1117" i="1"/>
  <c r="AF913" i="1"/>
  <c r="AB913" i="1"/>
  <c r="AF463" i="1"/>
  <c r="AB463" i="1"/>
  <c r="AN303" i="1"/>
  <c r="AN2551" i="1"/>
  <c r="AB2551" i="1"/>
  <c r="AF2531" i="1"/>
  <c r="AB2531" i="1"/>
  <c r="AI2531" i="1" s="1"/>
  <c r="AN2531" i="1"/>
  <c r="AN2511" i="1"/>
  <c r="AB2511" i="1"/>
  <c r="AN2487" i="1"/>
  <c r="AB2487" i="1"/>
  <c r="AF2467" i="1"/>
  <c r="AB2467" i="1"/>
  <c r="AN2467" i="1"/>
  <c r="AF2435" i="1"/>
  <c r="AB2435" i="1"/>
  <c r="AN2435" i="1"/>
  <c r="AN2498" i="1"/>
  <c r="AB2498" i="1"/>
  <c r="AN1930" i="1"/>
  <c r="AB1930" i="1"/>
  <c r="AN1914" i="1"/>
  <c r="AB1914" i="1"/>
  <c r="AN1334" i="1"/>
  <c r="AB1334" i="1"/>
  <c r="AN2554" i="1"/>
  <c r="AB2554" i="1"/>
  <c r="AN2490" i="1"/>
  <c r="AB2490" i="1"/>
  <c r="AN1954" i="1"/>
  <c r="AB1954" i="1"/>
  <c r="AN1922" i="1"/>
  <c r="AB1922" i="1"/>
  <c r="AN1906" i="1"/>
  <c r="AB1906" i="1"/>
  <c r="AB1558" i="1"/>
  <c r="AN1558" i="1"/>
  <c r="AN2550" i="1"/>
  <c r="AB2550" i="1"/>
  <c r="AN2534" i="1"/>
  <c r="AB2534" i="1"/>
  <c r="AN2518" i="1"/>
  <c r="AB2518" i="1"/>
  <c r="AN2502" i="1"/>
  <c r="AB2502" i="1"/>
  <c r="AN2486" i="1"/>
  <c r="AB2486" i="1"/>
  <c r="AN2470" i="1"/>
  <c r="AB2470" i="1"/>
  <c r="AN2454" i="1"/>
  <c r="AB2454" i="1"/>
  <c r="AN2438" i="1"/>
  <c r="AB2438" i="1"/>
  <c r="AN2422" i="1"/>
  <c r="AB2422" i="1"/>
  <c r="AN1968" i="1"/>
  <c r="AB1968" i="1"/>
  <c r="AB1570" i="1"/>
  <c r="AN1570" i="1"/>
  <c r="AF1554" i="1"/>
  <c r="AB1554" i="1"/>
  <c r="AI1554" i="1" s="1"/>
  <c r="AN1554" i="1"/>
  <c r="AN1338" i="1"/>
  <c r="AB1338" i="1"/>
  <c r="AN1314" i="1"/>
  <c r="AB1314" i="1"/>
  <c r="AN1282" i="1"/>
  <c r="AB1282" i="1"/>
  <c r="AN1250" i="1"/>
  <c r="AB1250" i="1"/>
  <c r="AF714" i="1"/>
  <c r="AB714" i="1"/>
  <c r="AI714" i="1" s="1"/>
  <c r="AN714" i="1"/>
  <c r="AF682" i="1"/>
  <c r="AB682" i="1"/>
  <c r="AI682" i="1" s="1"/>
  <c r="AN682" i="1"/>
  <c r="AF650" i="1"/>
  <c r="AB650" i="1"/>
  <c r="AI650" i="1" s="1"/>
  <c r="AN650" i="1"/>
  <c r="AF618" i="1"/>
  <c r="AB618" i="1"/>
  <c r="AI618" i="1" s="1"/>
  <c r="AN618" i="1"/>
  <c r="AB600" i="1"/>
  <c r="AN600" i="1"/>
  <c r="AN584" i="1"/>
  <c r="AB584" i="1"/>
  <c r="AN576" i="1"/>
  <c r="AB576" i="1"/>
  <c r="AN568" i="1"/>
  <c r="AB568" i="1"/>
  <c r="AN560" i="1"/>
  <c r="AB560" i="1"/>
  <c r="AN552" i="1"/>
  <c r="AB552" i="1"/>
  <c r="AN544" i="1"/>
  <c r="AB544" i="1"/>
  <c r="AN536" i="1"/>
  <c r="AB536" i="1"/>
  <c r="AN528" i="1"/>
  <c r="AB528" i="1"/>
  <c r="AN520" i="1"/>
  <c r="AB520" i="1"/>
  <c r="AN512" i="1"/>
  <c r="AB512" i="1"/>
  <c r="AF454" i="1"/>
  <c r="AB454" i="1"/>
  <c r="AI454" i="1" s="1"/>
  <c r="AJ454" i="1" s="1"/>
  <c r="AN454" i="1"/>
  <c r="AF1522" i="1"/>
  <c r="AB1522" i="1"/>
  <c r="AI1522" i="1" s="1"/>
  <c r="AN1522" i="1"/>
  <c r="AF1490" i="1"/>
  <c r="AB1490" i="1"/>
  <c r="AI1490" i="1" s="1"/>
  <c r="AN1490" i="1"/>
  <c r="AF1349" i="1"/>
  <c r="AB1349" i="1"/>
  <c r="AI1349" i="1" s="1"/>
  <c r="AN1349" i="1"/>
  <c r="AB1333" i="1"/>
  <c r="AN1333" i="1"/>
  <c r="AF1219" i="1"/>
  <c r="AB1219" i="1"/>
  <c r="AF1203" i="1"/>
  <c r="AB1203" i="1"/>
  <c r="AF1187" i="1"/>
  <c r="AB1187" i="1"/>
  <c r="AF1171" i="1"/>
  <c r="AB1171" i="1"/>
  <c r="AF1155" i="1"/>
  <c r="AB1155" i="1"/>
  <c r="AB1131" i="1"/>
  <c r="AN1131" i="1"/>
  <c r="AN911" i="1"/>
  <c r="AB911" i="1"/>
  <c r="AB283" i="1"/>
  <c r="AN283" i="1"/>
  <c r="AF267" i="1"/>
  <c r="AB267" i="1"/>
  <c r="AI267" i="1" s="1"/>
  <c r="AJ267" i="1" s="1"/>
  <c r="AN267" i="1"/>
  <c r="AF251" i="1"/>
  <c r="AB251" i="1"/>
  <c r="AI251" i="1" s="1"/>
  <c r="AJ251" i="1" s="1"/>
  <c r="AN251" i="1"/>
  <c r="AF235" i="1"/>
  <c r="AB235" i="1"/>
  <c r="AI235" i="1" s="1"/>
  <c r="AJ235" i="1" s="1"/>
  <c r="AN235" i="1"/>
  <c r="AF221" i="1"/>
  <c r="AB221" i="1"/>
  <c r="AF213" i="1"/>
  <c r="AB213" i="1"/>
  <c r="AF205" i="1"/>
  <c r="AB205" i="1"/>
  <c r="AF197" i="1"/>
  <c r="AB197" i="1"/>
  <c r="AF189" i="1"/>
  <c r="AB189" i="1"/>
  <c r="AF181" i="1"/>
  <c r="AB181" i="1"/>
  <c r="AF173" i="1"/>
  <c r="AB173" i="1"/>
  <c r="AF125" i="1"/>
  <c r="AB125" i="1"/>
  <c r="AI125" i="1" s="1"/>
  <c r="AJ125" i="1" s="1"/>
  <c r="AN125" i="1"/>
  <c r="AB109" i="1"/>
  <c r="AN109" i="1"/>
  <c r="AF97" i="1"/>
  <c r="AB97" i="1"/>
  <c r="AF89" i="1"/>
  <c r="AB89" i="1"/>
  <c r="AF81" i="1"/>
  <c r="AB81" i="1"/>
  <c r="AF73" i="1"/>
  <c r="AB73" i="1"/>
  <c r="AF65" i="1"/>
  <c r="AB65" i="1"/>
  <c r="AF57" i="1"/>
  <c r="AB57" i="1"/>
  <c r="AF49" i="1"/>
  <c r="AB49" i="1"/>
  <c r="AF41" i="1"/>
  <c r="AB41" i="1"/>
  <c r="AB609" i="1"/>
  <c r="AN609" i="1"/>
  <c r="AF38" i="1"/>
  <c r="AB38" i="1"/>
  <c r="AI38" i="1" s="1"/>
  <c r="AJ38" i="1" s="1"/>
  <c r="AF2" i="1"/>
  <c r="AB2" i="1"/>
  <c r="AD2" i="1" s="1"/>
  <c r="AN2548" i="1"/>
  <c r="AF2532" i="1"/>
  <c r="AB2532" i="1"/>
  <c r="AF2516" i="1"/>
  <c r="AB2516" i="1"/>
  <c r="AN2500" i="1"/>
  <c r="AN2484" i="1"/>
  <c r="AN2468" i="1"/>
  <c r="AF2452" i="1"/>
  <c r="AB2452" i="1"/>
  <c r="AN2436" i="1"/>
  <c r="AF2420" i="1"/>
  <c r="AB2420" i="1"/>
  <c r="AF2410" i="1"/>
  <c r="AB2410" i="1"/>
  <c r="AF2406" i="1"/>
  <c r="AB2406" i="1"/>
  <c r="AF2402" i="1"/>
  <c r="AB2402" i="1"/>
  <c r="AF2398" i="1"/>
  <c r="AB2398" i="1"/>
  <c r="AF2394" i="1"/>
  <c r="AB2394" i="1"/>
  <c r="AF2390" i="1"/>
  <c r="AB2390" i="1"/>
  <c r="AF2386" i="1"/>
  <c r="AB2386" i="1"/>
  <c r="AF2382" i="1"/>
  <c r="AB2382" i="1"/>
  <c r="AF2378" i="1"/>
  <c r="AB2378" i="1"/>
  <c r="AF2374" i="1"/>
  <c r="AB2374" i="1"/>
  <c r="AF2370" i="1"/>
  <c r="AB2370" i="1"/>
  <c r="AF2366" i="1"/>
  <c r="AB2366" i="1"/>
  <c r="AF2362" i="1"/>
  <c r="AB2362" i="1"/>
  <c r="AF2358" i="1"/>
  <c r="AB2358" i="1"/>
  <c r="AF2354" i="1"/>
  <c r="AB2354" i="1"/>
  <c r="AF2350" i="1"/>
  <c r="AB2350" i="1"/>
  <c r="AF2346" i="1"/>
  <c r="AB2346" i="1"/>
  <c r="AF2342" i="1"/>
  <c r="AB2342" i="1"/>
  <c r="AF2338" i="1"/>
  <c r="AB2338" i="1"/>
  <c r="AN2334" i="1"/>
  <c r="AN2330" i="1"/>
  <c r="AN2326" i="1"/>
  <c r="AN2322" i="1"/>
  <c r="AN2318" i="1"/>
  <c r="AN2314" i="1"/>
  <c r="AN2310" i="1"/>
  <c r="AN2306" i="1"/>
  <c r="AN2302" i="1"/>
  <c r="AN2298" i="1"/>
  <c r="AN2294" i="1"/>
  <c r="AN2290" i="1"/>
  <c r="AN2286" i="1"/>
  <c r="AF2282" i="1"/>
  <c r="AB2282" i="1"/>
  <c r="AF2278" i="1"/>
  <c r="AB2278" i="1"/>
  <c r="AF2274" i="1"/>
  <c r="AB2274" i="1"/>
  <c r="AF2270" i="1"/>
  <c r="AB2270" i="1"/>
  <c r="AF2266" i="1"/>
  <c r="AB2266" i="1"/>
  <c r="AF2262" i="1"/>
  <c r="AB2262" i="1"/>
  <c r="AF2258" i="1"/>
  <c r="AB2258" i="1"/>
  <c r="AF2254" i="1"/>
  <c r="AB2254" i="1"/>
  <c r="AF2250" i="1"/>
  <c r="AB2250" i="1"/>
  <c r="AF2246" i="1"/>
  <c r="AB2246" i="1"/>
  <c r="AF2242" i="1"/>
  <c r="AB2242" i="1"/>
  <c r="AF2238" i="1"/>
  <c r="AB2238" i="1"/>
  <c r="AF2234" i="1"/>
  <c r="AB2234" i="1"/>
  <c r="AF2230" i="1"/>
  <c r="AB2230" i="1"/>
  <c r="AF2226" i="1"/>
  <c r="AB2226" i="1"/>
  <c r="AF2222" i="1"/>
  <c r="AB2222" i="1"/>
  <c r="AF2218" i="1"/>
  <c r="AB2218" i="1"/>
  <c r="AF2214" i="1"/>
  <c r="AB2214" i="1"/>
  <c r="AF2210" i="1"/>
  <c r="AB2210" i="1"/>
  <c r="AF2206" i="1"/>
  <c r="AB2206" i="1"/>
  <c r="AF2202" i="1"/>
  <c r="AB2202" i="1"/>
  <c r="AF2198" i="1"/>
  <c r="AB2198" i="1"/>
  <c r="AF2194" i="1"/>
  <c r="AB2194" i="1"/>
  <c r="AF2190" i="1"/>
  <c r="AB2190" i="1"/>
  <c r="AF2186" i="1"/>
  <c r="AB2186" i="1"/>
  <c r="AF2182" i="1"/>
  <c r="AB2182" i="1"/>
  <c r="AF2178" i="1"/>
  <c r="AB2178" i="1"/>
  <c r="AF2174" i="1"/>
  <c r="AB2174" i="1"/>
  <c r="AF2170" i="1"/>
  <c r="AB2170" i="1"/>
  <c r="AF2166" i="1"/>
  <c r="AB2166" i="1"/>
  <c r="AF2162" i="1"/>
  <c r="AB2162" i="1"/>
  <c r="AF2158" i="1"/>
  <c r="AB2158" i="1"/>
  <c r="AF2154" i="1"/>
  <c r="AB2154" i="1"/>
  <c r="AF2150" i="1"/>
  <c r="AB2150" i="1"/>
  <c r="AF2146" i="1"/>
  <c r="AB2146" i="1"/>
  <c r="AF2142" i="1"/>
  <c r="AB2142" i="1"/>
  <c r="AF2138" i="1"/>
  <c r="AB2138" i="1"/>
  <c r="AF2134" i="1"/>
  <c r="AB2134" i="1"/>
  <c r="AF2130" i="1"/>
  <c r="AB2130" i="1"/>
  <c r="AF2126" i="1"/>
  <c r="AB2126" i="1"/>
  <c r="AF2122" i="1"/>
  <c r="AB2122" i="1"/>
  <c r="AF2118" i="1"/>
  <c r="AB2118" i="1"/>
  <c r="AF2114" i="1"/>
  <c r="AB2114" i="1"/>
  <c r="AF2110" i="1"/>
  <c r="AB2110" i="1"/>
  <c r="AF2106" i="1"/>
  <c r="AB2106" i="1"/>
  <c r="AF2102" i="1"/>
  <c r="AB2102" i="1"/>
  <c r="AF2098" i="1"/>
  <c r="AB2098" i="1"/>
  <c r="AF2094" i="1"/>
  <c r="AB2094" i="1"/>
  <c r="AF2090" i="1"/>
  <c r="AB2090" i="1"/>
  <c r="AF2086" i="1"/>
  <c r="AB2086" i="1"/>
  <c r="AF2082" i="1"/>
  <c r="AB2082" i="1"/>
  <c r="AF2078" i="1"/>
  <c r="AB2078" i="1"/>
  <c r="AF2074" i="1"/>
  <c r="AB2074" i="1"/>
  <c r="AF2070" i="1"/>
  <c r="AB2070" i="1"/>
  <c r="AF2066" i="1"/>
  <c r="AB2066" i="1"/>
  <c r="AF2062" i="1"/>
  <c r="AB2062" i="1"/>
  <c r="AF2058" i="1"/>
  <c r="AB2058" i="1"/>
  <c r="AF2054" i="1"/>
  <c r="AB2054" i="1"/>
  <c r="AF2050" i="1"/>
  <c r="AB2050" i="1"/>
  <c r="AF2046" i="1"/>
  <c r="AB2046" i="1"/>
  <c r="AF2042" i="1"/>
  <c r="AB2042" i="1"/>
  <c r="AF2038" i="1"/>
  <c r="AB2038" i="1"/>
  <c r="AF2034" i="1"/>
  <c r="AB2034" i="1"/>
  <c r="AF2030" i="1"/>
  <c r="AB2030" i="1"/>
  <c r="AF2026" i="1"/>
  <c r="AB2026" i="1"/>
  <c r="AF2022" i="1"/>
  <c r="AB2022" i="1"/>
  <c r="AF2018" i="1"/>
  <c r="AB2018" i="1"/>
  <c r="AF2014" i="1"/>
  <c r="AB2014" i="1"/>
  <c r="AF2010" i="1"/>
  <c r="AB2010" i="1"/>
  <c r="AF2006" i="1"/>
  <c r="AB2006" i="1"/>
  <c r="AF2002" i="1"/>
  <c r="AB2002" i="1"/>
  <c r="AF1998" i="1"/>
  <c r="AB1998" i="1"/>
  <c r="AF1994" i="1"/>
  <c r="AB1994" i="1"/>
  <c r="AF1990" i="1"/>
  <c r="AB1990" i="1"/>
  <c r="AF1986" i="1"/>
  <c r="AB1986" i="1"/>
  <c r="AF1982" i="1"/>
  <c r="AB1982" i="1"/>
  <c r="AF1978" i="1"/>
  <c r="AB1978" i="1"/>
  <c r="AF1974" i="1"/>
  <c r="AB1974" i="1"/>
  <c r="AN1958" i="1"/>
  <c r="AN1942" i="1"/>
  <c r="AN1926" i="1"/>
  <c r="AN1910" i="1"/>
  <c r="AF1898" i="1"/>
  <c r="AB1898" i="1"/>
  <c r="AN1890" i="1"/>
  <c r="AN1882" i="1"/>
  <c r="AN1874" i="1"/>
  <c r="AN1866" i="1"/>
  <c r="AF1860" i="1"/>
  <c r="AB1860" i="1"/>
  <c r="AF1856" i="1"/>
  <c r="AB1856" i="1"/>
  <c r="AF1852" i="1"/>
  <c r="AB1852" i="1"/>
  <c r="AF1848" i="1"/>
  <c r="AB1848" i="1"/>
  <c r="AF1844" i="1"/>
  <c r="AB1844" i="1"/>
  <c r="AF1840" i="1"/>
  <c r="AB1840" i="1"/>
  <c r="AF1836" i="1"/>
  <c r="AB1836" i="1"/>
  <c r="AF1832" i="1"/>
  <c r="AB1832" i="1"/>
  <c r="AF1828" i="1"/>
  <c r="AB1828" i="1"/>
  <c r="AF1824" i="1"/>
  <c r="AB1824" i="1"/>
  <c r="AF1820" i="1"/>
  <c r="AB1820" i="1"/>
  <c r="AF1816" i="1"/>
  <c r="AB1816" i="1"/>
  <c r="AF1812" i="1"/>
  <c r="AB1812" i="1"/>
  <c r="AF1808" i="1"/>
  <c r="AB1808" i="1"/>
  <c r="AF1804" i="1"/>
  <c r="AB1804" i="1"/>
  <c r="AF1800" i="1"/>
  <c r="AB1800" i="1"/>
  <c r="AF1796" i="1"/>
  <c r="AB1796" i="1"/>
  <c r="AF1792" i="1"/>
  <c r="AB1792" i="1"/>
  <c r="AF1788" i="1"/>
  <c r="AB1788" i="1"/>
  <c r="AF1784" i="1"/>
  <c r="AB1784" i="1"/>
  <c r="AF1780" i="1"/>
  <c r="AB1780" i="1"/>
  <c r="AF1776" i="1"/>
  <c r="AB1776" i="1"/>
  <c r="AF1772" i="1"/>
  <c r="AB1772" i="1"/>
  <c r="AF1768" i="1"/>
  <c r="AB1768" i="1"/>
  <c r="AF1764" i="1"/>
  <c r="AB1764" i="1"/>
  <c r="AF1760" i="1"/>
  <c r="AB1760" i="1"/>
  <c r="AF1756" i="1"/>
  <c r="AB1756" i="1"/>
  <c r="AF1752" i="1"/>
  <c r="AB1752" i="1"/>
  <c r="AF1141" i="1"/>
  <c r="AB1141" i="1"/>
  <c r="AF1125" i="1"/>
  <c r="AB1125" i="1"/>
  <c r="AN1111" i="1"/>
  <c r="AF1103" i="1"/>
  <c r="AB1103" i="1"/>
  <c r="AN905" i="1"/>
  <c r="AF721" i="1"/>
  <c r="AB721" i="1"/>
  <c r="AF705" i="1"/>
  <c r="AB705" i="1"/>
  <c r="AF689" i="1"/>
  <c r="AB689" i="1"/>
  <c r="AF673" i="1"/>
  <c r="AB673" i="1"/>
  <c r="AF657" i="1"/>
  <c r="AB657" i="1"/>
  <c r="AF641" i="1"/>
  <c r="AB641" i="1"/>
  <c r="AF625" i="1"/>
  <c r="AB625" i="1"/>
  <c r="AN471" i="1"/>
  <c r="AN455" i="1"/>
  <c r="AN441" i="1"/>
  <c r="AN437" i="1"/>
  <c r="AN433" i="1"/>
  <c r="AN429" i="1"/>
  <c r="AN425" i="1"/>
  <c r="AN421" i="1"/>
  <c r="AN417" i="1"/>
  <c r="AN413" i="1"/>
  <c r="AN409" i="1"/>
  <c r="AN405" i="1"/>
  <c r="AN401" i="1"/>
  <c r="AN397" i="1"/>
  <c r="AN393" i="1"/>
  <c r="AN389" i="1"/>
  <c r="AN385" i="1"/>
  <c r="AF381" i="1"/>
  <c r="AB381" i="1"/>
  <c r="AF377" i="1"/>
  <c r="AB377" i="1"/>
  <c r="AF373" i="1"/>
  <c r="AB373" i="1"/>
  <c r="AF369" i="1"/>
  <c r="AB369" i="1"/>
  <c r="AF365" i="1"/>
  <c r="AB365" i="1"/>
  <c r="AF361" i="1"/>
  <c r="AB361" i="1"/>
  <c r="AF357" i="1"/>
  <c r="AB357" i="1"/>
  <c r="AF353" i="1"/>
  <c r="AB353" i="1"/>
  <c r="AF349" i="1"/>
  <c r="AB349" i="1"/>
  <c r="AF345" i="1"/>
  <c r="AB345" i="1"/>
  <c r="AF341" i="1"/>
  <c r="AB341" i="1"/>
  <c r="AF337" i="1"/>
  <c r="AB337" i="1"/>
  <c r="AF333" i="1"/>
  <c r="AB333" i="1"/>
  <c r="AF329" i="1"/>
  <c r="AB329" i="1"/>
  <c r="AF325" i="1"/>
  <c r="AB325" i="1"/>
  <c r="AF321" i="1"/>
  <c r="AB321" i="1"/>
  <c r="AF317" i="1"/>
  <c r="AB317" i="1"/>
  <c r="AF313" i="1"/>
  <c r="AB313" i="1"/>
  <c r="AF309" i="1"/>
  <c r="AB309" i="1"/>
  <c r="AF305" i="1"/>
  <c r="AB305" i="1"/>
  <c r="AF301" i="1"/>
  <c r="AB301" i="1"/>
  <c r="AN2543" i="1"/>
  <c r="AB2543" i="1"/>
  <c r="AN2527" i="1"/>
  <c r="AB2527" i="1"/>
  <c r="AF2507" i="1"/>
  <c r="AB2507" i="1"/>
  <c r="AI2507" i="1" s="1"/>
  <c r="AN2507" i="1"/>
  <c r="AF2483" i="1"/>
  <c r="AB2483" i="1"/>
  <c r="AI2483" i="1" s="1"/>
  <c r="AN2483" i="1"/>
  <c r="AN2463" i="1"/>
  <c r="AB2463" i="1"/>
  <c r="AF2427" i="1"/>
  <c r="AB2427" i="1"/>
  <c r="AN2427" i="1"/>
  <c r="AF2465" i="1"/>
  <c r="AB2465" i="1"/>
  <c r="AN2465" i="1"/>
  <c r="AF2433" i="1"/>
  <c r="AB2433" i="1"/>
  <c r="AN2433" i="1"/>
  <c r="AF2407" i="1"/>
  <c r="AB2407" i="1"/>
  <c r="AI2407" i="1" s="1"/>
  <c r="AN2407" i="1"/>
  <c r="AF2391" i="1"/>
  <c r="AB2391" i="1"/>
  <c r="AI2391" i="1" s="1"/>
  <c r="AN2391" i="1"/>
  <c r="AF2379" i="1"/>
  <c r="AB2379" i="1"/>
  <c r="AI2379" i="1" s="1"/>
  <c r="AN2379" i="1"/>
  <c r="AF2363" i="1"/>
  <c r="AB2363" i="1"/>
  <c r="AN2363" i="1"/>
  <c r="AF2347" i="1"/>
  <c r="AB2347" i="1"/>
  <c r="AI2347" i="1" s="1"/>
  <c r="AN2347" i="1"/>
  <c r="AF2331" i="1"/>
  <c r="AB2331" i="1"/>
  <c r="AN2331" i="1"/>
  <c r="AF2315" i="1"/>
  <c r="AB2315" i="1"/>
  <c r="AN2315" i="1"/>
  <c r="AF2299" i="1"/>
  <c r="AB2299" i="1"/>
  <c r="AN2299" i="1"/>
  <c r="AF2283" i="1"/>
  <c r="AB2283" i="1"/>
  <c r="AI2283" i="1" s="1"/>
  <c r="AN2283" i="1"/>
  <c r="AF2267" i="1"/>
  <c r="AB2267" i="1"/>
  <c r="AN2267" i="1"/>
  <c r="AF2251" i="1"/>
  <c r="AB2251" i="1"/>
  <c r="AN2251" i="1"/>
  <c r="AF2235" i="1"/>
  <c r="AB2235" i="1"/>
  <c r="AN2235" i="1"/>
  <c r="AF2219" i="1"/>
  <c r="AB2219" i="1"/>
  <c r="AN2219" i="1"/>
  <c r="AF2203" i="1"/>
  <c r="AB2203" i="1"/>
  <c r="AN2203" i="1"/>
  <c r="AF2187" i="1"/>
  <c r="AB2187" i="1"/>
  <c r="AI2187" i="1" s="1"/>
  <c r="AN2187" i="1"/>
  <c r="AF2171" i="1"/>
  <c r="AB2171" i="1"/>
  <c r="AN2171" i="1"/>
  <c r="AF2155" i="1"/>
  <c r="AB2155" i="1"/>
  <c r="AI2155" i="1" s="1"/>
  <c r="AN2155" i="1"/>
  <c r="AF2139" i="1"/>
  <c r="AB2139" i="1"/>
  <c r="AI2139" i="1" s="1"/>
  <c r="AN2139" i="1"/>
  <c r="AF2123" i="1"/>
  <c r="AB2123" i="1"/>
  <c r="AN2123" i="1"/>
  <c r="AF2107" i="1"/>
  <c r="AB2107" i="1"/>
  <c r="AI2107" i="1" s="1"/>
  <c r="AN2107" i="1"/>
  <c r="AF2091" i="1"/>
  <c r="AB2091" i="1"/>
  <c r="AI2091" i="1" s="1"/>
  <c r="AN2091" i="1"/>
  <c r="AF2075" i="1"/>
  <c r="AB2075" i="1"/>
  <c r="AN2075" i="1"/>
  <c r="AF2059" i="1"/>
  <c r="AB2059" i="1"/>
  <c r="AI2059" i="1" s="1"/>
  <c r="AN2059" i="1"/>
  <c r="AF2043" i="1"/>
  <c r="AB2043" i="1"/>
  <c r="AI2043" i="1" s="1"/>
  <c r="AN2043" i="1"/>
  <c r="AF2027" i="1"/>
  <c r="AB2027" i="1"/>
  <c r="AI2027" i="1" s="1"/>
  <c r="AN2027" i="1"/>
  <c r="AF2011" i="1"/>
  <c r="AB2011" i="1"/>
  <c r="AN2011" i="1"/>
  <c r="AF1995" i="1"/>
  <c r="AB1995" i="1"/>
  <c r="AN1995" i="1"/>
  <c r="AF1979" i="1"/>
  <c r="AB1979" i="1"/>
  <c r="AI1979" i="1" s="1"/>
  <c r="AN1979" i="1"/>
  <c r="AF1895" i="1"/>
  <c r="AB1895" i="1"/>
  <c r="AF1879" i="1"/>
  <c r="AB1879" i="1"/>
  <c r="AF1863" i="1"/>
  <c r="AB1863" i="1"/>
  <c r="AF1847" i="1"/>
  <c r="AB1847" i="1"/>
  <c r="AF1831" i="1"/>
  <c r="AB1831" i="1"/>
  <c r="AF1815" i="1"/>
  <c r="AB1815" i="1"/>
  <c r="AF1799" i="1"/>
  <c r="AB1799" i="1"/>
  <c r="AF1783" i="1"/>
  <c r="AB1783" i="1"/>
  <c r="AF1767" i="1"/>
  <c r="AB1767" i="1"/>
  <c r="AF1751" i="1"/>
  <c r="AB1751" i="1"/>
  <c r="AF1735" i="1"/>
  <c r="AB1735" i="1"/>
  <c r="AF1719" i="1"/>
  <c r="AB1719" i="1"/>
  <c r="AF1703" i="1"/>
  <c r="AB1703" i="1"/>
  <c r="AF1687" i="1"/>
  <c r="AB1687" i="1"/>
  <c r="AF1671" i="1"/>
  <c r="AB1671" i="1"/>
  <c r="AN1653" i="1"/>
  <c r="AB1653" i="1"/>
  <c r="AN1621" i="1"/>
  <c r="AB1621" i="1"/>
  <c r="AF1595" i="1"/>
  <c r="AB1595" i="1"/>
  <c r="AI1595" i="1" s="1"/>
  <c r="AN1595" i="1"/>
  <c r="AF1579" i="1"/>
  <c r="AB1579" i="1"/>
  <c r="AI1579" i="1" s="1"/>
  <c r="AN1579" i="1"/>
  <c r="AN1315" i="1"/>
  <c r="AB1315" i="1"/>
  <c r="AN1283" i="1"/>
  <c r="AB1283" i="1"/>
  <c r="AN1257" i="1"/>
  <c r="AB1257" i="1"/>
  <c r="AN1241" i="1"/>
  <c r="AB1241" i="1"/>
  <c r="AN1229" i="1"/>
  <c r="AB1229" i="1"/>
  <c r="AN1221" i="1"/>
  <c r="AB1221" i="1"/>
  <c r="AN1213" i="1"/>
  <c r="AB1213" i="1"/>
  <c r="AN1205" i="1"/>
  <c r="AB1205" i="1"/>
  <c r="AN1197" i="1"/>
  <c r="AB1197" i="1"/>
  <c r="AN1189" i="1"/>
  <c r="AB1189" i="1"/>
  <c r="AN1181" i="1"/>
  <c r="AB1181" i="1"/>
  <c r="AN1173" i="1"/>
  <c r="AB1173" i="1"/>
  <c r="AN1163" i="1"/>
  <c r="AN1137" i="1"/>
  <c r="AN1113" i="1"/>
  <c r="AB1113" i="1"/>
  <c r="AN1097" i="1"/>
  <c r="AB1097" i="1"/>
  <c r="AN1087" i="1"/>
  <c r="AB1087" i="1"/>
  <c r="AN1077" i="1"/>
  <c r="AB1077" i="1"/>
  <c r="AN1065" i="1"/>
  <c r="AB1065" i="1"/>
  <c r="AN1055" i="1"/>
  <c r="AB1055" i="1"/>
  <c r="AN1045" i="1"/>
  <c r="AB1045" i="1"/>
  <c r="AN1033" i="1"/>
  <c r="AB1033" i="1"/>
  <c r="AN1023" i="1"/>
  <c r="AB1023" i="1"/>
  <c r="AN1001" i="1"/>
  <c r="AB1001" i="1"/>
  <c r="AN991" i="1"/>
  <c r="AB991" i="1"/>
  <c r="AN981" i="1"/>
  <c r="AB981" i="1"/>
  <c r="AN969" i="1"/>
  <c r="AB969" i="1"/>
  <c r="AN959" i="1"/>
  <c r="AB959" i="1"/>
  <c r="AN949" i="1"/>
  <c r="AB949" i="1"/>
  <c r="AN937" i="1"/>
  <c r="AB937" i="1"/>
  <c r="AN927" i="1"/>
  <c r="AB927" i="1"/>
  <c r="AN917" i="1"/>
  <c r="AB917" i="1"/>
  <c r="AF861" i="1"/>
  <c r="AB861" i="1"/>
  <c r="AN861" i="1"/>
  <c r="AF829" i="1"/>
  <c r="AB829" i="1"/>
  <c r="AI829" i="1" s="1"/>
  <c r="AN829" i="1"/>
  <c r="AN803" i="1"/>
  <c r="AB803" i="1"/>
  <c r="AN795" i="1"/>
  <c r="AB795" i="1"/>
  <c r="AN787" i="1"/>
  <c r="AB787" i="1"/>
  <c r="AN779" i="1"/>
  <c r="AB779" i="1"/>
  <c r="AN771" i="1"/>
  <c r="AB771" i="1"/>
  <c r="AN763" i="1"/>
  <c r="AB763" i="1"/>
  <c r="AN755" i="1"/>
  <c r="AB755" i="1"/>
  <c r="AN747" i="1"/>
  <c r="AB747" i="1"/>
  <c r="AN739" i="1"/>
  <c r="AB739" i="1"/>
  <c r="AN731" i="1"/>
  <c r="AB731" i="1"/>
  <c r="AN723" i="1"/>
  <c r="AB723" i="1"/>
  <c r="AN707" i="1"/>
  <c r="AB707" i="1"/>
  <c r="AN691" i="1"/>
  <c r="AB691" i="1"/>
  <c r="AN675" i="1"/>
  <c r="AB675" i="1"/>
  <c r="AN659" i="1"/>
  <c r="AB659" i="1"/>
  <c r="AN643" i="1"/>
  <c r="AB643" i="1"/>
  <c r="AN627" i="1"/>
  <c r="AB627" i="1"/>
  <c r="AN465" i="1"/>
  <c r="AB465" i="1"/>
  <c r="AF289" i="1"/>
  <c r="AB289" i="1"/>
  <c r="AI289" i="1" s="1"/>
  <c r="AJ289" i="1" s="1"/>
  <c r="AN289" i="1"/>
  <c r="AN261" i="1"/>
  <c r="AB261" i="1"/>
  <c r="AN229" i="1"/>
  <c r="AB229" i="1"/>
  <c r="AN215" i="1"/>
  <c r="AN207" i="1"/>
  <c r="AN199" i="1"/>
  <c r="AN191" i="1"/>
  <c r="AN183" i="1"/>
  <c r="AN175" i="1"/>
  <c r="AF149" i="1"/>
  <c r="AB149" i="1"/>
  <c r="AN149" i="1"/>
  <c r="AN97" i="1"/>
  <c r="AN89" i="1"/>
  <c r="AN81" i="1"/>
  <c r="AN73" i="1"/>
  <c r="AN65" i="1"/>
  <c r="AN57" i="1"/>
  <c r="AN49" i="1"/>
  <c r="AN41" i="1"/>
  <c r="AN33" i="1"/>
  <c r="AB33" i="1"/>
  <c r="AN25" i="1"/>
  <c r="AB25" i="1"/>
  <c r="AN17" i="1"/>
  <c r="AB17" i="1"/>
  <c r="AN9" i="1"/>
  <c r="AB9" i="1"/>
  <c r="AF1550" i="1"/>
  <c r="AB1550" i="1"/>
  <c r="AI1550" i="1" s="1"/>
  <c r="AN1550" i="1"/>
  <c r="AF1518" i="1"/>
  <c r="AB1518" i="1"/>
  <c r="AI1518" i="1" s="1"/>
  <c r="AN1518" i="1"/>
  <c r="AF1486" i="1"/>
  <c r="AB1486" i="1"/>
  <c r="AI1486" i="1" s="1"/>
  <c r="AN1486" i="1"/>
  <c r="AF1458" i="1"/>
  <c r="AB1458" i="1"/>
  <c r="AI1458" i="1" s="1"/>
  <c r="AN1458" i="1"/>
  <c r="AF1442" i="1"/>
  <c r="AB1442" i="1"/>
  <c r="AI1442" i="1" s="1"/>
  <c r="AN1442" i="1"/>
  <c r="AF1426" i="1"/>
  <c r="AB1426" i="1"/>
  <c r="AN1426" i="1"/>
  <c r="AF1410" i="1"/>
  <c r="AB1410" i="1"/>
  <c r="AN1410" i="1"/>
  <c r="AF1394" i="1"/>
  <c r="AB1394" i="1"/>
  <c r="AI1394" i="1" s="1"/>
  <c r="AN1394" i="1"/>
  <c r="AF1378" i="1"/>
  <c r="AB1378" i="1"/>
  <c r="AN1378" i="1"/>
  <c r="AF1362" i="1"/>
  <c r="AB1362" i="1"/>
  <c r="AI1362" i="1" s="1"/>
  <c r="AN1362" i="1"/>
  <c r="AN1124" i="1"/>
  <c r="AB1124" i="1"/>
  <c r="AN1090" i="1"/>
  <c r="AB1090" i="1"/>
  <c r="AN1074" i="1"/>
  <c r="AB1074" i="1"/>
  <c r="AN1058" i="1"/>
  <c r="AB1058" i="1"/>
  <c r="AN1042" i="1"/>
  <c r="AB1042" i="1"/>
  <c r="AN1026" i="1"/>
  <c r="AB1026" i="1"/>
  <c r="AN1010" i="1"/>
  <c r="AB1010" i="1"/>
  <c r="AN994" i="1"/>
  <c r="AB994" i="1"/>
  <c r="AN978" i="1"/>
  <c r="AB978" i="1"/>
  <c r="AN962" i="1"/>
  <c r="AB962" i="1"/>
  <c r="AN946" i="1"/>
  <c r="AB946" i="1"/>
  <c r="AN930" i="1"/>
  <c r="AB930" i="1"/>
  <c r="AF890" i="1"/>
  <c r="AB890" i="1"/>
  <c r="AF874" i="1"/>
  <c r="AB874" i="1"/>
  <c r="AF858" i="1"/>
  <c r="AB858" i="1"/>
  <c r="AI858" i="1" s="1"/>
  <c r="AF780" i="1"/>
  <c r="AB780" i="1"/>
  <c r="AI780" i="1" s="1"/>
  <c r="AF772" i="1"/>
  <c r="AB772" i="1"/>
  <c r="AF764" i="1"/>
  <c r="AB764" i="1"/>
  <c r="AF756" i="1"/>
  <c r="AB756" i="1"/>
  <c r="AF748" i="1"/>
  <c r="AB748" i="1"/>
  <c r="AF740" i="1"/>
  <c r="AB740" i="1"/>
  <c r="AI740" i="1" s="1"/>
  <c r="AF732" i="1"/>
  <c r="AB732" i="1"/>
  <c r="AF724" i="1"/>
  <c r="AB724" i="1"/>
  <c r="AF456" i="1"/>
  <c r="AB456" i="1"/>
  <c r="AN456" i="1"/>
  <c r="AF434" i="1"/>
  <c r="AB434" i="1"/>
  <c r="AN434" i="1"/>
  <c r="AF418" i="1"/>
  <c r="AB418" i="1"/>
  <c r="AN418" i="1"/>
  <c r="AF402" i="1"/>
  <c r="AB402" i="1"/>
  <c r="AI402" i="1" s="1"/>
  <c r="AJ402" i="1" s="1"/>
  <c r="AN402" i="1"/>
  <c r="AF386" i="1"/>
  <c r="AB386" i="1"/>
  <c r="AI386" i="1" s="1"/>
  <c r="AJ386" i="1" s="1"/>
  <c r="AN386" i="1"/>
  <c r="AF372" i="1"/>
  <c r="AB372" i="1"/>
  <c r="AF364" i="1"/>
  <c r="AB364" i="1"/>
  <c r="AF356" i="1"/>
  <c r="AB356" i="1"/>
  <c r="AF348" i="1"/>
  <c r="AB348" i="1"/>
  <c r="AF340" i="1"/>
  <c r="AB340" i="1"/>
  <c r="AF332" i="1"/>
  <c r="AB332" i="1"/>
  <c r="AF324" i="1"/>
  <c r="AB324" i="1"/>
  <c r="AF316" i="1"/>
  <c r="AB316" i="1"/>
  <c r="AF308" i="1"/>
  <c r="AB308" i="1"/>
  <c r="AF300" i="1"/>
  <c r="AB300" i="1"/>
  <c r="AF260" i="1"/>
  <c r="AB260" i="1"/>
  <c r="AF252" i="1"/>
  <c r="AB252" i="1"/>
  <c r="AF244" i="1"/>
  <c r="AB244" i="1"/>
  <c r="AI244" i="1" s="1"/>
  <c r="AJ244" i="1" s="1"/>
  <c r="AF236" i="1"/>
  <c r="AB236" i="1"/>
  <c r="AF228" i="1"/>
  <c r="AB228" i="1"/>
  <c r="AI228" i="1" s="1"/>
  <c r="AJ228" i="1" s="1"/>
  <c r="AF220" i="1"/>
  <c r="AB220" i="1"/>
  <c r="AI220" i="1" s="1"/>
  <c r="AJ220" i="1" s="1"/>
  <c r="AF212" i="1"/>
  <c r="AB212" i="1"/>
  <c r="AF204" i="1"/>
  <c r="AB204" i="1"/>
  <c r="AI204" i="1" s="1"/>
  <c r="AJ204" i="1" s="1"/>
  <c r="AF196" i="1"/>
  <c r="AB196" i="1"/>
  <c r="AI196" i="1" s="1"/>
  <c r="AJ196" i="1" s="1"/>
  <c r="AF188" i="1"/>
  <c r="AB188" i="1"/>
  <c r="AF180" i="1"/>
  <c r="AB180" i="1"/>
  <c r="AI180" i="1" s="1"/>
  <c r="AJ180" i="1" s="1"/>
  <c r="AF172" i="1"/>
  <c r="AB172" i="1"/>
  <c r="AI172" i="1" s="1"/>
  <c r="AJ172" i="1" s="1"/>
  <c r="AF274" i="1"/>
  <c r="AB274" i="1"/>
  <c r="AF52" i="1"/>
  <c r="AB52" i="1"/>
  <c r="AF136" i="1"/>
  <c r="AB136" i="1"/>
  <c r="AF120" i="1"/>
  <c r="AB120" i="1"/>
  <c r="AF268" i="1"/>
  <c r="AB268" i="1"/>
  <c r="AI268" i="1" s="1"/>
  <c r="AJ268" i="1" s="1"/>
  <c r="AF1551" i="1"/>
  <c r="AB1551" i="1"/>
  <c r="AI1551" i="1" s="1"/>
  <c r="AN1551" i="1"/>
  <c r="AF32" i="1"/>
  <c r="AB32" i="1"/>
  <c r="AN1491" i="1"/>
  <c r="AB1491" i="1"/>
  <c r="AF679" i="1"/>
  <c r="AB679" i="1"/>
  <c r="AI679" i="1" s="1"/>
  <c r="AN679" i="1"/>
  <c r="AF505" i="1"/>
  <c r="AB505" i="1"/>
  <c r="AN505" i="1"/>
  <c r="AF469" i="1"/>
  <c r="AB469" i="1"/>
  <c r="AN469" i="1"/>
  <c r="AF123" i="1"/>
  <c r="AB123" i="1"/>
  <c r="AI123" i="1" s="1"/>
  <c r="AJ123" i="1" s="1"/>
  <c r="AN123" i="1"/>
  <c r="AN131" i="1"/>
  <c r="AB131" i="1"/>
  <c r="AN467" i="1"/>
  <c r="AB467" i="1"/>
  <c r="AF50" i="1"/>
  <c r="AB50" i="1"/>
  <c r="AF167" i="1"/>
  <c r="AB167" i="1"/>
  <c r="AI167" i="1" s="1"/>
  <c r="AJ167" i="1" s="1"/>
  <c r="AN167" i="1"/>
  <c r="AF4" i="1"/>
  <c r="AB4" i="1"/>
  <c r="AI4" i="1" s="1"/>
  <c r="AF24" i="1"/>
  <c r="AB24" i="1"/>
  <c r="AF22" i="1"/>
  <c r="AB22" i="1"/>
  <c r="AI22" i="1" s="1"/>
  <c r="AJ22" i="1" s="1"/>
  <c r="AF1971" i="1"/>
  <c r="AB1971" i="1"/>
  <c r="AI1971" i="1" s="1"/>
  <c r="AN1971" i="1"/>
  <c r="AF1939" i="1"/>
  <c r="AB1939" i="1"/>
  <c r="AI1939" i="1" s="1"/>
  <c r="AN1939" i="1"/>
  <c r="AF1907" i="1"/>
  <c r="AB1907" i="1"/>
  <c r="AN1907" i="1"/>
  <c r="AN1545" i="1"/>
  <c r="AB1545" i="1"/>
  <c r="AI1545" i="1" s="1"/>
  <c r="AN1513" i="1"/>
  <c r="AB1513" i="1"/>
  <c r="AI1513" i="1" s="1"/>
  <c r="AN1481" i="1"/>
  <c r="AB1481" i="1"/>
  <c r="AI1481" i="1" s="1"/>
  <c r="AF1326" i="1"/>
  <c r="AB1326" i="1"/>
  <c r="AF1310" i="1"/>
  <c r="AB1310" i="1"/>
  <c r="AF1294" i="1"/>
  <c r="AB1294" i="1"/>
  <c r="AF1278" i="1"/>
  <c r="AB1278" i="1"/>
  <c r="AF1262" i="1"/>
  <c r="AB1262" i="1"/>
  <c r="AF1246" i="1"/>
  <c r="AB1246" i="1"/>
  <c r="AN1146" i="1"/>
  <c r="AB1146" i="1"/>
  <c r="AI1146" i="1" s="1"/>
  <c r="AN1130" i="1"/>
  <c r="AB1130" i="1"/>
  <c r="AI1130" i="1" s="1"/>
  <c r="AN912" i="1"/>
  <c r="AB912" i="1"/>
  <c r="AI912" i="1" s="1"/>
  <c r="AN896" i="1"/>
  <c r="AB896" i="1"/>
  <c r="AI896" i="1" s="1"/>
  <c r="AN888" i="1"/>
  <c r="AB888" i="1"/>
  <c r="AI888" i="1" s="1"/>
  <c r="AN880" i="1"/>
  <c r="AB880" i="1"/>
  <c r="AI880" i="1" s="1"/>
  <c r="AN872" i="1"/>
  <c r="AB872" i="1"/>
  <c r="AI872" i="1" s="1"/>
  <c r="AN864" i="1"/>
  <c r="AB864" i="1"/>
  <c r="AI864" i="1" s="1"/>
  <c r="AN854" i="1"/>
  <c r="AB854" i="1"/>
  <c r="AI854" i="1" s="1"/>
  <c r="AN844" i="1"/>
  <c r="AB844" i="1"/>
  <c r="AI844" i="1" s="1"/>
  <c r="AN836" i="1"/>
  <c r="AB836" i="1"/>
  <c r="AI836" i="1" s="1"/>
  <c r="AN828" i="1"/>
  <c r="AB828" i="1"/>
  <c r="AI828" i="1" s="1"/>
  <c r="AN820" i="1"/>
  <c r="AB820" i="1"/>
  <c r="AI820" i="1" s="1"/>
  <c r="AN812" i="1"/>
  <c r="AB812" i="1"/>
  <c r="AI812" i="1" s="1"/>
  <c r="AN804" i="1"/>
  <c r="AB804" i="1"/>
  <c r="AI804" i="1" s="1"/>
  <c r="AN794" i="1"/>
  <c r="AN786" i="1"/>
  <c r="AN778" i="1"/>
  <c r="AN770" i="1"/>
  <c r="AN762" i="1"/>
  <c r="AN754" i="1"/>
  <c r="AN746" i="1"/>
  <c r="AN738" i="1"/>
  <c r="AN730" i="1"/>
  <c r="AF718" i="1"/>
  <c r="AB718" i="1"/>
  <c r="AI718" i="1" s="1"/>
  <c r="AN718" i="1"/>
  <c r="AF702" i="1"/>
  <c r="AB702" i="1"/>
  <c r="AI702" i="1" s="1"/>
  <c r="AN702" i="1"/>
  <c r="AF686" i="1"/>
  <c r="AB686" i="1"/>
  <c r="AI686" i="1" s="1"/>
  <c r="AN686" i="1"/>
  <c r="AF670" i="1"/>
  <c r="AB670" i="1"/>
  <c r="AI670" i="1" s="1"/>
  <c r="AN670" i="1"/>
  <c r="AF654" i="1"/>
  <c r="AB654" i="1"/>
  <c r="AI654" i="1" s="1"/>
  <c r="AN654" i="1"/>
  <c r="AF638" i="1"/>
  <c r="AB638" i="1"/>
  <c r="AI638" i="1" s="1"/>
  <c r="AN638" i="1"/>
  <c r="AF622" i="1"/>
  <c r="AB622" i="1"/>
  <c r="AI622" i="1" s="1"/>
  <c r="AN622" i="1"/>
  <c r="AF602" i="1"/>
  <c r="AB602" i="1"/>
  <c r="AI602" i="1" s="1"/>
  <c r="AN602" i="1"/>
  <c r="AF586" i="1"/>
  <c r="AB586" i="1"/>
  <c r="AI586" i="1" s="1"/>
  <c r="AN586" i="1"/>
  <c r="AF570" i="1"/>
  <c r="AB570" i="1"/>
  <c r="AF554" i="1"/>
  <c r="AB554" i="1"/>
  <c r="AF538" i="1"/>
  <c r="AB538" i="1"/>
  <c r="AF522" i="1"/>
  <c r="AB522" i="1"/>
  <c r="AF506" i="1"/>
  <c r="AB506" i="1"/>
  <c r="AF498" i="1"/>
  <c r="AB498" i="1"/>
  <c r="AF490" i="1"/>
  <c r="AB490" i="1"/>
  <c r="AF482" i="1"/>
  <c r="AB482" i="1"/>
  <c r="AF474" i="1"/>
  <c r="AB474" i="1"/>
  <c r="AI474" i="1" s="1"/>
  <c r="AN474" i="1"/>
  <c r="AF458" i="1"/>
  <c r="AB458" i="1"/>
  <c r="AI458" i="1" s="1"/>
  <c r="AN458" i="1"/>
  <c r="AF103" i="1"/>
  <c r="AB103" i="1"/>
  <c r="AI103" i="1" s="1"/>
  <c r="AJ103" i="1" s="1"/>
  <c r="AN103" i="1"/>
  <c r="AF2517" i="1"/>
  <c r="AB2517" i="1"/>
  <c r="AI2517" i="1" s="1"/>
  <c r="AN2517" i="1"/>
  <c r="AF2485" i="1"/>
  <c r="AB2485" i="1"/>
  <c r="AI2485" i="1" s="1"/>
  <c r="AN2485" i="1"/>
  <c r="AF2453" i="1"/>
  <c r="AB2453" i="1"/>
  <c r="AI2453" i="1" s="1"/>
  <c r="AN2453" i="1"/>
  <c r="AF2421" i="1"/>
  <c r="AB2421" i="1"/>
  <c r="AI2421" i="1" s="1"/>
  <c r="AN2421" i="1"/>
  <c r="AF1641" i="1"/>
  <c r="AB1641" i="1"/>
  <c r="AF1609" i="1"/>
  <c r="AB1609" i="1"/>
  <c r="AN1577" i="1"/>
  <c r="AB1577" i="1"/>
  <c r="AI1577" i="1" s="1"/>
  <c r="AN1561" i="1"/>
  <c r="AB1561" i="1"/>
  <c r="AI1561" i="1" s="1"/>
  <c r="AN223" i="1"/>
  <c r="AB223" i="1"/>
  <c r="AI223" i="1" s="1"/>
  <c r="AJ223" i="1" s="1"/>
  <c r="AN159" i="1"/>
  <c r="AB159" i="1"/>
  <c r="AI159" i="1" s="1"/>
  <c r="AJ159" i="1" s="1"/>
  <c r="AN2552" i="1"/>
  <c r="AB2552" i="1"/>
  <c r="AI2552" i="1" s="1"/>
  <c r="AF2530" i="1"/>
  <c r="AB2530" i="1"/>
  <c r="AF2514" i="1"/>
  <c r="AB2514" i="1"/>
  <c r="AN2488" i="1"/>
  <c r="AB2488" i="1"/>
  <c r="AI2488" i="1" s="1"/>
  <c r="AN2464" i="1"/>
  <c r="AB2464" i="1"/>
  <c r="AI2464" i="1" s="1"/>
  <c r="AN2448" i="1"/>
  <c r="AB2448" i="1"/>
  <c r="AI2448" i="1" s="1"/>
  <c r="AN2432" i="1"/>
  <c r="AB2432" i="1"/>
  <c r="AI2432" i="1" s="1"/>
  <c r="AN2416" i="1"/>
  <c r="AB2416" i="1"/>
  <c r="AI2416" i="1" s="1"/>
  <c r="AF1928" i="1"/>
  <c r="AB1928" i="1"/>
  <c r="AF1900" i="1"/>
  <c r="AB1900" i="1"/>
  <c r="AF1884" i="1"/>
  <c r="AB1884" i="1"/>
  <c r="AF1868" i="1"/>
  <c r="AB1868" i="1"/>
  <c r="AN1746" i="1"/>
  <c r="AB1746" i="1"/>
  <c r="AI1746" i="1" s="1"/>
  <c r="AN1730" i="1"/>
  <c r="AB1730" i="1"/>
  <c r="AI1730" i="1" s="1"/>
  <c r="AN1722" i="1"/>
  <c r="AB1722" i="1"/>
  <c r="AI1722" i="1" s="1"/>
  <c r="AN1714" i="1"/>
  <c r="AB1714" i="1"/>
  <c r="AI1714" i="1" s="1"/>
  <c r="AN1706" i="1"/>
  <c r="AB1706" i="1"/>
  <c r="AI1706" i="1" s="1"/>
  <c r="AN1698" i="1"/>
  <c r="AB1698" i="1"/>
  <c r="AI1698" i="1" s="1"/>
  <c r="AN1690" i="1"/>
  <c r="AB1690" i="1"/>
  <c r="AI1690" i="1" s="1"/>
  <c r="AN1682" i="1"/>
  <c r="AB1682" i="1"/>
  <c r="AI1682" i="1" s="1"/>
  <c r="AN1674" i="1"/>
  <c r="AB1674" i="1"/>
  <c r="AI1674" i="1" s="1"/>
  <c r="AN1666" i="1"/>
  <c r="AB1666" i="1"/>
  <c r="AI1666" i="1" s="1"/>
  <c r="AN1652" i="1"/>
  <c r="AB1652" i="1"/>
  <c r="AI1652" i="1" s="1"/>
  <c r="AN1620" i="1"/>
  <c r="AB1620" i="1"/>
  <c r="AI1620" i="1" s="1"/>
  <c r="AN1588" i="1"/>
  <c r="AB1588" i="1"/>
  <c r="AI1588" i="1" s="1"/>
  <c r="AN798" i="1"/>
  <c r="AB798" i="1"/>
  <c r="AI798" i="1" s="1"/>
  <c r="AF290" i="1"/>
  <c r="AB290" i="1"/>
  <c r="AN282" i="1"/>
  <c r="AN274" i="1"/>
  <c r="AN266" i="1"/>
  <c r="AN258" i="1"/>
  <c r="AN250" i="1"/>
  <c r="AN242" i="1"/>
  <c r="AN234" i="1"/>
  <c r="AN226" i="1"/>
  <c r="AN218" i="1"/>
  <c r="AN210" i="1"/>
  <c r="AN202" i="1"/>
  <c r="AN194" i="1"/>
  <c r="AN186" i="1"/>
  <c r="AN178" i="1"/>
  <c r="AF170" i="1"/>
  <c r="AB170" i="1"/>
  <c r="AF162" i="1"/>
  <c r="AB162" i="1"/>
  <c r="AF154" i="1"/>
  <c r="AB154" i="1"/>
  <c r="AF146" i="1"/>
  <c r="AB146" i="1"/>
  <c r="AF138" i="1"/>
  <c r="AB138" i="1"/>
  <c r="AF122" i="1"/>
  <c r="AB122" i="1"/>
  <c r="AN62" i="1"/>
  <c r="AN54" i="1"/>
  <c r="AN46" i="1"/>
  <c r="AN38" i="1"/>
  <c r="AN30" i="1"/>
  <c r="AN22" i="1"/>
  <c r="AN14" i="1"/>
  <c r="AN6" i="1"/>
  <c r="AF1419" i="1"/>
  <c r="AB1419" i="1"/>
  <c r="AI1419" i="1" s="1"/>
  <c r="AN1419" i="1"/>
  <c r="AN1327" i="1"/>
  <c r="AB1327" i="1"/>
  <c r="AI1327" i="1" s="1"/>
  <c r="AN1263" i="1"/>
  <c r="AB1263" i="1"/>
  <c r="AI1263" i="1" s="1"/>
  <c r="AF899" i="1"/>
  <c r="AB899" i="1"/>
  <c r="AI899" i="1" s="1"/>
  <c r="AN899" i="1"/>
  <c r="AF947" i="1"/>
  <c r="AB947" i="1"/>
  <c r="AI947" i="1" s="1"/>
  <c r="AN947" i="1"/>
  <c r="AN839" i="1"/>
  <c r="AB839" i="1"/>
  <c r="AI839" i="1" s="1"/>
  <c r="AN807" i="1"/>
  <c r="AB807" i="1"/>
  <c r="AI807" i="1" s="1"/>
  <c r="AN535" i="1"/>
  <c r="AB535" i="1"/>
  <c r="AI535" i="1" s="1"/>
  <c r="AN595" i="1"/>
  <c r="AB595" i="1"/>
  <c r="AI595" i="1" s="1"/>
  <c r="AF459" i="1"/>
  <c r="AB459" i="1"/>
  <c r="AI459" i="1" s="1"/>
  <c r="AN459" i="1"/>
  <c r="AF1387" i="1"/>
  <c r="AB1387" i="1"/>
  <c r="AI1387" i="1" s="1"/>
  <c r="AN1387" i="1"/>
  <c r="AF1421" i="1"/>
  <c r="AB1421" i="1"/>
  <c r="AI1421" i="1" s="1"/>
  <c r="AN1421" i="1"/>
  <c r="AF1305" i="1"/>
  <c r="AB1305" i="1"/>
  <c r="AI1305" i="1" s="1"/>
  <c r="AN1305" i="1"/>
  <c r="AF995" i="1"/>
  <c r="AB995" i="1"/>
  <c r="AI995" i="1" s="1"/>
  <c r="AN995" i="1"/>
  <c r="AF671" i="1"/>
  <c r="AB671" i="1"/>
  <c r="AI671" i="1" s="1"/>
  <c r="AN671" i="1"/>
  <c r="AF525" i="1"/>
  <c r="AB525" i="1"/>
  <c r="AI525" i="1" s="1"/>
  <c r="AN525" i="1"/>
  <c r="AF585" i="1"/>
  <c r="AB585" i="1"/>
  <c r="AI585" i="1" s="1"/>
  <c r="AN585" i="1"/>
  <c r="AF475" i="1"/>
  <c r="AB475" i="1"/>
  <c r="AI475" i="1" s="1"/>
  <c r="AN475" i="1"/>
  <c r="AF445" i="1"/>
  <c r="AB445" i="1"/>
  <c r="AI445" i="1" s="1"/>
  <c r="AJ445" i="1" s="1"/>
  <c r="AN445" i="1"/>
  <c r="AN1379" i="1"/>
  <c r="AB1379" i="1"/>
  <c r="AI1379" i="1" s="1"/>
  <c r="AN1319" i="1"/>
  <c r="AB1319" i="1"/>
  <c r="AI1319" i="1" s="1"/>
  <c r="AN1255" i="1"/>
  <c r="AB1255" i="1"/>
  <c r="AI1255" i="1" s="1"/>
  <c r="AF1297" i="1"/>
  <c r="AB1297" i="1"/>
  <c r="AI1297" i="1" s="1"/>
  <c r="AN1297" i="1"/>
  <c r="AF1043" i="1"/>
  <c r="AB1043" i="1"/>
  <c r="AI1043" i="1" s="1"/>
  <c r="AN1043" i="1"/>
  <c r="AN851" i="1"/>
  <c r="AB851" i="1"/>
  <c r="AI851" i="1" s="1"/>
  <c r="AN819" i="1"/>
  <c r="AB819" i="1"/>
  <c r="AI819" i="1" s="1"/>
  <c r="AN873" i="1"/>
  <c r="AB873" i="1"/>
  <c r="AI873" i="1" s="1"/>
  <c r="AN833" i="1"/>
  <c r="AB833" i="1"/>
  <c r="AI833" i="1" s="1"/>
  <c r="AF719" i="1"/>
  <c r="AB719" i="1"/>
  <c r="AI719" i="1" s="1"/>
  <c r="AN719" i="1"/>
  <c r="AF519" i="1"/>
  <c r="AB519" i="1"/>
  <c r="AI519" i="1" s="1"/>
  <c r="AN519" i="1"/>
  <c r="AN581" i="1"/>
  <c r="AB581" i="1"/>
  <c r="AI581" i="1" s="1"/>
  <c r="AN523" i="1"/>
  <c r="AB523" i="1"/>
  <c r="AI523" i="1" s="1"/>
  <c r="AF479" i="1"/>
  <c r="AB479" i="1"/>
  <c r="AI479" i="1" s="1"/>
  <c r="AN479" i="1"/>
  <c r="AF1463" i="1"/>
  <c r="AB1463" i="1"/>
  <c r="AI1463" i="1" s="1"/>
  <c r="AF1536" i="1"/>
  <c r="AB1536" i="1"/>
  <c r="AI1536" i="1" s="1"/>
  <c r="AF1504" i="1"/>
  <c r="AB1504" i="1"/>
  <c r="AI1504" i="1" s="1"/>
  <c r="AF1435" i="1"/>
  <c r="AB1435" i="1"/>
  <c r="AI1435" i="1" s="1"/>
  <c r="AF1431" i="1"/>
  <c r="AB1431" i="1"/>
  <c r="AI1431" i="1" s="1"/>
  <c r="AF2553" i="1"/>
  <c r="AB2553" i="1"/>
  <c r="AN2553" i="1"/>
  <c r="AF2521" i="1"/>
  <c r="AB2521" i="1"/>
  <c r="AN2521" i="1"/>
  <c r="AF2489" i="1"/>
  <c r="AB2489" i="1"/>
  <c r="AN2489" i="1"/>
  <c r="AF2457" i="1"/>
  <c r="AB2457" i="1"/>
  <c r="AN2457" i="1"/>
  <c r="AF2425" i="1"/>
  <c r="AB2425" i="1"/>
  <c r="AN2425" i="1"/>
  <c r="AF2403" i="1"/>
  <c r="AB2403" i="1"/>
  <c r="AN2403" i="1"/>
  <c r="AF2387" i="1"/>
  <c r="AB2387" i="1"/>
  <c r="AN2387" i="1"/>
  <c r="AF2375" i="1"/>
  <c r="AB2375" i="1"/>
  <c r="AN2375" i="1"/>
  <c r="AF2359" i="1"/>
  <c r="AB2359" i="1"/>
  <c r="AI2359" i="1" s="1"/>
  <c r="AN2359" i="1"/>
  <c r="AF2343" i="1"/>
  <c r="AB2343" i="1"/>
  <c r="AI2343" i="1" s="1"/>
  <c r="AN2343" i="1"/>
  <c r="AF2327" i="1"/>
  <c r="AB2327" i="1"/>
  <c r="AI2327" i="1" s="1"/>
  <c r="AN2327" i="1"/>
  <c r="AF2311" i="1"/>
  <c r="AB2311" i="1"/>
  <c r="AN2311" i="1"/>
  <c r="AF2295" i="1"/>
  <c r="AB2295" i="1"/>
  <c r="AI2295" i="1" s="1"/>
  <c r="AN2295" i="1"/>
  <c r="AF2279" i="1"/>
  <c r="AB2279" i="1"/>
  <c r="AN2279" i="1"/>
  <c r="AF2263" i="1"/>
  <c r="AB2263" i="1"/>
  <c r="AN2263" i="1"/>
  <c r="AF2247" i="1"/>
  <c r="AB2247" i="1"/>
  <c r="AI2247" i="1" s="1"/>
  <c r="AN2247" i="1"/>
  <c r="AF2231" i="1"/>
  <c r="AB2231" i="1"/>
  <c r="AI2231" i="1" s="1"/>
  <c r="AN2231" i="1"/>
  <c r="AF2215" i="1"/>
  <c r="AB2215" i="1"/>
  <c r="AN2215" i="1"/>
  <c r="AF2199" i="1"/>
  <c r="AB2199" i="1"/>
  <c r="AI2199" i="1" s="1"/>
  <c r="AN2199" i="1"/>
  <c r="AF2183" i="1"/>
  <c r="AB2183" i="1"/>
  <c r="AI2183" i="1" s="1"/>
  <c r="AN2183" i="1"/>
  <c r="AF2167" i="1"/>
  <c r="AB2167" i="1"/>
  <c r="AI2167" i="1" s="1"/>
  <c r="AN2167" i="1"/>
  <c r="AF2151" i="1"/>
  <c r="AB2151" i="1"/>
  <c r="AI2151" i="1" s="1"/>
  <c r="AN2151" i="1"/>
  <c r="AF2135" i="1"/>
  <c r="AB2135" i="1"/>
  <c r="AN2135" i="1"/>
  <c r="AF2119" i="1"/>
  <c r="AB2119" i="1"/>
  <c r="AI2119" i="1" s="1"/>
  <c r="AN2119" i="1"/>
  <c r="AF2103" i="1"/>
  <c r="AB2103" i="1"/>
  <c r="AI2103" i="1" s="1"/>
  <c r="AN2103" i="1"/>
  <c r="AF2087" i="1"/>
  <c r="AB2087" i="1"/>
  <c r="AI2087" i="1" s="1"/>
  <c r="AN2087" i="1"/>
  <c r="AF2071" i="1"/>
  <c r="AB2071" i="1"/>
  <c r="AI2071" i="1" s="1"/>
  <c r="AN2071" i="1"/>
  <c r="AF2055" i="1"/>
  <c r="AB2055" i="1"/>
  <c r="AI2055" i="1" s="1"/>
  <c r="AN2055" i="1"/>
  <c r="AF2039" i="1"/>
  <c r="AB2039" i="1"/>
  <c r="AI2039" i="1" s="1"/>
  <c r="AN2039" i="1"/>
  <c r="AF2023" i="1"/>
  <c r="AB2023" i="1"/>
  <c r="AI2023" i="1" s="1"/>
  <c r="AN2023" i="1"/>
  <c r="AF2007" i="1"/>
  <c r="AB2007" i="1"/>
  <c r="AI2007" i="1" s="1"/>
  <c r="AN2007" i="1"/>
  <c r="AF1991" i="1"/>
  <c r="AB1991" i="1"/>
  <c r="AI1991" i="1" s="1"/>
  <c r="AN1991" i="1"/>
  <c r="AF1975" i="1"/>
  <c r="AB1975" i="1"/>
  <c r="AI1975" i="1" s="1"/>
  <c r="AN1975" i="1"/>
  <c r="AF1891" i="1"/>
  <c r="AB1891" i="1"/>
  <c r="AF1875" i="1"/>
  <c r="AB1875" i="1"/>
  <c r="AF1859" i="1"/>
  <c r="AB1859" i="1"/>
  <c r="AF1843" i="1"/>
  <c r="AB1843" i="1"/>
  <c r="AF1827" i="1"/>
  <c r="AB1827" i="1"/>
  <c r="AF1811" i="1"/>
  <c r="AB1811" i="1"/>
  <c r="AF1795" i="1"/>
  <c r="AB1795" i="1"/>
  <c r="AF1779" i="1"/>
  <c r="AB1779" i="1"/>
  <c r="AF1763" i="1"/>
  <c r="AB1763" i="1"/>
  <c r="AF1749" i="1"/>
  <c r="AB1749" i="1"/>
  <c r="AI1749" i="1" s="1"/>
  <c r="AN1749" i="1"/>
  <c r="AF1733" i="1"/>
  <c r="AB1733" i="1"/>
  <c r="AN1733" i="1"/>
  <c r="AF1717" i="1"/>
  <c r="AB1717" i="1"/>
  <c r="AN1717" i="1"/>
  <c r="AF1701" i="1"/>
  <c r="AB1701" i="1"/>
  <c r="AI1701" i="1" s="1"/>
  <c r="AN1701" i="1"/>
  <c r="AF1685" i="1"/>
  <c r="AB1685" i="1"/>
  <c r="AI1685" i="1" s="1"/>
  <c r="AN1685" i="1"/>
  <c r="AF1669" i="1"/>
  <c r="AB1669" i="1"/>
  <c r="AN1669" i="1"/>
  <c r="AN1645" i="1"/>
  <c r="AB1645" i="1"/>
  <c r="AN1613" i="1"/>
  <c r="AB1613" i="1"/>
  <c r="AN1589" i="1"/>
  <c r="AB1589" i="1"/>
  <c r="AN1325" i="1"/>
  <c r="AB1325" i="1"/>
  <c r="AN1307" i="1"/>
  <c r="AB1307" i="1"/>
  <c r="AN1275" i="1"/>
  <c r="AB1275" i="1"/>
  <c r="AN1251" i="1"/>
  <c r="AB1251" i="1"/>
  <c r="AN1235" i="1"/>
  <c r="AB1235" i="1"/>
  <c r="AN1227" i="1"/>
  <c r="AN1219" i="1"/>
  <c r="AN1211" i="1"/>
  <c r="AN1203" i="1"/>
  <c r="AN1195" i="1"/>
  <c r="AN1187" i="1"/>
  <c r="AN1179" i="1"/>
  <c r="AN1171" i="1"/>
  <c r="AN1159" i="1"/>
  <c r="AN1135" i="1"/>
  <c r="AB1135" i="1"/>
  <c r="AN1109" i="1"/>
  <c r="AB1109" i="1"/>
  <c r="AN1095" i="1"/>
  <c r="AB1095" i="1"/>
  <c r="AN1085" i="1"/>
  <c r="AB1085" i="1"/>
  <c r="AN1073" i="1"/>
  <c r="AB1073" i="1"/>
  <c r="AN1063" i="1"/>
  <c r="AB1063" i="1"/>
  <c r="AN1053" i="1"/>
  <c r="AB1053" i="1"/>
  <c r="AN1041" i="1"/>
  <c r="AB1041" i="1"/>
  <c r="AN1031" i="1"/>
  <c r="AB1031" i="1"/>
  <c r="AN1021" i="1"/>
  <c r="AB1021" i="1"/>
  <c r="AN1009" i="1"/>
  <c r="AB1009" i="1"/>
  <c r="AN999" i="1"/>
  <c r="AB999" i="1"/>
  <c r="AN989" i="1"/>
  <c r="AB989" i="1"/>
  <c r="AN977" i="1"/>
  <c r="AB977" i="1"/>
  <c r="AN967" i="1"/>
  <c r="AB967" i="1"/>
  <c r="AN957" i="1"/>
  <c r="AB957" i="1"/>
  <c r="AN945" i="1"/>
  <c r="AB945" i="1"/>
  <c r="AN935" i="1"/>
  <c r="AB935" i="1"/>
  <c r="AN925" i="1"/>
  <c r="AB925" i="1"/>
  <c r="AF885" i="1"/>
  <c r="AB885" i="1"/>
  <c r="AI885" i="1" s="1"/>
  <c r="AN885" i="1"/>
  <c r="AF853" i="1"/>
  <c r="AB853" i="1"/>
  <c r="AI853" i="1" s="1"/>
  <c r="AN853" i="1"/>
  <c r="AF821" i="1"/>
  <c r="AB821" i="1"/>
  <c r="AI821" i="1" s="1"/>
  <c r="AN821" i="1"/>
  <c r="AN801" i="1"/>
  <c r="AB801" i="1"/>
  <c r="AN793" i="1"/>
  <c r="AB793" i="1"/>
  <c r="AN785" i="1"/>
  <c r="AB785" i="1"/>
  <c r="AN777" i="1"/>
  <c r="AB777" i="1"/>
  <c r="AN769" i="1"/>
  <c r="AB769" i="1"/>
  <c r="AN761" i="1"/>
  <c r="AB761" i="1"/>
  <c r="AN753" i="1"/>
  <c r="AB753" i="1"/>
  <c r="AN745" i="1"/>
  <c r="AB745" i="1"/>
  <c r="AN737" i="1"/>
  <c r="AB737" i="1"/>
  <c r="AN729" i="1"/>
  <c r="AB729" i="1"/>
  <c r="AN717" i="1"/>
  <c r="AB717" i="1"/>
  <c r="AN701" i="1"/>
  <c r="AB701" i="1"/>
  <c r="AN685" i="1"/>
  <c r="AB685" i="1"/>
  <c r="AN669" i="1"/>
  <c r="AB669" i="1"/>
  <c r="AN653" i="1"/>
  <c r="AB653" i="1"/>
  <c r="AN637" i="1"/>
  <c r="AB637" i="1"/>
  <c r="AN621" i="1"/>
  <c r="AB621" i="1"/>
  <c r="AN457" i="1"/>
  <c r="AB457" i="1"/>
  <c r="AN285" i="1"/>
  <c r="AB285" i="1"/>
  <c r="AN253" i="1"/>
  <c r="AB253" i="1"/>
  <c r="AN221" i="1"/>
  <c r="AN213" i="1"/>
  <c r="AN205" i="1"/>
  <c r="AN197" i="1"/>
  <c r="AN189" i="1"/>
  <c r="AN181" i="1"/>
  <c r="AN173" i="1"/>
  <c r="AF141" i="1"/>
  <c r="AB141" i="1"/>
  <c r="AN141" i="1"/>
  <c r="AN95" i="1"/>
  <c r="AN87" i="1"/>
  <c r="AN79" i="1"/>
  <c r="AN71" i="1"/>
  <c r="AN63" i="1"/>
  <c r="AN55" i="1"/>
  <c r="AN47" i="1"/>
  <c r="AN39" i="1"/>
  <c r="AN31" i="1"/>
  <c r="AB31" i="1"/>
  <c r="AN23" i="1"/>
  <c r="AB23" i="1"/>
  <c r="AN15" i="1"/>
  <c r="AB15" i="1"/>
  <c r="AN7" i="1"/>
  <c r="AB7" i="1"/>
  <c r="AF1542" i="1"/>
  <c r="AB1542" i="1"/>
  <c r="AI1542" i="1" s="1"/>
  <c r="AN1542" i="1"/>
  <c r="AF1510" i="1"/>
  <c r="AB1510" i="1"/>
  <c r="AN1510" i="1"/>
  <c r="AF1478" i="1"/>
  <c r="AB1478" i="1"/>
  <c r="AI1478" i="1" s="1"/>
  <c r="AN1478" i="1"/>
  <c r="AF1454" i="1"/>
  <c r="AB1454" i="1"/>
  <c r="AI1454" i="1" s="1"/>
  <c r="AN1454" i="1"/>
  <c r="AF1438" i="1"/>
  <c r="AB1438" i="1"/>
  <c r="AI1438" i="1" s="1"/>
  <c r="AN1438" i="1"/>
  <c r="AF1422" i="1"/>
  <c r="AB1422" i="1"/>
  <c r="AI1422" i="1" s="1"/>
  <c r="AN1422" i="1"/>
  <c r="AF1406" i="1"/>
  <c r="AB1406" i="1"/>
  <c r="AN1406" i="1"/>
  <c r="AF1390" i="1"/>
  <c r="AB1390" i="1"/>
  <c r="AN1390" i="1"/>
  <c r="AF1374" i="1"/>
  <c r="AB1374" i="1"/>
  <c r="AN1374" i="1"/>
  <c r="AF1358" i="1"/>
  <c r="AB1358" i="1"/>
  <c r="AN1358" i="1"/>
  <c r="AN1116" i="1"/>
  <c r="AB1116" i="1"/>
  <c r="AN1088" i="1"/>
  <c r="AB1088" i="1"/>
  <c r="AN1072" i="1"/>
  <c r="AB1072" i="1"/>
  <c r="AN1056" i="1"/>
  <c r="AB1056" i="1"/>
  <c r="AN1040" i="1"/>
  <c r="AB1040" i="1"/>
  <c r="AN1024" i="1"/>
  <c r="AB1024" i="1"/>
  <c r="AN1008" i="1"/>
  <c r="AB1008" i="1"/>
  <c r="AN992" i="1"/>
  <c r="AB992" i="1"/>
  <c r="AN976" i="1"/>
  <c r="AB976" i="1"/>
  <c r="AN960" i="1"/>
  <c r="AB960" i="1"/>
  <c r="AN944" i="1"/>
  <c r="AB944" i="1"/>
  <c r="AN928" i="1"/>
  <c r="AB928" i="1"/>
  <c r="AF886" i="1"/>
  <c r="AB886" i="1"/>
  <c r="AF870" i="1"/>
  <c r="AB870" i="1"/>
  <c r="AI870" i="1" s="1"/>
  <c r="AF802" i="1"/>
  <c r="AB802" i="1"/>
  <c r="AI802" i="1" s="1"/>
  <c r="AF778" i="1"/>
  <c r="AB778" i="1"/>
  <c r="AF770" i="1"/>
  <c r="AB770" i="1"/>
  <c r="AF762" i="1"/>
  <c r="AB762" i="1"/>
  <c r="AF754" i="1"/>
  <c r="AB754" i="1"/>
  <c r="AI754" i="1" s="1"/>
  <c r="AF746" i="1"/>
  <c r="AB746" i="1"/>
  <c r="AI746" i="1" s="1"/>
  <c r="AF738" i="1"/>
  <c r="AB738" i="1"/>
  <c r="AI738" i="1" s="1"/>
  <c r="AF730" i="1"/>
  <c r="AB730" i="1"/>
  <c r="AI730" i="1" s="1"/>
  <c r="AF620" i="1"/>
  <c r="AB620" i="1"/>
  <c r="AN620" i="1"/>
  <c r="AF448" i="1"/>
  <c r="AB448" i="1"/>
  <c r="AI448" i="1" s="1"/>
  <c r="AJ448" i="1" s="1"/>
  <c r="AN448" i="1"/>
  <c r="AF430" i="1"/>
  <c r="AB430" i="1"/>
  <c r="AN430" i="1"/>
  <c r="AF414" i="1"/>
  <c r="AB414" i="1"/>
  <c r="AI414" i="1" s="1"/>
  <c r="AJ414" i="1" s="1"/>
  <c r="AN414" i="1"/>
  <c r="AF398" i="1"/>
  <c r="AB398" i="1"/>
  <c r="AI398" i="1" s="1"/>
  <c r="AJ398" i="1" s="1"/>
  <c r="AN398" i="1"/>
  <c r="AF382" i="1"/>
  <c r="AB382" i="1"/>
  <c r="AN382" i="1"/>
  <c r="AF370" i="1"/>
  <c r="AB370" i="1"/>
  <c r="AF362" i="1"/>
  <c r="AB362" i="1"/>
  <c r="AF354" i="1"/>
  <c r="AB354" i="1"/>
  <c r="AF346" i="1"/>
  <c r="AB346" i="1"/>
  <c r="AF338" i="1"/>
  <c r="AB338" i="1"/>
  <c r="AF330" i="1"/>
  <c r="AB330" i="1"/>
  <c r="AF322" i="1"/>
  <c r="AB322" i="1"/>
  <c r="AF314" i="1"/>
  <c r="AB314" i="1"/>
  <c r="AF306" i="1"/>
  <c r="AB306" i="1"/>
  <c r="AF266" i="1"/>
  <c r="AB266" i="1"/>
  <c r="AI266" i="1" s="1"/>
  <c r="AJ266" i="1" s="1"/>
  <c r="AF258" i="1"/>
  <c r="AB258" i="1"/>
  <c r="AF250" i="1"/>
  <c r="AB250" i="1"/>
  <c r="AF242" i="1"/>
  <c r="AB242" i="1"/>
  <c r="AI242" i="1" s="1"/>
  <c r="AJ242" i="1" s="1"/>
  <c r="AF234" i="1"/>
  <c r="AB234" i="1"/>
  <c r="AF226" i="1"/>
  <c r="AB226" i="1"/>
  <c r="AI226" i="1" s="1"/>
  <c r="AJ226" i="1" s="1"/>
  <c r="AF218" i="1"/>
  <c r="AB218" i="1"/>
  <c r="AI218" i="1" s="1"/>
  <c r="AJ218" i="1" s="1"/>
  <c r="AF210" i="1"/>
  <c r="AB210" i="1"/>
  <c r="AF202" i="1"/>
  <c r="AB202" i="1"/>
  <c r="AI202" i="1" s="1"/>
  <c r="AJ202" i="1" s="1"/>
  <c r="AF194" i="1"/>
  <c r="AB194" i="1"/>
  <c r="AI194" i="1" s="1"/>
  <c r="AJ194" i="1" s="1"/>
  <c r="AF186" i="1"/>
  <c r="AB186" i="1"/>
  <c r="AF178" i="1"/>
  <c r="AB178" i="1"/>
  <c r="AF601" i="1"/>
  <c r="AB601" i="1"/>
  <c r="AI601" i="1" s="1"/>
  <c r="AN601" i="1"/>
  <c r="AF148" i="1"/>
  <c r="AB148" i="1"/>
  <c r="AI148" i="1" s="1"/>
  <c r="AJ148" i="1" s="1"/>
  <c r="AF58" i="1"/>
  <c r="AB58" i="1"/>
  <c r="AI58" i="1" s="1"/>
  <c r="AJ58" i="1" s="1"/>
  <c r="AF1647" i="1"/>
  <c r="AB1647" i="1"/>
  <c r="AF1631" i="1"/>
  <c r="AB1631" i="1"/>
  <c r="AF1615" i="1"/>
  <c r="AB1615" i="1"/>
  <c r="AF1599" i="1"/>
  <c r="AB1599" i="1"/>
  <c r="AF1583" i="1"/>
  <c r="AB1583" i="1"/>
  <c r="AF1344" i="1"/>
  <c r="AB1344" i="1"/>
  <c r="AF1336" i="1"/>
  <c r="AB1336" i="1"/>
  <c r="AF1232" i="1"/>
  <c r="AB1232" i="1"/>
  <c r="AF1228" i="1"/>
  <c r="AB1228" i="1"/>
  <c r="AF1224" i="1"/>
  <c r="AB1224" i="1"/>
  <c r="AF1220" i="1"/>
  <c r="AB1220" i="1"/>
  <c r="AF1216" i="1"/>
  <c r="AB1216" i="1"/>
  <c r="AF1212" i="1"/>
  <c r="AB1212" i="1"/>
  <c r="AF1208" i="1"/>
  <c r="AB1208" i="1"/>
  <c r="AF1204" i="1"/>
  <c r="AB1204" i="1"/>
  <c r="AF1200" i="1"/>
  <c r="AB1200" i="1"/>
  <c r="AF1196" i="1"/>
  <c r="AB1196" i="1"/>
  <c r="AF1192" i="1"/>
  <c r="AB1192" i="1"/>
  <c r="AF1188" i="1"/>
  <c r="AB1188" i="1"/>
  <c r="AF1184" i="1"/>
  <c r="AB1184" i="1"/>
  <c r="AF1180" i="1"/>
  <c r="AB1180" i="1"/>
  <c r="AF1176" i="1"/>
  <c r="AB1176" i="1"/>
  <c r="AF1172" i="1"/>
  <c r="AB1172" i="1"/>
  <c r="AF1168" i="1"/>
  <c r="AB1168" i="1"/>
  <c r="AF1164" i="1"/>
  <c r="AB1164" i="1"/>
  <c r="AF1160" i="1"/>
  <c r="AB1160" i="1"/>
  <c r="AF1156" i="1"/>
  <c r="AB1156" i="1"/>
  <c r="AF132" i="1"/>
  <c r="AB132" i="1"/>
  <c r="AF124" i="1"/>
  <c r="AB124" i="1"/>
  <c r="AF62" i="1"/>
  <c r="AB62" i="1"/>
  <c r="AF282" i="1"/>
  <c r="AB282" i="1"/>
  <c r="AI282" i="1" s="1"/>
  <c r="AJ282" i="1" s="1"/>
  <c r="AF34" i="1"/>
  <c r="AB34" i="1"/>
  <c r="AN169" i="1"/>
  <c r="AB169" i="1"/>
  <c r="AF663" i="1"/>
  <c r="AB663" i="1"/>
  <c r="AI663" i="1" s="1"/>
  <c r="AN663" i="1"/>
  <c r="AF497" i="1"/>
  <c r="AB497" i="1"/>
  <c r="AN497" i="1"/>
  <c r="AF453" i="1"/>
  <c r="AB453" i="1"/>
  <c r="AN453" i="1"/>
  <c r="AF107" i="1"/>
  <c r="AB107" i="1"/>
  <c r="AI107" i="1" s="1"/>
  <c r="AJ107" i="1" s="1"/>
  <c r="AN107" i="1"/>
  <c r="AN115" i="1"/>
  <c r="AB115" i="1"/>
  <c r="AF1519" i="1"/>
  <c r="AB1519" i="1"/>
  <c r="AI1519" i="1" s="1"/>
  <c r="AN1519" i="1"/>
  <c r="AF46" i="1"/>
  <c r="AB46" i="1"/>
  <c r="AI46" i="1" s="1"/>
  <c r="AJ46" i="1" s="1"/>
  <c r="AF28" i="1"/>
  <c r="AB28" i="1"/>
  <c r="AN647" i="1"/>
  <c r="AB647" i="1"/>
  <c r="AF16" i="1"/>
  <c r="AB16" i="1"/>
  <c r="AF6" i="1"/>
  <c r="AB6" i="1"/>
  <c r="AF1963" i="1"/>
  <c r="AB1963" i="1"/>
  <c r="AI1963" i="1" s="1"/>
  <c r="AN1963" i="1"/>
  <c r="AF1931" i="1"/>
  <c r="AB1931" i="1"/>
  <c r="AN1931" i="1"/>
  <c r="AF18" i="1"/>
  <c r="AB18" i="1"/>
  <c r="AF135" i="1"/>
  <c r="AB135" i="1"/>
  <c r="AN135" i="1"/>
  <c r="AN1537" i="1"/>
  <c r="AB1537" i="1"/>
  <c r="AI1537" i="1" s="1"/>
  <c r="AN1505" i="1"/>
  <c r="AB1505" i="1"/>
  <c r="AI1505" i="1" s="1"/>
  <c r="AN1473" i="1"/>
  <c r="AB1473" i="1"/>
  <c r="AI1473" i="1" s="1"/>
  <c r="AF1320" i="1"/>
  <c r="AB1320" i="1"/>
  <c r="AF1304" i="1"/>
  <c r="AB1304" i="1"/>
  <c r="AF1288" i="1"/>
  <c r="AB1288" i="1"/>
  <c r="AF1272" i="1"/>
  <c r="AB1272" i="1"/>
  <c r="AF1256" i="1"/>
  <c r="AB1256" i="1"/>
  <c r="AF1240" i="1"/>
  <c r="AB1240" i="1"/>
  <c r="AN1144" i="1"/>
  <c r="AB1144" i="1"/>
  <c r="AI1144" i="1" s="1"/>
  <c r="AN1128" i="1"/>
  <c r="AB1128" i="1"/>
  <c r="AI1128" i="1" s="1"/>
  <c r="AN910" i="1"/>
  <c r="AB910" i="1"/>
  <c r="AI910" i="1" s="1"/>
  <c r="AN886" i="1"/>
  <c r="AN878" i="1"/>
  <c r="AN870" i="1"/>
  <c r="AN862" i="1"/>
  <c r="AN850" i="1"/>
  <c r="AB850" i="1"/>
  <c r="AI850" i="1" s="1"/>
  <c r="AN834" i="1"/>
  <c r="AB834" i="1"/>
  <c r="AI834" i="1" s="1"/>
  <c r="AN826" i="1"/>
  <c r="AB826" i="1"/>
  <c r="AI826" i="1" s="1"/>
  <c r="AN818" i="1"/>
  <c r="AB818" i="1"/>
  <c r="AI818" i="1" s="1"/>
  <c r="AN810" i="1"/>
  <c r="AB810" i="1"/>
  <c r="AI810" i="1" s="1"/>
  <c r="AN802" i="1"/>
  <c r="AN792" i="1"/>
  <c r="AB792" i="1"/>
  <c r="AI792" i="1" s="1"/>
  <c r="AN784" i="1"/>
  <c r="AB784" i="1"/>
  <c r="AI784" i="1" s="1"/>
  <c r="AN776" i="1"/>
  <c r="AN768" i="1"/>
  <c r="AN760" i="1"/>
  <c r="AN752" i="1"/>
  <c r="AN744" i="1"/>
  <c r="AN736" i="1"/>
  <c r="AN728" i="1"/>
  <c r="AF716" i="1"/>
  <c r="AB716" i="1"/>
  <c r="AI716" i="1" s="1"/>
  <c r="AN716" i="1"/>
  <c r="AF700" i="1"/>
  <c r="AB700" i="1"/>
  <c r="AI700" i="1" s="1"/>
  <c r="AN700" i="1"/>
  <c r="AF684" i="1"/>
  <c r="AB684" i="1"/>
  <c r="AI684" i="1" s="1"/>
  <c r="AN684" i="1"/>
  <c r="AF668" i="1"/>
  <c r="AB668" i="1"/>
  <c r="AI668" i="1" s="1"/>
  <c r="AN668" i="1"/>
  <c r="AF652" i="1"/>
  <c r="AB652" i="1"/>
  <c r="AI652" i="1" s="1"/>
  <c r="AN652" i="1"/>
  <c r="AF636" i="1"/>
  <c r="AB636" i="1"/>
  <c r="AI636" i="1" s="1"/>
  <c r="AN636" i="1"/>
  <c r="AF614" i="1"/>
  <c r="AB614" i="1"/>
  <c r="AI614" i="1" s="1"/>
  <c r="AN614" i="1"/>
  <c r="AF598" i="1"/>
  <c r="AB598" i="1"/>
  <c r="AI598" i="1" s="1"/>
  <c r="AN598" i="1"/>
  <c r="AF580" i="1"/>
  <c r="AB580" i="1"/>
  <c r="AF564" i="1"/>
  <c r="AB564" i="1"/>
  <c r="AF548" i="1"/>
  <c r="AB548" i="1"/>
  <c r="AF532" i="1"/>
  <c r="AB532" i="1"/>
  <c r="AF516" i="1"/>
  <c r="AB516" i="1"/>
  <c r="AF504" i="1"/>
  <c r="AB504" i="1"/>
  <c r="AF496" i="1"/>
  <c r="AB496" i="1"/>
  <c r="AF488" i="1"/>
  <c r="AB488" i="1"/>
  <c r="AF480" i="1"/>
  <c r="AB480" i="1"/>
  <c r="AF468" i="1"/>
  <c r="AB468" i="1"/>
  <c r="AI468" i="1" s="1"/>
  <c r="AN468" i="1"/>
  <c r="AF452" i="1"/>
  <c r="AB452" i="1"/>
  <c r="AI452" i="1" s="1"/>
  <c r="AJ452" i="1" s="1"/>
  <c r="AN452" i="1"/>
  <c r="AF2541" i="1"/>
  <c r="AB2541" i="1"/>
  <c r="AI2541" i="1" s="1"/>
  <c r="AN2541" i="1"/>
  <c r="AF2509" i="1"/>
  <c r="AB2509" i="1"/>
  <c r="AI2509" i="1" s="1"/>
  <c r="AN2509" i="1"/>
  <c r="AF2477" i="1"/>
  <c r="AB2477" i="1"/>
  <c r="AI2477" i="1" s="1"/>
  <c r="AN2477" i="1"/>
  <c r="AF2445" i="1"/>
  <c r="AB2445" i="1"/>
  <c r="AI2445" i="1" s="1"/>
  <c r="AN2445" i="1"/>
  <c r="AF2413" i="1"/>
  <c r="AB2413" i="1"/>
  <c r="AI2413" i="1" s="1"/>
  <c r="AN2413" i="1"/>
  <c r="AF1633" i="1"/>
  <c r="AB1633" i="1"/>
  <c r="AF1601" i="1"/>
  <c r="AB1601" i="1"/>
  <c r="AN1573" i="1"/>
  <c r="AB1573" i="1"/>
  <c r="AI1573" i="1" s="1"/>
  <c r="AN1557" i="1"/>
  <c r="AB1557" i="1"/>
  <c r="AI1557" i="1" s="1"/>
  <c r="AN127" i="1"/>
  <c r="AB127" i="1"/>
  <c r="AI127" i="1" s="1"/>
  <c r="AJ127" i="1" s="1"/>
  <c r="AN163" i="1"/>
  <c r="AB163" i="1"/>
  <c r="AI163" i="1" s="1"/>
  <c r="AJ163" i="1" s="1"/>
  <c r="AN2544" i="1"/>
  <c r="AB2544" i="1"/>
  <c r="AI2544" i="1" s="1"/>
  <c r="AN2528" i="1"/>
  <c r="AB2528" i="1"/>
  <c r="AI2528" i="1" s="1"/>
  <c r="AN2512" i="1"/>
  <c r="AB2512" i="1"/>
  <c r="AI2512" i="1" s="1"/>
  <c r="AN2480" i="1"/>
  <c r="AB2480" i="1"/>
  <c r="AI2480" i="1" s="1"/>
  <c r="AF2458" i="1"/>
  <c r="AB2458" i="1"/>
  <c r="AF2442" i="1"/>
  <c r="AB2442" i="1"/>
  <c r="AF2426" i="1"/>
  <c r="AB2426" i="1"/>
  <c r="AF1952" i="1"/>
  <c r="AB1952" i="1"/>
  <c r="AF1920" i="1"/>
  <c r="AB1920" i="1"/>
  <c r="AF1896" i="1"/>
  <c r="AB1896" i="1"/>
  <c r="AF1880" i="1"/>
  <c r="AB1880" i="1"/>
  <c r="AF1864" i="1"/>
  <c r="AB1864" i="1"/>
  <c r="AN1744" i="1"/>
  <c r="AB1744" i="1"/>
  <c r="AI1744" i="1" s="1"/>
  <c r="AN1736" i="1"/>
  <c r="AB1736" i="1"/>
  <c r="AI1736" i="1" s="1"/>
  <c r="AN1728" i="1"/>
  <c r="AB1728" i="1"/>
  <c r="AI1728" i="1" s="1"/>
  <c r="AN1720" i="1"/>
  <c r="AB1720" i="1"/>
  <c r="AI1720" i="1" s="1"/>
  <c r="AN1712" i="1"/>
  <c r="AB1712" i="1"/>
  <c r="AI1712" i="1" s="1"/>
  <c r="AN1704" i="1"/>
  <c r="AB1704" i="1"/>
  <c r="AI1704" i="1" s="1"/>
  <c r="AN1696" i="1"/>
  <c r="AB1696" i="1"/>
  <c r="AI1696" i="1" s="1"/>
  <c r="AN1688" i="1"/>
  <c r="AB1688" i="1"/>
  <c r="AI1688" i="1" s="1"/>
  <c r="AN1680" i="1"/>
  <c r="AB1680" i="1"/>
  <c r="AI1680" i="1" s="1"/>
  <c r="AN1672" i="1"/>
  <c r="AB1672" i="1"/>
  <c r="AI1672" i="1" s="1"/>
  <c r="AN1664" i="1"/>
  <c r="AB1664" i="1"/>
  <c r="AI1664" i="1" s="1"/>
  <c r="AN1644" i="1"/>
  <c r="AB1644" i="1"/>
  <c r="AI1644" i="1" s="1"/>
  <c r="AN1612" i="1"/>
  <c r="AB1612" i="1"/>
  <c r="AI1612" i="1" s="1"/>
  <c r="AN1580" i="1"/>
  <c r="AB1580" i="1"/>
  <c r="AI1580" i="1" s="1"/>
  <c r="AF298" i="1"/>
  <c r="AB298" i="1"/>
  <c r="AF288" i="1"/>
  <c r="AB288" i="1"/>
  <c r="AI288" i="1" s="1"/>
  <c r="AJ288" i="1" s="1"/>
  <c r="AN288" i="1"/>
  <c r="AN280" i="1"/>
  <c r="AN272" i="1"/>
  <c r="AN264" i="1"/>
  <c r="AN256" i="1"/>
  <c r="AN248" i="1"/>
  <c r="AN240" i="1"/>
  <c r="AN232" i="1"/>
  <c r="AN224" i="1"/>
  <c r="AN216" i="1"/>
  <c r="AN208" i="1"/>
  <c r="AN200" i="1"/>
  <c r="AF2545" i="1"/>
  <c r="AB2545" i="1"/>
  <c r="AI2545" i="1" s="1"/>
  <c r="AN2545" i="1"/>
  <c r="AF2513" i="1"/>
  <c r="AB2513" i="1"/>
  <c r="AI2513" i="1" s="1"/>
  <c r="AN2513" i="1"/>
  <c r="AF2481" i="1"/>
  <c r="AB2481" i="1"/>
  <c r="AN2481" i="1"/>
  <c r="AF2449" i="1"/>
  <c r="AB2449" i="1"/>
  <c r="AN2449" i="1"/>
  <c r="AF2417" i="1"/>
  <c r="AB2417" i="1"/>
  <c r="AN2417" i="1"/>
  <c r="AF2399" i="1"/>
  <c r="AB2399" i="1"/>
  <c r="AN2399" i="1"/>
  <c r="AF2385" i="1"/>
  <c r="AB2385" i="1"/>
  <c r="AN2385" i="1"/>
  <c r="AF2371" i="1"/>
  <c r="AB2371" i="1"/>
  <c r="AN2371" i="1"/>
  <c r="AF2355" i="1"/>
  <c r="AB2355" i="1"/>
  <c r="AN2355" i="1"/>
  <c r="AF2339" i="1"/>
  <c r="AB2339" i="1"/>
  <c r="AI2339" i="1" s="1"/>
  <c r="AN2339" i="1"/>
  <c r="AF2323" i="1"/>
  <c r="AB2323" i="1"/>
  <c r="AI2323" i="1" s="1"/>
  <c r="AN2323" i="1"/>
  <c r="AF2307" i="1"/>
  <c r="AB2307" i="1"/>
  <c r="AI2307" i="1" s="1"/>
  <c r="AN2307" i="1"/>
  <c r="AF2291" i="1"/>
  <c r="AB2291" i="1"/>
  <c r="AI2291" i="1" s="1"/>
  <c r="AN2291" i="1"/>
  <c r="AF2275" i="1"/>
  <c r="AB2275" i="1"/>
  <c r="AN2275" i="1"/>
  <c r="AF2259" i="1"/>
  <c r="AB2259" i="1"/>
  <c r="AI2259" i="1" s="1"/>
  <c r="AN2259" i="1"/>
  <c r="AF2243" i="1"/>
  <c r="AB2243" i="1"/>
  <c r="AN2243" i="1"/>
  <c r="AF2227" i="1"/>
  <c r="AB2227" i="1"/>
  <c r="AI2227" i="1" s="1"/>
  <c r="AN2227" i="1"/>
  <c r="AF2211" i="1"/>
  <c r="AB2211" i="1"/>
  <c r="AI2211" i="1" s="1"/>
  <c r="AN2211" i="1"/>
  <c r="AF2195" i="1"/>
  <c r="AB2195" i="1"/>
  <c r="AN2195" i="1"/>
  <c r="AF2179" i="1"/>
  <c r="AB2179" i="1"/>
  <c r="AI2179" i="1" s="1"/>
  <c r="AN2179" i="1"/>
  <c r="AF2163" i="1"/>
  <c r="AB2163" i="1"/>
  <c r="AN2163" i="1"/>
  <c r="AF2147" i="1"/>
  <c r="AB2147" i="1"/>
  <c r="AN2147" i="1"/>
  <c r="AF2131" i="1"/>
  <c r="AB2131" i="1"/>
  <c r="AI2131" i="1" s="1"/>
  <c r="AN2131" i="1"/>
  <c r="AF2115" i="1"/>
  <c r="AB2115" i="1"/>
  <c r="AI2115" i="1" s="1"/>
  <c r="AN2115" i="1"/>
  <c r="AF2099" i="1"/>
  <c r="AB2099" i="1"/>
  <c r="AI2099" i="1" s="1"/>
  <c r="AN2099" i="1"/>
  <c r="AF2083" i="1"/>
  <c r="AB2083" i="1"/>
  <c r="AN2083" i="1"/>
  <c r="AF2067" i="1"/>
  <c r="AB2067" i="1"/>
  <c r="AN2067" i="1"/>
  <c r="AF2051" i="1"/>
  <c r="AB2051" i="1"/>
  <c r="AI2051" i="1" s="1"/>
  <c r="AN2051" i="1"/>
  <c r="AF2035" i="1"/>
  <c r="AB2035" i="1"/>
  <c r="AN2035" i="1"/>
  <c r="AF2019" i="1"/>
  <c r="AB2019" i="1"/>
  <c r="AI2019" i="1" s="1"/>
  <c r="AN2019" i="1"/>
  <c r="AF2003" i="1"/>
  <c r="AB2003" i="1"/>
  <c r="AI2003" i="1" s="1"/>
  <c r="AN2003" i="1"/>
  <c r="AF1987" i="1"/>
  <c r="AB1987" i="1"/>
  <c r="AN1987" i="1"/>
  <c r="AF1903" i="1"/>
  <c r="AB1903" i="1"/>
  <c r="AF1887" i="1"/>
  <c r="AB1887" i="1"/>
  <c r="AF1871" i="1"/>
  <c r="AB1871" i="1"/>
  <c r="AF1855" i="1"/>
  <c r="AB1855" i="1"/>
  <c r="AF1839" i="1"/>
  <c r="AB1839" i="1"/>
  <c r="AF1823" i="1"/>
  <c r="AB1823" i="1"/>
  <c r="AF1807" i="1"/>
  <c r="AB1807" i="1"/>
  <c r="AF1791" i="1"/>
  <c r="AB1791" i="1"/>
  <c r="AF1775" i="1"/>
  <c r="AB1775" i="1"/>
  <c r="AF1759" i="1"/>
  <c r="AB1759" i="1"/>
  <c r="AF1743" i="1"/>
  <c r="AB1743" i="1"/>
  <c r="AF1727" i="1"/>
  <c r="AB1727" i="1"/>
  <c r="AF1711" i="1"/>
  <c r="AB1711" i="1"/>
  <c r="AF1695" i="1"/>
  <c r="AB1695" i="1"/>
  <c r="AF1679" i="1"/>
  <c r="AB1679" i="1"/>
  <c r="AF1663" i="1"/>
  <c r="AB1663" i="1"/>
  <c r="AN1637" i="1"/>
  <c r="AB1637" i="1"/>
  <c r="AN1605" i="1"/>
  <c r="AB1605" i="1"/>
  <c r="AF1587" i="1"/>
  <c r="AB1587" i="1"/>
  <c r="AI1587" i="1" s="1"/>
  <c r="AN1587" i="1"/>
  <c r="AN1323" i="1"/>
  <c r="AB1323" i="1"/>
  <c r="AN1299" i="1"/>
  <c r="AB1299" i="1"/>
  <c r="AN1267" i="1"/>
  <c r="AB1267" i="1"/>
  <c r="AN1249" i="1"/>
  <c r="AB1249" i="1"/>
  <c r="AN1233" i="1"/>
  <c r="AB1233" i="1"/>
  <c r="AN1225" i="1"/>
  <c r="AB1225" i="1"/>
  <c r="AN1217" i="1"/>
  <c r="AB1217" i="1"/>
  <c r="AN1209" i="1"/>
  <c r="AB1209" i="1"/>
  <c r="AN1201" i="1"/>
  <c r="AB1201" i="1"/>
  <c r="AN1193" i="1"/>
  <c r="AB1193" i="1"/>
  <c r="AN1185" i="1"/>
  <c r="AB1185" i="1"/>
  <c r="AN1177" i="1"/>
  <c r="AB1177" i="1"/>
  <c r="AN1169" i="1"/>
  <c r="AB1169" i="1"/>
  <c r="AN1155" i="1"/>
  <c r="AN1127" i="1"/>
  <c r="AB1127" i="1"/>
  <c r="AN1105" i="1"/>
  <c r="AB1105" i="1"/>
  <c r="AN1093" i="1"/>
  <c r="AB1093" i="1"/>
  <c r="AN1081" i="1"/>
  <c r="AB1081" i="1"/>
  <c r="AN1071" i="1"/>
  <c r="AB1071" i="1"/>
  <c r="AN1061" i="1"/>
  <c r="AB1061" i="1"/>
  <c r="AN1049" i="1"/>
  <c r="AB1049" i="1"/>
  <c r="AN1039" i="1"/>
  <c r="AB1039" i="1"/>
  <c r="AN1029" i="1"/>
  <c r="AB1029" i="1"/>
  <c r="AN1017" i="1"/>
  <c r="AB1017" i="1"/>
  <c r="AN1007" i="1"/>
  <c r="AB1007" i="1"/>
  <c r="AN997" i="1"/>
  <c r="AB997" i="1"/>
  <c r="AN985" i="1"/>
  <c r="AB985" i="1"/>
  <c r="AN975" i="1"/>
  <c r="AB975" i="1"/>
  <c r="AN965" i="1"/>
  <c r="AB965" i="1"/>
  <c r="AN953" i="1"/>
  <c r="AB953" i="1"/>
  <c r="AN943" i="1"/>
  <c r="AB943" i="1"/>
  <c r="AN933" i="1"/>
  <c r="AB933" i="1"/>
  <c r="AN921" i="1"/>
  <c r="AB921" i="1"/>
  <c r="AF877" i="1"/>
  <c r="AB877" i="1"/>
  <c r="AN877" i="1"/>
  <c r="AF845" i="1"/>
  <c r="AB845" i="1"/>
  <c r="AN845" i="1"/>
  <c r="AF813" i="1"/>
  <c r="AB813" i="1"/>
  <c r="AI813" i="1" s="1"/>
  <c r="AN813" i="1"/>
  <c r="AN799" i="1"/>
  <c r="AB799" i="1"/>
  <c r="AN791" i="1"/>
  <c r="AB791" i="1"/>
  <c r="AN783" i="1"/>
  <c r="AB783" i="1"/>
  <c r="AN775" i="1"/>
  <c r="AB775" i="1"/>
  <c r="AN767" i="1"/>
  <c r="AB767" i="1"/>
  <c r="AN759" i="1"/>
  <c r="AB759" i="1"/>
  <c r="AN751" i="1"/>
  <c r="AB751" i="1"/>
  <c r="AN743" i="1"/>
  <c r="AB743" i="1"/>
  <c r="AN735" i="1"/>
  <c r="AB735" i="1"/>
  <c r="AN727" i="1"/>
  <c r="AB727" i="1"/>
  <c r="AN715" i="1"/>
  <c r="AB715" i="1"/>
  <c r="AN699" i="1"/>
  <c r="AB699" i="1"/>
  <c r="AN683" i="1"/>
  <c r="AB683" i="1"/>
  <c r="AN667" i="1"/>
  <c r="AB667" i="1"/>
  <c r="AN651" i="1"/>
  <c r="AB651" i="1"/>
  <c r="AN635" i="1"/>
  <c r="AB635" i="1"/>
  <c r="AN619" i="1"/>
  <c r="AB619" i="1"/>
  <c r="AN449" i="1"/>
  <c r="AB449" i="1"/>
  <c r="AN277" i="1"/>
  <c r="AB277" i="1"/>
  <c r="AN245" i="1"/>
  <c r="AB245" i="1"/>
  <c r="AN219" i="1"/>
  <c r="AN211" i="1"/>
  <c r="AN203" i="1"/>
  <c r="AN195" i="1"/>
  <c r="AN187" i="1"/>
  <c r="AN179" i="1"/>
  <c r="AF165" i="1"/>
  <c r="AB165" i="1"/>
  <c r="AN165" i="1"/>
  <c r="AN101" i="1"/>
  <c r="AN93" i="1"/>
  <c r="AN85" i="1"/>
  <c r="AN77" i="1"/>
  <c r="AN69" i="1"/>
  <c r="AN61" i="1"/>
  <c r="AN53" i="1"/>
  <c r="AN45" i="1"/>
  <c r="AN37" i="1"/>
  <c r="AN29" i="1"/>
  <c r="AB29" i="1"/>
  <c r="AN21" i="1"/>
  <c r="AB21" i="1"/>
  <c r="AN13" i="1"/>
  <c r="AB13" i="1"/>
  <c r="AN5" i="1"/>
  <c r="AB5" i="1"/>
  <c r="AF1534" i="1"/>
  <c r="AB1534" i="1"/>
  <c r="AN1534" i="1"/>
  <c r="AF1502" i="1"/>
  <c r="AB1502" i="1"/>
  <c r="AI1502" i="1" s="1"/>
  <c r="AN1502" i="1"/>
  <c r="AF1470" i="1"/>
  <c r="AB1470" i="1"/>
  <c r="AI1470" i="1" s="1"/>
  <c r="AN1470" i="1"/>
  <c r="AF1450" i="1"/>
  <c r="AB1450" i="1"/>
  <c r="AI1450" i="1" s="1"/>
  <c r="AN1450" i="1"/>
  <c r="AF1434" i="1"/>
  <c r="AB1434" i="1"/>
  <c r="AI1434" i="1" s="1"/>
  <c r="AN1434" i="1"/>
  <c r="AF1418" i="1"/>
  <c r="AB1418" i="1"/>
  <c r="AI1418" i="1" s="1"/>
  <c r="AN1418" i="1"/>
  <c r="AF1402" i="1"/>
  <c r="AB1402" i="1"/>
  <c r="AI1402" i="1" s="1"/>
  <c r="AN1402" i="1"/>
  <c r="AF1386" i="1"/>
  <c r="AB1386" i="1"/>
  <c r="AI1386" i="1" s="1"/>
  <c r="AN1386" i="1"/>
  <c r="AF1370" i="1"/>
  <c r="AB1370" i="1"/>
  <c r="AN1370" i="1"/>
  <c r="AF1354" i="1"/>
  <c r="AB1354" i="1"/>
  <c r="AN1354" i="1"/>
  <c r="AN1098" i="1"/>
  <c r="AB1098" i="1"/>
  <c r="AN1082" i="1"/>
  <c r="AB1082" i="1"/>
  <c r="AN1066" i="1"/>
  <c r="AB1066" i="1"/>
  <c r="AN1050" i="1"/>
  <c r="AB1050" i="1"/>
  <c r="AN1034" i="1"/>
  <c r="AB1034" i="1"/>
  <c r="AN1018" i="1"/>
  <c r="AB1018" i="1"/>
  <c r="AN1002" i="1"/>
  <c r="AB1002" i="1"/>
  <c r="AN986" i="1"/>
  <c r="AB986" i="1"/>
  <c r="AN970" i="1"/>
  <c r="AB970" i="1"/>
  <c r="AN954" i="1"/>
  <c r="AB954" i="1"/>
  <c r="AN938" i="1"/>
  <c r="AB938" i="1"/>
  <c r="AN922" i="1"/>
  <c r="AB922" i="1"/>
  <c r="AF882" i="1"/>
  <c r="AB882" i="1"/>
  <c r="AF866" i="1"/>
  <c r="AB866" i="1"/>
  <c r="AF794" i="1"/>
  <c r="AB794" i="1"/>
  <c r="AF776" i="1"/>
  <c r="AB776" i="1"/>
  <c r="AI776" i="1" s="1"/>
  <c r="AF768" i="1"/>
  <c r="AB768" i="1"/>
  <c r="AI768" i="1" s="1"/>
  <c r="AF760" i="1"/>
  <c r="AB760" i="1"/>
  <c r="AI760" i="1" s="1"/>
  <c r="AF752" i="1"/>
  <c r="AB752" i="1"/>
  <c r="AF744" i="1"/>
  <c r="AB744" i="1"/>
  <c r="AI744" i="1" s="1"/>
  <c r="AF736" i="1"/>
  <c r="AB736" i="1"/>
  <c r="AI736" i="1" s="1"/>
  <c r="AF728" i="1"/>
  <c r="AB728" i="1"/>
  <c r="AF472" i="1"/>
  <c r="AB472" i="1"/>
  <c r="AI472" i="1" s="1"/>
  <c r="AN472" i="1"/>
  <c r="AF442" i="1"/>
  <c r="AB442" i="1"/>
  <c r="AI442" i="1" s="1"/>
  <c r="AJ442" i="1" s="1"/>
  <c r="AN442" i="1"/>
  <c r="AF426" i="1"/>
  <c r="AB426" i="1"/>
  <c r="AN426" i="1"/>
  <c r="AF410" i="1"/>
  <c r="AB410" i="1"/>
  <c r="AI410" i="1" s="1"/>
  <c r="AJ410" i="1" s="1"/>
  <c r="AN410" i="1"/>
  <c r="AF394" i="1"/>
  <c r="AB394" i="1"/>
  <c r="AI394" i="1" s="1"/>
  <c r="AJ394" i="1" s="1"/>
  <c r="AN394" i="1"/>
  <c r="AF378" i="1"/>
  <c r="AB378" i="1"/>
  <c r="AN378" i="1"/>
  <c r="AF368" i="1"/>
  <c r="AB368" i="1"/>
  <c r="AF360" i="1"/>
  <c r="AB360" i="1"/>
  <c r="AF352" i="1"/>
  <c r="AB352" i="1"/>
  <c r="AF344" i="1"/>
  <c r="AB344" i="1"/>
  <c r="AF336" i="1"/>
  <c r="AB336" i="1"/>
  <c r="AF328" i="1"/>
  <c r="AB328" i="1"/>
  <c r="AF320" i="1"/>
  <c r="AB320" i="1"/>
  <c r="AF312" i="1"/>
  <c r="AB312" i="1"/>
  <c r="AF304" i="1"/>
  <c r="AB304" i="1"/>
  <c r="AF264" i="1"/>
  <c r="AB264" i="1"/>
  <c r="AF256" i="1"/>
  <c r="AB256" i="1"/>
  <c r="AF248" i="1"/>
  <c r="AB248" i="1"/>
  <c r="AI248" i="1" s="1"/>
  <c r="AJ248" i="1" s="1"/>
  <c r="AF240" i="1"/>
  <c r="AB240" i="1"/>
  <c r="AI240" i="1" s="1"/>
  <c r="AJ240" i="1" s="1"/>
  <c r="AF232" i="1"/>
  <c r="AB232" i="1"/>
  <c r="AI232" i="1" s="1"/>
  <c r="AJ232" i="1" s="1"/>
  <c r="AF224" i="1"/>
  <c r="AB224" i="1"/>
  <c r="AI224" i="1" s="1"/>
  <c r="AJ224" i="1" s="1"/>
  <c r="AF216" i="1"/>
  <c r="AB216" i="1"/>
  <c r="AF208" i="1"/>
  <c r="AB208" i="1"/>
  <c r="AI208" i="1" s="1"/>
  <c r="AJ208" i="1" s="1"/>
  <c r="AF200" i="1"/>
  <c r="AB200" i="1"/>
  <c r="AI200" i="1" s="1"/>
  <c r="AJ200" i="1" s="1"/>
  <c r="AF192" i="1"/>
  <c r="AB192" i="1"/>
  <c r="AI192" i="1" s="1"/>
  <c r="AJ192" i="1" s="1"/>
  <c r="AF184" i="1"/>
  <c r="AB184" i="1"/>
  <c r="AF176" i="1"/>
  <c r="AB176" i="1"/>
  <c r="AF613" i="1"/>
  <c r="AB613" i="1"/>
  <c r="AN613" i="1"/>
  <c r="AF270" i="1"/>
  <c r="AB270" i="1"/>
  <c r="AF64" i="1"/>
  <c r="AB64" i="1"/>
  <c r="AI64" i="1" s="1"/>
  <c r="AJ64" i="1" s="1"/>
  <c r="AN1200" i="1"/>
  <c r="AN1196" i="1"/>
  <c r="AN1192" i="1"/>
  <c r="AN1188" i="1"/>
  <c r="AN1184" i="1"/>
  <c r="AN1180" i="1"/>
  <c r="AN1176" i="1"/>
  <c r="AN1172" i="1"/>
  <c r="AN1168" i="1"/>
  <c r="AN1164" i="1"/>
  <c r="AN1160" i="1"/>
  <c r="AN1156" i="1"/>
  <c r="AF296" i="1"/>
  <c r="AB296" i="1"/>
  <c r="AN132" i="1"/>
  <c r="AN124" i="1"/>
  <c r="AF116" i="1"/>
  <c r="AB116" i="1"/>
  <c r="AF112" i="1"/>
  <c r="AB112" i="1"/>
  <c r="AF108" i="1"/>
  <c r="AB108" i="1"/>
  <c r="AF104" i="1"/>
  <c r="AB104" i="1"/>
  <c r="AF100" i="1"/>
  <c r="AB100" i="1"/>
  <c r="AF96" i="1"/>
  <c r="AB96" i="1"/>
  <c r="AF92" i="1"/>
  <c r="AB92" i="1"/>
  <c r="AF88" i="1"/>
  <c r="AB88" i="1"/>
  <c r="AF84" i="1"/>
  <c r="AB84" i="1"/>
  <c r="AF80" i="1"/>
  <c r="AB80" i="1"/>
  <c r="AF76" i="1"/>
  <c r="AB76" i="1"/>
  <c r="AF72" i="1"/>
  <c r="AB72" i="1"/>
  <c r="AF68" i="1"/>
  <c r="AB68" i="1"/>
  <c r="AF60" i="1"/>
  <c r="AB60" i="1"/>
  <c r="AF278" i="1"/>
  <c r="AB278" i="1"/>
  <c r="AF40" i="1"/>
  <c r="AB40" i="1"/>
  <c r="AI40" i="1" s="1"/>
  <c r="AJ40" i="1" s="1"/>
  <c r="AN153" i="1"/>
  <c r="AB153" i="1"/>
  <c r="AF631" i="1"/>
  <c r="AB631" i="1"/>
  <c r="AI631" i="1" s="1"/>
  <c r="AN631" i="1"/>
  <c r="AF489" i="1"/>
  <c r="AB489" i="1"/>
  <c r="AN489" i="1"/>
  <c r="AN295" i="1"/>
  <c r="AB295" i="1"/>
  <c r="AN161" i="1"/>
  <c r="AB161" i="1"/>
  <c r="AF171" i="1"/>
  <c r="AB171" i="1"/>
  <c r="AI171" i="1" s="1"/>
  <c r="AJ171" i="1" s="1"/>
  <c r="AN171" i="1"/>
  <c r="AN615" i="1"/>
  <c r="AB615" i="1"/>
  <c r="AN1523" i="1"/>
  <c r="AB1523" i="1"/>
  <c r="AF20" i="1"/>
  <c r="AB20" i="1"/>
  <c r="AI20" i="1" s="1"/>
  <c r="AJ20" i="1" s="1"/>
  <c r="AF151" i="1"/>
  <c r="AB151" i="1"/>
  <c r="AI151" i="1" s="1"/>
  <c r="AJ151" i="1" s="1"/>
  <c r="AN151" i="1"/>
  <c r="AF8" i="1"/>
  <c r="AB8" i="1"/>
  <c r="AF30" i="1"/>
  <c r="AB30" i="1"/>
  <c r="AI30" i="1" s="1"/>
  <c r="AJ30" i="1" s="1"/>
  <c r="AF1955" i="1"/>
  <c r="AB1955" i="1"/>
  <c r="AI1955" i="1" s="1"/>
  <c r="AN1955" i="1"/>
  <c r="AF1923" i="1"/>
  <c r="AB1923" i="1"/>
  <c r="AI1923" i="1" s="1"/>
  <c r="AN1923" i="1"/>
  <c r="AF56" i="1"/>
  <c r="AB56" i="1"/>
  <c r="AF143" i="1"/>
  <c r="AB143" i="1"/>
  <c r="AN143" i="1"/>
  <c r="AN1529" i="1"/>
  <c r="AB1529" i="1"/>
  <c r="AI1529" i="1" s="1"/>
  <c r="AN1497" i="1"/>
  <c r="AB1497" i="1"/>
  <c r="AI1497" i="1" s="1"/>
  <c r="AN1465" i="1"/>
  <c r="AB1465" i="1"/>
  <c r="AI1465" i="1" s="1"/>
  <c r="AF1318" i="1"/>
  <c r="AB1318" i="1"/>
  <c r="AF1302" i="1"/>
  <c r="AB1302" i="1"/>
  <c r="AF1286" i="1"/>
  <c r="AB1286" i="1"/>
  <c r="AF1270" i="1"/>
  <c r="AB1270" i="1"/>
  <c r="AF1254" i="1"/>
  <c r="AB1254" i="1"/>
  <c r="AF1238" i="1"/>
  <c r="AB1238" i="1"/>
  <c r="AN1138" i="1"/>
  <c r="AB1138" i="1"/>
  <c r="AI1138" i="1" s="1"/>
  <c r="AN1122" i="1"/>
  <c r="AB1122" i="1"/>
  <c r="AI1122" i="1" s="1"/>
  <c r="AN904" i="1"/>
  <c r="AB904" i="1"/>
  <c r="AI904" i="1" s="1"/>
  <c r="AN892" i="1"/>
  <c r="AB892" i="1"/>
  <c r="AI892" i="1" s="1"/>
  <c r="AN884" i="1"/>
  <c r="AB884" i="1"/>
  <c r="AI884" i="1" s="1"/>
  <c r="AN876" i="1"/>
  <c r="AB876" i="1"/>
  <c r="AI876" i="1" s="1"/>
  <c r="AN868" i="1"/>
  <c r="AB868" i="1"/>
  <c r="AI868" i="1" s="1"/>
  <c r="AN860" i="1"/>
  <c r="AB860" i="1"/>
  <c r="AI860" i="1" s="1"/>
  <c r="AN848" i="1"/>
  <c r="AB848" i="1"/>
  <c r="AI848" i="1" s="1"/>
  <c r="AN840" i="1"/>
  <c r="AB840" i="1"/>
  <c r="AI840" i="1" s="1"/>
  <c r="AN832" i="1"/>
  <c r="AB832" i="1"/>
  <c r="AI832" i="1" s="1"/>
  <c r="AN824" i="1"/>
  <c r="AB824" i="1"/>
  <c r="AI824" i="1" s="1"/>
  <c r="AN816" i="1"/>
  <c r="AB816" i="1"/>
  <c r="AI816" i="1" s="1"/>
  <c r="AN808" i="1"/>
  <c r="AB808" i="1"/>
  <c r="AI808" i="1" s="1"/>
  <c r="AN800" i="1"/>
  <c r="AB800" i="1"/>
  <c r="AI800" i="1" s="1"/>
  <c r="AN790" i="1"/>
  <c r="AB790" i="1"/>
  <c r="AI790" i="1" s="1"/>
  <c r="AN782" i="1"/>
  <c r="AB782" i="1"/>
  <c r="AI782" i="1" s="1"/>
  <c r="AN774" i="1"/>
  <c r="AN766" i="1"/>
  <c r="AN758" i="1"/>
  <c r="AN750" i="1"/>
  <c r="AN742" i="1"/>
  <c r="AN734" i="1"/>
  <c r="AN726" i="1"/>
  <c r="AF710" i="1"/>
  <c r="AB710" i="1"/>
  <c r="AI710" i="1" s="1"/>
  <c r="AN710" i="1"/>
  <c r="AF694" i="1"/>
  <c r="AB694" i="1"/>
  <c r="AN694" i="1"/>
  <c r="AF678" i="1"/>
  <c r="AB678" i="1"/>
  <c r="AI678" i="1" s="1"/>
  <c r="AN678" i="1"/>
  <c r="AF662" i="1"/>
  <c r="AB662" i="1"/>
  <c r="AI662" i="1" s="1"/>
  <c r="AN662" i="1"/>
  <c r="AF646" i="1"/>
  <c r="AB646" i="1"/>
  <c r="AI646" i="1" s="1"/>
  <c r="AN646" i="1"/>
  <c r="AF630" i="1"/>
  <c r="AB630" i="1"/>
  <c r="AI630" i="1" s="1"/>
  <c r="AN630" i="1"/>
  <c r="AF610" i="1"/>
  <c r="AB610" i="1"/>
  <c r="AN610" i="1"/>
  <c r="AF594" i="1"/>
  <c r="AB594" i="1"/>
  <c r="AN594" i="1"/>
  <c r="AF578" i="1"/>
  <c r="AB578" i="1"/>
  <c r="AF562" i="1"/>
  <c r="AB562" i="1"/>
  <c r="AF546" i="1"/>
  <c r="AB546" i="1"/>
  <c r="AF530" i="1"/>
  <c r="AB530" i="1"/>
  <c r="AF514" i="1"/>
  <c r="AB514" i="1"/>
  <c r="AF502" i="1"/>
  <c r="AB502" i="1"/>
  <c r="AF494" i="1"/>
  <c r="AB494" i="1"/>
  <c r="AF486" i="1"/>
  <c r="AB486" i="1"/>
  <c r="AF478" i="1"/>
  <c r="AB478" i="1"/>
  <c r="AF466" i="1"/>
  <c r="AB466" i="1"/>
  <c r="AN466" i="1"/>
  <c r="AF450" i="1"/>
  <c r="AB450" i="1"/>
  <c r="AN450" i="1"/>
  <c r="AF2533" i="1"/>
  <c r="AB2533" i="1"/>
  <c r="AI2533" i="1" s="1"/>
  <c r="AN2533" i="1"/>
  <c r="AF2501" i="1"/>
  <c r="AB2501" i="1"/>
  <c r="AI2501" i="1" s="1"/>
  <c r="AN2501" i="1"/>
  <c r="AF2469" i="1"/>
  <c r="AB2469" i="1"/>
  <c r="AI2469" i="1" s="1"/>
  <c r="AN2469" i="1"/>
  <c r="AF2437" i="1"/>
  <c r="AB2437" i="1"/>
  <c r="AN2437" i="1"/>
  <c r="AF1657" i="1"/>
  <c r="AB1657" i="1"/>
  <c r="AF1625" i="1"/>
  <c r="AB1625" i="1"/>
  <c r="AF1593" i="1"/>
  <c r="AB1593" i="1"/>
  <c r="AN1569" i="1"/>
  <c r="AB1569" i="1"/>
  <c r="AI1569" i="1" s="1"/>
  <c r="AG247" i="1"/>
  <c r="AN247" i="1"/>
  <c r="AB247" i="1"/>
  <c r="AI247" i="1" s="1"/>
  <c r="AJ247" i="1" s="1"/>
  <c r="AN279" i="1"/>
  <c r="AB279" i="1"/>
  <c r="AI279" i="1" s="1"/>
  <c r="AG255" i="1"/>
  <c r="AN255" i="1"/>
  <c r="AB255" i="1"/>
  <c r="AI255" i="1" s="1"/>
  <c r="AJ255" i="1" s="1"/>
  <c r="AF2538" i="1"/>
  <c r="AB2538" i="1"/>
  <c r="AF2522" i="1"/>
  <c r="AB2522" i="1"/>
  <c r="AN2504" i="1"/>
  <c r="AB2504" i="1"/>
  <c r="AI2504" i="1" s="1"/>
  <c r="AN2472" i="1"/>
  <c r="AB2472" i="1"/>
  <c r="AI2472" i="1" s="1"/>
  <c r="AI2456" i="1"/>
  <c r="AN2456" i="1"/>
  <c r="AN2440" i="1"/>
  <c r="AB2440" i="1"/>
  <c r="AI2440" i="1" s="1"/>
  <c r="AN2424" i="1"/>
  <c r="AB2424" i="1"/>
  <c r="AI2424" i="1" s="1"/>
  <c r="AF1944" i="1"/>
  <c r="AB1944" i="1"/>
  <c r="AF1912" i="1"/>
  <c r="AB1912" i="1"/>
  <c r="AF1892" i="1"/>
  <c r="AB1892" i="1"/>
  <c r="AF1876" i="1"/>
  <c r="AB1876" i="1"/>
  <c r="AN1750" i="1"/>
  <c r="AB1750" i="1"/>
  <c r="AI1750" i="1" s="1"/>
  <c r="AN1742" i="1"/>
  <c r="AB1742" i="1"/>
  <c r="AI1742" i="1" s="1"/>
  <c r="AN1734" i="1"/>
  <c r="AB1734" i="1"/>
  <c r="AI1734" i="1" s="1"/>
  <c r="AN1726" i="1"/>
  <c r="AB1726" i="1"/>
  <c r="AI1726" i="1" s="1"/>
  <c r="AN1718" i="1"/>
  <c r="AB1718" i="1"/>
  <c r="AI1718" i="1" s="1"/>
  <c r="AN1710" i="1"/>
  <c r="AB1710" i="1"/>
  <c r="AI1710" i="1" s="1"/>
  <c r="AN1702" i="1"/>
  <c r="AB1702" i="1"/>
  <c r="AI1702" i="1" s="1"/>
  <c r="AN1694" i="1"/>
  <c r="AB1694" i="1"/>
  <c r="AI1694" i="1" s="1"/>
  <c r="AN1686" i="1"/>
  <c r="AB1686" i="1"/>
  <c r="AI1686" i="1" s="1"/>
  <c r="AN1678" i="1"/>
  <c r="AB1678" i="1"/>
  <c r="AI1678" i="1" s="1"/>
  <c r="AN1670" i="1"/>
  <c r="AB1670" i="1"/>
  <c r="AI1670" i="1" s="1"/>
  <c r="AN1662" i="1"/>
  <c r="AB1662" i="1"/>
  <c r="AI1662" i="1" s="1"/>
  <c r="AN1636" i="1"/>
  <c r="AB1636" i="1"/>
  <c r="AI1636" i="1" s="1"/>
  <c r="AN1604" i="1"/>
  <c r="AB1604" i="1"/>
  <c r="AI1604" i="1" s="1"/>
  <c r="AN856" i="1"/>
  <c r="AB856" i="1"/>
  <c r="AI856" i="1" s="1"/>
  <c r="AL856" i="1" s="1"/>
  <c r="AN294" i="1"/>
  <c r="AB294" i="1"/>
  <c r="AI294" i="1" s="1"/>
  <c r="AJ294" i="1" s="1"/>
  <c r="AN286" i="1"/>
  <c r="AN278" i="1"/>
  <c r="AN270" i="1"/>
  <c r="AN262" i="1"/>
  <c r="AN254" i="1"/>
  <c r="AN246" i="1"/>
  <c r="AN238" i="1"/>
  <c r="AN230" i="1"/>
  <c r="AN222" i="1"/>
  <c r="AN214" i="1"/>
  <c r="AN206" i="1"/>
  <c r="AN198" i="1"/>
  <c r="AN190" i="1"/>
  <c r="AN182" i="1"/>
  <c r="AN174" i="1"/>
  <c r="AF166" i="1"/>
  <c r="AB166" i="1"/>
  <c r="AF158" i="1"/>
  <c r="AB158" i="1"/>
  <c r="AF150" i="1"/>
  <c r="AB150" i="1"/>
  <c r="AF142" i="1"/>
  <c r="AB142" i="1"/>
  <c r="AF130" i="1"/>
  <c r="AB130" i="1"/>
  <c r="AN66" i="1"/>
  <c r="AN58" i="1"/>
  <c r="AN50" i="1"/>
  <c r="AN42" i="1"/>
  <c r="AN34" i="1"/>
  <c r="AN26" i="1"/>
  <c r="AN18" i="1"/>
  <c r="AN10" i="1"/>
  <c r="AB10" i="1"/>
  <c r="AI10" i="1" s="1"/>
  <c r="AJ10" i="1" s="1"/>
  <c r="AN1391" i="1"/>
  <c r="AB1391" i="1"/>
  <c r="AI1391" i="1" s="1"/>
  <c r="AF1335" i="1"/>
  <c r="AB1335" i="1"/>
  <c r="AI1335" i="1" s="1"/>
  <c r="AL1335" i="1" s="1"/>
  <c r="AN1335" i="1"/>
  <c r="AN1295" i="1"/>
  <c r="AB1295" i="1"/>
  <c r="AI1295" i="1" s="1"/>
  <c r="AN1143" i="1"/>
  <c r="AB1143" i="1"/>
  <c r="AI1143" i="1" s="1"/>
  <c r="AF1075" i="1"/>
  <c r="AB1075" i="1"/>
  <c r="AI1075" i="1" s="1"/>
  <c r="AN1075" i="1"/>
  <c r="AN855" i="1"/>
  <c r="AB855" i="1"/>
  <c r="AI855" i="1" s="1"/>
  <c r="AF2537" i="1"/>
  <c r="AB2537" i="1"/>
  <c r="AI2537" i="1" s="1"/>
  <c r="AN2537" i="1"/>
  <c r="AF2505" i="1"/>
  <c r="AB2505" i="1"/>
  <c r="AN2505" i="1"/>
  <c r="AF2473" i="1"/>
  <c r="AB2473" i="1"/>
  <c r="AN2473" i="1"/>
  <c r="AF2441" i="1"/>
  <c r="AB2441" i="1"/>
  <c r="AN2441" i="1"/>
  <c r="AF2411" i="1"/>
  <c r="AB2411" i="1"/>
  <c r="AI2411" i="1" s="1"/>
  <c r="AN2411" i="1"/>
  <c r="AF2395" i="1"/>
  <c r="AB2395" i="1"/>
  <c r="AI2395" i="1" s="1"/>
  <c r="AN2395" i="1"/>
  <c r="AF2383" i="1"/>
  <c r="AB2383" i="1"/>
  <c r="AI2383" i="1" s="1"/>
  <c r="AN2383" i="1"/>
  <c r="AF2367" i="1"/>
  <c r="AB2367" i="1"/>
  <c r="AN2367" i="1"/>
  <c r="AF2351" i="1"/>
  <c r="AB2351" i="1"/>
  <c r="AI2351" i="1" s="1"/>
  <c r="AJ2351" i="1" s="1"/>
  <c r="AN2351" i="1"/>
  <c r="AF2335" i="1"/>
  <c r="AB2335" i="1"/>
  <c r="AI2335" i="1" s="1"/>
  <c r="AN2335" i="1"/>
  <c r="AF2319" i="1"/>
  <c r="AB2319" i="1"/>
  <c r="AN2319" i="1"/>
  <c r="AF2303" i="1"/>
  <c r="AB2303" i="1"/>
  <c r="AN2303" i="1"/>
  <c r="AF2287" i="1"/>
  <c r="AB2287" i="1"/>
  <c r="AI2287" i="1" s="1"/>
  <c r="AN2287" i="1"/>
  <c r="AF2271" i="1"/>
  <c r="AB2271" i="1"/>
  <c r="AI2271" i="1" s="1"/>
  <c r="AL2271" i="1" s="1"/>
  <c r="AN2271" i="1"/>
  <c r="AF2255" i="1"/>
  <c r="AB2255" i="1"/>
  <c r="AN2255" i="1"/>
  <c r="AF2239" i="1"/>
  <c r="AB2239" i="1"/>
  <c r="AN2239" i="1"/>
  <c r="AF2223" i="1"/>
  <c r="AB2223" i="1"/>
  <c r="AI2223" i="1" s="1"/>
  <c r="AJ2223" i="1" s="1"/>
  <c r="AN2223" i="1"/>
  <c r="AF2207" i="1"/>
  <c r="AB2207" i="1"/>
  <c r="AI2207" i="1" s="1"/>
  <c r="AN2207" i="1"/>
  <c r="AF2191" i="1"/>
  <c r="AB2191" i="1"/>
  <c r="AI2191" i="1" s="1"/>
  <c r="AN2191" i="1"/>
  <c r="AF2175" i="1"/>
  <c r="AB2175" i="1"/>
  <c r="AI2175" i="1" s="1"/>
  <c r="AN2175" i="1"/>
  <c r="AF2159" i="1"/>
  <c r="AB2159" i="1"/>
  <c r="AN2159" i="1"/>
  <c r="AF2143" i="1"/>
  <c r="AB2143" i="1"/>
  <c r="AI2143" i="1" s="1"/>
  <c r="AL2143" i="1" s="1"/>
  <c r="AN2143" i="1"/>
  <c r="AF2127" i="1"/>
  <c r="AB2127" i="1"/>
  <c r="AI2127" i="1" s="1"/>
  <c r="AN2127" i="1"/>
  <c r="AF2111" i="1"/>
  <c r="AB2111" i="1"/>
  <c r="AI2111" i="1" s="1"/>
  <c r="AN2111" i="1"/>
  <c r="AF2095" i="1"/>
  <c r="AB2095" i="1"/>
  <c r="AN2095" i="1"/>
  <c r="AF2079" i="1"/>
  <c r="AB2079" i="1"/>
  <c r="AN2079" i="1"/>
  <c r="AF2063" i="1"/>
  <c r="AB2063" i="1"/>
  <c r="AI2063" i="1" s="1"/>
  <c r="AN2063" i="1"/>
  <c r="AF2047" i="1"/>
  <c r="AB2047" i="1"/>
  <c r="AI2047" i="1" s="1"/>
  <c r="AN2047" i="1"/>
  <c r="AF2031" i="1"/>
  <c r="AB2031" i="1"/>
  <c r="AN2031" i="1"/>
  <c r="AF2015" i="1"/>
  <c r="AB2015" i="1"/>
  <c r="AN2015" i="1"/>
  <c r="AF1999" i="1"/>
  <c r="AB1999" i="1"/>
  <c r="AN1999" i="1"/>
  <c r="AF1983" i="1"/>
  <c r="AB1983" i="1"/>
  <c r="AI1983" i="1" s="1"/>
  <c r="AN1983" i="1"/>
  <c r="AF1899" i="1"/>
  <c r="AB1899" i="1"/>
  <c r="AF1883" i="1"/>
  <c r="AB1883" i="1"/>
  <c r="AF1867" i="1"/>
  <c r="AB1867" i="1"/>
  <c r="AF1851" i="1"/>
  <c r="AB1851" i="1"/>
  <c r="AF1835" i="1"/>
  <c r="AB1835" i="1"/>
  <c r="AF1819" i="1"/>
  <c r="AB1819" i="1"/>
  <c r="AF1803" i="1"/>
  <c r="AB1803" i="1"/>
  <c r="AF1787" i="1"/>
  <c r="AB1787" i="1"/>
  <c r="AF1771" i="1"/>
  <c r="AB1771" i="1"/>
  <c r="AF1755" i="1"/>
  <c r="AB1755" i="1"/>
  <c r="AF1741" i="1"/>
  <c r="AB1741" i="1"/>
  <c r="AN1741" i="1"/>
  <c r="AF1725" i="1"/>
  <c r="AB1725" i="1"/>
  <c r="AN1725" i="1"/>
  <c r="AF1709" i="1"/>
  <c r="AB1709" i="1"/>
  <c r="AN1709" i="1"/>
  <c r="AF1693" i="1"/>
  <c r="AB1693" i="1"/>
  <c r="AI1693" i="1" s="1"/>
  <c r="AN1693" i="1"/>
  <c r="AF1677" i="1"/>
  <c r="AB1677" i="1"/>
  <c r="AI1677" i="1" s="1"/>
  <c r="AN1677" i="1"/>
  <c r="AF1661" i="1"/>
  <c r="AB1661" i="1"/>
  <c r="AI1661" i="1" s="1"/>
  <c r="AL1661" i="1" s="1"/>
  <c r="AN1661" i="1"/>
  <c r="AN1629" i="1"/>
  <c r="AB1629" i="1"/>
  <c r="AN1597" i="1"/>
  <c r="AB1597" i="1"/>
  <c r="AN1581" i="1"/>
  <c r="AB1581" i="1"/>
  <c r="AN1317" i="1"/>
  <c r="AB1317" i="1"/>
  <c r="AN1291" i="1"/>
  <c r="AB1291" i="1"/>
  <c r="AN1259" i="1"/>
  <c r="AB1259" i="1"/>
  <c r="AN1243" i="1"/>
  <c r="AB1243" i="1"/>
  <c r="AN1231" i="1"/>
  <c r="AN1223" i="1"/>
  <c r="AN1215" i="1"/>
  <c r="AN1207" i="1"/>
  <c r="AN1199" i="1"/>
  <c r="AN1191" i="1"/>
  <c r="AN1183" i="1"/>
  <c r="AN1175" i="1"/>
  <c r="AN1167" i="1"/>
  <c r="AN1151" i="1"/>
  <c r="AB1151" i="1"/>
  <c r="AN1119" i="1"/>
  <c r="AB1119" i="1"/>
  <c r="AN1101" i="1"/>
  <c r="AB1101" i="1"/>
  <c r="AN1089" i="1"/>
  <c r="AB1089" i="1"/>
  <c r="AN1079" i="1"/>
  <c r="AB1079" i="1"/>
  <c r="AN1069" i="1"/>
  <c r="AB1069" i="1"/>
  <c r="AN1057" i="1"/>
  <c r="AB1057" i="1"/>
  <c r="AN1047" i="1"/>
  <c r="AB1047" i="1"/>
  <c r="AN1025" i="1"/>
  <c r="AB1025" i="1"/>
  <c r="AN1015" i="1"/>
  <c r="AB1015" i="1"/>
  <c r="AN1005" i="1"/>
  <c r="AB1005" i="1"/>
  <c r="AN993" i="1"/>
  <c r="AB993" i="1"/>
  <c r="AN983" i="1"/>
  <c r="AB983" i="1"/>
  <c r="AN973" i="1"/>
  <c r="AB973" i="1"/>
  <c r="AN961" i="1"/>
  <c r="AB961" i="1"/>
  <c r="AN951" i="1"/>
  <c r="AB951" i="1"/>
  <c r="AN941" i="1"/>
  <c r="AB941" i="1"/>
  <c r="AN929" i="1"/>
  <c r="AB929" i="1"/>
  <c r="AN919" i="1"/>
  <c r="AB919" i="1"/>
  <c r="AF869" i="1"/>
  <c r="AB869" i="1"/>
  <c r="AN869" i="1"/>
  <c r="AF837" i="1"/>
  <c r="AB837" i="1"/>
  <c r="AN837" i="1"/>
  <c r="AN805" i="1"/>
  <c r="AB805" i="1"/>
  <c r="AN797" i="1"/>
  <c r="AB797" i="1"/>
  <c r="AN789" i="1"/>
  <c r="AB789" i="1"/>
  <c r="AN781" i="1"/>
  <c r="AB781" i="1"/>
  <c r="AN773" i="1"/>
  <c r="AB773" i="1"/>
  <c r="AN765" i="1"/>
  <c r="AB765" i="1"/>
  <c r="AN757" i="1"/>
  <c r="AB757" i="1"/>
  <c r="AN749" i="1"/>
  <c r="AB749" i="1"/>
  <c r="AN741" i="1"/>
  <c r="AB741" i="1"/>
  <c r="AN733" i="1"/>
  <c r="AB733" i="1"/>
  <c r="AN725" i="1"/>
  <c r="AB725" i="1"/>
  <c r="AN709" i="1"/>
  <c r="AB709" i="1"/>
  <c r="AN693" i="1"/>
  <c r="AB693" i="1"/>
  <c r="AN677" i="1"/>
  <c r="AB677" i="1"/>
  <c r="AN661" i="1"/>
  <c r="AB661" i="1"/>
  <c r="AN645" i="1"/>
  <c r="AB645" i="1"/>
  <c r="AN629" i="1"/>
  <c r="AB629" i="1"/>
  <c r="AN473" i="1"/>
  <c r="AB473" i="1"/>
  <c r="AF297" i="1"/>
  <c r="AB297" i="1"/>
  <c r="AI297" i="1" s="1"/>
  <c r="AJ297" i="1" s="1"/>
  <c r="AN297" i="1"/>
  <c r="AN269" i="1"/>
  <c r="AB269" i="1"/>
  <c r="AN237" i="1"/>
  <c r="AB237" i="1"/>
  <c r="AN217" i="1"/>
  <c r="AN209" i="1"/>
  <c r="AN201" i="1"/>
  <c r="AN193" i="1"/>
  <c r="AN185" i="1"/>
  <c r="AN177" i="1"/>
  <c r="AF157" i="1"/>
  <c r="AB157" i="1"/>
  <c r="AI157" i="1" s="1"/>
  <c r="AJ157" i="1" s="1"/>
  <c r="AN157" i="1"/>
  <c r="AN99" i="1"/>
  <c r="AN91" i="1"/>
  <c r="AN83" i="1"/>
  <c r="AN75" i="1"/>
  <c r="AN67" i="1"/>
  <c r="AN59" i="1"/>
  <c r="AN51" i="1"/>
  <c r="AN43" i="1"/>
  <c r="AN35" i="1"/>
  <c r="AN27" i="1"/>
  <c r="AB27" i="1"/>
  <c r="AN19" i="1"/>
  <c r="AB19" i="1"/>
  <c r="AN11" i="1"/>
  <c r="AB11" i="1"/>
  <c r="AN3" i="1"/>
  <c r="AB3" i="1"/>
  <c r="AF1526" i="1"/>
  <c r="AB1526" i="1"/>
  <c r="AN1526" i="1"/>
  <c r="AF1494" i="1"/>
  <c r="AB1494" i="1"/>
  <c r="AI1494" i="1" s="1"/>
  <c r="AN1494" i="1"/>
  <c r="AF1462" i="1"/>
  <c r="AB1462" i="1"/>
  <c r="AI1462" i="1" s="1"/>
  <c r="AL1462" i="1" s="1"/>
  <c r="AN1462" i="1"/>
  <c r="AF1446" i="1"/>
  <c r="AB1446" i="1"/>
  <c r="AI1446" i="1" s="1"/>
  <c r="AN1446" i="1"/>
  <c r="AF1430" i="1"/>
  <c r="AB1430" i="1"/>
  <c r="AI1430" i="1" s="1"/>
  <c r="AN1430" i="1"/>
  <c r="AF1414" i="1"/>
  <c r="AB1414" i="1"/>
  <c r="AI1414" i="1" s="1"/>
  <c r="AN1414" i="1"/>
  <c r="AF1398" i="1"/>
  <c r="AB1398" i="1"/>
  <c r="AI1398" i="1" s="1"/>
  <c r="AL1398" i="1" s="1"/>
  <c r="AN1398" i="1"/>
  <c r="AF1382" i="1"/>
  <c r="AB1382" i="1"/>
  <c r="AI1382" i="1" s="1"/>
  <c r="AN1382" i="1"/>
  <c r="AF1366" i="1"/>
  <c r="AB1366" i="1"/>
  <c r="AI1366" i="1" s="1"/>
  <c r="AN1366" i="1"/>
  <c r="AN1148" i="1"/>
  <c r="AB1148" i="1"/>
  <c r="AN1096" i="1"/>
  <c r="AB1096" i="1"/>
  <c r="AN1080" i="1"/>
  <c r="AB1080" i="1"/>
  <c r="AN1064" i="1"/>
  <c r="AB1064" i="1"/>
  <c r="AN1048" i="1"/>
  <c r="AB1048" i="1"/>
  <c r="AN1032" i="1"/>
  <c r="AB1032" i="1"/>
  <c r="AN1016" i="1"/>
  <c r="AB1016" i="1"/>
  <c r="AN1000" i="1"/>
  <c r="AB1000" i="1"/>
  <c r="AN984" i="1"/>
  <c r="AB984" i="1"/>
  <c r="AN968" i="1"/>
  <c r="AB968" i="1"/>
  <c r="AN952" i="1"/>
  <c r="AB952" i="1"/>
  <c r="AN936" i="1"/>
  <c r="AB936" i="1"/>
  <c r="AN920" i="1"/>
  <c r="AB920" i="1"/>
  <c r="AF878" i="1"/>
  <c r="AB878" i="1"/>
  <c r="AI878" i="1" s="1"/>
  <c r="AF862" i="1"/>
  <c r="AB862" i="1"/>
  <c r="AF786" i="1"/>
  <c r="AB786" i="1"/>
  <c r="AI786" i="1" s="1"/>
  <c r="AF774" i="1"/>
  <c r="AB774" i="1"/>
  <c r="AI774" i="1" s="1"/>
  <c r="AF766" i="1"/>
  <c r="AB766" i="1"/>
  <c r="AI766" i="1" s="1"/>
  <c r="AF758" i="1"/>
  <c r="AB758" i="1"/>
  <c r="AI758" i="1" s="1"/>
  <c r="AF750" i="1"/>
  <c r="AB750" i="1"/>
  <c r="AI750" i="1" s="1"/>
  <c r="AF742" i="1"/>
  <c r="AB742" i="1"/>
  <c r="AF734" i="1"/>
  <c r="AB734" i="1"/>
  <c r="AF726" i="1"/>
  <c r="AB726" i="1"/>
  <c r="AI726" i="1" s="1"/>
  <c r="AF464" i="1"/>
  <c r="AB464" i="1"/>
  <c r="AN464" i="1"/>
  <c r="AF438" i="1"/>
  <c r="AB438" i="1"/>
  <c r="AN438" i="1"/>
  <c r="AF422" i="1"/>
  <c r="AB422" i="1"/>
  <c r="AI422" i="1" s="1"/>
  <c r="AJ422" i="1" s="1"/>
  <c r="AN422" i="1"/>
  <c r="AF406" i="1"/>
  <c r="AB406" i="1"/>
  <c r="AI406" i="1" s="1"/>
  <c r="AJ406" i="1" s="1"/>
  <c r="AN406" i="1"/>
  <c r="AF390" i="1"/>
  <c r="AB390" i="1"/>
  <c r="AI390" i="1" s="1"/>
  <c r="AJ390" i="1" s="1"/>
  <c r="AN390" i="1"/>
  <c r="AF374" i="1"/>
  <c r="AB374" i="1"/>
  <c r="AF366" i="1"/>
  <c r="AB366" i="1"/>
  <c r="AF358" i="1"/>
  <c r="AB358" i="1"/>
  <c r="AF350" i="1"/>
  <c r="AB350" i="1"/>
  <c r="AF342" i="1"/>
  <c r="AB342" i="1"/>
  <c r="AF334" i="1"/>
  <c r="AB334" i="1"/>
  <c r="AF326" i="1"/>
  <c r="AB326" i="1"/>
  <c r="AF318" i="1"/>
  <c r="AB318" i="1"/>
  <c r="AF310" i="1"/>
  <c r="AB310" i="1"/>
  <c r="AF302" i="1"/>
  <c r="AB302" i="1"/>
  <c r="AF262" i="1"/>
  <c r="AB262" i="1"/>
  <c r="AF254" i="1"/>
  <c r="AB254" i="1"/>
  <c r="AF246" i="1"/>
  <c r="AB246" i="1"/>
  <c r="AI246" i="1" s="1"/>
  <c r="AJ246" i="1" s="1"/>
  <c r="AF238" i="1"/>
  <c r="AB238" i="1"/>
  <c r="AF230" i="1"/>
  <c r="AB230" i="1"/>
  <c r="AI230" i="1" s="1"/>
  <c r="AJ230" i="1" s="1"/>
  <c r="AF222" i="1"/>
  <c r="AB222" i="1"/>
  <c r="AI222" i="1" s="1"/>
  <c r="AJ222" i="1" s="1"/>
  <c r="AF214" i="1"/>
  <c r="AB214" i="1"/>
  <c r="AF206" i="1"/>
  <c r="AB206" i="1"/>
  <c r="AI206" i="1" s="1"/>
  <c r="AJ206" i="1" s="1"/>
  <c r="AF198" i="1"/>
  <c r="AB198" i="1"/>
  <c r="AI198" i="1" s="1"/>
  <c r="AJ198" i="1" s="1"/>
  <c r="AF190" i="1"/>
  <c r="AB190" i="1"/>
  <c r="AI190" i="1" s="1"/>
  <c r="AJ190" i="1" s="1"/>
  <c r="AF182" i="1"/>
  <c r="AB182" i="1"/>
  <c r="AF174" i="1"/>
  <c r="AB174" i="1"/>
  <c r="AI174" i="1" s="1"/>
  <c r="AJ174" i="1" s="1"/>
  <c r="AF597" i="1"/>
  <c r="AB597" i="1"/>
  <c r="AN597" i="1"/>
  <c r="AF54" i="1"/>
  <c r="AB54" i="1"/>
  <c r="AF1655" i="1"/>
  <c r="AB1655" i="1"/>
  <c r="AF1639" i="1"/>
  <c r="AB1639" i="1"/>
  <c r="AF1623" i="1"/>
  <c r="AB1623" i="1"/>
  <c r="AF1607" i="1"/>
  <c r="AB1607" i="1"/>
  <c r="AF1591" i="1"/>
  <c r="AB1591" i="1"/>
  <c r="AF1348" i="1"/>
  <c r="AB1348" i="1"/>
  <c r="AF1340" i="1"/>
  <c r="AB1340" i="1"/>
  <c r="AF1332" i="1"/>
  <c r="AB1332" i="1"/>
  <c r="AF1230" i="1"/>
  <c r="AB1230" i="1"/>
  <c r="AF1226" i="1"/>
  <c r="AB1226" i="1"/>
  <c r="AF1222" i="1"/>
  <c r="AB1222" i="1"/>
  <c r="AF1218" i="1"/>
  <c r="AB1218" i="1"/>
  <c r="AF1214" i="1"/>
  <c r="AB1214" i="1"/>
  <c r="AF1210" i="1"/>
  <c r="AB1210" i="1"/>
  <c r="AF1206" i="1"/>
  <c r="AB1206" i="1"/>
  <c r="AF1202" i="1"/>
  <c r="AB1202" i="1"/>
  <c r="AF1198" i="1"/>
  <c r="AB1198" i="1"/>
  <c r="AF1194" i="1"/>
  <c r="AB1194" i="1"/>
  <c r="AF1190" i="1"/>
  <c r="AB1190" i="1"/>
  <c r="AF1186" i="1"/>
  <c r="AB1186" i="1"/>
  <c r="AF1182" i="1"/>
  <c r="AB1182" i="1"/>
  <c r="AF1178" i="1"/>
  <c r="AB1178" i="1"/>
  <c r="AF1174" i="1"/>
  <c r="AB1174" i="1"/>
  <c r="AF1170" i="1"/>
  <c r="AB1170" i="1"/>
  <c r="AF1166" i="1"/>
  <c r="AB1166" i="1"/>
  <c r="AF1162" i="1"/>
  <c r="AB1162" i="1"/>
  <c r="AF1158" i="1"/>
  <c r="AB1158" i="1"/>
  <c r="AF1154" i="1"/>
  <c r="AB1154" i="1"/>
  <c r="AN136" i="1"/>
  <c r="AF128" i="1"/>
  <c r="AB128" i="1"/>
  <c r="AN120" i="1"/>
  <c r="AF114" i="1"/>
  <c r="AB114" i="1"/>
  <c r="AF110" i="1"/>
  <c r="AB110" i="1"/>
  <c r="AF106" i="1"/>
  <c r="AB106" i="1"/>
  <c r="AF102" i="1"/>
  <c r="AB102" i="1"/>
  <c r="AF98" i="1"/>
  <c r="AB98" i="1"/>
  <c r="AF94" i="1"/>
  <c r="AB94" i="1"/>
  <c r="AF90" i="1"/>
  <c r="AB90" i="1"/>
  <c r="AF86" i="1"/>
  <c r="AB86" i="1"/>
  <c r="AF82" i="1"/>
  <c r="AB82" i="1"/>
  <c r="AF78" i="1"/>
  <c r="AB78" i="1"/>
  <c r="AF74" i="1"/>
  <c r="AB74" i="1"/>
  <c r="AF70" i="1"/>
  <c r="AB70" i="1"/>
  <c r="AF272" i="1"/>
  <c r="AB272" i="1"/>
  <c r="AI272" i="1" s="1"/>
  <c r="AJ272" i="1" s="1"/>
  <c r="AF66" i="1"/>
  <c r="AB66" i="1"/>
  <c r="AI66" i="1" s="1"/>
  <c r="AJ66" i="1" s="1"/>
  <c r="AF156" i="1"/>
  <c r="AB156" i="1"/>
  <c r="AI156" i="1" s="1"/>
  <c r="AJ156" i="1" s="1"/>
  <c r="AF1487" i="1"/>
  <c r="AB1487" i="1"/>
  <c r="AI1487" i="1" s="1"/>
  <c r="AN1487" i="1"/>
  <c r="AF284" i="1"/>
  <c r="AB284" i="1"/>
  <c r="AF451" i="1"/>
  <c r="AB451" i="1"/>
  <c r="AN451" i="1"/>
  <c r="AF481" i="1"/>
  <c r="AB481" i="1"/>
  <c r="AI481" i="1" s="1"/>
  <c r="AN481" i="1"/>
  <c r="AF139" i="1"/>
  <c r="AB139" i="1"/>
  <c r="AN139" i="1"/>
  <c r="AN145" i="1"/>
  <c r="AB145" i="1"/>
  <c r="AF155" i="1"/>
  <c r="AB155" i="1"/>
  <c r="AI155" i="1" s="1"/>
  <c r="AJ155" i="1" s="1"/>
  <c r="AN155" i="1"/>
  <c r="AF299" i="1"/>
  <c r="AB299" i="1"/>
  <c r="AI299" i="1" s="1"/>
  <c r="AJ299" i="1" s="1"/>
  <c r="AN299" i="1"/>
  <c r="AF44" i="1"/>
  <c r="AB44" i="1"/>
  <c r="AI44" i="1" s="1"/>
  <c r="AJ44" i="1" s="1"/>
  <c r="AF12" i="1"/>
  <c r="AB12" i="1"/>
  <c r="AI12" i="1" s="1"/>
  <c r="AJ12" i="1" s="1"/>
  <c r="AN147" i="1"/>
  <c r="AB147" i="1"/>
  <c r="AF164" i="1"/>
  <c r="AB164" i="1"/>
  <c r="AF14" i="1"/>
  <c r="AB14" i="1"/>
  <c r="AF1947" i="1"/>
  <c r="AB1947" i="1"/>
  <c r="AN1947" i="1"/>
  <c r="AF1915" i="1"/>
  <c r="AB1915" i="1"/>
  <c r="AI1915" i="1" s="1"/>
  <c r="AJ1915" i="1" s="1"/>
  <c r="AN1915" i="1"/>
  <c r="AF26" i="1"/>
  <c r="AB26" i="1"/>
  <c r="AI26" i="1" s="1"/>
  <c r="AJ26" i="1" s="1"/>
  <c r="AN1553" i="1"/>
  <c r="AB1553" i="1"/>
  <c r="AI1553" i="1" s="1"/>
  <c r="AN1521" i="1"/>
  <c r="AB1521" i="1"/>
  <c r="AI1521" i="1" s="1"/>
  <c r="AJ1521" i="1" s="1"/>
  <c r="AN1489" i="1"/>
  <c r="AB1489" i="1"/>
  <c r="AI1489" i="1" s="1"/>
  <c r="AF1328" i="1"/>
  <c r="AB1328" i="1"/>
  <c r="AF1312" i="1"/>
  <c r="AB1312" i="1"/>
  <c r="AF1296" i="1"/>
  <c r="AB1296" i="1"/>
  <c r="AF1280" i="1"/>
  <c r="AB1280" i="1"/>
  <c r="AF1264" i="1"/>
  <c r="AB1264" i="1"/>
  <c r="AF1248" i="1"/>
  <c r="AB1248" i="1"/>
  <c r="AN1152" i="1"/>
  <c r="AB1152" i="1"/>
  <c r="AI1152" i="1" s="1"/>
  <c r="AJ1152" i="1" s="1"/>
  <c r="AN1136" i="1"/>
  <c r="AB1136" i="1"/>
  <c r="AI1136" i="1" s="1"/>
  <c r="AN1120" i="1"/>
  <c r="AB1120" i="1"/>
  <c r="AI1120" i="1" s="1"/>
  <c r="AN902" i="1"/>
  <c r="AB902" i="1"/>
  <c r="AI902" i="1" s="1"/>
  <c r="AN890" i="1"/>
  <c r="AN882" i="1"/>
  <c r="AN874" i="1"/>
  <c r="AN866" i="1"/>
  <c r="AN858" i="1"/>
  <c r="AN846" i="1"/>
  <c r="AB846" i="1"/>
  <c r="AI846" i="1" s="1"/>
  <c r="AJ846" i="1" s="1"/>
  <c r="AN838" i="1"/>
  <c r="AB838" i="1"/>
  <c r="AI838" i="1" s="1"/>
  <c r="AN830" i="1"/>
  <c r="AB830" i="1"/>
  <c r="AI830" i="1" s="1"/>
  <c r="AJ830" i="1" s="1"/>
  <c r="AN822" i="1"/>
  <c r="AB822" i="1"/>
  <c r="AI822" i="1" s="1"/>
  <c r="AN814" i="1"/>
  <c r="AB814" i="1"/>
  <c r="AI814" i="1" s="1"/>
  <c r="AJ814" i="1" s="1"/>
  <c r="AN806" i="1"/>
  <c r="AB806" i="1"/>
  <c r="AI806" i="1" s="1"/>
  <c r="AN796" i="1"/>
  <c r="AB796" i="1"/>
  <c r="AI796" i="1" s="1"/>
  <c r="AJ796" i="1" s="1"/>
  <c r="AN788" i="1"/>
  <c r="AB788" i="1"/>
  <c r="AI788" i="1" s="1"/>
  <c r="AN780" i="1"/>
  <c r="AN772" i="1"/>
  <c r="AN764" i="1"/>
  <c r="AN756" i="1"/>
  <c r="AN748" i="1"/>
  <c r="AN740" i="1"/>
  <c r="AN732" i="1"/>
  <c r="AN724" i="1"/>
  <c r="AF708" i="1"/>
  <c r="AB708" i="1"/>
  <c r="AI708" i="1" s="1"/>
  <c r="AN708" i="1"/>
  <c r="AF692" i="1"/>
  <c r="AB692" i="1"/>
  <c r="AI692" i="1" s="1"/>
  <c r="AL692" i="1" s="1"/>
  <c r="AN692" i="1"/>
  <c r="AF676" i="1"/>
  <c r="AB676" i="1"/>
  <c r="AI676" i="1" s="1"/>
  <c r="AN676" i="1"/>
  <c r="AF660" i="1"/>
  <c r="AB660" i="1"/>
  <c r="AI660" i="1" s="1"/>
  <c r="AN660" i="1"/>
  <c r="AF644" i="1"/>
  <c r="AB644" i="1"/>
  <c r="AI644" i="1" s="1"/>
  <c r="AL644" i="1" s="1"/>
  <c r="AN644" i="1"/>
  <c r="AF628" i="1"/>
  <c r="AB628" i="1"/>
  <c r="AI628" i="1" s="1"/>
  <c r="AJ628" i="1" s="1"/>
  <c r="AN628" i="1"/>
  <c r="AF606" i="1"/>
  <c r="AB606" i="1"/>
  <c r="AI606" i="1" s="1"/>
  <c r="AN606" i="1"/>
  <c r="AF590" i="1"/>
  <c r="AB590" i="1"/>
  <c r="AN590" i="1"/>
  <c r="AF572" i="1"/>
  <c r="AB572" i="1"/>
  <c r="AF556" i="1"/>
  <c r="AB556" i="1"/>
  <c r="AF540" i="1"/>
  <c r="AB540" i="1"/>
  <c r="AF524" i="1"/>
  <c r="AB524" i="1"/>
  <c r="AF508" i="1"/>
  <c r="AB508" i="1"/>
  <c r="AF500" i="1"/>
  <c r="AB500" i="1"/>
  <c r="AF492" i="1"/>
  <c r="AB492" i="1"/>
  <c r="AF484" i="1"/>
  <c r="AB484" i="1"/>
  <c r="AF476" i="1"/>
  <c r="AB476" i="1"/>
  <c r="AI476" i="1" s="1"/>
  <c r="AJ476" i="1" s="1"/>
  <c r="AN476" i="1"/>
  <c r="AF460" i="1"/>
  <c r="AB460" i="1"/>
  <c r="AI460" i="1" s="1"/>
  <c r="AJ460" i="1" s="1"/>
  <c r="AN460" i="1"/>
  <c r="AF444" i="1"/>
  <c r="AB444" i="1"/>
  <c r="AI444" i="1" s="1"/>
  <c r="AJ444" i="1" s="1"/>
  <c r="AN444" i="1"/>
  <c r="AF2525" i="1"/>
  <c r="AB2525" i="1"/>
  <c r="AI2525" i="1" s="1"/>
  <c r="AN2525" i="1"/>
  <c r="AF2493" i="1"/>
  <c r="AB2493" i="1"/>
  <c r="AI2493" i="1" s="1"/>
  <c r="AL2493" i="1" s="1"/>
  <c r="AN2493" i="1"/>
  <c r="AF2461" i="1"/>
  <c r="AB2461" i="1"/>
  <c r="AI2461" i="1" s="1"/>
  <c r="AN2461" i="1"/>
  <c r="AF2429" i="1"/>
  <c r="AB2429" i="1"/>
  <c r="AI2429" i="1" s="1"/>
  <c r="AN2429" i="1"/>
  <c r="AF1649" i="1"/>
  <c r="AB1649" i="1"/>
  <c r="AF1617" i="1"/>
  <c r="AB1617" i="1"/>
  <c r="AF1585" i="1"/>
  <c r="AB1585" i="1"/>
  <c r="AN1565" i="1"/>
  <c r="AB1565" i="1"/>
  <c r="AI1565" i="1" s="1"/>
  <c r="AL1565" i="1" s="1"/>
  <c r="AN263" i="1"/>
  <c r="AB263" i="1"/>
  <c r="AI263" i="1" s="1"/>
  <c r="AJ263" i="1" s="1"/>
  <c r="AN239" i="1"/>
  <c r="AB239" i="1"/>
  <c r="AI239" i="1" s="1"/>
  <c r="AJ239" i="1" s="1"/>
  <c r="AN111" i="1"/>
  <c r="AB111" i="1"/>
  <c r="AI111" i="1" s="1"/>
  <c r="AJ111" i="1" s="1"/>
  <c r="AN2536" i="1"/>
  <c r="AB2536" i="1"/>
  <c r="AI2536" i="1" s="1"/>
  <c r="AJ2536" i="1" s="1"/>
  <c r="AN2520" i="1"/>
  <c r="AB2520" i="1"/>
  <c r="AI2520" i="1" s="1"/>
  <c r="AN2496" i="1"/>
  <c r="AB2496" i="1"/>
  <c r="AI2496" i="1" s="1"/>
  <c r="AF2466" i="1"/>
  <c r="AB2466" i="1"/>
  <c r="AF2450" i="1"/>
  <c r="AB2450" i="1"/>
  <c r="AF2434" i="1"/>
  <c r="AB2434" i="1"/>
  <c r="AF2418" i="1"/>
  <c r="AB2418" i="1"/>
  <c r="AF1936" i="1"/>
  <c r="AB1936" i="1"/>
  <c r="AF1904" i="1"/>
  <c r="AB1904" i="1"/>
  <c r="AF1888" i="1"/>
  <c r="AB1888" i="1"/>
  <c r="AF1872" i="1"/>
  <c r="AB1872" i="1"/>
  <c r="AN1748" i="1"/>
  <c r="AB1748" i="1"/>
  <c r="AI1748" i="1" s="1"/>
  <c r="AN1740" i="1"/>
  <c r="AB1740" i="1"/>
  <c r="AI1740" i="1" s="1"/>
  <c r="AN1732" i="1"/>
  <c r="AB1732" i="1"/>
  <c r="AI1732" i="1" s="1"/>
  <c r="AN1724" i="1"/>
  <c r="AB1724" i="1"/>
  <c r="AI1724" i="1" s="1"/>
  <c r="AN1716" i="1"/>
  <c r="AB1716" i="1"/>
  <c r="AI1716" i="1" s="1"/>
  <c r="AN1708" i="1"/>
  <c r="AB1708" i="1"/>
  <c r="AI1708" i="1" s="1"/>
  <c r="AN1700" i="1"/>
  <c r="AB1700" i="1"/>
  <c r="AI1700" i="1" s="1"/>
  <c r="AN1692" i="1"/>
  <c r="AB1692" i="1"/>
  <c r="AI1692" i="1" s="1"/>
  <c r="AN1684" i="1"/>
  <c r="AB1684" i="1"/>
  <c r="AI1684" i="1" s="1"/>
  <c r="AN1676" i="1"/>
  <c r="AB1676" i="1"/>
  <c r="AI1676" i="1" s="1"/>
  <c r="AN1668" i="1"/>
  <c r="AB1668" i="1"/>
  <c r="AI1668" i="1" s="1"/>
  <c r="AN1660" i="1"/>
  <c r="AB1660" i="1"/>
  <c r="AI1660" i="1" s="1"/>
  <c r="AN1628" i="1"/>
  <c r="AB1628" i="1"/>
  <c r="AI1628" i="1" s="1"/>
  <c r="AN1596" i="1"/>
  <c r="AB1596" i="1"/>
  <c r="AI1596" i="1" s="1"/>
  <c r="AN852" i="1"/>
  <c r="AB852" i="1"/>
  <c r="AI852" i="1" s="1"/>
  <c r="AF292" i="1"/>
  <c r="AB292" i="1"/>
  <c r="AN284" i="1"/>
  <c r="AN276" i="1"/>
  <c r="AN268" i="1"/>
  <c r="AN260" i="1"/>
  <c r="AN252" i="1"/>
  <c r="AN244" i="1"/>
  <c r="AN236" i="1"/>
  <c r="AN228" i="1"/>
  <c r="AN220" i="1"/>
  <c r="AN212" i="1"/>
  <c r="AN204" i="1"/>
  <c r="AN196" i="1"/>
  <c r="AN188" i="1"/>
  <c r="AN180" i="1"/>
  <c r="AN172" i="1"/>
  <c r="AN164" i="1"/>
  <c r="AN156" i="1"/>
  <c r="AN148" i="1"/>
  <c r="AN140" i="1"/>
  <c r="AF126" i="1"/>
  <c r="AB126" i="1"/>
  <c r="AN64" i="1"/>
  <c r="AN56" i="1"/>
  <c r="AN48" i="1"/>
  <c r="AN40" i="1"/>
  <c r="AN32" i="1"/>
  <c r="AN24" i="1"/>
  <c r="AN16" i="1"/>
  <c r="AN8" i="1"/>
  <c r="AF939" i="1"/>
  <c r="AB939" i="1"/>
  <c r="AI939" i="1" s="1"/>
  <c r="AN939" i="1"/>
  <c r="AF1365" i="1"/>
  <c r="AB1365" i="1"/>
  <c r="AI1365" i="1" s="1"/>
  <c r="AN1365" i="1"/>
  <c r="AN1279" i="1"/>
  <c r="AB1279" i="1"/>
  <c r="AI1279" i="1" s="1"/>
  <c r="AL1279" i="1" s="1"/>
  <c r="AN1293" i="1"/>
  <c r="AB1293" i="1"/>
  <c r="AI1293" i="1" s="1"/>
  <c r="AF1011" i="1"/>
  <c r="AB1011" i="1"/>
  <c r="AI1011" i="1" s="1"/>
  <c r="AL1011" i="1" s="1"/>
  <c r="AN1011" i="1"/>
  <c r="AN847" i="1"/>
  <c r="AB847" i="1"/>
  <c r="AI847" i="1" s="1"/>
  <c r="AN815" i="1"/>
  <c r="AB815" i="1"/>
  <c r="AI815" i="1" s="1"/>
  <c r="AF655" i="1"/>
  <c r="AB655" i="1"/>
  <c r="AI655" i="1" s="1"/>
  <c r="AL655" i="1" s="1"/>
  <c r="AN655" i="1"/>
  <c r="AN603" i="1"/>
  <c r="AB603" i="1"/>
  <c r="AI603" i="1" s="1"/>
  <c r="AN555" i="1"/>
  <c r="AB555" i="1"/>
  <c r="AI555" i="1" s="1"/>
  <c r="AN293" i="1"/>
  <c r="AB293" i="1"/>
  <c r="AI293" i="1" s="1"/>
  <c r="AJ293" i="1" s="1"/>
  <c r="AN1359" i="1"/>
  <c r="AB1359" i="1"/>
  <c r="AI1359" i="1" s="1"/>
  <c r="AJ1359" i="1" s="1"/>
  <c r="AN1313" i="1"/>
  <c r="AB1313" i="1"/>
  <c r="AI1313" i="1" s="1"/>
  <c r="AN1277" i="1"/>
  <c r="AB1277" i="1"/>
  <c r="AI1277" i="1" s="1"/>
  <c r="AJ1277" i="1" s="1"/>
  <c r="AF1059" i="1"/>
  <c r="AB1059" i="1"/>
  <c r="AI1059" i="1" s="1"/>
  <c r="AN1059" i="1"/>
  <c r="AN879" i="1"/>
  <c r="AB879" i="1"/>
  <c r="AI879" i="1" s="1"/>
  <c r="AN565" i="1"/>
  <c r="AB565" i="1"/>
  <c r="AI565" i="1" s="1"/>
  <c r="AN507" i="1"/>
  <c r="AB507" i="1"/>
  <c r="AI507" i="1" s="1"/>
  <c r="AF521" i="1"/>
  <c r="AB521" i="1"/>
  <c r="AI521" i="1" s="1"/>
  <c r="AN521" i="1"/>
  <c r="AF483" i="1"/>
  <c r="AB483" i="1"/>
  <c r="AI483" i="1" s="1"/>
  <c r="AN483" i="1"/>
  <c r="AF1355" i="1"/>
  <c r="AB1355" i="1"/>
  <c r="AI1355" i="1" s="1"/>
  <c r="AN1355" i="1"/>
  <c r="AF1381" i="1"/>
  <c r="AB1381" i="1"/>
  <c r="AI1381" i="1" s="1"/>
  <c r="AL1381" i="1" s="1"/>
  <c r="AN1381" i="1"/>
  <c r="AN1271" i="1"/>
  <c r="AB1271" i="1"/>
  <c r="AI1271" i="1" s="1"/>
  <c r="AL1271" i="1" s="1"/>
  <c r="AF1329" i="1"/>
  <c r="AB1329" i="1"/>
  <c r="AI1329" i="1" s="1"/>
  <c r="AN1329" i="1"/>
  <c r="AF1145" i="1"/>
  <c r="AB1145" i="1"/>
  <c r="AI1145" i="1" s="1"/>
  <c r="AL1145" i="1" s="1"/>
  <c r="AN1145" i="1"/>
  <c r="AN871" i="1"/>
  <c r="AB871" i="1"/>
  <c r="AI871" i="1" s="1"/>
  <c r="AJ871" i="1" s="1"/>
  <c r="AN827" i="1"/>
  <c r="AB827" i="1"/>
  <c r="AI827" i="1" s="1"/>
  <c r="AN881" i="1"/>
  <c r="AB881" i="1"/>
  <c r="AI881" i="1" s="1"/>
  <c r="AL881" i="1" s="1"/>
  <c r="AN841" i="1"/>
  <c r="AB841" i="1"/>
  <c r="AI841" i="1" s="1"/>
  <c r="AN809" i="1"/>
  <c r="AB809" i="1"/>
  <c r="AI809" i="1" s="1"/>
  <c r="AJ809" i="1" s="1"/>
  <c r="AF543" i="1"/>
  <c r="AB543" i="1"/>
  <c r="AI543" i="1" s="1"/>
  <c r="AN543" i="1"/>
  <c r="AN591" i="1"/>
  <c r="AB591" i="1"/>
  <c r="AI591" i="1" s="1"/>
  <c r="AF547" i="1"/>
  <c r="AB547" i="1"/>
  <c r="AI547" i="1" s="1"/>
  <c r="AN547" i="1"/>
  <c r="AF491" i="1"/>
  <c r="AB491" i="1"/>
  <c r="AI491" i="1" s="1"/>
  <c r="AN491" i="1"/>
  <c r="AF575" i="1"/>
  <c r="AB575" i="1"/>
  <c r="AI575" i="1" s="1"/>
  <c r="AN1463" i="1"/>
  <c r="AN1536" i="1"/>
  <c r="AF1520" i="1"/>
  <c r="AB1520" i="1"/>
  <c r="AI1520" i="1" s="1"/>
  <c r="AN1504" i="1"/>
  <c r="AF1488" i="1"/>
  <c r="AB1488" i="1"/>
  <c r="AI1488" i="1" s="1"/>
  <c r="AF1464" i="1"/>
  <c r="AB1464" i="1"/>
  <c r="AI1464" i="1" s="1"/>
  <c r="AF1457" i="1"/>
  <c r="AB1457" i="1"/>
  <c r="AI1457" i="1" s="1"/>
  <c r="AL1457" i="1" s="1"/>
  <c r="AF1441" i="1"/>
  <c r="AB1441" i="1"/>
  <c r="AI1441" i="1" s="1"/>
  <c r="AN1435" i="1"/>
  <c r="AN1431" i="1"/>
  <c r="AF1425" i="1"/>
  <c r="AB1425" i="1"/>
  <c r="AI1425" i="1" s="1"/>
  <c r="AF1409" i="1"/>
  <c r="AB1409" i="1"/>
  <c r="AI1409" i="1" s="1"/>
  <c r="AL1409" i="1" s="1"/>
  <c r="AN1403" i="1"/>
  <c r="AN1399" i="1"/>
  <c r="AF1393" i="1"/>
  <c r="AB1393" i="1"/>
  <c r="AI1393" i="1" s="1"/>
  <c r="AL1393" i="1" s="1"/>
  <c r="AF1377" i="1"/>
  <c r="AB1377" i="1"/>
  <c r="AI1377" i="1" s="1"/>
  <c r="AN1371" i="1"/>
  <c r="AN1367" i="1"/>
  <c r="AF1361" i="1"/>
  <c r="AB1361" i="1"/>
  <c r="AI1361" i="1" s="1"/>
  <c r="AF1347" i="1"/>
  <c r="AB1347" i="1"/>
  <c r="AI1347" i="1" s="1"/>
  <c r="AJ1347" i="1" s="1"/>
  <c r="AF1331" i="1"/>
  <c r="AB1331" i="1"/>
  <c r="AI1331" i="1" s="1"/>
  <c r="AF1285" i="1"/>
  <c r="AB1285" i="1"/>
  <c r="AI1285" i="1" s="1"/>
  <c r="AL1285" i="1" s="1"/>
  <c r="AF1253" i="1"/>
  <c r="AB1253" i="1"/>
  <c r="AI1253" i="1" s="1"/>
  <c r="AN1121" i="1"/>
  <c r="AF1083" i="1"/>
  <c r="AB1083" i="1"/>
  <c r="AI1083" i="1" s="1"/>
  <c r="AL1083" i="1" s="1"/>
  <c r="AF1035" i="1"/>
  <c r="AB1035" i="1"/>
  <c r="AI1035" i="1" s="1"/>
  <c r="AF987" i="1"/>
  <c r="AB987" i="1"/>
  <c r="AI987" i="1" s="1"/>
  <c r="AF955" i="1"/>
  <c r="AB955" i="1"/>
  <c r="AI955" i="1" s="1"/>
  <c r="AN891" i="1"/>
  <c r="AN875" i="1"/>
  <c r="AN859" i="1"/>
  <c r="AF499" i="1"/>
  <c r="AB499" i="1"/>
  <c r="AI499" i="1" s="1"/>
  <c r="AL499" i="1" s="1"/>
  <c r="AF443" i="1"/>
  <c r="AB443" i="1"/>
  <c r="AI443" i="1" s="1"/>
  <c r="AJ443" i="1" s="1"/>
  <c r="AF2549" i="1"/>
  <c r="AB2549" i="1"/>
  <c r="AI2549" i="1" s="1"/>
  <c r="AB1455" i="1"/>
  <c r="AI1455" i="1" s="1"/>
  <c r="AL1455" i="1" s="1"/>
  <c r="AB1303" i="1"/>
  <c r="AI1303" i="1" s="1"/>
  <c r="AB1261" i="1"/>
  <c r="AI1261" i="1" s="1"/>
  <c r="AB909" i="1"/>
  <c r="AI909" i="1" s="1"/>
  <c r="AB823" i="1"/>
  <c r="AI823" i="1" s="1"/>
  <c r="AB587" i="1"/>
  <c r="AI587" i="1" s="1"/>
  <c r="AB567" i="1"/>
  <c r="AI567" i="1" s="1"/>
  <c r="AB545" i="1"/>
  <c r="AI545" i="1" s="1"/>
  <c r="AL545" i="1" s="1"/>
  <c r="AB539" i="1"/>
  <c r="AI539" i="1" s="1"/>
  <c r="AL539" i="1" s="1"/>
  <c r="AB517" i="1"/>
  <c r="AI517" i="1" s="1"/>
  <c r="AB513" i="1"/>
  <c r="AI513" i="1" s="1"/>
  <c r="AB287" i="1"/>
  <c r="AI287" i="1" s="1"/>
  <c r="AJ287" i="1" s="1"/>
  <c r="AF1403" i="1"/>
  <c r="AB1403" i="1"/>
  <c r="AI1403" i="1" s="1"/>
  <c r="AF1399" i="1"/>
  <c r="AB1399" i="1"/>
  <c r="AI1399" i="1" s="1"/>
  <c r="AF1371" i="1"/>
  <c r="AB1371" i="1"/>
  <c r="AI1371" i="1" s="1"/>
  <c r="AF1367" i="1"/>
  <c r="AB1367" i="1"/>
  <c r="AI1367" i="1" s="1"/>
  <c r="AL1367" i="1" s="1"/>
  <c r="AF1121" i="1"/>
  <c r="AB1121" i="1"/>
  <c r="AI1121" i="1" s="1"/>
  <c r="AF891" i="1"/>
  <c r="AB891" i="1"/>
  <c r="AI891" i="1" s="1"/>
  <c r="AJ891" i="1" s="1"/>
  <c r="AF875" i="1"/>
  <c r="AB875" i="1"/>
  <c r="AI875" i="1" s="1"/>
  <c r="AF859" i="1"/>
  <c r="AB859" i="1"/>
  <c r="AI859" i="1" s="1"/>
  <c r="AL859" i="1" s="1"/>
  <c r="AF477" i="1"/>
  <c r="AB477" i="1"/>
  <c r="AI477" i="1" s="1"/>
  <c r="AN2549" i="1"/>
  <c r="AB1311" i="1"/>
  <c r="AI1311" i="1" s="1"/>
  <c r="AB887" i="1"/>
  <c r="AI887" i="1" s="1"/>
  <c r="AJ887" i="1" s="1"/>
  <c r="AB835" i="1"/>
  <c r="AI835" i="1" s="1"/>
  <c r="AB831" i="1"/>
  <c r="AI831" i="1" s="1"/>
  <c r="AB817" i="1"/>
  <c r="AI817" i="1" s="1"/>
  <c r="AL817" i="1" s="1"/>
  <c r="AB607" i="1"/>
  <c r="AI607" i="1" s="1"/>
  <c r="AL607" i="1" s="1"/>
  <c r="AB577" i="1"/>
  <c r="AI577" i="1" s="1"/>
  <c r="AB571" i="1"/>
  <c r="AI571" i="1" s="1"/>
  <c r="AB549" i="1"/>
  <c r="AI549" i="1" s="1"/>
  <c r="AN477" i="1"/>
  <c r="AN192" i="1"/>
  <c r="AN184" i="1"/>
  <c r="AN176" i="1"/>
  <c r="AF168" i="1"/>
  <c r="AB168" i="1"/>
  <c r="AF160" i="1"/>
  <c r="AB160" i="1"/>
  <c r="AF152" i="1"/>
  <c r="AB152" i="1"/>
  <c r="AF144" i="1"/>
  <c r="AB144" i="1"/>
  <c r="AF134" i="1"/>
  <c r="AB134" i="1"/>
  <c r="AF118" i="1"/>
  <c r="AB118" i="1"/>
  <c r="AI118" i="1" s="1"/>
  <c r="AJ118" i="1" s="1"/>
  <c r="AN60" i="1"/>
  <c r="AN52" i="1"/>
  <c r="AN44" i="1"/>
  <c r="AN36" i="1"/>
  <c r="AN28" i="1"/>
  <c r="AN20" i="1"/>
  <c r="AN12" i="1"/>
  <c r="AN4" i="1"/>
  <c r="AF1153" i="1"/>
  <c r="AB1153" i="1"/>
  <c r="AI1153" i="1" s="1"/>
  <c r="AF711" i="1"/>
  <c r="AB711" i="1"/>
  <c r="AI711" i="1" s="1"/>
  <c r="AL711" i="1" s="1"/>
  <c r="AF511" i="1"/>
  <c r="AB511" i="1"/>
  <c r="AI511" i="1" s="1"/>
  <c r="AF495" i="1"/>
  <c r="AB495" i="1"/>
  <c r="AI495" i="1" s="1"/>
  <c r="AL495" i="1" s="1"/>
  <c r="AF639" i="1"/>
  <c r="AB639" i="1"/>
  <c r="AI639" i="1" s="1"/>
  <c r="AF1389" i="1"/>
  <c r="AB1389" i="1"/>
  <c r="AI1389" i="1" s="1"/>
  <c r="AF1273" i="1"/>
  <c r="AB1273" i="1"/>
  <c r="AI1273" i="1" s="1"/>
  <c r="AF931" i="1"/>
  <c r="AB931" i="1"/>
  <c r="AI931" i="1" s="1"/>
  <c r="AL931" i="1" s="1"/>
  <c r="AF623" i="1"/>
  <c r="AB623" i="1"/>
  <c r="AI623" i="1" s="1"/>
  <c r="AF561" i="1"/>
  <c r="AB561" i="1"/>
  <c r="AI561" i="1" s="1"/>
  <c r="AF503" i="1"/>
  <c r="AB503" i="1"/>
  <c r="AI503" i="1" s="1"/>
  <c r="AF1445" i="1"/>
  <c r="AB1445" i="1"/>
  <c r="AI1445" i="1" s="1"/>
  <c r="AL1445" i="1" s="1"/>
  <c r="AF1265" i="1"/>
  <c r="AB1265" i="1"/>
  <c r="AI1265" i="1" s="1"/>
  <c r="AF979" i="1"/>
  <c r="AB979" i="1"/>
  <c r="AI979" i="1" s="1"/>
  <c r="AJ979" i="1" s="1"/>
  <c r="AF703" i="1"/>
  <c r="AB703" i="1"/>
  <c r="AI703" i="1" s="1"/>
  <c r="AF541" i="1"/>
  <c r="AB541" i="1"/>
  <c r="AI541" i="1" s="1"/>
  <c r="AJ541" i="1" s="1"/>
  <c r="AF569" i="1"/>
  <c r="AB569" i="1"/>
  <c r="AI569" i="1" s="1"/>
  <c r="AF461" i="1"/>
  <c r="AB461" i="1"/>
  <c r="AI461" i="1" s="1"/>
  <c r="AN1527" i="1"/>
  <c r="AF1552" i="1"/>
  <c r="AB1552" i="1"/>
  <c r="AI1552" i="1" s="1"/>
  <c r="AF1528" i="1"/>
  <c r="AB1528" i="1"/>
  <c r="AI1528" i="1" s="1"/>
  <c r="AJ1528" i="1" s="1"/>
  <c r="AF1512" i="1"/>
  <c r="AB1512" i="1"/>
  <c r="AI1512" i="1" s="1"/>
  <c r="AF1496" i="1"/>
  <c r="AB1496" i="1"/>
  <c r="AI1496" i="1" s="1"/>
  <c r="AL1496" i="1" s="1"/>
  <c r="AN1480" i="1"/>
  <c r="AN1459" i="1"/>
  <c r="AF1449" i="1"/>
  <c r="AB1449" i="1"/>
  <c r="AI1449" i="1" s="1"/>
  <c r="AJ1449" i="1" s="1"/>
  <c r="AN1439" i="1"/>
  <c r="AF1433" i="1"/>
  <c r="AB1433" i="1"/>
  <c r="AI1433" i="1" s="1"/>
  <c r="AJ1433" i="1" s="1"/>
  <c r="AN1427" i="1"/>
  <c r="AF1417" i="1"/>
  <c r="AB1417" i="1"/>
  <c r="AI1417" i="1" s="1"/>
  <c r="AN1407" i="1"/>
  <c r="AF1401" i="1"/>
  <c r="AB1401" i="1"/>
  <c r="AI1401" i="1" s="1"/>
  <c r="AN1395" i="1"/>
  <c r="AF1385" i="1"/>
  <c r="AB1385" i="1"/>
  <c r="AI1385" i="1" s="1"/>
  <c r="AJ1385" i="1" s="1"/>
  <c r="AN1375" i="1"/>
  <c r="AF1369" i="1"/>
  <c r="AB1369" i="1"/>
  <c r="AI1369" i="1" s="1"/>
  <c r="AJ1369" i="1" s="1"/>
  <c r="AN1363" i="1"/>
  <c r="AF1353" i="1"/>
  <c r="AB1353" i="1"/>
  <c r="AI1353" i="1" s="1"/>
  <c r="AF1343" i="1"/>
  <c r="AB1343" i="1"/>
  <c r="AI1343" i="1" s="1"/>
  <c r="AF1301" i="1"/>
  <c r="AB1301" i="1"/>
  <c r="AI1301" i="1" s="1"/>
  <c r="AF1269" i="1"/>
  <c r="AB1269" i="1"/>
  <c r="AI1269" i="1" s="1"/>
  <c r="AL1269" i="1" s="1"/>
  <c r="AF1237" i="1"/>
  <c r="AB1237" i="1"/>
  <c r="AI1237" i="1" s="1"/>
  <c r="AF1099" i="1"/>
  <c r="AB1099" i="1"/>
  <c r="AI1099" i="1" s="1"/>
  <c r="AJ1099" i="1" s="1"/>
  <c r="AF1051" i="1"/>
  <c r="AB1051" i="1"/>
  <c r="AI1051" i="1" s="1"/>
  <c r="AF1019" i="1"/>
  <c r="AB1019" i="1"/>
  <c r="AI1019" i="1" s="1"/>
  <c r="AL1019" i="1" s="1"/>
  <c r="AF971" i="1"/>
  <c r="AB971" i="1"/>
  <c r="AI971" i="1" s="1"/>
  <c r="AF923" i="1"/>
  <c r="AB923" i="1"/>
  <c r="AI923" i="1" s="1"/>
  <c r="AN883" i="1"/>
  <c r="AN867" i="1"/>
  <c r="AF553" i="1"/>
  <c r="AB553" i="1"/>
  <c r="AI553" i="1" s="1"/>
  <c r="AL553" i="1" s="1"/>
  <c r="AF119" i="1"/>
  <c r="AB119" i="1"/>
  <c r="AI119" i="1" s="1"/>
  <c r="AJ119" i="1" s="1"/>
  <c r="AN1445" i="1"/>
  <c r="AB1411" i="1"/>
  <c r="AI1411" i="1" s="1"/>
  <c r="AL1411" i="1" s="1"/>
  <c r="AB1383" i="1"/>
  <c r="AI1383" i="1" s="1"/>
  <c r="AB1287" i="1"/>
  <c r="AI1287" i="1" s="1"/>
  <c r="AN1273" i="1"/>
  <c r="AB1247" i="1"/>
  <c r="AI1247" i="1" s="1"/>
  <c r="AL1247" i="1" s="1"/>
  <c r="AB1239" i="1"/>
  <c r="AI1239" i="1" s="1"/>
  <c r="AB1165" i="1"/>
  <c r="AI1165" i="1" s="1"/>
  <c r="AB907" i="1"/>
  <c r="AI907" i="1" s="1"/>
  <c r="AL907" i="1" s="1"/>
  <c r="AB865" i="1"/>
  <c r="AI865" i="1" s="1"/>
  <c r="AJ865" i="1" s="1"/>
  <c r="AB843" i="1"/>
  <c r="AI843" i="1" s="1"/>
  <c r="AB825" i="1"/>
  <c r="AI825" i="1" s="1"/>
  <c r="AB811" i="1"/>
  <c r="AI811" i="1" s="1"/>
  <c r="AL811" i="1" s="1"/>
  <c r="AN623" i="1"/>
  <c r="AB611" i="1"/>
  <c r="AI611" i="1" s="1"/>
  <c r="AN553" i="1"/>
  <c r="AB533" i="1"/>
  <c r="AI533" i="1" s="1"/>
  <c r="AJ533" i="1" s="1"/>
  <c r="AN511" i="1"/>
  <c r="AN499" i="1"/>
  <c r="AN461" i="1"/>
  <c r="AF695" i="1"/>
  <c r="AB695" i="1"/>
  <c r="AI695" i="1" s="1"/>
  <c r="AF485" i="1"/>
  <c r="AB485" i="1"/>
  <c r="AI485" i="1" s="1"/>
  <c r="AF1357" i="1"/>
  <c r="AB1357" i="1"/>
  <c r="AI1357" i="1" s="1"/>
  <c r="AF893" i="1"/>
  <c r="AB893" i="1"/>
  <c r="AI893" i="1" s="1"/>
  <c r="AF559" i="1"/>
  <c r="AB559" i="1"/>
  <c r="AI559" i="1" s="1"/>
  <c r="AL559" i="1" s="1"/>
  <c r="AF531" i="1"/>
  <c r="AB531" i="1"/>
  <c r="AI531" i="1" s="1"/>
  <c r="AF493" i="1"/>
  <c r="AB493" i="1"/>
  <c r="AI493" i="1" s="1"/>
  <c r="AL493" i="1" s="1"/>
  <c r="AF1067" i="1"/>
  <c r="AB1067" i="1"/>
  <c r="AI1067" i="1" s="1"/>
  <c r="AF1413" i="1"/>
  <c r="AB1413" i="1"/>
  <c r="AI1413" i="1" s="1"/>
  <c r="AL1413" i="1" s="1"/>
  <c r="AF915" i="1"/>
  <c r="AB915" i="1"/>
  <c r="AI915" i="1" s="1"/>
  <c r="AF687" i="1"/>
  <c r="AB687" i="1"/>
  <c r="AI687" i="1" s="1"/>
  <c r="AL687" i="1" s="1"/>
  <c r="AF501" i="1"/>
  <c r="AB501" i="1"/>
  <c r="AI501" i="1" s="1"/>
  <c r="AF1527" i="1"/>
  <c r="AB1527" i="1"/>
  <c r="AI1527" i="1" s="1"/>
  <c r="AL1527" i="1" s="1"/>
  <c r="AF1480" i="1"/>
  <c r="AB1480" i="1"/>
  <c r="AI1480" i="1" s="1"/>
  <c r="AF1459" i="1"/>
  <c r="AB1459" i="1"/>
  <c r="AI1459" i="1" s="1"/>
  <c r="AL1459" i="1" s="1"/>
  <c r="AF1439" i="1"/>
  <c r="AB1439" i="1"/>
  <c r="AI1439" i="1" s="1"/>
  <c r="AF1427" i="1"/>
  <c r="AB1427" i="1"/>
  <c r="AI1427" i="1" s="1"/>
  <c r="AJ1427" i="1" s="1"/>
  <c r="AF1407" i="1"/>
  <c r="AB1407" i="1"/>
  <c r="AI1407" i="1" s="1"/>
  <c r="AF1395" i="1"/>
  <c r="AB1395" i="1"/>
  <c r="AI1395" i="1" s="1"/>
  <c r="AL1395" i="1" s="1"/>
  <c r="AF1375" i="1"/>
  <c r="AB1375" i="1"/>
  <c r="AI1375" i="1" s="1"/>
  <c r="AF1363" i="1"/>
  <c r="AB1363" i="1"/>
  <c r="AI1363" i="1" s="1"/>
  <c r="AF883" i="1"/>
  <c r="AB883" i="1"/>
  <c r="AI883" i="1" s="1"/>
  <c r="AF867" i="1"/>
  <c r="AB867" i="1"/>
  <c r="AI867" i="1" s="1"/>
  <c r="AJ867" i="1" s="1"/>
  <c r="AF2557" i="1"/>
  <c r="AB2557" i="1"/>
  <c r="AI2557" i="1" s="1"/>
  <c r="AN2557" i="1"/>
  <c r="AB1415" i="1"/>
  <c r="AI1415" i="1" s="1"/>
  <c r="AJ1415" i="1" s="1"/>
  <c r="AN1357" i="1"/>
  <c r="AN1153" i="1"/>
  <c r="AN1067" i="1"/>
  <c r="AB889" i="1"/>
  <c r="AI889" i="1" s="1"/>
  <c r="AJ889" i="1" s="1"/>
  <c r="AB857" i="1"/>
  <c r="AI857" i="1" s="1"/>
  <c r="AN711" i="1"/>
  <c r="AB599" i="1"/>
  <c r="AI599" i="1" s="1"/>
  <c r="AJ599" i="1" s="1"/>
  <c r="AB579" i="1"/>
  <c r="AI579" i="1" s="1"/>
  <c r="AL579" i="1" s="1"/>
  <c r="AB573" i="1"/>
  <c r="AI573" i="1" s="1"/>
  <c r="AN569" i="1"/>
  <c r="AN541" i="1"/>
  <c r="AN443" i="1"/>
  <c r="AL2456" i="1"/>
  <c r="AJ2456" i="1"/>
  <c r="AL1573" i="1"/>
  <c r="AJ1573" i="1"/>
  <c r="AL1557" i="1"/>
  <c r="AJ1557" i="1"/>
  <c r="AL1545" i="1"/>
  <c r="AJ1545" i="1"/>
  <c r="AL1529" i="1"/>
  <c r="AJ1529" i="1"/>
  <c r="AL1513" i="1"/>
  <c r="AJ1513" i="1"/>
  <c r="AL1497" i="1"/>
  <c r="AJ1497" i="1"/>
  <c r="AL1481" i="1"/>
  <c r="AJ1481" i="1"/>
  <c r="AL1465" i="1"/>
  <c r="AJ1465" i="1"/>
  <c r="AL1146" i="1"/>
  <c r="AJ1146" i="1"/>
  <c r="AL1138" i="1"/>
  <c r="AJ1138" i="1"/>
  <c r="AL1128" i="1"/>
  <c r="AJ1128" i="1"/>
  <c r="AL1120" i="1"/>
  <c r="AJ1120" i="1"/>
  <c r="AL910" i="1"/>
  <c r="AJ910" i="1"/>
  <c r="AL902" i="1"/>
  <c r="AJ902" i="1"/>
  <c r="AL894" i="1"/>
  <c r="AJ894" i="1"/>
  <c r="AL884" i="1"/>
  <c r="AJ884" i="1"/>
  <c r="AL870" i="1"/>
  <c r="AJ870" i="1"/>
  <c r="AL860" i="1"/>
  <c r="AJ860" i="1"/>
  <c r="AL854" i="1"/>
  <c r="AJ854" i="1"/>
  <c r="AL848" i="1"/>
  <c r="AJ848" i="1"/>
  <c r="AL844" i="1"/>
  <c r="AJ844" i="1"/>
  <c r="AL840" i="1"/>
  <c r="AJ840" i="1"/>
  <c r="AL836" i="1"/>
  <c r="AJ836" i="1"/>
  <c r="AL832" i="1"/>
  <c r="AJ832" i="1"/>
  <c r="AL828" i="1"/>
  <c r="AJ828" i="1"/>
  <c r="AL824" i="1"/>
  <c r="AJ824" i="1"/>
  <c r="AL820" i="1"/>
  <c r="AJ820" i="1"/>
  <c r="AL816" i="1"/>
  <c r="AJ816" i="1"/>
  <c r="AL812" i="1"/>
  <c r="AJ812" i="1"/>
  <c r="AL808" i="1"/>
  <c r="AJ808" i="1"/>
  <c r="AL804" i="1"/>
  <c r="AJ804" i="1"/>
  <c r="AL800" i="1"/>
  <c r="AJ800" i="1"/>
  <c r="AL776" i="1"/>
  <c r="AJ776" i="1"/>
  <c r="AL766" i="1"/>
  <c r="AJ766" i="1"/>
  <c r="AL760" i="1"/>
  <c r="AJ760" i="1"/>
  <c r="AL750" i="1"/>
  <c r="AJ750" i="1"/>
  <c r="AL740" i="1"/>
  <c r="AJ740" i="1"/>
  <c r="AL736" i="1"/>
  <c r="AJ736" i="1"/>
  <c r="AL730" i="1"/>
  <c r="AJ730" i="1"/>
  <c r="AL286" i="1"/>
  <c r="AL230" i="1"/>
  <c r="AL226" i="1"/>
  <c r="AL218" i="1"/>
  <c r="AL206" i="1"/>
  <c r="AL202" i="1"/>
  <c r="AL198" i="1"/>
  <c r="AL194" i="1"/>
  <c r="AL190" i="1"/>
  <c r="AL172" i="1"/>
  <c r="AL40" i="1"/>
  <c r="AL36" i="1"/>
  <c r="AL30" i="1"/>
  <c r="AL2369" i="1"/>
  <c r="AJ2369" i="1"/>
  <c r="AL2337" i="1"/>
  <c r="AJ2337" i="1"/>
  <c r="AL2305" i="1"/>
  <c r="AJ2305" i="1"/>
  <c r="AL2273" i="1"/>
  <c r="AJ2273" i="1"/>
  <c r="AL2241" i="1"/>
  <c r="AJ2241" i="1"/>
  <c r="AL2209" i="1"/>
  <c r="AJ2209" i="1"/>
  <c r="AL2177" i="1"/>
  <c r="AJ2177" i="1"/>
  <c r="AL2145" i="1"/>
  <c r="AJ2145" i="1"/>
  <c r="AL2113" i="1"/>
  <c r="AJ2113" i="1"/>
  <c r="AL2081" i="1"/>
  <c r="AJ2081" i="1"/>
  <c r="AL2049" i="1"/>
  <c r="AJ2049" i="1"/>
  <c r="AL2017" i="1"/>
  <c r="AJ2017" i="1"/>
  <c r="AL1985" i="1"/>
  <c r="AJ1985" i="1"/>
  <c r="AL2351" i="1"/>
  <c r="AJ2271" i="1"/>
  <c r="AL2223" i="1"/>
  <c r="AL2191" i="1"/>
  <c r="AJ2191" i="1"/>
  <c r="AL1983" i="1"/>
  <c r="AJ1983" i="1"/>
  <c r="AL1925" i="1"/>
  <c r="AJ1925" i="1"/>
  <c r="AL1503" i="1"/>
  <c r="AJ1503" i="1"/>
  <c r="AL1423" i="1"/>
  <c r="AJ1423" i="1"/>
  <c r="AL1359" i="1"/>
  <c r="AL1316" i="1"/>
  <c r="AJ1316" i="1"/>
  <c r="AL1252" i="1"/>
  <c r="AJ1252" i="1"/>
  <c r="AL1945" i="1"/>
  <c r="AJ1945" i="1"/>
  <c r="AL1901" i="1"/>
  <c r="AJ1901" i="1"/>
  <c r="AL1853" i="1"/>
  <c r="AJ1853" i="1"/>
  <c r="AL1821" i="1"/>
  <c r="AJ1821" i="1"/>
  <c r="AL1789" i="1"/>
  <c r="AJ1789" i="1"/>
  <c r="AL1757" i="1"/>
  <c r="AJ1757" i="1"/>
  <c r="AL1627" i="1"/>
  <c r="AJ1627" i="1"/>
  <c r="AL1543" i="1"/>
  <c r="AJ1543" i="1"/>
  <c r="AL1479" i="1"/>
  <c r="AJ1479" i="1"/>
  <c r="AL1415" i="1"/>
  <c r="AL1963" i="1"/>
  <c r="AJ1963" i="1"/>
  <c r="AL1434" i="1"/>
  <c r="AJ1434" i="1"/>
  <c r="AL1394" i="1"/>
  <c r="AJ1394" i="1"/>
  <c r="AL458" i="1"/>
  <c r="AJ458" i="1"/>
  <c r="AL428" i="1"/>
  <c r="AL454" i="1"/>
  <c r="AL263" i="1"/>
  <c r="AL1956" i="1"/>
  <c r="AJ1956" i="1"/>
  <c r="AL1560" i="1"/>
  <c r="AJ1560" i="1"/>
  <c r="AL1556" i="1"/>
  <c r="AJ1556" i="1"/>
  <c r="AL1646" i="1"/>
  <c r="AJ1646" i="1"/>
  <c r="AL1582" i="1"/>
  <c r="AJ1582" i="1"/>
  <c r="AL1456" i="1"/>
  <c r="AJ1456" i="1"/>
  <c r="AL1484" i="1"/>
  <c r="AJ1484" i="1"/>
  <c r="AL1372" i="1"/>
  <c r="AJ1372" i="1"/>
  <c r="AL1440" i="1"/>
  <c r="AJ1440" i="1"/>
  <c r="AL2555" i="1"/>
  <c r="AJ2555" i="1"/>
  <c r="AL2533" i="1"/>
  <c r="AJ2533" i="1"/>
  <c r="AL2469" i="1"/>
  <c r="AJ2469" i="1"/>
  <c r="AL2413" i="1"/>
  <c r="AJ2413" i="1"/>
  <c r="AL2381" i="1"/>
  <c r="AJ2381" i="1"/>
  <c r="AL2349" i="1"/>
  <c r="AJ2349" i="1"/>
  <c r="AL2317" i="1"/>
  <c r="AJ2317" i="1"/>
  <c r="AL2285" i="1"/>
  <c r="AJ2285" i="1"/>
  <c r="AL2253" i="1"/>
  <c r="AJ2253" i="1"/>
  <c r="AL2221" i="1"/>
  <c r="AJ2221" i="1"/>
  <c r="AL2189" i="1"/>
  <c r="AJ2189" i="1"/>
  <c r="AL2125" i="1"/>
  <c r="AJ2125" i="1"/>
  <c r="AL2061" i="1"/>
  <c r="AJ2061" i="1"/>
  <c r="AL1997" i="1"/>
  <c r="AJ1997" i="1"/>
  <c r="AL1965" i="1"/>
  <c r="AJ1965" i="1"/>
  <c r="AL2423" i="1"/>
  <c r="AJ2423" i="1"/>
  <c r="AL2411" i="1"/>
  <c r="AJ2411" i="1"/>
  <c r="AL2379" i="1"/>
  <c r="AJ2379" i="1"/>
  <c r="AL2283" i="1"/>
  <c r="AJ2283" i="1"/>
  <c r="AL2139" i="1"/>
  <c r="AJ2139" i="1"/>
  <c r="AL2059" i="1"/>
  <c r="AJ2059" i="1"/>
  <c r="AL2027" i="1"/>
  <c r="AJ2027" i="1"/>
  <c r="AL1979" i="1"/>
  <c r="AJ1979" i="1"/>
  <c r="AL2515" i="1"/>
  <c r="AJ2515" i="1"/>
  <c r="AL1693" i="1"/>
  <c r="AJ1693" i="1"/>
  <c r="AL1515" i="1"/>
  <c r="AJ1515" i="1"/>
  <c r="AL1451" i="1"/>
  <c r="AJ1451" i="1"/>
  <c r="AL1387" i="1"/>
  <c r="AJ1387" i="1"/>
  <c r="AL1953" i="1"/>
  <c r="AJ1953" i="1"/>
  <c r="AL1897" i="1"/>
  <c r="AJ1897" i="1"/>
  <c r="AL1865" i="1"/>
  <c r="AJ1865" i="1"/>
  <c r="AL1833" i="1"/>
  <c r="AJ1833" i="1"/>
  <c r="AL1801" i="1"/>
  <c r="AJ1801" i="1"/>
  <c r="AL1769" i="1"/>
  <c r="AJ1769" i="1"/>
  <c r="AL1648" i="1"/>
  <c r="AJ1648" i="1"/>
  <c r="AL1616" i="1"/>
  <c r="AJ1616" i="1"/>
  <c r="AL1584" i="1"/>
  <c r="AJ1584" i="1"/>
  <c r="AL1923" i="1"/>
  <c r="AJ1923" i="1"/>
  <c r="AL1705" i="1"/>
  <c r="AJ1705" i="1"/>
  <c r="AL1343" i="1"/>
  <c r="AJ1343" i="1"/>
  <c r="AL1292" i="1"/>
  <c r="AJ1292" i="1"/>
  <c r="AL1321" i="1"/>
  <c r="AJ1321" i="1"/>
  <c r="AL1349" i="1"/>
  <c r="AJ1349" i="1"/>
  <c r="AL1161" i="1"/>
  <c r="AJ1161" i="1"/>
  <c r="AL1121" i="1"/>
  <c r="AJ1121" i="1"/>
  <c r="AL1059" i="1"/>
  <c r="AJ1059" i="1"/>
  <c r="AL995" i="1"/>
  <c r="AJ995" i="1"/>
  <c r="AL535" i="1"/>
  <c r="AJ535" i="1"/>
  <c r="AL670" i="1"/>
  <c r="AJ670" i="1"/>
  <c r="AL611" i="1"/>
  <c r="AJ611" i="1"/>
  <c r="AL595" i="1"/>
  <c r="AJ595" i="1"/>
  <c r="AL549" i="1"/>
  <c r="AJ549" i="1"/>
  <c r="AL696" i="1"/>
  <c r="AJ696" i="1"/>
  <c r="AL632" i="1"/>
  <c r="AJ632" i="1"/>
  <c r="AL531" i="1"/>
  <c r="AJ531" i="1"/>
  <c r="AL588" i="1"/>
  <c r="AJ588" i="1"/>
  <c r="AL442" i="1"/>
  <c r="AL474" i="1"/>
  <c r="AJ474" i="1"/>
  <c r="AL468" i="1"/>
  <c r="AJ468" i="1"/>
  <c r="AL424" i="1"/>
  <c r="AL392" i="1"/>
  <c r="AL446" i="1"/>
  <c r="AL1470" i="1"/>
  <c r="AJ1470" i="1"/>
  <c r="AL1438" i="1"/>
  <c r="AJ1438" i="1"/>
  <c r="AL1245" i="1"/>
  <c r="AJ1245" i="1"/>
  <c r="AL1157" i="1"/>
  <c r="AJ1157" i="1"/>
  <c r="AL966" i="1"/>
  <c r="AJ966" i="1"/>
  <c r="AL906" i="1"/>
  <c r="AJ906" i="1"/>
  <c r="AL855" i="1"/>
  <c r="AJ855" i="1"/>
  <c r="AL823" i="1"/>
  <c r="AJ823" i="1"/>
  <c r="AL2544" i="1"/>
  <c r="AJ2544" i="1"/>
  <c r="AL2528" i="1"/>
  <c r="AJ2528" i="1"/>
  <c r="AL2512" i="1"/>
  <c r="AJ2512" i="1"/>
  <c r="AL2496" i="1"/>
  <c r="AJ2496" i="1"/>
  <c r="AL2480" i="1"/>
  <c r="AJ2480" i="1"/>
  <c r="AL2464" i="1"/>
  <c r="AJ2464" i="1"/>
  <c r="AL2448" i="1"/>
  <c r="AJ2448" i="1"/>
  <c r="AL2432" i="1"/>
  <c r="AJ2432" i="1"/>
  <c r="AL2416" i="1"/>
  <c r="AJ2416" i="1"/>
  <c r="AL1748" i="1"/>
  <c r="AJ1748" i="1"/>
  <c r="AL1744" i="1"/>
  <c r="AJ1744" i="1"/>
  <c r="AL1740" i="1"/>
  <c r="AJ1740" i="1"/>
  <c r="AL1736" i="1"/>
  <c r="AJ1736" i="1"/>
  <c r="AL1732" i="1"/>
  <c r="AJ1732" i="1"/>
  <c r="AL1728" i="1"/>
  <c r="AJ1728" i="1"/>
  <c r="AL1724" i="1"/>
  <c r="AJ1724" i="1"/>
  <c r="AL1720" i="1"/>
  <c r="AJ1720" i="1"/>
  <c r="AL1716" i="1"/>
  <c r="AJ1716" i="1"/>
  <c r="AL1712" i="1"/>
  <c r="AJ1712" i="1"/>
  <c r="AL1708" i="1"/>
  <c r="AJ1708" i="1"/>
  <c r="AL1704" i="1"/>
  <c r="AJ1704" i="1"/>
  <c r="AL1700" i="1"/>
  <c r="AJ1700" i="1"/>
  <c r="AL1696" i="1"/>
  <c r="AJ1696" i="1"/>
  <c r="AL1692" i="1"/>
  <c r="AJ1692" i="1"/>
  <c r="AL1688" i="1"/>
  <c r="AJ1688" i="1"/>
  <c r="AL1684" i="1"/>
  <c r="AJ1684" i="1"/>
  <c r="AL1680" i="1"/>
  <c r="AJ1680" i="1"/>
  <c r="AL1676" i="1"/>
  <c r="AJ1676" i="1"/>
  <c r="AL1672" i="1"/>
  <c r="AJ1672" i="1"/>
  <c r="AL1668" i="1"/>
  <c r="AJ1668" i="1"/>
  <c r="AL1664" i="1"/>
  <c r="AJ1664" i="1"/>
  <c r="AL1660" i="1"/>
  <c r="AJ1660" i="1"/>
  <c r="AL1644" i="1"/>
  <c r="AJ1644" i="1"/>
  <c r="AL1628" i="1"/>
  <c r="AJ1628" i="1"/>
  <c r="AL1612" i="1"/>
  <c r="AJ1612" i="1"/>
  <c r="AL1596" i="1"/>
  <c r="AJ1596" i="1"/>
  <c r="AL1580" i="1"/>
  <c r="AJ1580" i="1"/>
  <c r="AL1541" i="1"/>
  <c r="AJ1541" i="1"/>
  <c r="AL1525" i="1"/>
  <c r="AJ1525" i="1"/>
  <c r="AL1509" i="1"/>
  <c r="AJ1509" i="1"/>
  <c r="AL1493" i="1"/>
  <c r="AJ1493" i="1"/>
  <c r="AL1477" i="1"/>
  <c r="AJ1477" i="1"/>
  <c r="AL1461" i="1"/>
  <c r="AJ1461" i="1"/>
  <c r="AL1453" i="1"/>
  <c r="AJ1453" i="1"/>
  <c r="AL1437" i="1"/>
  <c r="AJ1437" i="1"/>
  <c r="AL1429" i="1"/>
  <c r="AJ1429" i="1"/>
  <c r="AL1421" i="1"/>
  <c r="AJ1421" i="1"/>
  <c r="AL1405" i="1"/>
  <c r="AJ1405" i="1"/>
  <c r="AL1397" i="1"/>
  <c r="AJ1397" i="1"/>
  <c r="AL1389" i="1"/>
  <c r="AJ1389" i="1"/>
  <c r="AL1373" i="1"/>
  <c r="AJ1373" i="1"/>
  <c r="AL1365" i="1"/>
  <c r="AJ1365" i="1"/>
  <c r="AL1357" i="1"/>
  <c r="AJ1357" i="1"/>
  <c r="AL1147" i="1"/>
  <c r="AJ1147" i="1"/>
  <c r="AL501" i="1"/>
  <c r="AJ501" i="1"/>
  <c r="AL487" i="1"/>
  <c r="AJ487" i="1"/>
  <c r="AL483" i="1"/>
  <c r="AJ483" i="1"/>
  <c r="AL479" i="1"/>
  <c r="AJ479" i="1"/>
  <c r="AL475" i="1"/>
  <c r="AJ475" i="1"/>
  <c r="AL2343" i="1"/>
  <c r="AJ2343" i="1"/>
  <c r="AL2183" i="1"/>
  <c r="AJ2183" i="1"/>
  <c r="AL2151" i="1"/>
  <c r="AJ2151" i="1"/>
  <c r="AL1535" i="1"/>
  <c r="AJ1535" i="1"/>
  <c r="AL1439" i="1"/>
  <c r="AJ1439" i="1"/>
  <c r="AL1967" i="1"/>
  <c r="AJ1967" i="1"/>
  <c r="AL1268" i="1"/>
  <c r="AJ1268" i="1"/>
  <c r="AL1877" i="1"/>
  <c r="AJ1877" i="1"/>
  <c r="AL1813" i="1"/>
  <c r="AJ1813" i="1"/>
  <c r="AL1747" i="1"/>
  <c r="AJ1747" i="1"/>
  <c r="AL1683" i="1"/>
  <c r="AJ1683" i="1"/>
  <c r="AL1624" i="1"/>
  <c r="AJ1624" i="1"/>
  <c r="AL1399" i="1"/>
  <c r="AJ1399" i="1"/>
  <c r="AL1094" i="1"/>
  <c r="AJ1094" i="1"/>
  <c r="AL998" i="1"/>
  <c r="AJ998" i="1"/>
  <c r="AL893" i="1"/>
  <c r="AJ893" i="1"/>
  <c r="AL847" i="1"/>
  <c r="AJ847" i="1"/>
  <c r="AL815" i="1"/>
  <c r="AJ815" i="1"/>
  <c r="AL829" i="1"/>
  <c r="AJ829" i="1"/>
  <c r="AL636" i="1"/>
  <c r="AJ636" i="1"/>
  <c r="AL630" i="1"/>
  <c r="AJ630" i="1"/>
  <c r="AL586" i="1"/>
  <c r="AJ586" i="1"/>
  <c r="AL720" i="1"/>
  <c r="AJ720" i="1"/>
  <c r="AL624" i="1"/>
  <c r="AJ624" i="1"/>
  <c r="AL507" i="1"/>
  <c r="AJ507" i="1"/>
  <c r="AL2513" i="1"/>
  <c r="AJ2513" i="1"/>
  <c r="AL2115" i="1"/>
  <c r="AJ2115" i="1"/>
  <c r="AL1933" i="1"/>
  <c r="AJ1933" i="1"/>
  <c r="AL1943" i="1"/>
  <c r="AJ1943" i="1"/>
  <c r="AL1911" i="1"/>
  <c r="AJ1911" i="1"/>
  <c r="AL1685" i="1"/>
  <c r="AJ1685" i="1"/>
  <c r="AL1531" i="1"/>
  <c r="AJ1531" i="1"/>
  <c r="AL1467" i="1"/>
  <c r="AJ1467" i="1"/>
  <c r="AL1403" i="1"/>
  <c r="AJ1403" i="1"/>
  <c r="AL1689" i="1"/>
  <c r="AJ1689" i="1"/>
  <c r="AJ1335" i="1"/>
  <c r="AL1276" i="1"/>
  <c r="AJ1276" i="1"/>
  <c r="AL1305" i="1"/>
  <c r="AJ1305" i="1"/>
  <c r="AL1301" i="1"/>
  <c r="AJ1301" i="1"/>
  <c r="AL1237" i="1"/>
  <c r="AJ1237" i="1"/>
  <c r="AL674" i="1"/>
  <c r="AJ674" i="1"/>
  <c r="AL281" i="1"/>
  <c r="AL111" i="1"/>
  <c r="AL1885" i="1"/>
  <c r="AJ1885" i="1"/>
  <c r="AL1319" i="1"/>
  <c r="AJ1319" i="1"/>
  <c r="AL1255" i="1"/>
  <c r="AJ1255" i="1"/>
  <c r="AL1610" i="1"/>
  <c r="AJ1610" i="1"/>
  <c r="AL1490" i="1"/>
  <c r="AJ1490" i="1"/>
  <c r="AL1458" i="1"/>
  <c r="AJ1458" i="1"/>
  <c r="AL1418" i="1"/>
  <c r="AJ1418" i="1"/>
  <c r="AL1386" i="1"/>
  <c r="AJ1386" i="1"/>
  <c r="AL1261" i="1"/>
  <c r="AJ1261" i="1"/>
  <c r="AL1078" i="1"/>
  <c r="AJ1078" i="1"/>
  <c r="AL982" i="1"/>
  <c r="AJ982" i="1"/>
  <c r="AL1112" i="1"/>
  <c r="AJ1112" i="1"/>
  <c r="AL879" i="1"/>
  <c r="AJ879" i="1"/>
  <c r="AL835" i="1"/>
  <c r="AJ835" i="1"/>
  <c r="AL889" i="1"/>
  <c r="AL857" i="1"/>
  <c r="AJ857" i="1"/>
  <c r="AL825" i="1"/>
  <c r="AJ825" i="1"/>
  <c r="AJ644" i="1"/>
  <c r="AL710" i="1"/>
  <c r="AJ710" i="1"/>
  <c r="AL606" i="1"/>
  <c r="AJ606" i="1"/>
  <c r="AL509" i="1"/>
  <c r="AJ509" i="1"/>
  <c r="AJ579" i="1"/>
  <c r="AL476" i="1"/>
  <c r="AL380" i="1"/>
  <c r="AL288" i="1"/>
  <c r="AL159" i="1"/>
  <c r="AL888" i="1"/>
  <c r="AJ888" i="1"/>
  <c r="AL878" i="1"/>
  <c r="AJ878" i="1"/>
  <c r="AL864" i="1"/>
  <c r="AJ864" i="1"/>
  <c r="AL792" i="1"/>
  <c r="AJ792" i="1"/>
  <c r="AL788" i="1"/>
  <c r="AJ788" i="1"/>
  <c r="AL784" i="1"/>
  <c r="AJ784" i="1"/>
  <c r="AL780" i="1"/>
  <c r="AJ780" i="1"/>
  <c r="AL754" i="1"/>
  <c r="AJ754" i="1"/>
  <c r="AL744" i="1"/>
  <c r="AJ744" i="1"/>
  <c r="AL268" i="1"/>
  <c r="AL248" i="1"/>
  <c r="AL244" i="1"/>
  <c r="AL240" i="1"/>
  <c r="AL148" i="1"/>
  <c r="AL66" i="1"/>
  <c r="AL48" i="1"/>
  <c r="AL12" i="1"/>
  <c r="AL1551" i="1"/>
  <c r="AJ1551" i="1"/>
  <c r="AL1932" i="1"/>
  <c r="AJ1932" i="1"/>
  <c r="AL1512" i="1"/>
  <c r="AJ1512" i="1"/>
  <c r="AL1572" i="1"/>
  <c r="AJ1572" i="1"/>
  <c r="AL1428" i="1"/>
  <c r="AJ1428" i="1"/>
  <c r="AL1622" i="1"/>
  <c r="AJ1622" i="1"/>
  <c r="AL1536" i="1"/>
  <c r="AJ1536" i="1"/>
  <c r="AL1564" i="1"/>
  <c r="AJ1564" i="1"/>
  <c r="AL1396" i="1"/>
  <c r="AJ1396" i="1"/>
  <c r="AL1416" i="1"/>
  <c r="AJ1416" i="1"/>
  <c r="AL852" i="1"/>
  <c r="AJ852" i="1"/>
  <c r="AJ856" i="1"/>
  <c r="AL2557" i="1"/>
  <c r="AJ2557" i="1"/>
  <c r="AL2517" i="1"/>
  <c r="AJ2517" i="1"/>
  <c r="AL2453" i="1"/>
  <c r="AJ2453" i="1"/>
  <c r="AL2401" i="1"/>
  <c r="AJ2401" i="1"/>
  <c r="AL2383" i="1"/>
  <c r="AJ2383" i="1"/>
  <c r="AJ2143" i="1"/>
  <c r="AL2111" i="1"/>
  <c r="AJ2111" i="1"/>
  <c r="AL2063" i="1"/>
  <c r="AJ2063" i="1"/>
  <c r="AL1713" i="1"/>
  <c r="AJ1713" i="1"/>
  <c r="AL1571" i="1"/>
  <c r="AJ1571" i="1"/>
  <c r="AL1475" i="1"/>
  <c r="AJ1475" i="1"/>
  <c r="AJ1411" i="1"/>
  <c r="AL1329" i="1"/>
  <c r="AJ1329" i="1"/>
  <c r="AL1303" i="1"/>
  <c r="AJ1303" i="1"/>
  <c r="AL1239" i="1"/>
  <c r="AJ1239" i="1"/>
  <c r="AL1626" i="1"/>
  <c r="AJ1626" i="1"/>
  <c r="AL1293" i="1"/>
  <c r="AJ1293" i="1"/>
  <c r="AL1132" i="1"/>
  <c r="AJ1132" i="1"/>
  <c r="AL950" i="1"/>
  <c r="AJ950" i="1"/>
  <c r="AL863" i="1"/>
  <c r="AJ863" i="1"/>
  <c r="AL827" i="1"/>
  <c r="AJ827" i="1"/>
  <c r="AJ881" i="1"/>
  <c r="AL849" i="1"/>
  <c r="AJ849" i="1"/>
  <c r="AJ817" i="1"/>
  <c r="AL678" i="1"/>
  <c r="AJ678" i="1"/>
  <c r="AL598" i="1"/>
  <c r="AJ598" i="1"/>
  <c r="AL533" i="1"/>
  <c r="AL640" i="1"/>
  <c r="AJ640" i="1"/>
  <c r="AL2091" i="1"/>
  <c r="AJ2091" i="1"/>
  <c r="AL1949" i="1"/>
  <c r="AJ1949" i="1"/>
  <c r="AL1099" i="1"/>
  <c r="AL1935" i="1"/>
  <c r="AJ1935" i="1"/>
  <c r="AL1110" i="1"/>
  <c r="AJ1110" i="1"/>
  <c r="AL1070" i="1"/>
  <c r="AJ1070" i="1"/>
  <c r="AL1006" i="1"/>
  <c r="AJ1006" i="1"/>
  <c r="AL942" i="1"/>
  <c r="AJ942" i="1"/>
  <c r="AL1076" i="1"/>
  <c r="AJ1076" i="1"/>
  <c r="AL1044" i="1"/>
  <c r="AJ1044" i="1"/>
  <c r="AL1012" i="1"/>
  <c r="AJ1012" i="1"/>
  <c r="AL980" i="1"/>
  <c r="AJ980" i="1"/>
  <c r="AL948" i="1"/>
  <c r="AJ948" i="1"/>
  <c r="AL916" i="1"/>
  <c r="AJ916" i="1"/>
  <c r="AL898" i="1"/>
  <c r="AJ898" i="1"/>
  <c r="AL875" i="1"/>
  <c r="AJ875" i="1"/>
  <c r="AL716" i="1"/>
  <c r="AJ716" i="1"/>
  <c r="AL684" i="1"/>
  <c r="AJ684" i="1"/>
  <c r="AL682" i="1"/>
  <c r="AJ682" i="1"/>
  <c r="AL650" i="1"/>
  <c r="AJ650" i="1"/>
  <c r="AL618" i="1"/>
  <c r="AJ618" i="1"/>
  <c r="AL394" i="1"/>
  <c r="AL287" i="1"/>
  <c r="AL223" i="1"/>
  <c r="AL1941" i="1"/>
  <c r="AJ1941" i="1"/>
  <c r="AL1331" i="1"/>
  <c r="AJ1331" i="1"/>
  <c r="AL1236" i="1"/>
  <c r="AJ1236" i="1"/>
  <c r="AL1893" i="1"/>
  <c r="AJ1893" i="1"/>
  <c r="AL1829" i="1"/>
  <c r="AJ1829" i="1"/>
  <c r="AL1765" i="1"/>
  <c r="AJ1765" i="1"/>
  <c r="AL1699" i="1"/>
  <c r="AJ1699" i="1"/>
  <c r="AL1643" i="1"/>
  <c r="AJ1643" i="1"/>
  <c r="AL1592" i="1"/>
  <c r="AJ1592" i="1"/>
  <c r="AL1495" i="1"/>
  <c r="AJ1495" i="1"/>
  <c r="AL1697" i="1"/>
  <c r="AJ1697" i="1"/>
  <c r="AL1507" i="1"/>
  <c r="AJ1507" i="1"/>
  <c r="AL1363" i="1"/>
  <c r="AJ1363" i="1"/>
  <c r="AL1134" i="1"/>
  <c r="AJ1134" i="1"/>
  <c r="AL1311" i="1"/>
  <c r="AJ1311" i="1"/>
  <c r="AL1618" i="1"/>
  <c r="AJ1618" i="1"/>
  <c r="AL813" i="1"/>
  <c r="AJ813" i="1"/>
  <c r="AI694" i="1"/>
  <c r="AI610" i="1"/>
  <c r="AL565" i="1"/>
  <c r="AJ565" i="1"/>
  <c r="AL571" i="1"/>
  <c r="AJ571" i="1"/>
  <c r="AL390" i="1"/>
  <c r="AL460" i="1"/>
  <c r="AL404" i="1"/>
  <c r="AL1115" i="1"/>
  <c r="AJ1115" i="1"/>
  <c r="AL1067" i="1"/>
  <c r="AJ1067" i="1"/>
  <c r="AL1035" i="1"/>
  <c r="AJ1035" i="1"/>
  <c r="AL1003" i="1"/>
  <c r="AJ1003" i="1"/>
  <c r="AL971" i="1"/>
  <c r="AJ971" i="1"/>
  <c r="AL939" i="1"/>
  <c r="AJ939" i="1"/>
  <c r="AL899" i="1"/>
  <c r="AJ899" i="1"/>
  <c r="AL695" i="1"/>
  <c r="AJ695" i="1"/>
  <c r="AL679" i="1"/>
  <c r="AJ679" i="1"/>
  <c r="AL663" i="1"/>
  <c r="AJ663" i="1"/>
  <c r="AL639" i="1"/>
  <c r="AJ639" i="1"/>
  <c r="AL623" i="1"/>
  <c r="AJ623" i="1"/>
  <c r="AL593" i="1"/>
  <c r="AJ593" i="1"/>
  <c r="AL585" i="1"/>
  <c r="AJ585" i="1"/>
  <c r="AL521" i="1"/>
  <c r="AJ521" i="1"/>
  <c r="AL491" i="1"/>
  <c r="AJ491" i="1"/>
  <c r="AL459" i="1"/>
  <c r="AJ459" i="1"/>
  <c r="AL445" i="1"/>
  <c r="AL299" i="1"/>
  <c r="AL267" i="1"/>
  <c r="AL235" i="1"/>
  <c r="AL167" i="1"/>
  <c r="AL155" i="1"/>
  <c r="AL123" i="1"/>
  <c r="AL119" i="1"/>
  <c r="AL107" i="1"/>
  <c r="AL103" i="1"/>
  <c r="AL1948" i="1"/>
  <c r="AJ1948" i="1"/>
  <c r="AL1544" i="1"/>
  <c r="AJ1544" i="1"/>
  <c r="AL1540" i="1"/>
  <c r="AJ1540" i="1"/>
  <c r="AL1638" i="1"/>
  <c r="AJ1638" i="1"/>
  <c r="AL1568" i="1"/>
  <c r="AJ1568" i="1"/>
  <c r="AL1448" i="1"/>
  <c r="AJ1448" i="1"/>
  <c r="AL1468" i="1"/>
  <c r="AJ1468" i="1"/>
  <c r="AL1356" i="1"/>
  <c r="AJ1356" i="1"/>
  <c r="AL1380" i="1"/>
  <c r="AJ1380" i="1"/>
  <c r="AL1360" i="1"/>
  <c r="AJ1360" i="1"/>
  <c r="AL2475" i="1"/>
  <c r="AJ2475" i="1"/>
  <c r="AL2525" i="1"/>
  <c r="AJ2525" i="1"/>
  <c r="AL2485" i="1"/>
  <c r="AJ2485" i="1"/>
  <c r="AI2437" i="1"/>
  <c r="AL2393" i="1"/>
  <c r="AJ2393" i="1"/>
  <c r="AL2361" i="1"/>
  <c r="AJ2361" i="1"/>
  <c r="AL2329" i="1"/>
  <c r="AJ2329" i="1"/>
  <c r="AL2297" i="1"/>
  <c r="AJ2297" i="1"/>
  <c r="AL2265" i="1"/>
  <c r="AJ2265" i="1"/>
  <c r="AL2233" i="1"/>
  <c r="AJ2233" i="1"/>
  <c r="AL2185" i="1"/>
  <c r="AJ2185" i="1"/>
  <c r="AL2153" i="1"/>
  <c r="AJ2153" i="1"/>
  <c r="AL2121" i="1"/>
  <c r="AJ2121" i="1"/>
  <c r="AL2089" i="1"/>
  <c r="AJ2089" i="1"/>
  <c r="AL2057" i="1"/>
  <c r="AJ2057" i="1"/>
  <c r="AL2025" i="1"/>
  <c r="AJ2025" i="1"/>
  <c r="AL1993" i="1"/>
  <c r="AJ1993" i="1"/>
  <c r="AL2447" i="1"/>
  <c r="AJ2447" i="1"/>
  <c r="AL2407" i="1"/>
  <c r="AJ2407" i="1"/>
  <c r="AL2295" i="1"/>
  <c r="AJ2295" i="1"/>
  <c r="AL2247" i="1"/>
  <c r="AJ2247" i="1"/>
  <c r="AL2103" i="1"/>
  <c r="AJ2103" i="1"/>
  <c r="AL2071" i="1"/>
  <c r="AJ2071" i="1"/>
  <c r="AL2039" i="1"/>
  <c r="AJ2039" i="1"/>
  <c r="AL2007" i="1"/>
  <c r="AJ2007" i="1"/>
  <c r="AL1975" i="1"/>
  <c r="AJ1975" i="1"/>
  <c r="AL1665" i="1"/>
  <c r="AJ1665" i="1"/>
  <c r="AJ1395" i="1"/>
  <c r="AL1295" i="1"/>
  <c r="AJ1295" i="1"/>
  <c r="AL1143" i="1"/>
  <c r="AJ1143" i="1"/>
  <c r="AL1602" i="1"/>
  <c r="AJ1602" i="1"/>
  <c r="AL1518" i="1"/>
  <c r="AJ1518" i="1"/>
  <c r="AL1486" i="1"/>
  <c r="AJ1486" i="1"/>
  <c r="AJ1462" i="1"/>
  <c r="AL1430" i="1"/>
  <c r="AJ1430" i="1"/>
  <c r="AL1366" i="1"/>
  <c r="AJ1366" i="1"/>
  <c r="AL1277" i="1"/>
  <c r="AJ907" i="1"/>
  <c r="AL853" i="1"/>
  <c r="AJ853" i="1"/>
  <c r="AJ545" i="1"/>
  <c r="AL406" i="1"/>
  <c r="AL388" i="1"/>
  <c r="AL1940" i="1"/>
  <c r="AJ1940" i="1"/>
  <c r="AL1528" i="1"/>
  <c r="AL1524" i="1"/>
  <c r="AJ1524" i="1"/>
  <c r="AL1630" i="1"/>
  <c r="AJ1630" i="1"/>
  <c r="AL1552" i="1"/>
  <c r="AJ1552" i="1"/>
  <c r="AL1412" i="1"/>
  <c r="AJ1412" i="1"/>
  <c r="AL1452" i="1"/>
  <c r="AJ1452" i="1"/>
  <c r="AL1432" i="1"/>
  <c r="AJ1432" i="1"/>
  <c r="AL1364" i="1"/>
  <c r="AJ1364" i="1"/>
  <c r="AL798" i="1"/>
  <c r="AJ798" i="1"/>
  <c r="AL2459" i="1"/>
  <c r="AJ2459" i="1"/>
  <c r="AL2429" i="1"/>
  <c r="AJ2429" i="1"/>
  <c r="AL2389" i="1"/>
  <c r="AJ2389" i="1"/>
  <c r="AL2357" i="1"/>
  <c r="AJ2357" i="1"/>
  <c r="AL2325" i="1"/>
  <c r="AJ2325" i="1"/>
  <c r="AL2293" i="1"/>
  <c r="AJ2293" i="1"/>
  <c r="AL2261" i="1"/>
  <c r="AJ2261" i="1"/>
  <c r="AL2229" i="1"/>
  <c r="AJ2229" i="1"/>
  <c r="AL2197" i="1"/>
  <c r="AJ2197" i="1"/>
  <c r="AL2165" i="1"/>
  <c r="AJ2165" i="1"/>
  <c r="AL2133" i="1"/>
  <c r="AJ2133" i="1"/>
  <c r="AL2101" i="1"/>
  <c r="AJ2101" i="1"/>
  <c r="AL2069" i="1"/>
  <c r="AJ2069" i="1"/>
  <c r="AL2037" i="1"/>
  <c r="AJ2037" i="1"/>
  <c r="AL2005" i="1"/>
  <c r="AJ2005" i="1"/>
  <c r="AL1973" i="1"/>
  <c r="AJ1973" i="1"/>
  <c r="AL2545" i="1"/>
  <c r="AJ2545" i="1"/>
  <c r="AL2339" i="1"/>
  <c r="AJ2339" i="1"/>
  <c r="AL2307" i="1"/>
  <c r="AJ2307" i="1"/>
  <c r="AL2227" i="1"/>
  <c r="AJ2227" i="1"/>
  <c r="AL2019" i="1"/>
  <c r="AJ2019" i="1"/>
  <c r="AL2483" i="1"/>
  <c r="AJ2483" i="1"/>
  <c r="AL1937" i="1"/>
  <c r="AJ1937" i="1"/>
  <c r="AL1889" i="1"/>
  <c r="AJ1889" i="1"/>
  <c r="AL1857" i="1"/>
  <c r="AJ1857" i="1"/>
  <c r="AL1825" i="1"/>
  <c r="AJ1825" i="1"/>
  <c r="AL1793" i="1"/>
  <c r="AJ1793" i="1"/>
  <c r="AL1761" i="1"/>
  <c r="AJ1761" i="1"/>
  <c r="AL1632" i="1"/>
  <c r="AJ1632" i="1"/>
  <c r="AL1600" i="1"/>
  <c r="AJ1600" i="1"/>
  <c r="AL1971" i="1"/>
  <c r="AJ1971" i="1"/>
  <c r="AL1118" i="1"/>
  <c r="AJ1118" i="1"/>
  <c r="AL1043" i="1"/>
  <c r="AJ1043" i="1"/>
  <c r="AL979" i="1"/>
  <c r="AL915" i="1"/>
  <c r="AJ915" i="1"/>
  <c r="AL1114" i="1"/>
  <c r="AJ1114" i="1"/>
  <c r="AL1086" i="1"/>
  <c r="AJ1086" i="1"/>
  <c r="AL1022" i="1"/>
  <c r="AJ1022" i="1"/>
  <c r="AL958" i="1"/>
  <c r="AJ958" i="1"/>
  <c r="AL1100" i="1"/>
  <c r="AJ1100" i="1"/>
  <c r="AL1068" i="1"/>
  <c r="AJ1068" i="1"/>
  <c r="AL1036" i="1"/>
  <c r="AJ1036" i="1"/>
  <c r="AL1004" i="1"/>
  <c r="AJ1004" i="1"/>
  <c r="AL972" i="1"/>
  <c r="AJ972" i="1"/>
  <c r="AL940" i="1"/>
  <c r="AJ940" i="1"/>
  <c r="AL908" i="1"/>
  <c r="AJ908" i="1"/>
  <c r="AL901" i="1"/>
  <c r="AJ901" i="1"/>
  <c r="AL867" i="1"/>
  <c r="AJ692" i="1"/>
  <c r="AL628" i="1"/>
  <c r="AL527" i="1"/>
  <c r="AJ527" i="1"/>
  <c r="AL686" i="1"/>
  <c r="AJ686" i="1"/>
  <c r="AL622" i="1"/>
  <c r="AJ622" i="1"/>
  <c r="AL599" i="1"/>
  <c r="AL581" i="1"/>
  <c r="AJ581" i="1"/>
  <c r="AL517" i="1"/>
  <c r="AJ517" i="1"/>
  <c r="AL680" i="1"/>
  <c r="AJ680" i="1"/>
  <c r="AL616" i="1"/>
  <c r="AJ616" i="1"/>
  <c r="AL523" i="1"/>
  <c r="AJ523" i="1"/>
  <c r="AL706" i="1"/>
  <c r="AJ706" i="1"/>
  <c r="AL529" i="1"/>
  <c r="AJ529" i="1"/>
  <c r="AL448" i="1"/>
  <c r="AL402" i="1"/>
  <c r="AL452" i="1"/>
  <c r="AL416" i="1"/>
  <c r="AL384" i="1"/>
  <c r="AL271" i="1"/>
  <c r="AL289" i="1"/>
  <c r="AL1554" i="1"/>
  <c r="AJ1554" i="1"/>
  <c r="AL1522" i="1"/>
  <c r="AJ1522" i="1"/>
  <c r="AL537" i="1"/>
  <c r="AJ537" i="1"/>
  <c r="AL414" i="1"/>
  <c r="AL1577" i="1"/>
  <c r="AJ1577" i="1"/>
  <c r="AL1569" i="1"/>
  <c r="AJ1569" i="1"/>
  <c r="AL1561" i="1"/>
  <c r="AJ1561" i="1"/>
  <c r="AL1553" i="1"/>
  <c r="AJ1553" i="1"/>
  <c r="AL1537" i="1"/>
  <c r="AJ1537" i="1"/>
  <c r="AL1521" i="1"/>
  <c r="AL1505" i="1"/>
  <c r="AJ1505" i="1"/>
  <c r="AL1489" i="1"/>
  <c r="AJ1489" i="1"/>
  <c r="AL1473" i="1"/>
  <c r="AJ1473" i="1"/>
  <c r="AL1152" i="1"/>
  <c r="AL1144" i="1"/>
  <c r="AJ1144" i="1"/>
  <c r="AL1130" i="1"/>
  <c r="AJ1130" i="1"/>
  <c r="AL1122" i="1"/>
  <c r="AJ1122" i="1"/>
  <c r="AL912" i="1"/>
  <c r="AJ912" i="1"/>
  <c r="AL904" i="1"/>
  <c r="AJ904" i="1"/>
  <c r="AL896" i="1"/>
  <c r="AJ896" i="1"/>
  <c r="AL892" i="1"/>
  <c r="AJ892" i="1"/>
  <c r="AL872" i="1"/>
  <c r="AJ872" i="1"/>
  <c r="AL868" i="1"/>
  <c r="AJ868" i="1"/>
  <c r="AL858" i="1"/>
  <c r="AJ858" i="1"/>
  <c r="AL850" i="1"/>
  <c r="AJ850" i="1"/>
  <c r="AL846" i="1"/>
  <c r="AL842" i="1"/>
  <c r="AJ842" i="1"/>
  <c r="AL838" i="1"/>
  <c r="AJ838" i="1"/>
  <c r="AL834" i="1"/>
  <c r="AJ834" i="1"/>
  <c r="AL830" i="1"/>
  <c r="AL826" i="1"/>
  <c r="AJ826" i="1"/>
  <c r="AL822" i="1"/>
  <c r="AJ822" i="1"/>
  <c r="AL818" i="1"/>
  <c r="AJ818" i="1"/>
  <c r="AL814" i="1"/>
  <c r="AL810" i="1"/>
  <c r="AJ810" i="1"/>
  <c r="AL806" i="1"/>
  <c r="AJ806" i="1"/>
  <c r="AL802" i="1"/>
  <c r="AJ802" i="1"/>
  <c r="AL796" i="1"/>
  <c r="AL774" i="1"/>
  <c r="AJ774" i="1"/>
  <c r="AL768" i="1"/>
  <c r="AJ768" i="1"/>
  <c r="AL758" i="1"/>
  <c r="AJ758" i="1"/>
  <c r="AL738" i="1"/>
  <c r="AJ738" i="1"/>
  <c r="AL294" i="1"/>
  <c r="AL272" i="1"/>
  <c r="AL232" i="1"/>
  <c r="AL228" i="1"/>
  <c r="AL224" i="1"/>
  <c r="AL220" i="1"/>
  <c r="AL208" i="1"/>
  <c r="AL204" i="1"/>
  <c r="AL200" i="1"/>
  <c r="AL196" i="1"/>
  <c r="AL192" i="1"/>
  <c r="AL180" i="1"/>
  <c r="AL38" i="1"/>
  <c r="AL22" i="1"/>
  <c r="AL2353" i="1"/>
  <c r="AJ2353" i="1"/>
  <c r="AL2321" i="1"/>
  <c r="AJ2321" i="1"/>
  <c r="AL2289" i="1"/>
  <c r="AJ2289" i="1"/>
  <c r="AL2257" i="1"/>
  <c r="AJ2257" i="1"/>
  <c r="AL2225" i="1"/>
  <c r="AJ2225" i="1"/>
  <c r="AL2193" i="1"/>
  <c r="AJ2193" i="1"/>
  <c r="AL2161" i="1"/>
  <c r="AJ2161" i="1"/>
  <c r="AL2129" i="1"/>
  <c r="AJ2129" i="1"/>
  <c r="AL2097" i="1"/>
  <c r="AJ2097" i="1"/>
  <c r="AL2065" i="1"/>
  <c r="AJ2065" i="1"/>
  <c r="AL2033" i="1"/>
  <c r="AJ2033" i="1"/>
  <c r="AL2001" i="1"/>
  <c r="AJ2001" i="1"/>
  <c r="AL2431" i="1"/>
  <c r="AJ2431" i="1"/>
  <c r="AL2335" i="1"/>
  <c r="AJ2335" i="1"/>
  <c r="AL2287" i="1"/>
  <c r="AJ2287" i="1"/>
  <c r="AL2207" i="1"/>
  <c r="AJ2207" i="1"/>
  <c r="AL2175" i="1"/>
  <c r="AJ2175" i="1"/>
  <c r="AL2531" i="1"/>
  <c r="AJ2531" i="1"/>
  <c r="AL1957" i="1"/>
  <c r="AJ1957" i="1"/>
  <c r="AL1567" i="1"/>
  <c r="AJ1567" i="1"/>
  <c r="AL1391" i="1"/>
  <c r="AJ1391" i="1"/>
  <c r="AL1339" i="1"/>
  <c r="AJ1339" i="1"/>
  <c r="AL1284" i="1"/>
  <c r="AJ1284" i="1"/>
  <c r="AL1969" i="1"/>
  <c r="AJ1969" i="1"/>
  <c r="AL1913" i="1"/>
  <c r="AJ1913" i="1"/>
  <c r="AL1869" i="1"/>
  <c r="AJ1869" i="1"/>
  <c r="AL1837" i="1"/>
  <c r="AJ1837" i="1"/>
  <c r="AL1805" i="1"/>
  <c r="AJ1805" i="1"/>
  <c r="AL1773" i="1"/>
  <c r="AJ1773" i="1"/>
  <c r="AL1739" i="1"/>
  <c r="AJ1739" i="1"/>
  <c r="AL1707" i="1"/>
  <c r="AJ1707" i="1"/>
  <c r="AL1675" i="1"/>
  <c r="AJ1675" i="1"/>
  <c r="AL1640" i="1"/>
  <c r="AJ1640" i="1"/>
  <c r="AL1608" i="1"/>
  <c r="AJ1608" i="1"/>
  <c r="AL1575" i="1"/>
  <c r="AJ1575" i="1"/>
  <c r="AL1511" i="1"/>
  <c r="AJ1511" i="1"/>
  <c r="AL1447" i="1"/>
  <c r="AJ1447" i="1"/>
  <c r="AL1383" i="1"/>
  <c r="AJ1383" i="1"/>
  <c r="AL1450" i="1"/>
  <c r="AJ1450" i="1"/>
  <c r="AL577" i="1"/>
  <c r="AJ577" i="1"/>
  <c r="AL398" i="1"/>
  <c r="AL444" i="1"/>
  <c r="AL396" i="1"/>
  <c r="AL241" i="1"/>
  <c r="AL1924" i="1"/>
  <c r="AJ1924" i="1"/>
  <c r="AL1492" i="1"/>
  <c r="AJ1492" i="1"/>
  <c r="AL1614" i="1"/>
  <c r="AJ1614" i="1"/>
  <c r="AL1520" i="1"/>
  <c r="AJ1520" i="1"/>
  <c r="AL1548" i="1"/>
  <c r="AJ1548" i="1"/>
  <c r="AL1436" i="1"/>
  <c r="AJ1436" i="1"/>
  <c r="AL1400" i="1"/>
  <c r="AJ1400" i="1"/>
  <c r="AL1376" i="1"/>
  <c r="AJ1376" i="1"/>
  <c r="AL2491" i="1"/>
  <c r="AJ2491" i="1"/>
  <c r="AL2509" i="1"/>
  <c r="AJ2509" i="1"/>
  <c r="AL2445" i="1"/>
  <c r="AJ2445" i="1"/>
  <c r="AL2397" i="1"/>
  <c r="AJ2397" i="1"/>
  <c r="AL2365" i="1"/>
  <c r="AJ2365" i="1"/>
  <c r="AL2333" i="1"/>
  <c r="AJ2333" i="1"/>
  <c r="AL2301" i="1"/>
  <c r="AJ2301" i="1"/>
  <c r="AL2269" i="1"/>
  <c r="AJ2269" i="1"/>
  <c r="AL2237" i="1"/>
  <c r="AJ2237" i="1"/>
  <c r="AL2205" i="1"/>
  <c r="AJ2205" i="1"/>
  <c r="AL2173" i="1"/>
  <c r="AJ2173" i="1"/>
  <c r="AL2141" i="1"/>
  <c r="AJ2141" i="1"/>
  <c r="AL2109" i="1"/>
  <c r="AJ2109" i="1"/>
  <c r="AL2077" i="1"/>
  <c r="AJ2077" i="1"/>
  <c r="AL2045" i="1"/>
  <c r="AJ2045" i="1"/>
  <c r="AL2013" i="1"/>
  <c r="AJ2013" i="1"/>
  <c r="AL1981" i="1"/>
  <c r="AJ1981" i="1"/>
  <c r="AL2455" i="1"/>
  <c r="AJ2455" i="1"/>
  <c r="AL2395" i="1"/>
  <c r="AJ2395" i="1"/>
  <c r="AL2155" i="1"/>
  <c r="AJ2155" i="1"/>
  <c r="AL2043" i="1"/>
  <c r="AJ2043" i="1"/>
  <c r="AL1964" i="1"/>
  <c r="AJ1964" i="1"/>
  <c r="AL2451" i="1"/>
  <c r="AJ2451" i="1"/>
  <c r="AL1677" i="1"/>
  <c r="AJ1677" i="1"/>
  <c r="AL1547" i="1"/>
  <c r="AJ1547" i="1"/>
  <c r="AL1483" i="1"/>
  <c r="AJ1483" i="1"/>
  <c r="AL1419" i="1"/>
  <c r="AJ1419" i="1"/>
  <c r="AL1355" i="1"/>
  <c r="AJ1355" i="1"/>
  <c r="AL1921" i="1"/>
  <c r="AJ1921" i="1"/>
  <c r="AL1881" i="1"/>
  <c r="AJ1881" i="1"/>
  <c r="AL1849" i="1"/>
  <c r="AJ1849" i="1"/>
  <c r="AL1817" i="1"/>
  <c r="AJ1817" i="1"/>
  <c r="AL1785" i="1"/>
  <c r="AJ1785" i="1"/>
  <c r="AL1753" i="1"/>
  <c r="AJ1753" i="1"/>
  <c r="AL1635" i="1"/>
  <c r="AJ1635" i="1"/>
  <c r="AL1603" i="1"/>
  <c r="AJ1603" i="1"/>
  <c r="AL1955" i="1"/>
  <c r="AJ1955" i="1"/>
  <c r="AL1737" i="1"/>
  <c r="AJ1737" i="1"/>
  <c r="AL1673" i="1"/>
  <c r="AJ1673" i="1"/>
  <c r="AL1324" i="1"/>
  <c r="AJ1324" i="1"/>
  <c r="AL1260" i="1"/>
  <c r="AJ1260" i="1"/>
  <c r="AL1289" i="1"/>
  <c r="AJ1289" i="1"/>
  <c r="AL1253" i="1"/>
  <c r="AJ1253" i="1"/>
  <c r="AL1140" i="1"/>
  <c r="AJ1140" i="1"/>
  <c r="AL1150" i="1"/>
  <c r="AJ1150" i="1"/>
  <c r="AL1091" i="1"/>
  <c r="AJ1091" i="1"/>
  <c r="AL1027" i="1"/>
  <c r="AJ1027" i="1"/>
  <c r="AL963" i="1"/>
  <c r="AJ963" i="1"/>
  <c r="AL702" i="1"/>
  <c r="AJ702" i="1"/>
  <c r="AL638" i="1"/>
  <c r="AJ638" i="1"/>
  <c r="AL603" i="1"/>
  <c r="AJ603" i="1"/>
  <c r="AL587" i="1"/>
  <c r="AJ587" i="1"/>
  <c r="AL525" i="1"/>
  <c r="AJ525" i="1"/>
  <c r="AL664" i="1"/>
  <c r="AJ664" i="1"/>
  <c r="AL555" i="1"/>
  <c r="AJ555" i="1"/>
  <c r="AL714" i="1"/>
  <c r="AJ714" i="1"/>
  <c r="AL561" i="1"/>
  <c r="AJ561" i="1"/>
  <c r="AI450" i="1"/>
  <c r="AJ450" i="1" s="1"/>
  <c r="AL440" i="1"/>
  <c r="AL408" i="1"/>
  <c r="AL376" i="1"/>
  <c r="AL265" i="1"/>
  <c r="AL1550" i="1"/>
  <c r="AJ1550" i="1"/>
  <c r="AL1494" i="1"/>
  <c r="AJ1494" i="1"/>
  <c r="AL1454" i="1"/>
  <c r="AJ1454" i="1"/>
  <c r="AL1422" i="1"/>
  <c r="AJ1422" i="1"/>
  <c r="AL1129" i="1"/>
  <c r="AJ1129" i="1"/>
  <c r="AL1030" i="1"/>
  <c r="AJ1030" i="1"/>
  <c r="AL1108" i="1"/>
  <c r="AJ1108" i="1"/>
  <c r="AL887" i="1"/>
  <c r="AL839" i="1"/>
  <c r="AJ839" i="1"/>
  <c r="AL807" i="1"/>
  <c r="AJ807" i="1"/>
  <c r="AL2552" i="1"/>
  <c r="AJ2552" i="1"/>
  <c r="AL2536" i="1"/>
  <c r="AL2520" i="1"/>
  <c r="AJ2520" i="1"/>
  <c r="AL2488" i="1"/>
  <c r="AJ2488" i="1"/>
  <c r="AL1746" i="1"/>
  <c r="AJ1746" i="1"/>
  <c r="AL1738" i="1"/>
  <c r="AJ1738" i="1"/>
  <c r="AL1730" i="1"/>
  <c r="AJ1730" i="1"/>
  <c r="AL1722" i="1"/>
  <c r="AJ1722" i="1"/>
  <c r="AL1714" i="1"/>
  <c r="AJ1714" i="1"/>
  <c r="AL1706" i="1"/>
  <c r="AJ1706" i="1"/>
  <c r="AL1698" i="1"/>
  <c r="AJ1698" i="1"/>
  <c r="AL1690" i="1"/>
  <c r="AJ1690" i="1"/>
  <c r="AL1682" i="1"/>
  <c r="AJ1682" i="1"/>
  <c r="AL1674" i="1"/>
  <c r="AJ1674" i="1"/>
  <c r="AL1666" i="1"/>
  <c r="AJ1666" i="1"/>
  <c r="AL1652" i="1"/>
  <c r="AJ1652" i="1"/>
  <c r="AL1620" i="1"/>
  <c r="AJ1620" i="1"/>
  <c r="AL1588" i="1"/>
  <c r="AJ1588" i="1"/>
  <c r="AL1549" i="1"/>
  <c r="AJ1549" i="1"/>
  <c r="AL1533" i="1"/>
  <c r="AJ1533" i="1"/>
  <c r="AL1517" i="1"/>
  <c r="AJ1517" i="1"/>
  <c r="AL1501" i="1"/>
  <c r="AJ1501" i="1"/>
  <c r="AL1485" i="1"/>
  <c r="AJ1485" i="1"/>
  <c r="AL1469" i="1"/>
  <c r="AJ1469" i="1"/>
  <c r="AJ1457" i="1"/>
  <c r="AL1449" i="1"/>
  <c r="AL1441" i="1"/>
  <c r="AJ1441" i="1"/>
  <c r="AL1433" i="1"/>
  <c r="AL1425" i="1"/>
  <c r="AJ1425" i="1"/>
  <c r="AL1417" i="1"/>
  <c r="AJ1417" i="1"/>
  <c r="AJ1409" i="1"/>
  <c r="AL1401" i="1"/>
  <c r="AJ1401" i="1"/>
  <c r="AJ1393" i="1"/>
  <c r="AL1385" i="1"/>
  <c r="AL1377" i="1"/>
  <c r="AJ1377" i="1"/>
  <c r="AL1369" i="1"/>
  <c r="AL1361" i="1"/>
  <c r="AJ1361" i="1"/>
  <c r="AL1353" i="1"/>
  <c r="AJ1353" i="1"/>
  <c r="AL601" i="1"/>
  <c r="AJ601" i="1"/>
  <c r="AL503" i="1"/>
  <c r="AJ503" i="1"/>
  <c r="AJ499" i="1"/>
  <c r="AL485" i="1"/>
  <c r="AJ485" i="1"/>
  <c r="AL481" i="1"/>
  <c r="AJ481" i="1"/>
  <c r="AL477" i="1"/>
  <c r="AJ477" i="1"/>
  <c r="AL2359" i="1"/>
  <c r="AJ2359" i="1"/>
  <c r="AL2327" i="1"/>
  <c r="AJ2327" i="1"/>
  <c r="AL2199" i="1"/>
  <c r="AJ2199" i="1"/>
  <c r="AL2167" i="1"/>
  <c r="AJ2167" i="1"/>
  <c r="AL1909" i="1"/>
  <c r="AJ1909" i="1"/>
  <c r="AL1471" i="1"/>
  <c r="AJ1471" i="1"/>
  <c r="AL1375" i="1"/>
  <c r="AJ1375" i="1"/>
  <c r="AL1347" i="1"/>
  <c r="AL1961" i="1"/>
  <c r="AJ1961" i="1"/>
  <c r="AL1845" i="1"/>
  <c r="AJ1845" i="1"/>
  <c r="AL1781" i="1"/>
  <c r="AJ1781" i="1"/>
  <c r="AL1715" i="1"/>
  <c r="AJ1715" i="1"/>
  <c r="AL1656" i="1"/>
  <c r="AJ1656" i="1"/>
  <c r="AL1579" i="1"/>
  <c r="AJ1579" i="1"/>
  <c r="AL1463" i="1"/>
  <c r="AJ1463" i="1"/>
  <c r="AL1542" i="1"/>
  <c r="AJ1542" i="1"/>
  <c r="AL1382" i="1"/>
  <c r="AJ1382" i="1"/>
  <c r="AL1062" i="1"/>
  <c r="AJ1062" i="1"/>
  <c r="AL934" i="1"/>
  <c r="AJ934" i="1"/>
  <c r="AL871" i="1"/>
  <c r="AL831" i="1"/>
  <c r="AJ831" i="1"/>
  <c r="AL885" i="1"/>
  <c r="AJ885" i="1"/>
  <c r="AL676" i="1"/>
  <c r="AJ676" i="1"/>
  <c r="AL519" i="1"/>
  <c r="AJ519" i="1"/>
  <c r="AL602" i="1"/>
  <c r="AJ602" i="1"/>
  <c r="AL541" i="1"/>
  <c r="AL688" i="1"/>
  <c r="AJ688" i="1"/>
  <c r="AL547" i="1"/>
  <c r="AJ547" i="1"/>
  <c r="AL2497" i="1"/>
  <c r="AJ2497" i="1"/>
  <c r="AL2259" i="1"/>
  <c r="AJ2259" i="1"/>
  <c r="AL2179" i="1"/>
  <c r="AJ2179" i="1"/>
  <c r="AL2131" i="1"/>
  <c r="AJ2131" i="1"/>
  <c r="AL2099" i="1"/>
  <c r="AJ2099" i="1"/>
  <c r="AL2051" i="1"/>
  <c r="AJ2051" i="1"/>
  <c r="AL1972" i="1"/>
  <c r="AJ1972" i="1"/>
  <c r="AL1959" i="1"/>
  <c r="AJ1959" i="1"/>
  <c r="AL1927" i="1"/>
  <c r="AJ1927" i="1"/>
  <c r="AL1749" i="1"/>
  <c r="AJ1749" i="1"/>
  <c r="AL1701" i="1"/>
  <c r="AJ1701" i="1"/>
  <c r="AL1563" i="1"/>
  <c r="AJ1563" i="1"/>
  <c r="AL1435" i="1"/>
  <c r="AJ1435" i="1"/>
  <c r="AL1721" i="1"/>
  <c r="AJ1721" i="1"/>
  <c r="AL1351" i="1"/>
  <c r="AJ1351" i="1"/>
  <c r="AL1308" i="1"/>
  <c r="AJ1308" i="1"/>
  <c r="AL1244" i="1"/>
  <c r="AJ1244" i="1"/>
  <c r="AL1273" i="1"/>
  <c r="AJ1273" i="1"/>
  <c r="AJ1269" i="1"/>
  <c r="AL658" i="1"/>
  <c r="AJ658" i="1"/>
  <c r="AL133" i="1"/>
  <c r="AL1265" i="1"/>
  <c r="AJ1265" i="1"/>
  <c r="AL1287" i="1"/>
  <c r="AJ1287" i="1"/>
  <c r="AL1642" i="1"/>
  <c r="AJ1642" i="1"/>
  <c r="AL1578" i="1"/>
  <c r="AJ1578" i="1"/>
  <c r="AL1474" i="1"/>
  <c r="AJ1474" i="1"/>
  <c r="AL1442" i="1"/>
  <c r="AJ1442" i="1"/>
  <c r="AL1402" i="1"/>
  <c r="AJ1402" i="1"/>
  <c r="AL1126" i="1"/>
  <c r="AJ1126" i="1"/>
  <c r="AL1014" i="1"/>
  <c r="AJ1014" i="1"/>
  <c r="AL918" i="1"/>
  <c r="AJ918" i="1"/>
  <c r="AL909" i="1"/>
  <c r="AJ909" i="1"/>
  <c r="AL851" i="1"/>
  <c r="AJ851" i="1"/>
  <c r="AL819" i="1"/>
  <c r="AJ819" i="1"/>
  <c r="AL873" i="1"/>
  <c r="AJ873" i="1"/>
  <c r="AL841" i="1"/>
  <c r="AJ841" i="1"/>
  <c r="AL668" i="1"/>
  <c r="AJ668" i="1"/>
  <c r="AL551" i="1"/>
  <c r="AJ551" i="1"/>
  <c r="AL646" i="1"/>
  <c r="AJ646" i="1"/>
  <c r="AI590" i="1"/>
  <c r="AL672" i="1"/>
  <c r="AJ672" i="1"/>
  <c r="AJ539" i="1"/>
  <c r="AL412" i="1"/>
  <c r="AL273" i="1"/>
  <c r="AL231" i="1"/>
  <c r="AL163" i="1"/>
  <c r="AL880" i="1"/>
  <c r="AJ880" i="1"/>
  <c r="AL876" i="1"/>
  <c r="AJ876" i="1"/>
  <c r="AL790" i="1"/>
  <c r="AJ790" i="1"/>
  <c r="AL786" i="1"/>
  <c r="AJ786" i="1"/>
  <c r="AL782" i="1"/>
  <c r="AJ782" i="1"/>
  <c r="AL746" i="1"/>
  <c r="AJ746" i="1"/>
  <c r="AL726" i="1"/>
  <c r="AJ726" i="1"/>
  <c r="AL282" i="1"/>
  <c r="AL276" i="1"/>
  <c r="AL266" i="1"/>
  <c r="AL246" i="1"/>
  <c r="AL242" i="1"/>
  <c r="AL156" i="1"/>
  <c r="AL140" i="1"/>
  <c r="AL64" i="1"/>
  <c r="AL58" i="1"/>
  <c r="AL46" i="1"/>
  <c r="AL26" i="1"/>
  <c r="AL10" i="1"/>
  <c r="AL4" i="1"/>
  <c r="AJ4" i="1"/>
  <c r="AL1487" i="1"/>
  <c r="AJ1487" i="1"/>
  <c r="AL1576" i="1"/>
  <c r="AJ1576" i="1"/>
  <c r="AL1444" i="1"/>
  <c r="AJ1444" i="1"/>
  <c r="AL1508" i="1"/>
  <c r="AJ1508" i="1"/>
  <c r="AL1654" i="1"/>
  <c r="AJ1654" i="1"/>
  <c r="AL1590" i="1"/>
  <c r="AJ1590" i="1"/>
  <c r="AL1472" i="1"/>
  <c r="AJ1472" i="1"/>
  <c r="AL1500" i="1"/>
  <c r="AJ1500" i="1"/>
  <c r="AL1388" i="1"/>
  <c r="AJ1388" i="1"/>
  <c r="AL1352" i="1"/>
  <c r="AJ1352" i="1"/>
  <c r="AL1392" i="1"/>
  <c r="AJ1392" i="1"/>
  <c r="AL2499" i="1"/>
  <c r="AJ2499" i="1"/>
  <c r="AL2541" i="1"/>
  <c r="AJ2541" i="1"/>
  <c r="AJ2493" i="1"/>
  <c r="AL2421" i="1"/>
  <c r="AJ2421" i="1"/>
  <c r="AL2127" i="1"/>
  <c r="AJ2127" i="1"/>
  <c r="AL2047" i="1"/>
  <c r="AJ2047" i="1"/>
  <c r="AL1723" i="1"/>
  <c r="AJ1723" i="1"/>
  <c r="AL1691" i="1"/>
  <c r="AJ1691" i="1"/>
  <c r="AL1659" i="1"/>
  <c r="AJ1659" i="1"/>
  <c r="AL1595" i="1"/>
  <c r="AJ1595" i="1"/>
  <c r="AL1745" i="1"/>
  <c r="AJ1745" i="1"/>
  <c r="AL1681" i="1"/>
  <c r="AJ1681" i="1"/>
  <c r="AL1539" i="1"/>
  <c r="AJ1539" i="1"/>
  <c r="AL1443" i="1"/>
  <c r="AJ1443" i="1"/>
  <c r="AL1379" i="1"/>
  <c r="AJ1379" i="1"/>
  <c r="AL1297" i="1"/>
  <c r="AJ1297" i="1"/>
  <c r="AJ1271" i="1"/>
  <c r="AL1658" i="1"/>
  <c r="AJ1658" i="1"/>
  <c r="AL1594" i="1"/>
  <c r="AJ1594" i="1"/>
  <c r="AL1530" i="1"/>
  <c r="AJ1530" i="1"/>
  <c r="AL1482" i="1"/>
  <c r="AJ1482" i="1"/>
  <c r="AL1362" i="1"/>
  <c r="AJ1362" i="1"/>
  <c r="AL1165" i="1"/>
  <c r="AJ1165" i="1"/>
  <c r="AL1046" i="1"/>
  <c r="AJ1046" i="1"/>
  <c r="AL1104" i="1"/>
  <c r="AJ1104" i="1"/>
  <c r="AL843" i="1"/>
  <c r="AJ843" i="1"/>
  <c r="AJ811" i="1"/>
  <c r="AL865" i="1"/>
  <c r="AL833" i="1"/>
  <c r="AJ833" i="1"/>
  <c r="AL809" i="1"/>
  <c r="AL614" i="1"/>
  <c r="AJ614" i="1"/>
  <c r="AL573" i="1"/>
  <c r="AJ573" i="1"/>
  <c r="AL704" i="1"/>
  <c r="AJ704" i="1"/>
  <c r="AL515" i="1"/>
  <c r="AJ515" i="1"/>
  <c r="AL2157" i="1"/>
  <c r="AJ2157" i="1"/>
  <c r="AL2093" i="1"/>
  <c r="AJ2093" i="1"/>
  <c r="AL2029" i="1"/>
  <c r="AJ2029" i="1"/>
  <c r="AL2537" i="1"/>
  <c r="AJ2537" i="1"/>
  <c r="AL2347" i="1"/>
  <c r="AJ2347" i="1"/>
  <c r="AL2187" i="1"/>
  <c r="AJ2187" i="1"/>
  <c r="AL2107" i="1"/>
  <c r="AJ2107" i="1"/>
  <c r="AL1917" i="1"/>
  <c r="AJ1917" i="1"/>
  <c r="AL1951" i="1"/>
  <c r="AJ1951" i="1"/>
  <c r="AL1919" i="1"/>
  <c r="AJ1919" i="1"/>
  <c r="AL1142" i="1"/>
  <c r="AJ1142" i="1"/>
  <c r="AL1102" i="1"/>
  <c r="AJ1102" i="1"/>
  <c r="AL1038" i="1"/>
  <c r="AJ1038" i="1"/>
  <c r="AL974" i="1"/>
  <c r="AJ974" i="1"/>
  <c r="AL1092" i="1"/>
  <c r="AJ1092" i="1"/>
  <c r="AL1060" i="1"/>
  <c r="AJ1060" i="1"/>
  <c r="AL1028" i="1"/>
  <c r="AJ1028" i="1"/>
  <c r="AL996" i="1"/>
  <c r="AJ996" i="1"/>
  <c r="AL964" i="1"/>
  <c r="AJ964" i="1"/>
  <c r="AL932" i="1"/>
  <c r="AJ932" i="1"/>
  <c r="AL900" i="1"/>
  <c r="AJ900" i="1"/>
  <c r="AL891" i="1"/>
  <c r="AJ859" i="1"/>
  <c r="AL700" i="1"/>
  <c r="AJ700" i="1"/>
  <c r="AL660" i="1"/>
  <c r="AJ660" i="1"/>
  <c r="AL666" i="1"/>
  <c r="AJ666" i="1"/>
  <c r="AL634" i="1"/>
  <c r="AJ634" i="1"/>
  <c r="AL410" i="1"/>
  <c r="AL255" i="1"/>
  <c r="AL2217" i="1"/>
  <c r="AJ2217" i="1"/>
  <c r="AL1407" i="1"/>
  <c r="AJ1407" i="1"/>
  <c r="AL1300" i="1"/>
  <c r="AJ1300" i="1"/>
  <c r="AL1929" i="1"/>
  <c r="AJ1929" i="1"/>
  <c r="AL1861" i="1"/>
  <c r="AJ1861" i="1"/>
  <c r="AL1797" i="1"/>
  <c r="AJ1797" i="1"/>
  <c r="AL1731" i="1"/>
  <c r="AJ1731" i="1"/>
  <c r="AL1667" i="1"/>
  <c r="AJ1667" i="1"/>
  <c r="AL1611" i="1"/>
  <c r="AJ1611" i="1"/>
  <c r="AL1559" i="1"/>
  <c r="AJ1559" i="1"/>
  <c r="AL1431" i="1"/>
  <c r="AJ1431" i="1"/>
  <c r="AL1915" i="1"/>
  <c r="AL1555" i="1"/>
  <c r="AJ1555" i="1"/>
  <c r="AL1427" i="1"/>
  <c r="AL1313" i="1"/>
  <c r="AJ1313" i="1"/>
  <c r="AL1327" i="1"/>
  <c r="AJ1327" i="1"/>
  <c r="AJ1279" i="1"/>
  <c r="AL1650" i="1"/>
  <c r="AJ1650" i="1"/>
  <c r="AL1586" i="1"/>
  <c r="AJ1586" i="1"/>
  <c r="AL821" i="1"/>
  <c r="AJ821" i="1"/>
  <c r="AL583" i="1"/>
  <c r="AJ583" i="1"/>
  <c r="AL662" i="1"/>
  <c r="AJ662" i="1"/>
  <c r="AI594" i="1"/>
  <c r="AL656" i="1"/>
  <c r="AJ656" i="1"/>
  <c r="AL422" i="1"/>
  <c r="AI466" i="1"/>
  <c r="AL436" i="1"/>
  <c r="AL297" i="1"/>
  <c r="AL1051" i="1"/>
  <c r="AJ1051" i="1"/>
  <c r="AL987" i="1"/>
  <c r="AJ987" i="1"/>
  <c r="AL955" i="1"/>
  <c r="AJ955" i="1"/>
  <c r="AL923" i="1"/>
  <c r="AJ923" i="1"/>
  <c r="AL719" i="1"/>
  <c r="AJ719" i="1"/>
  <c r="AL703" i="1"/>
  <c r="AJ703" i="1"/>
  <c r="AL671" i="1"/>
  <c r="AJ671" i="1"/>
  <c r="AL631" i="1"/>
  <c r="AJ631" i="1"/>
  <c r="AL589" i="1"/>
  <c r="AJ589" i="1"/>
  <c r="AL575" i="1"/>
  <c r="AJ575" i="1"/>
  <c r="AL543" i="1"/>
  <c r="AJ543" i="1"/>
  <c r="AL511" i="1"/>
  <c r="AJ511" i="1"/>
  <c r="AL461" i="1"/>
  <c r="AJ461" i="1"/>
  <c r="AL443" i="1"/>
  <c r="AL251" i="1"/>
  <c r="AL171" i="1"/>
  <c r="AL157" i="1"/>
  <c r="AL151" i="1"/>
  <c r="AL125" i="1"/>
  <c r="AL121" i="1"/>
  <c r="AL105" i="1"/>
  <c r="AL1519" i="1"/>
  <c r="AJ1519" i="1"/>
  <c r="AL1916" i="1"/>
  <c r="AJ1916" i="1"/>
  <c r="AL1480" i="1"/>
  <c r="AJ1480" i="1"/>
  <c r="AL1476" i="1"/>
  <c r="AJ1476" i="1"/>
  <c r="AL1606" i="1"/>
  <c r="AJ1606" i="1"/>
  <c r="AL1504" i="1"/>
  <c r="AJ1504" i="1"/>
  <c r="AL1532" i="1"/>
  <c r="AJ1532" i="1"/>
  <c r="AL1420" i="1"/>
  <c r="AJ1420" i="1"/>
  <c r="AL1384" i="1"/>
  <c r="AJ1384" i="1"/>
  <c r="AL1424" i="1"/>
  <c r="AJ1424" i="1"/>
  <c r="AL2547" i="1"/>
  <c r="AJ2547" i="1"/>
  <c r="AL2549" i="1"/>
  <c r="AJ2549" i="1"/>
  <c r="AL2501" i="1"/>
  <c r="AJ2501" i="1"/>
  <c r="AL2461" i="1"/>
  <c r="AJ2461" i="1"/>
  <c r="AL2409" i="1"/>
  <c r="AJ2409" i="1"/>
  <c r="AL2377" i="1"/>
  <c r="AJ2377" i="1"/>
  <c r="AL2345" i="1"/>
  <c r="AJ2345" i="1"/>
  <c r="AL2313" i="1"/>
  <c r="AJ2313" i="1"/>
  <c r="AL2281" i="1"/>
  <c r="AJ2281" i="1"/>
  <c r="AL2249" i="1"/>
  <c r="AJ2249" i="1"/>
  <c r="AL2201" i="1"/>
  <c r="AJ2201" i="1"/>
  <c r="AL2169" i="1"/>
  <c r="AJ2169" i="1"/>
  <c r="AL2137" i="1"/>
  <c r="AJ2137" i="1"/>
  <c r="AL2105" i="1"/>
  <c r="AJ2105" i="1"/>
  <c r="AL2073" i="1"/>
  <c r="AJ2073" i="1"/>
  <c r="AL2041" i="1"/>
  <c r="AJ2041" i="1"/>
  <c r="AL2009" i="1"/>
  <c r="AJ2009" i="1"/>
  <c r="AL1977" i="1"/>
  <c r="AJ1977" i="1"/>
  <c r="AL2415" i="1"/>
  <c r="AJ2415" i="1"/>
  <c r="AL2391" i="1"/>
  <c r="AJ2391" i="1"/>
  <c r="AL2231" i="1"/>
  <c r="AJ2231" i="1"/>
  <c r="AL2119" i="1"/>
  <c r="AJ2119" i="1"/>
  <c r="AL2087" i="1"/>
  <c r="AJ2087" i="1"/>
  <c r="AL2055" i="1"/>
  <c r="AJ2055" i="1"/>
  <c r="AL2023" i="1"/>
  <c r="AJ2023" i="1"/>
  <c r="AL1991" i="1"/>
  <c r="AJ1991" i="1"/>
  <c r="AL2507" i="1"/>
  <c r="AJ2507" i="1"/>
  <c r="AL1729" i="1"/>
  <c r="AJ1729" i="1"/>
  <c r="AL1281" i="1"/>
  <c r="AJ1281" i="1"/>
  <c r="AL1263" i="1"/>
  <c r="AJ1263" i="1"/>
  <c r="AL1634" i="1"/>
  <c r="AJ1634" i="1"/>
  <c r="AL1574" i="1"/>
  <c r="AJ1574" i="1"/>
  <c r="AL1502" i="1"/>
  <c r="AJ1502" i="1"/>
  <c r="AL1478" i="1"/>
  <c r="AJ1478" i="1"/>
  <c r="AL1446" i="1"/>
  <c r="AJ1446" i="1"/>
  <c r="AL1414" i="1"/>
  <c r="AJ1414" i="1"/>
  <c r="AL1309" i="1"/>
  <c r="AJ1309" i="1"/>
  <c r="AL1341" i="1"/>
  <c r="AJ1341" i="1"/>
  <c r="AL569" i="1"/>
  <c r="AJ569" i="1"/>
  <c r="AL420" i="1"/>
  <c r="AL127" i="1"/>
  <c r="AL1908" i="1"/>
  <c r="AJ1908" i="1"/>
  <c r="AL1464" i="1"/>
  <c r="AJ1464" i="1"/>
  <c r="AL1460" i="1"/>
  <c r="AJ1460" i="1"/>
  <c r="AL1598" i="1"/>
  <c r="AJ1598" i="1"/>
  <c r="AL1488" i="1"/>
  <c r="AJ1488" i="1"/>
  <c r="AL1516" i="1"/>
  <c r="AJ1516" i="1"/>
  <c r="AL1404" i="1"/>
  <c r="AJ1404" i="1"/>
  <c r="AL1368" i="1"/>
  <c r="AJ1368" i="1"/>
  <c r="AL1408" i="1"/>
  <c r="AJ1408" i="1"/>
  <c r="AL2523" i="1"/>
  <c r="AJ2523" i="1"/>
  <c r="AL2477" i="1"/>
  <c r="AJ2477" i="1"/>
  <c r="AL2405" i="1"/>
  <c r="AJ2405" i="1"/>
  <c r="AL2373" i="1"/>
  <c r="AJ2373" i="1"/>
  <c r="AL2341" i="1"/>
  <c r="AJ2341" i="1"/>
  <c r="AL2309" i="1"/>
  <c r="AJ2309" i="1"/>
  <c r="AL2277" i="1"/>
  <c r="AJ2277" i="1"/>
  <c r="AL2245" i="1"/>
  <c r="AJ2245" i="1"/>
  <c r="AL2213" i="1"/>
  <c r="AJ2213" i="1"/>
  <c r="AL2181" i="1"/>
  <c r="AJ2181" i="1"/>
  <c r="AL2149" i="1"/>
  <c r="AJ2149" i="1"/>
  <c r="AL2117" i="1"/>
  <c r="AJ2117" i="1"/>
  <c r="AL2085" i="1"/>
  <c r="AJ2085" i="1"/>
  <c r="AL2053" i="1"/>
  <c r="AJ2053" i="1"/>
  <c r="AL2021" i="1"/>
  <c r="AJ2021" i="1"/>
  <c r="AL1989" i="1"/>
  <c r="AJ1989" i="1"/>
  <c r="AL2439" i="1"/>
  <c r="AJ2439" i="1"/>
  <c r="AL2323" i="1"/>
  <c r="AJ2323" i="1"/>
  <c r="AL2291" i="1"/>
  <c r="AJ2291" i="1"/>
  <c r="AL2211" i="1"/>
  <c r="AJ2211" i="1"/>
  <c r="AL2003" i="1"/>
  <c r="AJ2003" i="1"/>
  <c r="AL1499" i="1"/>
  <c r="AJ1499" i="1"/>
  <c r="AL1371" i="1"/>
  <c r="AJ1371" i="1"/>
  <c r="AL1905" i="1"/>
  <c r="AJ1905" i="1"/>
  <c r="AL1873" i="1"/>
  <c r="AJ1873" i="1"/>
  <c r="AL1841" i="1"/>
  <c r="AJ1841" i="1"/>
  <c r="AL1809" i="1"/>
  <c r="AJ1809" i="1"/>
  <c r="AL1777" i="1"/>
  <c r="AJ1777" i="1"/>
  <c r="AL1651" i="1"/>
  <c r="AJ1651" i="1"/>
  <c r="AL1619" i="1"/>
  <c r="AJ1619" i="1"/>
  <c r="AL1587" i="1"/>
  <c r="AJ1587" i="1"/>
  <c r="AL1939" i="1"/>
  <c r="AJ1939" i="1"/>
  <c r="AL1153" i="1"/>
  <c r="AJ1153" i="1"/>
  <c r="AL1075" i="1"/>
  <c r="AJ1075" i="1"/>
  <c r="AL947" i="1"/>
  <c r="AJ947" i="1"/>
  <c r="AL1106" i="1"/>
  <c r="AJ1106" i="1"/>
  <c r="AL1054" i="1"/>
  <c r="AJ1054" i="1"/>
  <c r="AL990" i="1"/>
  <c r="AJ990" i="1"/>
  <c r="AL926" i="1"/>
  <c r="AJ926" i="1"/>
  <c r="AL1084" i="1"/>
  <c r="AJ1084" i="1"/>
  <c r="AL1052" i="1"/>
  <c r="AJ1052" i="1"/>
  <c r="AL1020" i="1"/>
  <c r="AJ1020" i="1"/>
  <c r="AL988" i="1"/>
  <c r="AJ988" i="1"/>
  <c r="AL956" i="1"/>
  <c r="AJ956" i="1"/>
  <c r="AL924" i="1"/>
  <c r="AJ924" i="1"/>
  <c r="AL914" i="1"/>
  <c r="AJ914" i="1"/>
  <c r="AL883" i="1"/>
  <c r="AJ883" i="1"/>
  <c r="AL708" i="1"/>
  <c r="AJ708" i="1"/>
  <c r="AL652" i="1"/>
  <c r="AJ652" i="1"/>
  <c r="AL567" i="1"/>
  <c r="AJ567" i="1"/>
  <c r="AL718" i="1"/>
  <c r="AJ718" i="1"/>
  <c r="AL654" i="1"/>
  <c r="AJ654" i="1"/>
  <c r="AL591" i="1"/>
  <c r="AJ591" i="1"/>
  <c r="AL557" i="1"/>
  <c r="AJ557" i="1"/>
  <c r="AL712" i="1"/>
  <c r="AJ712" i="1"/>
  <c r="AL648" i="1"/>
  <c r="AJ648" i="1"/>
  <c r="AL563" i="1"/>
  <c r="AJ563" i="1"/>
  <c r="AL722" i="1"/>
  <c r="AJ722" i="1"/>
  <c r="AL596" i="1"/>
  <c r="AJ596" i="1"/>
  <c r="AL472" i="1"/>
  <c r="AJ472" i="1"/>
  <c r="AL386" i="1"/>
  <c r="AL432" i="1"/>
  <c r="AL400" i="1"/>
  <c r="AL293" i="1"/>
  <c r="AL239" i="1"/>
  <c r="AL1538" i="1"/>
  <c r="AJ1538" i="1"/>
  <c r="AL513" i="1"/>
  <c r="AJ513" i="1"/>
  <c r="AG1136" i="1"/>
  <c r="AI143" i="1"/>
  <c r="AJ143" i="1" s="1"/>
  <c r="AI2550" i="1"/>
  <c r="AG2550" i="1"/>
  <c r="AI2534" i="1"/>
  <c r="AG2534" i="1"/>
  <c r="AI2518" i="1"/>
  <c r="AG2518" i="1"/>
  <c r="AI2502" i="1"/>
  <c r="AG2502" i="1"/>
  <c r="AI2486" i="1"/>
  <c r="AG2486" i="1"/>
  <c r="AI2470" i="1"/>
  <c r="AG2470" i="1"/>
  <c r="AI2454" i="1"/>
  <c r="AG2454" i="1"/>
  <c r="AI2438" i="1"/>
  <c r="AG2438" i="1"/>
  <c r="AI2422" i="1"/>
  <c r="AG2422" i="1"/>
  <c r="AI1968" i="1"/>
  <c r="AG1968" i="1"/>
  <c r="AI1952" i="1"/>
  <c r="AG1952" i="1"/>
  <c r="AI1936" i="1"/>
  <c r="AG1936" i="1"/>
  <c r="AI1920" i="1"/>
  <c r="AG1920" i="1"/>
  <c r="AI1904" i="1"/>
  <c r="AG1904" i="1"/>
  <c r="AI1888" i="1"/>
  <c r="AG1888" i="1"/>
  <c r="AI1872" i="1"/>
  <c r="AG1872" i="1"/>
  <c r="AF1570" i="1"/>
  <c r="AI1570" i="1"/>
  <c r="AI1338" i="1"/>
  <c r="AG1338" i="1"/>
  <c r="AI1326" i="1"/>
  <c r="AG1326" i="1"/>
  <c r="AI1314" i="1"/>
  <c r="AG1314" i="1"/>
  <c r="AI1304" i="1"/>
  <c r="AG1304" i="1"/>
  <c r="AI1294" i="1"/>
  <c r="AG1294" i="1"/>
  <c r="AI1282" i="1"/>
  <c r="AG1282" i="1"/>
  <c r="AI1272" i="1"/>
  <c r="AG1272" i="1"/>
  <c r="AI1262" i="1"/>
  <c r="AG1262" i="1"/>
  <c r="AI1250" i="1"/>
  <c r="AG1250" i="1"/>
  <c r="AI1240" i="1"/>
  <c r="AG1240" i="1"/>
  <c r="AF600" i="1"/>
  <c r="AI600" i="1"/>
  <c r="AI584" i="1"/>
  <c r="AG584" i="1"/>
  <c r="AI576" i="1"/>
  <c r="AG576" i="1"/>
  <c r="AI568" i="1"/>
  <c r="AG568" i="1"/>
  <c r="AI560" i="1"/>
  <c r="AG560" i="1"/>
  <c r="AI552" i="1"/>
  <c r="AG552" i="1"/>
  <c r="AI544" i="1"/>
  <c r="AG544" i="1"/>
  <c r="AI536" i="1"/>
  <c r="AG536" i="1"/>
  <c r="AI528" i="1"/>
  <c r="AG528" i="1"/>
  <c r="AI520" i="1"/>
  <c r="AG520" i="1"/>
  <c r="AI512" i="1"/>
  <c r="AG512" i="1"/>
  <c r="AI504" i="1"/>
  <c r="AG504" i="1"/>
  <c r="AI496" i="1"/>
  <c r="AG496" i="1"/>
  <c r="AI488" i="1"/>
  <c r="AG488" i="1"/>
  <c r="AI480" i="1"/>
  <c r="AG480" i="1"/>
  <c r="AI370" i="1"/>
  <c r="AJ370" i="1" s="1"/>
  <c r="AG370" i="1"/>
  <c r="AI362" i="1"/>
  <c r="AJ362" i="1" s="1"/>
  <c r="AG362" i="1"/>
  <c r="AI354" i="1"/>
  <c r="AJ354" i="1" s="1"/>
  <c r="AG354" i="1"/>
  <c r="AI346" i="1"/>
  <c r="AJ346" i="1" s="1"/>
  <c r="AG346" i="1"/>
  <c r="AI338" i="1"/>
  <c r="AJ338" i="1" s="1"/>
  <c r="AG338" i="1"/>
  <c r="AI330" i="1"/>
  <c r="AJ330" i="1" s="1"/>
  <c r="AG330" i="1"/>
  <c r="AI322" i="1"/>
  <c r="AJ322" i="1" s="1"/>
  <c r="AG322" i="1"/>
  <c r="AI314" i="1"/>
  <c r="AJ314" i="1" s="1"/>
  <c r="AG314" i="1"/>
  <c r="AI306" i="1"/>
  <c r="AJ306" i="1" s="1"/>
  <c r="AG306" i="1"/>
  <c r="AI298" i="1"/>
  <c r="AJ298" i="1" s="1"/>
  <c r="AG298" i="1"/>
  <c r="AI168" i="1"/>
  <c r="AJ168" i="1" s="1"/>
  <c r="AG168" i="1"/>
  <c r="AI158" i="1"/>
  <c r="AJ158" i="1" s="1"/>
  <c r="AG158" i="1"/>
  <c r="AI146" i="1"/>
  <c r="AJ146" i="1" s="1"/>
  <c r="AG146" i="1"/>
  <c r="AI134" i="1"/>
  <c r="AJ134" i="1" s="1"/>
  <c r="AG134" i="1"/>
  <c r="AG118" i="1"/>
  <c r="AF1333" i="1"/>
  <c r="AI1333" i="1"/>
  <c r="AF1131" i="1"/>
  <c r="AI1131" i="1"/>
  <c r="AI911" i="1"/>
  <c r="AG911" i="1"/>
  <c r="AF283" i="1"/>
  <c r="AI283" i="1"/>
  <c r="AJ283" i="1" s="1"/>
  <c r="AF109" i="1"/>
  <c r="AI109" i="1"/>
  <c r="AJ109" i="1" s="1"/>
  <c r="AF609" i="1"/>
  <c r="AI609" i="1"/>
  <c r="AF280" i="1"/>
  <c r="AI280" i="1"/>
  <c r="AJ280" i="1" s="1"/>
  <c r="AI2548" i="1"/>
  <c r="AG2548" i="1"/>
  <c r="AI2500" i="1"/>
  <c r="AG2500" i="1"/>
  <c r="AI2484" i="1"/>
  <c r="AG2484" i="1"/>
  <c r="AI2468" i="1"/>
  <c r="AG2468" i="1"/>
  <c r="AI2436" i="1"/>
  <c r="AG2436" i="1"/>
  <c r="AI2334" i="1"/>
  <c r="AG2334" i="1"/>
  <c r="AI2330" i="1"/>
  <c r="AG2330" i="1"/>
  <c r="AI2326" i="1"/>
  <c r="AG2326" i="1"/>
  <c r="AI2322" i="1"/>
  <c r="AG2322" i="1"/>
  <c r="AI2318" i="1"/>
  <c r="AG2318" i="1"/>
  <c r="AI2314" i="1"/>
  <c r="AG2314" i="1"/>
  <c r="AI2310" i="1"/>
  <c r="AG2310" i="1"/>
  <c r="AI2306" i="1"/>
  <c r="AG2306" i="1"/>
  <c r="AI2302" i="1"/>
  <c r="AG2302" i="1"/>
  <c r="AI2298" i="1"/>
  <c r="AG2298" i="1"/>
  <c r="AI2294" i="1"/>
  <c r="AG2294" i="1"/>
  <c r="AI2290" i="1"/>
  <c r="AG2290" i="1"/>
  <c r="AI2546" i="1"/>
  <c r="AG2546" i="1"/>
  <c r="AI2530" i="1"/>
  <c r="AG2530" i="1"/>
  <c r="AI2514" i="1"/>
  <c r="AG2514" i="1"/>
  <c r="AI2498" i="1"/>
  <c r="AG2498" i="1"/>
  <c r="AI2482" i="1"/>
  <c r="AG2482" i="1"/>
  <c r="AI2466" i="1"/>
  <c r="AG2466" i="1"/>
  <c r="AI2450" i="1"/>
  <c r="AG2450" i="1"/>
  <c r="AI2434" i="1"/>
  <c r="AG2434" i="1"/>
  <c r="AI2418" i="1"/>
  <c r="AG2418" i="1"/>
  <c r="AI1962" i="1"/>
  <c r="AG1962" i="1"/>
  <c r="AI1946" i="1"/>
  <c r="AG1946" i="1"/>
  <c r="AI1930" i="1"/>
  <c r="AG1930" i="1"/>
  <c r="AI1914" i="1"/>
  <c r="AG1914" i="1"/>
  <c r="AI1900" i="1"/>
  <c r="AG1900" i="1"/>
  <c r="AI1884" i="1"/>
  <c r="AG1884" i="1"/>
  <c r="AI1868" i="1"/>
  <c r="AG1868" i="1"/>
  <c r="AF1566" i="1"/>
  <c r="AI1566" i="1"/>
  <c r="AI1350" i="1"/>
  <c r="AG1350" i="1"/>
  <c r="AI1334" i="1"/>
  <c r="AG1334" i="1"/>
  <c r="AI1322" i="1"/>
  <c r="AG1322" i="1"/>
  <c r="AI1312" i="1"/>
  <c r="AG1312" i="1"/>
  <c r="AI1302" i="1"/>
  <c r="AG1302" i="1"/>
  <c r="AI1290" i="1"/>
  <c r="AG1290" i="1"/>
  <c r="AI1280" i="1"/>
  <c r="AG1280" i="1"/>
  <c r="AI1270" i="1"/>
  <c r="AG1270" i="1"/>
  <c r="AI1258" i="1"/>
  <c r="AG1258" i="1"/>
  <c r="AI1248" i="1"/>
  <c r="AG1248" i="1"/>
  <c r="AI1238" i="1"/>
  <c r="AG1238" i="1"/>
  <c r="AF642" i="1"/>
  <c r="AI642" i="1"/>
  <c r="AF612" i="1"/>
  <c r="AI612" i="1"/>
  <c r="AI582" i="1"/>
  <c r="AG582" i="1"/>
  <c r="AI574" i="1"/>
  <c r="AG574" i="1"/>
  <c r="AI566" i="1"/>
  <c r="AG566" i="1"/>
  <c r="AI558" i="1"/>
  <c r="AG558" i="1"/>
  <c r="AI550" i="1"/>
  <c r="AG550" i="1"/>
  <c r="AI542" i="1"/>
  <c r="AG542" i="1"/>
  <c r="AI534" i="1"/>
  <c r="AG534" i="1"/>
  <c r="AI526" i="1"/>
  <c r="AG526" i="1"/>
  <c r="AI518" i="1"/>
  <c r="AG518" i="1"/>
  <c r="AI510" i="1"/>
  <c r="AG510" i="1"/>
  <c r="AI502" i="1"/>
  <c r="AG502" i="1"/>
  <c r="AI494" i="1"/>
  <c r="AG494" i="1"/>
  <c r="AI486" i="1"/>
  <c r="AG486" i="1"/>
  <c r="AI478" i="1"/>
  <c r="AG478" i="1"/>
  <c r="AI368" i="1"/>
  <c r="AJ368" i="1" s="1"/>
  <c r="AG368" i="1"/>
  <c r="AI360" i="1"/>
  <c r="AJ360" i="1" s="1"/>
  <c r="AG360" i="1"/>
  <c r="AI352" i="1"/>
  <c r="AJ352" i="1" s="1"/>
  <c r="AG352" i="1"/>
  <c r="AI344" i="1"/>
  <c r="AJ344" i="1" s="1"/>
  <c r="AG344" i="1"/>
  <c r="AI336" i="1"/>
  <c r="AJ336" i="1" s="1"/>
  <c r="AG336" i="1"/>
  <c r="AI328" i="1"/>
  <c r="AJ328" i="1" s="1"/>
  <c r="AG328" i="1"/>
  <c r="AI320" i="1"/>
  <c r="AJ320" i="1" s="1"/>
  <c r="AG320" i="1"/>
  <c r="AI312" i="1"/>
  <c r="AJ312" i="1" s="1"/>
  <c r="AG312" i="1"/>
  <c r="AI304" i="1"/>
  <c r="AJ304" i="1" s="1"/>
  <c r="AG304" i="1"/>
  <c r="AI292" i="1"/>
  <c r="AJ292" i="1" s="1"/>
  <c r="AG292" i="1"/>
  <c r="AI166" i="1"/>
  <c r="AJ166" i="1" s="1"/>
  <c r="AG166" i="1"/>
  <c r="AI154" i="1"/>
  <c r="AJ154" i="1" s="1"/>
  <c r="AG154" i="1"/>
  <c r="AI144" i="1"/>
  <c r="AJ144" i="1" s="1"/>
  <c r="AG144" i="1"/>
  <c r="AI130" i="1"/>
  <c r="AJ130" i="1" s="1"/>
  <c r="AG130" i="1"/>
  <c r="AF1546" i="1"/>
  <c r="AI1546" i="1"/>
  <c r="AF1514" i="1"/>
  <c r="AI1514" i="1"/>
  <c r="AF1345" i="1"/>
  <c r="AI1345" i="1"/>
  <c r="AI903" i="1"/>
  <c r="AG903" i="1"/>
  <c r="AF249" i="1"/>
  <c r="AI249" i="1"/>
  <c r="AJ249" i="1" s="1"/>
  <c r="AF233" i="1"/>
  <c r="AI233" i="1"/>
  <c r="AJ233" i="1" s="1"/>
  <c r="AF137" i="1"/>
  <c r="AI137" i="1"/>
  <c r="AJ137" i="1" s="1"/>
  <c r="AG2" i="1"/>
  <c r="AI2532" i="1"/>
  <c r="AG2532" i="1"/>
  <c r="AI2516" i="1"/>
  <c r="AG2516" i="1"/>
  <c r="AI2452" i="1"/>
  <c r="AG2452" i="1"/>
  <c r="AI2420" i="1"/>
  <c r="AG2420" i="1"/>
  <c r="AI2410" i="1"/>
  <c r="AG2410" i="1"/>
  <c r="AI2406" i="1"/>
  <c r="AG2406" i="1"/>
  <c r="AI2402" i="1"/>
  <c r="AG2402" i="1"/>
  <c r="AI2398" i="1"/>
  <c r="AG2398" i="1"/>
  <c r="AI2558" i="1"/>
  <c r="AG2558" i="1"/>
  <c r="AI2542" i="1"/>
  <c r="AG2542" i="1"/>
  <c r="AI2526" i="1"/>
  <c r="AG2526" i="1"/>
  <c r="AI2510" i="1"/>
  <c r="AG2510" i="1"/>
  <c r="AI2494" i="1"/>
  <c r="AG2494" i="1"/>
  <c r="AI2478" i="1"/>
  <c r="AG2478" i="1"/>
  <c r="AI2462" i="1"/>
  <c r="AG2462" i="1"/>
  <c r="AI2446" i="1"/>
  <c r="AG2446" i="1"/>
  <c r="AI2430" i="1"/>
  <c r="AG2430" i="1"/>
  <c r="AI2414" i="1"/>
  <c r="AG2414" i="1"/>
  <c r="AI1960" i="1"/>
  <c r="AG1960" i="1"/>
  <c r="AI1944" i="1"/>
  <c r="AG1944" i="1"/>
  <c r="AI1928" i="1"/>
  <c r="AG1928" i="1"/>
  <c r="AI1912" i="1"/>
  <c r="AG1912" i="1"/>
  <c r="AI1896" i="1"/>
  <c r="AG1896" i="1"/>
  <c r="AI1880" i="1"/>
  <c r="AG1880" i="1"/>
  <c r="AI1864" i="1"/>
  <c r="AG1864" i="1"/>
  <c r="AF1562" i="1"/>
  <c r="AI1562" i="1"/>
  <c r="AI1346" i="1"/>
  <c r="AG1346" i="1"/>
  <c r="AI1330" i="1"/>
  <c r="AG1330" i="1"/>
  <c r="AI1320" i="1"/>
  <c r="AG1320" i="1"/>
  <c r="AI1310" i="1"/>
  <c r="AG1310" i="1"/>
  <c r="AI1298" i="1"/>
  <c r="AG1298" i="1"/>
  <c r="AI1288" i="1"/>
  <c r="AG1288" i="1"/>
  <c r="AI1278" i="1"/>
  <c r="AG1278" i="1"/>
  <c r="AI1266" i="1"/>
  <c r="AG1266" i="1"/>
  <c r="AI1256" i="1"/>
  <c r="AG1256" i="1"/>
  <c r="AI1246" i="1"/>
  <c r="AG1246" i="1"/>
  <c r="AI1234" i="1"/>
  <c r="AG1234" i="1"/>
  <c r="AF698" i="1"/>
  <c r="AI698" i="1"/>
  <c r="AF608" i="1"/>
  <c r="AI608" i="1"/>
  <c r="AF592" i="1"/>
  <c r="AI592" i="1"/>
  <c r="AI580" i="1"/>
  <c r="AG580" i="1"/>
  <c r="AI572" i="1"/>
  <c r="AG572" i="1"/>
  <c r="AI564" i="1"/>
  <c r="AG564" i="1"/>
  <c r="AI556" i="1"/>
  <c r="AG556" i="1"/>
  <c r="AI548" i="1"/>
  <c r="AG548" i="1"/>
  <c r="AI540" i="1"/>
  <c r="AG540" i="1"/>
  <c r="AI532" i="1"/>
  <c r="AG532" i="1"/>
  <c r="AI524" i="1"/>
  <c r="AG524" i="1"/>
  <c r="AI516" i="1"/>
  <c r="AG516" i="1"/>
  <c r="AI508" i="1"/>
  <c r="AG508" i="1"/>
  <c r="AI500" i="1"/>
  <c r="AG500" i="1"/>
  <c r="AI492" i="1"/>
  <c r="AG492" i="1"/>
  <c r="AI484" i="1"/>
  <c r="AG484" i="1"/>
  <c r="AF470" i="1"/>
  <c r="AI470" i="1"/>
  <c r="AI374" i="1"/>
  <c r="AJ374" i="1" s="1"/>
  <c r="AG374" i="1"/>
  <c r="AI366" i="1"/>
  <c r="AJ366" i="1" s="1"/>
  <c r="AG366" i="1"/>
  <c r="AI358" i="1"/>
  <c r="AJ358" i="1" s="1"/>
  <c r="AG358" i="1"/>
  <c r="AI350" i="1"/>
  <c r="AJ350" i="1" s="1"/>
  <c r="AG350" i="1"/>
  <c r="AI342" i="1"/>
  <c r="AJ342" i="1" s="1"/>
  <c r="AG342" i="1"/>
  <c r="AI334" i="1"/>
  <c r="AJ334" i="1" s="1"/>
  <c r="AG334" i="1"/>
  <c r="AI326" i="1"/>
  <c r="AJ326" i="1" s="1"/>
  <c r="AG326" i="1"/>
  <c r="AI318" i="1"/>
  <c r="AJ318" i="1" s="1"/>
  <c r="AG318" i="1"/>
  <c r="AI310" i="1"/>
  <c r="AJ310" i="1" s="1"/>
  <c r="AG310" i="1"/>
  <c r="AI302" i="1"/>
  <c r="AJ302" i="1" s="1"/>
  <c r="AG302" i="1"/>
  <c r="AI290" i="1"/>
  <c r="AJ290" i="1" s="1"/>
  <c r="AG290" i="1"/>
  <c r="AI162" i="1"/>
  <c r="AJ162" i="1" s="1"/>
  <c r="AG162" i="1"/>
  <c r="AI152" i="1"/>
  <c r="AJ152" i="1" s="1"/>
  <c r="AG152" i="1"/>
  <c r="AI142" i="1"/>
  <c r="AJ142" i="1" s="1"/>
  <c r="AG142" i="1"/>
  <c r="AI126" i="1"/>
  <c r="AJ126" i="1" s="1"/>
  <c r="AG126" i="1"/>
  <c r="AF1506" i="1"/>
  <c r="AI1506" i="1"/>
  <c r="AF1139" i="1"/>
  <c r="AI1139" i="1"/>
  <c r="AF1123" i="1"/>
  <c r="AI1123" i="1"/>
  <c r="AI895" i="1"/>
  <c r="AG895" i="1"/>
  <c r="AF275" i="1"/>
  <c r="AI275" i="1"/>
  <c r="AJ275" i="1" s="1"/>
  <c r="AF259" i="1"/>
  <c r="AI259" i="1"/>
  <c r="AJ259" i="1" s="1"/>
  <c r="AF243" i="1"/>
  <c r="AI243" i="1"/>
  <c r="AJ243" i="1" s="1"/>
  <c r="AF227" i="1"/>
  <c r="AI227" i="1"/>
  <c r="AJ227" i="1" s="1"/>
  <c r="AF117" i="1"/>
  <c r="AI117" i="1"/>
  <c r="AJ117" i="1" s="1"/>
  <c r="AF605" i="1"/>
  <c r="AI605" i="1"/>
  <c r="AF42" i="1"/>
  <c r="AI42" i="1"/>
  <c r="AJ42" i="1" s="1"/>
  <c r="AI2556" i="1"/>
  <c r="AG2556" i="1"/>
  <c r="AI2540" i="1"/>
  <c r="AG2540" i="1"/>
  <c r="AI2508" i="1"/>
  <c r="AG2508" i="1"/>
  <c r="AI2492" i="1"/>
  <c r="AG2492" i="1"/>
  <c r="AI2476" i="1"/>
  <c r="AG2476" i="1"/>
  <c r="AI2328" i="1"/>
  <c r="AG2328" i="1"/>
  <c r="AI2324" i="1"/>
  <c r="AG2324" i="1"/>
  <c r="AI2320" i="1"/>
  <c r="AG2320" i="1"/>
  <c r="AI2316" i="1"/>
  <c r="AG2316" i="1"/>
  <c r="AI2312" i="1"/>
  <c r="AG2312" i="1"/>
  <c r="AI2308" i="1"/>
  <c r="AG2308" i="1"/>
  <c r="AI2304" i="1"/>
  <c r="AG2304" i="1"/>
  <c r="AI2300" i="1"/>
  <c r="AG2300" i="1"/>
  <c r="AI2554" i="1"/>
  <c r="AG2554" i="1"/>
  <c r="AI2538" i="1"/>
  <c r="AG2538" i="1"/>
  <c r="AI2522" i="1"/>
  <c r="AG2522" i="1"/>
  <c r="AI2506" i="1"/>
  <c r="AG2506" i="1"/>
  <c r="AI2490" i="1"/>
  <c r="AG2490" i="1"/>
  <c r="AI2474" i="1"/>
  <c r="AG2474" i="1"/>
  <c r="AI2458" i="1"/>
  <c r="AG2458" i="1"/>
  <c r="AI2442" i="1"/>
  <c r="AG2442" i="1"/>
  <c r="AI2426" i="1"/>
  <c r="AG2426" i="1"/>
  <c r="AI1970" i="1"/>
  <c r="AG1970" i="1"/>
  <c r="AI1954" i="1"/>
  <c r="AG1954" i="1"/>
  <c r="AI1938" i="1"/>
  <c r="AG1938" i="1"/>
  <c r="AI1922" i="1"/>
  <c r="AG1922" i="1"/>
  <c r="AI1906" i="1"/>
  <c r="AG1906" i="1"/>
  <c r="AI1892" i="1"/>
  <c r="AG1892" i="1"/>
  <c r="AI1876" i="1"/>
  <c r="AG1876" i="1"/>
  <c r="AF1558" i="1"/>
  <c r="AI1558" i="1"/>
  <c r="AI1342" i="1"/>
  <c r="AG1342" i="1"/>
  <c r="AI1328" i="1"/>
  <c r="AG1328" i="1"/>
  <c r="AI1318" i="1"/>
  <c r="AG1318" i="1"/>
  <c r="AI1306" i="1"/>
  <c r="AG1306" i="1"/>
  <c r="AI1296" i="1"/>
  <c r="AG1296" i="1"/>
  <c r="AI1286" i="1"/>
  <c r="AG1286" i="1"/>
  <c r="AI1274" i="1"/>
  <c r="AG1274" i="1"/>
  <c r="AI1264" i="1"/>
  <c r="AG1264" i="1"/>
  <c r="AI1254" i="1"/>
  <c r="AG1254" i="1"/>
  <c r="AI1242" i="1"/>
  <c r="AG1242" i="1"/>
  <c r="AF690" i="1"/>
  <c r="AI690" i="1"/>
  <c r="AF626" i="1"/>
  <c r="AI626" i="1"/>
  <c r="AF604" i="1"/>
  <c r="AI604" i="1"/>
  <c r="AI578" i="1"/>
  <c r="AG578" i="1"/>
  <c r="AI570" i="1"/>
  <c r="AG570" i="1"/>
  <c r="AI562" i="1"/>
  <c r="AG562" i="1"/>
  <c r="AI554" i="1"/>
  <c r="AG554" i="1"/>
  <c r="AI546" i="1"/>
  <c r="AG546" i="1"/>
  <c r="AI538" i="1"/>
  <c r="AG538" i="1"/>
  <c r="AI530" i="1"/>
  <c r="AG530" i="1"/>
  <c r="AI522" i="1"/>
  <c r="AG522" i="1"/>
  <c r="AI514" i="1"/>
  <c r="AG514" i="1"/>
  <c r="AI506" i="1"/>
  <c r="AG506" i="1"/>
  <c r="AI498" i="1"/>
  <c r="AG498" i="1"/>
  <c r="AI490" i="1"/>
  <c r="AG490" i="1"/>
  <c r="AI482" i="1"/>
  <c r="AG482" i="1"/>
  <c r="AF462" i="1"/>
  <c r="AI462" i="1"/>
  <c r="AI372" i="1"/>
  <c r="AJ372" i="1" s="1"/>
  <c r="AG372" i="1"/>
  <c r="AI364" i="1"/>
  <c r="AJ364" i="1" s="1"/>
  <c r="AG364" i="1"/>
  <c r="AI356" i="1"/>
  <c r="AJ356" i="1" s="1"/>
  <c r="AG356" i="1"/>
  <c r="AI348" i="1"/>
  <c r="AJ348" i="1" s="1"/>
  <c r="AG348" i="1"/>
  <c r="AI340" i="1"/>
  <c r="AJ340" i="1" s="1"/>
  <c r="AG340" i="1"/>
  <c r="AI332" i="1"/>
  <c r="AJ332" i="1" s="1"/>
  <c r="AG332" i="1"/>
  <c r="AI324" i="1"/>
  <c r="AJ324" i="1" s="1"/>
  <c r="AG324" i="1"/>
  <c r="AI316" i="1"/>
  <c r="AJ316" i="1" s="1"/>
  <c r="AG316" i="1"/>
  <c r="AI308" i="1"/>
  <c r="AJ308" i="1" s="1"/>
  <c r="AG308" i="1"/>
  <c r="AI300" i="1"/>
  <c r="AJ300" i="1" s="1"/>
  <c r="AG300" i="1"/>
  <c r="AI170" i="1"/>
  <c r="AJ170" i="1" s="1"/>
  <c r="AG170" i="1"/>
  <c r="AI160" i="1"/>
  <c r="AJ160" i="1" s="1"/>
  <c r="AG160" i="1"/>
  <c r="AI150" i="1"/>
  <c r="AJ150" i="1" s="1"/>
  <c r="AG150" i="1"/>
  <c r="AI138" i="1"/>
  <c r="AJ138" i="1" s="1"/>
  <c r="AG138" i="1"/>
  <c r="AI122" i="1"/>
  <c r="AJ122" i="1" s="1"/>
  <c r="AG122" i="1"/>
  <c r="AF1498" i="1"/>
  <c r="AI1498" i="1"/>
  <c r="AF1466" i="1"/>
  <c r="AI1466" i="1"/>
  <c r="AF1337" i="1"/>
  <c r="AI1337" i="1"/>
  <c r="AF291" i="1"/>
  <c r="AI291" i="1"/>
  <c r="AJ291" i="1" s="1"/>
  <c r="AF257" i="1"/>
  <c r="AI257" i="1"/>
  <c r="AJ257" i="1" s="1"/>
  <c r="AF225" i="1"/>
  <c r="AI225" i="1"/>
  <c r="AJ225" i="1" s="1"/>
  <c r="AF129" i="1"/>
  <c r="AI129" i="1"/>
  <c r="AJ129" i="1" s="1"/>
  <c r="AF113" i="1"/>
  <c r="AI113" i="1"/>
  <c r="AJ113" i="1" s="1"/>
  <c r="AI2524" i="1"/>
  <c r="AG2524" i="1"/>
  <c r="AI2460" i="1"/>
  <c r="AG2460" i="1"/>
  <c r="AI2444" i="1"/>
  <c r="AG2444" i="1"/>
  <c r="AI2428" i="1"/>
  <c r="AG2428" i="1"/>
  <c r="AI2412" i="1"/>
  <c r="AG2412" i="1"/>
  <c r="AI2408" i="1"/>
  <c r="AG2408" i="1"/>
  <c r="AI2404" i="1"/>
  <c r="AG2404" i="1"/>
  <c r="AI2400" i="1"/>
  <c r="AG2400" i="1"/>
  <c r="AI2396" i="1"/>
  <c r="AG2396" i="1"/>
  <c r="AI2392" i="1"/>
  <c r="AG2392" i="1"/>
  <c r="AI2388" i="1"/>
  <c r="AG2388" i="1"/>
  <c r="AI2384" i="1"/>
  <c r="AG2384" i="1"/>
  <c r="AI2380" i="1"/>
  <c r="AG2380" i="1"/>
  <c r="AI2376" i="1"/>
  <c r="AG2376" i="1"/>
  <c r="AI2372" i="1"/>
  <c r="AG2372" i="1"/>
  <c r="AI2368" i="1"/>
  <c r="AG2368" i="1"/>
  <c r="AI2364" i="1"/>
  <c r="AG2364" i="1"/>
  <c r="AI2360" i="1"/>
  <c r="AG2360" i="1"/>
  <c r="AI2356" i="1"/>
  <c r="AG2356" i="1"/>
  <c r="AI2352" i="1"/>
  <c r="AG2352" i="1"/>
  <c r="AI2348" i="1"/>
  <c r="AG2348" i="1"/>
  <c r="AI2344" i="1"/>
  <c r="AG2344" i="1"/>
  <c r="AI2340" i="1"/>
  <c r="AG2340" i="1"/>
  <c r="AI2394" i="1"/>
  <c r="AG2394" i="1"/>
  <c r="AI2390" i="1"/>
  <c r="AG2390" i="1"/>
  <c r="AI2386" i="1"/>
  <c r="AG2386" i="1"/>
  <c r="AI2382" i="1"/>
  <c r="AG2382" i="1"/>
  <c r="AI2378" i="1"/>
  <c r="AG2378" i="1"/>
  <c r="AI2374" i="1"/>
  <c r="AG2374" i="1"/>
  <c r="AI2370" i="1"/>
  <c r="AG2370" i="1"/>
  <c r="AI2366" i="1"/>
  <c r="AG2366" i="1"/>
  <c r="AI2362" i="1"/>
  <c r="AG2362" i="1"/>
  <c r="AI2358" i="1"/>
  <c r="AG2358" i="1"/>
  <c r="AI2354" i="1"/>
  <c r="AG2354" i="1"/>
  <c r="AI2350" i="1"/>
  <c r="AG2350" i="1"/>
  <c r="AI2346" i="1"/>
  <c r="AG2346" i="1"/>
  <c r="AI2342" i="1"/>
  <c r="AG2342" i="1"/>
  <c r="AI2338" i="1"/>
  <c r="AG2338" i="1"/>
  <c r="AI2282" i="1"/>
  <c r="AG2282" i="1"/>
  <c r="AI2278" i="1"/>
  <c r="AG2278" i="1"/>
  <c r="AI2274" i="1"/>
  <c r="AG2274" i="1"/>
  <c r="AI2270" i="1"/>
  <c r="AG2270" i="1"/>
  <c r="AI2266" i="1"/>
  <c r="AG2266" i="1"/>
  <c r="AI2262" i="1"/>
  <c r="AG2262" i="1"/>
  <c r="AI2258" i="1"/>
  <c r="AG2258" i="1"/>
  <c r="AI2254" i="1"/>
  <c r="AG2254" i="1"/>
  <c r="AI2250" i="1"/>
  <c r="AG2250" i="1"/>
  <c r="AI2246" i="1"/>
  <c r="AG2246" i="1"/>
  <c r="AI2242" i="1"/>
  <c r="AG2242" i="1"/>
  <c r="AI2238" i="1"/>
  <c r="AG2238" i="1"/>
  <c r="AI2234" i="1"/>
  <c r="AG2234" i="1"/>
  <c r="AI2230" i="1"/>
  <c r="AG2230" i="1"/>
  <c r="AI2226" i="1"/>
  <c r="AG2226" i="1"/>
  <c r="AI2222" i="1"/>
  <c r="AG2222" i="1"/>
  <c r="AI2218" i="1"/>
  <c r="AG2218" i="1"/>
  <c r="AI2214" i="1"/>
  <c r="AG2214" i="1"/>
  <c r="AI2210" i="1"/>
  <c r="AG2210" i="1"/>
  <c r="AI2206" i="1"/>
  <c r="AG2206" i="1"/>
  <c r="AI2202" i="1"/>
  <c r="AG2202" i="1"/>
  <c r="AI2198" i="1"/>
  <c r="AG2198" i="1"/>
  <c r="AI2194" i="1"/>
  <c r="AG2194" i="1"/>
  <c r="AI2190" i="1"/>
  <c r="AG2190" i="1"/>
  <c r="AI2186" i="1"/>
  <c r="AG2186" i="1"/>
  <c r="AI2182" i="1"/>
  <c r="AG2182" i="1"/>
  <c r="AG2178" i="1"/>
  <c r="AI2178" i="1"/>
  <c r="AI2174" i="1"/>
  <c r="AG2174" i="1"/>
  <c r="AI2170" i="1"/>
  <c r="AG2170" i="1"/>
  <c r="AI2166" i="1"/>
  <c r="AG2166" i="1"/>
  <c r="AI2162" i="1"/>
  <c r="AG2162" i="1"/>
  <c r="AI2158" i="1"/>
  <c r="AG2158" i="1"/>
  <c r="AI2154" i="1"/>
  <c r="AG2154" i="1"/>
  <c r="AI2150" i="1"/>
  <c r="AG2150" i="1"/>
  <c r="AI2146" i="1"/>
  <c r="AG2146" i="1"/>
  <c r="AI2142" i="1"/>
  <c r="AG2142" i="1"/>
  <c r="AI2138" i="1"/>
  <c r="AG2138" i="1"/>
  <c r="AI2134" i="1"/>
  <c r="AG2134" i="1"/>
  <c r="AI2130" i="1"/>
  <c r="AG2130" i="1"/>
  <c r="AI2126" i="1"/>
  <c r="AG2126" i="1"/>
  <c r="AI2122" i="1"/>
  <c r="AG2122" i="1"/>
  <c r="AI2118" i="1"/>
  <c r="AG2118" i="1"/>
  <c r="AG2114" i="1"/>
  <c r="AI2114" i="1"/>
  <c r="AI2110" i="1"/>
  <c r="AG2110" i="1"/>
  <c r="AI2106" i="1"/>
  <c r="AG2106" i="1"/>
  <c r="AI2102" i="1"/>
  <c r="AG2102" i="1"/>
  <c r="AI2098" i="1"/>
  <c r="AG2098" i="1"/>
  <c r="AI2094" i="1"/>
  <c r="AG2094" i="1"/>
  <c r="AI2090" i="1"/>
  <c r="AG2090" i="1"/>
  <c r="AI2086" i="1"/>
  <c r="AG2086" i="1"/>
  <c r="AI2082" i="1"/>
  <c r="AG2082" i="1"/>
  <c r="AI2078" i="1"/>
  <c r="AG2078" i="1"/>
  <c r="AI2074" i="1"/>
  <c r="AG2074" i="1"/>
  <c r="AI2070" i="1"/>
  <c r="AG2070" i="1"/>
  <c r="AI2066" i="1"/>
  <c r="AG2066" i="1"/>
  <c r="AI2062" i="1"/>
  <c r="AG2062" i="1"/>
  <c r="AI2058" i="1"/>
  <c r="AG2058" i="1"/>
  <c r="AI2054" i="1"/>
  <c r="AG2054" i="1"/>
  <c r="AI2050" i="1"/>
  <c r="AG2050" i="1"/>
  <c r="AI2046" i="1"/>
  <c r="AG2046" i="1"/>
  <c r="AI2042" i="1"/>
  <c r="AG2042" i="1"/>
  <c r="AI2038" i="1"/>
  <c r="AG2038" i="1"/>
  <c r="AI2034" i="1"/>
  <c r="AG2034" i="1"/>
  <c r="AI2030" i="1"/>
  <c r="AG2030" i="1"/>
  <c r="AI2026" i="1"/>
  <c r="AG2026" i="1"/>
  <c r="AI2022" i="1"/>
  <c r="AG2022" i="1"/>
  <c r="AI2018" i="1"/>
  <c r="AG2018" i="1"/>
  <c r="AI2014" i="1"/>
  <c r="AG2014" i="1"/>
  <c r="AI2010" i="1"/>
  <c r="AG2010" i="1"/>
  <c r="AI2006" i="1"/>
  <c r="AG2006" i="1"/>
  <c r="AI2002" i="1"/>
  <c r="AG2002" i="1"/>
  <c r="AI1998" i="1"/>
  <c r="AG1998" i="1"/>
  <c r="AI1994" i="1"/>
  <c r="AG1994" i="1"/>
  <c r="AI1990" i="1"/>
  <c r="AG1990" i="1"/>
  <c r="AI1986" i="1"/>
  <c r="AG1986" i="1"/>
  <c r="AI1982" i="1"/>
  <c r="AG1982" i="1"/>
  <c r="AI1978" i="1"/>
  <c r="AG1978" i="1"/>
  <c r="AI1974" i="1"/>
  <c r="AG1974" i="1"/>
  <c r="AI1898" i="1"/>
  <c r="AG1898" i="1"/>
  <c r="AI1860" i="1"/>
  <c r="AG1860" i="1"/>
  <c r="AI1856" i="1"/>
  <c r="AG1856" i="1"/>
  <c r="AI1852" i="1"/>
  <c r="AG1852" i="1"/>
  <c r="AI1848" i="1"/>
  <c r="AG1848" i="1"/>
  <c r="AI1844" i="1"/>
  <c r="AG1844" i="1"/>
  <c r="AI1840" i="1"/>
  <c r="AG1840" i="1"/>
  <c r="AI1836" i="1"/>
  <c r="AG1836" i="1"/>
  <c r="AI1832" i="1"/>
  <c r="AG1832" i="1"/>
  <c r="AI1828" i="1"/>
  <c r="AG1828" i="1"/>
  <c r="AI1824" i="1"/>
  <c r="AG1824" i="1"/>
  <c r="AI1820" i="1"/>
  <c r="AG1820" i="1"/>
  <c r="AI1816" i="1"/>
  <c r="AG1816" i="1"/>
  <c r="AI1812" i="1"/>
  <c r="AG1812" i="1"/>
  <c r="AI1808" i="1"/>
  <c r="AG1808" i="1"/>
  <c r="AI1804" i="1"/>
  <c r="AG1804" i="1"/>
  <c r="AI1800" i="1"/>
  <c r="AG1800" i="1"/>
  <c r="AI1796" i="1"/>
  <c r="AG1796" i="1"/>
  <c r="AI1792" i="1"/>
  <c r="AG1792" i="1"/>
  <c r="AI1788" i="1"/>
  <c r="AG1788" i="1"/>
  <c r="AI1784" i="1"/>
  <c r="AG1784" i="1"/>
  <c r="AI1780" i="1"/>
  <c r="AG1780" i="1"/>
  <c r="AI1776" i="1"/>
  <c r="AG1776" i="1"/>
  <c r="AI1772" i="1"/>
  <c r="AG1772" i="1"/>
  <c r="AI1768" i="1"/>
  <c r="AG1768" i="1"/>
  <c r="AI1764" i="1"/>
  <c r="AG1764" i="1"/>
  <c r="AI1760" i="1"/>
  <c r="AG1760" i="1"/>
  <c r="AI1756" i="1"/>
  <c r="AG1756" i="1"/>
  <c r="AI1752" i="1"/>
  <c r="AG1752" i="1"/>
  <c r="AI1141" i="1"/>
  <c r="AG1141" i="1"/>
  <c r="AI1125" i="1"/>
  <c r="AG1125" i="1"/>
  <c r="AI1103" i="1"/>
  <c r="AG1103" i="1"/>
  <c r="AI721" i="1"/>
  <c r="AG721" i="1"/>
  <c r="AI705" i="1"/>
  <c r="AG705" i="1"/>
  <c r="AI689" i="1"/>
  <c r="AG689" i="1"/>
  <c r="AI673" i="1"/>
  <c r="AG673" i="1"/>
  <c r="AI657" i="1"/>
  <c r="AG657" i="1"/>
  <c r="AI641" i="1"/>
  <c r="AG641" i="1"/>
  <c r="AI625" i="1"/>
  <c r="AG625" i="1"/>
  <c r="AI381" i="1"/>
  <c r="AJ381" i="1" s="1"/>
  <c r="AG381" i="1"/>
  <c r="AI377" i="1"/>
  <c r="AJ377" i="1" s="1"/>
  <c r="AG377" i="1"/>
  <c r="AI373" i="1"/>
  <c r="AJ373" i="1" s="1"/>
  <c r="AG373" i="1"/>
  <c r="AI369" i="1"/>
  <c r="AJ369" i="1" s="1"/>
  <c r="AG369" i="1"/>
  <c r="AI365" i="1"/>
  <c r="AJ365" i="1" s="1"/>
  <c r="AG365" i="1"/>
  <c r="AI361" i="1"/>
  <c r="AJ361" i="1" s="1"/>
  <c r="AG361" i="1"/>
  <c r="AI357" i="1"/>
  <c r="AJ357" i="1" s="1"/>
  <c r="AG357" i="1"/>
  <c r="AI353" i="1"/>
  <c r="AJ353" i="1" s="1"/>
  <c r="AG353" i="1"/>
  <c r="AI349" i="1"/>
  <c r="AJ349" i="1" s="1"/>
  <c r="AG349" i="1"/>
  <c r="AI345" i="1"/>
  <c r="AJ345" i="1" s="1"/>
  <c r="AG345" i="1"/>
  <c r="AI341" i="1"/>
  <c r="AJ341" i="1" s="1"/>
  <c r="AG341" i="1"/>
  <c r="AI337" i="1"/>
  <c r="AJ337" i="1" s="1"/>
  <c r="AG337" i="1"/>
  <c r="AI333" i="1"/>
  <c r="AJ333" i="1" s="1"/>
  <c r="AG333" i="1"/>
  <c r="AI329" i="1"/>
  <c r="AJ329" i="1" s="1"/>
  <c r="AG329" i="1"/>
  <c r="AI325" i="1"/>
  <c r="AJ325" i="1" s="1"/>
  <c r="AG325" i="1"/>
  <c r="AI321" i="1"/>
  <c r="AJ321" i="1" s="1"/>
  <c r="AG321" i="1"/>
  <c r="AI317" i="1"/>
  <c r="AJ317" i="1" s="1"/>
  <c r="AG317" i="1"/>
  <c r="AI313" i="1"/>
  <c r="AJ313" i="1" s="1"/>
  <c r="AG313" i="1"/>
  <c r="AI309" i="1"/>
  <c r="AJ309" i="1" s="1"/>
  <c r="AG309" i="1"/>
  <c r="AI305" i="1"/>
  <c r="AJ305" i="1" s="1"/>
  <c r="AG305" i="1"/>
  <c r="AI301" i="1"/>
  <c r="AJ301" i="1" s="1"/>
  <c r="AG301" i="1"/>
  <c r="AI2519" i="1"/>
  <c r="AG2519" i="1"/>
  <c r="AI2503" i="1"/>
  <c r="AG2503" i="1"/>
  <c r="AI2479" i="1"/>
  <c r="AG2479" i="1"/>
  <c r="AI1891" i="1"/>
  <c r="AG1891" i="1"/>
  <c r="AI1875" i="1"/>
  <c r="AG1875" i="1"/>
  <c r="AI1859" i="1"/>
  <c r="AG1859" i="1"/>
  <c r="AI1843" i="1"/>
  <c r="AG1843" i="1"/>
  <c r="AI1827" i="1"/>
  <c r="AG1827" i="1"/>
  <c r="AI1811" i="1"/>
  <c r="AG1811" i="1"/>
  <c r="AI1795" i="1"/>
  <c r="AG1795" i="1"/>
  <c r="AI1779" i="1"/>
  <c r="AG1779" i="1"/>
  <c r="AI1763" i="1"/>
  <c r="AG1763" i="1"/>
  <c r="AI1743" i="1"/>
  <c r="AG1743" i="1"/>
  <c r="AI1711" i="1"/>
  <c r="AG1711" i="1"/>
  <c r="AI1679" i="1"/>
  <c r="AG1679" i="1"/>
  <c r="AI1649" i="1"/>
  <c r="AG1649" i="1"/>
  <c r="AI1617" i="1"/>
  <c r="AG1617" i="1"/>
  <c r="AI1585" i="1"/>
  <c r="AG1585" i="1"/>
  <c r="AI1653" i="1"/>
  <c r="AG1653" i="1"/>
  <c r="AI1621" i="1"/>
  <c r="AG1621" i="1"/>
  <c r="AG1315" i="1"/>
  <c r="AI1315" i="1"/>
  <c r="AI1283" i="1"/>
  <c r="AG1283" i="1"/>
  <c r="AI1257" i="1"/>
  <c r="AG1257" i="1"/>
  <c r="AI1241" i="1"/>
  <c r="AG1241" i="1"/>
  <c r="AI1229" i="1"/>
  <c r="AG1229" i="1"/>
  <c r="AI1221" i="1"/>
  <c r="AG1221" i="1"/>
  <c r="AI1213" i="1"/>
  <c r="AG1213" i="1"/>
  <c r="AI1205" i="1"/>
  <c r="AG1205" i="1"/>
  <c r="AI1197" i="1"/>
  <c r="AG1197" i="1"/>
  <c r="AI1189" i="1"/>
  <c r="AG1189" i="1"/>
  <c r="AI1181" i="1"/>
  <c r="AG1181" i="1"/>
  <c r="AI1173" i="1"/>
  <c r="AG1173" i="1"/>
  <c r="AI1163" i="1"/>
  <c r="AG1163" i="1"/>
  <c r="AI1137" i="1"/>
  <c r="AG1137" i="1"/>
  <c r="AI1113" i="1"/>
  <c r="AG1113" i="1"/>
  <c r="AI1097" i="1"/>
  <c r="AG1097" i="1"/>
  <c r="AI1087" i="1"/>
  <c r="AG1087" i="1"/>
  <c r="AI1077" i="1"/>
  <c r="AG1077" i="1"/>
  <c r="AI1065" i="1"/>
  <c r="AG1065" i="1"/>
  <c r="AI1055" i="1"/>
  <c r="AG1055" i="1"/>
  <c r="AI1045" i="1"/>
  <c r="AG1045" i="1"/>
  <c r="AI1033" i="1"/>
  <c r="AG1033" i="1"/>
  <c r="AI1023" i="1"/>
  <c r="AG1023" i="1"/>
  <c r="AI1013" i="1"/>
  <c r="AG1013" i="1"/>
  <c r="AI1001" i="1"/>
  <c r="AG1001" i="1"/>
  <c r="AI991" i="1"/>
  <c r="AG991" i="1"/>
  <c r="AI981" i="1"/>
  <c r="AG981" i="1"/>
  <c r="AI969" i="1"/>
  <c r="AG969" i="1"/>
  <c r="AI959" i="1"/>
  <c r="AG959" i="1"/>
  <c r="AI949" i="1"/>
  <c r="AG949" i="1"/>
  <c r="AI937" i="1"/>
  <c r="AG937" i="1"/>
  <c r="AI927" i="1"/>
  <c r="AG927" i="1"/>
  <c r="AI917" i="1"/>
  <c r="AG917" i="1"/>
  <c r="AI803" i="1"/>
  <c r="AG803" i="1"/>
  <c r="AI795" i="1"/>
  <c r="AG795" i="1"/>
  <c r="AI787" i="1"/>
  <c r="AG787" i="1"/>
  <c r="AI779" i="1"/>
  <c r="AG779" i="1"/>
  <c r="AI771" i="1"/>
  <c r="AG771" i="1"/>
  <c r="AI763" i="1"/>
  <c r="AG763" i="1"/>
  <c r="AI755" i="1"/>
  <c r="AG755" i="1"/>
  <c r="AI747" i="1"/>
  <c r="AG747" i="1"/>
  <c r="AI739" i="1"/>
  <c r="AG739" i="1"/>
  <c r="AI731" i="1"/>
  <c r="AG731" i="1"/>
  <c r="AI723" i="1"/>
  <c r="AG723" i="1"/>
  <c r="AI707" i="1"/>
  <c r="AG707" i="1"/>
  <c r="AI691" i="1"/>
  <c r="AG691" i="1"/>
  <c r="AI675" i="1"/>
  <c r="AG675" i="1"/>
  <c r="AI659" i="1"/>
  <c r="AG659" i="1"/>
  <c r="AI643" i="1"/>
  <c r="AG643" i="1"/>
  <c r="AI627" i="1"/>
  <c r="AG627" i="1"/>
  <c r="AI465" i="1"/>
  <c r="AG465" i="1"/>
  <c r="AI261" i="1"/>
  <c r="AJ261" i="1" s="1"/>
  <c r="AG261" i="1"/>
  <c r="AI229" i="1"/>
  <c r="AJ229" i="1" s="1"/>
  <c r="AG229" i="1"/>
  <c r="AI215" i="1"/>
  <c r="AJ215" i="1" s="1"/>
  <c r="AG215" i="1"/>
  <c r="AI207" i="1"/>
  <c r="AJ207" i="1" s="1"/>
  <c r="AG207" i="1"/>
  <c r="AI199" i="1"/>
  <c r="AJ199" i="1" s="1"/>
  <c r="AG199" i="1"/>
  <c r="AI191" i="1"/>
  <c r="AJ191" i="1" s="1"/>
  <c r="AG191" i="1"/>
  <c r="AI183" i="1"/>
  <c r="AJ183" i="1" s="1"/>
  <c r="AG183" i="1"/>
  <c r="AI175" i="1"/>
  <c r="AJ175" i="1" s="1"/>
  <c r="AG175" i="1"/>
  <c r="AI97" i="1"/>
  <c r="AJ97" i="1" s="1"/>
  <c r="AG97" i="1"/>
  <c r="AI89" i="1"/>
  <c r="AJ89" i="1" s="1"/>
  <c r="AG89" i="1"/>
  <c r="AI81" i="1"/>
  <c r="AJ81" i="1" s="1"/>
  <c r="AG81" i="1"/>
  <c r="AI73" i="1"/>
  <c r="AJ73" i="1" s="1"/>
  <c r="AG73" i="1"/>
  <c r="AI65" i="1"/>
  <c r="AJ65" i="1" s="1"/>
  <c r="AG65" i="1"/>
  <c r="AI57" i="1"/>
  <c r="AJ57" i="1" s="1"/>
  <c r="AG57" i="1"/>
  <c r="AI49" i="1"/>
  <c r="AJ49" i="1" s="1"/>
  <c r="AG49" i="1"/>
  <c r="AI41" i="1"/>
  <c r="AJ41" i="1" s="1"/>
  <c r="AG41" i="1"/>
  <c r="AI33" i="1"/>
  <c r="AJ33" i="1" s="1"/>
  <c r="AG33" i="1"/>
  <c r="AI25" i="1"/>
  <c r="AJ25" i="1" s="1"/>
  <c r="AG25" i="1"/>
  <c r="AI17" i="1"/>
  <c r="AJ17" i="1" s="1"/>
  <c r="AG17" i="1"/>
  <c r="AI9" i="1"/>
  <c r="AJ9" i="1" s="1"/>
  <c r="AG9" i="1"/>
  <c r="AI1124" i="1"/>
  <c r="AG1124" i="1"/>
  <c r="AI1090" i="1"/>
  <c r="AG1090" i="1"/>
  <c r="AI1074" i="1"/>
  <c r="AG1074" i="1"/>
  <c r="AI1058" i="1"/>
  <c r="AG1058" i="1"/>
  <c r="AI1042" i="1"/>
  <c r="AG1042" i="1"/>
  <c r="AI1026" i="1"/>
  <c r="AG1026" i="1"/>
  <c r="AI1010" i="1"/>
  <c r="AG1010" i="1"/>
  <c r="AI994" i="1"/>
  <c r="AG994" i="1"/>
  <c r="AI978" i="1"/>
  <c r="AG978" i="1"/>
  <c r="AI962" i="1"/>
  <c r="AG962" i="1"/>
  <c r="AI946" i="1"/>
  <c r="AG946" i="1"/>
  <c r="AI930" i="1"/>
  <c r="AG930" i="1"/>
  <c r="AI1655" i="1"/>
  <c r="AG1655" i="1"/>
  <c r="AI1639" i="1"/>
  <c r="AG1639" i="1"/>
  <c r="AI1623" i="1"/>
  <c r="AG1623" i="1"/>
  <c r="AI1607" i="1"/>
  <c r="AG1607" i="1"/>
  <c r="AI1591" i="1"/>
  <c r="AG1591" i="1"/>
  <c r="AI1348" i="1"/>
  <c r="AG1348" i="1"/>
  <c r="AI1340" i="1"/>
  <c r="AG1340" i="1"/>
  <c r="AI1332" i="1"/>
  <c r="AG1332" i="1"/>
  <c r="AI1230" i="1"/>
  <c r="AG1230" i="1"/>
  <c r="AI1226" i="1"/>
  <c r="AG1226" i="1"/>
  <c r="AI1222" i="1"/>
  <c r="AG1222" i="1"/>
  <c r="AI1218" i="1"/>
  <c r="AG1218" i="1"/>
  <c r="AI1214" i="1"/>
  <c r="AG1214" i="1"/>
  <c r="AI1210" i="1"/>
  <c r="AG1210" i="1"/>
  <c r="AI1206" i="1"/>
  <c r="AG1206" i="1"/>
  <c r="AI1202" i="1"/>
  <c r="AG1202" i="1"/>
  <c r="AI1198" i="1"/>
  <c r="AG1198" i="1"/>
  <c r="AI1194" i="1"/>
  <c r="AG1194" i="1"/>
  <c r="AI1190" i="1"/>
  <c r="AG1190" i="1"/>
  <c r="AI1186" i="1"/>
  <c r="AG1186" i="1"/>
  <c r="AI1182" i="1"/>
  <c r="AG1182" i="1"/>
  <c r="AI1178" i="1"/>
  <c r="AG1178" i="1"/>
  <c r="AI1174" i="1"/>
  <c r="AG1174" i="1"/>
  <c r="AI1170" i="1"/>
  <c r="AG1170" i="1"/>
  <c r="AI1166" i="1"/>
  <c r="AG1166" i="1"/>
  <c r="AI1162" i="1"/>
  <c r="AG1162" i="1"/>
  <c r="AI1158" i="1"/>
  <c r="AG1158" i="1"/>
  <c r="AI1154" i="1"/>
  <c r="AG1154" i="1"/>
  <c r="AI128" i="1"/>
  <c r="AJ128" i="1" s="1"/>
  <c r="AG128" i="1"/>
  <c r="AI114" i="1"/>
  <c r="AJ114" i="1" s="1"/>
  <c r="AG114" i="1"/>
  <c r="AI110" i="1"/>
  <c r="AJ110" i="1" s="1"/>
  <c r="AG110" i="1"/>
  <c r="AI106" i="1"/>
  <c r="AJ106" i="1" s="1"/>
  <c r="AG106" i="1"/>
  <c r="AI102" i="1"/>
  <c r="AJ102" i="1" s="1"/>
  <c r="AG102" i="1"/>
  <c r="AI98" i="1"/>
  <c r="AJ98" i="1" s="1"/>
  <c r="AG98" i="1"/>
  <c r="AI94" i="1"/>
  <c r="AJ94" i="1" s="1"/>
  <c r="AG94" i="1"/>
  <c r="AI90" i="1"/>
  <c r="AJ90" i="1" s="1"/>
  <c r="AG90" i="1"/>
  <c r="AI86" i="1"/>
  <c r="AJ86" i="1" s="1"/>
  <c r="AG86" i="1"/>
  <c r="AI82" i="1"/>
  <c r="AJ82" i="1" s="1"/>
  <c r="AG82" i="1"/>
  <c r="AI78" i="1"/>
  <c r="AJ78" i="1" s="1"/>
  <c r="AG78" i="1"/>
  <c r="AI74" i="1"/>
  <c r="AJ74" i="1" s="1"/>
  <c r="AG74" i="1"/>
  <c r="AI70" i="1"/>
  <c r="AJ70" i="1" s="1"/>
  <c r="AG70" i="1"/>
  <c r="AI1491" i="1"/>
  <c r="AG1491" i="1"/>
  <c r="AI131" i="1"/>
  <c r="AJ131" i="1" s="1"/>
  <c r="AG131" i="1"/>
  <c r="AI467" i="1"/>
  <c r="AG467" i="1"/>
  <c r="AI890" i="1"/>
  <c r="AI886" i="1"/>
  <c r="AI882" i="1"/>
  <c r="AI874" i="1"/>
  <c r="AI866" i="1"/>
  <c r="AI862" i="1"/>
  <c r="AI772" i="1"/>
  <c r="AI764" i="1"/>
  <c r="AI756" i="1"/>
  <c r="AI752" i="1"/>
  <c r="AI748" i="1"/>
  <c r="AI732" i="1"/>
  <c r="AI728" i="1"/>
  <c r="AI724" i="1"/>
  <c r="AI278" i="1"/>
  <c r="AJ278" i="1" s="1"/>
  <c r="AI274" i="1"/>
  <c r="AJ274" i="1" s="1"/>
  <c r="AI270" i="1"/>
  <c r="AJ270" i="1" s="1"/>
  <c r="AI262" i="1"/>
  <c r="AJ262" i="1" s="1"/>
  <c r="AI258" i="1"/>
  <c r="AJ258" i="1" s="1"/>
  <c r="AI254" i="1"/>
  <c r="AJ254" i="1" s="1"/>
  <c r="AI250" i="1"/>
  <c r="AJ250" i="1" s="1"/>
  <c r="AI238" i="1"/>
  <c r="AJ238" i="1" s="1"/>
  <c r="AI234" i="1"/>
  <c r="AJ234" i="1" s="1"/>
  <c r="AI214" i="1"/>
  <c r="AJ214" i="1" s="1"/>
  <c r="AI210" i="1"/>
  <c r="AJ210" i="1" s="1"/>
  <c r="AI186" i="1"/>
  <c r="AJ186" i="1" s="1"/>
  <c r="AI182" i="1"/>
  <c r="AJ182" i="1" s="1"/>
  <c r="AI178" i="1"/>
  <c r="AJ178" i="1" s="1"/>
  <c r="AI164" i="1"/>
  <c r="AJ164" i="1" s="1"/>
  <c r="AI62" i="1"/>
  <c r="AJ62" i="1" s="1"/>
  <c r="AI54" i="1"/>
  <c r="AJ54" i="1" s="1"/>
  <c r="AI50" i="1"/>
  <c r="AJ50" i="1" s="1"/>
  <c r="AI34" i="1"/>
  <c r="AJ34" i="1" s="1"/>
  <c r="AI18" i="1"/>
  <c r="AJ18" i="1" s="1"/>
  <c r="AI14" i="1"/>
  <c r="AJ14" i="1" s="1"/>
  <c r="AI6" i="1"/>
  <c r="AJ6" i="1" s="1"/>
  <c r="AI2399" i="1"/>
  <c r="AI2367" i="1"/>
  <c r="AI2303" i="1"/>
  <c r="AI2239" i="1"/>
  <c r="AI2079" i="1"/>
  <c r="AI2015" i="1"/>
  <c r="AI2467" i="1"/>
  <c r="AI1931" i="1"/>
  <c r="AI1410" i="1"/>
  <c r="AI1378" i="1"/>
  <c r="AI464" i="1"/>
  <c r="AI2505" i="1"/>
  <c r="AI2473" i="1"/>
  <c r="AI2441" i="1"/>
  <c r="AI2315" i="1"/>
  <c r="AI2251" i="1"/>
  <c r="AI2219" i="1"/>
  <c r="AI2123" i="1"/>
  <c r="AI1995" i="1"/>
  <c r="AI1741" i="1"/>
  <c r="AI1709" i="1"/>
  <c r="AI620" i="1"/>
  <c r="AI426" i="1"/>
  <c r="AJ426" i="1" s="1"/>
  <c r="AI2296" i="1"/>
  <c r="AG2296" i="1"/>
  <c r="AI2292" i="1"/>
  <c r="AG2292" i="1"/>
  <c r="AI2288" i="1"/>
  <c r="AG2288" i="1"/>
  <c r="AI2284" i="1"/>
  <c r="AG2284" i="1"/>
  <c r="AI2280" i="1"/>
  <c r="AG2280" i="1"/>
  <c r="AI2276" i="1"/>
  <c r="AG2276" i="1"/>
  <c r="AI2272" i="1"/>
  <c r="AG2272" i="1"/>
  <c r="AI2268" i="1"/>
  <c r="AG2268" i="1"/>
  <c r="AI2264" i="1"/>
  <c r="AG2264" i="1"/>
  <c r="AI2260" i="1"/>
  <c r="AG2260" i="1"/>
  <c r="AI2256" i="1"/>
  <c r="AG2256" i="1"/>
  <c r="AI2252" i="1"/>
  <c r="AG2252" i="1"/>
  <c r="AI2248" i="1"/>
  <c r="AG2248" i="1"/>
  <c r="AI2244" i="1"/>
  <c r="AG2244" i="1"/>
  <c r="AI2240" i="1"/>
  <c r="AG2240" i="1"/>
  <c r="AI2236" i="1"/>
  <c r="AG2236" i="1"/>
  <c r="AI2232" i="1"/>
  <c r="AG2232" i="1"/>
  <c r="AI2228" i="1"/>
  <c r="AG2228" i="1"/>
  <c r="AI2224" i="1"/>
  <c r="AG2224" i="1"/>
  <c r="AI2220" i="1"/>
  <c r="AG2220" i="1"/>
  <c r="AI2216" i="1"/>
  <c r="AG2216" i="1"/>
  <c r="AI2212" i="1"/>
  <c r="AG2212" i="1"/>
  <c r="AI2208" i="1"/>
  <c r="AG2208" i="1"/>
  <c r="AI2204" i="1"/>
  <c r="AG2204" i="1"/>
  <c r="AI2200" i="1"/>
  <c r="AG2200" i="1"/>
  <c r="AI2196" i="1"/>
  <c r="AG2196" i="1"/>
  <c r="AI2192" i="1"/>
  <c r="AG2192" i="1"/>
  <c r="AI2188" i="1"/>
  <c r="AG2188" i="1"/>
  <c r="AI2184" i="1"/>
  <c r="AG2184" i="1"/>
  <c r="AI2180" i="1"/>
  <c r="AG2180" i="1"/>
  <c r="AI2176" i="1"/>
  <c r="AG2176" i="1"/>
  <c r="AI2172" i="1"/>
  <c r="AG2172" i="1"/>
  <c r="AI2168" i="1"/>
  <c r="AG2168" i="1"/>
  <c r="AI2164" i="1"/>
  <c r="AG2164" i="1"/>
  <c r="AI2160" i="1"/>
  <c r="AG2160" i="1"/>
  <c r="AI2156" i="1"/>
  <c r="AG2156" i="1"/>
  <c r="AI2152" i="1"/>
  <c r="AG2152" i="1"/>
  <c r="AI2148" i="1"/>
  <c r="AG2148" i="1"/>
  <c r="AI2144" i="1"/>
  <c r="AG2144" i="1"/>
  <c r="AI2140" i="1"/>
  <c r="AG2140" i="1"/>
  <c r="AI2136" i="1"/>
  <c r="AG2136" i="1"/>
  <c r="AI2132" i="1"/>
  <c r="AG2132" i="1"/>
  <c r="AI2128" i="1"/>
  <c r="AG2128" i="1"/>
  <c r="AI2124" i="1"/>
  <c r="AG2124" i="1"/>
  <c r="AI2120" i="1"/>
  <c r="AG2120" i="1"/>
  <c r="AI2116" i="1"/>
  <c r="AG2116" i="1"/>
  <c r="AI2112" i="1"/>
  <c r="AG2112" i="1"/>
  <c r="AI2108" i="1"/>
  <c r="AG2108" i="1"/>
  <c r="AI2104" i="1"/>
  <c r="AG2104" i="1"/>
  <c r="AI2100" i="1"/>
  <c r="AG2100" i="1"/>
  <c r="AI2096" i="1"/>
  <c r="AG2096" i="1"/>
  <c r="AI2092" i="1"/>
  <c r="AG2092" i="1"/>
  <c r="AI2088" i="1"/>
  <c r="AG2088" i="1"/>
  <c r="AI2084" i="1"/>
  <c r="AG2084" i="1"/>
  <c r="AI2080" i="1"/>
  <c r="AG2080" i="1"/>
  <c r="AI2076" i="1"/>
  <c r="AG2076" i="1"/>
  <c r="AI2072" i="1"/>
  <c r="AG2072" i="1"/>
  <c r="AI2068" i="1"/>
  <c r="AG2068" i="1"/>
  <c r="AI2064" i="1"/>
  <c r="AG2064" i="1"/>
  <c r="AI2060" i="1"/>
  <c r="AG2060" i="1"/>
  <c r="AI2056" i="1"/>
  <c r="AG2056" i="1"/>
  <c r="AI2052" i="1"/>
  <c r="AG2052" i="1"/>
  <c r="AI2048" i="1"/>
  <c r="AG2048" i="1"/>
  <c r="AI2044" i="1"/>
  <c r="AG2044" i="1"/>
  <c r="AI2040" i="1"/>
  <c r="AG2040" i="1"/>
  <c r="AI2036" i="1"/>
  <c r="AG2036" i="1"/>
  <c r="AI2032" i="1"/>
  <c r="AG2032" i="1"/>
  <c r="AI2028" i="1"/>
  <c r="AG2028" i="1"/>
  <c r="AI2024" i="1"/>
  <c r="AG2024" i="1"/>
  <c r="AI2020" i="1"/>
  <c r="AG2020" i="1"/>
  <c r="AI2016" i="1"/>
  <c r="AG2016" i="1"/>
  <c r="AI2012" i="1"/>
  <c r="AG2012" i="1"/>
  <c r="AI2008" i="1"/>
  <c r="AG2008" i="1"/>
  <c r="AI2004" i="1"/>
  <c r="AG2004" i="1"/>
  <c r="AI2000" i="1"/>
  <c r="AG2000" i="1"/>
  <c r="AI1996" i="1"/>
  <c r="AG1996" i="1"/>
  <c r="AI1992" i="1"/>
  <c r="AG1992" i="1"/>
  <c r="AI1988" i="1"/>
  <c r="AG1988" i="1"/>
  <c r="AI1984" i="1"/>
  <c r="AG1984" i="1"/>
  <c r="AI1980" i="1"/>
  <c r="AG1980" i="1"/>
  <c r="AI1976" i="1"/>
  <c r="AG1976" i="1"/>
  <c r="AI1950" i="1"/>
  <c r="AG1950" i="1"/>
  <c r="AI1934" i="1"/>
  <c r="AG1934" i="1"/>
  <c r="AI1918" i="1"/>
  <c r="AG1918" i="1"/>
  <c r="AI1117" i="1"/>
  <c r="AG1117" i="1"/>
  <c r="AI913" i="1"/>
  <c r="AG913" i="1"/>
  <c r="AI463" i="1"/>
  <c r="AG463" i="1"/>
  <c r="AI2559" i="1"/>
  <c r="AG2559" i="1"/>
  <c r="AI2535" i="1"/>
  <c r="AG2535" i="1"/>
  <c r="AI2495" i="1"/>
  <c r="AG2495" i="1"/>
  <c r="AI2471" i="1"/>
  <c r="AG2471" i="1"/>
  <c r="AI1903" i="1"/>
  <c r="AG1903" i="1"/>
  <c r="AI1887" i="1"/>
  <c r="AG1887" i="1"/>
  <c r="AI1871" i="1"/>
  <c r="AG1871" i="1"/>
  <c r="AI1855" i="1"/>
  <c r="AG1855" i="1"/>
  <c r="AI1839" i="1"/>
  <c r="AG1839" i="1"/>
  <c r="AI1823" i="1"/>
  <c r="AG1823" i="1"/>
  <c r="AI1807" i="1"/>
  <c r="AG1807" i="1"/>
  <c r="AI1791" i="1"/>
  <c r="AG1791" i="1"/>
  <c r="AI1775" i="1"/>
  <c r="AG1775" i="1"/>
  <c r="AI1759" i="1"/>
  <c r="AG1759" i="1"/>
  <c r="AI1735" i="1"/>
  <c r="AG1735" i="1"/>
  <c r="AI1703" i="1"/>
  <c r="AG1703" i="1"/>
  <c r="AI1671" i="1"/>
  <c r="AG1671" i="1"/>
  <c r="AI1641" i="1"/>
  <c r="AG1641" i="1"/>
  <c r="AI1609" i="1"/>
  <c r="AG1609" i="1"/>
  <c r="AI1645" i="1"/>
  <c r="AG1645" i="1"/>
  <c r="AI1613" i="1"/>
  <c r="AG1613" i="1"/>
  <c r="AI1589" i="1"/>
  <c r="AG1589" i="1"/>
  <c r="AI1325" i="1"/>
  <c r="AG1325" i="1"/>
  <c r="AI1307" i="1"/>
  <c r="AG1307" i="1"/>
  <c r="AI1275" i="1"/>
  <c r="AG1275" i="1"/>
  <c r="AI1251" i="1"/>
  <c r="AG1251" i="1"/>
  <c r="AI1235" i="1"/>
  <c r="AG1235" i="1"/>
  <c r="AI1227" i="1"/>
  <c r="AG1227" i="1"/>
  <c r="AI1219" i="1"/>
  <c r="AG1219" i="1"/>
  <c r="AI1211" i="1"/>
  <c r="AG1211" i="1"/>
  <c r="AI1203" i="1"/>
  <c r="AG1203" i="1"/>
  <c r="AI1195" i="1"/>
  <c r="AG1195" i="1"/>
  <c r="AI1187" i="1"/>
  <c r="AG1187" i="1"/>
  <c r="AI1179" i="1"/>
  <c r="AG1179" i="1"/>
  <c r="AI1171" i="1"/>
  <c r="AG1171" i="1"/>
  <c r="AI1159" i="1"/>
  <c r="AG1159" i="1"/>
  <c r="AI1135" i="1"/>
  <c r="AG1135" i="1"/>
  <c r="AI1109" i="1"/>
  <c r="AG1109" i="1"/>
  <c r="AI1095" i="1"/>
  <c r="AG1095" i="1"/>
  <c r="AI1085" i="1"/>
  <c r="AG1085" i="1"/>
  <c r="AI1073" i="1"/>
  <c r="AG1073" i="1"/>
  <c r="AI1063" i="1"/>
  <c r="AG1063" i="1"/>
  <c r="AI1053" i="1"/>
  <c r="AG1053" i="1"/>
  <c r="AI1041" i="1"/>
  <c r="AG1041" i="1"/>
  <c r="AI1031" i="1"/>
  <c r="AG1031" i="1"/>
  <c r="AI1021" i="1"/>
  <c r="AG1021" i="1"/>
  <c r="AI1009" i="1"/>
  <c r="AG1009" i="1"/>
  <c r="AI999" i="1"/>
  <c r="AG999" i="1"/>
  <c r="AI989" i="1"/>
  <c r="AG989" i="1"/>
  <c r="AI977" i="1"/>
  <c r="AG977" i="1"/>
  <c r="AI967" i="1"/>
  <c r="AG967" i="1"/>
  <c r="AI957" i="1"/>
  <c r="AG957" i="1"/>
  <c r="AI945" i="1"/>
  <c r="AG945" i="1"/>
  <c r="AI935" i="1"/>
  <c r="AG935" i="1"/>
  <c r="AI925" i="1"/>
  <c r="AG925" i="1"/>
  <c r="AI801" i="1"/>
  <c r="AG801" i="1"/>
  <c r="AI793" i="1"/>
  <c r="AG793" i="1"/>
  <c r="AI785" i="1"/>
  <c r="AG785" i="1"/>
  <c r="AI777" i="1"/>
  <c r="AG777" i="1"/>
  <c r="AI769" i="1"/>
  <c r="AG769" i="1"/>
  <c r="AI761" i="1"/>
  <c r="AG761" i="1"/>
  <c r="AI753" i="1"/>
  <c r="AG753" i="1"/>
  <c r="AI745" i="1"/>
  <c r="AG745" i="1"/>
  <c r="AI737" i="1"/>
  <c r="AG737" i="1"/>
  <c r="AI729" i="1"/>
  <c r="AG729" i="1"/>
  <c r="AI717" i="1"/>
  <c r="AG717" i="1"/>
  <c r="AI701" i="1"/>
  <c r="AG701" i="1"/>
  <c r="AI685" i="1"/>
  <c r="AG685" i="1"/>
  <c r="AI669" i="1"/>
  <c r="AG669" i="1"/>
  <c r="AI653" i="1"/>
  <c r="AG653" i="1"/>
  <c r="AI637" i="1"/>
  <c r="AG637" i="1"/>
  <c r="AI621" i="1"/>
  <c r="AG621" i="1"/>
  <c r="AI457" i="1"/>
  <c r="AJ457" i="1" s="1"/>
  <c r="AG457" i="1"/>
  <c r="AI285" i="1"/>
  <c r="AJ285" i="1" s="1"/>
  <c r="AG285" i="1"/>
  <c r="AI253" i="1"/>
  <c r="AJ253" i="1" s="1"/>
  <c r="AG253" i="1"/>
  <c r="AI221" i="1"/>
  <c r="AJ221" i="1" s="1"/>
  <c r="AG221" i="1"/>
  <c r="AI213" i="1"/>
  <c r="AJ213" i="1" s="1"/>
  <c r="AG213" i="1"/>
  <c r="AI205" i="1"/>
  <c r="AJ205" i="1" s="1"/>
  <c r="AG205" i="1"/>
  <c r="AI197" i="1"/>
  <c r="AJ197" i="1" s="1"/>
  <c r="AG197" i="1"/>
  <c r="AI189" i="1"/>
  <c r="AJ189" i="1" s="1"/>
  <c r="AG189" i="1"/>
  <c r="AI181" i="1"/>
  <c r="AJ181" i="1" s="1"/>
  <c r="AG181" i="1"/>
  <c r="AI173" i="1"/>
  <c r="AJ173" i="1" s="1"/>
  <c r="AG173" i="1"/>
  <c r="AI95" i="1"/>
  <c r="AJ95" i="1" s="1"/>
  <c r="AG95" i="1"/>
  <c r="AI87" i="1"/>
  <c r="AJ87" i="1" s="1"/>
  <c r="AG87" i="1"/>
  <c r="AI79" i="1"/>
  <c r="AJ79" i="1" s="1"/>
  <c r="AG79" i="1"/>
  <c r="AI71" i="1"/>
  <c r="AJ71" i="1" s="1"/>
  <c r="AG71" i="1"/>
  <c r="AI63" i="1"/>
  <c r="AJ63" i="1" s="1"/>
  <c r="AG63" i="1"/>
  <c r="AI55" i="1"/>
  <c r="AJ55" i="1" s="1"/>
  <c r="AG55" i="1"/>
  <c r="AI47" i="1"/>
  <c r="AJ47" i="1" s="1"/>
  <c r="AG47" i="1"/>
  <c r="AI39" i="1"/>
  <c r="AJ39" i="1" s="1"/>
  <c r="AG39" i="1"/>
  <c r="AI31" i="1"/>
  <c r="AJ31" i="1" s="1"/>
  <c r="AG31" i="1"/>
  <c r="AI23" i="1"/>
  <c r="AJ23" i="1" s="1"/>
  <c r="AG23" i="1"/>
  <c r="AI15" i="1"/>
  <c r="AJ15" i="1" s="1"/>
  <c r="AG15" i="1"/>
  <c r="AI7" i="1"/>
  <c r="AJ7" i="1" s="1"/>
  <c r="AG7" i="1"/>
  <c r="AI1116" i="1"/>
  <c r="AG1116" i="1"/>
  <c r="AI1088" i="1"/>
  <c r="AG1088" i="1"/>
  <c r="AI1072" i="1"/>
  <c r="AG1072" i="1"/>
  <c r="AI1056" i="1"/>
  <c r="AG1056" i="1"/>
  <c r="AI1040" i="1"/>
  <c r="AG1040" i="1"/>
  <c r="AI1024" i="1"/>
  <c r="AG1024" i="1"/>
  <c r="AI1008" i="1"/>
  <c r="AG1008" i="1"/>
  <c r="AI992" i="1"/>
  <c r="AG992" i="1"/>
  <c r="AI976" i="1"/>
  <c r="AG976" i="1"/>
  <c r="AI960" i="1"/>
  <c r="AG960" i="1"/>
  <c r="AI944" i="1"/>
  <c r="AG944" i="1"/>
  <c r="AI928" i="1"/>
  <c r="AG928" i="1"/>
  <c r="AI296" i="1"/>
  <c r="AJ296" i="1" s="1"/>
  <c r="AG296" i="1"/>
  <c r="AI116" i="1"/>
  <c r="AJ116" i="1" s="1"/>
  <c r="AG116" i="1"/>
  <c r="AI112" i="1"/>
  <c r="AJ112" i="1" s="1"/>
  <c r="AG112" i="1"/>
  <c r="AI108" i="1"/>
  <c r="AJ108" i="1" s="1"/>
  <c r="AG108" i="1"/>
  <c r="AI104" i="1"/>
  <c r="AJ104" i="1" s="1"/>
  <c r="AG104" i="1"/>
  <c r="AI100" i="1"/>
  <c r="AJ100" i="1" s="1"/>
  <c r="AG100" i="1"/>
  <c r="AI96" i="1"/>
  <c r="AJ96" i="1" s="1"/>
  <c r="AG96" i="1"/>
  <c r="AI92" i="1"/>
  <c r="AJ92" i="1" s="1"/>
  <c r="AG92" i="1"/>
  <c r="AI88" i="1"/>
  <c r="AJ88" i="1" s="1"/>
  <c r="AG88" i="1"/>
  <c r="AI84" i="1"/>
  <c r="AJ84" i="1" s="1"/>
  <c r="AG84" i="1"/>
  <c r="AI80" i="1"/>
  <c r="AJ80" i="1" s="1"/>
  <c r="AG80" i="1"/>
  <c r="AI76" i="1"/>
  <c r="AJ76" i="1" s="1"/>
  <c r="AG76" i="1"/>
  <c r="AI72" i="1"/>
  <c r="AJ72" i="1" s="1"/>
  <c r="AG72" i="1"/>
  <c r="AI68" i="1"/>
  <c r="AJ68" i="1" s="1"/>
  <c r="AG68" i="1"/>
  <c r="AI169" i="1"/>
  <c r="AJ169" i="1" s="1"/>
  <c r="AG169" i="1"/>
  <c r="AI115" i="1"/>
  <c r="AJ115" i="1" s="1"/>
  <c r="AG115" i="1"/>
  <c r="AI647" i="1"/>
  <c r="AG647" i="1"/>
  <c r="AI1510" i="1"/>
  <c r="AI1406" i="1"/>
  <c r="AI1358" i="1"/>
  <c r="AI861" i="1"/>
  <c r="AI149" i="1"/>
  <c r="AJ149" i="1" s="1"/>
  <c r="AI505" i="1"/>
  <c r="AI497" i="1"/>
  <c r="AI489" i="1"/>
  <c r="AI469" i="1"/>
  <c r="AI451" i="1"/>
  <c r="AJ451" i="1" s="1"/>
  <c r="AI139" i="1"/>
  <c r="AJ139" i="1" s="1"/>
  <c r="AI135" i="1"/>
  <c r="AJ135" i="1" s="1"/>
  <c r="AI2375" i="1"/>
  <c r="AI2311" i="1"/>
  <c r="AI2279" i="1"/>
  <c r="AI2215" i="1"/>
  <c r="AI1947" i="1"/>
  <c r="AI1534" i="1"/>
  <c r="AI869" i="1"/>
  <c r="AI837" i="1"/>
  <c r="AI438" i="1"/>
  <c r="AJ438" i="1" s="1"/>
  <c r="AI2481" i="1"/>
  <c r="AI2449" i="1"/>
  <c r="AI2417" i="1"/>
  <c r="AI2387" i="1"/>
  <c r="AI2355" i="1"/>
  <c r="AI2195" i="1"/>
  <c r="AI2163" i="1"/>
  <c r="AI2067" i="1"/>
  <c r="AI2035" i="1"/>
  <c r="AI1733" i="1"/>
  <c r="AI1669" i="1"/>
  <c r="AI1907" i="1"/>
  <c r="AI434" i="1"/>
  <c r="AJ434" i="1" s="1"/>
  <c r="AI1354" i="1"/>
  <c r="AI2336" i="1"/>
  <c r="AG2336" i="1"/>
  <c r="AI2332" i="1"/>
  <c r="AG2332" i="1"/>
  <c r="AI1966" i="1"/>
  <c r="AG1966" i="1"/>
  <c r="AI1902" i="1"/>
  <c r="AG1902" i="1"/>
  <c r="AI1894" i="1"/>
  <c r="AG1894" i="1"/>
  <c r="AI1886" i="1"/>
  <c r="AG1886" i="1"/>
  <c r="AI1878" i="1"/>
  <c r="AG1878" i="1"/>
  <c r="AI1870" i="1"/>
  <c r="AG1870" i="1"/>
  <c r="AI1862" i="1"/>
  <c r="AG1862" i="1"/>
  <c r="AI1858" i="1"/>
  <c r="AG1858" i="1"/>
  <c r="AI1854" i="1"/>
  <c r="AG1854" i="1"/>
  <c r="AI1850" i="1"/>
  <c r="AG1850" i="1"/>
  <c r="AI1846" i="1"/>
  <c r="AG1846" i="1"/>
  <c r="AI1842" i="1"/>
  <c r="AG1842" i="1"/>
  <c r="AI1838" i="1"/>
  <c r="AG1838" i="1"/>
  <c r="AI1834" i="1"/>
  <c r="AG1834" i="1"/>
  <c r="AI1830" i="1"/>
  <c r="AG1830" i="1"/>
  <c r="AI1826" i="1"/>
  <c r="AG1826" i="1"/>
  <c r="AI1822" i="1"/>
  <c r="AG1822" i="1"/>
  <c r="AI1818" i="1"/>
  <c r="AG1818" i="1"/>
  <c r="AI1814" i="1"/>
  <c r="AG1814" i="1"/>
  <c r="AI1810" i="1"/>
  <c r="AG1810" i="1"/>
  <c r="AI1806" i="1"/>
  <c r="AG1806" i="1"/>
  <c r="AI1802" i="1"/>
  <c r="AG1802" i="1"/>
  <c r="AI1798" i="1"/>
  <c r="AG1798" i="1"/>
  <c r="AI1794" i="1"/>
  <c r="AG1794" i="1"/>
  <c r="AI1790" i="1"/>
  <c r="AG1790" i="1"/>
  <c r="AI1786" i="1"/>
  <c r="AG1786" i="1"/>
  <c r="AI1782" i="1"/>
  <c r="AG1782" i="1"/>
  <c r="AI1778" i="1"/>
  <c r="AG1778" i="1"/>
  <c r="AI1774" i="1"/>
  <c r="AG1774" i="1"/>
  <c r="AI1770" i="1"/>
  <c r="AG1770" i="1"/>
  <c r="AI1766" i="1"/>
  <c r="AG1766" i="1"/>
  <c r="AI1762" i="1"/>
  <c r="AG1762" i="1"/>
  <c r="AI1758" i="1"/>
  <c r="AG1758" i="1"/>
  <c r="AI1754" i="1"/>
  <c r="AG1754" i="1"/>
  <c r="AI1149" i="1"/>
  <c r="AG1149" i="1"/>
  <c r="AI1133" i="1"/>
  <c r="AG1133" i="1"/>
  <c r="AI1107" i="1"/>
  <c r="AG1107" i="1"/>
  <c r="AI897" i="1"/>
  <c r="AG897" i="1"/>
  <c r="AI713" i="1"/>
  <c r="AG713" i="1"/>
  <c r="AI697" i="1"/>
  <c r="AG697" i="1"/>
  <c r="AI681" i="1"/>
  <c r="AG681" i="1"/>
  <c r="AI665" i="1"/>
  <c r="AG665" i="1"/>
  <c r="AI649" i="1"/>
  <c r="AG649" i="1"/>
  <c r="AI633" i="1"/>
  <c r="AG633" i="1"/>
  <c r="AI617" i="1"/>
  <c r="AG617" i="1"/>
  <c r="AI447" i="1"/>
  <c r="AJ447" i="1" s="1"/>
  <c r="AG447" i="1"/>
  <c r="AI439" i="1"/>
  <c r="AJ439" i="1" s="1"/>
  <c r="AG439" i="1"/>
  <c r="AI435" i="1"/>
  <c r="AJ435" i="1" s="1"/>
  <c r="AG435" i="1"/>
  <c r="AI431" i="1"/>
  <c r="AJ431" i="1" s="1"/>
  <c r="AG431" i="1"/>
  <c r="AI427" i="1"/>
  <c r="AJ427" i="1" s="1"/>
  <c r="AG427" i="1"/>
  <c r="AI423" i="1"/>
  <c r="AJ423" i="1" s="1"/>
  <c r="AG423" i="1"/>
  <c r="AI419" i="1"/>
  <c r="AJ419" i="1" s="1"/>
  <c r="AG419" i="1"/>
  <c r="AI415" i="1"/>
  <c r="AJ415" i="1" s="1"/>
  <c r="AG415" i="1"/>
  <c r="AI411" i="1"/>
  <c r="AJ411" i="1" s="1"/>
  <c r="AG411" i="1"/>
  <c r="AI407" i="1"/>
  <c r="AJ407" i="1" s="1"/>
  <c r="AG407" i="1"/>
  <c r="AI403" i="1"/>
  <c r="AJ403" i="1" s="1"/>
  <c r="AG403" i="1"/>
  <c r="AI399" i="1"/>
  <c r="AJ399" i="1" s="1"/>
  <c r="AG399" i="1"/>
  <c r="AI395" i="1"/>
  <c r="AJ395" i="1" s="1"/>
  <c r="AG395" i="1"/>
  <c r="AI391" i="1"/>
  <c r="AJ391" i="1" s="1"/>
  <c r="AG391" i="1"/>
  <c r="AI387" i="1"/>
  <c r="AJ387" i="1" s="1"/>
  <c r="AG387" i="1"/>
  <c r="AI383" i="1"/>
  <c r="AJ383" i="1" s="1"/>
  <c r="AG383" i="1"/>
  <c r="AI379" i="1"/>
  <c r="AJ379" i="1" s="1"/>
  <c r="AG379" i="1"/>
  <c r="AI375" i="1"/>
  <c r="AJ375" i="1" s="1"/>
  <c r="AG375" i="1"/>
  <c r="AI371" i="1"/>
  <c r="AJ371" i="1" s="1"/>
  <c r="AG371" i="1"/>
  <c r="AI367" i="1"/>
  <c r="AJ367" i="1" s="1"/>
  <c r="AG367" i="1"/>
  <c r="AI363" i="1"/>
  <c r="AJ363" i="1" s="1"/>
  <c r="AG363" i="1"/>
  <c r="AI359" i="1"/>
  <c r="AJ359" i="1" s="1"/>
  <c r="AG359" i="1"/>
  <c r="AI355" i="1"/>
  <c r="AJ355" i="1" s="1"/>
  <c r="AG355" i="1"/>
  <c r="AI351" i="1"/>
  <c r="AJ351" i="1" s="1"/>
  <c r="AG351" i="1"/>
  <c r="AI347" i="1"/>
  <c r="AJ347" i="1" s="1"/>
  <c r="AG347" i="1"/>
  <c r="AI343" i="1"/>
  <c r="AJ343" i="1" s="1"/>
  <c r="AG343" i="1"/>
  <c r="AI339" i="1"/>
  <c r="AJ339" i="1" s="1"/>
  <c r="AG339" i="1"/>
  <c r="AI335" i="1"/>
  <c r="AJ335" i="1" s="1"/>
  <c r="AG335" i="1"/>
  <c r="AI331" i="1"/>
  <c r="AJ331" i="1" s="1"/>
  <c r="AG331" i="1"/>
  <c r="AI327" i="1"/>
  <c r="AJ327" i="1" s="1"/>
  <c r="AG327" i="1"/>
  <c r="AI323" i="1"/>
  <c r="AJ323" i="1" s="1"/>
  <c r="AG323" i="1"/>
  <c r="AI319" i="1"/>
  <c r="AJ319" i="1" s="1"/>
  <c r="AG319" i="1"/>
  <c r="AI315" i="1"/>
  <c r="AJ315" i="1" s="1"/>
  <c r="AG315" i="1"/>
  <c r="AI311" i="1"/>
  <c r="AJ311" i="1" s="1"/>
  <c r="AG311" i="1"/>
  <c r="AI307" i="1"/>
  <c r="AJ307" i="1" s="1"/>
  <c r="AG307" i="1"/>
  <c r="AI303" i="1"/>
  <c r="AJ303" i="1" s="1"/>
  <c r="AG303" i="1"/>
  <c r="AI2551" i="1"/>
  <c r="AG2551" i="1"/>
  <c r="AI2511" i="1"/>
  <c r="AG2511" i="1"/>
  <c r="AI2487" i="1"/>
  <c r="AG2487" i="1"/>
  <c r="AI1899" i="1"/>
  <c r="AG1899" i="1"/>
  <c r="AI1883" i="1"/>
  <c r="AG1883" i="1"/>
  <c r="AI1867" i="1"/>
  <c r="AG1867" i="1"/>
  <c r="AG1851" i="1"/>
  <c r="AI1851" i="1"/>
  <c r="AI1835" i="1"/>
  <c r="AG1835" i="1"/>
  <c r="AG1819" i="1"/>
  <c r="AI1819" i="1"/>
  <c r="AI1803" i="1"/>
  <c r="AG1803" i="1"/>
  <c r="AG1787" i="1"/>
  <c r="AI1787" i="1"/>
  <c r="AI1771" i="1"/>
  <c r="AG1771" i="1"/>
  <c r="AI1755" i="1"/>
  <c r="AG1755" i="1"/>
  <c r="AI1727" i="1"/>
  <c r="AG1727" i="1"/>
  <c r="AI1695" i="1"/>
  <c r="AG1695" i="1"/>
  <c r="AI1663" i="1"/>
  <c r="AG1663" i="1"/>
  <c r="AI1633" i="1"/>
  <c r="AG1633" i="1"/>
  <c r="AI1601" i="1"/>
  <c r="AG1601" i="1"/>
  <c r="AI1637" i="1"/>
  <c r="AG1637" i="1"/>
  <c r="AI1605" i="1"/>
  <c r="AG1605" i="1"/>
  <c r="AI1323" i="1"/>
  <c r="AG1323" i="1"/>
  <c r="AI1299" i="1"/>
  <c r="AG1299" i="1"/>
  <c r="AI1267" i="1"/>
  <c r="AG1267" i="1"/>
  <c r="AI1249" i="1"/>
  <c r="AG1249" i="1"/>
  <c r="AI1233" i="1"/>
  <c r="AG1233" i="1"/>
  <c r="AI1225" i="1"/>
  <c r="AG1225" i="1"/>
  <c r="AI1217" i="1"/>
  <c r="AG1217" i="1"/>
  <c r="AI1209" i="1"/>
  <c r="AG1209" i="1"/>
  <c r="AI1201" i="1"/>
  <c r="AG1201" i="1"/>
  <c r="AI1193" i="1"/>
  <c r="AG1193" i="1"/>
  <c r="AI1185" i="1"/>
  <c r="AG1185" i="1"/>
  <c r="AI1177" i="1"/>
  <c r="AG1177" i="1"/>
  <c r="AI1169" i="1"/>
  <c r="AG1169" i="1"/>
  <c r="AI1155" i="1"/>
  <c r="AG1155" i="1"/>
  <c r="AI1127" i="1"/>
  <c r="AG1127" i="1"/>
  <c r="AI1105" i="1"/>
  <c r="AG1105" i="1"/>
  <c r="AI1093" i="1"/>
  <c r="AG1093" i="1"/>
  <c r="AI1081" i="1"/>
  <c r="AG1081" i="1"/>
  <c r="AI1071" i="1"/>
  <c r="AG1071" i="1"/>
  <c r="AI1061" i="1"/>
  <c r="AG1061" i="1"/>
  <c r="AI1049" i="1"/>
  <c r="AG1049" i="1"/>
  <c r="AI1039" i="1"/>
  <c r="AG1039" i="1"/>
  <c r="AI1029" i="1"/>
  <c r="AG1029" i="1"/>
  <c r="AI1017" i="1"/>
  <c r="AG1017" i="1"/>
  <c r="AI1007" i="1"/>
  <c r="AG1007" i="1"/>
  <c r="AI997" i="1"/>
  <c r="AG997" i="1"/>
  <c r="AI985" i="1"/>
  <c r="AG985" i="1"/>
  <c r="AI975" i="1"/>
  <c r="AG975" i="1"/>
  <c r="AI965" i="1"/>
  <c r="AG965" i="1"/>
  <c r="AI953" i="1"/>
  <c r="AG953" i="1"/>
  <c r="AI943" i="1"/>
  <c r="AG943" i="1"/>
  <c r="AI933" i="1"/>
  <c r="AG933" i="1"/>
  <c r="AI921" i="1"/>
  <c r="AG921" i="1"/>
  <c r="AI799" i="1"/>
  <c r="AG799" i="1"/>
  <c r="AI791" i="1"/>
  <c r="AG791" i="1"/>
  <c r="AI783" i="1"/>
  <c r="AG783" i="1"/>
  <c r="AI775" i="1"/>
  <c r="AG775" i="1"/>
  <c r="AI767" i="1"/>
  <c r="AG767" i="1"/>
  <c r="AI759" i="1"/>
  <c r="AG759" i="1"/>
  <c r="AI751" i="1"/>
  <c r="AG751" i="1"/>
  <c r="AI743" i="1"/>
  <c r="AG743" i="1"/>
  <c r="AI735" i="1"/>
  <c r="AG735" i="1"/>
  <c r="AI727" i="1"/>
  <c r="AG727" i="1"/>
  <c r="AI715" i="1"/>
  <c r="AG715" i="1"/>
  <c r="AI699" i="1"/>
  <c r="AG699" i="1"/>
  <c r="AI683" i="1"/>
  <c r="AG683" i="1"/>
  <c r="AI667" i="1"/>
  <c r="AG667" i="1"/>
  <c r="AI651" i="1"/>
  <c r="AG651" i="1"/>
  <c r="AI635" i="1"/>
  <c r="AG635" i="1"/>
  <c r="AI619" i="1"/>
  <c r="AG619" i="1"/>
  <c r="AI449" i="1"/>
  <c r="AJ449" i="1" s="1"/>
  <c r="AG449" i="1"/>
  <c r="AI277" i="1"/>
  <c r="AJ277" i="1" s="1"/>
  <c r="AG277" i="1"/>
  <c r="AI245" i="1"/>
  <c r="AJ245" i="1" s="1"/>
  <c r="AG245" i="1"/>
  <c r="AI219" i="1"/>
  <c r="AJ219" i="1" s="1"/>
  <c r="AG219" i="1"/>
  <c r="AI211" i="1"/>
  <c r="AJ211" i="1" s="1"/>
  <c r="AG211" i="1"/>
  <c r="AI203" i="1"/>
  <c r="AJ203" i="1" s="1"/>
  <c r="AG203" i="1"/>
  <c r="AI195" i="1"/>
  <c r="AJ195" i="1" s="1"/>
  <c r="AG195" i="1"/>
  <c r="AI187" i="1"/>
  <c r="AJ187" i="1" s="1"/>
  <c r="AG187" i="1"/>
  <c r="AI179" i="1"/>
  <c r="AJ179" i="1" s="1"/>
  <c r="AG179" i="1"/>
  <c r="AI101" i="1"/>
  <c r="AJ101" i="1" s="1"/>
  <c r="AG101" i="1"/>
  <c r="AI93" i="1"/>
  <c r="AJ93" i="1" s="1"/>
  <c r="AG93" i="1"/>
  <c r="AI85" i="1"/>
  <c r="AJ85" i="1" s="1"/>
  <c r="AG85" i="1"/>
  <c r="AI77" i="1"/>
  <c r="AJ77" i="1" s="1"/>
  <c r="AG77" i="1"/>
  <c r="AI69" i="1"/>
  <c r="AJ69" i="1" s="1"/>
  <c r="AG69" i="1"/>
  <c r="AI61" i="1"/>
  <c r="AJ61" i="1" s="1"/>
  <c r="AG61" i="1"/>
  <c r="AI53" i="1"/>
  <c r="AJ53" i="1" s="1"/>
  <c r="AG53" i="1"/>
  <c r="AI45" i="1"/>
  <c r="AJ45" i="1" s="1"/>
  <c r="AG45" i="1"/>
  <c r="AI37" i="1"/>
  <c r="AJ37" i="1" s="1"/>
  <c r="AG37" i="1"/>
  <c r="AI29" i="1"/>
  <c r="AJ29" i="1" s="1"/>
  <c r="AG29" i="1"/>
  <c r="AI21" i="1"/>
  <c r="AJ21" i="1" s="1"/>
  <c r="AG21" i="1"/>
  <c r="AI13" i="1"/>
  <c r="AJ13" i="1" s="1"/>
  <c r="AG13" i="1"/>
  <c r="AI5" i="1"/>
  <c r="AJ5" i="1" s="1"/>
  <c r="AG5" i="1"/>
  <c r="AI1098" i="1"/>
  <c r="AG1098" i="1"/>
  <c r="AI1082" i="1"/>
  <c r="AG1082" i="1"/>
  <c r="AI1066" i="1"/>
  <c r="AG1066" i="1"/>
  <c r="AI1050" i="1"/>
  <c r="AG1050" i="1"/>
  <c r="AI1034" i="1"/>
  <c r="AG1034" i="1"/>
  <c r="AI1018" i="1"/>
  <c r="AG1018" i="1"/>
  <c r="AI1002" i="1"/>
  <c r="AG1002" i="1"/>
  <c r="AI986" i="1"/>
  <c r="AG986" i="1"/>
  <c r="AI970" i="1"/>
  <c r="AG970" i="1"/>
  <c r="AI954" i="1"/>
  <c r="AG954" i="1"/>
  <c r="AI938" i="1"/>
  <c r="AG938" i="1"/>
  <c r="AI922" i="1"/>
  <c r="AG922" i="1"/>
  <c r="AI1647" i="1"/>
  <c r="AG1647" i="1"/>
  <c r="AI1631" i="1"/>
  <c r="AG1631" i="1"/>
  <c r="AI1615" i="1"/>
  <c r="AG1615" i="1"/>
  <c r="AI1599" i="1"/>
  <c r="AG1599" i="1"/>
  <c r="AI1583" i="1"/>
  <c r="AG1583" i="1"/>
  <c r="AI1344" i="1"/>
  <c r="AG1344" i="1"/>
  <c r="AI1336" i="1"/>
  <c r="AG1336" i="1"/>
  <c r="AI1232" i="1"/>
  <c r="AG1232" i="1"/>
  <c r="AI1228" i="1"/>
  <c r="AG1228" i="1"/>
  <c r="AI1224" i="1"/>
  <c r="AG1224" i="1"/>
  <c r="AI1220" i="1"/>
  <c r="AG1220" i="1"/>
  <c r="AI1216" i="1"/>
  <c r="AG1216" i="1"/>
  <c r="AI1212" i="1"/>
  <c r="AG1212" i="1"/>
  <c r="AI1208" i="1"/>
  <c r="AG1208" i="1"/>
  <c r="AI1204" i="1"/>
  <c r="AG1204" i="1"/>
  <c r="AI1200" i="1"/>
  <c r="AG1200" i="1"/>
  <c r="AG1196" i="1"/>
  <c r="AI1196" i="1"/>
  <c r="AI1192" i="1"/>
  <c r="AG1192" i="1"/>
  <c r="AI1188" i="1"/>
  <c r="AG1188" i="1"/>
  <c r="AI1184" i="1"/>
  <c r="AG1184" i="1"/>
  <c r="AI1180" i="1"/>
  <c r="AG1180" i="1"/>
  <c r="AI1176" i="1"/>
  <c r="AG1176" i="1"/>
  <c r="AI1172" i="1"/>
  <c r="AG1172" i="1"/>
  <c r="AI1168" i="1"/>
  <c r="AG1168" i="1"/>
  <c r="AI1164" i="1"/>
  <c r="AG1164" i="1"/>
  <c r="AI1160" i="1"/>
  <c r="AG1160" i="1"/>
  <c r="AI1156" i="1"/>
  <c r="AG1156" i="1"/>
  <c r="AI132" i="1"/>
  <c r="AJ132" i="1" s="1"/>
  <c r="AG132" i="1"/>
  <c r="AI124" i="1"/>
  <c r="AJ124" i="1" s="1"/>
  <c r="AG124" i="1"/>
  <c r="AI153" i="1"/>
  <c r="AJ153" i="1" s="1"/>
  <c r="AG153" i="1"/>
  <c r="AI295" i="1"/>
  <c r="AJ295" i="1" s="1"/>
  <c r="AG295" i="1"/>
  <c r="AI161" i="1"/>
  <c r="AJ161" i="1" s="1"/>
  <c r="AG161" i="1"/>
  <c r="AI615" i="1"/>
  <c r="AG615" i="1"/>
  <c r="AI1523" i="1"/>
  <c r="AG1523" i="1"/>
  <c r="AI794" i="1"/>
  <c r="AI778" i="1"/>
  <c r="AI770" i="1"/>
  <c r="AI762" i="1"/>
  <c r="AI742" i="1"/>
  <c r="AI734" i="1"/>
  <c r="AI284" i="1"/>
  <c r="AJ284" i="1" s="1"/>
  <c r="AI264" i="1"/>
  <c r="AJ264" i="1" s="1"/>
  <c r="AI260" i="1"/>
  <c r="AJ260" i="1" s="1"/>
  <c r="AI256" i="1"/>
  <c r="AJ256" i="1" s="1"/>
  <c r="AI252" i="1"/>
  <c r="AJ252" i="1" s="1"/>
  <c r="AI236" i="1"/>
  <c r="AJ236" i="1" s="1"/>
  <c r="AI216" i="1"/>
  <c r="AJ216" i="1" s="1"/>
  <c r="AI212" i="1"/>
  <c r="AJ212" i="1" s="1"/>
  <c r="AI188" i="1"/>
  <c r="AJ188" i="1" s="1"/>
  <c r="AI184" i="1"/>
  <c r="AJ184" i="1" s="1"/>
  <c r="AI176" i="1"/>
  <c r="AJ176" i="1" s="1"/>
  <c r="AI60" i="1"/>
  <c r="AJ60" i="1" s="1"/>
  <c r="AI56" i="1"/>
  <c r="AJ56" i="1" s="1"/>
  <c r="AI52" i="1"/>
  <c r="AJ52" i="1" s="1"/>
  <c r="AI32" i="1"/>
  <c r="AJ32" i="1" s="1"/>
  <c r="AI28" i="1"/>
  <c r="AJ28" i="1" s="1"/>
  <c r="AI24" i="1"/>
  <c r="AJ24" i="1" s="1"/>
  <c r="AI16" i="1"/>
  <c r="AJ16" i="1" s="1"/>
  <c r="AI8" i="1"/>
  <c r="AJ8" i="1" s="1"/>
  <c r="AI2385" i="1"/>
  <c r="AI2319" i="1"/>
  <c r="AI2255" i="1"/>
  <c r="AI2159" i="1"/>
  <c r="AI2095" i="1"/>
  <c r="AI2031" i="1"/>
  <c r="AI1999" i="1"/>
  <c r="AI2427" i="1"/>
  <c r="AI1426" i="1"/>
  <c r="AI430" i="1"/>
  <c r="AJ430" i="1" s="1"/>
  <c r="AI2553" i="1"/>
  <c r="AI2521" i="1"/>
  <c r="AI2489" i="1"/>
  <c r="AI2457" i="1"/>
  <c r="AI2425" i="1"/>
  <c r="AI2363" i="1"/>
  <c r="AI2331" i="1"/>
  <c r="AI2299" i="1"/>
  <c r="AI2267" i="1"/>
  <c r="AI2235" i="1"/>
  <c r="AI2203" i="1"/>
  <c r="AI2171" i="1"/>
  <c r="AI2075" i="1"/>
  <c r="AI2011" i="1"/>
  <c r="AI2419" i="1"/>
  <c r="AI1725" i="1"/>
  <c r="AI378" i="1"/>
  <c r="AJ378" i="1" s="1"/>
  <c r="AI2286" i="1"/>
  <c r="AG2286" i="1"/>
  <c r="AI1958" i="1"/>
  <c r="AG1958" i="1"/>
  <c r="AI1942" i="1"/>
  <c r="AG1942" i="1"/>
  <c r="AI1926" i="1"/>
  <c r="AG1926" i="1"/>
  <c r="AI1910" i="1"/>
  <c r="AG1910" i="1"/>
  <c r="AI1890" i="1"/>
  <c r="AG1890" i="1"/>
  <c r="AI1882" i="1"/>
  <c r="AG1882" i="1"/>
  <c r="AI1874" i="1"/>
  <c r="AG1874" i="1"/>
  <c r="AI1866" i="1"/>
  <c r="AG1866" i="1"/>
  <c r="AI1111" i="1"/>
  <c r="AG1111" i="1"/>
  <c r="AI905" i="1"/>
  <c r="AG905" i="1"/>
  <c r="AI471" i="1"/>
  <c r="AG471" i="1"/>
  <c r="AI455" i="1"/>
  <c r="AJ455" i="1" s="1"/>
  <c r="AG455" i="1"/>
  <c r="AI441" i="1"/>
  <c r="AJ441" i="1" s="1"/>
  <c r="AG441" i="1"/>
  <c r="AI437" i="1"/>
  <c r="AJ437" i="1" s="1"/>
  <c r="AG437" i="1"/>
  <c r="AI433" i="1"/>
  <c r="AJ433" i="1" s="1"/>
  <c r="AG433" i="1"/>
  <c r="AI429" i="1"/>
  <c r="AJ429" i="1" s="1"/>
  <c r="AG429" i="1"/>
  <c r="AI425" i="1"/>
  <c r="AJ425" i="1" s="1"/>
  <c r="AG425" i="1"/>
  <c r="AI421" i="1"/>
  <c r="AJ421" i="1" s="1"/>
  <c r="AG421" i="1"/>
  <c r="AI417" i="1"/>
  <c r="AJ417" i="1" s="1"/>
  <c r="AG417" i="1"/>
  <c r="AI413" i="1"/>
  <c r="AJ413" i="1" s="1"/>
  <c r="AG413" i="1"/>
  <c r="AI409" i="1"/>
  <c r="AJ409" i="1" s="1"/>
  <c r="AG409" i="1"/>
  <c r="AI405" i="1"/>
  <c r="AJ405" i="1" s="1"/>
  <c r="AG405" i="1"/>
  <c r="AI401" i="1"/>
  <c r="AJ401" i="1" s="1"/>
  <c r="AG401" i="1"/>
  <c r="AI397" i="1"/>
  <c r="AJ397" i="1" s="1"/>
  <c r="AG397" i="1"/>
  <c r="AI393" i="1"/>
  <c r="AJ393" i="1" s="1"/>
  <c r="AG393" i="1"/>
  <c r="AI389" i="1"/>
  <c r="AJ389" i="1" s="1"/>
  <c r="AG389" i="1"/>
  <c r="AI385" i="1"/>
  <c r="AJ385" i="1" s="1"/>
  <c r="AG385" i="1"/>
  <c r="AI2543" i="1"/>
  <c r="AG2543" i="1"/>
  <c r="AI2527" i="1"/>
  <c r="AG2527" i="1"/>
  <c r="AI2463" i="1"/>
  <c r="AG2463" i="1"/>
  <c r="AI1895" i="1"/>
  <c r="AG1895" i="1"/>
  <c r="AI1879" i="1"/>
  <c r="AG1879" i="1"/>
  <c r="AI1863" i="1"/>
  <c r="AG1863" i="1"/>
  <c r="AI1847" i="1"/>
  <c r="AG1847" i="1"/>
  <c r="AI1831" i="1"/>
  <c r="AG1831" i="1"/>
  <c r="AI1815" i="1"/>
  <c r="AG1815" i="1"/>
  <c r="AI1799" i="1"/>
  <c r="AG1799" i="1"/>
  <c r="AI1783" i="1"/>
  <c r="AG1783" i="1"/>
  <c r="AI1767" i="1"/>
  <c r="AG1767" i="1"/>
  <c r="AI1751" i="1"/>
  <c r="AG1751" i="1"/>
  <c r="AI1719" i="1"/>
  <c r="AG1719" i="1"/>
  <c r="AI1687" i="1"/>
  <c r="AG1687" i="1"/>
  <c r="AI1657" i="1"/>
  <c r="AG1657" i="1"/>
  <c r="AI1625" i="1"/>
  <c r="AG1625" i="1"/>
  <c r="AI1593" i="1"/>
  <c r="AG1593" i="1"/>
  <c r="AI1629" i="1"/>
  <c r="AG1629" i="1"/>
  <c r="AI1597" i="1"/>
  <c r="AG1597" i="1"/>
  <c r="AI1581" i="1"/>
  <c r="AG1581" i="1"/>
  <c r="AI1317" i="1"/>
  <c r="AG1317" i="1"/>
  <c r="AI1291" i="1"/>
  <c r="AG1291" i="1"/>
  <c r="AI1259" i="1"/>
  <c r="AG1259" i="1"/>
  <c r="AI1243" i="1"/>
  <c r="AG1243" i="1"/>
  <c r="AI1231" i="1"/>
  <c r="AG1231" i="1"/>
  <c r="AI1223" i="1"/>
  <c r="AG1223" i="1"/>
  <c r="AI1215" i="1"/>
  <c r="AG1215" i="1"/>
  <c r="AI1207" i="1"/>
  <c r="AG1207" i="1"/>
  <c r="AI1199" i="1"/>
  <c r="AG1199" i="1"/>
  <c r="AI1191" i="1"/>
  <c r="AG1191" i="1"/>
  <c r="AI1183" i="1"/>
  <c r="AG1183" i="1"/>
  <c r="AI1175" i="1"/>
  <c r="AG1175" i="1"/>
  <c r="AI1167" i="1"/>
  <c r="AG1167" i="1"/>
  <c r="AI1151" i="1"/>
  <c r="AG1151" i="1"/>
  <c r="AI1119" i="1"/>
  <c r="AG1119" i="1"/>
  <c r="AI1101" i="1"/>
  <c r="AG1101" i="1"/>
  <c r="AI1089" i="1"/>
  <c r="AG1089" i="1"/>
  <c r="AI1079" i="1"/>
  <c r="AG1079" i="1"/>
  <c r="AI1069" i="1"/>
  <c r="AG1069" i="1"/>
  <c r="AI1057" i="1"/>
  <c r="AG1057" i="1"/>
  <c r="AI1047" i="1"/>
  <c r="AG1047" i="1"/>
  <c r="AI1037" i="1"/>
  <c r="AG1037" i="1"/>
  <c r="AI1025" i="1"/>
  <c r="AG1025" i="1"/>
  <c r="AI1015" i="1"/>
  <c r="AG1015" i="1"/>
  <c r="AI1005" i="1"/>
  <c r="AG1005" i="1"/>
  <c r="AI993" i="1"/>
  <c r="AG993" i="1"/>
  <c r="AI983" i="1"/>
  <c r="AG983" i="1"/>
  <c r="AI973" i="1"/>
  <c r="AG973" i="1"/>
  <c r="AI961" i="1"/>
  <c r="AG961" i="1"/>
  <c r="AI951" i="1"/>
  <c r="AG951" i="1"/>
  <c r="AI941" i="1"/>
  <c r="AG941" i="1"/>
  <c r="AI929" i="1"/>
  <c r="AG929" i="1"/>
  <c r="AI919" i="1"/>
  <c r="AG919" i="1"/>
  <c r="AI805" i="1"/>
  <c r="AG805" i="1"/>
  <c r="AI797" i="1"/>
  <c r="AG797" i="1"/>
  <c r="AI789" i="1"/>
  <c r="AG789" i="1"/>
  <c r="AI781" i="1"/>
  <c r="AG781" i="1"/>
  <c r="AI773" i="1"/>
  <c r="AG773" i="1"/>
  <c r="AI765" i="1"/>
  <c r="AG765" i="1"/>
  <c r="AI757" i="1"/>
  <c r="AG757" i="1"/>
  <c r="AI749" i="1"/>
  <c r="AG749" i="1"/>
  <c r="AI741" i="1"/>
  <c r="AG741" i="1"/>
  <c r="AI733" i="1"/>
  <c r="AG733" i="1"/>
  <c r="AI725" i="1"/>
  <c r="AG725" i="1"/>
  <c r="AI709" i="1"/>
  <c r="AG709" i="1"/>
  <c r="AI693" i="1"/>
  <c r="AG693" i="1"/>
  <c r="AI677" i="1"/>
  <c r="AG677" i="1"/>
  <c r="AI661" i="1"/>
  <c r="AG661" i="1"/>
  <c r="AI645" i="1"/>
  <c r="AG645" i="1"/>
  <c r="AI629" i="1"/>
  <c r="AG629" i="1"/>
  <c r="AI473" i="1"/>
  <c r="AG473" i="1"/>
  <c r="AI269" i="1"/>
  <c r="AJ269" i="1" s="1"/>
  <c r="AG269" i="1"/>
  <c r="AI237" i="1"/>
  <c r="AJ237" i="1" s="1"/>
  <c r="AG237" i="1"/>
  <c r="AI217" i="1"/>
  <c r="AJ217" i="1" s="1"/>
  <c r="AG217" i="1"/>
  <c r="AI209" i="1"/>
  <c r="AJ209" i="1" s="1"/>
  <c r="AG209" i="1"/>
  <c r="AI201" i="1"/>
  <c r="AJ201" i="1" s="1"/>
  <c r="AG201" i="1"/>
  <c r="AI193" i="1"/>
  <c r="AJ193" i="1" s="1"/>
  <c r="AG193" i="1"/>
  <c r="AI185" i="1"/>
  <c r="AJ185" i="1" s="1"/>
  <c r="AG185" i="1"/>
  <c r="AI177" i="1"/>
  <c r="AJ177" i="1" s="1"/>
  <c r="AG177" i="1"/>
  <c r="AI99" i="1"/>
  <c r="AJ99" i="1" s="1"/>
  <c r="AG99" i="1"/>
  <c r="AI91" i="1"/>
  <c r="AJ91" i="1" s="1"/>
  <c r="AG91" i="1"/>
  <c r="AI83" i="1"/>
  <c r="AJ83" i="1" s="1"/>
  <c r="AG83" i="1"/>
  <c r="AI75" i="1"/>
  <c r="AJ75" i="1" s="1"/>
  <c r="AG75" i="1"/>
  <c r="AI67" i="1"/>
  <c r="AJ67" i="1" s="1"/>
  <c r="AG67" i="1"/>
  <c r="AI59" i="1"/>
  <c r="AJ59" i="1" s="1"/>
  <c r="AG59" i="1"/>
  <c r="AI51" i="1"/>
  <c r="AJ51" i="1" s="1"/>
  <c r="AG51" i="1"/>
  <c r="AI43" i="1"/>
  <c r="AJ43" i="1" s="1"/>
  <c r="AG43" i="1"/>
  <c r="AI35" i="1"/>
  <c r="AJ35" i="1" s="1"/>
  <c r="AG35" i="1"/>
  <c r="AI27" i="1"/>
  <c r="AJ27" i="1" s="1"/>
  <c r="AG27" i="1"/>
  <c r="AI19" i="1"/>
  <c r="AJ19" i="1" s="1"/>
  <c r="AG19" i="1"/>
  <c r="AI11" i="1"/>
  <c r="AJ11" i="1" s="1"/>
  <c r="AG11" i="1"/>
  <c r="AI3" i="1"/>
  <c r="AG3" i="1"/>
  <c r="AI1148" i="1"/>
  <c r="AG1148" i="1"/>
  <c r="AI1096" i="1"/>
  <c r="AG1096" i="1"/>
  <c r="AI1080" i="1"/>
  <c r="AG1080" i="1"/>
  <c r="AI1064" i="1"/>
  <c r="AG1064" i="1"/>
  <c r="AI1048" i="1"/>
  <c r="AG1048" i="1"/>
  <c r="AI1032" i="1"/>
  <c r="AG1032" i="1"/>
  <c r="AI1016" i="1"/>
  <c r="AG1016" i="1"/>
  <c r="AI1000" i="1"/>
  <c r="AG1000" i="1"/>
  <c r="AI984" i="1"/>
  <c r="AG984" i="1"/>
  <c r="AI968" i="1"/>
  <c r="AG968" i="1"/>
  <c r="AI952" i="1"/>
  <c r="AG952" i="1"/>
  <c r="AI936" i="1"/>
  <c r="AG936" i="1"/>
  <c r="AI920" i="1"/>
  <c r="AG920" i="1"/>
  <c r="AI136" i="1"/>
  <c r="AJ136" i="1" s="1"/>
  <c r="AG136" i="1"/>
  <c r="AI120" i="1"/>
  <c r="AJ120" i="1" s="1"/>
  <c r="AG120" i="1"/>
  <c r="AI145" i="1"/>
  <c r="AJ145" i="1" s="1"/>
  <c r="AG145" i="1"/>
  <c r="AI147" i="1"/>
  <c r="AJ147" i="1" s="1"/>
  <c r="AG147" i="1"/>
  <c r="AI1526" i="1"/>
  <c r="AI877" i="1"/>
  <c r="AI845" i="1"/>
  <c r="AI613" i="1"/>
  <c r="AI597" i="1"/>
  <c r="AI453" i="1"/>
  <c r="AJ453" i="1" s="1"/>
  <c r="AI141" i="1"/>
  <c r="AJ141" i="1" s="1"/>
  <c r="AI2263" i="1"/>
  <c r="AI2135" i="1"/>
  <c r="AI2443" i="1"/>
  <c r="AI1390" i="1"/>
  <c r="AI1374" i="1"/>
  <c r="AI456" i="1"/>
  <c r="AJ456" i="1" s="1"/>
  <c r="AI2529" i="1"/>
  <c r="AI2465" i="1"/>
  <c r="AI2433" i="1"/>
  <c r="AI2403" i="1"/>
  <c r="AI2371" i="1"/>
  <c r="AI2275" i="1"/>
  <c r="AI2243" i="1"/>
  <c r="AI2147" i="1"/>
  <c r="AI2083" i="1"/>
  <c r="AI1987" i="1"/>
  <c r="AI2539" i="1"/>
  <c r="AI2435" i="1"/>
  <c r="AI1717" i="1"/>
  <c r="AI418" i="1"/>
  <c r="AJ418" i="1" s="1"/>
  <c r="AI1370" i="1"/>
  <c r="AI382" i="1"/>
  <c r="AJ382" i="1" s="1"/>
  <c r="AI165" i="1"/>
  <c r="AJ165" i="1" s="1"/>
  <c r="AJ607" i="1" l="1"/>
  <c r="AJ1145" i="1"/>
  <c r="AJ1011" i="1"/>
  <c r="AJ1459" i="1"/>
  <c r="AJ493" i="1"/>
  <c r="AJ655" i="1"/>
  <c r="AJ687" i="1"/>
  <c r="AJ1019" i="1"/>
  <c r="AJ1083" i="1"/>
  <c r="AJ559" i="1"/>
  <c r="AJ1496" i="1"/>
  <c r="AJ1455" i="1"/>
  <c r="AL174" i="1"/>
  <c r="AJ495" i="1"/>
  <c r="AJ553" i="1"/>
  <c r="AJ711" i="1"/>
  <c r="AJ1398" i="1"/>
  <c r="AJ1247" i="1"/>
  <c r="AJ1367" i="1"/>
  <c r="AL44" i="1"/>
  <c r="AJ1527" i="1"/>
  <c r="AJ1381" i="1"/>
  <c r="AJ1413" i="1"/>
  <c r="AJ1445" i="1"/>
  <c r="AJ931" i="1"/>
  <c r="AJ1285" i="1"/>
  <c r="AJ1661" i="1"/>
  <c r="AL222" i="1"/>
  <c r="AJ1565" i="1"/>
  <c r="AL247" i="1"/>
  <c r="AL20" i="1"/>
  <c r="AL1136" i="1"/>
  <c r="AJ1136" i="1"/>
  <c r="AL1604" i="1"/>
  <c r="AJ1604" i="1"/>
  <c r="AL1662" i="1"/>
  <c r="AJ1662" i="1"/>
  <c r="AL1678" i="1"/>
  <c r="AJ1678" i="1"/>
  <c r="AL1694" i="1"/>
  <c r="AJ1694" i="1"/>
  <c r="AL1710" i="1"/>
  <c r="AJ1710" i="1"/>
  <c r="AL1726" i="1"/>
  <c r="AJ1726" i="1"/>
  <c r="AL1742" i="1"/>
  <c r="AJ1742" i="1"/>
  <c r="AL2424" i="1"/>
  <c r="AJ2424" i="1"/>
  <c r="AL2504" i="1"/>
  <c r="AJ2504" i="1"/>
  <c r="AJ279" i="1"/>
  <c r="AL279" i="1"/>
  <c r="AL1636" i="1"/>
  <c r="AJ1636" i="1"/>
  <c r="AL1670" i="1"/>
  <c r="AJ1670" i="1"/>
  <c r="AL1686" i="1"/>
  <c r="AJ1686" i="1"/>
  <c r="AL1702" i="1"/>
  <c r="AJ1702" i="1"/>
  <c r="AL1718" i="1"/>
  <c r="AJ1718" i="1"/>
  <c r="AL1734" i="1"/>
  <c r="AJ1734" i="1"/>
  <c r="AL1750" i="1"/>
  <c r="AJ1750" i="1"/>
  <c r="AL2440" i="1"/>
  <c r="AJ2440" i="1"/>
  <c r="AL2472" i="1"/>
  <c r="AJ2472" i="1"/>
  <c r="AL2435" i="1"/>
  <c r="AJ2435" i="1"/>
  <c r="AL2403" i="1"/>
  <c r="AJ2403" i="1"/>
  <c r="AL456" i="1"/>
  <c r="AL597" i="1"/>
  <c r="AJ597" i="1"/>
  <c r="AL145" i="1"/>
  <c r="AL936" i="1"/>
  <c r="AJ936" i="1"/>
  <c r="AL1000" i="1"/>
  <c r="AJ1000" i="1"/>
  <c r="AL1064" i="1"/>
  <c r="AJ1064" i="1"/>
  <c r="AL1096" i="1"/>
  <c r="AJ1096" i="1"/>
  <c r="AL19" i="1"/>
  <c r="AL51" i="1"/>
  <c r="AL83" i="1"/>
  <c r="AL99" i="1"/>
  <c r="AL201" i="1"/>
  <c r="AL269" i="1"/>
  <c r="AL661" i="1"/>
  <c r="AJ661" i="1"/>
  <c r="AL725" i="1"/>
  <c r="AJ725" i="1"/>
  <c r="AL741" i="1"/>
  <c r="AJ741" i="1"/>
  <c r="AL789" i="1"/>
  <c r="AJ789" i="1"/>
  <c r="AL805" i="1"/>
  <c r="AJ805" i="1"/>
  <c r="AL973" i="1"/>
  <c r="AJ973" i="1"/>
  <c r="AL1015" i="1"/>
  <c r="AJ1015" i="1"/>
  <c r="AL1057" i="1"/>
  <c r="AJ1057" i="1"/>
  <c r="AL1101" i="1"/>
  <c r="AJ1101" i="1"/>
  <c r="AL1151" i="1"/>
  <c r="AJ1151" i="1"/>
  <c r="AL1191" i="1"/>
  <c r="AJ1191" i="1"/>
  <c r="AL1223" i="1"/>
  <c r="AJ1223" i="1"/>
  <c r="AL1291" i="1"/>
  <c r="AJ1291" i="1"/>
  <c r="AL1629" i="1"/>
  <c r="AJ1629" i="1"/>
  <c r="AL1687" i="1"/>
  <c r="AJ1687" i="1"/>
  <c r="AL1751" i="1"/>
  <c r="AJ1751" i="1"/>
  <c r="AL1783" i="1"/>
  <c r="AJ1783" i="1"/>
  <c r="AL1815" i="1"/>
  <c r="AJ1815" i="1"/>
  <c r="AL1879" i="1"/>
  <c r="AJ1879" i="1"/>
  <c r="AL2463" i="1"/>
  <c r="AJ2463" i="1"/>
  <c r="AL2543" i="1"/>
  <c r="AJ2543" i="1"/>
  <c r="AL389" i="1"/>
  <c r="AL397" i="1"/>
  <c r="AL405" i="1"/>
  <c r="AL413" i="1"/>
  <c r="AL421" i="1"/>
  <c r="AL429" i="1"/>
  <c r="AL437" i="1"/>
  <c r="AL455" i="1"/>
  <c r="AL905" i="1"/>
  <c r="AJ905" i="1"/>
  <c r="AL1866" i="1"/>
  <c r="AJ1866" i="1"/>
  <c r="AL1882" i="1"/>
  <c r="AJ1882" i="1"/>
  <c r="AL1910" i="1"/>
  <c r="AJ1910" i="1"/>
  <c r="AL1942" i="1"/>
  <c r="AJ1942" i="1"/>
  <c r="AL2286" i="1"/>
  <c r="AJ2286" i="1"/>
  <c r="AL2011" i="1"/>
  <c r="AJ2011" i="1"/>
  <c r="AL2235" i="1"/>
  <c r="AJ2235" i="1"/>
  <c r="AL2363" i="1"/>
  <c r="AJ2363" i="1"/>
  <c r="AL2521" i="1"/>
  <c r="AJ2521" i="1"/>
  <c r="AL2427" i="1"/>
  <c r="AJ2427" i="1"/>
  <c r="AL2159" i="1"/>
  <c r="AJ2159" i="1"/>
  <c r="AL8" i="1"/>
  <c r="AL32" i="1"/>
  <c r="AL176" i="1"/>
  <c r="AL216" i="1"/>
  <c r="AL260" i="1"/>
  <c r="AL742" i="1"/>
  <c r="AJ742" i="1"/>
  <c r="AL794" i="1"/>
  <c r="AJ794" i="1"/>
  <c r="AL615" i="1"/>
  <c r="AJ615" i="1"/>
  <c r="AL295" i="1"/>
  <c r="AL124" i="1"/>
  <c r="AL1156" i="1"/>
  <c r="AJ1156" i="1"/>
  <c r="AL1164" i="1"/>
  <c r="AJ1164" i="1"/>
  <c r="AL1172" i="1"/>
  <c r="AJ1172" i="1"/>
  <c r="AL1180" i="1"/>
  <c r="AJ1180" i="1"/>
  <c r="AL1188" i="1"/>
  <c r="AJ1188" i="1"/>
  <c r="AL1204" i="1"/>
  <c r="AJ1204" i="1"/>
  <c r="AL1212" i="1"/>
  <c r="AJ1212" i="1"/>
  <c r="AL1220" i="1"/>
  <c r="AJ1220" i="1"/>
  <c r="AL1228" i="1"/>
  <c r="AJ1228" i="1"/>
  <c r="AL1336" i="1"/>
  <c r="AJ1336" i="1"/>
  <c r="AL1583" i="1"/>
  <c r="AJ1583" i="1"/>
  <c r="AL1615" i="1"/>
  <c r="AJ1615" i="1"/>
  <c r="AL1647" i="1"/>
  <c r="AJ1647" i="1"/>
  <c r="AL938" i="1"/>
  <c r="AJ938" i="1"/>
  <c r="AL970" i="1"/>
  <c r="AJ970" i="1"/>
  <c r="AL1002" i="1"/>
  <c r="AJ1002" i="1"/>
  <c r="AL1066" i="1"/>
  <c r="AJ1066" i="1"/>
  <c r="AL1098" i="1"/>
  <c r="AJ1098" i="1"/>
  <c r="AL13" i="1"/>
  <c r="AL29" i="1"/>
  <c r="AL45" i="1"/>
  <c r="AL61" i="1"/>
  <c r="AL77" i="1"/>
  <c r="AL93" i="1"/>
  <c r="AL179" i="1"/>
  <c r="AL195" i="1"/>
  <c r="AL211" i="1"/>
  <c r="AL245" i="1"/>
  <c r="AL449" i="1"/>
  <c r="AL635" i="1"/>
  <c r="AJ635" i="1"/>
  <c r="AL667" i="1"/>
  <c r="AJ667" i="1"/>
  <c r="AL699" i="1"/>
  <c r="AJ699" i="1"/>
  <c r="AL727" i="1"/>
  <c r="AJ727" i="1"/>
  <c r="AL743" i="1"/>
  <c r="AJ743" i="1"/>
  <c r="AL759" i="1"/>
  <c r="AJ759" i="1"/>
  <c r="AL775" i="1"/>
  <c r="AJ775" i="1"/>
  <c r="AL791" i="1"/>
  <c r="AJ791" i="1"/>
  <c r="AL921" i="1"/>
  <c r="AJ921" i="1"/>
  <c r="AL943" i="1"/>
  <c r="AJ943" i="1"/>
  <c r="AL965" i="1"/>
  <c r="AJ965" i="1"/>
  <c r="AL985" i="1"/>
  <c r="AJ985" i="1"/>
  <c r="AL1007" i="1"/>
  <c r="AJ1007" i="1"/>
  <c r="AL1029" i="1"/>
  <c r="AJ1029" i="1"/>
  <c r="AL1049" i="1"/>
  <c r="AJ1049" i="1"/>
  <c r="AL1071" i="1"/>
  <c r="AJ1071" i="1"/>
  <c r="AL1093" i="1"/>
  <c r="AJ1093" i="1"/>
  <c r="AL1127" i="1"/>
  <c r="AJ1127" i="1"/>
  <c r="AL1169" i="1"/>
  <c r="AJ1169" i="1"/>
  <c r="AL1185" i="1"/>
  <c r="AJ1185" i="1"/>
  <c r="AL1201" i="1"/>
  <c r="AJ1201" i="1"/>
  <c r="AL1217" i="1"/>
  <c r="AJ1217" i="1"/>
  <c r="AL1233" i="1"/>
  <c r="AJ1233" i="1"/>
  <c r="AL1267" i="1"/>
  <c r="AJ1267" i="1"/>
  <c r="AL1323" i="1"/>
  <c r="AJ1323" i="1"/>
  <c r="AL1637" i="1"/>
  <c r="AJ1637" i="1"/>
  <c r="AL1633" i="1"/>
  <c r="AJ1633" i="1"/>
  <c r="AL1695" i="1"/>
  <c r="AJ1695" i="1"/>
  <c r="AL1755" i="1"/>
  <c r="AJ1755" i="1"/>
  <c r="AL1883" i="1"/>
  <c r="AJ1883" i="1"/>
  <c r="AL2487" i="1"/>
  <c r="AJ2487" i="1"/>
  <c r="AL2551" i="1"/>
  <c r="AJ2551" i="1"/>
  <c r="AL307" i="1"/>
  <c r="AL315" i="1"/>
  <c r="AL323" i="1"/>
  <c r="AL331" i="1"/>
  <c r="AL339" i="1"/>
  <c r="AL347" i="1"/>
  <c r="AL355" i="1"/>
  <c r="AL363" i="1"/>
  <c r="AL371" i="1"/>
  <c r="AL379" i="1"/>
  <c r="AL387" i="1"/>
  <c r="AL395" i="1"/>
  <c r="AL403" i="1"/>
  <c r="AL411" i="1"/>
  <c r="AL419" i="1"/>
  <c r="AL427" i="1"/>
  <c r="AL435" i="1"/>
  <c r="AL447" i="1"/>
  <c r="AL633" i="1"/>
  <c r="AJ633" i="1"/>
  <c r="AL665" i="1"/>
  <c r="AJ665" i="1"/>
  <c r="AL697" i="1"/>
  <c r="AJ697" i="1"/>
  <c r="AL897" i="1"/>
  <c r="AJ897" i="1"/>
  <c r="AL1133" i="1"/>
  <c r="AJ1133" i="1"/>
  <c r="AL1754" i="1"/>
  <c r="AJ1754" i="1"/>
  <c r="AL1762" i="1"/>
  <c r="AJ1762" i="1"/>
  <c r="AL1770" i="1"/>
  <c r="AJ1770" i="1"/>
  <c r="AL1778" i="1"/>
  <c r="AJ1778" i="1"/>
  <c r="AL1786" i="1"/>
  <c r="AJ1786" i="1"/>
  <c r="AL1794" i="1"/>
  <c r="AJ1794" i="1"/>
  <c r="AL1802" i="1"/>
  <c r="AJ1802" i="1"/>
  <c r="AL1810" i="1"/>
  <c r="AJ1810" i="1"/>
  <c r="AL1818" i="1"/>
  <c r="AJ1818" i="1"/>
  <c r="AL1826" i="1"/>
  <c r="AJ1826" i="1"/>
  <c r="AL1834" i="1"/>
  <c r="AJ1834" i="1"/>
  <c r="AL1842" i="1"/>
  <c r="AJ1842" i="1"/>
  <c r="AL1850" i="1"/>
  <c r="AJ1850" i="1"/>
  <c r="AL1858" i="1"/>
  <c r="AJ1858" i="1"/>
  <c r="AL1870" i="1"/>
  <c r="AJ1870" i="1"/>
  <c r="AL1886" i="1"/>
  <c r="AJ1886" i="1"/>
  <c r="AL1902" i="1"/>
  <c r="AJ1902" i="1"/>
  <c r="AL2332" i="1"/>
  <c r="AJ2332" i="1"/>
  <c r="AL434" i="1"/>
  <c r="AL2035" i="1"/>
  <c r="AJ2035" i="1"/>
  <c r="AL2355" i="1"/>
  <c r="AJ2355" i="1"/>
  <c r="AL2481" i="1"/>
  <c r="AJ2481" i="1"/>
  <c r="AL1534" i="1"/>
  <c r="AJ1534" i="1"/>
  <c r="AL2311" i="1"/>
  <c r="AJ2311" i="1"/>
  <c r="AL451" i="1"/>
  <c r="AL505" i="1"/>
  <c r="AJ505" i="1"/>
  <c r="AL1406" i="1"/>
  <c r="AJ1406" i="1"/>
  <c r="AL1709" i="1"/>
  <c r="AJ1709" i="1"/>
  <c r="AL2219" i="1"/>
  <c r="AJ2219" i="1"/>
  <c r="AL2473" i="1"/>
  <c r="AJ2473" i="1"/>
  <c r="AL1410" i="1"/>
  <c r="AJ1410" i="1"/>
  <c r="AL2079" i="1"/>
  <c r="AJ2079" i="1"/>
  <c r="AL2399" i="1"/>
  <c r="AJ2399" i="1"/>
  <c r="AL34" i="1"/>
  <c r="AL164" i="1"/>
  <c r="AL210" i="1"/>
  <c r="AL250" i="1"/>
  <c r="AL270" i="1"/>
  <c r="AL728" i="1"/>
  <c r="AJ728" i="1"/>
  <c r="AL756" i="1"/>
  <c r="AJ756" i="1"/>
  <c r="AL866" i="1"/>
  <c r="AJ866" i="1"/>
  <c r="AL890" i="1"/>
  <c r="AJ890" i="1"/>
  <c r="AL131" i="1"/>
  <c r="AL70" i="1"/>
  <c r="AL78" i="1"/>
  <c r="AL86" i="1"/>
  <c r="AL94" i="1"/>
  <c r="AL102" i="1"/>
  <c r="AL110" i="1"/>
  <c r="AL128" i="1"/>
  <c r="AL1158" i="1"/>
  <c r="AJ1158" i="1"/>
  <c r="AL1166" i="1"/>
  <c r="AJ1166" i="1"/>
  <c r="AL1174" i="1"/>
  <c r="AJ1174" i="1"/>
  <c r="AL1182" i="1"/>
  <c r="AJ1182" i="1"/>
  <c r="AL1190" i="1"/>
  <c r="AJ1190" i="1"/>
  <c r="AL1198" i="1"/>
  <c r="AJ1198" i="1"/>
  <c r="AL1206" i="1"/>
  <c r="AJ1206" i="1"/>
  <c r="AL1214" i="1"/>
  <c r="AJ1214" i="1"/>
  <c r="AL1222" i="1"/>
  <c r="AJ1222" i="1"/>
  <c r="AL1230" i="1"/>
  <c r="AJ1230" i="1"/>
  <c r="AL1340" i="1"/>
  <c r="AJ1340" i="1"/>
  <c r="AL1591" i="1"/>
  <c r="AJ1591" i="1"/>
  <c r="AL1623" i="1"/>
  <c r="AJ1623" i="1"/>
  <c r="AL1655" i="1"/>
  <c r="AJ1655" i="1"/>
  <c r="AL946" i="1"/>
  <c r="AJ946" i="1"/>
  <c r="AL978" i="1"/>
  <c r="AJ978" i="1"/>
  <c r="AL1010" i="1"/>
  <c r="AJ1010" i="1"/>
  <c r="AL1042" i="1"/>
  <c r="AJ1042" i="1"/>
  <c r="AL1074" i="1"/>
  <c r="AJ1074" i="1"/>
  <c r="AL1124" i="1"/>
  <c r="AJ1124" i="1"/>
  <c r="AL17" i="1"/>
  <c r="AL33" i="1"/>
  <c r="AL49" i="1"/>
  <c r="AL65" i="1"/>
  <c r="AL81" i="1"/>
  <c r="AL97" i="1"/>
  <c r="AL183" i="1"/>
  <c r="AL199" i="1"/>
  <c r="AL215" i="1"/>
  <c r="AL261" i="1"/>
  <c r="AL627" i="1"/>
  <c r="AJ627" i="1"/>
  <c r="AL659" i="1"/>
  <c r="AJ659" i="1"/>
  <c r="AL691" i="1"/>
  <c r="AJ691" i="1"/>
  <c r="AL723" i="1"/>
  <c r="AJ723" i="1"/>
  <c r="AL739" i="1"/>
  <c r="AJ739" i="1"/>
  <c r="AL755" i="1"/>
  <c r="AJ755" i="1"/>
  <c r="AL771" i="1"/>
  <c r="AJ771" i="1"/>
  <c r="AL787" i="1"/>
  <c r="AJ787" i="1"/>
  <c r="AL803" i="1"/>
  <c r="AJ803" i="1"/>
  <c r="AL927" i="1"/>
  <c r="AJ927" i="1"/>
  <c r="AL949" i="1"/>
  <c r="AJ949" i="1"/>
  <c r="AL969" i="1"/>
  <c r="AJ969" i="1"/>
  <c r="AL991" i="1"/>
  <c r="AJ991" i="1"/>
  <c r="AL1013" i="1"/>
  <c r="AJ1013" i="1"/>
  <c r="AL1033" i="1"/>
  <c r="AJ1033" i="1"/>
  <c r="AL1055" i="1"/>
  <c r="AJ1055" i="1"/>
  <c r="AL1077" i="1"/>
  <c r="AJ1077" i="1"/>
  <c r="AL1097" i="1"/>
  <c r="AJ1097" i="1"/>
  <c r="AL1137" i="1"/>
  <c r="AJ1137" i="1"/>
  <c r="AL1173" i="1"/>
  <c r="AJ1173" i="1"/>
  <c r="AL1189" i="1"/>
  <c r="AJ1189" i="1"/>
  <c r="AL1205" i="1"/>
  <c r="AJ1205" i="1"/>
  <c r="AL1221" i="1"/>
  <c r="AJ1221" i="1"/>
  <c r="AL1241" i="1"/>
  <c r="AJ1241" i="1"/>
  <c r="AL1283" i="1"/>
  <c r="AJ1283" i="1"/>
  <c r="AL1621" i="1"/>
  <c r="AJ1621" i="1"/>
  <c r="AL1585" i="1"/>
  <c r="AJ1585" i="1"/>
  <c r="AL1649" i="1"/>
  <c r="AJ1649" i="1"/>
  <c r="AL1711" i="1"/>
  <c r="AJ1711" i="1"/>
  <c r="AL1763" i="1"/>
  <c r="AJ1763" i="1"/>
  <c r="AL1795" i="1"/>
  <c r="AJ1795" i="1"/>
  <c r="AL1827" i="1"/>
  <c r="AJ1827" i="1"/>
  <c r="AL1859" i="1"/>
  <c r="AJ1859" i="1"/>
  <c r="AL1891" i="1"/>
  <c r="AJ1891" i="1"/>
  <c r="AL2503" i="1"/>
  <c r="AJ2503" i="1"/>
  <c r="AL301" i="1"/>
  <c r="AL309" i="1"/>
  <c r="AL317" i="1"/>
  <c r="AL325" i="1"/>
  <c r="AL333" i="1"/>
  <c r="AL341" i="1"/>
  <c r="AL349" i="1"/>
  <c r="AL357" i="1"/>
  <c r="AL365" i="1"/>
  <c r="AL373" i="1"/>
  <c r="AL381" i="1"/>
  <c r="AL641" i="1"/>
  <c r="AJ641" i="1"/>
  <c r="AL673" i="1"/>
  <c r="AJ673" i="1"/>
  <c r="AL705" i="1"/>
  <c r="AJ705" i="1"/>
  <c r="AL1103" i="1"/>
  <c r="AJ1103" i="1"/>
  <c r="AL1141" i="1"/>
  <c r="AJ1141" i="1"/>
  <c r="AL1756" i="1"/>
  <c r="AJ1756" i="1"/>
  <c r="AL1764" i="1"/>
  <c r="AJ1764" i="1"/>
  <c r="AL1772" i="1"/>
  <c r="AJ1772" i="1"/>
  <c r="AL1780" i="1"/>
  <c r="AJ1780" i="1"/>
  <c r="AL1788" i="1"/>
  <c r="AJ1788" i="1"/>
  <c r="AL1796" i="1"/>
  <c r="AJ1796" i="1"/>
  <c r="AL1804" i="1"/>
  <c r="AJ1804" i="1"/>
  <c r="AL1812" i="1"/>
  <c r="AJ1812" i="1"/>
  <c r="AL1820" i="1"/>
  <c r="AJ1820" i="1"/>
  <c r="AL1828" i="1"/>
  <c r="AJ1828" i="1"/>
  <c r="AL1836" i="1"/>
  <c r="AJ1836" i="1"/>
  <c r="AL1844" i="1"/>
  <c r="AJ1844" i="1"/>
  <c r="AL1852" i="1"/>
  <c r="AJ1852" i="1"/>
  <c r="AL1860" i="1"/>
  <c r="AJ1860" i="1"/>
  <c r="AL1974" i="1"/>
  <c r="AJ1974" i="1"/>
  <c r="AL1982" i="1"/>
  <c r="AJ1982" i="1"/>
  <c r="AL1990" i="1"/>
  <c r="AJ1990" i="1"/>
  <c r="AL1998" i="1"/>
  <c r="AJ1998" i="1"/>
  <c r="AL2006" i="1"/>
  <c r="AJ2006" i="1"/>
  <c r="AL2014" i="1"/>
  <c r="AJ2014" i="1"/>
  <c r="AL2022" i="1"/>
  <c r="AJ2022" i="1"/>
  <c r="AL2030" i="1"/>
  <c r="AJ2030" i="1"/>
  <c r="AL2038" i="1"/>
  <c r="AJ2038" i="1"/>
  <c r="AL2046" i="1"/>
  <c r="AJ2046" i="1"/>
  <c r="AL2054" i="1"/>
  <c r="AJ2054" i="1"/>
  <c r="AL2062" i="1"/>
  <c r="AJ2062" i="1"/>
  <c r="AL2070" i="1"/>
  <c r="AJ2070" i="1"/>
  <c r="AL2078" i="1"/>
  <c r="AJ2078" i="1"/>
  <c r="AL2086" i="1"/>
  <c r="AJ2086" i="1"/>
  <c r="AL2094" i="1"/>
  <c r="AJ2094" i="1"/>
  <c r="AL2102" i="1"/>
  <c r="AJ2102" i="1"/>
  <c r="AL2110" i="1"/>
  <c r="AJ2110" i="1"/>
  <c r="AL2118" i="1"/>
  <c r="AJ2118" i="1"/>
  <c r="AL2126" i="1"/>
  <c r="AJ2126" i="1"/>
  <c r="AL2134" i="1"/>
  <c r="AJ2134" i="1"/>
  <c r="AL2142" i="1"/>
  <c r="AJ2142" i="1"/>
  <c r="AL2150" i="1"/>
  <c r="AJ2150" i="1"/>
  <c r="AL2158" i="1"/>
  <c r="AJ2158" i="1"/>
  <c r="AL2166" i="1"/>
  <c r="AJ2166" i="1"/>
  <c r="AL2174" i="1"/>
  <c r="AJ2174" i="1"/>
  <c r="AL2182" i="1"/>
  <c r="AJ2182" i="1"/>
  <c r="AL2190" i="1"/>
  <c r="AJ2190" i="1"/>
  <c r="AL2198" i="1"/>
  <c r="AJ2198" i="1"/>
  <c r="AL2206" i="1"/>
  <c r="AJ2206" i="1"/>
  <c r="AL2214" i="1"/>
  <c r="AJ2214" i="1"/>
  <c r="AL2222" i="1"/>
  <c r="AJ2222" i="1"/>
  <c r="AL2230" i="1"/>
  <c r="AJ2230" i="1"/>
  <c r="AL2238" i="1"/>
  <c r="AJ2238" i="1"/>
  <c r="AL2246" i="1"/>
  <c r="AJ2246" i="1"/>
  <c r="AL2254" i="1"/>
  <c r="AJ2254" i="1"/>
  <c r="AL2262" i="1"/>
  <c r="AJ2262" i="1"/>
  <c r="AL2270" i="1"/>
  <c r="AJ2270" i="1"/>
  <c r="AL2278" i="1"/>
  <c r="AJ2278" i="1"/>
  <c r="AL2338" i="1"/>
  <c r="AJ2338" i="1"/>
  <c r="AL2346" i="1"/>
  <c r="AJ2346" i="1"/>
  <c r="AL2354" i="1"/>
  <c r="AJ2354" i="1"/>
  <c r="AL2362" i="1"/>
  <c r="AJ2362" i="1"/>
  <c r="AL2370" i="1"/>
  <c r="AJ2370" i="1"/>
  <c r="AL2378" i="1"/>
  <c r="AJ2378" i="1"/>
  <c r="AL2386" i="1"/>
  <c r="AJ2386" i="1"/>
  <c r="AL2394" i="1"/>
  <c r="AJ2394" i="1"/>
  <c r="AL2344" i="1"/>
  <c r="AJ2344" i="1"/>
  <c r="AL2352" i="1"/>
  <c r="AJ2352" i="1"/>
  <c r="AL2360" i="1"/>
  <c r="AJ2360" i="1"/>
  <c r="AL2368" i="1"/>
  <c r="AJ2368" i="1"/>
  <c r="AL2376" i="1"/>
  <c r="AJ2376" i="1"/>
  <c r="AL2384" i="1"/>
  <c r="AJ2384" i="1"/>
  <c r="AL2392" i="1"/>
  <c r="AJ2392" i="1"/>
  <c r="AL2400" i="1"/>
  <c r="AJ2400" i="1"/>
  <c r="AL2408" i="1"/>
  <c r="AJ2408" i="1"/>
  <c r="AL2428" i="1"/>
  <c r="AJ2428" i="1"/>
  <c r="AL2460" i="1"/>
  <c r="AJ2460" i="1"/>
  <c r="AL122" i="1"/>
  <c r="AL150" i="1"/>
  <c r="AL170" i="1"/>
  <c r="AL308" i="1"/>
  <c r="AL324" i="1"/>
  <c r="AL340" i="1"/>
  <c r="AL356" i="1"/>
  <c r="AL372" i="1"/>
  <c r="AL482" i="1"/>
  <c r="AJ482" i="1"/>
  <c r="AL498" i="1"/>
  <c r="AJ498" i="1"/>
  <c r="AL514" i="1"/>
  <c r="AJ514" i="1"/>
  <c r="AL530" i="1"/>
  <c r="AJ530" i="1"/>
  <c r="AL546" i="1"/>
  <c r="AJ546" i="1"/>
  <c r="AL562" i="1"/>
  <c r="AJ562" i="1"/>
  <c r="AL578" i="1"/>
  <c r="AJ578" i="1"/>
  <c r="AL1242" i="1"/>
  <c r="AJ1242" i="1"/>
  <c r="AL1264" i="1"/>
  <c r="AJ1264" i="1"/>
  <c r="AL1286" i="1"/>
  <c r="AJ1286" i="1"/>
  <c r="AL1306" i="1"/>
  <c r="AJ1306" i="1"/>
  <c r="AL1328" i="1"/>
  <c r="AJ1328" i="1"/>
  <c r="AL1892" i="1"/>
  <c r="AJ1892" i="1"/>
  <c r="AL1922" i="1"/>
  <c r="AJ1922" i="1"/>
  <c r="AL1954" i="1"/>
  <c r="AJ1954" i="1"/>
  <c r="AL2426" i="1"/>
  <c r="AJ2426" i="1"/>
  <c r="AL2458" i="1"/>
  <c r="AJ2458" i="1"/>
  <c r="AL2490" i="1"/>
  <c r="AJ2490" i="1"/>
  <c r="AL2522" i="1"/>
  <c r="AJ2522" i="1"/>
  <c r="AL2554" i="1"/>
  <c r="AJ2554" i="1"/>
  <c r="AL2304" i="1"/>
  <c r="AJ2304" i="1"/>
  <c r="AL2312" i="1"/>
  <c r="AJ2312" i="1"/>
  <c r="AL2320" i="1"/>
  <c r="AJ2320" i="1"/>
  <c r="AL2328" i="1"/>
  <c r="AJ2328" i="1"/>
  <c r="AL2492" i="1"/>
  <c r="AJ2492" i="1"/>
  <c r="AL2540" i="1"/>
  <c r="AJ2540" i="1"/>
  <c r="AL142" i="1"/>
  <c r="AL162" i="1"/>
  <c r="AL302" i="1"/>
  <c r="AL318" i="1"/>
  <c r="AL334" i="1"/>
  <c r="AL350" i="1"/>
  <c r="AL366" i="1"/>
  <c r="AL492" i="1"/>
  <c r="AJ492" i="1"/>
  <c r="AL508" i="1"/>
  <c r="AJ508" i="1"/>
  <c r="AL524" i="1"/>
  <c r="AJ524" i="1"/>
  <c r="AL540" i="1"/>
  <c r="AJ540" i="1"/>
  <c r="AL556" i="1"/>
  <c r="AJ556" i="1"/>
  <c r="AL572" i="1"/>
  <c r="AJ572" i="1"/>
  <c r="AL1246" i="1"/>
  <c r="AJ1246" i="1"/>
  <c r="AL1266" i="1"/>
  <c r="AJ1266" i="1"/>
  <c r="AL1288" i="1"/>
  <c r="AJ1288" i="1"/>
  <c r="AL1310" i="1"/>
  <c r="AJ1310" i="1"/>
  <c r="AL1330" i="1"/>
  <c r="AJ1330" i="1"/>
  <c r="AL1880" i="1"/>
  <c r="AJ1880" i="1"/>
  <c r="AL1912" i="1"/>
  <c r="AJ1912" i="1"/>
  <c r="AL1944" i="1"/>
  <c r="AJ1944" i="1"/>
  <c r="AL2414" i="1"/>
  <c r="AJ2414" i="1"/>
  <c r="AL2446" i="1"/>
  <c r="AJ2446" i="1"/>
  <c r="AL2478" i="1"/>
  <c r="AJ2478" i="1"/>
  <c r="AL2510" i="1"/>
  <c r="AJ2510" i="1"/>
  <c r="AL2542" i="1"/>
  <c r="AJ2542" i="1"/>
  <c r="AL2398" i="1"/>
  <c r="AJ2398" i="1"/>
  <c r="AL2406" i="1"/>
  <c r="AJ2406" i="1"/>
  <c r="AL2420" i="1"/>
  <c r="AJ2420" i="1"/>
  <c r="AL2516" i="1"/>
  <c r="AJ2516" i="1"/>
  <c r="AL903" i="1"/>
  <c r="AJ903" i="1"/>
  <c r="AL130" i="1"/>
  <c r="AL154" i="1"/>
  <c r="AL292" i="1"/>
  <c r="AL312" i="1"/>
  <c r="AL328" i="1"/>
  <c r="AL344" i="1"/>
  <c r="AL360" i="1"/>
  <c r="AL478" i="1"/>
  <c r="AJ478" i="1"/>
  <c r="AL494" i="1"/>
  <c r="AJ494" i="1"/>
  <c r="AL510" i="1"/>
  <c r="AJ510" i="1"/>
  <c r="AL526" i="1"/>
  <c r="AJ526" i="1"/>
  <c r="AL542" i="1"/>
  <c r="AJ542" i="1"/>
  <c r="AL558" i="1"/>
  <c r="AJ558" i="1"/>
  <c r="AL574" i="1"/>
  <c r="AJ574" i="1"/>
  <c r="AL1238" i="1"/>
  <c r="AJ1238" i="1"/>
  <c r="AL1258" i="1"/>
  <c r="AJ1258" i="1"/>
  <c r="AL1280" i="1"/>
  <c r="AJ1280" i="1"/>
  <c r="AL1302" i="1"/>
  <c r="AJ1302" i="1"/>
  <c r="AL1322" i="1"/>
  <c r="AJ1322" i="1"/>
  <c r="AL1350" i="1"/>
  <c r="AJ1350" i="1"/>
  <c r="AL1868" i="1"/>
  <c r="AJ1868" i="1"/>
  <c r="AL1900" i="1"/>
  <c r="AJ1900" i="1"/>
  <c r="AL1930" i="1"/>
  <c r="AJ1930" i="1"/>
  <c r="AL1962" i="1"/>
  <c r="AJ1962" i="1"/>
  <c r="AL2434" i="1"/>
  <c r="AJ2434" i="1"/>
  <c r="AL2466" i="1"/>
  <c r="AJ2466" i="1"/>
  <c r="AL2498" i="1"/>
  <c r="AJ2498" i="1"/>
  <c r="AL2530" i="1"/>
  <c r="AJ2530" i="1"/>
  <c r="AL2290" i="1"/>
  <c r="AJ2290" i="1"/>
  <c r="AL2298" i="1"/>
  <c r="AJ2298" i="1"/>
  <c r="AL2306" i="1"/>
  <c r="AJ2306" i="1"/>
  <c r="AL2314" i="1"/>
  <c r="AJ2314" i="1"/>
  <c r="AL2322" i="1"/>
  <c r="AJ2322" i="1"/>
  <c r="AL2330" i="1"/>
  <c r="AJ2330" i="1"/>
  <c r="AL2436" i="1"/>
  <c r="AJ2436" i="1"/>
  <c r="AL2484" i="1"/>
  <c r="AJ2484" i="1"/>
  <c r="AL2548" i="1"/>
  <c r="AJ2548" i="1"/>
  <c r="AL118" i="1"/>
  <c r="AL146" i="1"/>
  <c r="AL168" i="1"/>
  <c r="AL306" i="1"/>
  <c r="AL322" i="1"/>
  <c r="AL338" i="1"/>
  <c r="AL354" i="1"/>
  <c r="AL370" i="1"/>
  <c r="AL488" i="1"/>
  <c r="AJ488" i="1"/>
  <c r="AL504" i="1"/>
  <c r="AJ504" i="1"/>
  <c r="AL520" i="1"/>
  <c r="AJ520" i="1"/>
  <c r="AL536" i="1"/>
  <c r="AJ536" i="1"/>
  <c r="AL552" i="1"/>
  <c r="AJ552" i="1"/>
  <c r="AL568" i="1"/>
  <c r="AJ568" i="1"/>
  <c r="AL584" i="1"/>
  <c r="AJ584" i="1"/>
  <c r="AL1240" i="1"/>
  <c r="AJ1240" i="1"/>
  <c r="AL1262" i="1"/>
  <c r="AJ1262" i="1"/>
  <c r="AL1282" i="1"/>
  <c r="AJ1282" i="1"/>
  <c r="AL1304" i="1"/>
  <c r="AJ1304" i="1"/>
  <c r="AL1326" i="1"/>
  <c r="AJ1326" i="1"/>
  <c r="AL1888" i="1"/>
  <c r="AJ1888" i="1"/>
  <c r="AL1920" i="1"/>
  <c r="AJ1920" i="1"/>
  <c r="AL1952" i="1"/>
  <c r="AJ1952" i="1"/>
  <c r="AL2422" i="1"/>
  <c r="AJ2422" i="1"/>
  <c r="AL2454" i="1"/>
  <c r="AJ2454" i="1"/>
  <c r="AL2486" i="1"/>
  <c r="AJ2486" i="1"/>
  <c r="AL2518" i="1"/>
  <c r="AJ2518" i="1"/>
  <c r="AL2550" i="1"/>
  <c r="AJ2550" i="1"/>
  <c r="AL610" i="1"/>
  <c r="AJ610" i="1"/>
  <c r="AL382" i="1"/>
  <c r="AL2147" i="1"/>
  <c r="AJ2147" i="1"/>
  <c r="AL2135" i="1"/>
  <c r="AJ2135" i="1"/>
  <c r="AL1526" i="1"/>
  <c r="AJ1526" i="1"/>
  <c r="AL136" i="1"/>
  <c r="AL968" i="1"/>
  <c r="AJ968" i="1"/>
  <c r="AL1032" i="1"/>
  <c r="AJ1032" i="1"/>
  <c r="AL3" i="1"/>
  <c r="AJ3" i="1"/>
  <c r="AL35" i="1"/>
  <c r="AL67" i="1"/>
  <c r="AL185" i="1"/>
  <c r="AL217" i="1"/>
  <c r="AL629" i="1"/>
  <c r="AJ629" i="1"/>
  <c r="AL693" i="1"/>
  <c r="AJ693" i="1"/>
  <c r="AL757" i="1"/>
  <c r="AJ757" i="1"/>
  <c r="AL773" i="1"/>
  <c r="AJ773" i="1"/>
  <c r="AL929" i="1"/>
  <c r="AJ929" i="1"/>
  <c r="AL951" i="1"/>
  <c r="AJ951" i="1"/>
  <c r="AL993" i="1"/>
  <c r="AJ993" i="1"/>
  <c r="AL1037" i="1"/>
  <c r="AJ1037" i="1"/>
  <c r="AL1079" i="1"/>
  <c r="AJ1079" i="1"/>
  <c r="AL1175" i="1"/>
  <c r="AJ1175" i="1"/>
  <c r="AL1207" i="1"/>
  <c r="AJ1207" i="1"/>
  <c r="AL1243" i="1"/>
  <c r="AJ1243" i="1"/>
  <c r="AL1581" i="1"/>
  <c r="AJ1581" i="1"/>
  <c r="AL1625" i="1"/>
  <c r="AJ1625" i="1"/>
  <c r="AL1847" i="1"/>
  <c r="AJ1847" i="1"/>
  <c r="AL1034" i="1"/>
  <c r="AJ1034" i="1"/>
  <c r="AL1370" i="1"/>
  <c r="AJ1370" i="1"/>
  <c r="AL2539" i="1"/>
  <c r="AJ2539" i="1"/>
  <c r="AL2243" i="1"/>
  <c r="AJ2243" i="1"/>
  <c r="AL2433" i="1"/>
  <c r="AJ2433" i="1"/>
  <c r="AL1374" i="1"/>
  <c r="AJ1374" i="1"/>
  <c r="AL2263" i="1"/>
  <c r="AJ2263" i="1"/>
  <c r="AL613" i="1"/>
  <c r="AJ613" i="1"/>
  <c r="AL378" i="1"/>
  <c r="AL2075" i="1"/>
  <c r="AJ2075" i="1"/>
  <c r="AL2267" i="1"/>
  <c r="AJ2267" i="1"/>
  <c r="AL2425" i="1"/>
  <c r="AJ2425" i="1"/>
  <c r="AL2553" i="1"/>
  <c r="AJ2553" i="1"/>
  <c r="AL1999" i="1"/>
  <c r="AJ1999" i="1"/>
  <c r="AL2255" i="1"/>
  <c r="AJ2255" i="1"/>
  <c r="AL16" i="1"/>
  <c r="AL52" i="1"/>
  <c r="AL184" i="1"/>
  <c r="AL236" i="1"/>
  <c r="AL264" i="1"/>
  <c r="AL762" i="1"/>
  <c r="AJ762" i="1"/>
  <c r="AL1907" i="1"/>
  <c r="AJ1907" i="1"/>
  <c r="AL2067" i="1"/>
  <c r="AJ2067" i="1"/>
  <c r="AL2387" i="1"/>
  <c r="AJ2387" i="1"/>
  <c r="AL438" i="1"/>
  <c r="AL1947" i="1"/>
  <c r="AJ1947" i="1"/>
  <c r="AL2375" i="1"/>
  <c r="AJ2375" i="1"/>
  <c r="AL469" i="1"/>
  <c r="AJ469" i="1"/>
  <c r="AL149" i="1"/>
  <c r="AL1510" i="1"/>
  <c r="AJ1510" i="1"/>
  <c r="AL115" i="1"/>
  <c r="AL68" i="1"/>
  <c r="AL76" i="1"/>
  <c r="AL84" i="1"/>
  <c r="AL92" i="1"/>
  <c r="AL100" i="1"/>
  <c r="AL108" i="1"/>
  <c r="AL116" i="1"/>
  <c r="AL928" i="1"/>
  <c r="AJ928" i="1"/>
  <c r="AL960" i="1"/>
  <c r="AJ960" i="1"/>
  <c r="AL992" i="1"/>
  <c r="AJ992" i="1"/>
  <c r="AL1024" i="1"/>
  <c r="AJ1024" i="1"/>
  <c r="AL1056" i="1"/>
  <c r="AJ1056" i="1"/>
  <c r="AL1088" i="1"/>
  <c r="AJ1088" i="1"/>
  <c r="AL7" i="1"/>
  <c r="AL23" i="1"/>
  <c r="AL39" i="1"/>
  <c r="AL55" i="1"/>
  <c r="AL71" i="1"/>
  <c r="AL87" i="1"/>
  <c r="AL173" i="1"/>
  <c r="AL189" i="1"/>
  <c r="AL205" i="1"/>
  <c r="AL221" i="1"/>
  <c r="AL285" i="1"/>
  <c r="AL621" i="1"/>
  <c r="AJ621" i="1"/>
  <c r="AL653" i="1"/>
  <c r="AJ653" i="1"/>
  <c r="AL685" i="1"/>
  <c r="AJ685" i="1"/>
  <c r="AL717" i="1"/>
  <c r="AJ717" i="1"/>
  <c r="AL737" i="1"/>
  <c r="AJ737" i="1"/>
  <c r="AL753" i="1"/>
  <c r="AJ753" i="1"/>
  <c r="AL769" i="1"/>
  <c r="AJ769" i="1"/>
  <c r="AL785" i="1"/>
  <c r="AJ785" i="1"/>
  <c r="AL801" i="1"/>
  <c r="AJ801" i="1"/>
  <c r="AL935" i="1"/>
  <c r="AJ935" i="1"/>
  <c r="AL957" i="1"/>
  <c r="AJ957" i="1"/>
  <c r="AL977" i="1"/>
  <c r="AJ977" i="1"/>
  <c r="AL999" i="1"/>
  <c r="AJ999" i="1"/>
  <c r="AL1021" i="1"/>
  <c r="AJ1021" i="1"/>
  <c r="AL1041" i="1"/>
  <c r="AJ1041" i="1"/>
  <c r="AL1063" i="1"/>
  <c r="AJ1063" i="1"/>
  <c r="AL1085" i="1"/>
  <c r="AJ1085" i="1"/>
  <c r="AL1109" i="1"/>
  <c r="AJ1109" i="1"/>
  <c r="AL1159" i="1"/>
  <c r="AJ1159" i="1"/>
  <c r="AL1179" i="1"/>
  <c r="AJ1179" i="1"/>
  <c r="AL1195" i="1"/>
  <c r="AJ1195" i="1"/>
  <c r="AL1211" i="1"/>
  <c r="AJ1211" i="1"/>
  <c r="AL1227" i="1"/>
  <c r="AJ1227" i="1"/>
  <c r="AL1251" i="1"/>
  <c r="AJ1251" i="1"/>
  <c r="AL1307" i="1"/>
  <c r="AJ1307" i="1"/>
  <c r="AL1589" i="1"/>
  <c r="AJ1589" i="1"/>
  <c r="AL1645" i="1"/>
  <c r="AJ1645" i="1"/>
  <c r="AL1641" i="1"/>
  <c r="AJ1641" i="1"/>
  <c r="AL1703" i="1"/>
  <c r="AJ1703" i="1"/>
  <c r="AL1759" i="1"/>
  <c r="AJ1759" i="1"/>
  <c r="AL1791" i="1"/>
  <c r="AJ1791" i="1"/>
  <c r="AL1823" i="1"/>
  <c r="AJ1823" i="1"/>
  <c r="AL1855" i="1"/>
  <c r="AJ1855" i="1"/>
  <c r="AL1887" i="1"/>
  <c r="AJ1887" i="1"/>
  <c r="AL2471" i="1"/>
  <c r="AJ2471" i="1"/>
  <c r="AL2535" i="1"/>
  <c r="AJ2535" i="1"/>
  <c r="AL463" i="1"/>
  <c r="AJ463" i="1"/>
  <c r="AL1117" i="1"/>
  <c r="AJ1117" i="1"/>
  <c r="AL1934" i="1"/>
  <c r="AJ1934" i="1"/>
  <c r="AL1976" i="1"/>
  <c r="AJ1976" i="1"/>
  <c r="AL1984" i="1"/>
  <c r="AJ1984" i="1"/>
  <c r="AL1992" i="1"/>
  <c r="AJ1992" i="1"/>
  <c r="AL2000" i="1"/>
  <c r="AJ2000" i="1"/>
  <c r="AL2008" i="1"/>
  <c r="AJ2008" i="1"/>
  <c r="AL2016" i="1"/>
  <c r="AJ2016" i="1"/>
  <c r="AL2024" i="1"/>
  <c r="AJ2024" i="1"/>
  <c r="AL2032" i="1"/>
  <c r="AJ2032" i="1"/>
  <c r="AL2040" i="1"/>
  <c r="AJ2040" i="1"/>
  <c r="AL2048" i="1"/>
  <c r="AJ2048" i="1"/>
  <c r="AL2056" i="1"/>
  <c r="AJ2056" i="1"/>
  <c r="AL2064" i="1"/>
  <c r="AJ2064" i="1"/>
  <c r="AL2072" i="1"/>
  <c r="AJ2072" i="1"/>
  <c r="AL2080" i="1"/>
  <c r="AJ2080" i="1"/>
  <c r="AL2088" i="1"/>
  <c r="AJ2088" i="1"/>
  <c r="AL2096" i="1"/>
  <c r="AJ2096" i="1"/>
  <c r="AL2104" i="1"/>
  <c r="AJ2104" i="1"/>
  <c r="AL2112" i="1"/>
  <c r="AJ2112" i="1"/>
  <c r="AL2120" i="1"/>
  <c r="AJ2120" i="1"/>
  <c r="AL2128" i="1"/>
  <c r="AJ2128" i="1"/>
  <c r="AL2136" i="1"/>
  <c r="AJ2136" i="1"/>
  <c r="AL2144" i="1"/>
  <c r="AJ2144" i="1"/>
  <c r="AL2152" i="1"/>
  <c r="AJ2152" i="1"/>
  <c r="AL2160" i="1"/>
  <c r="AJ2160" i="1"/>
  <c r="AL2168" i="1"/>
  <c r="AJ2168" i="1"/>
  <c r="AL2176" i="1"/>
  <c r="AJ2176" i="1"/>
  <c r="AL2184" i="1"/>
  <c r="AJ2184" i="1"/>
  <c r="AL2192" i="1"/>
  <c r="AJ2192" i="1"/>
  <c r="AL2200" i="1"/>
  <c r="AJ2200" i="1"/>
  <c r="AL2208" i="1"/>
  <c r="AJ2208" i="1"/>
  <c r="AL2216" i="1"/>
  <c r="AJ2216" i="1"/>
  <c r="AL2224" i="1"/>
  <c r="AJ2224" i="1"/>
  <c r="AL2232" i="1"/>
  <c r="AJ2232" i="1"/>
  <c r="AL2240" i="1"/>
  <c r="AJ2240" i="1"/>
  <c r="AL2248" i="1"/>
  <c r="AJ2248" i="1"/>
  <c r="AL2256" i="1"/>
  <c r="AJ2256" i="1"/>
  <c r="AL2264" i="1"/>
  <c r="AJ2264" i="1"/>
  <c r="AL2272" i="1"/>
  <c r="AJ2272" i="1"/>
  <c r="AL2280" i="1"/>
  <c r="AJ2280" i="1"/>
  <c r="AL2288" i="1"/>
  <c r="AJ2288" i="1"/>
  <c r="AL2296" i="1"/>
  <c r="AJ2296" i="1"/>
  <c r="AL1741" i="1"/>
  <c r="AJ1741" i="1"/>
  <c r="AL2251" i="1"/>
  <c r="AJ2251" i="1"/>
  <c r="AL2505" i="1"/>
  <c r="AJ2505" i="1"/>
  <c r="AL1931" i="1"/>
  <c r="AJ1931" i="1"/>
  <c r="AL2239" i="1"/>
  <c r="AJ2239" i="1"/>
  <c r="AL6" i="1"/>
  <c r="AL50" i="1"/>
  <c r="AL178" i="1"/>
  <c r="AL214" i="1"/>
  <c r="AL254" i="1"/>
  <c r="AL274" i="1"/>
  <c r="AL732" i="1"/>
  <c r="AJ732" i="1"/>
  <c r="AL764" i="1"/>
  <c r="AJ764" i="1"/>
  <c r="AL874" i="1"/>
  <c r="AJ874" i="1"/>
  <c r="AL1315" i="1"/>
  <c r="AJ1315" i="1"/>
  <c r="AL2114" i="1"/>
  <c r="AJ2114" i="1"/>
  <c r="AL2178" i="1"/>
  <c r="AJ2178" i="1"/>
  <c r="AL129" i="1"/>
  <c r="AL257" i="1"/>
  <c r="AL1337" i="1"/>
  <c r="AJ1337" i="1"/>
  <c r="AL1498" i="1"/>
  <c r="AJ1498" i="1"/>
  <c r="AL462" i="1"/>
  <c r="AJ462" i="1"/>
  <c r="AL604" i="1"/>
  <c r="AJ604" i="1"/>
  <c r="AL690" i="1"/>
  <c r="AJ690" i="1"/>
  <c r="AL605" i="1"/>
  <c r="AJ605" i="1"/>
  <c r="AL227" i="1"/>
  <c r="AL259" i="1"/>
  <c r="AL1139" i="1"/>
  <c r="AJ1139" i="1"/>
  <c r="AL608" i="1"/>
  <c r="AJ608" i="1"/>
  <c r="AL137" i="1"/>
  <c r="AL249" i="1"/>
  <c r="AL1345" i="1"/>
  <c r="AJ1345" i="1"/>
  <c r="AL1546" i="1"/>
  <c r="AJ1546" i="1"/>
  <c r="AL642" i="1"/>
  <c r="AJ642" i="1"/>
  <c r="AL1566" i="1"/>
  <c r="AJ1566" i="1"/>
  <c r="AL280" i="1"/>
  <c r="AL109" i="1"/>
  <c r="AL1333" i="1"/>
  <c r="AJ1333" i="1"/>
  <c r="AL600" i="1"/>
  <c r="AJ600" i="1"/>
  <c r="AL143" i="1"/>
  <c r="AL466" i="1"/>
  <c r="AJ466" i="1"/>
  <c r="AL694" i="1"/>
  <c r="AJ694" i="1"/>
  <c r="AL418" i="1"/>
  <c r="AL2275" i="1"/>
  <c r="AJ2275" i="1"/>
  <c r="AL1390" i="1"/>
  <c r="AJ1390" i="1"/>
  <c r="AL845" i="1"/>
  <c r="AJ845" i="1"/>
  <c r="AL920" i="1"/>
  <c r="AJ920" i="1"/>
  <c r="AL984" i="1"/>
  <c r="AJ984" i="1"/>
  <c r="AL1048" i="1"/>
  <c r="AJ1048" i="1"/>
  <c r="AL1148" i="1"/>
  <c r="AJ1148" i="1"/>
  <c r="AL27" i="1"/>
  <c r="AL59" i="1"/>
  <c r="AL91" i="1"/>
  <c r="AL193" i="1"/>
  <c r="AL237" i="1"/>
  <c r="AL473" i="1"/>
  <c r="AJ473" i="1"/>
  <c r="AL709" i="1"/>
  <c r="AJ709" i="1"/>
  <c r="AL749" i="1"/>
  <c r="AJ749" i="1"/>
  <c r="AL781" i="1"/>
  <c r="AJ781" i="1"/>
  <c r="AL919" i="1"/>
  <c r="AJ919" i="1"/>
  <c r="AL961" i="1"/>
  <c r="AJ961" i="1"/>
  <c r="AL1005" i="1"/>
  <c r="AJ1005" i="1"/>
  <c r="AL1047" i="1"/>
  <c r="AJ1047" i="1"/>
  <c r="AL1089" i="1"/>
  <c r="AJ1089" i="1"/>
  <c r="AL1167" i="1"/>
  <c r="AJ1167" i="1"/>
  <c r="AL1215" i="1"/>
  <c r="AJ1215" i="1"/>
  <c r="AL1231" i="1"/>
  <c r="AJ1231" i="1"/>
  <c r="AL1317" i="1"/>
  <c r="AJ1317" i="1"/>
  <c r="AL1593" i="1"/>
  <c r="AJ1593" i="1"/>
  <c r="AL1719" i="1"/>
  <c r="AJ1719" i="1"/>
  <c r="AL1767" i="1"/>
  <c r="AJ1767" i="1"/>
  <c r="AL1799" i="1"/>
  <c r="AJ1799" i="1"/>
  <c r="AL1863" i="1"/>
  <c r="AJ1863" i="1"/>
  <c r="AL1895" i="1"/>
  <c r="AJ1895" i="1"/>
  <c r="AL2527" i="1"/>
  <c r="AJ2527" i="1"/>
  <c r="AL385" i="1"/>
  <c r="AL393" i="1"/>
  <c r="AL401" i="1"/>
  <c r="AL409" i="1"/>
  <c r="AL417" i="1"/>
  <c r="AL425" i="1"/>
  <c r="AL433" i="1"/>
  <c r="AL441" i="1"/>
  <c r="AL471" i="1"/>
  <c r="AJ471" i="1"/>
  <c r="AL1111" i="1"/>
  <c r="AJ1111" i="1"/>
  <c r="AL1874" i="1"/>
  <c r="AJ1874" i="1"/>
  <c r="AL1890" i="1"/>
  <c r="AJ1890" i="1"/>
  <c r="AL1926" i="1"/>
  <c r="AJ1926" i="1"/>
  <c r="AL1958" i="1"/>
  <c r="AJ1958" i="1"/>
  <c r="AL1725" i="1"/>
  <c r="AJ1725" i="1"/>
  <c r="AL2171" i="1"/>
  <c r="AJ2171" i="1"/>
  <c r="AL2299" i="1"/>
  <c r="AJ2299" i="1"/>
  <c r="AL2457" i="1"/>
  <c r="AJ2457" i="1"/>
  <c r="AL430" i="1"/>
  <c r="AL2031" i="1"/>
  <c r="AJ2031" i="1"/>
  <c r="AL2319" i="1"/>
  <c r="AJ2319" i="1"/>
  <c r="AL24" i="1"/>
  <c r="AL56" i="1"/>
  <c r="AL188" i="1"/>
  <c r="AL252" i="1"/>
  <c r="AL284" i="1"/>
  <c r="AL770" i="1"/>
  <c r="AJ770" i="1"/>
  <c r="AL1523" i="1"/>
  <c r="AJ1523" i="1"/>
  <c r="AL161" i="1"/>
  <c r="AL153" i="1"/>
  <c r="AL132" i="1"/>
  <c r="AL1160" i="1"/>
  <c r="AJ1160" i="1"/>
  <c r="AL1168" i="1"/>
  <c r="AJ1168" i="1"/>
  <c r="AL1176" i="1"/>
  <c r="AJ1176" i="1"/>
  <c r="AL1184" i="1"/>
  <c r="AJ1184" i="1"/>
  <c r="AL1192" i="1"/>
  <c r="AJ1192" i="1"/>
  <c r="AL1200" i="1"/>
  <c r="AJ1200" i="1"/>
  <c r="AL1208" i="1"/>
  <c r="AJ1208" i="1"/>
  <c r="AL1216" i="1"/>
  <c r="AJ1216" i="1"/>
  <c r="AL1224" i="1"/>
  <c r="AJ1224" i="1"/>
  <c r="AL1232" i="1"/>
  <c r="AJ1232" i="1"/>
  <c r="AL1344" i="1"/>
  <c r="AJ1344" i="1"/>
  <c r="AL1599" i="1"/>
  <c r="AJ1599" i="1"/>
  <c r="AL1631" i="1"/>
  <c r="AJ1631" i="1"/>
  <c r="AL922" i="1"/>
  <c r="AJ922" i="1"/>
  <c r="AL954" i="1"/>
  <c r="AJ954" i="1"/>
  <c r="AL986" i="1"/>
  <c r="AJ986" i="1"/>
  <c r="AL1050" i="1"/>
  <c r="AJ1050" i="1"/>
  <c r="AL1082" i="1"/>
  <c r="AJ1082" i="1"/>
  <c r="AL5" i="1"/>
  <c r="AL21" i="1"/>
  <c r="AL37" i="1"/>
  <c r="AL53" i="1"/>
  <c r="AL69" i="1"/>
  <c r="AL85" i="1"/>
  <c r="AL101" i="1"/>
  <c r="AL187" i="1"/>
  <c r="AL203" i="1"/>
  <c r="AL219" i="1"/>
  <c r="AL277" i="1"/>
  <c r="AL619" i="1"/>
  <c r="AJ619" i="1"/>
  <c r="AL651" i="1"/>
  <c r="AJ651" i="1"/>
  <c r="AL683" i="1"/>
  <c r="AJ683" i="1"/>
  <c r="AL715" i="1"/>
  <c r="AJ715" i="1"/>
  <c r="AL735" i="1"/>
  <c r="AJ735" i="1"/>
  <c r="AL751" i="1"/>
  <c r="AJ751" i="1"/>
  <c r="AL767" i="1"/>
  <c r="AJ767" i="1"/>
  <c r="AL783" i="1"/>
  <c r="AJ783" i="1"/>
  <c r="AL799" i="1"/>
  <c r="AJ799" i="1"/>
  <c r="AL933" i="1"/>
  <c r="AJ933" i="1"/>
  <c r="AL953" i="1"/>
  <c r="AJ953" i="1"/>
  <c r="AL975" i="1"/>
  <c r="AJ975" i="1"/>
  <c r="AL997" i="1"/>
  <c r="AJ997" i="1"/>
  <c r="AL1017" i="1"/>
  <c r="AJ1017" i="1"/>
  <c r="AL1039" i="1"/>
  <c r="AJ1039" i="1"/>
  <c r="AL1061" i="1"/>
  <c r="AJ1061" i="1"/>
  <c r="AL1081" i="1"/>
  <c r="AJ1081" i="1"/>
  <c r="AL1105" i="1"/>
  <c r="AJ1105" i="1"/>
  <c r="AL1155" i="1"/>
  <c r="AJ1155" i="1"/>
  <c r="AL1177" i="1"/>
  <c r="AJ1177" i="1"/>
  <c r="AL1193" i="1"/>
  <c r="AJ1193" i="1"/>
  <c r="AL1209" i="1"/>
  <c r="AJ1209" i="1"/>
  <c r="AL1225" i="1"/>
  <c r="AJ1225" i="1"/>
  <c r="AL1249" i="1"/>
  <c r="AJ1249" i="1"/>
  <c r="AL1299" i="1"/>
  <c r="AJ1299" i="1"/>
  <c r="AL1605" i="1"/>
  <c r="AJ1605" i="1"/>
  <c r="AL1601" i="1"/>
  <c r="AJ1601" i="1"/>
  <c r="AL1663" i="1"/>
  <c r="AJ1663" i="1"/>
  <c r="AL1727" i="1"/>
  <c r="AJ1727" i="1"/>
  <c r="AL1771" i="1"/>
  <c r="AJ1771" i="1"/>
  <c r="AL1803" i="1"/>
  <c r="AJ1803" i="1"/>
  <c r="AL1835" i="1"/>
  <c r="AJ1835" i="1"/>
  <c r="AL1867" i="1"/>
  <c r="AJ1867" i="1"/>
  <c r="AL1899" i="1"/>
  <c r="AJ1899" i="1"/>
  <c r="AL2511" i="1"/>
  <c r="AJ2511" i="1"/>
  <c r="AL303" i="1"/>
  <c r="AL311" i="1"/>
  <c r="AL319" i="1"/>
  <c r="AL327" i="1"/>
  <c r="AL335" i="1"/>
  <c r="AL343" i="1"/>
  <c r="AL351" i="1"/>
  <c r="AL359" i="1"/>
  <c r="AL367" i="1"/>
  <c r="AL375" i="1"/>
  <c r="AL383" i="1"/>
  <c r="AL391" i="1"/>
  <c r="AL399" i="1"/>
  <c r="AL407" i="1"/>
  <c r="AL415" i="1"/>
  <c r="AL423" i="1"/>
  <c r="AL431" i="1"/>
  <c r="AL439" i="1"/>
  <c r="AL617" i="1"/>
  <c r="AJ617" i="1"/>
  <c r="AL649" i="1"/>
  <c r="AJ649" i="1"/>
  <c r="AL681" i="1"/>
  <c r="AJ681" i="1"/>
  <c r="AL713" i="1"/>
  <c r="AJ713" i="1"/>
  <c r="AL1107" i="1"/>
  <c r="AJ1107" i="1"/>
  <c r="AL1149" i="1"/>
  <c r="AJ1149" i="1"/>
  <c r="AL1758" i="1"/>
  <c r="AJ1758" i="1"/>
  <c r="AL1766" i="1"/>
  <c r="AJ1766" i="1"/>
  <c r="AL1774" i="1"/>
  <c r="AJ1774" i="1"/>
  <c r="AL1782" i="1"/>
  <c r="AJ1782" i="1"/>
  <c r="AL1790" i="1"/>
  <c r="AJ1790" i="1"/>
  <c r="AL1798" i="1"/>
  <c r="AJ1798" i="1"/>
  <c r="AL1806" i="1"/>
  <c r="AJ1806" i="1"/>
  <c r="AL1814" i="1"/>
  <c r="AJ1814" i="1"/>
  <c r="AL1822" i="1"/>
  <c r="AJ1822" i="1"/>
  <c r="AL1830" i="1"/>
  <c r="AJ1830" i="1"/>
  <c r="AL1838" i="1"/>
  <c r="AJ1838" i="1"/>
  <c r="AL1846" i="1"/>
  <c r="AJ1846" i="1"/>
  <c r="AL1854" i="1"/>
  <c r="AJ1854" i="1"/>
  <c r="AL1862" i="1"/>
  <c r="AJ1862" i="1"/>
  <c r="AL1878" i="1"/>
  <c r="AJ1878" i="1"/>
  <c r="AL1894" i="1"/>
  <c r="AJ1894" i="1"/>
  <c r="AL1966" i="1"/>
  <c r="AJ1966" i="1"/>
  <c r="AL2336" i="1"/>
  <c r="AJ2336" i="1"/>
  <c r="AL1669" i="1"/>
  <c r="AJ1669" i="1"/>
  <c r="AL2163" i="1"/>
  <c r="AJ2163" i="1"/>
  <c r="AL2417" i="1"/>
  <c r="AJ2417" i="1"/>
  <c r="AL837" i="1"/>
  <c r="AJ837" i="1"/>
  <c r="AL2215" i="1"/>
  <c r="AJ2215" i="1"/>
  <c r="AL135" i="1"/>
  <c r="AL489" i="1"/>
  <c r="AJ489" i="1"/>
  <c r="AL861" i="1"/>
  <c r="AJ861" i="1"/>
  <c r="AL426" i="1"/>
  <c r="AL1995" i="1"/>
  <c r="AJ1995" i="1"/>
  <c r="AL2315" i="1"/>
  <c r="AJ2315" i="1"/>
  <c r="AL464" i="1"/>
  <c r="AJ464" i="1"/>
  <c r="AL2467" i="1"/>
  <c r="AJ2467" i="1"/>
  <c r="AL2303" i="1"/>
  <c r="AJ2303" i="1"/>
  <c r="AL14" i="1"/>
  <c r="AL54" i="1"/>
  <c r="AL182" i="1"/>
  <c r="AL234" i="1"/>
  <c r="AL258" i="1"/>
  <c r="AL278" i="1"/>
  <c r="AL748" i="1"/>
  <c r="AJ748" i="1"/>
  <c r="AL772" i="1"/>
  <c r="AJ772" i="1"/>
  <c r="AL882" i="1"/>
  <c r="AJ882" i="1"/>
  <c r="AL467" i="1"/>
  <c r="AJ467" i="1"/>
  <c r="AL1491" i="1"/>
  <c r="AJ1491" i="1"/>
  <c r="AL74" i="1"/>
  <c r="AL82" i="1"/>
  <c r="AL90" i="1"/>
  <c r="AL98" i="1"/>
  <c r="AL106" i="1"/>
  <c r="AL114" i="1"/>
  <c r="AL1154" i="1"/>
  <c r="AJ1154" i="1"/>
  <c r="AL1162" i="1"/>
  <c r="AJ1162" i="1"/>
  <c r="AL1170" i="1"/>
  <c r="AJ1170" i="1"/>
  <c r="AL1178" i="1"/>
  <c r="AJ1178" i="1"/>
  <c r="AL1186" i="1"/>
  <c r="AJ1186" i="1"/>
  <c r="AL1194" i="1"/>
  <c r="AJ1194" i="1"/>
  <c r="AL1202" i="1"/>
  <c r="AJ1202" i="1"/>
  <c r="AL1210" i="1"/>
  <c r="AJ1210" i="1"/>
  <c r="AL1218" i="1"/>
  <c r="AJ1218" i="1"/>
  <c r="AL1226" i="1"/>
  <c r="AJ1226" i="1"/>
  <c r="AL1332" i="1"/>
  <c r="AJ1332" i="1"/>
  <c r="AL1348" i="1"/>
  <c r="AJ1348" i="1"/>
  <c r="AL1607" i="1"/>
  <c r="AJ1607" i="1"/>
  <c r="AL1639" i="1"/>
  <c r="AJ1639" i="1"/>
  <c r="AL930" i="1"/>
  <c r="AJ930" i="1"/>
  <c r="AL962" i="1"/>
  <c r="AJ962" i="1"/>
  <c r="AL994" i="1"/>
  <c r="AJ994" i="1"/>
  <c r="AL1026" i="1"/>
  <c r="AJ1026" i="1"/>
  <c r="AL1058" i="1"/>
  <c r="AJ1058" i="1"/>
  <c r="AL1090" i="1"/>
  <c r="AJ1090" i="1"/>
  <c r="AL9" i="1"/>
  <c r="AL25" i="1"/>
  <c r="AL41" i="1"/>
  <c r="AL57" i="1"/>
  <c r="AL73" i="1"/>
  <c r="AL89" i="1"/>
  <c r="AL175" i="1"/>
  <c r="AL191" i="1"/>
  <c r="AL207" i="1"/>
  <c r="AL229" i="1"/>
  <c r="AL465" i="1"/>
  <c r="AJ465" i="1"/>
  <c r="AL643" i="1"/>
  <c r="AJ643" i="1"/>
  <c r="AL675" i="1"/>
  <c r="AJ675" i="1"/>
  <c r="AL707" i="1"/>
  <c r="AJ707" i="1"/>
  <c r="AL731" i="1"/>
  <c r="AJ731" i="1"/>
  <c r="AL747" i="1"/>
  <c r="AJ747" i="1"/>
  <c r="AL763" i="1"/>
  <c r="AJ763" i="1"/>
  <c r="AL779" i="1"/>
  <c r="AJ779" i="1"/>
  <c r="AL795" i="1"/>
  <c r="AJ795" i="1"/>
  <c r="AL917" i="1"/>
  <c r="AJ917" i="1"/>
  <c r="AL937" i="1"/>
  <c r="AJ937" i="1"/>
  <c r="AL959" i="1"/>
  <c r="AJ959" i="1"/>
  <c r="AL981" i="1"/>
  <c r="AJ981" i="1"/>
  <c r="AL1001" i="1"/>
  <c r="AJ1001" i="1"/>
  <c r="AL1023" i="1"/>
  <c r="AJ1023" i="1"/>
  <c r="AL1045" i="1"/>
  <c r="AJ1045" i="1"/>
  <c r="AL1065" i="1"/>
  <c r="AJ1065" i="1"/>
  <c r="AL1087" i="1"/>
  <c r="AJ1087" i="1"/>
  <c r="AL1113" i="1"/>
  <c r="AJ1113" i="1"/>
  <c r="AL1163" i="1"/>
  <c r="AJ1163" i="1"/>
  <c r="AL1181" i="1"/>
  <c r="AJ1181" i="1"/>
  <c r="AL1197" i="1"/>
  <c r="AJ1197" i="1"/>
  <c r="AL1213" i="1"/>
  <c r="AJ1213" i="1"/>
  <c r="AL1229" i="1"/>
  <c r="AJ1229" i="1"/>
  <c r="AL1257" i="1"/>
  <c r="AJ1257" i="1"/>
  <c r="AL1653" i="1"/>
  <c r="AJ1653" i="1"/>
  <c r="AL1617" i="1"/>
  <c r="AJ1617" i="1"/>
  <c r="AL1679" i="1"/>
  <c r="AJ1679" i="1"/>
  <c r="AL1743" i="1"/>
  <c r="AJ1743" i="1"/>
  <c r="AL1779" i="1"/>
  <c r="AJ1779" i="1"/>
  <c r="AL1811" i="1"/>
  <c r="AJ1811" i="1"/>
  <c r="AL1843" i="1"/>
  <c r="AJ1843" i="1"/>
  <c r="AL1875" i="1"/>
  <c r="AJ1875" i="1"/>
  <c r="AL2479" i="1"/>
  <c r="AJ2479" i="1"/>
  <c r="AL2519" i="1"/>
  <c r="AJ2519" i="1"/>
  <c r="AL305" i="1"/>
  <c r="AL313" i="1"/>
  <c r="AL321" i="1"/>
  <c r="AL329" i="1"/>
  <c r="AL337" i="1"/>
  <c r="AL345" i="1"/>
  <c r="AL353" i="1"/>
  <c r="AL361" i="1"/>
  <c r="AL369" i="1"/>
  <c r="AL377" i="1"/>
  <c r="AL625" i="1"/>
  <c r="AJ625" i="1"/>
  <c r="AL657" i="1"/>
  <c r="AJ657" i="1"/>
  <c r="AL689" i="1"/>
  <c r="AJ689" i="1"/>
  <c r="AL721" i="1"/>
  <c r="AJ721" i="1"/>
  <c r="AL1125" i="1"/>
  <c r="AJ1125" i="1"/>
  <c r="AL1752" i="1"/>
  <c r="AJ1752" i="1"/>
  <c r="AL1760" i="1"/>
  <c r="AJ1760" i="1"/>
  <c r="AL1768" i="1"/>
  <c r="AJ1768" i="1"/>
  <c r="AL1776" i="1"/>
  <c r="AJ1776" i="1"/>
  <c r="AL1784" i="1"/>
  <c r="AJ1784" i="1"/>
  <c r="AL1792" i="1"/>
  <c r="AJ1792" i="1"/>
  <c r="AL1800" i="1"/>
  <c r="AJ1800" i="1"/>
  <c r="AL1808" i="1"/>
  <c r="AJ1808" i="1"/>
  <c r="AL1816" i="1"/>
  <c r="AJ1816" i="1"/>
  <c r="AL1824" i="1"/>
  <c r="AJ1824" i="1"/>
  <c r="AL1832" i="1"/>
  <c r="AJ1832" i="1"/>
  <c r="AL1840" i="1"/>
  <c r="AJ1840" i="1"/>
  <c r="AL1848" i="1"/>
  <c r="AJ1848" i="1"/>
  <c r="AL1856" i="1"/>
  <c r="AJ1856" i="1"/>
  <c r="AL1898" i="1"/>
  <c r="AJ1898" i="1"/>
  <c r="AL1978" i="1"/>
  <c r="AJ1978" i="1"/>
  <c r="AL1986" i="1"/>
  <c r="AJ1986" i="1"/>
  <c r="AL1994" i="1"/>
  <c r="AJ1994" i="1"/>
  <c r="AL2002" i="1"/>
  <c r="AJ2002" i="1"/>
  <c r="AL2010" i="1"/>
  <c r="AJ2010" i="1"/>
  <c r="AL2018" i="1"/>
  <c r="AJ2018" i="1"/>
  <c r="AL2026" i="1"/>
  <c r="AJ2026" i="1"/>
  <c r="AL2034" i="1"/>
  <c r="AJ2034" i="1"/>
  <c r="AL2042" i="1"/>
  <c r="AJ2042" i="1"/>
  <c r="AL2050" i="1"/>
  <c r="AJ2050" i="1"/>
  <c r="AL2058" i="1"/>
  <c r="AJ2058" i="1"/>
  <c r="AL2066" i="1"/>
  <c r="AJ2066" i="1"/>
  <c r="AL2074" i="1"/>
  <c r="AJ2074" i="1"/>
  <c r="AL2082" i="1"/>
  <c r="AJ2082" i="1"/>
  <c r="AL2090" i="1"/>
  <c r="AJ2090" i="1"/>
  <c r="AL2098" i="1"/>
  <c r="AJ2098" i="1"/>
  <c r="AL2106" i="1"/>
  <c r="AJ2106" i="1"/>
  <c r="AL2122" i="1"/>
  <c r="AJ2122" i="1"/>
  <c r="AL2130" i="1"/>
  <c r="AJ2130" i="1"/>
  <c r="AL2138" i="1"/>
  <c r="AJ2138" i="1"/>
  <c r="AL2146" i="1"/>
  <c r="AJ2146" i="1"/>
  <c r="AL2154" i="1"/>
  <c r="AJ2154" i="1"/>
  <c r="AL2162" i="1"/>
  <c r="AJ2162" i="1"/>
  <c r="AL2170" i="1"/>
  <c r="AJ2170" i="1"/>
  <c r="AL2186" i="1"/>
  <c r="AJ2186" i="1"/>
  <c r="AL2194" i="1"/>
  <c r="AJ2194" i="1"/>
  <c r="AL2202" i="1"/>
  <c r="AJ2202" i="1"/>
  <c r="AL2210" i="1"/>
  <c r="AJ2210" i="1"/>
  <c r="AL2218" i="1"/>
  <c r="AJ2218" i="1"/>
  <c r="AL2226" i="1"/>
  <c r="AJ2226" i="1"/>
  <c r="AL2234" i="1"/>
  <c r="AJ2234" i="1"/>
  <c r="AL2242" i="1"/>
  <c r="AJ2242" i="1"/>
  <c r="AL2250" i="1"/>
  <c r="AJ2250" i="1"/>
  <c r="AL2258" i="1"/>
  <c r="AJ2258" i="1"/>
  <c r="AL2266" i="1"/>
  <c r="AJ2266" i="1"/>
  <c r="AL2274" i="1"/>
  <c r="AJ2274" i="1"/>
  <c r="AL2282" i="1"/>
  <c r="AJ2282" i="1"/>
  <c r="AL2342" i="1"/>
  <c r="AJ2342" i="1"/>
  <c r="AL2350" i="1"/>
  <c r="AJ2350" i="1"/>
  <c r="AL2358" i="1"/>
  <c r="AJ2358" i="1"/>
  <c r="AL2366" i="1"/>
  <c r="AJ2366" i="1"/>
  <c r="AL2374" i="1"/>
  <c r="AJ2374" i="1"/>
  <c r="AL2382" i="1"/>
  <c r="AJ2382" i="1"/>
  <c r="AL2390" i="1"/>
  <c r="AJ2390" i="1"/>
  <c r="AL2340" i="1"/>
  <c r="AJ2340" i="1"/>
  <c r="AL2348" i="1"/>
  <c r="AJ2348" i="1"/>
  <c r="AL2356" i="1"/>
  <c r="AJ2356" i="1"/>
  <c r="AL2364" i="1"/>
  <c r="AJ2364" i="1"/>
  <c r="AL2372" i="1"/>
  <c r="AJ2372" i="1"/>
  <c r="AL2380" i="1"/>
  <c r="AJ2380" i="1"/>
  <c r="AL2388" i="1"/>
  <c r="AJ2388" i="1"/>
  <c r="AL2396" i="1"/>
  <c r="AJ2396" i="1"/>
  <c r="AL2404" i="1"/>
  <c r="AJ2404" i="1"/>
  <c r="AL2412" i="1"/>
  <c r="AJ2412" i="1"/>
  <c r="AL2444" i="1"/>
  <c r="AJ2444" i="1"/>
  <c r="AL2524" i="1"/>
  <c r="AJ2524" i="1"/>
  <c r="AL138" i="1"/>
  <c r="AL160" i="1"/>
  <c r="AL300" i="1"/>
  <c r="AL316" i="1"/>
  <c r="AL332" i="1"/>
  <c r="AL348" i="1"/>
  <c r="AL364" i="1"/>
  <c r="AL490" i="1"/>
  <c r="AJ490" i="1"/>
  <c r="AL506" i="1"/>
  <c r="AJ506" i="1"/>
  <c r="AL522" i="1"/>
  <c r="AJ522" i="1"/>
  <c r="AL538" i="1"/>
  <c r="AJ538" i="1"/>
  <c r="AL554" i="1"/>
  <c r="AJ554" i="1"/>
  <c r="AL570" i="1"/>
  <c r="AJ570" i="1"/>
  <c r="AL1254" i="1"/>
  <c r="AJ1254" i="1"/>
  <c r="AL1274" i="1"/>
  <c r="AJ1274" i="1"/>
  <c r="AL1296" i="1"/>
  <c r="AJ1296" i="1"/>
  <c r="AL1318" i="1"/>
  <c r="AJ1318" i="1"/>
  <c r="AL1342" i="1"/>
  <c r="AJ1342" i="1"/>
  <c r="AL1876" i="1"/>
  <c r="AJ1876" i="1"/>
  <c r="AL1906" i="1"/>
  <c r="AJ1906" i="1"/>
  <c r="AL1938" i="1"/>
  <c r="AJ1938" i="1"/>
  <c r="AL1970" i="1"/>
  <c r="AJ1970" i="1"/>
  <c r="AL2442" i="1"/>
  <c r="AJ2442" i="1"/>
  <c r="AL2474" i="1"/>
  <c r="AJ2474" i="1"/>
  <c r="AL2506" i="1"/>
  <c r="AJ2506" i="1"/>
  <c r="AL2538" i="1"/>
  <c r="AJ2538" i="1"/>
  <c r="AL2300" i="1"/>
  <c r="AJ2300" i="1"/>
  <c r="AL2308" i="1"/>
  <c r="AJ2308" i="1"/>
  <c r="AL2316" i="1"/>
  <c r="AJ2316" i="1"/>
  <c r="AL2324" i="1"/>
  <c r="AJ2324" i="1"/>
  <c r="AL2476" i="1"/>
  <c r="AJ2476" i="1"/>
  <c r="AL2508" i="1"/>
  <c r="AJ2508" i="1"/>
  <c r="AL2556" i="1"/>
  <c r="AJ2556" i="1"/>
  <c r="AL895" i="1"/>
  <c r="AJ895" i="1"/>
  <c r="AL126" i="1"/>
  <c r="AL152" i="1"/>
  <c r="AL290" i="1"/>
  <c r="AL310" i="1"/>
  <c r="AL326" i="1"/>
  <c r="AL342" i="1"/>
  <c r="AL358" i="1"/>
  <c r="AL374" i="1"/>
  <c r="AL484" i="1"/>
  <c r="AJ484" i="1"/>
  <c r="AL500" i="1"/>
  <c r="AJ500" i="1"/>
  <c r="AL516" i="1"/>
  <c r="AJ516" i="1"/>
  <c r="AL532" i="1"/>
  <c r="AJ532" i="1"/>
  <c r="AL548" i="1"/>
  <c r="AJ548" i="1"/>
  <c r="AL564" i="1"/>
  <c r="AJ564" i="1"/>
  <c r="AL580" i="1"/>
  <c r="AJ580" i="1"/>
  <c r="AL1234" i="1"/>
  <c r="AJ1234" i="1"/>
  <c r="AL1256" i="1"/>
  <c r="AJ1256" i="1"/>
  <c r="AL1278" i="1"/>
  <c r="AJ1278" i="1"/>
  <c r="AL1298" i="1"/>
  <c r="AJ1298" i="1"/>
  <c r="AL1320" i="1"/>
  <c r="AJ1320" i="1"/>
  <c r="AL1346" i="1"/>
  <c r="AJ1346" i="1"/>
  <c r="AL1864" i="1"/>
  <c r="AJ1864" i="1"/>
  <c r="AL1896" i="1"/>
  <c r="AJ1896" i="1"/>
  <c r="AL1928" i="1"/>
  <c r="AJ1928" i="1"/>
  <c r="AL1960" i="1"/>
  <c r="AJ1960" i="1"/>
  <c r="AL2430" i="1"/>
  <c r="AJ2430" i="1"/>
  <c r="AL2462" i="1"/>
  <c r="AJ2462" i="1"/>
  <c r="AL2494" i="1"/>
  <c r="AJ2494" i="1"/>
  <c r="AL2526" i="1"/>
  <c r="AJ2526" i="1"/>
  <c r="AL2558" i="1"/>
  <c r="AJ2558" i="1"/>
  <c r="AL2402" i="1"/>
  <c r="AJ2402" i="1"/>
  <c r="AL2410" i="1"/>
  <c r="AJ2410" i="1"/>
  <c r="AL2452" i="1"/>
  <c r="AJ2452" i="1"/>
  <c r="AL2532" i="1"/>
  <c r="AJ2532" i="1"/>
  <c r="AL144" i="1"/>
  <c r="AL166" i="1"/>
  <c r="AL304" i="1"/>
  <c r="AL320" i="1"/>
  <c r="AL336" i="1"/>
  <c r="AL352" i="1"/>
  <c r="AL368" i="1"/>
  <c r="AL486" i="1"/>
  <c r="AJ486" i="1"/>
  <c r="AL502" i="1"/>
  <c r="AJ502" i="1"/>
  <c r="AL518" i="1"/>
  <c r="AJ518" i="1"/>
  <c r="AL534" i="1"/>
  <c r="AJ534" i="1"/>
  <c r="AL550" i="1"/>
  <c r="AJ550" i="1"/>
  <c r="AL566" i="1"/>
  <c r="AJ566" i="1"/>
  <c r="AL582" i="1"/>
  <c r="AJ582" i="1"/>
  <c r="AL1248" i="1"/>
  <c r="AJ1248" i="1"/>
  <c r="AL1270" i="1"/>
  <c r="AJ1270" i="1"/>
  <c r="AL1290" i="1"/>
  <c r="AJ1290" i="1"/>
  <c r="AL1312" i="1"/>
  <c r="AJ1312" i="1"/>
  <c r="AL1334" i="1"/>
  <c r="AJ1334" i="1"/>
  <c r="AL1884" i="1"/>
  <c r="AJ1884" i="1"/>
  <c r="AL1914" i="1"/>
  <c r="AJ1914" i="1"/>
  <c r="AL1946" i="1"/>
  <c r="AJ1946" i="1"/>
  <c r="AL2418" i="1"/>
  <c r="AJ2418" i="1"/>
  <c r="AL2450" i="1"/>
  <c r="AJ2450" i="1"/>
  <c r="AL2482" i="1"/>
  <c r="AJ2482" i="1"/>
  <c r="AL2514" i="1"/>
  <c r="AJ2514" i="1"/>
  <c r="AL2546" i="1"/>
  <c r="AJ2546" i="1"/>
  <c r="AL2294" i="1"/>
  <c r="AJ2294" i="1"/>
  <c r="AL2302" i="1"/>
  <c r="AJ2302" i="1"/>
  <c r="AL2310" i="1"/>
  <c r="AJ2310" i="1"/>
  <c r="AL2318" i="1"/>
  <c r="AJ2318" i="1"/>
  <c r="AL2326" i="1"/>
  <c r="AJ2326" i="1"/>
  <c r="AL2334" i="1"/>
  <c r="AJ2334" i="1"/>
  <c r="AL2468" i="1"/>
  <c r="AJ2468" i="1"/>
  <c r="AL2500" i="1"/>
  <c r="AJ2500" i="1"/>
  <c r="AL911" i="1"/>
  <c r="AJ911" i="1"/>
  <c r="AL134" i="1"/>
  <c r="AL158" i="1"/>
  <c r="AL298" i="1"/>
  <c r="AL314" i="1"/>
  <c r="AL330" i="1"/>
  <c r="AL346" i="1"/>
  <c r="AL362" i="1"/>
  <c r="AL480" i="1"/>
  <c r="AJ480" i="1"/>
  <c r="AL496" i="1"/>
  <c r="AJ496" i="1"/>
  <c r="AL512" i="1"/>
  <c r="AJ512" i="1"/>
  <c r="AL528" i="1"/>
  <c r="AJ528" i="1"/>
  <c r="AL544" i="1"/>
  <c r="AJ544" i="1"/>
  <c r="AL560" i="1"/>
  <c r="AJ560" i="1"/>
  <c r="AL576" i="1"/>
  <c r="AJ576" i="1"/>
  <c r="AL1250" i="1"/>
  <c r="AJ1250" i="1"/>
  <c r="AL1272" i="1"/>
  <c r="AJ1272" i="1"/>
  <c r="AL1294" i="1"/>
  <c r="AJ1294" i="1"/>
  <c r="AL1314" i="1"/>
  <c r="AJ1314" i="1"/>
  <c r="AL1338" i="1"/>
  <c r="AJ1338" i="1"/>
  <c r="AL1872" i="1"/>
  <c r="AJ1872" i="1"/>
  <c r="AL1904" i="1"/>
  <c r="AJ1904" i="1"/>
  <c r="AL1936" i="1"/>
  <c r="AJ1936" i="1"/>
  <c r="AL1968" i="1"/>
  <c r="AJ1968" i="1"/>
  <c r="AL2438" i="1"/>
  <c r="AJ2438" i="1"/>
  <c r="AL2470" i="1"/>
  <c r="AJ2470" i="1"/>
  <c r="AL2502" i="1"/>
  <c r="AJ2502" i="1"/>
  <c r="AL2534" i="1"/>
  <c r="AJ2534" i="1"/>
  <c r="AL594" i="1"/>
  <c r="AJ594" i="1"/>
  <c r="AL450" i="1"/>
  <c r="AL1987" i="1"/>
  <c r="AJ1987" i="1"/>
  <c r="AL2465" i="1"/>
  <c r="AJ2465" i="1"/>
  <c r="AL141" i="1"/>
  <c r="AL147" i="1"/>
  <c r="AL120" i="1"/>
  <c r="AL952" i="1"/>
  <c r="AJ952" i="1"/>
  <c r="AL1016" i="1"/>
  <c r="AJ1016" i="1"/>
  <c r="AL1080" i="1"/>
  <c r="AJ1080" i="1"/>
  <c r="AL11" i="1"/>
  <c r="AL43" i="1"/>
  <c r="AL75" i="1"/>
  <c r="AL177" i="1"/>
  <c r="AL209" i="1"/>
  <c r="AL645" i="1"/>
  <c r="AJ645" i="1"/>
  <c r="AL677" i="1"/>
  <c r="AJ677" i="1"/>
  <c r="AL733" i="1"/>
  <c r="AJ733" i="1"/>
  <c r="AL765" i="1"/>
  <c r="AJ765" i="1"/>
  <c r="AL797" i="1"/>
  <c r="AJ797" i="1"/>
  <c r="AL941" i="1"/>
  <c r="AJ941" i="1"/>
  <c r="AL983" i="1"/>
  <c r="AJ983" i="1"/>
  <c r="AL1025" i="1"/>
  <c r="AJ1025" i="1"/>
  <c r="AL1069" i="1"/>
  <c r="AJ1069" i="1"/>
  <c r="AL1119" i="1"/>
  <c r="AJ1119" i="1"/>
  <c r="AL1183" i="1"/>
  <c r="AJ1183" i="1"/>
  <c r="AL1199" i="1"/>
  <c r="AJ1199" i="1"/>
  <c r="AL1259" i="1"/>
  <c r="AJ1259" i="1"/>
  <c r="AL1597" i="1"/>
  <c r="AJ1597" i="1"/>
  <c r="AL1657" i="1"/>
  <c r="AJ1657" i="1"/>
  <c r="AL1831" i="1"/>
  <c r="AJ1831" i="1"/>
  <c r="AL1018" i="1"/>
  <c r="AJ1018" i="1"/>
  <c r="AL165" i="1"/>
  <c r="AL1717" i="1"/>
  <c r="AJ1717" i="1"/>
  <c r="AL2083" i="1"/>
  <c r="AJ2083" i="1"/>
  <c r="AL2371" i="1"/>
  <c r="AJ2371" i="1"/>
  <c r="AL2529" i="1"/>
  <c r="AJ2529" i="1"/>
  <c r="AL2443" i="1"/>
  <c r="AJ2443" i="1"/>
  <c r="AL453" i="1"/>
  <c r="AL877" i="1"/>
  <c r="AJ877" i="1"/>
  <c r="AL2419" i="1"/>
  <c r="AJ2419" i="1"/>
  <c r="AL2203" i="1"/>
  <c r="AJ2203" i="1"/>
  <c r="AL2331" i="1"/>
  <c r="AJ2331" i="1"/>
  <c r="AL2489" i="1"/>
  <c r="AJ2489" i="1"/>
  <c r="AL1426" i="1"/>
  <c r="AJ1426" i="1"/>
  <c r="AL2095" i="1"/>
  <c r="AJ2095" i="1"/>
  <c r="AL2385" i="1"/>
  <c r="AJ2385" i="1"/>
  <c r="AL28" i="1"/>
  <c r="AL60" i="1"/>
  <c r="AL212" i="1"/>
  <c r="AL256" i="1"/>
  <c r="AL734" i="1"/>
  <c r="AJ734" i="1"/>
  <c r="AL778" i="1"/>
  <c r="AJ778" i="1"/>
  <c r="AL1196" i="1"/>
  <c r="AJ1196" i="1"/>
  <c r="AL1787" i="1"/>
  <c r="AJ1787" i="1"/>
  <c r="AL1819" i="1"/>
  <c r="AJ1819" i="1"/>
  <c r="AL1851" i="1"/>
  <c r="AJ1851" i="1"/>
  <c r="AL1354" i="1"/>
  <c r="AJ1354" i="1"/>
  <c r="AL1733" i="1"/>
  <c r="AJ1733" i="1"/>
  <c r="AL2195" i="1"/>
  <c r="AJ2195" i="1"/>
  <c r="AL2449" i="1"/>
  <c r="AJ2449" i="1"/>
  <c r="AL869" i="1"/>
  <c r="AJ869" i="1"/>
  <c r="AL2279" i="1"/>
  <c r="AJ2279" i="1"/>
  <c r="AL139" i="1"/>
  <c r="AL497" i="1"/>
  <c r="AJ497" i="1"/>
  <c r="AL1358" i="1"/>
  <c r="AJ1358" i="1"/>
  <c r="AL647" i="1"/>
  <c r="AJ647" i="1"/>
  <c r="AL169" i="1"/>
  <c r="AL72" i="1"/>
  <c r="AL80" i="1"/>
  <c r="AL88" i="1"/>
  <c r="AL96" i="1"/>
  <c r="AL104" i="1"/>
  <c r="AL112" i="1"/>
  <c r="AL296" i="1"/>
  <c r="AL944" i="1"/>
  <c r="AJ944" i="1"/>
  <c r="AL976" i="1"/>
  <c r="AJ976" i="1"/>
  <c r="AL1008" i="1"/>
  <c r="AJ1008" i="1"/>
  <c r="AL1040" i="1"/>
  <c r="AJ1040" i="1"/>
  <c r="AL1072" i="1"/>
  <c r="AJ1072" i="1"/>
  <c r="AL1116" i="1"/>
  <c r="AJ1116" i="1"/>
  <c r="AL15" i="1"/>
  <c r="AL31" i="1"/>
  <c r="AL47" i="1"/>
  <c r="AL63" i="1"/>
  <c r="AL79" i="1"/>
  <c r="AL95" i="1"/>
  <c r="AL181" i="1"/>
  <c r="AL197" i="1"/>
  <c r="AL213" i="1"/>
  <c r="AL253" i="1"/>
  <c r="AL457" i="1"/>
  <c r="AL637" i="1"/>
  <c r="AJ637" i="1"/>
  <c r="AL669" i="1"/>
  <c r="AJ669" i="1"/>
  <c r="AL701" i="1"/>
  <c r="AJ701" i="1"/>
  <c r="AL729" i="1"/>
  <c r="AJ729" i="1"/>
  <c r="AL745" i="1"/>
  <c r="AJ745" i="1"/>
  <c r="AL761" i="1"/>
  <c r="AJ761" i="1"/>
  <c r="AL777" i="1"/>
  <c r="AJ777" i="1"/>
  <c r="AL793" i="1"/>
  <c r="AJ793" i="1"/>
  <c r="AL925" i="1"/>
  <c r="AJ925" i="1"/>
  <c r="AL945" i="1"/>
  <c r="AJ945" i="1"/>
  <c r="AL967" i="1"/>
  <c r="AJ967" i="1"/>
  <c r="AL989" i="1"/>
  <c r="AJ989" i="1"/>
  <c r="AL1009" i="1"/>
  <c r="AJ1009" i="1"/>
  <c r="AL1031" i="1"/>
  <c r="AJ1031" i="1"/>
  <c r="AL1053" i="1"/>
  <c r="AJ1053" i="1"/>
  <c r="AL1073" i="1"/>
  <c r="AJ1073" i="1"/>
  <c r="AL1095" i="1"/>
  <c r="AJ1095" i="1"/>
  <c r="AL1135" i="1"/>
  <c r="AJ1135" i="1"/>
  <c r="AL1171" i="1"/>
  <c r="AJ1171" i="1"/>
  <c r="AL1187" i="1"/>
  <c r="AJ1187" i="1"/>
  <c r="AL1203" i="1"/>
  <c r="AJ1203" i="1"/>
  <c r="AL1219" i="1"/>
  <c r="AJ1219" i="1"/>
  <c r="AL1235" i="1"/>
  <c r="AJ1235" i="1"/>
  <c r="AL1275" i="1"/>
  <c r="AJ1275" i="1"/>
  <c r="AL1325" i="1"/>
  <c r="AJ1325" i="1"/>
  <c r="AL1613" i="1"/>
  <c r="AJ1613" i="1"/>
  <c r="AL1609" i="1"/>
  <c r="AJ1609" i="1"/>
  <c r="AL1671" i="1"/>
  <c r="AJ1671" i="1"/>
  <c r="AL1735" i="1"/>
  <c r="AJ1735" i="1"/>
  <c r="AL1775" i="1"/>
  <c r="AJ1775" i="1"/>
  <c r="AL1807" i="1"/>
  <c r="AJ1807" i="1"/>
  <c r="AL1839" i="1"/>
  <c r="AJ1839" i="1"/>
  <c r="AL1871" i="1"/>
  <c r="AJ1871" i="1"/>
  <c r="AL1903" i="1"/>
  <c r="AJ1903" i="1"/>
  <c r="AL2495" i="1"/>
  <c r="AJ2495" i="1"/>
  <c r="AL2559" i="1"/>
  <c r="AJ2559" i="1"/>
  <c r="AL913" i="1"/>
  <c r="AJ913" i="1"/>
  <c r="AL1918" i="1"/>
  <c r="AJ1918" i="1"/>
  <c r="AL1950" i="1"/>
  <c r="AJ1950" i="1"/>
  <c r="AL1980" i="1"/>
  <c r="AJ1980" i="1"/>
  <c r="AL1988" i="1"/>
  <c r="AJ1988" i="1"/>
  <c r="AL1996" i="1"/>
  <c r="AJ1996" i="1"/>
  <c r="AL2004" i="1"/>
  <c r="AJ2004" i="1"/>
  <c r="AL2012" i="1"/>
  <c r="AJ2012" i="1"/>
  <c r="AL2020" i="1"/>
  <c r="AJ2020" i="1"/>
  <c r="AL2028" i="1"/>
  <c r="AJ2028" i="1"/>
  <c r="AL2036" i="1"/>
  <c r="AJ2036" i="1"/>
  <c r="AL2044" i="1"/>
  <c r="AJ2044" i="1"/>
  <c r="AL2052" i="1"/>
  <c r="AJ2052" i="1"/>
  <c r="AL2060" i="1"/>
  <c r="AJ2060" i="1"/>
  <c r="AL2068" i="1"/>
  <c r="AJ2068" i="1"/>
  <c r="AL2076" i="1"/>
  <c r="AJ2076" i="1"/>
  <c r="AL2084" i="1"/>
  <c r="AJ2084" i="1"/>
  <c r="AL2092" i="1"/>
  <c r="AJ2092" i="1"/>
  <c r="AL2100" i="1"/>
  <c r="AJ2100" i="1"/>
  <c r="AL2108" i="1"/>
  <c r="AJ2108" i="1"/>
  <c r="AL2116" i="1"/>
  <c r="AJ2116" i="1"/>
  <c r="AL2124" i="1"/>
  <c r="AJ2124" i="1"/>
  <c r="AL2132" i="1"/>
  <c r="AJ2132" i="1"/>
  <c r="AL2140" i="1"/>
  <c r="AJ2140" i="1"/>
  <c r="AL2148" i="1"/>
  <c r="AJ2148" i="1"/>
  <c r="AL2156" i="1"/>
  <c r="AJ2156" i="1"/>
  <c r="AL2164" i="1"/>
  <c r="AJ2164" i="1"/>
  <c r="AL2172" i="1"/>
  <c r="AJ2172" i="1"/>
  <c r="AL2180" i="1"/>
  <c r="AJ2180" i="1"/>
  <c r="AL2188" i="1"/>
  <c r="AJ2188" i="1"/>
  <c r="AL2196" i="1"/>
  <c r="AJ2196" i="1"/>
  <c r="AL2204" i="1"/>
  <c r="AJ2204" i="1"/>
  <c r="AL2212" i="1"/>
  <c r="AJ2212" i="1"/>
  <c r="AL2220" i="1"/>
  <c r="AJ2220" i="1"/>
  <c r="AL2228" i="1"/>
  <c r="AJ2228" i="1"/>
  <c r="AL2236" i="1"/>
  <c r="AJ2236" i="1"/>
  <c r="AL2244" i="1"/>
  <c r="AJ2244" i="1"/>
  <c r="AL2252" i="1"/>
  <c r="AJ2252" i="1"/>
  <c r="AL2260" i="1"/>
  <c r="AJ2260" i="1"/>
  <c r="AL2268" i="1"/>
  <c r="AJ2268" i="1"/>
  <c r="AL2276" i="1"/>
  <c r="AJ2276" i="1"/>
  <c r="AL2284" i="1"/>
  <c r="AJ2284" i="1"/>
  <c r="AL2292" i="1"/>
  <c r="AJ2292" i="1"/>
  <c r="AL620" i="1"/>
  <c r="AJ620" i="1"/>
  <c r="AL2123" i="1"/>
  <c r="AJ2123" i="1"/>
  <c r="AL2441" i="1"/>
  <c r="AJ2441" i="1"/>
  <c r="AL1378" i="1"/>
  <c r="AJ1378" i="1"/>
  <c r="AL2015" i="1"/>
  <c r="AJ2015" i="1"/>
  <c r="AL2367" i="1"/>
  <c r="AJ2367" i="1"/>
  <c r="AL18" i="1"/>
  <c r="AL62" i="1"/>
  <c r="AL186" i="1"/>
  <c r="AL238" i="1"/>
  <c r="AL262" i="1"/>
  <c r="AL724" i="1"/>
  <c r="AJ724" i="1"/>
  <c r="AL752" i="1"/>
  <c r="AJ752" i="1"/>
  <c r="AL862" i="1"/>
  <c r="AJ862" i="1"/>
  <c r="AL886" i="1"/>
  <c r="AJ886" i="1"/>
  <c r="AL113" i="1"/>
  <c r="AL225" i="1"/>
  <c r="AL291" i="1"/>
  <c r="AL1466" i="1"/>
  <c r="AJ1466" i="1"/>
  <c r="AL626" i="1"/>
  <c r="AJ626" i="1"/>
  <c r="AL1558" i="1"/>
  <c r="AJ1558" i="1"/>
  <c r="AL42" i="1"/>
  <c r="AL117" i="1"/>
  <c r="AL243" i="1"/>
  <c r="AL275" i="1"/>
  <c r="AL1123" i="1"/>
  <c r="AJ1123" i="1"/>
  <c r="AL1506" i="1"/>
  <c r="AJ1506" i="1"/>
  <c r="AL470" i="1"/>
  <c r="AJ470" i="1"/>
  <c r="AL592" i="1"/>
  <c r="AJ592" i="1"/>
  <c r="AL698" i="1"/>
  <c r="AJ698" i="1"/>
  <c r="AL1562" i="1"/>
  <c r="AJ1562" i="1"/>
  <c r="AL233" i="1"/>
  <c r="AL1514" i="1"/>
  <c r="AJ1514" i="1"/>
  <c r="AL612" i="1"/>
  <c r="AJ612" i="1"/>
  <c r="AL609" i="1"/>
  <c r="AJ609" i="1"/>
  <c r="AL283" i="1"/>
  <c r="AL1131" i="1"/>
  <c r="AJ1131" i="1"/>
  <c r="AL1570" i="1"/>
  <c r="AJ1570" i="1"/>
  <c r="AL590" i="1"/>
  <c r="AJ590" i="1"/>
  <c r="AL2437" i="1"/>
  <c r="AJ2437" i="1"/>
  <c r="AD3" i="1"/>
  <c r="AD4" i="1" s="1"/>
  <c r="AD5" i="1" s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410" i="1" s="1"/>
  <c r="AD411" i="1" s="1"/>
  <c r="AD412" i="1" s="1"/>
  <c r="AD413" i="1" s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AD488" i="1" s="1"/>
  <c r="AD489" i="1" s="1"/>
  <c r="AD490" i="1" s="1"/>
  <c r="AD491" i="1" s="1"/>
  <c r="AD492" i="1" s="1"/>
  <c r="AD493" i="1" s="1"/>
  <c r="AD494" i="1" s="1"/>
  <c r="AD495" i="1" s="1"/>
  <c r="AD496" i="1" s="1"/>
  <c r="AD497" i="1" s="1"/>
  <c r="AD498" i="1" s="1"/>
  <c r="AD499" i="1" s="1"/>
  <c r="AD500" i="1" s="1"/>
  <c r="AD501" i="1" s="1"/>
  <c r="AD502" i="1" s="1"/>
  <c r="AD503" i="1" s="1"/>
  <c r="AD504" i="1" s="1"/>
  <c r="AD505" i="1" s="1"/>
  <c r="AD506" i="1" s="1"/>
  <c r="AD507" i="1" s="1"/>
  <c r="AD508" i="1" s="1"/>
  <c r="AD509" i="1" s="1"/>
  <c r="AD510" i="1" s="1"/>
  <c r="AD511" i="1" s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951" i="1" s="1"/>
  <c r="AD952" i="1" s="1"/>
  <c r="AD953" i="1" s="1"/>
  <c r="AD954" i="1" s="1"/>
  <c r="AD955" i="1" s="1"/>
  <c r="AD956" i="1" s="1"/>
  <c r="AD957" i="1" s="1"/>
  <c r="AD958" i="1" s="1"/>
  <c r="AD959" i="1" s="1"/>
  <c r="AD960" i="1" s="1"/>
  <c r="AD961" i="1" s="1"/>
  <c r="AD962" i="1" s="1"/>
  <c r="AD963" i="1" s="1"/>
  <c r="AD964" i="1" s="1"/>
  <c r="AD965" i="1" s="1"/>
  <c r="AD966" i="1" s="1"/>
  <c r="AD967" i="1" s="1"/>
  <c r="AD968" i="1" s="1"/>
  <c r="AD969" i="1" s="1"/>
  <c r="AD970" i="1" s="1"/>
  <c r="AD971" i="1" s="1"/>
  <c r="AD972" i="1" s="1"/>
  <c r="AD973" i="1" s="1"/>
  <c r="AD974" i="1" s="1"/>
  <c r="AD975" i="1" s="1"/>
  <c r="AD976" i="1" s="1"/>
  <c r="AD977" i="1" s="1"/>
  <c r="AD978" i="1" s="1"/>
  <c r="AD979" i="1" s="1"/>
  <c r="AD980" i="1" s="1"/>
  <c r="AD981" i="1" s="1"/>
  <c r="AD982" i="1" s="1"/>
  <c r="AD983" i="1" s="1"/>
  <c r="AD984" i="1" s="1"/>
  <c r="AD985" i="1" s="1"/>
  <c r="AD986" i="1" s="1"/>
  <c r="AD987" i="1" s="1"/>
  <c r="AD988" i="1" s="1"/>
  <c r="AD989" i="1" s="1"/>
  <c r="AD990" i="1" s="1"/>
  <c r="AD991" i="1" s="1"/>
  <c r="AD992" i="1" s="1"/>
  <c r="AD993" i="1" s="1"/>
  <c r="AD994" i="1" s="1"/>
  <c r="AD995" i="1" s="1"/>
  <c r="AD996" i="1" s="1"/>
  <c r="AD997" i="1" s="1"/>
  <c r="AD998" i="1" s="1"/>
  <c r="AD999" i="1" s="1"/>
  <c r="AD1000" i="1" s="1"/>
  <c r="AD1001" i="1" s="1"/>
  <c r="AD1002" i="1" s="1"/>
  <c r="AD1003" i="1" s="1"/>
  <c r="AD1004" i="1" s="1"/>
  <c r="AD1005" i="1" s="1"/>
  <c r="AD1006" i="1" s="1"/>
  <c r="AD1007" i="1" s="1"/>
  <c r="AD1008" i="1" s="1"/>
  <c r="AD1009" i="1" s="1"/>
  <c r="AD1010" i="1" s="1"/>
  <c r="AD1011" i="1" s="1"/>
  <c r="AD1012" i="1" s="1"/>
  <c r="AD1013" i="1" s="1"/>
  <c r="AD1014" i="1" s="1"/>
  <c r="AD1015" i="1" s="1"/>
  <c r="AD1016" i="1" s="1"/>
  <c r="AD1017" i="1" s="1"/>
  <c r="AD1018" i="1" s="1"/>
  <c r="AD1019" i="1" s="1"/>
  <c r="AD1020" i="1" s="1"/>
  <c r="AD1021" i="1" s="1"/>
  <c r="AD1022" i="1" s="1"/>
  <c r="AD1023" i="1" s="1"/>
  <c r="AD1024" i="1" s="1"/>
  <c r="AD1025" i="1" s="1"/>
  <c r="AD1026" i="1" s="1"/>
  <c r="AD1027" i="1" s="1"/>
  <c r="AD1028" i="1" s="1"/>
  <c r="AD1029" i="1" s="1"/>
  <c r="AD1030" i="1" s="1"/>
  <c r="AD1031" i="1" s="1"/>
  <c r="AD1032" i="1" s="1"/>
  <c r="AD1033" i="1" s="1"/>
  <c r="AD1034" i="1" s="1"/>
  <c r="AD1035" i="1" s="1"/>
  <c r="AD1036" i="1" s="1"/>
  <c r="AD1037" i="1" s="1"/>
  <c r="AD1038" i="1" s="1"/>
  <c r="AD1039" i="1" s="1"/>
  <c r="AD1040" i="1" s="1"/>
  <c r="AD1041" i="1" s="1"/>
  <c r="AD1042" i="1" s="1"/>
  <c r="AD1043" i="1" s="1"/>
  <c r="AD1044" i="1" s="1"/>
  <c r="AD1045" i="1" s="1"/>
  <c r="AD1046" i="1" s="1"/>
  <c r="AD1047" i="1" s="1"/>
  <c r="AD1048" i="1" s="1"/>
  <c r="AD1049" i="1" s="1"/>
  <c r="AD1050" i="1" s="1"/>
  <c r="AD1051" i="1" s="1"/>
  <c r="AD1052" i="1" s="1"/>
  <c r="AD1053" i="1" s="1"/>
  <c r="AD1054" i="1" s="1"/>
  <c r="AD1055" i="1" s="1"/>
  <c r="AD1056" i="1" s="1"/>
  <c r="AD1057" i="1" s="1"/>
  <c r="AD1058" i="1" s="1"/>
  <c r="AD1059" i="1" s="1"/>
  <c r="AD1060" i="1" s="1"/>
  <c r="AD1061" i="1" s="1"/>
  <c r="AD1062" i="1" s="1"/>
  <c r="AD1063" i="1" s="1"/>
  <c r="AD1064" i="1" s="1"/>
  <c r="AD1065" i="1" s="1"/>
  <c r="AD1066" i="1" s="1"/>
  <c r="AD1067" i="1" s="1"/>
  <c r="AD1068" i="1" s="1"/>
  <c r="AD1069" i="1" s="1"/>
  <c r="AD1070" i="1" s="1"/>
  <c r="AD1071" i="1" s="1"/>
  <c r="AD1072" i="1" s="1"/>
  <c r="AD1073" i="1" s="1"/>
  <c r="AD1074" i="1" s="1"/>
  <c r="AD1075" i="1" s="1"/>
  <c r="AD1076" i="1" s="1"/>
  <c r="AD1077" i="1" s="1"/>
  <c r="AD1078" i="1" s="1"/>
  <c r="AD1079" i="1" s="1"/>
  <c r="AD1080" i="1" s="1"/>
  <c r="AD1081" i="1" s="1"/>
  <c r="AD1082" i="1" s="1"/>
  <c r="AD1083" i="1" s="1"/>
  <c r="AD1084" i="1" s="1"/>
  <c r="AD1085" i="1" s="1"/>
  <c r="AD1086" i="1" s="1"/>
  <c r="AD1087" i="1" s="1"/>
  <c r="AD1088" i="1" s="1"/>
  <c r="AD1089" i="1" s="1"/>
  <c r="AD1090" i="1" s="1"/>
  <c r="AD1091" i="1" s="1"/>
  <c r="AD1092" i="1" s="1"/>
  <c r="AD1093" i="1" s="1"/>
  <c r="AD1094" i="1" s="1"/>
  <c r="AD1095" i="1" s="1"/>
  <c r="AD1096" i="1" s="1"/>
  <c r="AD1097" i="1" s="1"/>
  <c r="AD1098" i="1" s="1"/>
  <c r="AD1099" i="1" s="1"/>
  <c r="AD1100" i="1" s="1"/>
  <c r="AD1101" i="1" s="1"/>
  <c r="AD1102" i="1" s="1"/>
  <c r="AD1103" i="1" s="1"/>
  <c r="AD1104" i="1" s="1"/>
  <c r="AD1105" i="1" s="1"/>
  <c r="AD1106" i="1" s="1"/>
  <c r="AD1107" i="1" s="1"/>
  <c r="AD1108" i="1" s="1"/>
  <c r="AD1109" i="1" s="1"/>
  <c r="AD1110" i="1" s="1"/>
  <c r="AD1111" i="1" s="1"/>
  <c r="AD1112" i="1" s="1"/>
  <c r="AD1113" i="1" s="1"/>
  <c r="AD1114" i="1" s="1"/>
  <c r="AD1115" i="1" s="1"/>
  <c r="AD1116" i="1" s="1"/>
  <c r="AD1117" i="1" s="1"/>
  <c r="AD1118" i="1" s="1"/>
  <c r="AD1119" i="1" s="1"/>
  <c r="AD1120" i="1" s="1"/>
  <c r="AD1121" i="1" s="1"/>
  <c r="AD1122" i="1" s="1"/>
  <c r="AD1123" i="1" s="1"/>
  <c r="AD1124" i="1" s="1"/>
  <c r="AD1125" i="1" s="1"/>
  <c r="AD1126" i="1" s="1"/>
  <c r="AD1127" i="1" s="1"/>
  <c r="AD1128" i="1" s="1"/>
  <c r="AD1129" i="1" s="1"/>
  <c r="AD1130" i="1" s="1"/>
  <c r="AD1131" i="1" s="1"/>
  <c r="AD1132" i="1" s="1"/>
  <c r="AD1133" i="1" s="1"/>
  <c r="AD1134" i="1" s="1"/>
  <c r="AD1135" i="1" s="1"/>
  <c r="AD1136" i="1" s="1"/>
  <c r="AD1137" i="1" s="1"/>
  <c r="AD1138" i="1" s="1"/>
  <c r="AD1139" i="1" s="1"/>
  <c r="AD1140" i="1" s="1"/>
  <c r="AD1141" i="1" s="1"/>
  <c r="AD1142" i="1" s="1"/>
  <c r="AD1143" i="1" s="1"/>
  <c r="AD1144" i="1" s="1"/>
  <c r="AD1145" i="1" s="1"/>
  <c r="AD1146" i="1" s="1"/>
  <c r="AD1147" i="1" s="1"/>
  <c r="AD1148" i="1" s="1"/>
  <c r="AD1149" i="1" s="1"/>
  <c r="AD1150" i="1" s="1"/>
  <c r="AD1151" i="1" s="1"/>
  <c r="AD1152" i="1" s="1"/>
  <c r="AD1153" i="1" s="1"/>
  <c r="AD1154" i="1" s="1"/>
  <c r="AD1155" i="1" s="1"/>
  <c r="AD1156" i="1" s="1"/>
  <c r="AD1157" i="1" s="1"/>
  <c r="AD1158" i="1" s="1"/>
  <c r="AD1159" i="1" s="1"/>
  <c r="AD1160" i="1" s="1"/>
  <c r="AD1161" i="1" s="1"/>
  <c r="AD1162" i="1" s="1"/>
  <c r="AD1163" i="1" s="1"/>
  <c r="AD1164" i="1" s="1"/>
  <c r="AD1165" i="1" s="1"/>
  <c r="AD1166" i="1" s="1"/>
  <c r="AD1167" i="1" s="1"/>
  <c r="AD1168" i="1" s="1"/>
  <c r="AD1169" i="1" s="1"/>
  <c r="AD1170" i="1" s="1"/>
  <c r="AD1171" i="1" s="1"/>
  <c r="AD1172" i="1" s="1"/>
  <c r="AD1173" i="1" s="1"/>
  <c r="AD1174" i="1" s="1"/>
  <c r="AD1175" i="1" s="1"/>
  <c r="AD1176" i="1" s="1"/>
  <c r="AD1177" i="1" s="1"/>
  <c r="AD1178" i="1" s="1"/>
  <c r="AD1179" i="1" s="1"/>
  <c r="AD1180" i="1" s="1"/>
  <c r="AD1181" i="1" s="1"/>
  <c r="AD1182" i="1" s="1"/>
  <c r="AD1183" i="1" s="1"/>
  <c r="AD1184" i="1" s="1"/>
  <c r="AD1185" i="1" s="1"/>
  <c r="AD1186" i="1" s="1"/>
  <c r="AD1187" i="1" s="1"/>
  <c r="AD1188" i="1" s="1"/>
  <c r="AD1189" i="1" s="1"/>
  <c r="AD1190" i="1" s="1"/>
  <c r="AD1191" i="1" s="1"/>
  <c r="AD1192" i="1" s="1"/>
  <c r="AD1193" i="1" s="1"/>
  <c r="AD1194" i="1" s="1"/>
  <c r="AD1195" i="1" s="1"/>
  <c r="AD1196" i="1" s="1"/>
  <c r="AD1197" i="1" s="1"/>
  <c r="AD1198" i="1" s="1"/>
  <c r="AD1199" i="1" s="1"/>
  <c r="AD1200" i="1" s="1"/>
  <c r="AD1201" i="1" s="1"/>
  <c r="AD1202" i="1" s="1"/>
  <c r="AD1203" i="1" s="1"/>
  <c r="AD1204" i="1" s="1"/>
  <c r="AD1205" i="1" s="1"/>
  <c r="AD1206" i="1" s="1"/>
  <c r="AD1207" i="1" s="1"/>
  <c r="AD1208" i="1" s="1"/>
  <c r="AD1209" i="1" s="1"/>
  <c r="AD1210" i="1" s="1"/>
  <c r="AD1211" i="1" s="1"/>
  <c r="AD1212" i="1" s="1"/>
  <c r="AD1213" i="1" s="1"/>
  <c r="AD1214" i="1" s="1"/>
  <c r="AD1215" i="1" s="1"/>
  <c r="AD1216" i="1" s="1"/>
  <c r="AD1217" i="1" s="1"/>
  <c r="AD1218" i="1" s="1"/>
  <c r="AD1219" i="1" s="1"/>
  <c r="AD1220" i="1" s="1"/>
  <c r="AD1221" i="1" s="1"/>
  <c r="AD1222" i="1" s="1"/>
  <c r="AD1223" i="1" s="1"/>
  <c r="AD1224" i="1" s="1"/>
  <c r="AD1225" i="1" s="1"/>
  <c r="AD1226" i="1" s="1"/>
  <c r="AD1227" i="1" s="1"/>
  <c r="AD1228" i="1" s="1"/>
  <c r="AD1229" i="1" s="1"/>
  <c r="AD1230" i="1" s="1"/>
  <c r="AD1231" i="1" s="1"/>
  <c r="AD1232" i="1" s="1"/>
  <c r="AD1233" i="1" s="1"/>
  <c r="AD1234" i="1" s="1"/>
  <c r="AD1235" i="1" s="1"/>
  <c r="AD1236" i="1" s="1"/>
  <c r="AD1237" i="1" s="1"/>
  <c r="AD1238" i="1" s="1"/>
  <c r="AD1239" i="1" s="1"/>
  <c r="AD1240" i="1" s="1"/>
  <c r="AD1241" i="1" s="1"/>
  <c r="AD1242" i="1" s="1"/>
  <c r="AD1243" i="1" s="1"/>
  <c r="AD1244" i="1" s="1"/>
  <c r="AD1245" i="1" s="1"/>
  <c r="AD1246" i="1" s="1"/>
  <c r="AD1247" i="1" s="1"/>
  <c r="AD1248" i="1" s="1"/>
  <c r="AD1249" i="1" s="1"/>
  <c r="AD1250" i="1" s="1"/>
  <c r="AD1251" i="1" s="1"/>
  <c r="AD1252" i="1" s="1"/>
  <c r="AD1253" i="1" s="1"/>
  <c r="AD1254" i="1" s="1"/>
  <c r="AD1255" i="1" s="1"/>
  <c r="AD1256" i="1" s="1"/>
  <c r="AD1257" i="1" s="1"/>
  <c r="AD1258" i="1" s="1"/>
  <c r="AD1259" i="1" s="1"/>
  <c r="AD1260" i="1" s="1"/>
  <c r="AD1261" i="1" s="1"/>
  <c r="AD1262" i="1" s="1"/>
  <c r="AD1263" i="1" s="1"/>
  <c r="AD1264" i="1" s="1"/>
  <c r="AD1265" i="1" s="1"/>
  <c r="AD1266" i="1" s="1"/>
  <c r="AD1267" i="1" s="1"/>
  <c r="AD1268" i="1" s="1"/>
  <c r="AD1269" i="1" s="1"/>
  <c r="AD1270" i="1" s="1"/>
  <c r="AD1271" i="1" s="1"/>
  <c r="AD1272" i="1" s="1"/>
  <c r="AD1273" i="1" s="1"/>
  <c r="AD1274" i="1" s="1"/>
  <c r="AD1275" i="1" s="1"/>
  <c r="AD1276" i="1" s="1"/>
  <c r="AD1277" i="1" s="1"/>
  <c r="AD1278" i="1" s="1"/>
  <c r="AD1279" i="1" s="1"/>
  <c r="AD1280" i="1" s="1"/>
  <c r="AD1281" i="1" s="1"/>
  <c r="AD1282" i="1" s="1"/>
  <c r="AD1283" i="1" s="1"/>
  <c r="AD1284" i="1" s="1"/>
  <c r="AD1285" i="1" s="1"/>
  <c r="AD1286" i="1" s="1"/>
  <c r="AD1287" i="1" s="1"/>
  <c r="AD1288" i="1" s="1"/>
  <c r="AD1289" i="1" s="1"/>
  <c r="AD1290" i="1" s="1"/>
  <c r="AD1291" i="1" s="1"/>
  <c r="AD1292" i="1" s="1"/>
  <c r="AD1293" i="1" s="1"/>
  <c r="AD1294" i="1" s="1"/>
  <c r="AD1295" i="1" s="1"/>
  <c r="AD1296" i="1" s="1"/>
  <c r="AD1297" i="1" s="1"/>
  <c r="AD1298" i="1" s="1"/>
  <c r="AD1299" i="1" s="1"/>
  <c r="AD1300" i="1" s="1"/>
  <c r="AD1301" i="1" s="1"/>
  <c r="AD1302" i="1" s="1"/>
  <c r="AD1303" i="1" s="1"/>
  <c r="AD1304" i="1" s="1"/>
  <c r="AD1305" i="1" s="1"/>
  <c r="AD1306" i="1" s="1"/>
  <c r="AD1307" i="1" s="1"/>
  <c r="AD1308" i="1" s="1"/>
  <c r="AD1309" i="1" s="1"/>
  <c r="AD1310" i="1" s="1"/>
  <c r="AD1311" i="1" s="1"/>
  <c r="AD1312" i="1" s="1"/>
  <c r="AD1313" i="1" s="1"/>
  <c r="AD1314" i="1" s="1"/>
  <c r="AD1315" i="1" s="1"/>
  <c r="AD1316" i="1" s="1"/>
  <c r="AD1317" i="1" s="1"/>
  <c r="AD1318" i="1" s="1"/>
  <c r="AD1319" i="1" s="1"/>
  <c r="AD1320" i="1" s="1"/>
  <c r="AD1321" i="1" s="1"/>
  <c r="AD1322" i="1" s="1"/>
  <c r="AD1323" i="1" s="1"/>
  <c r="AD1324" i="1" s="1"/>
  <c r="AD1325" i="1" s="1"/>
  <c r="AD1326" i="1" s="1"/>
  <c r="AD1327" i="1" s="1"/>
  <c r="AD1328" i="1" s="1"/>
  <c r="AD1329" i="1" s="1"/>
  <c r="AD1330" i="1" s="1"/>
  <c r="AD1331" i="1" s="1"/>
  <c r="AD1332" i="1" s="1"/>
  <c r="AD1333" i="1" s="1"/>
  <c r="AD1334" i="1" s="1"/>
  <c r="AD1335" i="1" s="1"/>
  <c r="AD1336" i="1" s="1"/>
  <c r="AD1337" i="1" s="1"/>
  <c r="AD1338" i="1" s="1"/>
  <c r="AD1339" i="1" s="1"/>
  <c r="AD1340" i="1" s="1"/>
  <c r="AD1341" i="1" s="1"/>
  <c r="AD1342" i="1" s="1"/>
  <c r="AD1343" i="1" s="1"/>
  <c r="AD1344" i="1" s="1"/>
  <c r="AD1345" i="1" s="1"/>
  <c r="AD1346" i="1" s="1"/>
  <c r="AD1347" i="1" s="1"/>
  <c r="AD1348" i="1" s="1"/>
  <c r="AD1349" i="1" s="1"/>
  <c r="AD1350" i="1" s="1"/>
  <c r="AD1351" i="1" s="1"/>
  <c r="AD1352" i="1" s="1"/>
  <c r="AD1353" i="1" s="1"/>
  <c r="AD1354" i="1" s="1"/>
  <c r="AD1355" i="1" s="1"/>
  <c r="AD1356" i="1" s="1"/>
  <c r="AD1357" i="1" s="1"/>
  <c r="AD1358" i="1" s="1"/>
  <c r="AD1359" i="1" s="1"/>
  <c r="AD1360" i="1" s="1"/>
  <c r="AD1361" i="1" s="1"/>
  <c r="AD1362" i="1" s="1"/>
  <c r="AD1363" i="1" s="1"/>
  <c r="AD1364" i="1" s="1"/>
  <c r="AD1365" i="1" s="1"/>
  <c r="AD1366" i="1" s="1"/>
  <c r="AD1367" i="1" s="1"/>
  <c r="AD1368" i="1" s="1"/>
  <c r="AD1369" i="1" s="1"/>
  <c r="AD1370" i="1" s="1"/>
  <c r="AD1371" i="1" s="1"/>
  <c r="AD1372" i="1" s="1"/>
  <c r="AD1373" i="1" s="1"/>
  <c r="AD1374" i="1" s="1"/>
  <c r="AD1375" i="1" s="1"/>
  <c r="AD1376" i="1" s="1"/>
  <c r="AD1377" i="1" s="1"/>
  <c r="AD1378" i="1" s="1"/>
  <c r="AD1379" i="1" s="1"/>
  <c r="AD1380" i="1" s="1"/>
  <c r="AD1381" i="1" s="1"/>
  <c r="AD1382" i="1" s="1"/>
  <c r="AD1383" i="1" s="1"/>
  <c r="AD1384" i="1" s="1"/>
  <c r="AD1385" i="1" s="1"/>
  <c r="AD1386" i="1" s="1"/>
  <c r="AD1387" i="1" s="1"/>
  <c r="AD1388" i="1" s="1"/>
  <c r="AD1389" i="1" s="1"/>
  <c r="AD1390" i="1" s="1"/>
  <c r="AD1391" i="1" s="1"/>
  <c r="AD1392" i="1" s="1"/>
  <c r="AD1393" i="1" s="1"/>
  <c r="AD1394" i="1" s="1"/>
  <c r="AD1395" i="1" s="1"/>
  <c r="AD1396" i="1" s="1"/>
  <c r="AD1397" i="1" s="1"/>
  <c r="AD1398" i="1" s="1"/>
  <c r="AD1399" i="1" s="1"/>
  <c r="AD1400" i="1" s="1"/>
  <c r="AD1401" i="1" s="1"/>
  <c r="AD1402" i="1" s="1"/>
  <c r="AD1403" i="1" s="1"/>
  <c r="AD1404" i="1" s="1"/>
  <c r="AD1405" i="1" s="1"/>
  <c r="AD1406" i="1" s="1"/>
  <c r="AD1407" i="1" s="1"/>
  <c r="AD1408" i="1" s="1"/>
  <c r="AD1409" i="1" s="1"/>
  <c r="AD1410" i="1" s="1"/>
  <c r="AD1411" i="1" s="1"/>
  <c r="AD1412" i="1" s="1"/>
  <c r="AD1413" i="1" s="1"/>
  <c r="AD1414" i="1" s="1"/>
  <c r="AD1415" i="1" s="1"/>
  <c r="AD1416" i="1" s="1"/>
  <c r="AD1417" i="1" s="1"/>
  <c r="AD1418" i="1" s="1"/>
  <c r="AD1419" i="1" s="1"/>
  <c r="AD1420" i="1" s="1"/>
  <c r="AD1421" i="1" s="1"/>
  <c r="AD1422" i="1" s="1"/>
  <c r="AD1423" i="1" s="1"/>
  <c r="AD1424" i="1" s="1"/>
  <c r="AD1425" i="1" s="1"/>
  <c r="AD1426" i="1" s="1"/>
  <c r="AD1427" i="1" s="1"/>
  <c r="AD1428" i="1" s="1"/>
  <c r="AD1429" i="1" s="1"/>
  <c r="AD1430" i="1" s="1"/>
  <c r="AD1431" i="1" s="1"/>
  <c r="AD1432" i="1" s="1"/>
  <c r="AD1433" i="1" s="1"/>
  <c r="AD1434" i="1" s="1"/>
  <c r="AD1435" i="1" s="1"/>
  <c r="AD1436" i="1" s="1"/>
  <c r="AD1437" i="1" s="1"/>
  <c r="AD1438" i="1" s="1"/>
  <c r="AD1439" i="1" s="1"/>
  <c r="AD1440" i="1" s="1"/>
  <c r="AD1441" i="1" s="1"/>
  <c r="AD1442" i="1" s="1"/>
  <c r="AD1443" i="1" s="1"/>
  <c r="AD1444" i="1" s="1"/>
  <c r="AD1445" i="1" s="1"/>
  <c r="AD1446" i="1" s="1"/>
  <c r="AD1447" i="1" s="1"/>
  <c r="AD1448" i="1" s="1"/>
  <c r="AD1449" i="1" s="1"/>
  <c r="AD1450" i="1" s="1"/>
  <c r="AD1451" i="1" s="1"/>
  <c r="AD1452" i="1" s="1"/>
  <c r="AD1453" i="1" s="1"/>
  <c r="AD1454" i="1" s="1"/>
  <c r="AD1455" i="1" s="1"/>
  <c r="AD1456" i="1" s="1"/>
  <c r="AD1457" i="1" s="1"/>
  <c r="AD1458" i="1" s="1"/>
  <c r="AD1459" i="1" s="1"/>
  <c r="AD1460" i="1" s="1"/>
  <c r="AD1461" i="1" s="1"/>
  <c r="AD1462" i="1" s="1"/>
  <c r="AD1463" i="1" s="1"/>
  <c r="AD1464" i="1" s="1"/>
  <c r="AD1465" i="1" s="1"/>
  <c r="AD1466" i="1" s="1"/>
  <c r="AD1467" i="1" s="1"/>
  <c r="AD1468" i="1" s="1"/>
  <c r="AD1469" i="1" s="1"/>
  <c r="AD1470" i="1" s="1"/>
  <c r="AD1471" i="1" s="1"/>
  <c r="AD1472" i="1" s="1"/>
  <c r="AD1473" i="1" s="1"/>
  <c r="AD1474" i="1" s="1"/>
  <c r="AD1475" i="1" s="1"/>
  <c r="AD1476" i="1" s="1"/>
  <c r="AD1477" i="1" s="1"/>
  <c r="AD1478" i="1" s="1"/>
  <c r="AD1479" i="1" s="1"/>
  <c r="AD1480" i="1" s="1"/>
  <c r="AD1481" i="1" s="1"/>
  <c r="AD1482" i="1" s="1"/>
  <c r="AD1483" i="1" s="1"/>
  <c r="AD1484" i="1" s="1"/>
  <c r="AD1485" i="1" s="1"/>
  <c r="AD1486" i="1" s="1"/>
  <c r="AD1487" i="1" s="1"/>
  <c r="AD1488" i="1" s="1"/>
  <c r="AD1489" i="1" s="1"/>
  <c r="AD1490" i="1" s="1"/>
  <c r="AD1491" i="1" s="1"/>
  <c r="AD1492" i="1" s="1"/>
  <c r="AD1493" i="1" s="1"/>
  <c r="AD1494" i="1" s="1"/>
  <c r="AD1495" i="1" s="1"/>
  <c r="AD1496" i="1" s="1"/>
  <c r="AD1497" i="1" s="1"/>
  <c r="AD1498" i="1" s="1"/>
  <c r="AD1499" i="1" s="1"/>
  <c r="AD1500" i="1" s="1"/>
  <c r="AD1501" i="1" s="1"/>
  <c r="AD1502" i="1" s="1"/>
  <c r="AD1503" i="1" s="1"/>
  <c r="AD1504" i="1" s="1"/>
  <c r="AD1505" i="1" s="1"/>
  <c r="AD1506" i="1" s="1"/>
  <c r="AD1507" i="1" s="1"/>
  <c r="AD1508" i="1" s="1"/>
  <c r="AD1509" i="1" s="1"/>
  <c r="AD1510" i="1" s="1"/>
  <c r="AD1511" i="1" s="1"/>
  <c r="AD1512" i="1" s="1"/>
  <c r="AD1513" i="1" s="1"/>
  <c r="AD1514" i="1" s="1"/>
  <c r="AD1515" i="1" s="1"/>
  <c r="AD1516" i="1" s="1"/>
  <c r="AD1517" i="1" s="1"/>
  <c r="AD1518" i="1" s="1"/>
  <c r="AD1519" i="1" s="1"/>
  <c r="AD1520" i="1" s="1"/>
  <c r="AD1521" i="1" s="1"/>
  <c r="AD1522" i="1" s="1"/>
  <c r="AD1523" i="1" s="1"/>
  <c r="AD1524" i="1" s="1"/>
  <c r="AD1525" i="1" s="1"/>
  <c r="AD1526" i="1" s="1"/>
  <c r="AD1527" i="1" s="1"/>
  <c r="AD1528" i="1" s="1"/>
  <c r="AD1529" i="1" s="1"/>
  <c r="AD1530" i="1" s="1"/>
  <c r="AD1531" i="1" s="1"/>
  <c r="AD1532" i="1" s="1"/>
  <c r="AD1533" i="1" s="1"/>
  <c r="AD1534" i="1" s="1"/>
  <c r="AD1535" i="1" s="1"/>
  <c r="AD1536" i="1" s="1"/>
  <c r="AD1537" i="1" s="1"/>
  <c r="AD1538" i="1" s="1"/>
  <c r="AD1539" i="1" s="1"/>
  <c r="AD1540" i="1" s="1"/>
  <c r="AD1541" i="1" s="1"/>
  <c r="AD1542" i="1" s="1"/>
  <c r="AD1543" i="1" s="1"/>
  <c r="AD1544" i="1" s="1"/>
  <c r="AD1545" i="1" s="1"/>
  <c r="AD1546" i="1" s="1"/>
  <c r="AD1547" i="1" s="1"/>
  <c r="AD1548" i="1" s="1"/>
  <c r="AD1549" i="1" s="1"/>
  <c r="AD1550" i="1" s="1"/>
  <c r="AD1551" i="1" s="1"/>
  <c r="AD1552" i="1" s="1"/>
  <c r="AD1553" i="1" s="1"/>
  <c r="AD1554" i="1" s="1"/>
  <c r="AD1555" i="1" s="1"/>
  <c r="AD1556" i="1" s="1"/>
  <c r="AD1557" i="1" s="1"/>
  <c r="AD1558" i="1" s="1"/>
  <c r="AD1559" i="1" s="1"/>
  <c r="AD1560" i="1" s="1"/>
  <c r="AD1561" i="1" s="1"/>
  <c r="AD1562" i="1" s="1"/>
  <c r="AD1563" i="1" s="1"/>
  <c r="AD1564" i="1" s="1"/>
  <c r="AD1565" i="1" s="1"/>
  <c r="AD1566" i="1" s="1"/>
  <c r="AD1567" i="1" s="1"/>
  <c r="AD1568" i="1" s="1"/>
  <c r="AD1569" i="1" s="1"/>
  <c r="AD1570" i="1" s="1"/>
  <c r="AD1571" i="1" s="1"/>
  <c r="AD1572" i="1" s="1"/>
  <c r="AD1573" i="1" s="1"/>
  <c r="AD1574" i="1" s="1"/>
  <c r="AD1575" i="1" s="1"/>
  <c r="AD1576" i="1" s="1"/>
  <c r="AD1577" i="1" s="1"/>
  <c r="AD1578" i="1" s="1"/>
  <c r="AD1579" i="1" s="1"/>
  <c r="AD1580" i="1" s="1"/>
  <c r="AD1581" i="1" s="1"/>
  <c r="AD1582" i="1" s="1"/>
  <c r="AD1583" i="1" s="1"/>
  <c r="AD1584" i="1" s="1"/>
  <c r="AD1585" i="1" s="1"/>
  <c r="AD1586" i="1" s="1"/>
  <c r="AD1587" i="1" s="1"/>
  <c r="AD1588" i="1" s="1"/>
  <c r="AD1589" i="1" s="1"/>
  <c r="AD1590" i="1" s="1"/>
  <c r="AD1591" i="1" s="1"/>
  <c r="AD1592" i="1" s="1"/>
  <c r="AD1593" i="1" s="1"/>
  <c r="AD1594" i="1" s="1"/>
  <c r="AD1595" i="1" s="1"/>
  <c r="AD1596" i="1" s="1"/>
  <c r="AD1597" i="1" s="1"/>
  <c r="AD1598" i="1" s="1"/>
  <c r="AD1599" i="1" s="1"/>
  <c r="AD1600" i="1" s="1"/>
  <c r="AD1601" i="1" s="1"/>
  <c r="AD1602" i="1" s="1"/>
  <c r="AD1603" i="1" s="1"/>
  <c r="AD1604" i="1" s="1"/>
  <c r="AD1605" i="1" s="1"/>
  <c r="AD1606" i="1" s="1"/>
  <c r="AD1607" i="1" s="1"/>
  <c r="AD1608" i="1" s="1"/>
  <c r="AD1609" i="1" s="1"/>
  <c r="AD1610" i="1" s="1"/>
  <c r="AD1611" i="1" s="1"/>
  <c r="AD1612" i="1" s="1"/>
  <c r="AD1613" i="1" s="1"/>
  <c r="AD1614" i="1" s="1"/>
  <c r="AD1615" i="1" s="1"/>
  <c r="AD1616" i="1" s="1"/>
  <c r="AD1617" i="1" s="1"/>
  <c r="AD1618" i="1" s="1"/>
  <c r="AD1619" i="1" s="1"/>
  <c r="AD1620" i="1" s="1"/>
  <c r="AD1621" i="1" s="1"/>
  <c r="AD1622" i="1" s="1"/>
  <c r="AD1623" i="1" s="1"/>
  <c r="AD1624" i="1" s="1"/>
  <c r="AD1625" i="1" s="1"/>
  <c r="AD1626" i="1" s="1"/>
  <c r="AD1627" i="1" s="1"/>
  <c r="AD1628" i="1" s="1"/>
  <c r="AD1629" i="1" s="1"/>
  <c r="AD1630" i="1" s="1"/>
  <c r="AD1631" i="1" s="1"/>
  <c r="AD1632" i="1" s="1"/>
  <c r="AD1633" i="1" s="1"/>
  <c r="AD1634" i="1" s="1"/>
  <c r="AD1635" i="1" s="1"/>
  <c r="AD1636" i="1" s="1"/>
  <c r="AD1637" i="1" s="1"/>
  <c r="AD1638" i="1" s="1"/>
  <c r="AD1639" i="1" s="1"/>
  <c r="AD1640" i="1" s="1"/>
  <c r="AD1641" i="1" s="1"/>
  <c r="AD1642" i="1" s="1"/>
  <c r="AD1643" i="1" s="1"/>
  <c r="AD1644" i="1" s="1"/>
  <c r="AD1645" i="1" s="1"/>
  <c r="AD1646" i="1" s="1"/>
  <c r="AD1647" i="1" s="1"/>
  <c r="AD1648" i="1" s="1"/>
  <c r="AD1649" i="1" s="1"/>
  <c r="AD1650" i="1" s="1"/>
  <c r="AD1651" i="1" s="1"/>
  <c r="AD1652" i="1" s="1"/>
  <c r="AD1653" i="1" s="1"/>
  <c r="AD1654" i="1" s="1"/>
  <c r="AD1655" i="1" s="1"/>
  <c r="AD1656" i="1" s="1"/>
  <c r="AD1657" i="1" s="1"/>
  <c r="AD1658" i="1" s="1"/>
  <c r="AD1659" i="1" s="1"/>
  <c r="AD1660" i="1" s="1"/>
  <c r="AD1661" i="1" s="1"/>
  <c r="AD1662" i="1" s="1"/>
  <c r="AD1663" i="1" s="1"/>
  <c r="AD1664" i="1" s="1"/>
  <c r="AD1665" i="1" s="1"/>
  <c r="AD1666" i="1" s="1"/>
  <c r="AD1667" i="1" s="1"/>
  <c r="AD1668" i="1" s="1"/>
  <c r="AD1669" i="1" s="1"/>
  <c r="AD1670" i="1" s="1"/>
  <c r="AD1671" i="1" s="1"/>
  <c r="AD1672" i="1" s="1"/>
  <c r="AD1673" i="1" s="1"/>
  <c r="AD1674" i="1" s="1"/>
  <c r="AD1675" i="1" s="1"/>
  <c r="AD1676" i="1" s="1"/>
  <c r="AD1677" i="1" s="1"/>
  <c r="AD1678" i="1" s="1"/>
  <c r="AD1679" i="1" s="1"/>
  <c r="AD1680" i="1" s="1"/>
  <c r="AD1681" i="1" s="1"/>
  <c r="AD1682" i="1" s="1"/>
  <c r="AD1683" i="1" s="1"/>
  <c r="AD1684" i="1" s="1"/>
  <c r="AD1685" i="1" s="1"/>
  <c r="AD1686" i="1" s="1"/>
  <c r="AD1687" i="1" s="1"/>
  <c r="AD1688" i="1" s="1"/>
  <c r="AD1689" i="1" s="1"/>
  <c r="AD1690" i="1" s="1"/>
  <c r="AD1691" i="1" s="1"/>
  <c r="AD1692" i="1" s="1"/>
  <c r="AD1693" i="1" s="1"/>
  <c r="AD1694" i="1" s="1"/>
  <c r="AD1695" i="1" s="1"/>
  <c r="AD1696" i="1" s="1"/>
  <c r="AD1697" i="1" s="1"/>
  <c r="AD1698" i="1" s="1"/>
  <c r="AD1699" i="1" s="1"/>
  <c r="AD1700" i="1" s="1"/>
  <c r="AD1701" i="1" s="1"/>
  <c r="AD1702" i="1" s="1"/>
  <c r="AD1703" i="1" s="1"/>
  <c r="AD1704" i="1" s="1"/>
  <c r="AD1705" i="1" s="1"/>
  <c r="AD1706" i="1" s="1"/>
  <c r="AD1707" i="1" s="1"/>
  <c r="AD1708" i="1" s="1"/>
  <c r="AD1709" i="1" s="1"/>
  <c r="AD1710" i="1" s="1"/>
  <c r="AD1711" i="1" s="1"/>
  <c r="AD1712" i="1" s="1"/>
  <c r="AD1713" i="1" s="1"/>
  <c r="AD1714" i="1" s="1"/>
  <c r="AD1715" i="1" s="1"/>
  <c r="AD1716" i="1" s="1"/>
  <c r="AD1717" i="1" s="1"/>
  <c r="AD1718" i="1" s="1"/>
  <c r="AD1719" i="1" s="1"/>
  <c r="AD1720" i="1" s="1"/>
  <c r="AD1721" i="1" s="1"/>
  <c r="AD1722" i="1" s="1"/>
  <c r="AD1723" i="1" s="1"/>
  <c r="AD1724" i="1" s="1"/>
  <c r="AD1725" i="1" s="1"/>
  <c r="AD1726" i="1" s="1"/>
  <c r="AD1727" i="1" s="1"/>
  <c r="AD1728" i="1" s="1"/>
  <c r="AD1729" i="1" s="1"/>
  <c r="AD1730" i="1" s="1"/>
  <c r="AD1731" i="1" s="1"/>
  <c r="AD1732" i="1" s="1"/>
  <c r="AD1733" i="1" s="1"/>
  <c r="AD1734" i="1" s="1"/>
  <c r="AD1735" i="1" s="1"/>
  <c r="AD1736" i="1" s="1"/>
  <c r="AD1737" i="1" s="1"/>
  <c r="AD1738" i="1" s="1"/>
  <c r="AD1739" i="1" s="1"/>
  <c r="AD1740" i="1" s="1"/>
  <c r="AD1741" i="1" s="1"/>
  <c r="AD1742" i="1" s="1"/>
  <c r="AD1743" i="1" s="1"/>
  <c r="AD1744" i="1" s="1"/>
  <c r="AD1745" i="1" s="1"/>
  <c r="AD1746" i="1" s="1"/>
  <c r="AD1747" i="1" s="1"/>
  <c r="AD1748" i="1" s="1"/>
  <c r="AD1749" i="1" s="1"/>
  <c r="AD1750" i="1" s="1"/>
  <c r="AD1751" i="1" s="1"/>
  <c r="AD1752" i="1" s="1"/>
  <c r="AD1753" i="1" s="1"/>
  <c r="AD1754" i="1" s="1"/>
  <c r="AD1755" i="1" s="1"/>
  <c r="AD1756" i="1" s="1"/>
  <c r="AD1757" i="1" s="1"/>
  <c r="AD1758" i="1" s="1"/>
  <c r="AD1759" i="1" s="1"/>
  <c r="AD1760" i="1" s="1"/>
  <c r="AD1761" i="1" s="1"/>
  <c r="AD1762" i="1" s="1"/>
  <c r="AD1763" i="1" s="1"/>
  <c r="AD1764" i="1" s="1"/>
  <c r="AD1765" i="1" s="1"/>
  <c r="AD1766" i="1" s="1"/>
  <c r="AD1767" i="1" s="1"/>
  <c r="AD1768" i="1" s="1"/>
  <c r="AD1769" i="1" s="1"/>
  <c r="AD1770" i="1" s="1"/>
  <c r="AD1771" i="1" s="1"/>
  <c r="AD1772" i="1" s="1"/>
  <c r="AD1773" i="1" s="1"/>
  <c r="AD1774" i="1" s="1"/>
  <c r="AD1775" i="1" s="1"/>
  <c r="AD1776" i="1" s="1"/>
  <c r="AD1777" i="1" s="1"/>
  <c r="AD1778" i="1" s="1"/>
  <c r="AD1779" i="1" s="1"/>
  <c r="AD1780" i="1" s="1"/>
  <c r="AD1781" i="1" s="1"/>
  <c r="AD1782" i="1" s="1"/>
  <c r="AD1783" i="1" s="1"/>
  <c r="AD1784" i="1" s="1"/>
  <c r="AD1785" i="1" s="1"/>
  <c r="AD1786" i="1" s="1"/>
  <c r="AD1787" i="1" s="1"/>
  <c r="AD1788" i="1" s="1"/>
  <c r="AD1789" i="1" s="1"/>
  <c r="AD1790" i="1" s="1"/>
  <c r="AD1791" i="1" s="1"/>
  <c r="AD1792" i="1" s="1"/>
  <c r="AD1793" i="1" s="1"/>
  <c r="AD1794" i="1" s="1"/>
  <c r="AD1795" i="1" s="1"/>
  <c r="AD1796" i="1" s="1"/>
  <c r="AD1797" i="1" s="1"/>
  <c r="AD1798" i="1" s="1"/>
  <c r="AD1799" i="1" s="1"/>
  <c r="AD1800" i="1" s="1"/>
  <c r="AD1801" i="1" s="1"/>
  <c r="AD1802" i="1" s="1"/>
  <c r="AD1803" i="1" s="1"/>
  <c r="AD1804" i="1" s="1"/>
  <c r="AD1805" i="1" s="1"/>
  <c r="AD1806" i="1" s="1"/>
  <c r="AD1807" i="1" s="1"/>
  <c r="AD1808" i="1" s="1"/>
  <c r="AD1809" i="1" s="1"/>
  <c r="AD1810" i="1" s="1"/>
  <c r="AD1811" i="1" s="1"/>
  <c r="AD1812" i="1" s="1"/>
  <c r="AD1813" i="1" s="1"/>
  <c r="AD1814" i="1" s="1"/>
  <c r="AD1815" i="1" s="1"/>
  <c r="AD1816" i="1" s="1"/>
  <c r="AD1817" i="1" s="1"/>
  <c r="AD1818" i="1" s="1"/>
  <c r="AD1819" i="1" s="1"/>
  <c r="AD1820" i="1" s="1"/>
  <c r="AD1821" i="1" s="1"/>
  <c r="AD1822" i="1" s="1"/>
  <c r="AD1823" i="1" s="1"/>
  <c r="AD1824" i="1" s="1"/>
  <c r="AD1825" i="1" s="1"/>
  <c r="AD1826" i="1" s="1"/>
  <c r="AD1827" i="1" s="1"/>
  <c r="AD1828" i="1" s="1"/>
  <c r="AD1829" i="1" s="1"/>
  <c r="AD1830" i="1" s="1"/>
  <c r="AD1831" i="1" s="1"/>
  <c r="AD1832" i="1" s="1"/>
  <c r="AD1833" i="1" s="1"/>
  <c r="AD1834" i="1" s="1"/>
  <c r="AD1835" i="1" s="1"/>
  <c r="AD1836" i="1" s="1"/>
  <c r="AD1837" i="1" s="1"/>
  <c r="AD1838" i="1" s="1"/>
  <c r="AD1839" i="1" s="1"/>
  <c r="AD1840" i="1" s="1"/>
  <c r="AD1841" i="1" s="1"/>
  <c r="AD1842" i="1" s="1"/>
  <c r="AD1843" i="1" s="1"/>
  <c r="AD1844" i="1" s="1"/>
  <c r="AD1845" i="1" s="1"/>
  <c r="AD1846" i="1" s="1"/>
  <c r="AD1847" i="1" s="1"/>
  <c r="AD1848" i="1" s="1"/>
  <c r="AD1849" i="1" s="1"/>
  <c r="AD1850" i="1" s="1"/>
  <c r="AD1851" i="1" s="1"/>
  <c r="AD1852" i="1" s="1"/>
  <c r="AD1853" i="1" s="1"/>
  <c r="AD1854" i="1" s="1"/>
  <c r="AD1855" i="1" s="1"/>
  <c r="AD1856" i="1" s="1"/>
  <c r="AD1857" i="1" s="1"/>
  <c r="AD1858" i="1" s="1"/>
  <c r="AD1859" i="1" s="1"/>
  <c r="AD1860" i="1" s="1"/>
  <c r="AD1861" i="1" s="1"/>
  <c r="AD1862" i="1" s="1"/>
  <c r="AD1863" i="1" s="1"/>
  <c r="AD1864" i="1" s="1"/>
  <c r="AD1865" i="1" s="1"/>
  <c r="AD1866" i="1" s="1"/>
  <c r="AD1867" i="1" s="1"/>
  <c r="AD1868" i="1" s="1"/>
  <c r="AD1869" i="1" s="1"/>
  <c r="AD1870" i="1" s="1"/>
  <c r="AD1871" i="1" s="1"/>
  <c r="AD1872" i="1" s="1"/>
  <c r="AD1873" i="1" s="1"/>
  <c r="AD1874" i="1" s="1"/>
  <c r="AD1875" i="1" s="1"/>
  <c r="AD1876" i="1" s="1"/>
  <c r="AD1877" i="1" s="1"/>
  <c r="AD1878" i="1" s="1"/>
  <c r="AD1879" i="1" s="1"/>
  <c r="AD1880" i="1" s="1"/>
  <c r="AD1881" i="1" s="1"/>
  <c r="AD1882" i="1" s="1"/>
  <c r="AD1883" i="1" s="1"/>
  <c r="AD1884" i="1" s="1"/>
  <c r="AD1885" i="1" s="1"/>
  <c r="AD1886" i="1" s="1"/>
  <c r="AD1887" i="1" s="1"/>
  <c r="AD1888" i="1" s="1"/>
  <c r="AD1889" i="1" s="1"/>
  <c r="AD1890" i="1" s="1"/>
  <c r="AD1891" i="1" s="1"/>
  <c r="AD1892" i="1" s="1"/>
  <c r="AD1893" i="1" s="1"/>
  <c r="AD1894" i="1" s="1"/>
  <c r="AD1895" i="1" s="1"/>
  <c r="AD1896" i="1" s="1"/>
  <c r="AD1897" i="1" s="1"/>
  <c r="AD1898" i="1" s="1"/>
  <c r="AD1899" i="1" s="1"/>
  <c r="AD1900" i="1" s="1"/>
  <c r="AD1901" i="1" s="1"/>
  <c r="AD1902" i="1" s="1"/>
  <c r="AD1903" i="1" s="1"/>
  <c r="AD1904" i="1" s="1"/>
  <c r="AD1905" i="1" s="1"/>
  <c r="AD1906" i="1" s="1"/>
  <c r="AD1907" i="1" s="1"/>
  <c r="AD1908" i="1" s="1"/>
  <c r="AD1909" i="1" s="1"/>
  <c r="AD1910" i="1" s="1"/>
  <c r="AD1911" i="1" s="1"/>
  <c r="AD1912" i="1" s="1"/>
  <c r="AD1913" i="1" s="1"/>
  <c r="AD1914" i="1" s="1"/>
  <c r="AD1915" i="1" s="1"/>
  <c r="AD1916" i="1" s="1"/>
  <c r="AD1917" i="1" s="1"/>
  <c r="AD1918" i="1" s="1"/>
  <c r="AD1919" i="1" s="1"/>
  <c r="AD1920" i="1" s="1"/>
  <c r="AD1921" i="1" s="1"/>
  <c r="AD1922" i="1" s="1"/>
  <c r="AD1923" i="1" s="1"/>
  <c r="AD1924" i="1" s="1"/>
  <c r="AD1925" i="1" s="1"/>
  <c r="AD1926" i="1" s="1"/>
  <c r="AD1927" i="1" s="1"/>
  <c r="AD1928" i="1" s="1"/>
  <c r="AD1929" i="1" s="1"/>
  <c r="AD1930" i="1" s="1"/>
  <c r="AD1931" i="1" s="1"/>
  <c r="AD1932" i="1" s="1"/>
  <c r="AD1933" i="1" s="1"/>
  <c r="AD1934" i="1" s="1"/>
  <c r="AD1935" i="1" s="1"/>
  <c r="AD1936" i="1" s="1"/>
  <c r="AD1937" i="1" s="1"/>
  <c r="AD1938" i="1" s="1"/>
  <c r="AD1939" i="1" s="1"/>
  <c r="AD1940" i="1" s="1"/>
  <c r="AD1941" i="1" s="1"/>
  <c r="AD1942" i="1" s="1"/>
  <c r="AD1943" i="1" s="1"/>
  <c r="AD1944" i="1" s="1"/>
  <c r="AD1945" i="1" s="1"/>
  <c r="AD1946" i="1" s="1"/>
  <c r="AD1947" i="1" s="1"/>
  <c r="AD1948" i="1" s="1"/>
  <c r="AD1949" i="1" s="1"/>
  <c r="AD1950" i="1" s="1"/>
  <c r="AD1951" i="1" s="1"/>
  <c r="AD1952" i="1" s="1"/>
  <c r="AD1953" i="1" s="1"/>
  <c r="AD1954" i="1" s="1"/>
  <c r="AD1955" i="1" s="1"/>
  <c r="AD1956" i="1" s="1"/>
  <c r="AD1957" i="1" s="1"/>
  <c r="AD1958" i="1" s="1"/>
  <c r="AD1959" i="1" s="1"/>
  <c r="AD1960" i="1" s="1"/>
  <c r="AD1961" i="1" s="1"/>
  <c r="AD1962" i="1" s="1"/>
  <c r="AD1963" i="1" s="1"/>
  <c r="AD1964" i="1" s="1"/>
  <c r="AD1965" i="1" s="1"/>
  <c r="AD1966" i="1" s="1"/>
  <c r="AD1967" i="1" s="1"/>
  <c r="AD1968" i="1" s="1"/>
  <c r="AD1969" i="1" s="1"/>
  <c r="AD1970" i="1" s="1"/>
  <c r="AD1971" i="1" s="1"/>
  <c r="AD1972" i="1" s="1"/>
  <c r="AD1973" i="1" s="1"/>
  <c r="AD1974" i="1" s="1"/>
  <c r="AD1975" i="1" s="1"/>
  <c r="AD1976" i="1" s="1"/>
  <c r="AD1977" i="1" s="1"/>
  <c r="AD1978" i="1" s="1"/>
  <c r="AD1979" i="1" s="1"/>
  <c r="AD1980" i="1" s="1"/>
  <c r="AD1981" i="1" s="1"/>
  <c r="AD1982" i="1" s="1"/>
  <c r="AD1983" i="1" s="1"/>
  <c r="AD1984" i="1" s="1"/>
  <c r="AD1985" i="1" s="1"/>
  <c r="AD1986" i="1" s="1"/>
  <c r="AD1987" i="1" s="1"/>
  <c r="AD1988" i="1" s="1"/>
  <c r="AD1989" i="1" s="1"/>
  <c r="AD1990" i="1" s="1"/>
  <c r="AD1991" i="1" s="1"/>
  <c r="AD1992" i="1" s="1"/>
  <c r="AD1993" i="1" s="1"/>
  <c r="AD1994" i="1" s="1"/>
  <c r="AD1995" i="1" s="1"/>
  <c r="AD1996" i="1" s="1"/>
  <c r="AD1997" i="1" s="1"/>
  <c r="AD1998" i="1" s="1"/>
  <c r="AD1999" i="1" s="1"/>
  <c r="AD2000" i="1" s="1"/>
  <c r="AD2001" i="1" s="1"/>
  <c r="AD2002" i="1" s="1"/>
  <c r="AD2003" i="1" s="1"/>
  <c r="AD2004" i="1" s="1"/>
  <c r="AD2005" i="1" s="1"/>
  <c r="AD2006" i="1" s="1"/>
  <c r="AD2007" i="1" s="1"/>
  <c r="AD2008" i="1" s="1"/>
  <c r="AD2009" i="1" s="1"/>
  <c r="AD2010" i="1" s="1"/>
  <c r="AD2011" i="1" s="1"/>
  <c r="AD2012" i="1" s="1"/>
  <c r="AD2013" i="1" s="1"/>
  <c r="AD2014" i="1" s="1"/>
  <c r="AD2015" i="1" s="1"/>
  <c r="AD2016" i="1" s="1"/>
  <c r="AD2017" i="1" s="1"/>
  <c r="AD2018" i="1" s="1"/>
  <c r="AD2019" i="1" s="1"/>
  <c r="AD2020" i="1" s="1"/>
  <c r="AD2021" i="1" s="1"/>
  <c r="AD2022" i="1" s="1"/>
  <c r="AD2023" i="1" s="1"/>
  <c r="AD2024" i="1" s="1"/>
  <c r="AD2025" i="1" s="1"/>
  <c r="AD2026" i="1" s="1"/>
  <c r="AD2027" i="1" s="1"/>
  <c r="AD2028" i="1" s="1"/>
  <c r="AD2029" i="1" s="1"/>
  <c r="AD2030" i="1" s="1"/>
  <c r="AD2031" i="1" s="1"/>
  <c r="AD2032" i="1" s="1"/>
  <c r="AD2033" i="1" s="1"/>
  <c r="AD2034" i="1" s="1"/>
  <c r="AD2035" i="1" s="1"/>
  <c r="AD2036" i="1" s="1"/>
  <c r="AD2037" i="1" s="1"/>
  <c r="AD2038" i="1" s="1"/>
  <c r="AD2039" i="1" s="1"/>
  <c r="AD2040" i="1" s="1"/>
  <c r="AD2041" i="1" s="1"/>
  <c r="AD2042" i="1" s="1"/>
  <c r="AD2043" i="1" s="1"/>
  <c r="AD2044" i="1" s="1"/>
  <c r="AD2045" i="1" s="1"/>
  <c r="AD2046" i="1" s="1"/>
  <c r="AD2047" i="1" s="1"/>
  <c r="AD2048" i="1" s="1"/>
  <c r="AD2049" i="1" s="1"/>
  <c r="AD2050" i="1" s="1"/>
  <c r="AD2051" i="1" s="1"/>
  <c r="AD2052" i="1" s="1"/>
  <c r="AD2053" i="1" s="1"/>
  <c r="AD2054" i="1" s="1"/>
  <c r="AD2055" i="1" s="1"/>
  <c r="AD2056" i="1" s="1"/>
  <c r="AD2057" i="1" s="1"/>
  <c r="AD2058" i="1" s="1"/>
  <c r="AD2059" i="1" s="1"/>
  <c r="AD2060" i="1" s="1"/>
  <c r="AD2061" i="1" s="1"/>
  <c r="AD2062" i="1" s="1"/>
  <c r="AD2063" i="1" s="1"/>
  <c r="AD2064" i="1" s="1"/>
  <c r="AD2065" i="1" s="1"/>
  <c r="AD2066" i="1" s="1"/>
  <c r="AD2067" i="1" s="1"/>
  <c r="AD2068" i="1" s="1"/>
  <c r="AD2069" i="1" s="1"/>
  <c r="AD2070" i="1" s="1"/>
  <c r="AD2071" i="1" s="1"/>
  <c r="AD2072" i="1" s="1"/>
  <c r="AD2073" i="1" s="1"/>
  <c r="AD2074" i="1" s="1"/>
  <c r="AD2075" i="1" s="1"/>
  <c r="AD2076" i="1" s="1"/>
  <c r="AD2077" i="1" s="1"/>
  <c r="AD2078" i="1" s="1"/>
  <c r="AD2079" i="1" s="1"/>
  <c r="AD2080" i="1" s="1"/>
  <c r="AD2081" i="1" s="1"/>
  <c r="AD2082" i="1" s="1"/>
  <c r="AD2083" i="1" s="1"/>
  <c r="AD2084" i="1" s="1"/>
  <c r="AD2085" i="1" s="1"/>
  <c r="AD2086" i="1" s="1"/>
  <c r="AD2087" i="1" s="1"/>
  <c r="AD2088" i="1" s="1"/>
  <c r="AD2089" i="1" s="1"/>
  <c r="AD2090" i="1" s="1"/>
  <c r="AD2091" i="1" s="1"/>
  <c r="AD2092" i="1" s="1"/>
  <c r="AD2093" i="1" s="1"/>
  <c r="AD2094" i="1" s="1"/>
  <c r="AD2095" i="1" s="1"/>
  <c r="AD2096" i="1" s="1"/>
  <c r="AD2097" i="1" s="1"/>
  <c r="AD2098" i="1" s="1"/>
  <c r="AD2099" i="1" s="1"/>
  <c r="AD2100" i="1" s="1"/>
  <c r="AD2101" i="1" s="1"/>
  <c r="AD2102" i="1" s="1"/>
  <c r="AD2103" i="1" s="1"/>
  <c r="AD2104" i="1" s="1"/>
  <c r="AD2105" i="1" s="1"/>
  <c r="AD2106" i="1" s="1"/>
  <c r="AD2107" i="1" s="1"/>
  <c r="AD2108" i="1" s="1"/>
  <c r="AD2109" i="1" s="1"/>
  <c r="AD2110" i="1" s="1"/>
  <c r="AD2111" i="1" s="1"/>
  <c r="AD2112" i="1" s="1"/>
  <c r="AD2113" i="1" s="1"/>
  <c r="AD2114" i="1" s="1"/>
  <c r="AD2115" i="1" s="1"/>
  <c r="AD2116" i="1" s="1"/>
  <c r="AD2117" i="1" s="1"/>
  <c r="AD2118" i="1" s="1"/>
  <c r="AD2119" i="1" s="1"/>
  <c r="AD2120" i="1" s="1"/>
  <c r="AD2121" i="1" s="1"/>
  <c r="AD2122" i="1" s="1"/>
  <c r="AD2123" i="1" s="1"/>
  <c r="AD2124" i="1" s="1"/>
  <c r="AD2125" i="1" s="1"/>
  <c r="AD2126" i="1" s="1"/>
  <c r="AD2127" i="1" s="1"/>
  <c r="AD2128" i="1" s="1"/>
  <c r="AD2129" i="1" s="1"/>
  <c r="AD2130" i="1" s="1"/>
  <c r="AD2131" i="1" s="1"/>
  <c r="AD2132" i="1" s="1"/>
  <c r="AD2133" i="1" s="1"/>
  <c r="AD2134" i="1" s="1"/>
  <c r="AD2135" i="1" s="1"/>
  <c r="AD2136" i="1" s="1"/>
  <c r="AD2137" i="1" s="1"/>
  <c r="AD2138" i="1" s="1"/>
  <c r="AD2139" i="1" s="1"/>
  <c r="AD2140" i="1" s="1"/>
  <c r="AD2141" i="1" s="1"/>
  <c r="AD2142" i="1" s="1"/>
  <c r="AD2143" i="1" s="1"/>
  <c r="AD2144" i="1" s="1"/>
  <c r="AD2145" i="1" s="1"/>
  <c r="AD2146" i="1" s="1"/>
  <c r="AD2147" i="1" s="1"/>
  <c r="AD2148" i="1" s="1"/>
  <c r="AD2149" i="1" s="1"/>
  <c r="AD2150" i="1" s="1"/>
  <c r="AD2151" i="1" s="1"/>
  <c r="AD2152" i="1" s="1"/>
  <c r="AD2153" i="1" s="1"/>
  <c r="AD2154" i="1" s="1"/>
  <c r="AD2155" i="1" s="1"/>
  <c r="AD2156" i="1" s="1"/>
  <c r="AD2157" i="1" s="1"/>
  <c r="AD2158" i="1" s="1"/>
  <c r="AD2159" i="1" s="1"/>
  <c r="AD2160" i="1" s="1"/>
  <c r="AD2161" i="1" s="1"/>
  <c r="AD2162" i="1" s="1"/>
  <c r="AD2163" i="1" s="1"/>
  <c r="AD2164" i="1" s="1"/>
  <c r="AD2165" i="1" s="1"/>
  <c r="AD2166" i="1" s="1"/>
  <c r="AD2167" i="1" s="1"/>
  <c r="AD2168" i="1" s="1"/>
  <c r="AD2169" i="1" s="1"/>
  <c r="AD2170" i="1" s="1"/>
  <c r="AD2171" i="1" s="1"/>
  <c r="AD2172" i="1" s="1"/>
  <c r="AD2173" i="1" s="1"/>
  <c r="AD2174" i="1" s="1"/>
  <c r="AD2175" i="1" s="1"/>
  <c r="AD2176" i="1" s="1"/>
  <c r="AD2177" i="1" s="1"/>
  <c r="AD2178" i="1" s="1"/>
  <c r="AD2179" i="1" s="1"/>
  <c r="AD2180" i="1" s="1"/>
  <c r="AD2181" i="1" s="1"/>
  <c r="AD2182" i="1" s="1"/>
  <c r="AD2183" i="1" s="1"/>
  <c r="AD2184" i="1" s="1"/>
  <c r="AD2185" i="1" s="1"/>
  <c r="AD2186" i="1" s="1"/>
  <c r="AD2187" i="1" s="1"/>
  <c r="AD2188" i="1" s="1"/>
  <c r="AD2189" i="1" s="1"/>
  <c r="AD2190" i="1" s="1"/>
  <c r="AD2191" i="1" s="1"/>
  <c r="AD2192" i="1" s="1"/>
  <c r="AD2193" i="1" s="1"/>
  <c r="AD2194" i="1" s="1"/>
  <c r="AD2195" i="1" s="1"/>
  <c r="AD2196" i="1" s="1"/>
  <c r="AD2197" i="1" s="1"/>
  <c r="AD2198" i="1" s="1"/>
  <c r="AD2199" i="1" s="1"/>
  <c r="AD2200" i="1" s="1"/>
  <c r="AD2201" i="1" s="1"/>
  <c r="AD2202" i="1" s="1"/>
  <c r="AD2203" i="1" s="1"/>
  <c r="AD2204" i="1" s="1"/>
  <c r="AD2205" i="1" s="1"/>
  <c r="AD2206" i="1" s="1"/>
  <c r="AD2207" i="1" s="1"/>
  <c r="AD2208" i="1" s="1"/>
  <c r="AD2209" i="1" s="1"/>
  <c r="AD2210" i="1" s="1"/>
  <c r="AD2211" i="1" s="1"/>
  <c r="AD2212" i="1" s="1"/>
  <c r="AD2213" i="1" s="1"/>
  <c r="AD2214" i="1" s="1"/>
  <c r="AD2215" i="1" s="1"/>
  <c r="AD2216" i="1" s="1"/>
  <c r="AD2217" i="1" s="1"/>
  <c r="AD2218" i="1" s="1"/>
  <c r="AD2219" i="1" s="1"/>
  <c r="AD2220" i="1" s="1"/>
  <c r="AD2221" i="1" s="1"/>
  <c r="AD2222" i="1" s="1"/>
  <c r="AD2223" i="1" s="1"/>
  <c r="AD2224" i="1" s="1"/>
  <c r="AD2225" i="1" s="1"/>
  <c r="AD2226" i="1" s="1"/>
  <c r="AD2227" i="1" s="1"/>
  <c r="AD2228" i="1" s="1"/>
  <c r="AD2229" i="1" s="1"/>
  <c r="AD2230" i="1" s="1"/>
  <c r="AD2231" i="1" s="1"/>
  <c r="AD2232" i="1" s="1"/>
  <c r="AD2233" i="1" s="1"/>
  <c r="AD2234" i="1" s="1"/>
  <c r="AD2235" i="1" s="1"/>
  <c r="AD2236" i="1" s="1"/>
  <c r="AD2237" i="1" s="1"/>
  <c r="AD2238" i="1" s="1"/>
  <c r="AD2239" i="1" s="1"/>
  <c r="AD2240" i="1" s="1"/>
  <c r="AD2241" i="1" s="1"/>
  <c r="AD2242" i="1" s="1"/>
  <c r="AD2243" i="1" s="1"/>
  <c r="AD2244" i="1" s="1"/>
  <c r="AD2245" i="1" s="1"/>
  <c r="AD2246" i="1" s="1"/>
  <c r="AD2247" i="1" s="1"/>
  <c r="AD2248" i="1" s="1"/>
  <c r="AD2249" i="1" s="1"/>
  <c r="AD2250" i="1" s="1"/>
  <c r="AD2251" i="1" s="1"/>
  <c r="AD2252" i="1" s="1"/>
  <c r="AD2253" i="1" s="1"/>
  <c r="AD2254" i="1" s="1"/>
  <c r="AD2255" i="1" s="1"/>
  <c r="AD2256" i="1" s="1"/>
  <c r="AD2257" i="1" s="1"/>
  <c r="AD2258" i="1" s="1"/>
  <c r="AD2259" i="1" s="1"/>
  <c r="AD2260" i="1" s="1"/>
  <c r="AD2261" i="1" s="1"/>
  <c r="AD2262" i="1" s="1"/>
  <c r="AD2263" i="1" s="1"/>
  <c r="AD2264" i="1" s="1"/>
  <c r="AD2265" i="1" s="1"/>
  <c r="AD2266" i="1" s="1"/>
  <c r="AD2267" i="1" s="1"/>
  <c r="AD2268" i="1" s="1"/>
  <c r="AD2269" i="1" s="1"/>
  <c r="AD2270" i="1" s="1"/>
  <c r="AD2271" i="1" s="1"/>
  <c r="AD2272" i="1" s="1"/>
  <c r="AD2273" i="1" s="1"/>
  <c r="AD2274" i="1" s="1"/>
  <c r="AD2275" i="1" s="1"/>
  <c r="AD2276" i="1" s="1"/>
  <c r="AD2277" i="1" s="1"/>
  <c r="AD2278" i="1" s="1"/>
  <c r="AD2279" i="1" s="1"/>
  <c r="AD2280" i="1" s="1"/>
  <c r="AD2281" i="1" s="1"/>
  <c r="AD2282" i="1" s="1"/>
  <c r="AD2283" i="1" s="1"/>
  <c r="AD2284" i="1" s="1"/>
  <c r="AD2285" i="1" s="1"/>
  <c r="AD2286" i="1" s="1"/>
  <c r="AD2287" i="1" s="1"/>
  <c r="AD2288" i="1" s="1"/>
  <c r="AD2289" i="1" s="1"/>
  <c r="AD2290" i="1" s="1"/>
  <c r="AD2291" i="1" s="1"/>
  <c r="AD2292" i="1" s="1"/>
  <c r="AD2293" i="1" s="1"/>
  <c r="AD2294" i="1" s="1"/>
  <c r="AD2295" i="1" s="1"/>
  <c r="AD2296" i="1" s="1"/>
  <c r="AD2297" i="1" s="1"/>
  <c r="AD2298" i="1" s="1"/>
  <c r="AD2299" i="1" s="1"/>
  <c r="AD2300" i="1" s="1"/>
  <c r="AD2301" i="1" s="1"/>
  <c r="AD2302" i="1" s="1"/>
  <c r="AD2303" i="1" s="1"/>
  <c r="AD2304" i="1" s="1"/>
  <c r="AD2305" i="1" s="1"/>
  <c r="AD2306" i="1" s="1"/>
  <c r="AD2307" i="1" s="1"/>
  <c r="AD2308" i="1" s="1"/>
  <c r="AD2309" i="1" s="1"/>
  <c r="AD2310" i="1" s="1"/>
  <c r="AD2311" i="1" s="1"/>
  <c r="AD2312" i="1" s="1"/>
  <c r="AD2313" i="1" s="1"/>
  <c r="AD2314" i="1" s="1"/>
  <c r="AD2315" i="1" s="1"/>
  <c r="AD2316" i="1" s="1"/>
  <c r="AD2317" i="1" s="1"/>
  <c r="AD2318" i="1" s="1"/>
  <c r="AD2319" i="1" s="1"/>
  <c r="AD2320" i="1" s="1"/>
  <c r="AD2321" i="1" s="1"/>
  <c r="AD2322" i="1" s="1"/>
  <c r="AD2323" i="1" s="1"/>
  <c r="AD2324" i="1" s="1"/>
  <c r="AD2325" i="1" s="1"/>
  <c r="AD2326" i="1" s="1"/>
  <c r="AD2327" i="1" s="1"/>
  <c r="AD2328" i="1" s="1"/>
  <c r="AD2329" i="1" s="1"/>
  <c r="AD2330" i="1" s="1"/>
  <c r="AD2331" i="1" s="1"/>
  <c r="AD2332" i="1" s="1"/>
  <c r="AD2333" i="1" s="1"/>
  <c r="AD2334" i="1" s="1"/>
  <c r="AD2335" i="1" s="1"/>
  <c r="AD2336" i="1" s="1"/>
  <c r="AD2337" i="1" s="1"/>
  <c r="AD2338" i="1" s="1"/>
  <c r="AD2339" i="1" s="1"/>
  <c r="AD2340" i="1" s="1"/>
  <c r="AD2341" i="1" s="1"/>
  <c r="AD2342" i="1" s="1"/>
  <c r="AD2343" i="1" s="1"/>
  <c r="AD2344" i="1" s="1"/>
  <c r="AD2345" i="1" s="1"/>
  <c r="AD2346" i="1" s="1"/>
  <c r="AD2347" i="1" s="1"/>
  <c r="AD2348" i="1" s="1"/>
  <c r="AD2349" i="1" s="1"/>
  <c r="AD2350" i="1" s="1"/>
  <c r="AD2351" i="1" s="1"/>
  <c r="AD2352" i="1" s="1"/>
  <c r="AD2353" i="1" s="1"/>
  <c r="AD2354" i="1" s="1"/>
  <c r="AD2355" i="1" s="1"/>
  <c r="AD2356" i="1" s="1"/>
  <c r="AD2357" i="1" s="1"/>
  <c r="AD2358" i="1" s="1"/>
  <c r="AD2359" i="1" s="1"/>
  <c r="AD2360" i="1" s="1"/>
  <c r="AD2361" i="1" s="1"/>
  <c r="AD2362" i="1" s="1"/>
  <c r="AD2363" i="1" s="1"/>
  <c r="AD2364" i="1" s="1"/>
  <c r="AD2365" i="1" s="1"/>
  <c r="AD2366" i="1" s="1"/>
  <c r="AD2367" i="1" s="1"/>
  <c r="AD2368" i="1" s="1"/>
  <c r="AD2369" i="1" s="1"/>
  <c r="AD2370" i="1" s="1"/>
  <c r="AD2371" i="1" s="1"/>
  <c r="AD2372" i="1" s="1"/>
  <c r="AD2373" i="1" s="1"/>
  <c r="AD2374" i="1" s="1"/>
  <c r="AD2375" i="1" s="1"/>
  <c r="AD2376" i="1" s="1"/>
  <c r="AD2377" i="1" s="1"/>
  <c r="AD2378" i="1" s="1"/>
  <c r="AD2379" i="1" s="1"/>
  <c r="AD2380" i="1" s="1"/>
  <c r="AD2381" i="1" s="1"/>
  <c r="AD2382" i="1" s="1"/>
  <c r="AD2383" i="1" s="1"/>
  <c r="AD2384" i="1" s="1"/>
  <c r="AD2385" i="1" s="1"/>
  <c r="AD2386" i="1" s="1"/>
  <c r="AD2387" i="1" s="1"/>
  <c r="AD2388" i="1" s="1"/>
  <c r="AD2389" i="1" s="1"/>
  <c r="AD2390" i="1" s="1"/>
  <c r="AD2391" i="1" s="1"/>
  <c r="AD2392" i="1" s="1"/>
  <c r="AD2393" i="1" s="1"/>
  <c r="AD2394" i="1" s="1"/>
  <c r="AD2395" i="1" s="1"/>
  <c r="AD2396" i="1" s="1"/>
  <c r="AD2397" i="1" s="1"/>
  <c r="AD2398" i="1" s="1"/>
  <c r="AD2399" i="1" s="1"/>
  <c r="AD2400" i="1" s="1"/>
  <c r="AD2401" i="1" s="1"/>
  <c r="AD2402" i="1" s="1"/>
  <c r="AD2403" i="1" s="1"/>
  <c r="AD2404" i="1" s="1"/>
  <c r="AD2405" i="1" s="1"/>
  <c r="AD2406" i="1" s="1"/>
  <c r="AD2407" i="1" s="1"/>
  <c r="AD2408" i="1" s="1"/>
  <c r="AD2409" i="1" s="1"/>
  <c r="AD2410" i="1" s="1"/>
  <c r="AD2411" i="1" s="1"/>
  <c r="AD2412" i="1" s="1"/>
  <c r="AD2413" i="1" s="1"/>
  <c r="AD2414" i="1" s="1"/>
  <c r="AD2415" i="1" s="1"/>
  <c r="AD2416" i="1" s="1"/>
  <c r="AD2417" i="1" s="1"/>
  <c r="AD2418" i="1" s="1"/>
  <c r="AD2419" i="1" s="1"/>
  <c r="AD2420" i="1" s="1"/>
  <c r="AD2421" i="1" s="1"/>
  <c r="AD2422" i="1" s="1"/>
  <c r="AD2423" i="1" s="1"/>
  <c r="AD2424" i="1" s="1"/>
  <c r="AD2425" i="1" s="1"/>
  <c r="AD2426" i="1" s="1"/>
  <c r="AD2427" i="1" s="1"/>
  <c r="AD2428" i="1" s="1"/>
  <c r="AD2429" i="1" s="1"/>
  <c r="AD2430" i="1" s="1"/>
  <c r="AD2431" i="1" s="1"/>
  <c r="AD2432" i="1" s="1"/>
  <c r="AD2433" i="1" s="1"/>
  <c r="AD2434" i="1" s="1"/>
  <c r="AD2435" i="1" s="1"/>
  <c r="AD2436" i="1" s="1"/>
  <c r="AD2437" i="1" s="1"/>
  <c r="AD2438" i="1" s="1"/>
  <c r="AD2439" i="1" s="1"/>
  <c r="AD2440" i="1" s="1"/>
  <c r="AD2441" i="1" s="1"/>
  <c r="AD2442" i="1" s="1"/>
  <c r="AD2443" i="1" s="1"/>
  <c r="AD2444" i="1" s="1"/>
  <c r="AD2445" i="1" s="1"/>
  <c r="AD2446" i="1" s="1"/>
  <c r="AD2447" i="1" s="1"/>
  <c r="AD2448" i="1" s="1"/>
  <c r="AD2449" i="1" s="1"/>
  <c r="AD2450" i="1" s="1"/>
  <c r="AD2451" i="1" s="1"/>
  <c r="AD2452" i="1" s="1"/>
  <c r="AD2453" i="1" s="1"/>
  <c r="AD2454" i="1" s="1"/>
  <c r="AD2455" i="1" s="1"/>
  <c r="AD2456" i="1" s="1"/>
  <c r="AD2457" i="1" s="1"/>
  <c r="AD2458" i="1" s="1"/>
  <c r="AD2459" i="1" s="1"/>
  <c r="AD2460" i="1" s="1"/>
  <c r="AD2461" i="1" s="1"/>
  <c r="AD2462" i="1" s="1"/>
  <c r="AD2463" i="1" s="1"/>
  <c r="AD2464" i="1" s="1"/>
  <c r="AD2465" i="1" s="1"/>
  <c r="AD2466" i="1" s="1"/>
  <c r="AD2467" i="1" s="1"/>
  <c r="AD2468" i="1" s="1"/>
  <c r="AD2469" i="1" s="1"/>
  <c r="AD2470" i="1" s="1"/>
  <c r="AD2471" i="1" s="1"/>
  <c r="AD2472" i="1" s="1"/>
  <c r="AD2473" i="1" s="1"/>
  <c r="AD2474" i="1" s="1"/>
  <c r="AD2475" i="1" s="1"/>
  <c r="AD2476" i="1" s="1"/>
  <c r="AD2477" i="1" s="1"/>
  <c r="AD2478" i="1" s="1"/>
  <c r="AD2479" i="1" s="1"/>
  <c r="AD2480" i="1" s="1"/>
  <c r="AD2481" i="1" s="1"/>
  <c r="AD2482" i="1" s="1"/>
  <c r="AD2483" i="1" s="1"/>
  <c r="AD2484" i="1" s="1"/>
  <c r="AD2485" i="1" s="1"/>
  <c r="AD2486" i="1" s="1"/>
  <c r="AD2487" i="1" s="1"/>
  <c r="AD2488" i="1" s="1"/>
  <c r="AD2489" i="1" s="1"/>
  <c r="AD2490" i="1" s="1"/>
  <c r="AD2491" i="1" s="1"/>
  <c r="AD2492" i="1" s="1"/>
  <c r="AD2493" i="1" s="1"/>
  <c r="AD2494" i="1" s="1"/>
  <c r="AD2495" i="1" s="1"/>
  <c r="AD2496" i="1" s="1"/>
  <c r="AD2497" i="1" s="1"/>
  <c r="AD2498" i="1" s="1"/>
  <c r="AD2499" i="1" s="1"/>
  <c r="AD2500" i="1" s="1"/>
  <c r="AD2501" i="1" s="1"/>
  <c r="AD2502" i="1" s="1"/>
  <c r="AD2503" i="1" s="1"/>
  <c r="AD2504" i="1" s="1"/>
  <c r="AD2505" i="1" s="1"/>
  <c r="AD2506" i="1" s="1"/>
  <c r="AD2507" i="1" s="1"/>
  <c r="AD2508" i="1" s="1"/>
  <c r="AD2509" i="1" s="1"/>
  <c r="AD2510" i="1" s="1"/>
  <c r="AD2511" i="1" s="1"/>
  <c r="AD2512" i="1" s="1"/>
  <c r="AD2513" i="1" s="1"/>
  <c r="AD2514" i="1" s="1"/>
  <c r="AD2515" i="1" s="1"/>
  <c r="AD2516" i="1" s="1"/>
  <c r="AD2517" i="1" s="1"/>
  <c r="AD2518" i="1" s="1"/>
  <c r="AD2519" i="1" s="1"/>
  <c r="AD2520" i="1" s="1"/>
  <c r="AD2521" i="1" s="1"/>
  <c r="AD2522" i="1" s="1"/>
  <c r="AD2523" i="1" s="1"/>
  <c r="AD2524" i="1" s="1"/>
  <c r="AD2525" i="1" s="1"/>
  <c r="AD2526" i="1" s="1"/>
  <c r="AD2527" i="1" s="1"/>
  <c r="AD2528" i="1" s="1"/>
  <c r="AD2529" i="1" s="1"/>
  <c r="AD2530" i="1" s="1"/>
  <c r="AD2531" i="1" s="1"/>
  <c r="AD2532" i="1" s="1"/>
  <c r="AD2533" i="1" s="1"/>
  <c r="AD2534" i="1" s="1"/>
  <c r="AD2535" i="1" s="1"/>
  <c r="AD2536" i="1" s="1"/>
  <c r="AD2537" i="1" s="1"/>
  <c r="AD2538" i="1" s="1"/>
  <c r="AD2539" i="1" s="1"/>
  <c r="AD2540" i="1" s="1"/>
  <c r="AD2541" i="1" s="1"/>
  <c r="AD2542" i="1" s="1"/>
  <c r="AD2543" i="1" s="1"/>
  <c r="AD2544" i="1" s="1"/>
  <c r="AD2545" i="1" s="1"/>
  <c r="AD2546" i="1" s="1"/>
  <c r="AD2547" i="1" s="1"/>
  <c r="AD2548" i="1" s="1"/>
  <c r="AD2549" i="1" s="1"/>
  <c r="AD2550" i="1" s="1"/>
  <c r="AD2551" i="1" s="1"/>
  <c r="AD2552" i="1" s="1"/>
  <c r="AD2553" i="1" s="1"/>
  <c r="AD2554" i="1" s="1"/>
  <c r="AD2555" i="1" s="1"/>
  <c r="AD2556" i="1" s="1"/>
  <c r="AD2557" i="1" s="1"/>
  <c r="AD2558" i="1" s="1"/>
  <c r="AD2559" i="1" s="1"/>
  <c r="AI2" i="1"/>
  <c r="AC3" i="1"/>
  <c r="AC4" i="1" s="1"/>
  <c r="AC5" i="1" s="1"/>
  <c r="AC6" i="1" s="1"/>
  <c r="AC7" i="1" s="1"/>
  <c r="AC8" i="1" s="1"/>
  <c r="AC9" i="1" s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C242" i="1" s="1"/>
  <c r="AC243" i="1" s="1"/>
  <c r="AC244" i="1" s="1"/>
  <c r="AC245" i="1" s="1"/>
  <c r="AC246" i="1" s="1"/>
  <c r="AC247" i="1" s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AC261" i="1" s="1"/>
  <c r="AC262" i="1" s="1"/>
  <c r="AC263" i="1" s="1"/>
  <c r="AC264" i="1" s="1"/>
  <c r="AC265" i="1" s="1"/>
  <c r="AC266" i="1" s="1"/>
  <c r="AC267" i="1" s="1"/>
  <c r="AC268" i="1" s="1"/>
  <c r="AC269" i="1" s="1"/>
  <c r="AC270" i="1" s="1"/>
  <c r="AC271" i="1" s="1"/>
  <c r="AC272" i="1" s="1"/>
  <c r="AC273" i="1" s="1"/>
  <c r="AC274" i="1" s="1"/>
  <c r="AC275" i="1" s="1"/>
  <c r="AC276" i="1" s="1"/>
  <c r="AC277" i="1" s="1"/>
  <c r="AC278" i="1" s="1"/>
  <c r="AC279" i="1" s="1"/>
  <c r="AC280" i="1" s="1"/>
  <c r="AC281" i="1" s="1"/>
  <c r="AC282" i="1" s="1"/>
  <c r="AC283" i="1" s="1"/>
  <c r="AC284" i="1" s="1"/>
  <c r="AC285" i="1" s="1"/>
  <c r="AC286" i="1" s="1"/>
  <c r="AC287" i="1" s="1"/>
  <c r="AC288" i="1" s="1"/>
  <c r="AC289" i="1" s="1"/>
  <c r="AC290" i="1" s="1"/>
  <c r="AC291" i="1" s="1"/>
  <c r="AC292" i="1" s="1"/>
  <c r="AC293" i="1" s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AC304" i="1" s="1"/>
  <c r="AC305" i="1" s="1"/>
  <c r="AC306" i="1" s="1"/>
  <c r="AC307" i="1" s="1"/>
  <c r="AC308" i="1" s="1"/>
  <c r="AC309" i="1" s="1"/>
  <c r="AC310" i="1" s="1"/>
  <c r="AC311" i="1" s="1"/>
  <c r="AC312" i="1" s="1"/>
  <c r="AC313" i="1" s="1"/>
  <c r="AC314" i="1" s="1"/>
  <c r="AC315" i="1" s="1"/>
  <c r="AC316" i="1" s="1"/>
  <c r="AC317" i="1" s="1"/>
  <c r="AC318" i="1" s="1"/>
  <c r="AC319" i="1" s="1"/>
  <c r="AC320" i="1" s="1"/>
  <c r="AC321" i="1" s="1"/>
  <c r="AC322" i="1" s="1"/>
  <c r="AC323" i="1" s="1"/>
  <c r="AC324" i="1" s="1"/>
  <c r="AC325" i="1" s="1"/>
  <c r="AC326" i="1" s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C337" i="1" s="1"/>
  <c r="AC338" i="1" s="1"/>
  <c r="AC339" i="1" s="1"/>
  <c r="AC340" i="1" s="1"/>
  <c r="AC341" i="1" s="1"/>
  <c r="AC342" i="1" s="1"/>
  <c r="AC343" i="1" s="1"/>
  <c r="AC344" i="1" s="1"/>
  <c r="AC345" i="1" s="1"/>
  <c r="AC346" i="1" s="1"/>
  <c r="AC347" i="1" s="1"/>
  <c r="AC348" i="1" s="1"/>
  <c r="AC349" i="1" s="1"/>
  <c r="AC350" i="1" s="1"/>
  <c r="AC351" i="1" s="1"/>
  <c r="AC352" i="1" s="1"/>
  <c r="AC353" i="1" s="1"/>
  <c r="AC354" i="1" s="1"/>
  <c r="AC355" i="1" s="1"/>
  <c r="AC356" i="1" s="1"/>
  <c r="AC357" i="1" s="1"/>
  <c r="AC358" i="1" s="1"/>
  <c r="AC359" i="1" s="1"/>
  <c r="AC360" i="1" s="1"/>
  <c r="AC361" i="1" s="1"/>
  <c r="AC362" i="1" s="1"/>
  <c r="AC363" i="1" s="1"/>
  <c r="AC364" i="1" s="1"/>
  <c r="AC365" i="1" s="1"/>
  <c r="AC366" i="1" s="1"/>
  <c r="AC367" i="1" s="1"/>
  <c r="AC368" i="1" s="1"/>
  <c r="AC369" i="1" s="1"/>
  <c r="AC370" i="1" s="1"/>
  <c r="AC371" i="1" s="1"/>
  <c r="AC372" i="1" s="1"/>
  <c r="AC373" i="1" s="1"/>
  <c r="AC374" i="1" s="1"/>
  <c r="AC375" i="1" s="1"/>
  <c r="AC376" i="1" s="1"/>
  <c r="AC377" i="1" s="1"/>
  <c r="AC378" i="1" s="1"/>
  <c r="AC379" i="1" s="1"/>
  <c r="AC380" i="1" s="1"/>
  <c r="AC381" i="1" s="1"/>
  <c r="AC382" i="1" s="1"/>
  <c r="AC383" i="1" s="1"/>
  <c r="AC384" i="1" s="1"/>
  <c r="AC385" i="1" s="1"/>
  <c r="AC386" i="1" s="1"/>
  <c r="AC387" i="1" s="1"/>
  <c r="AC388" i="1" s="1"/>
  <c r="AC389" i="1" s="1"/>
  <c r="AC390" i="1" s="1"/>
  <c r="AC391" i="1" s="1"/>
  <c r="AC392" i="1" s="1"/>
  <c r="AC393" i="1" s="1"/>
  <c r="AC394" i="1" s="1"/>
  <c r="AC395" i="1" s="1"/>
  <c r="AC396" i="1" s="1"/>
  <c r="AC397" i="1" s="1"/>
  <c r="AC398" i="1" s="1"/>
  <c r="AC399" i="1" s="1"/>
  <c r="AC400" i="1" s="1"/>
  <c r="AC401" i="1" s="1"/>
  <c r="AC402" i="1" s="1"/>
  <c r="AC403" i="1" s="1"/>
  <c r="AC404" i="1" s="1"/>
  <c r="AC405" i="1" s="1"/>
  <c r="AC406" i="1" s="1"/>
  <c r="AC407" i="1" s="1"/>
  <c r="AC408" i="1" s="1"/>
  <c r="AC409" i="1" s="1"/>
  <c r="AC410" i="1" s="1"/>
  <c r="AC411" i="1" s="1"/>
  <c r="AC412" i="1" s="1"/>
  <c r="AC413" i="1" s="1"/>
  <c r="AC414" i="1" s="1"/>
  <c r="AC415" i="1" s="1"/>
  <c r="AC416" i="1" s="1"/>
  <c r="AC417" i="1" s="1"/>
  <c r="AC418" i="1" s="1"/>
  <c r="AC419" i="1" s="1"/>
  <c r="AC420" i="1" s="1"/>
  <c r="AC421" i="1" s="1"/>
  <c r="AC422" i="1" s="1"/>
  <c r="AC423" i="1" s="1"/>
  <c r="AC424" i="1" s="1"/>
  <c r="AC425" i="1" s="1"/>
  <c r="AC426" i="1" s="1"/>
  <c r="AC427" i="1" s="1"/>
  <c r="AC428" i="1" s="1"/>
  <c r="AC429" i="1" s="1"/>
  <c r="AC430" i="1" s="1"/>
  <c r="AC431" i="1" s="1"/>
  <c r="AC432" i="1" s="1"/>
  <c r="AC433" i="1" s="1"/>
  <c r="AC434" i="1" s="1"/>
  <c r="AC435" i="1" s="1"/>
  <c r="AC436" i="1" s="1"/>
  <c r="AC437" i="1" s="1"/>
  <c r="AC438" i="1" s="1"/>
  <c r="AC439" i="1" s="1"/>
  <c r="AC440" i="1" s="1"/>
  <c r="AC441" i="1" s="1"/>
  <c r="AC442" i="1" s="1"/>
  <c r="AC443" i="1" s="1"/>
  <c r="AC444" i="1" s="1"/>
  <c r="AC445" i="1" s="1"/>
  <c r="AC446" i="1" s="1"/>
  <c r="AC447" i="1" s="1"/>
  <c r="AC448" i="1" s="1"/>
  <c r="AC449" i="1" s="1"/>
  <c r="AC450" i="1" s="1"/>
  <c r="AC451" i="1" s="1"/>
  <c r="AC452" i="1" s="1"/>
  <c r="AC453" i="1" s="1"/>
  <c r="AC454" i="1" s="1"/>
  <c r="AC455" i="1" s="1"/>
  <c r="AC456" i="1" s="1"/>
  <c r="AC457" i="1" s="1"/>
  <c r="AC458" i="1" s="1"/>
  <c r="AC459" i="1" s="1"/>
  <c r="AC460" i="1" s="1"/>
  <c r="AC461" i="1" s="1"/>
  <c r="AC462" i="1" s="1"/>
  <c r="AC463" i="1" s="1"/>
  <c r="AC464" i="1" s="1"/>
  <c r="AC465" i="1" s="1"/>
  <c r="AC466" i="1" s="1"/>
  <c r="AC467" i="1" s="1"/>
  <c r="AC468" i="1" s="1"/>
  <c r="AC469" i="1" s="1"/>
  <c r="AC470" i="1" s="1"/>
  <c r="AC471" i="1" s="1"/>
  <c r="AC472" i="1" s="1"/>
  <c r="AC473" i="1" s="1"/>
  <c r="AC474" i="1" s="1"/>
  <c r="AC475" i="1" s="1"/>
  <c r="AC476" i="1" s="1"/>
  <c r="AC477" i="1" s="1"/>
  <c r="AC478" i="1" s="1"/>
  <c r="AC479" i="1" s="1"/>
  <c r="AC480" i="1" s="1"/>
  <c r="AC481" i="1" s="1"/>
  <c r="AC482" i="1" s="1"/>
  <c r="AC483" i="1" s="1"/>
  <c r="AC484" i="1" s="1"/>
  <c r="AC485" i="1" s="1"/>
  <c r="AC486" i="1" s="1"/>
  <c r="AC487" i="1" s="1"/>
  <c r="AC488" i="1" s="1"/>
  <c r="AC489" i="1" s="1"/>
  <c r="AC490" i="1" s="1"/>
  <c r="AC491" i="1" s="1"/>
  <c r="AC492" i="1" s="1"/>
  <c r="AC493" i="1" s="1"/>
  <c r="AC494" i="1" s="1"/>
  <c r="AC495" i="1" s="1"/>
  <c r="AC496" i="1" s="1"/>
  <c r="AC497" i="1" s="1"/>
  <c r="AC498" i="1" s="1"/>
  <c r="AC499" i="1" s="1"/>
  <c r="AC500" i="1" s="1"/>
  <c r="AC501" i="1" s="1"/>
  <c r="AC502" i="1" s="1"/>
  <c r="AC503" i="1" s="1"/>
  <c r="AC504" i="1" s="1"/>
  <c r="AC505" i="1" s="1"/>
  <c r="AC506" i="1" s="1"/>
  <c r="AC507" i="1" s="1"/>
  <c r="AC508" i="1" s="1"/>
  <c r="AC509" i="1" s="1"/>
  <c r="AC510" i="1" s="1"/>
  <c r="AC511" i="1" s="1"/>
  <c r="AC512" i="1" s="1"/>
  <c r="AC513" i="1" s="1"/>
  <c r="AC514" i="1" s="1"/>
  <c r="AC515" i="1" s="1"/>
  <c r="AC516" i="1" s="1"/>
  <c r="AC517" i="1" s="1"/>
  <c r="AC518" i="1" s="1"/>
  <c r="AC519" i="1" s="1"/>
  <c r="AC520" i="1" s="1"/>
  <c r="AC521" i="1" s="1"/>
  <c r="AC522" i="1" s="1"/>
  <c r="AC523" i="1" s="1"/>
  <c r="AC524" i="1" s="1"/>
  <c r="AC525" i="1" s="1"/>
  <c r="AC526" i="1" s="1"/>
  <c r="AC527" i="1" s="1"/>
  <c r="AC528" i="1" s="1"/>
  <c r="AC529" i="1" s="1"/>
  <c r="AC530" i="1" s="1"/>
  <c r="AC531" i="1" s="1"/>
  <c r="AC532" i="1" s="1"/>
  <c r="AC533" i="1" s="1"/>
  <c r="AC534" i="1" s="1"/>
  <c r="AC535" i="1" s="1"/>
  <c r="AC536" i="1" s="1"/>
  <c r="AC537" i="1" s="1"/>
  <c r="AC538" i="1" s="1"/>
  <c r="AC539" i="1" s="1"/>
  <c r="AC540" i="1" s="1"/>
  <c r="AC541" i="1" s="1"/>
  <c r="AC542" i="1" s="1"/>
  <c r="AC543" i="1" s="1"/>
  <c r="AC544" i="1" s="1"/>
  <c r="AC545" i="1" s="1"/>
  <c r="AC546" i="1" s="1"/>
  <c r="AC547" i="1" s="1"/>
  <c r="AC548" i="1" s="1"/>
  <c r="AC549" i="1" s="1"/>
  <c r="AC550" i="1" s="1"/>
  <c r="AC551" i="1" s="1"/>
  <c r="AC552" i="1" s="1"/>
  <c r="AC553" i="1" s="1"/>
  <c r="AC554" i="1" s="1"/>
  <c r="AC555" i="1" s="1"/>
  <c r="AC556" i="1" s="1"/>
  <c r="AC557" i="1" s="1"/>
  <c r="AC558" i="1" s="1"/>
  <c r="AC559" i="1" s="1"/>
  <c r="AC560" i="1" s="1"/>
  <c r="AC561" i="1" s="1"/>
  <c r="AC562" i="1" s="1"/>
  <c r="AC563" i="1" s="1"/>
  <c r="AC564" i="1" s="1"/>
  <c r="AC565" i="1" s="1"/>
  <c r="AC566" i="1" s="1"/>
  <c r="AC567" i="1" s="1"/>
  <c r="AC568" i="1" s="1"/>
  <c r="AC569" i="1" s="1"/>
  <c r="AC570" i="1" s="1"/>
  <c r="AC571" i="1" s="1"/>
  <c r="AC572" i="1" s="1"/>
  <c r="AC573" i="1" s="1"/>
  <c r="AC574" i="1" s="1"/>
  <c r="AC575" i="1" s="1"/>
  <c r="AC576" i="1" s="1"/>
  <c r="AC577" i="1" s="1"/>
  <c r="AC578" i="1" s="1"/>
  <c r="AC579" i="1" s="1"/>
  <c r="AC580" i="1" s="1"/>
  <c r="AC581" i="1" s="1"/>
  <c r="AC582" i="1" s="1"/>
  <c r="AC583" i="1" s="1"/>
  <c r="AC584" i="1" s="1"/>
  <c r="AC585" i="1" s="1"/>
  <c r="AC586" i="1" s="1"/>
  <c r="AC587" i="1" s="1"/>
  <c r="AC588" i="1" s="1"/>
  <c r="AC589" i="1" s="1"/>
  <c r="AC590" i="1" s="1"/>
  <c r="AC591" i="1" s="1"/>
  <c r="AC592" i="1" s="1"/>
  <c r="AC593" i="1" s="1"/>
  <c r="AC594" i="1" s="1"/>
  <c r="AC595" i="1" s="1"/>
  <c r="AC596" i="1" s="1"/>
  <c r="AC597" i="1" s="1"/>
  <c r="AC598" i="1" s="1"/>
  <c r="AC599" i="1" s="1"/>
  <c r="AC600" i="1" s="1"/>
  <c r="AC601" i="1" s="1"/>
  <c r="AC602" i="1" s="1"/>
  <c r="AC603" i="1" s="1"/>
  <c r="AC604" i="1" s="1"/>
  <c r="AC605" i="1" s="1"/>
  <c r="AC606" i="1" s="1"/>
  <c r="AC607" i="1" s="1"/>
  <c r="AC608" i="1" s="1"/>
  <c r="AC609" i="1" s="1"/>
  <c r="AC610" i="1" s="1"/>
  <c r="AC611" i="1" s="1"/>
  <c r="AC612" i="1" s="1"/>
  <c r="AC613" i="1" s="1"/>
  <c r="AC614" i="1" s="1"/>
  <c r="AC615" i="1" s="1"/>
  <c r="AC616" i="1" s="1"/>
  <c r="AC617" i="1" s="1"/>
  <c r="AC618" i="1" s="1"/>
  <c r="AC619" i="1" s="1"/>
  <c r="AC620" i="1" s="1"/>
  <c r="AC621" i="1" s="1"/>
  <c r="AC622" i="1" s="1"/>
  <c r="AC623" i="1" s="1"/>
  <c r="AC624" i="1" s="1"/>
  <c r="AC625" i="1" s="1"/>
  <c r="AC626" i="1" s="1"/>
  <c r="AC627" i="1" s="1"/>
  <c r="AC628" i="1" s="1"/>
  <c r="AC629" i="1" s="1"/>
  <c r="AC630" i="1" s="1"/>
  <c r="AC631" i="1" s="1"/>
  <c r="AC632" i="1" s="1"/>
  <c r="AC633" i="1" s="1"/>
  <c r="AC634" i="1" s="1"/>
  <c r="AC635" i="1" s="1"/>
  <c r="AC636" i="1" s="1"/>
  <c r="AC637" i="1" s="1"/>
  <c r="AC638" i="1" s="1"/>
  <c r="AC639" i="1" s="1"/>
  <c r="AC640" i="1" s="1"/>
  <c r="AC641" i="1" s="1"/>
  <c r="AC642" i="1" s="1"/>
  <c r="AC643" i="1" s="1"/>
  <c r="AC644" i="1" s="1"/>
  <c r="AC645" i="1" s="1"/>
  <c r="AC646" i="1" s="1"/>
  <c r="AC647" i="1" s="1"/>
  <c r="AC648" i="1" s="1"/>
  <c r="AC649" i="1" s="1"/>
  <c r="AC650" i="1" s="1"/>
  <c r="AC651" i="1" s="1"/>
  <c r="AC652" i="1" s="1"/>
  <c r="AC653" i="1" s="1"/>
  <c r="AC654" i="1" s="1"/>
  <c r="AC655" i="1" s="1"/>
  <c r="AC656" i="1" s="1"/>
  <c r="AC657" i="1" s="1"/>
  <c r="AC658" i="1" s="1"/>
  <c r="AC659" i="1" s="1"/>
  <c r="AC660" i="1" s="1"/>
  <c r="AC661" i="1" s="1"/>
  <c r="AC662" i="1" s="1"/>
  <c r="AC663" i="1" s="1"/>
  <c r="AC664" i="1" s="1"/>
  <c r="AC665" i="1" s="1"/>
  <c r="AC666" i="1" s="1"/>
  <c r="AC667" i="1" s="1"/>
  <c r="AC668" i="1" s="1"/>
  <c r="AC669" i="1" s="1"/>
  <c r="AC670" i="1" s="1"/>
  <c r="AC671" i="1" s="1"/>
  <c r="AC672" i="1" s="1"/>
  <c r="AC673" i="1" s="1"/>
  <c r="AC674" i="1" s="1"/>
  <c r="AC675" i="1" s="1"/>
  <c r="AC676" i="1" s="1"/>
  <c r="AC677" i="1" s="1"/>
  <c r="AC678" i="1" s="1"/>
  <c r="AC679" i="1" s="1"/>
  <c r="AC680" i="1" s="1"/>
  <c r="AC681" i="1" s="1"/>
  <c r="AC682" i="1" s="1"/>
  <c r="AC683" i="1" s="1"/>
  <c r="AC684" i="1" s="1"/>
  <c r="AC685" i="1" s="1"/>
  <c r="AC686" i="1" s="1"/>
  <c r="AC687" i="1" s="1"/>
  <c r="AC688" i="1" s="1"/>
  <c r="AC689" i="1" s="1"/>
  <c r="AC690" i="1" s="1"/>
  <c r="AC691" i="1" s="1"/>
  <c r="AC692" i="1" s="1"/>
  <c r="AC693" i="1" s="1"/>
  <c r="AC694" i="1" s="1"/>
  <c r="AC695" i="1" s="1"/>
  <c r="AC696" i="1" s="1"/>
  <c r="AC697" i="1" s="1"/>
  <c r="AC698" i="1" s="1"/>
  <c r="AC699" i="1" s="1"/>
  <c r="AC700" i="1" s="1"/>
  <c r="AC701" i="1" s="1"/>
  <c r="AC702" i="1" s="1"/>
  <c r="AC703" i="1" s="1"/>
  <c r="AC704" i="1" s="1"/>
  <c r="AC705" i="1" s="1"/>
  <c r="AC706" i="1" s="1"/>
  <c r="AC707" i="1" s="1"/>
  <c r="AC708" i="1" s="1"/>
  <c r="AC709" i="1" s="1"/>
  <c r="AC710" i="1" s="1"/>
  <c r="AC711" i="1" s="1"/>
  <c r="AC712" i="1" s="1"/>
  <c r="AC713" i="1" s="1"/>
  <c r="AC714" i="1" s="1"/>
  <c r="AC715" i="1" s="1"/>
  <c r="AC716" i="1" s="1"/>
  <c r="AC717" i="1" s="1"/>
  <c r="AC718" i="1" s="1"/>
  <c r="AC719" i="1" s="1"/>
  <c r="AC720" i="1" s="1"/>
  <c r="AC721" i="1" s="1"/>
  <c r="AC722" i="1" s="1"/>
  <c r="AC723" i="1" s="1"/>
  <c r="AC724" i="1" s="1"/>
  <c r="AC725" i="1" s="1"/>
  <c r="AC726" i="1" s="1"/>
  <c r="AC727" i="1" s="1"/>
  <c r="AC728" i="1" s="1"/>
  <c r="AC729" i="1" s="1"/>
  <c r="AC730" i="1" s="1"/>
  <c r="AC731" i="1" s="1"/>
  <c r="AC732" i="1" s="1"/>
  <c r="AC733" i="1" s="1"/>
  <c r="AC734" i="1" s="1"/>
  <c r="AC735" i="1" s="1"/>
  <c r="AC736" i="1" s="1"/>
  <c r="AC737" i="1" s="1"/>
  <c r="AC738" i="1" s="1"/>
  <c r="AC739" i="1" s="1"/>
  <c r="AC740" i="1" s="1"/>
  <c r="AC741" i="1" s="1"/>
  <c r="AC742" i="1" s="1"/>
  <c r="AC743" i="1" s="1"/>
  <c r="AC744" i="1" s="1"/>
  <c r="AC745" i="1" s="1"/>
  <c r="AC746" i="1" s="1"/>
  <c r="AC747" i="1" s="1"/>
  <c r="AC748" i="1" s="1"/>
  <c r="AC749" i="1" s="1"/>
  <c r="AC750" i="1" s="1"/>
  <c r="AC751" i="1" s="1"/>
  <c r="AC752" i="1" s="1"/>
  <c r="AC753" i="1" s="1"/>
  <c r="AC754" i="1" s="1"/>
  <c r="AC755" i="1" s="1"/>
  <c r="AC756" i="1" s="1"/>
  <c r="AC757" i="1" s="1"/>
  <c r="AC758" i="1" s="1"/>
  <c r="AC759" i="1" s="1"/>
  <c r="AC760" i="1" s="1"/>
  <c r="AC761" i="1" s="1"/>
  <c r="AC762" i="1" s="1"/>
  <c r="AC763" i="1" s="1"/>
  <c r="AC764" i="1" s="1"/>
  <c r="AC765" i="1" s="1"/>
  <c r="AC766" i="1" s="1"/>
  <c r="AC767" i="1" s="1"/>
  <c r="AC768" i="1" s="1"/>
  <c r="AC769" i="1" s="1"/>
  <c r="AC770" i="1" s="1"/>
  <c r="AC771" i="1" s="1"/>
  <c r="AC772" i="1" s="1"/>
  <c r="AC773" i="1" s="1"/>
  <c r="AC774" i="1" s="1"/>
  <c r="AC775" i="1" s="1"/>
  <c r="AC776" i="1" s="1"/>
  <c r="AC777" i="1" s="1"/>
  <c r="AC778" i="1" s="1"/>
  <c r="AC779" i="1" s="1"/>
  <c r="AC780" i="1" s="1"/>
  <c r="AC781" i="1" s="1"/>
  <c r="AC782" i="1" s="1"/>
  <c r="AC783" i="1" s="1"/>
  <c r="AC784" i="1" s="1"/>
  <c r="AC785" i="1" s="1"/>
  <c r="AC786" i="1" s="1"/>
  <c r="AC787" i="1" s="1"/>
  <c r="AC788" i="1" s="1"/>
  <c r="AC789" i="1" s="1"/>
  <c r="AC790" i="1" s="1"/>
  <c r="AC791" i="1" s="1"/>
  <c r="AC792" i="1" s="1"/>
  <c r="AC793" i="1" s="1"/>
  <c r="AC794" i="1" s="1"/>
  <c r="AC795" i="1" s="1"/>
  <c r="AC796" i="1" s="1"/>
  <c r="AC797" i="1" s="1"/>
  <c r="AC798" i="1" s="1"/>
  <c r="AC799" i="1" s="1"/>
  <c r="AC800" i="1" s="1"/>
  <c r="AC801" i="1" s="1"/>
  <c r="AC802" i="1" s="1"/>
  <c r="AC803" i="1" s="1"/>
  <c r="AC804" i="1" s="1"/>
  <c r="AC805" i="1" s="1"/>
  <c r="AC806" i="1" s="1"/>
  <c r="AC807" i="1" s="1"/>
  <c r="AC808" i="1" s="1"/>
  <c r="AC809" i="1" s="1"/>
  <c r="AC810" i="1" s="1"/>
  <c r="AC811" i="1" s="1"/>
  <c r="AC812" i="1" s="1"/>
  <c r="AC813" i="1" s="1"/>
  <c r="AC814" i="1" s="1"/>
  <c r="AC815" i="1" s="1"/>
  <c r="AC816" i="1" s="1"/>
  <c r="AC817" i="1" s="1"/>
  <c r="AC818" i="1" s="1"/>
  <c r="AC819" i="1" s="1"/>
  <c r="AC820" i="1" s="1"/>
  <c r="AC821" i="1" s="1"/>
  <c r="AC822" i="1" s="1"/>
  <c r="AC823" i="1" s="1"/>
  <c r="AC824" i="1" s="1"/>
  <c r="AC825" i="1" s="1"/>
  <c r="AC826" i="1" s="1"/>
  <c r="AC827" i="1" s="1"/>
  <c r="AC828" i="1" s="1"/>
  <c r="AC829" i="1" s="1"/>
  <c r="AC830" i="1" s="1"/>
  <c r="AC831" i="1" s="1"/>
  <c r="AC832" i="1" s="1"/>
  <c r="AC833" i="1" s="1"/>
  <c r="AC834" i="1" s="1"/>
  <c r="AC835" i="1" s="1"/>
  <c r="AC836" i="1" s="1"/>
  <c r="AC837" i="1" s="1"/>
  <c r="AC838" i="1" s="1"/>
  <c r="AC839" i="1" s="1"/>
  <c r="AC840" i="1" s="1"/>
  <c r="AC841" i="1" s="1"/>
  <c r="AC842" i="1" s="1"/>
  <c r="AC843" i="1" s="1"/>
  <c r="AC844" i="1" s="1"/>
  <c r="AC845" i="1" s="1"/>
  <c r="AC846" i="1" s="1"/>
  <c r="AC847" i="1" s="1"/>
  <c r="AC848" i="1" s="1"/>
  <c r="AC849" i="1" s="1"/>
  <c r="AC850" i="1" s="1"/>
  <c r="AC851" i="1" s="1"/>
  <c r="AC852" i="1" s="1"/>
  <c r="AC853" i="1" s="1"/>
  <c r="AC854" i="1" s="1"/>
  <c r="AC855" i="1" s="1"/>
  <c r="AC856" i="1" s="1"/>
  <c r="AC857" i="1" s="1"/>
  <c r="AC858" i="1" s="1"/>
  <c r="AC859" i="1" s="1"/>
  <c r="AC860" i="1" s="1"/>
  <c r="AC861" i="1" s="1"/>
  <c r="AC862" i="1" s="1"/>
  <c r="AC863" i="1" s="1"/>
  <c r="AC864" i="1" s="1"/>
  <c r="AC865" i="1" s="1"/>
  <c r="AC866" i="1" s="1"/>
  <c r="AC867" i="1" s="1"/>
  <c r="AC868" i="1" s="1"/>
  <c r="AC869" i="1" s="1"/>
  <c r="AC870" i="1" s="1"/>
  <c r="AC871" i="1" s="1"/>
  <c r="AC872" i="1" s="1"/>
  <c r="AC873" i="1" s="1"/>
  <c r="AC874" i="1" s="1"/>
  <c r="AC875" i="1" s="1"/>
  <c r="AC876" i="1" s="1"/>
  <c r="AC877" i="1" s="1"/>
  <c r="AC878" i="1" s="1"/>
  <c r="AC879" i="1" s="1"/>
  <c r="AC880" i="1" s="1"/>
  <c r="AC881" i="1" s="1"/>
  <c r="AC882" i="1" s="1"/>
  <c r="AC883" i="1" s="1"/>
  <c r="AC884" i="1" s="1"/>
  <c r="AC885" i="1" s="1"/>
  <c r="AC886" i="1" s="1"/>
  <c r="AC887" i="1" s="1"/>
  <c r="AC888" i="1" s="1"/>
  <c r="AC889" i="1" s="1"/>
  <c r="AC890" i="1" s="1"/>
  <c r="AC891" i="1" s="1"/>
  <c r="AC892" i="1" s="1"/>
  <c r="AC893" i="1" s="1"/>
  <c r="AC894" i="1" s="1"/>
  <c r="AC895" i="1" s="1"/>
  <c r="AC896" i="1" s="1"/>
  <c r="AC897" i="1" s="1"/>
  <c r="AC898" i="1" s="1"/>
  <c r="AC899" i="1" s="1"/>
  <c r="AC900" i="1" s="1"/>
  <c r="AC901" i="1" s="1"/>
  <c r="AC902" i="1" s="1"/>
  <c r="AC903" i="1" s="1"/>
  <c r="AC904" i="1" s="1"/>
  <c r="AC905" i="1" s="1"/>
  <c r="AC906" i="1" s="1"/>
  <c r="AC907" i="1" s="1"/>
  <c r="AC908" i="1" s="1"/>
  <c r="AC909" i="1" s="1"/>
  <c r="AC910" i="1" s="1"/>
  <c r="AC911" i="1" s="1"/>
  <c r="AC912" i="1" s="1"/>
  <c r="AC913" i="1" s="1"/>
  <c r="AC914" i="1" s="1"/>
  <c r="AC915" i="1" s="1"/>
  <c r="AC916" i="1" s="1"/>
  <c r="AC917" i="1" s="1"/>
  <c r="AC918" i="1" s="1"/>
  <c r="AC919" i="1" s="1"/>
  <c r="AC920" i="1" s="1"/>
  <c r="AC921" i="1" s="1"/>
  <c r="AC922" i="1" s="1"/>
  <c r="AC923" i="1" s="1"/>
  <c r="AC924" i="1" s="1"/>
  <c r="AC925" i="1" s="1"/>
  <c r="AC926" i="1" s="1"/>
  <c r="AC927" i="1" s="1"/>
  <c r="AC928" i="1" s="1"/>
  <c r="AC929" i="1" s="1"/>
  <c r="AC930" i="1" s="1"/>
  <c r="AC931" i="1" s="1"/>
  <c r="AC932" i="1" s="1"/>
  <c r="AC933" i="1" s="1"/>
  <c r="AC934" i="1" s="1"/>
  <c r="AC935" i="1" s="1"/>
  <c r="AC936" i="1" s="1"/>
  <c r="AC937" i="1" s="1"/>
  <c r="AC938" i="1" s="1"/>
  <c r="AC939" i="1" s="1"/>
  <c r="AC940" i="1" s="1"/>
  <c r="AC941" i="1" s="1"/>
  <c r="AC942" i="1" s="1"/>
  <c r="AC943" i="1" s="1"/>
  <c r="AC944" i="1" s="1"/>
  <c r="AC945" i="1" s="1"/>
  <c r="AC946" i="1" s="1"/>
  <c r="AC947" i="1" s="1"/>
  <c r="AC948" i="1" s="1"/>
  <c r="AC949" i="1" s="1"/>
  <c r="AC950" i="1" s="1"/>
  <c r="AC951" i="1" s="1"/>
  <c r="AC952" i="1" s="1"/>
  <c r="AC953" i="1" s="1"/>
  <c r="AC954" i="1" s="1"/>
  <c r="AC955" i="1" s="1"/>
  <c r="AC956" i="1" s="1"/>
  <c r="AC957" i="1" s="1"/>
  <c r="AC958" i="1" s="1"/>
  <c r="AC959" i="1" s="1"/>
  <c r="AC960" i="1" s="1"/>
  <c r="AC961" i="1" s="1"/>
  <c r="AC962" i="1" s="1"/>
  <c r="AC963" i="1" s="1"/>
  <c r="AC964" i="1" s="1"/>
  <c r="AC965" i="1" s="1"/>
  <c r="AC966" i="1" s="1"/>
  <c r="AC967" i="1" s="1"/>
  <c r="AC968" i="1" s="1"/>
  <c r="AC969" i="1" s="1"/>
  <c r="AC970" i="1" s="1"/>
  <c r="AC971" i="1" s="1"/>
  <c r="AC972" i="1" s="1"/>
  <c r="AC973" i="1" s="1"/>
  <c r="AC974" i="1" s="1"/>
  <c r="AC975" i="1" s="1"/>
  <c r="AC976" i="1" s="1"/>
  <c r="AC977" i="1" s="1"/>
  <c r="AC978" i="1" s="1"/>
  <c r="AC979" i="1" s="1"/>
  <c r="AC980" i="1" s="1"/>
  <c r="AC981" i="1" s="1"/>
  <c r="AC982" i="1" s="1"/>
  <c r="AC983" i="1" s="1"/>
  <c r="AC984" i="1" s="1"/>
  <c r="AC985" i="1" s="1"/>
  <c r="AC986" i="1" s="1"/>
  <c r="AC987" i="1" s="1"/>
  <c r="AC988" i="1" s="1"/>
  <c r="AC989" i="1" s="1"/>
  <c r="AC990" i="1" s="1"/>
  <c r="AC991" i="1" s="1"/>
  <c r="AC992" i="1" s="1"/>
  <c r="AC993" i="1" s="1"/>
  <c r="AC994" i="1" s="1"/>
  <c r="AC995" i="1" s="1"/>
  <c r="AC996" i="1" s="1"/>
  <c r="AC997" i="1" s="1"/>
  <c r="AC998" i="1" s="1"/>
  <c r="AC999" i="1" s="1"/>
  <c r="AC1000" i="1" s="1"/>
  <c r="AC1001" i="1" s="1"/>
  <c r="AC1002" i="1" s="1"/>
  <c r="AC1003" i="1" s="1"/>
  <c r="AC1004" i="1" s="1"/>
  <c r="AC1005" i="1" s="1"/>
  <c r="AC1006" i="1" s="1"/>
  <c r="AC1007" i="1" s="1"/>
  <c r="AC1008" i="1" s="1"/>
  <c r="AC1009" i="1" s="1"/>
  <c r="AC1010" i="1" s="1"/>
  <c r="AC1011" i="1" s="1"/>
  <c r="AC1012" i="1" s="1"/>
  <c r="AC1013" i="1" s="1"/>
  <c r="AC1014" i="1" s="1"/>
  <c r="AC1015" i="1" s="1"/>
  <c r="AC1016" i="1" s="1"/>
  <c r="AC1017" i="1" s="1"/>
  <c r="AC1018" i="1" s="1"/>
  <c r="AC1019" i="1" s="1"/>
  <c r="AC1020" i="1" s="1"/>
  <c r="AC1021" i="1" s="1"/>
  <c r="AC1022" i="1" s="1"/>
  <c r="AC1023" i="1" s="1"/>
  <c r="AC1024" i="1" s="1"/>
  <c r="AC1025" i="1" s="1"/>
  <c r="AC1026" i="1" s="1"/>
  <c r="AC1027" i="1" s="1"/>
  <c r="AC1028" i="1" s="1"/>
  <c r="AC1029" i="1" s="1"/>
  <c r="AC1030" i="1" s="1"/>
  <c r="AC1031" i="1" s="1"/>
  <c r="AC1032" i="1" s="1"/>
  <c r="AC1033" i="1" s="1"/>
  <c r="AC1034" i="1" s="1"/>
  <c r="AC1035" i="1" s="1"/>
  <c r="AC1036" i="1" s="1"/>
  <c r="AC1037" i="1" s="1"/>
  <c r="AC1038" i="1" s="1"/>
  <c r="AC1039" i="1" s="1"/>
  <c r="AC1040" i="1" s="1"/>
  <c r="AC1041" i="1" s="1"/>
  <c r="AC1042" i="1" s="1"/>
  <c r="AC1043" i="1" s="1"/>
  <c r="AC1044" i="1" s="1"/>
  <c r="AC1045" i="1" s="1"/>
  <c r="AC1046" i="1" s="1"/>
  <c r="AC1047" i="1" s="1"/>
  <c r="AC1048" i="1" s="1"/>
  <c r="AC1049" i="1" s="1"/>
  <c r="AC1050" i="1" s="1"/>
  <c r="AC1051" i="1" s="1"/>
  <c r="AC1052" i="1" s="1"/>
  <c r="AC1053" i="1" s="1"/>
  <c r="AC1054" i="1" s="1"/>
  <c r="AC1055" i="1" s="1"/>
  <c r="AC1056" i="1" s="1"/>
  <c r="AC1057" i="1" s="1"/>
  <c r="AC1058" i="1" s="1"/>
  <c r="AC1059" i="1" s="1"/>
  <c r="AC1060" i="1" s="1"/>
  <c r="AC1061" i="1" s="1"/>
  <c r="AC1062" i="1" s="1"/>
  <c r="AC1063" i="1" s="1"/>
  <c r="AC1064" i="1" s="1"/>
  <c r="AC1065" i="1" s="1"/>
  <c r="AC1066" i="1" s="1"/>
  <c r="AC1067" i="1" s="1"/>
  <c r="AC1068" i="1" s="1"/>
  <c r="AC1069" i="1" s="1"/>
  <c r="AC1070" i="1" s="1"/>
  <c r="AC1071" i="1" s="1"/>
  <c r="AC1072" i="1" s="1"/>
  <c r="AC1073" i="1" s="1"/>
  <c r="AC1074" i="1" s="1"/>
  <c r="AC1075" i="1" s="1"/>
  <c r="AC1076" i="1" s="1"/>
  <c r="AC1077" i="1" s="1"/>
  <c r="AC1078" i="1" s="1"/>
  <c r="AC1079" i="1" s="1"/>
  <c r="AC1080" i="1" s="1"/>
  <c r="AC1081" i="1" s="1"/>
  <c r="AC1082" i="1" s="1"/>
  <c r="AC1083" i="1" s="1"/>
  <c r="AC1084" i="1" s="1"/>
  <c r="AC1085" i="1" s="1"/>
  <c r="AC1086" i="1" s="1"/>
  <c r="AC1087" i="1" s="1"/>
  <c r="AC1088" i="1" s="1"/>
  <c r="AC1089" i="1" s="1"/>
  <c r="AC1090" i="1" s="1"/>
  <c r="AC1091" i="1" s="1"/>
  <c r="AC1092" i="1" s="1"/>
  <c r="AC1093" i="1" s="1"/>
  <c r="AC1094" i="1" s="1"/>
  <c r="AC1095" i="1" s="1"/>
  <c r="AC1096" i="1" s="1"/>
  <c r="AC1097" i="1" s="1"/>
  <c r="AC1098" i="1" s="1"/>
  <c r="AC1099" i="1" s="1"/>
  <c r="AC1100" i="1" s="1"/>
  <c r="AC1101" i="1" s="1"/>
  <c r="AC1102" i="1" s="1"/>
  <c r="AC1103" i="1" s="1"/>
  <c r="AC1104" i="1" s="1"/>
  <c r="AC1105" i="1" s="1"/>
  <c r="AC1106" i="1" s="1"/>
  <c r="AC1107" i="1" s="1"/>
  <c r="AC1108" i="1" s="1"/>
  <c r="AC1109" i="1" s="1"/>
  <c r="AC1110" i="1" s="1"/>
  <c r="AC1111" i="1" s="1"/>
  <c r="AC1112" i="1" s="1"/>
  <c r="AC1113" i="1" s="1"/>
  <c r="AC1114" i="1" s="1"/>
  <c r="AC1115" i="1" s="1"/>
  <c r="AC1116" i="1" s="1"/>
  <c r="AC1117" i="1" s="1"/>
  <c r="AC1118" i="1" s="1"/>
  <c r="AC1119" i="1" s="1"/>
  <c r="AC1120" i="1" s="1"/>
  <c r="AC1121" i="1" s="1"/>
  <c r="AC1122" i="1" s="1"/>
  <c r="AC1123" i="1" s="1"/>
  <c r="AC1124" i="1" s="1"/>
  <c r="AC1125" i="1" s="1"/>
  <c r="AC1126" i="1" s="1"/>
  <c r="AC1127" i="1" s="1"/>
  <c r="AC1128" i="1" s="1"/>
  <c r="AC1129" i="1" s="1"/>
  <c r="AC1130" i="1" s="1"/>
  <c r="AC1131" i="1" s="1"/>
  <c r="AC1132" i="1" s="1"/>
  <c r="AC1133" i="1" s="1"/>
  <c r="AC1134" i="1" s="1"/>
  <c r="AC1135" i="1" s="1"/>
  <c r="AC1136" i="1" s="1"/>
  <c r="AC1137" i="1" s="1"/>
  <c r="AC1138" i="1" s="1"/>
  <c r="AC1139" i="1" s="1"/>
  <c r="AC1140" i="1" s="1"/>
  <c r="AC1141" i="1" s="1"/>
  <c r="AC1142" i="1" s="1"/>
  <c r="AC1143" i="1" s="1"/>
  <c r="AC1144" i="1" s="1"/>
  <c r="AC1145" i="1" s="1"/>
  <c r="AC1146" i="1" s="1"/>
  <c r="AC1147" i="1" s="1"/>
  <c r="AC1148" i="1" s="1"/>
  <c r="AC1149" i="1" s="1"/>
  <c r="AC1150" i="1" s="1"/>
  <c r="AC1151" i="1" s="1"/>
  <c r="AC1152" i="1" s="1"/>
  <c r="AC1153" i="1" s="1"/>
  <c r="AC1154" i="1" s="1"/>
  <c r="AC1155" i="1" s="1"/>
  <c r="AC1156" i="1" s="1"/>
  <c r="AC1157" i="1" s="1"/>
  <c r="AC1158" i="1" s="1"/>
  <c r="AC1159" i="1" s="1"/>
  <c r="AC1160" i="1" s="1"/>
  <c r="AC1161" i="1" s="1"/>
  <c r="AC1162" i="1" s="1"/>
  <c r="AC1163" i="1" s="1"/>
  <c r="AC1164" i="1" s="1"/>
  <c r="AC1165" i="1" s="1"/>
  <c r="AC1166" i="1" s="1"/>
  <c r="AC1167" i="1" s="1"/>
  <c r="AC1168" i="1" s="1"/>
  <c r="AC1169" i="1" s="1"/>
  <c r="AC1170" i="1" s="1"/>
  <c r="AC1171" i="1" s="1"/>
  <c r="AC1172" i="1" s="1"/>
  <c r="AC1173" i="1" s="1"/>
  <c r="AC1174" i="1" s="1"/>
  <c r="AC1175" i="1" s="1"/>
  <c r="AC1176" i="1" s="1"/>
  <c r="AC1177" i="1" s="1"/>
  <c r="AC1178" i="1" s="1"/>
  <c r="AC1179" i="1" s="1"/>
  <c r="AC1180" i="1" s="1"/>
  <c r="AC1181" i="1" s="1"/>
  <c r="AC1182" i="1" s="1"/>
  <c r="AC1183" i="1" s="1"/>
  <c r="AC1184" i="1" s="1"/>
  <c r="AC1185" i="1" s="1"/>
  <c r="AC1186" i="1" s="1"/>
  <c r="AC1187" i="1" s="1"/>
  <c r="AC1188" i="1" s="1"/>
  <c r="AC1189" i="1" s="1"/>
  <c r="AC1190" i="1" s="1"/>
  <c r="AC1191" i="1" s="1"/>
  <c r="AC1192" i="1" s="1"/>
  <c r="AC1193" i="1" s="1"/>
  <c r="AC1194" i="1" s="1"/>
  <c r="AC1195" i="1" s="1"/>
  <c r="AC1196" i="1" s="1"/>
  <c r="AC1197" i="1" s="1"/>
  <c r="AC1198" i="1" s="1"/>
  <c r="AC1199" i="1" s="1"/>
  <c r="AC1200" i="1" s="1"/>
  <c r="AC1201" i="1" s="1"/>
  <c r="AC1202" i="1" s="1"/>
  <c r="AC1203" i="1" s="1"/>
  <c r="AC1204" i="1" s="1"/>
  <c r="AC1205" i="1" s="1"/>
  <c r="AC1206" i="1" s="1"/>
  <c r="AC1207" i="1" s="1"/>
  <c r="AC1208" i="1" s="1"/>
  <c r="AC1209" i="1" s="1"/>
  <c r="AC1210" i="1" s="1"/>
  <c r="AC1211" i="1" s="1"/>
  <c r="AC1212" i="1" s="1"/>
  <c r="AC1213" i="1" s="1"/>
  <c r="AC1214" i="1" s="1"/>
  <c r="AC1215" i="1" s="1"/>
  <c r="AC1216" i="1" s="1"/>
  <c r="AC1217" i="1" s="1"/>
  <c r="AC1218" i="1" s="1"/>
  <c r="AC1219" i="1" s="1"/>
  <c r="AC1220" i="1" s="1"/>
  <c r="AC1221" i="1" s="1"/>
  <c r="AC1222" i="1" s="1"/>
  <c r="AC1223" i="1" s="1"/>
  <c r="AC1224" i="1" s="1"/>
  <c r="AC1225" i="1" s="1"/>
  <c r="AC1226" i="1" s="1"/>
  <c r="AC1227" i="1" s="1"/>
  <c r="AC1228" i="1" s="1"/>
  <c r="AC1229" i="1" s="1"/>
  <c r="AC1230" i="1" s="1"/>
  <c r="AC1231" i="1" s="1"/>
  <c r="AC1232" i="1" s="1"/>
  <c r="AC1233" i="1" s="1"/>
  <c r="AC1234" i="1" s="1"/>
  <c r="AC1235" i="1" s="1"/>
  <c r="AC1236" i="1" s="1"/>
  <c r="AC1237" i="1" s="1"/>
  <c r="AC1238" i="1" s="1"/>
  <c r="AC1239" i="1" s="1"/>
  <c r="AC1240" i="1" s="1"/>
  <c r="AC1241" i="1" s="1"/>
  <c r="AC1242" i="1" s="1"/>
  <c r="AC1243" i="1" s="1"/>
  <c r="AC1244" i="1" s="1"/>
  <c r="AC1245" i="1" s="1"/>
  <c r="AC1246" i="1" s="1"/>
  <c r="AC1247" i="1" s="1"/>
  <c r="AC1248" i="1" s="1"/>
  <c r="AC1249" i="1" s="1"/>
  <c r="AC1250" i="1" s="1"/>
  <c r="AC1251" i="1" s="1"/>
  <c r="AC1252" i="1" s="1"/>
  <c r="AC1253" i="1" s="1"/>
  <c r="AC1254" i="1" s="1"/>
  <c r="AC1255" i="1" s="1"/>
  <c r="AC1256" i="1" s="1"/>
  <c r="AC1257" i="1" s="1"/>
  <c r="AC1258" i="1" s="1"/>
  <c r="AC1259" i="1" s="1"/>
  <c r="AC1260" i="1" s="1"/>
  <c r="AC1261" i="1" s="1"/>
  <c r="AC1262" i="1" s="1"/>
  <c r="AC1263" i="1" s="1"/>
  <c r="AC1264" i="1" s="1"/>
  <c r="AC1265" i="1" s="1"/>
  <c r="AC1266" i="1" s="1"/>
  <c r="AC1267" i="1" s="1"/>
  <c r="AC1268" i="1" s="1"/>
  <c r="AC1269" i="1" s="1"/>
  <c r="AC1270" i="1" s="1"/>
  <c r="AC1271" i="1" s="1"/>
  <c r="AC1272" i="1" s="1"/>
  <c r="AC1273" i="1" s="1"/>
  <c r="AC1274" i="1" s="1"/>
  <c r="AC1275" i="1" s="1"/>
  <c r="AC1276" i="1" s="1"/>
  <c r="AC1277" i="1" s="1"/>
  <c r="AC1278" i="1" s="1"/>
  <c r="AC1279" i="1" s="1"/>
  <c r="AC1280" i="1" s="1"/>
  <c r="AC1281" i="1" s="1"/>
  <c r="AC1282" i="1" s="1"/>
  <c r="AC1283" i="1" s="1"/>
  <c r="AC1284" i="1" s="1"/>
  <c r="AC1285" i="1" s="1"/>
  <c r="AC1286" i="1" s="1"/>
  <c r="AC1287" i="1" s="1"/>
  <c r="AC1288" i="1" s="1"/>
  <c r="AC1289" i="1" s="1"/>
  <c r="AC1290" i="1" s="1"/>
  <c r="AC1291" i="1" s="1"/>
  <c r="AC1292" i="1" s="1"/>
  <c r="AC1293" i="1" s="1"/>
  <c r="AC1294" i="1" s="1"/>
  <c r="AC1295" i="1" s="1"/>
  <c r="AC1296" i="1" s="1"/>
  <c r="AC1297" i="1" s="1"/>
  <c r="AC1298" i="1" s="1"/>
  <c r="AC1299" i="1" s="1"/>
  <c r="AC1300" i="1" s="1"/>
  <c r="AC1301" i="1" s="1"/>
  <c r="AC1302" i="1" s="1"/>
  <c r="AC1303" i="1" s="1"/>
  <c r="AC1304" i="1" s="1"/>
  <c r="AC1305" i="1" s="1"/>
  <c r="AC1306" i="1" s="1"/>
  <c r="AC1307" i="1" s="1"/>
  <c r="AC1308" i="1" s="1"/>
  <c r="AC1309" i="1" s="1"/>
  <c r="AC1310" i="1" s="1"/>
  <c r="AC1311" i="1" s="1"/>
  <c r="AC1312" i="1" s="1"/>
  <c r="AC1313" i="1" s="1"/>
  <c r="AC1314" i="1" s="1"/>
  <c r="AC1315" i="1" s="1"/>
  <c r="AC1316" i="1" s="1"/>
  <c r="AC1317" i="1" s="1"/>
  <c r="AC1318" i="1" s="1"/>
  <c r="AC1319" i="1" s="1"/>
  <c r="AC1320" i="1" s="1"/>
  <c r="AC1321" i="1" s="1"/>
  <c r="AC1322" i="1" s="1"/>
  <c r="AC1323" i="1" s="1"/>
  <c r="AC1324" i="1" s="1"/>
  <c r="AC1325" i="1" s="1"/>
  <c r="AC1326" i="1" s="1"/>
  <c r="AC1327" i="1" s="1"/>
  <c r="AC1328" i="1" s="1"/>
  <c r="AC1329" i="1" s="1"/>
  <c r="AC1330" i="1" s="1"/>
  <c r="AC1331" i="1" s="1"/>
  <c r="AC1332" i="1" s="1"/>
  <c r="AC1333" i="1" s="1"/>
  <c r="AC1334" i="1" s="1"/>
  <c r="AC1335" i="1" s="1"/>
  <c r="AC1336" i="1" s="1"/>
  <c r="AC1337" i="1" s="1"/>
  <c r="AC1338" i="1" s="1"/>
  <c r="AC1339" i="1" s="1"/>
  <c r="AC1340" i="1" s="1"/>
  <c r="AC1341" i="1" s="1"/>
  <c r="AC1342" i="1" s="1"/>
  <c r="AC1343" i="1" s="1"/>
  <c r="AC1344" i="1" s="1"/>
  <c r="AC1345" i="1" s="1"/>
  <c r="AC1346" i="1" s="1"/>
  <c r="AC1347" i="1" s="1"/>
  <c r="AC1348" i="1" s="1"/>
  <c r="AC1349" i="1" s="1"/>
  <c r="AC1350" i="1" s="1"/>
  <c r="AC1351" i="1" s="1"/>
  <c r="AC1352" i="1" s="1"/>
  <c r="AC1353" i="1" s="1"/>
  <c r="AC1354" i="1" s="1"/>
  <c r="AC1355" i="1" s="1"/>
  <c r="AC1356" i="1" s="1"/>
  <c r="AC1357" i="1" s="1"/>
  <c r="AC1358" i="1" s="1"/>
  <c r="AC1359" i="1" s="1"/>
  <c r="AC1360" i="1" s="1"/>
  <c r="AC1361" i="1" s="1"/>
  <c r="AC1362" i="1" s="1"/>
  <c r="AC1363" i="1" s="1"/>
  <c r="AC1364" i="1" s="1"/>
  <c r="AC1365" i="1" s="1"/>
  <c r="AC1366" i="1" s="1"/>
  <c r="AC1367" i="1" s="1"/>
  <c r="AC1368" i="1" s="1"/>
  <c r="AC1369" i="1" s="1"/>
  <c r="AC1370" i="1" s="1"/>
  <c r="AC1371" i="1" s="1"/>
  <c r="AC1372" i="1" s="1"/>
  <c r="AC1373" i="1" s="1"/>
  <c r="AC1374" i="1" s="1"/>
  <c r="AC1375" i="1" s="1"/>
  <c r="AC1376" i="1" s="1"/>
  <c r="AC1377" i="1" s="1"/>
  <c r="AC1378" i="1" s="1"/>
  <c r="AC1379" i="1" s="1"/>
  <c r="AC1380" i="1" s="1"/>
  <c r="AC1381" i="1" s="1"/>
  <c r="AC1382" i="1" s="1"/>
  <c r="AC1383" i="1" s="1"/>
  <c r="AC1384" i="1" s="1"/>
  <c r="AC1385" i="1" s="1"/>
  <c r="AC1386" i="1" s="1"/>
  <c r="AC1387" i="1" s="1"/>
  <c r="AC1388" i="1" s="1"/>
  <c r="AC1389" i="1" s="1"/>
  <c r="AC1390" i="1" s="1"/>
  <c r="AC1391" i="1" s="1"/>
  <c r="AC1392" i="1" s="1"/>
  <c r="AC1393" i="1" s="1"/>
  <c r="AC1394" i="1" s="1"/>
  <c r="AC1395" i="1" s="1"/>
  <c r="AC1396" i="1" s="1"/>
  <c r="AC1397" i="1" s="1"/>
  <c r="AC1398" i="1" s="1"/>
  <c r="AC1399" i="1" s="1"/>
  <c r="AC1400" i="1" s="1"/>
  <c r="AC1401" i="1" s="1"/>
  <c r="AC1402" i="1" s="1"/>
  <c r="AC1403" i="1" s="1"/>
  <c r="AC1404" i="1" s="1"/>
  <c r="AC1405" i="1" s="1"/>
  <c r="AC1406" i="1" s="1"/>
  <c r="AC1407" i="1" s="1"/>
  <c r="AC1408" i="1" s="1"/>
  <c r="AC1409" i="1" s="1"/>
  <c r="AC1410" i="1" s="1"/>
  <c r="AC1411" i="1" s="1"/>
  <c r="AC1412" i="1" s="1"/>
  <c r="AC1413" i="1" s="1"/>
  <c r="AC1414" i="1" s="1"/>
  <c r="AC1415" i="1" s="1"/>
  <c r="AC1416" i="1" s="1"/>
  <c r="AC1417" i="1" s="1"/>
  <c r="AC1418" i="1" s="1"/>
  <c r="AC1419" i="1" s="1"/>
  <c r="AC1420" i="1" s="1"/>
  <c r="AC1421" i="1" s="1"/>
  <c r="AC1422" i="1" s="1"/>
  <c r="AC1423" i="1" s="1"/>
  <c r="AC1424" i="1" s="1"/>
  <c r="AC1425" i="1" s="1"/>
  <c r="AC1426" i="1" s="1"/>
  <c r="AC1427" i="1" s="1"/>
  <c r="AC1428" i="1" s="1"/>
  <c r="AC1429" i="1" s="1"/>
  <c r="AC1430" i="1" s="1"/>
  <c r="AC1431" i="1" s="1"/>
  <c r="AC1432" i="1" s="1"/>
  <c r="AC1433" i="1" s="1"/>
  <c r="AC1434" i="1" s="1"/>
  <c r="AC1435" i="1" s="1"/>
  <c r="AC1436" i="1" s="1"/>
  <c r="AC1437" i="1" s="1"/>
  <c r="AC1438" i="1" s="1"/>
  <c r="AC1439" i="1" s="1"/>
  <c r="AC1440" i="1" s="1"/>
  <c r="AC1441" i="1" s="1"/>
  <c r="AC1442" i="1" s="1"/>
  <c r="AC1443" i="1" s="1"/>
  <c r="AC1444" i="1" s="1"/>
  <c r="AC1445" i="1" s="1"/>
  <c r="AC1446" i="1" s="1"/>
  <c r="AC1447" i="1" s="1"/>
  <c r="AC1448" i="1" s="1"/>
  <c r="AC1449" i="1" s="1"/>
  <c r="AC1450" i="1" s="1"/>
  <c r="AC1451" i="1" s="1"/>
  <c r="AC1452" i="1" s="1"/>
  <c r="AC1453" i="1" s="1"/>
  <c r="AC1454" i="1" s="1"/>
  <c r="AC1455" i="1" s="1"/>
  <c r="AC1456" i="1" s="1"/>
  <c r="AC1457" i="1" s="1"/>
  <c r="AC1458" i="1" s="1"/>
  <c r="AC1459" i="1" s="1"/>
  <c r="AC1460" i="1" s="1"/>
  <c r="AC1461" i="1" s="1"/>
  <c r="AC1462" i="1" s="1"/>
  <c r="AC1463" i="1" s="1"/>
  <c r="AC1464" i="1" s="1"/>
  <c r="AC1465" i="1" s="1"/>
  <c r="AC1466" i="1" s="1"/>
  <c r="AC1467" i="1" s="1"/>
  <c r="AC1468" i="1" s="1"/>
  <c r="AC1469" i="1" s="1"/>
  <c r="AC1470" i="1" s="1"/>
  <c r="AC1471" i="1" s="1"/>
  <c r="AC1472" i="1" s="1"/>
  <c r="AC1473" i="1" s="1"/>
  <c r="AC1474" i="1" s="1"/>
  <c r="AC1475" i="1" s="1"/>
  <c r="AC1476" i="1" s="1"/>
  <c r="AC1477" i="1" s="1"/>
  <c r="AC1478" i="1" s="1"/>
  <c r="AC1479" i="1" s="1"/>
  <c r="AC1480" i="1" s="1"/>
  <c r="AC1481" i="1" s="1"/>
  <c r="AC1482" i="1" s="1"/>
  <c r="AC1483" i="1" s="1"/>
  <c r="AC1484" i="1" s="1"/>
  <c r="AC1485" i="1" s="1"/>
  <c r="AC1486" i="1" s="1"/>
  <c r="AC1487" i="1" s="1"/>
  <c r="AC1488" i="1" s="1"/>
  <c r="AC1489" i="1" s="1"/>
  <c r="AC1490" i="1" s="1"/>
  <c r="AC1491" i="1" s="1"/>
  <c r="AC1492" i="1" s="1"/>
  <c r="AC1493" i="1" s="1"/>
  <c r="AC1494" i="1" s="1"/>
  <c r="AC1495" i="1" s="1"/>
  <c r="AC1496" i="1" s="1"/>
  <c r="AC1497" i="1" s="1"/>
  <c r="AC1498" i="1" s="1"/>
  <c r="AC1499" i="1" s="1"/>
  <c r="AC1500" i="1" s="1"/>
  <c r="AC1501" i="1" s="1"/>
  <c r="AC1502" i="1" s="1"/>
  <c r="AC1503" i="1" s="1"/>
  <c r="AC1504" i="1" s="1"/>
  <c r="AC1505" i="1" s="1"/>
  <c r="AC1506" i="1" s="1"/>
  <c r="AC1507" i="1" s="1"/>
  <c r="AC1508" i="1" s="1"/>
  <c r="AC1509" i="1" s="1"/>
  <c r="AC1510" i="1" s="1"/>
  <c r="AC1511" i="1" s="1"/>
  <c r="AC1512" i="1" s="1"/>
  <c r="AC1513" i="1" s="1"/>
  <c r="AC1514" i="1" s="1"/>
  <c r="AC1515" i="1" s="1"/>
  <c r="AC1516" i="1" s="1"/>
  <c r="AC1517" i="1" s="1"/>
  <c r="AC1518" i="1" s="1"/>
  <c r="AC1519" i="1" s="1"/>
  <c r="AC1520" i="1" s="1"/>
  <c r="AC1521" i="1" s="1"/>
  <c r="AC1522" i="1" s="1"/>
  <c r="AC1523" i="1" s="1"/>
  <c r="AC1524" i="1" s="1"/>
  <c r="AC1525" i="1" s="1"/>
  <c r="AC1526" i="1" s="1"/>
  <c r="AC1527" i="1" s="1"/>
  <c r="AC1528" i="1" s="1"/>
  <c r="AC1529" i="1" s="1"/>
  <c r="AC1530" i="1" s="1"/>
  <c r="AC1531" i="1" s="1"/>
  <c r="AC1532" i="1" s="1"/>
  <c r="AC1533" i="1" s="1"/>
  <c r="AC1534" i="1" s="1"/>
  <c r="AC1535" i="1" s="1"/>
  <c r="AC1536" i="1" s="1"/>
  <c r="AC1537" i="1" s="1"/>
  <c r="AC1538" i="1" s="1"/>
  <c r="AC1539" i="1" s="1"/>
  <c r="AC1540" i="1" s="1"/>
  <c r="AC1541" i="1" s="1"/>
  <c r="AC1542" i="1" s="1"/>
  <c r="AC1543" i="1" s="1"/>
  <c r="AC1544" i="1" s="1"/>
  <c r="AC1545" i="1" s="1"/>
  <c r="AC1546" i="1" s="1"/>
  <c r="AC1547" i="1" s="1"/>
  <c r="AC1548" i="1" s="1"/>
  <c r="AC1549" i="1" s="1"/>
  <c r="AC1550" i="1" s="1"/>
  <c r="AC1551" i="1" s="1"/>
  <c r="AC1552" i="1" s="1"/>
  <c r="AC1553" i="1" s="1"/>
  <c r="AC1554" i="1" s="1"/>
  <c r="AC1555" i="1" s="1"/>
  <c r="AC1556" i="1" s="1"/>
  <c r="AC1557" i="1" s="1"/>
  <c r="AC1558" i="1" s="1"/>
  <c r="AC1559" i="1" s="1"/>
  <c r="AC1560" i="1" s="1"/>
  <c r="AC1561" i="1" s="1"/>
  <c r="AC1562" i="1" s="1"/>
  <c r="AC1563" i="1" s="1"/>
  <c r="AC1564" i="1" s="1"/>
  <c r="AC1565" i="1" s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C1619" i="1" s="1"/>
  <c r="AC1620" i="1" s="1"/>
  <c r="AC1621" i="1" s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AC1669" i="1" s="1"/>
  <c r="AC1670" i="1" s="1"/>
  <c r="AC1671" i="1" s="1"/>
  <c r="AC1672" i="1" s="1"/>
  <c r="AC1673" i="1" s="1"/>
  <c r="AC1674" i="1" s="1"/>
  <c r="AC1675" i="1" s="1"/>
  <c r="AC1676" i="1" s="1"/>
  <c r="AC1677" i="1" s="1"/>
  <c r="AC1678" i="1" s="1"/>
  <c r="AC1679" i="1" s="1"/>
  <c r="AC1680" i="1" s="1"/>
  <c r="AC1681" i="1" s="1"/>
  <c r="AC1682" i="1" s="1"/>
  <c r="AC1683" i="1" s="1"/>
  <c r="AC1684" i="1" s="1"/>
  <c r="AC1685" i="1" s="1"/>
  <c r="AC1686" i="1" s="1"/>
  <c r="AC1687" i="1" s="1"/>
  <c r="AC1688" i="1" s="1"/>
  <c r="AC1689" i="1" s="1"/>
  <c r="AC1690" i="1" s="1"/>
  <c r="AC1691" i="1" s="1"/>
  <c r="AC1692" i="1" s="1"/>
  <c r="AC1693" i="1" s="1"/>
  <c r="AC1694" i="1" s="1"/>
  <c r="AC1695" i="1" s="1"/>
  <c r="AC1696" i="1" s="1"/>
  <c r="AC1697" i="1" s="1"/>
  <c r="AC1698" i="1" s="1"/>
  <c r="AC1699" i="1" s="1"/>
  <c r="AC1700" i="1" s="1"/>
  <c r="AC1701" i="1" s="1"/>
  <c r="AC1702" i="1" s="1"/>
  <c r="AC1703" i="1" s="1"/>
  <c r="AC1704" i="1" s="1"/>
  <c r="AC1705" i="1" s="1"/>
  <c r="AC1706" i="1" s="1"/>
  <c r="AC1707" i="1" s="1"/>
  <c r="AC1708" i="1" s="1"/>
  <c r="AC1709" i="1" s="1"/>
  <c r="AC1710" i="1" s="1"/>
  <c r="AC1711" i="1" s="1"/>
  <c r="AC1712" i="1" s="1"/>
  <c r="AC1713" i="1" s="1"/>
  <c r="AC1714" i="1" s="1"/>
  <c r="AC1715" i="1" s="1"/>
  <c r="AC1716" i="1" s="1"/>
  <c r="AC1717" i="1" s="1"/>
  <c r="AC1718" i="1" s="1"/>
  <c r="AC1719" i="1" s="1"/>
  <c r="AC1720" i="1" s="1"/>
  <c r="AC1721" i="1" s="1"/>
  <c r="AC1722" i="1" s="1"/>
  <c r="AC1723" i="1" s="1"/>
  <c r="AC1724" i="1" s="1"/>
  <c r="AC1725" i="1" s="1"/>
  <c r="AC1726" i="1" s="1"/>
  <c r="AC1727" i="1" s="1"/>
  <c r="AC1728" i="1" s="1"/>
  <c r="AC1729" i="1" s="1"/>
  <c r="AC1730" i="1" s="1"/>
  <c r="AC1731" i="1" s="1"/>
  <c r="AC1732" i="1" s="1"/>
  <c r="AC1733" i="1" s="1"/>
  <c r="AC1734" i="1" s="1"/>
  <c r="AC1735" i="1" s="1"/>
  <c r="AC1736" i="1" s="1"/>
  <c r="AC1737" i="1" s="1"/>
  <c r="AC1738" i="1" s="1"/>
  <c r="AC1739" i="1" s="1"/>
  <c r="AC1740" i="1" s="1"/>
  <c r="AC1741" i="1" s="1"/>
  <c r="AC1742" i="1" s="1"/>
  <c r="AC1743" i="1" s="1"/>
  <c r="AC1744" i="1" s="1"/>
  <c r="AC1745" i="1" s="1"/>
  <c r="AC1746" i="1" s="1"/>
  <c r="AC1747" i="1" s="1"/>
  <c r="AC1748" i="1" s="1"/>
  <c r="AC1749" i="1" s="1"/>
  <c r="AC1750" i="1" s="1"/>
  <c r="AC1751" i="1" s="1"/>
  <c r="AC1752" i="1" s="1"/>
  <c r="AC1753" i="1" s="1"/>
  <c r="AC1754" i="1" s="1"/>
  <c r="AC1755" i="1" s="1"/>
  <c r="AC1756" i="1" s="1"/>
  <c r="AC1757" i="1" s="1"/>
  <c r="AC1758" i="1" s="1"/>
  <c r="AC1759" i="1" s="1"/>
  <c r="AC1760" i="1" s="1"/>
  <c r="AC1761" i="1" s="1"/>
  <c r="AC1762" i="1" s="1"/>
  <c r="AC1763" i="1" s="1"/>
  <c r="AC1764" i="1" s="1"/>
  <c r="AC1765" i="1" s="1"/>
  <c r="AC1766" i="1" s="1"/>
  <c r="AC1767" i="1" s="1"/>
  <c r="AC1768" i="1" s="1"/>
  <c r="AC1769" i="1" s="1"/>
  <c r="AC1770" i="1" s="1"/>
  <c r="AC1771" i="1" s="1"/>
  <c r="AC1772" i="1" s="1"/>
  <c r="AC1773" i="1" s="1"/>
  <c r="AC1774" i="1" s="1"/>
  <c r="AC1775" i="1" s="1"/>
  <c r="AC1776" i="1" s="1"/>
  <c r="AC1777" i="1" s="1"/>
  <c r="AC1778" i="1" s="1"/>
  <c r="AC1779" i="1" s="1"/>
  <c r="AC1780" i="1" s="1"/>
  <c r="AC1781" i="1" s="1"/>
  <c r="AC1782" i="1" s="1"/>
  <c r="AC1783" i="1" s="1"/>
  <c r="AC1784" i="1" s="1"/>
  <c r="AC1785" i="1" s="1"/>
  <c r="AC1786" i="1" s="1"/>
  <c r="AC1787" i="1" s="1"/>
  <c r="AC1788" i="1" s="1"/>
  <c r="AC1789" i="1" s="1"/>
  <c r="AC1790" i="1" s="1"/>
  <c r="AC1791" i="1" s="1"/>
  <c r="AC1792" i="1" s="1"/>
  <c r="AC1793" i="1" s="1"/>
  <c r="AC1794" i="1" s="1"/>
  <c r="AC1795" i="1" s="1"/>
  <c r="AC1796" i="1" s="1"/>
  <c r="AC1797" i="1" s="1"/>
  <c r="AC1798" i="1" s="1"/>
  <c r="AC1799" i="1" s="1"/>
  <c r="AC1800" i="1" s="1"/>
  <c r="AC1801" i="1" s="1"/>
  <c r="AC1802" i="1" s="1"/>
  <c r="AC1803" i="1" s="1"/>
  <c r="AC1804" i="1" s="1"/>
  <c r="AC1805" i="1" s="1"/>
  <c r="AC1806" i="1" s="1"/>
  <c r="AC1807" i="1" s="1"/>
  <c r="AC1808" i="1" s="1"/>
  <c r="AC1809" i="1" s="1"/>
  <c r="AC1810" i="1" s="1"/>
  <c r="AC1811" i="1" s="1"/>
  <c r="AC1812" i="1" s="1"/>
  <c r="AC1813" i="1" s="1"/>
  <c r="AC1814" i="1" s="1"/>
  <c r="AC1815" i="1" s="1"/>
  <c r="AC1816" i="1" s="1"/>
  <c r="AC1817" i="1" s="1"/>
  <c r="AC1818" i="1" s="1"/>
  <c r="AC1819" i="1" s="1"/>
  <c r="AC1820" i="1" s="1"/>
  <c r="AC1821" i="1" s="1"/>
  <c r="AC1822" i="1" s="1"/>
  <c r="AC1823" i="1" s="1"/>
  <c r="AC1824" i="1" s="1"/>
  <c r="AC1825" i="1" s="1"/>
  <c r="AC1826" i="1" s="1"/>
  <c r="AC1827" i="1" s="1"/>
  <c r="AC1828" i="1" s="1"/>
  <c r="AC1829" i="1" s="1"/>
  <c r="AC1830" i="1" s="1"/>
  <c r="AC1831" i="1" s="1"/>
  <c r="AC1832" i="1" s="1"/>
  <c r="AC1833" i="1" s="1"/>
  <c r="AC1834" i="1" s="1"/>
  <c r="AC1835" i="1" s="1"/>
  <c r="AC1836" i="1" s="1"/>
  <c r="AC1837" i="1" s="1"/>
  <c r="AC1838" i="1" s="1"/>
  <c r="AC1839" i="1" s="1"/>
  <c r="AC1840" i="1" s="1"/>
  <c r="AC1841" i="1" s="1"/>
  <c r="AC1842" i="1" s="1"/>
  <c r="AC1843" i="1" s="1"/>
  <c r="AC1844" i="1" s="1"/>
  <c r="AC1845" i="1" s="1"/>
  <c r="AC1846" i="1" s="1"/>
  <c r="AC1847" i="1" s="1"/>
  <c r="AC1848" i="1" s="1"/>
  <c r="AC1849" i="1" s="1"/>
  <c r="AC1850" i="1" s="1"/>
  <c r="AC1851" i="1" s="1"/>
  <c r="AC1852" i="1" s="1"/>
  <c r="AC1853" i="1" s="1"/>
  <c r="AC1854" i="1" s="1"/>
  <c r="AC1855" i="1" s="1"/>
  <c r="AC1856" i="1" s="1"/>
  <c r="AC1857" i="1" s="1"/>
  <c r="AC1858" i="1" s="1"/>
  <c r="AC1859" i="1" s="1"/>
  <c r="AC1860" i="1" s="1"/>
  <c r="AC1861" i="1" s="1"/>
  <c r="AC1862" i="1" s="1"/>
  <c r="AC1863" i="1" s="1"/>
  <c r="AC1864" i="1" s="1"/>
  <c r="AC1865" i="1" s="1"/>
  <c r="AC1866" i="1" s="1"/>
  <c r="AC1867" i="1" s="1"/>
  <c r="AC1868" i="1" s="1"/>
  <c r="AC1869" i="1" s="1"/>
  <c r="AC1870" i="1" s="1"/>
  <c r="AC1871" i="1" s="1"/>
  <c r="AC1872" i="1" s="1"/>
  <c r="AC1873" i="1" s="1"/>
  <c r="AC1874" i="1" s="1"/>
  <c r="AC1875" i="1" s="1"/>
  <c r="AC1876" i="1" s="1"/>
  <c r="AC1877" i="1" s="1"/>
  <c r="AC1878" i="1" s="1"/>
  <c r="AC1879" i="1" s="1"/>
  <c r="AC1880" i="1" s="1"/>
  <c r="AC1881" i="1" s="1"/>
  <c r="AC1882" i="1" s="1"/>
  <c r="AC1883" i="1" s="1"/>
  <c r="AC1884" i="1" s="1"/>
  <c r="AC1885" i="1" s="1"/>
  <c r="AC1886" i="1" s="1"/>
  <c r="AC1887" i="1" s="1"/>
  <c r="AC1888" i="1" s="1"/>
  <c r="AC1889" i="1" s="1"/>
  <c r="AC1890" i="1" s="1"/>
  <c r="AC1891" i="1" s="1"/>
  <c r="AC1892" i="1" s="1"/>
  <c r="AC1893" i="1" s="1"/>
  <c r="AC1894" i="1" s="1"/>
  <c r="AC1895" i="1" s="1"/>
  <c r="AC1896" i="1" s="1"/>
  <c r="AC1897" i="1" s="1"/>
  <c r="AC1898" i="1" s="1"/>
  <c r="AC1899" i="1" s="1"/>
  <c r="AC1900" i="1" s="1"/>
  <c r="AC1901" i="1" s="1"/>
  <c r="AC1902" i="1" s="1"/>
  <c r="AC1903" i="1" s="1"/>
  <c r="AC1904" i="1" s="1"/>
  <c r="AC1905" i="1" s="1"/>
  <c r="AC1906" i="1" s="1"/>
  <c r="AC1907" i="1" s="1"/>
  <c r="AC1908" i="1" s="1"/>
  <c r="AC1909" i="1" s="1"/>
  <c r="AC1910" i="1" s="1"/>
  <c r="AC1911" i="1" s="1"/>
  <c r="AC1912" i="1" s="1"/>
  <c r="AC1913" i="1" s="1"/>
  <c r="AC1914" i="1" s="1"/>
  <c r="AC1915" i="1" s="1"/>
  <c r="AC1916" i="1" s="1"/>
  <c r="AC1917" i="1" s="1"/>
  <c r="AC1918" i="1" s="1"/>
  <c r="AC1919" i="1" s="1"/>
  <c r="AC1920" i="1" s="1"/>
  <c r="AC1921" i="1" s="1"/>
  <c r="AC1922" i="1" s="1"/>
  <c r="AC1923" i="1" s="1"/>
  <c r="AC1924" i="1" s="1"/>
  <c r="AC1925" i="1" s="1"/>
  <c r="AC1926" i="1" s="1"/>
  <c r="AC1927" i="1" s="1"/>
  <c r="AC1928" i="1" s="1"/>
  <c r="AC1929" i="1" s="1"/>
  <c r="AC1930" i="1" s="1"/>
  <c r="AC1931" i="1" s="1"/>
  <c r="AC1932" i="1" s="1"/>
  <c r="AC1933" i="1" s="1"/>
  <c r="AC1934" i="1" s="1"/>
  <c r="AC1935" i="1" s="1"/>
  <c r="AC1936" i="1" s="1"/>
  <c r="AC1937" i="1" s="1"/>
  <c r="AC1938" i="1" s="1"/>
  <c r="AC1939" i="1" s="1"/>
  <c r="AC1940" i="1" s="1"/>
  <c r="AC1941" i="1" s="1"/>
  <c r="AC1942" i="1" s="1"/>
  <c r="AC1943" i="1" s="1"/>
  <c r="AC1944" i="1" s="1"/>
  <c r="AC1945" i="1" s="1"/>
  <c r="AC1946" i="1" s="1"/>
  <c r="AC1947" i="1" s="1"/>
  <c r="AC1948" i="1" s="1"/>
  <c r="AC1949" i="1" s="1"/>
  <c r="AC1950" i="1" s="1"/>
  <c r="AC1951" i="1" s="1"/>
  <c r="AC1952" i="1" s="1"/>
  <c r="AC1953" i="1" s="1"/>
  <c r="AC1954" i="1" s="1"/>
  <c r="AC1955" i="1" s="1"/>
  <c r="AC1956" i="1" s="1"/>
  <c r="AC1957" i="1" s="1"/>
  <c r="AC1958" i="1" s="1"/>
  <c r="AC1959" i="1" s="1"/>
  <c r="AC1960" i="1" s="1"/>
  <c r="AC1961" i="1" s="1"/>
  <c r="AC1962" i="1" s="1"/>
  <c r="AC1963" i="1" s="1"/>
  <c r="AC1964" i="1" s="1"/>
  <c r="AC1965" i="1" s="1"/>
  <c r="AC1966" i="1" s="1"/>
  <c r="AC1967" i="1" s="1"/>
  <c r="AC1968" i="1" s="1"/>
  <c r="AC1969" i="1" s="1"/>
  <c r="AC1970" i="1" s="1"/>
  <c r="AC1971" i="1" s="1"/>
  <c r="AC1972" i="1" s="1"/>
  <c r="AC1973" i="1" s="1"/>
  <c r="AC1974" i="1" s="1"/>
  <c r="AC1975" i="1" s="1"/>
  <c r="AC1976" i="1" s="1"/>
  <c r="AC1977" i="1" s="1"/>
  <c r="AC1978" i="1" s="1"/>
  <c r="AC1979" i="1" s="1"/>
  <c r="AC1980" i="1" s="1"/>
  <c r="AC1981" i="1" s="1"/>
  <c r="AC1982" i="1" s="1"/>
  <c r="AC1983" i="1" s="1"/>
  <c r="AC1984" i="1" s="1"/>
  <c r="AC1985" i="1" s="1"/>
  <c r="AC1986" i="1" s="1"/>
  <c r="AC1987" i="1" s="1"/>
  <c r="AC1988" i="1" s="1"/>
  <c r="AC1989" i="1" s="1"/>
  <c r="AC1990" i="1" s="1"/>
  <c r="AC1991" i="1" s="1"/>
  <c r="AC1992" i="1" s="1"/>
  <c r="AC1993" i="1" s="1"/>
  <c r="AC1994" i="1" s="1"/>
  <c r="AC1995" i="1" s="1"/>
  <c r="AC1996" i="1" s="1"/>
  <c r="AC1997" i="1" s="1"/>
  <c r="AC1998" i="1" s="1"/>
  <c r="AC1999" i="1" s="1"/>
  <c r="AC2000" i="1" s="1"/>
  <c r="AC2001" i="1" s="1"/>
  <c r="AC2002" i="1" s="1"/>
  <c r="AC2003" i="1" s="1"/>
  <c r="AC2004" i="1" s="1"/>
  <c r="AC2005" i="1" s="1"/>
  <c r="AC2006" i="1" s="1"/>
  <c r="AC2007" i="1" s="1"/>
  <c r="AC2008" i="1" s="1"/>
  <c r="AC2009" i="1" s="1"/>
  <c r="AC2010" i="1" s="1"/>
  <c r="AC2011" i="1" s="1"/>
  <c r="AC2012" i="1" s="1"/>
  <c r="AC2013" i="1" s="1"/>
  <c r="AC2014" i="1" s="1"/>
  <c r="AC2015" i="1" s="1"/>
  <c r="AC2016" i="1" s="1"/>
  <c r="AC2017" i="1" s="1"/>
  <c r="AC2018" i="1" s="1"/>
  <c r="AC2019" i="1" s="1"/>
  <c r="AC2020" i="1" s="1"/>
  <c r="AC2021" i="1" s="1"/>
  <c r="AC2022" i="1" s="1"/>
  <c r="AC2023" i="1" s="1"/>
  <c r="AC2024" i="1" s="1"/>
  <c r="AC2025" i="1" s="1"/>
  <c r="AC2026" i="1" s="1"/>
  <c r="AC2027" i="1" s="1"/>
  <c r="AC2028" i="1" s="1"/>
  <c r="AC2029" i="1" s="1"/>
  <c r="AC2030" i="1" s="1"/>
  <c r="AC2031" i="1" s="1"/>
  <c r="AC2032" i="1" s="1"/>
  <c r="AC2033" i="1" s="1"/>
  <c r="AC2034" i="1" s="1"/>
  <c r="AC2035" i="1" s="1"/>
  <c r="AC2036" i="1" s="1"/>
  <c r="AC2037" i="1" s="1"/>
  <c r="AC2038" i="1" s="1"/>
  <c r="AC2039" i="1" s="1"/>
  <c r="AC2040" i="1" s="1"/>
  <c r="AC2041" i="1" s="1"/>
  <c r="AC2042" i="1" s="1"/>
  <c r="AC2043" i="1" s="1"/>
  <c r="AC2044" i="1" s="1"/>
  <c r="AC2045" i="1" s="1"/>
  <c r="AC2046" i="1" s="1"/>
  <c r="AC2047" i="1" s="1"/>
  <c r="AC2048" i="1" s="1"/>
  <c r="AC2049" i="1" s="1"/>
  <c r="AC2050" i="1" s="1"/>
  <c r="AC2051" i="1" s="1"/>
  <c r="AC2052" i="1" s="1"/>
  <c r="AC2053" i="1" s="1"/>
  <c r="AC2054" i="1" s="1"/>
  <c r="AC2055" i="1" s="1"/>
  <c r="AC2056" i="1" s="1"/>
  <c r="AC2057" i="1" s="1"/>
  <c r="AC2058" i="1" s="1"/>
  <c r="AC2059" i="1" s="1"/>
  <c r="AC2060" i="1" s="1"/>
  <c r="AC2061" i="1" s="1"/>
  <c r="AC2062" i="1" s="1"/>
  <c r="AC2063" i="1" s="1"/>
  <c r="AC2064" i="1" s="1"/>
  <c r="AC2065" i="1" s="1"/>
  <c r="AC2066" i="1" s="1"/>
  <c r="AC2067" i="1" s="1"/>
  <c r="AC2068" i="1" s="1"/>
  <c r="AC2069" i="1" s="1"/>
  <c r="AC2070" i="1" s="1"/>
  <c r="AC2071" i="1" s="1"/>
  <c r="AC2072" i="1" s="1"/>
  <c r="AC2073" i="1" s="1"/>
  <c r="AC2074" i="1" s="1"/>
  <c r="AC2075" i="1" s="1"/>
  <c r="AC2076" i="1" s="1"/>
  <c r="AC2077" i="1" s="1"/>
  <c r="AC2078" i="1" s="1"/>
  <c r="AC2079" i="1" s="1"/>
  <c r="AC2080" i="1" s="1"/>
  <c r="AC2081" i="1" s="1"/>
  <c r="AC2082" i="1" s="1"/>
  <c r="AC2083" i="1" s="1"/>
  <c r="AC2084" i="1" s="1"/>
  <c r="AC2085" i="1" s="1"/>
  <c r="AC2086" i="1" s="1"/>
  <c r="AC2087" i="1" s="1"/>
  <c r="AC2088" i="1" s="1"/>
  <c r="AC2089" i="1" s="1"/>
  <c r="AC2090" i="1" s="1"/>
  <c r="AC2091" i="1" s="1"/>
  <c r="AC2092" i="1" s="1"/>
  <c r="AC2093" i="1" s="1"/>
  <c r="AC2094" i="1" s="1"/>
  <c r="AC2095" i="1" s="1"/>
  <c r="AC2096" i="1" s="1"/>
  <c r="AC2097" i="1" s="1"/>
  <c r="AC2098" i="1" s="1"/>
  <c r="AC2099" i="1" s="1"/>
  <c r="AC2100" i="1" s="1"/>
  <c r="AC2101" i="1" s="1"/>
  <c r="AC2102" i="1" s="1"/>
  <c r="AC2103" i="1" s="1"/>
  <c r="AC2104" i="1" s="1"/>
  <c r="AC2105" i="1" s="1"/>
  <c r="AC2106" i="1" s="1"/>
  <c r="AC2107" i="1" s="1"/>
  <c r="AC2108" i="1" s="1"/>
  <c r="AC2109" i="1" s="1"/>
  <c r="AC2110" i="1" s="1"/>
  <c r="AC2111" i="1" s="1"/>
  <c r="AC2112" i="1" s="1"/>
  <c r="AC2113" i="1" s="1"/>
  <c r="AC2114" i="1" s="1"/>
  <c r="AC2115" i="1" s="1"/>
  <c r="AC2116" i="1" s="1"/>
  <c r="AC2117" i="1" s="1"/>
  <c r="AC2118" i="1" s="1"/>
  <c r="AC2119" i="1" s="1"/>
  <c r="AC2120" i="1" s="1"/>
  <c r="AC2121" i="1" s="1"/>
  <c r="AC2122" i="1" s="1"/>
  <c r="AC2123" i="1" s="1"/>
  <c r="AC2124" i="1" s="1"/>
  <c r="AC2125" i="1" s="1"/>
  <c r="AC2126" i="1" s="1"/>
  <c r="AC2127" i="1" s="1"/>
  <c r="AC2128" i="1" s="1"/>
  <c r="AC2129" i="1" s="1"/>
  <c r="AC2130" i="1" s="1"/>
  <c r="AC2131" i="1" s="1"/>
  <c r="AC2132" i="1" s="1"/>
  <c r="AC2133" i="1" s="1"/>
  <c r="AC2134" i="1" s="1"/>
  <c r="AC2135" i="1" s="1"/>
  <c r="AC2136" i="1" s="1"/>
  <c r="AC2137" i="1" s="1"/>
  <c r="AC2138" i="1" s="1"/>
  <c r="AC2139" i="1" s="1"/>
  <c r="AC2140" i="1" s="1"/>
  <c r="AC2141" i="1" s="1"/>
  <c r="AC2142" i="1" s="1"/>
  <c r="AC2143" i="1" s="1"/>
  <c r="AC2144" i="1" s="1"/>
  <c r="AC2145" i="1" s="1"/>
  <c r="AC2146" i="1" s="1"/>
  <c r="AC2147" i="1" s="1"/>
  <c r="AC2148" i="1" s="1"/>
  <c r="AC2149" i="1" s="1"/>
  <c r="AC2150" i="1" s="1"/>
  <c r="AC2151" i="1" s="1"/>
  <c r="AC2152" i="1" s="1"/>
  <c r="AC2153" i="1" s="1"/>
  <c r="AC2154" i="1" s="1"/>
  <c r="AC2155" i="1" s="1"/>
  <c r="AC2156" i="1" s="1"/>
  <c r="AC2157" i="1" s="1"/>
  <c r="AC2158" i="1" s="1"/>
  <c r="AC2159" i="1" s="1"/>
  <c r="AC2160" i="1" s="1"/>
  <c r="AC2161" i="1" s="1"/>
  <c r="AC2162" i="1" s="1"/>
  <c r="AC2163" i="1" s="1"/>
  <c r="AC2164" i="1" s="1"/>
  <c r="AC2165" i="1" s="1"/>
  <c r="AC2166" i="1" s="1"/>
  <c r="AC2167" i="1" s="1"/>
  <c r="AC2168" i="1" s="1"/>
  <c r="AC2169" i="1" s="1"/>
  <c r="AC2170" i="1" s="1"/>
  <c r="AC2171" i="1" s="1"/>
  <c r="AC2172" i="1" s="1"/>
  <c r="AC2173" i="1" s="1"/>
  <c r="AC2174" i="1" s="1"/>
  <c r="AC2175" i="1" s="1"/>
  <c r="AC2176" i="1" s="1"/>
  <c r="AC2177" i="1" s="1"/>
  <c r="AC2178" i="1" s="1"/>
  <c r="AC2179" i="1" s="1"/>
  <c r="AC2180" i="1" s="1"/>
  <c r="AC2181" i="1" s="1"/>
  <c r="AC2182" i="1" s="1"/>
  <c r="AC2183" i="1" s="1"/>
  <c r="AC2184" i="1" s="1"/>
  <c r="AC2185" i="1" s="1"/>
  <c r="AC2186" i="1" s="1"/>
  <c r="AC2187" i="1" s="1"/>
  <c r="AC2188" i="1" s="1"/>
  <c r="AC2189" i="1" s="1"/>
  <c r="AC2190" i="1" s="1"/>
  <c r="AC2191" i="1" s="1"/>
  <c r="AC2192" i="1" s="1"/>
  <c r="AC2193" i="1" s="1"/>
  <c r="AC2194" i="1" s="1"/>
  <c r="AC2195" i="1" s="1"/>
  <c r="AC2196" i="1" s="1"/>
  <c r="AC2197" i="1" s="1"/>
  <c r="AC2198" i="1" s="1"/>
  <c r="AC2199" i="1" s="1"/>
  <c r="AC2200" i="1" s="1"/>
  <c r="AC2201" i="1" s="1"/>
  <c r="AC2202" i="1" s="1"/>
  <c r="AC2203" i="1" s="1"/>
  <c r="AC2204" i="1" s="1"/>
  <c r="AC2205" i="1" s="1"/>
  <c r="AC2206" i="1" s="1"/>
  <c r="AC2207" i="1" s="1"/>
  <c r="AC2208" i="1" s="1"/>
  <c r="AC2209" i="1" s="1"/>
  <c r="AC2210" i="1" s="1"/>
  <c r="AC2211" i="1" s="1"/>
  <c r="AC2212" i="1" s="1"/>
  <c r="AC2213" i="1" s="1"/>
  <c r="AC2214" i="1" s="1"/>
  <c r="AC2215" i="1" s="1"/>
  <c r="AC2216" i="1" s="1"/>
  <c r="AC2217" i="1" s="1"/>
  <c r="AC2218" i="1" s="1"/>
  <c r="AC2219" i="1" s="1"/>
  <c r="AC2220" i="1" s="1"/>
  <c r="AC2221" i="1" s="1"/>
  <c r="AC2222" i="1" s="1"/>
  <c r="AC2223" i="1" s="1"/>
  <c r="AC2224" i="1" s="1"/>
  <c r="AC2225" i="1" s="1"/>
  <c r="AC2226" i="1" s="1"/>
  <c r="AC2227" i="1" s="1"/>
  <c r="AC2228" i="1" s="1"/>
  <c r="AC2229" i="1" s="1"/>
  <c r="AC2230" i="1" s="1"/>
  <c r="AC2231" i="1" s="1"/>
  <c r="AC2232" i="1" s="1"/>
  <c r="AC2233" i="1" s="1"/>
  <c r="AC2234" i="1" s="1"/>
  <c r="AC2235" i="1" s="1"/>
  <c r="AC2236" i="1" s="1"/>
  <c r="AC2237" i="1" s="1"/>
  <c r="AC2238" i="1" s="1"/>
  <c r="AC2239" i="1" s="1"/>
  <c r="AC2240" i="1" s="1"/>
  <c r="AC2241" i="1" s="1"/>
  <c r="AC2242" i="1" s="1"/>
  <c r="AC2243" i="1" s="1"/>
  <c r="AC2244" i="1" s="1"/>
  <c r="AC2245" i="1" s="1"/>
  <c r="AC2246" i="1" s="1"/>
  <c r="AC2247" i="1" s="1"/>
  <c r="AC2248" i="1" s="1"/>
  <c r="AC2249" i="1" s="1"/>
  <c r="AC2250" i="1" s="1"/>
  <c r="AC2251" i="1" s="1"/>
  <c r="AC2252" i="1" s="1"/>
  <c r="AC2253" i="1" s="1"/>
  <c r="AC2254" i="1" s="1"/>
  <c r="AC2255" i="1" s="1"/>
  <c r="AC2256" i="1" s="1"/>
  <c r="AC2257" i="1" s="1"/>
  <c r="AC2258" i="1" s="1"/>
  <c r="AC2259" i="1" s="1"/>
  <c r="AC2260" i="1" s="1"/>
  <c r="AC2261" i="1" s="1"/>
  <c r="AC2262" i="1" s="1"/>
  <c r="AC2263" i="1" s="1"/>
  <c r="AC2264" i="1" s="1"/>
  <c r="AC2265" i="1" s="1"/>
  <c r="AC2266" i="1" s="1"/>
  <c r="AC2267" i="1" s="1"/>
  <c r="AC2268" i="1" s="1"/>
  <c r="AC2269" i="1" s="1"/>
  <c r="AC2270" i="1" s="1"/>
  <c r="AC2271" i="1" s="1"/>
  <c r="AC2272" i="1" s="1"/>
  <c r="AC2273" i="1" s="1"/>
  <c r="AC2274" i="1" s="1"/>
  <c r="AC2275" i="1" s="1"/>
  <c r="AC2276" i="1" s="1"/>
  <c r="AC2277" i="1" s="1"/>
  <c r="AC2278" i="1" s="1"/>
  <c r="AC2279" i="1" s="1"/>
  <c r="AC2280" i="1" s="1"/>
  <c r="AC2281" i="1" s="1"/>
  <c r="AC2282" i="1" s="1"/>
  <c r="AC2283" i="1" s="1"/>
  <c r="AC2284" i="1" s="1"/>
  <c r="AC2285" i="1" s="1"/>
  <c r="AC2286" i="1" s="1"/>
  <c r="AC2287" i="1" s="1"/>
  <c r="AC2288" i="1" s="1"/>
  <c r="AC2289" i="1" s="1"/>
  <c r="AC2290" i="1" s="1"/>
  <c r="AC2291" i="1" s="1"/>
  <c r="AC2292" i="1" s="1"/>
  <c r="AC2293" i="1" s="1"/>
  <c r="AC2294" i="1" s="1"/>
  <c r="AC2295" i="1" s="1"/>
  <c r="AC2296" i="1" s="1"/>
  <c r="AC2297" i="1" s="1"/>
  <c r="AC2298" i="1" s="1"/>
  <c r="AC2299" i="1" s="1"/>
  <c r="AC2300" i="1" s="1"/>
  <c r="AC2301" i="1" s="1"/>
  <c r="AC2302" i="1" s="1"/>
  <c r="AC2303" i="1" s="1"/>
  <c r="AC2304" i="1" s="1"/>
  <c r="AC2305" i="1" s="1"/>
  <c r="AC2306" i="1" s="1"/>
  <c r="AC2307" i="1" s="1"/>
  <c r="AC2308" i="1" s="1"/>
  <c r="AC2309" i="1" s="1"/>
  <c r="AC2310" i="1" s="1"/>
  <c r="AC2311" i="1" s="1"/>
  <c r="AC2312" i="1" s="1"/>
  <c r="AC2313" i="1" s="1"/>
  <c r="AC2314" i="1" s="1"/>
  <c r="AC2315" i="1" s="1"/>
  <c r="AC2316" i="1" s="1"/>
  <c r="AC2317" i="1" s="1"/>
  <c r="AC2318" i="1" s="1"/>
  <c r="AC2319" i="1" s="1"/>
  <c r="AC2320" i="1" s="1"/>
  <c r="AC2321" i="1" s="1"/>
  <c r="AC2322" i="1" s="1"/>
  <c r="AC2323" i="1" s="1"/>
  <c r="AC2324" i="1" s="1"/>
  <c r="AC2325" i="1" s="1"/>
  <c r="AC2326" i="1" s="1"/>
  <c r="AC2327" i="1" s="1"/>
  <c r="AC2328" i="1" s="1"/>
  <c r="AC2329" i="1" s="1"/>
  <c r="AC2330" i="1" s="1"/>
  <c r="AC2331" i="1" s="1"/>
  <c r="AC2332" i="1" s="1"/>
  <c r="AC2333" i="1" s="1"/>
  <c r="AC2334" i="1" s="1"/>
  <c r="AC2335" i="1" s="1"/>
  <c r="AC2336" i="1" s="1"/>
  <c r="AC2337" i="1" s="1"/>
  <c r="AC2338" i="1" s="1"/>
  <c r="AC2339" i="1" s="1"/>
  <c r="AC2340" i="1" s="1"/>
  <c r="AC2341" i="1" s="1"/>
  <c r="AC2342" i="1" s="1"/>
  <c r="AC2343" i="1" s="1"/>
  <c r="AC2344" i="1" s="1"/>
  <c r="AC2345" i="1" s="1"/>
  <c r="AC2346" i="1" s="1"/>
  <c r="AC2347" i="1" s="1"/>
  <c r="AC2348" i="1" s="1"/>
  <c r="AC2349" i="1" s="1"/>
  <c r="AC2350" i="1" s="1"/>
  <c r="AC2351" i="1" s="1"/>
  <c r="AC2352" i="1" s="1"/>
  <c r="AC2353" i="1" s="1"/>
  <c r="AC2354" i="1" s="1"/>
  <c r="AC2355" i="1" s="1"/>
  <c r="AC2356" i="1" s="1"/>
  <c r="AC2357" i="1" s="1"/>
  <c r="AC2358" i="1" s="1"/>
  <c r="AC2359" i="1" s="1"/>
  <c r="AC2360" i="1" s="1"/>
  <c r="AC2361" i="1" s="1"/>
  <c r="AC2362" i="1" s="1"/>
  <c r="AC2363" i="1" s="1"/>
  <c r="AC2364" i="1" s="1"/>
  <c r="AC2365" i="1" s="1"/>
  <c r="AC2366" i="1" s="1"/>
  <c r="AC2367" i="1" s="1"/>
  <c r="AC2368" i="1" s="1"/>
  <c r="AC2369" i="1" s="1"/>
  <c r="AC2370" i="1" s="1"/>
  <c r="AC2371" i="1" s="1"/>
  <c r="AC2372" i="1" s="1"/>
  <c r="AC2373" i="1" s="1"/>
  <c r="AC2374" i="1" s="1"/>
  <c r="AC2375" i="1" s="1"/>
  <c r="AC2376" i="1" s="1"/>
  <c r="AC2377" i="1" s="1"/>
  <c r="AC2378" i="1" s="1"/>
  <c r="AC2379" i="1" s="1"/>
  <c r="AC2380" i="1" s="1"/>
  <c r="AC2381" i="1" s="1"/>
  <c r="AC2382" i="1" s="1"/>
  <c r="AC2383" i="1" s="1"/>
  <c r="AC2384" i="1" s="1"/>
  <c r="AC2385" i="1" s="1"/>
  <c r="AC2386" i="1" s="1"/>
  <c r="AC2387" i="1" s="1"/>
  <c r="AC2388" i="1" s="1"/>
  <c r="AC2389" i="1" s="1"/>
  <c r="AC2390" i="1" s="1"/>
  <c r="AC2391" i="1" s="1"/>
  <c r="AC2392" i="1" s="1"/>
  <c r="AC2393" i="1" s="1"/>
  <c r="AC2394" i="1" s="1"/>
  <c r="AC2395" i="1" s="1"/>
  <c r="AC2396" i="1" s="1"/>
  <c r="AC2397" i="1" s="1"/>
  <c r="AC2398" i="1" s="1"/>
  <c r="AC2399" i="1" s="1"/>
  <c r="AC2400" i="1" s="1"/>
  <c r="AC2401" i="1" s="1"/>
  <c r="AC2402" i="1" s="1"/>
  <c r="AC2403" i="1" s="1"/>
  <c r="AC2404" i="1" s="1"/>
  <c r="AC2405" i="1" s="1"/>
  <c r="AC2406" i="1" s="1"/>
  <c r="AC2407" i="1" s="1"/>
  <c r="AC2408" i="1" s="1"/>
  <c r="AC2409" i="1" s="1"/>
  <c r="AC2410" i="1" s="1"/>
  <c r="AC2411" i="1" s="1"/>
  <c r="AC2412" i="1" s="1"/>
  <c r="AC2413" i="1" s="1"/>
  <c r="AC2414" i="1" s="1"/>
  <c r="AC2415" i="1" s="1"/>
  <c r="AC2416" i="1" s="1"/>
  <c r="AC2417" i="1" s="1"/>
  <c r="AC2418" i="1" s="1"/>
  <c r="AC2419" i="1" s="1"/>
  <c r="AC2420" i="1" s="1"/>
  <c r="AC2421" i="1" s="1"/>
  <c r="AC2422" i="1" s="1"/>
  <c r="AC2423" i="1" s="1"/>
  <c r="AC2424" i="1" s="1"/>
  <c r="AC2425" i="1" s="1"/>
  <c r="AC2426" i="1" s="1"/>
  <c r="AC2427" i="1" s="1"/>
  <c r="AC2428" i="1" s="1"/>
  <c r="AC2429" i="1" s="1"/>
  <c r="AC2430" i="1" s="1"/>
  <c r="AC2431" i="1" s="1"/>
  <c r="AC2432" i="1" s="1"/>
  <c r="AC2433" i="1" s="1"/>
  <c r="AC2434" i="1" s="1"/>
  <c r="AC2435" i="1" s="1"/>
  <c r="AC2436" i="1" s="1"/>
  <c r="AC2437" i="1" s="1"/>
  <c r="AC2438" i="1" s="1"/>
  <c r="AC2439" i="1" s="1"/>
  <c r="AC2440" i="1" s="1"/>
  <c r="AC2441" i="1" s="1"/>
  <c r="AC2442" i="1" s="1"/>
  <c r="AC2443" i="1" s="1"/>
  <c r="AC2444" i="1" s="1"/>
  <c r="AC2445" i="1" s="1"/>
  <c r="AC2446" i="1" s="1"/>
  <c r="AC2447" i="1" s="1"/>
  <c r="AC2448" i="1" s="1"/>
  <c r="AC2449" i="1" s="1"/>
  <c r="AC2450" i="1" s="1"/>
  <c r="AC2451" i="1" s="1"/>
  <c r="AC2452" i="1" s="1"/>
  <c r="AC2453" i="1" s="1"/>
  <c r="AC2454" i="1" s="1"/>
  <c r="AC2455" i="1" s="1"/>
  <c r="AC2456" i="1" s="1"/>
  <c r="AC2457" i="1" s="1"/>
  <c r="AC2458" i="1" s="1"/>
  <c r="AC2459" i="1" s="1"/>
  <c r="AC2460" i="1" s="1"/>
  <c r="AC2461" i="1" s="1"/>
  <c r="AC2462" i="1" s="1"/>
  <c r="AC2463" i="1" s="1"/>
  <c r="AC2464" i="1" s="1"/>
  <c r="AC2465" i="1" s="1"/>
  <c r="AC2466" i="1" s="1"/>
  <c r="AC2467" i="1" s="1"/>
  <c r="AC2468" i="1" s="1"/>
  <c r="AC2469" i="1" s="1"/>
  <c r="AC2470" i="1" s="1"/>
  <c r="AC2471" i="1" s="1"/>
  <c r="AC2472" i="1" s="1"/>
  <c r="AC2473" i="1" s="1"/>
  <c r="AC2474" i="1" s="1"/>
  <c r="AC2475" i="1" s="1"/>
  <c r="AC2476" i="1" s="1"/>
  <c r="AC2477" i="1" s="1"/>
  <c r="AC2478" i="1" s="1"/>
  <c r="AC2479" i="1" s="1"/>
  <c r="AC2480" i="1" s="1"/>
  <c r="AC2481" i="1" s="1"/>
  <c r="AC2482" i="1" s="1"/>
  <c r="AC2483" i="1" s="1"/>
  <c r="AC2484" i="1" s="1"/>
  <c r="AC2485" i="1" s="1"/>
  <c r="AC2486" i="1" s="1"/>
  <c r="AC2487" i="1" s="1"/>
  <c r="AC2488" i="1" s="1"/>
  <c r="AC2489" i="1" s="1"/>
  <c r="AC2490" i="1" s="1"/>
  <c r="AC2491" i="1" s="1"/>
  <c r="AC2492" i="1" s="1"/>
  <c r="AC2493" i="1" s="1"/>
  <c r="AC2494" i="1" s="1"/>
  <c r="AC2495" i="1" s="1"/>
  <c r="AC2496" i="1" s="1"/>
  <c r="AC2497" i="1" s="1"/>
  <c r="AC2498" i="1" s="1"/>
  <c r="AC2499" i="1" s="1"/>
  <c r="AC2500" i="1" s="1"/>
  <c r="AC2501" i="1" s="1"/>
  <c r="AC2502" i="1" s="1"/>
  <c r="AC2503" i="1" s="1"/>
  <c r="AC2504" i="1" s="1"/>
  <c r="AC2505" i="1" s="1"/>
  <c r="AC2506" i="1" s="1"/>
  <c r="AC2507" i="1" s="1"/>
  <c r="AC2508" i="1" s="1"/>
  <c r="AC2509" i="1" s="1"/>
  <c r="AC2510" i="1" s="1"/>
  <c r="AC2511" i="1" s="1"/>
  <c r="AC2512" i="1" s="1"/>
  <c r="AC2513" i="1" s="1"/>
  <c r="AC2514" i="1" s="1"/>
  <c r="AC2515" i="1" s="1"/>
  <c r="AC2516" i="1" s="1"/>
  <c r="AC2517" i="1" s="1"/>
  <c r="AC2518" i="1" s="1"/>
  <c r="AC2519" i="1" s="1"/>
  <c r="AC2520" i="1" s="1"/>
  <c r="AC2521" i="1" s="1"/>
  <c r="AC2522" i="1" s="1"/>
  <c r="AC2523" i="1" s="1"/>
  <c r="AC2524" i="1" s="1"/>
  <c r="AC2525" i="1" s="1"/>
  <c r="AC2526" i="1" s="1"/>
  <c r="AC2527" i="1" s="1"/>
  <c r="AC2528" i="1" s="1"/>
  <c r="AC2529" i="1" s="1"/>
  <c r="AC2530" i="1" s="1"/>
  <c r="AC2531" i="1" s="1"/>
  <c r="AC2532" i="1" s="1"/>
  <c r="AC2533" i="1" s="1"/>
  <c r="AC2534" i="1" s="1"/>
  <c r="AC2535" i="1" s="1"/>
  <c r="AC2536" i="1" s="1"/>
  <c r="AC2537" i="1" s="1"/>
  <c r="AC2538" i="1" s="1"/>
  <c r="AC2539" i="1" s="1"/>
  <c r="AC2540" i="1" s="1"/>
  <c r="AC2541" i="1" s="1"/>
  <c r="AC2542" i="1" s="1"/>
  <c r="AC2543" i="1" s="1"/>
  <c r="AC2544" i="1" s="1"/>
  <c r="AC2545" i="1" s="1"/>
  <c r="AC2546" i="1" s="1"/>
  <c r="AC2547" i="1" s="1"/>
  <c r="AC2548" i="1" s="1"/>
  <c r="AC2549" i="1" s="1"/>
  <c r="AC2550" i="1" s="1"/>
  <c r="AC2551" i="1" s="1"/>
  <c r="AC2552" i="1" s="1"/>
  <c r="AC2553" i="1" s="1"/>
  <c r="AC2554" i="1" s="1"/>
  <c r="AC2555" i="1" s="1"/>
  <c r="AC2556" i="1" s="1"/>
  <c r="AC2557" i="1" s="1"/>
  <c r="AC2558" i="1" s="1"/>
  <c r="AC2559" i="1" s="1"/>
  <c r="B4" i="6" s="1"/>
  <c r="AL2" i="1" l="1"/>
  <c r="AM3" i="1" s="1"/>
  <c r="AM4" i="1" s="1"/>
  <c r="AM5" i="1" s="1"/>
  <c r="AM6" i="1" s="1"/>
  <c r="AM7" i="1" s="1"/>
  <c r="AM8" i="1" s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M214" i="1" s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M226" i="1" s="1"/>
  <c r="AM227" i="1" s="1"/>
  <c r="AM228" i="1" s="1"/>
  <c r="AM229" i="1" s="1"/>
  <c r="AM230" i="1" s="1"/>
  <c r="AM231" i="1" s="1"/>
  <c r="AM232" i="1" s="1"/>
  <c r="AM233" i="1" s="1"/>
  <c r="AM234" i="1" s="1"/>
  <c r="AM235" i="1" s="1"/>
  <c r="AM236" i="1" s="1"/>
  <c r="AM237" i="1" s="1"/>
  <c r="AM238" i="1" s="1"/>
  <c r="AM239" i="1" s="1"/>
  <c r="AM240" i="1" s="1"/>
  <c r="AM241" i="1" s="1"/>
  <c r="AM242" i="1" s="1"/>
  <c r="AM243" i="1" s="1"/>
  <c r="AM244" i="1" s="1"/>
  <c r="AM245" i="1" s="1"/>
  <c r="AM246" i="1" s="1"/>
  <c r="AM247" i="1" s="1"/>
  <c r="AM248" i="1" s="1"/>
  <c r="AM249" i="1" s="1"/>
  <c r="AM250" i="1" s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M264" i="1" s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AM280" i="1" s="1"/>
  <c r="AM281" i="1" s="1"/>
  <c r="AM282" i="1" s="1"/>
  <c r="AM283" i="1" s="1"/>
  <c r="AM284" i="1" s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M296" i="1" s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M330" i="1" s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s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AM361" i="1" s="1"/>
  <c r="AM362" i="1" s="1"/>
  <c r="AM363" i="1" s="1"/>
  <c r="AM364" i="1" s="1"/>
  <c r="AM365" i="1" s="1"/>
  <c r="AM366" i="1" s="1"/>
  <c r="AM367" i="1" s="1"/>
  <c r="AM368" i="1" s="1"/>
  <c r="AM369" i="1" s="1"/>
  <c r="AM370" i="1" s="1"/>
  <c r="AM371" i="1" s="1"/>
  <c r="AM372" i="1" s="1"/>
  <c r="AM373" i="1" s="1"/>
  <c r="AM374" i="1" s="1"/>
  <c r="AM375" i="1" s="1"/>
  <c r="AM376" i="1" s="1"/>
  <c r="AM377" i="1" s="1"/>
  <c r="AM378" i="1" s="1"/>
  <c r="AM379" i="1" s="1"/>
  <c r="AM380" i="1" s="1"/>
  <c r="AM381" i="1" s="1"/>
  <c r="AM382" i="1" s="1"/>
  <c r="AM383" i="1" s="1"/>
  <c r="AM384" i="1" s="1"/>
  <c r="AM385" i="1" s="1"/>
  <c r="AM386" i="1" s="1"/>
  <c r="AM387" i="1" s="1"/>
  <c r="AM388" i="1" s="1"/>
  <c r="AM389" i="1" s="1"/>
  <c r="AM390" i="1" s="1"/>
  <c r="AM391" i="1" s="1"/>
  <c r="AM392" i="1" s="1"/>
  <c r="AM393" i="1" s="1"/>
  <c r="AM394" i="1" s="1"/>
  <c r="AM395" i="1" s="1"/>
  <c r="AM396" i="1" s="1"/>
  <c r="AM397" i="1" s="1"/>
  <c r="AM398" i="1" s="1"/>
  <c r="AM399" i="1" s="1"/>
  <c r="AM400" i="1" s="1"/>
  <c r="AM401" i="1" s="1"/>
  <c r="AM402" i="1" s="1"/>
  <c r="AM403" i="1" s="1"/>
  <c r="AM404" i="1" s="1"/>
  <c r="AM405" i="1" s="1"/>
  <c r="AM406" i="1" s="1"/>
  <c r="AM407" i="1" s="1"/>
  <c r="AM408" i="1" s="1"/>
  <c r="AM409" i="1" s="1"/>
  <c r="AM410" i="1" s="1"/>
  <c r="AM411" i="1" s="1"/>
  <c r="AM412" i="1" s="1"/>
  <c r="AM413" i="1" s="1"/>
  <c r="AM414" i="1" s="1"/>
  <c r="AM415" i="1" s="1"/>
  <c r="AM416" i="1" s="1"/>
  <c r="AM417" i="1" s="1"/>
  <c r="AM418" i="1" s="1"/>
  <c r="AM419" i="1" s="1"/>
  <c r="AM420" i="1" s="1"/>
  <c r="AM421" i="1" s="1"/>
  <c r="AM422" i="1" s="1"/>
  <c r="AM423" i="1" s="1"/>
  <c r="AM424" i="1" s="1"/>
  <c r="AM425" i="1" s="1"/>
  <c r="AM426" i="1" s="1"/>
  <c r="AM427" i="1" s="1"/>
  <c r="AM428" i="1" s="1"/>
  <c r="AM429" i="1" s="1"/>
  <c r="AM430" i="1" s="1"/>
  <c r="AM431" i="1" s="1"/>
  <c r="AM432" i="1" s="1"/>
  <c r="AM433" i="1" s="1"/>
  <c r="AM434" i="1" s="1"/>
  <c r="AM435" i="1" s="1"/>
  <c r="AM436" i="1" s="1"/>
  <c r="AM437" i="1" s="1"/>
  <c r="AM438" i="1" s="1"/>
  <c r="AM439" i="1" s="1"/>
  <c r="AM440" i="1" s="1"/>
  <c r="AM441" i="1" s="1"/>
  <c r="AM442" i="1" s="1"/>
  <c r="AM443" i="1" s="1"/>
  <c r="AM444" i="1" s="1"/>
  <c r="AM445" i="1" s="1"/>
  <c r="AM446" i="1" s="1"/>
  <c r="AM447" i="1" s="1"/>
  <c r="AM448" i="1" s="1"/>
  <c r="AM449" i="1" s="1"/>
  <c r="AM450" i="1" s="1"/>
  <c r="AM451" i="1" s="1"/>
  <c r="AM452" i="1" s="1"/>
  <c r="AM453" i="1" s="1"/>
  <c r="AM454" i="1" s="1"/>
  <c r="AM455" i="1" s="1"/>
  <c r="AM456" i="1" s="1"/>
  <c r="AM457" i="1" s="1"/>
  <c r="AM458" i="1" s="1"/>
  <c r="AM459" i="1" s="1"/>
  <c r="AM460" i="1" s="1"/>
  <c r="AM461" i="1" s="1"/>
  <c r="AM462" i="1" s="1"/>
  <c r="AM463" i="1" s="1"/>
  <c r="AM464" i="1" s="1"/>
  <c r="AM465" i="1" s="1"/>
  <c r="AM466" i="1" s="1"/>
  <c r="AM467" i="1" s="1"/>
  <c r="AM468" i="1" s="1"/>
  <c r="AM469" i="1" s="1"/>
  <c r="AM470" i="1" s="1"/>
  <c r="AM471" i="1" s="1"/>
  <c r="AM472" i="1" s="1"/>
  <c r="AM473" i="1" s="1"/>
  <c r="AM474" i="1" s="1"/>
  <c r="AM475" i="1" s="1"/>
  <c r="AM476" i="1" s="1"/>
  <c r="AM477" i="1" s="1"/>
  <c r="AM478" i="1" s="1"/>
  <c r="AM479" i="1" s="1"/>
  <c r="AM480" i="1" s="1"/>
  <c r="AM481" i="1" s="1"/>
  <c r="AM482" i="1" s="1"/>
  <c r="AM483" i="1" s="1"/>
  <c r="AM484" i="1" s="1"/>
  <c r="AM485" i="1" s="1"/>
  <c r="AM486" i="1" s="1"/>
  <c r="AM487" i="1" s="1"/>
  <c r="AM488" i="1" s="1"/>
  <c r="AM489" i="1" s="1"/>
  <c r="AM490" i="1" s="1"/>
  <c r="AM491" i="1" s="1"/>
  <c r="AM492" i="1" s="1"/>
  <c r="AM493" i="1" s="1"/>
  <c r="AM494" i="1" s="1"/>
  <c r="AM495" i="1" s="1"/>
  <c r="AM496" i="1" s="1"/>
  <c r="AM497" i="1" s="1"/>
  <c r="AM498" i="1" s="1"/>
  <c r="AM499" i="1" s="1"/>
  <c r="AM500" i="1" s="1"/>
  <c r="AM501" i="1" s="1"/>
  <c r="AM502" i="1" s="1"/>
  <c r="AM503" i="1" s="1"/>
  <c r="AM504" i="1" s="1"/>
  <c r="AM505" i="1" s="1"/>
  <c r="AM506" i="1" s="1"/>
  <c r="AM507" i="1" s="1"/>
  <c r="AM508" i="1" s="1"/>
  <c r="AM509" i="1" s="1"/>
  <c r="AM510" i="1" s="1"/>
  <c r="AM511" i="1" s="1"/>
  <c r="AM512" i="1" s="1"/>
  <c r="AM513" i="1" s="1"/>
  <c r="AM514" i="1" s="1"/>
  <c r="AM515" i="1" s="1"/>
  <c r="AM516" i="1" s="1"/>
  <c r="AM517" i="1" s="1"/>
  <c r="AM518" i="1" s="1"/>
  <c r="AM519" i="1" s="1"/>
  <c r="AM520" i="1" s="1"/>
  <c r="AM521" i="1" s="1"/>
  <c r="AM522" i="1" s="1"/>
  <c r="AM523" i="1" s="1"/>
  <c r="AM524" i="1" s="1"/>
  <c r="AM525" i="1" s="1"/>
  <c r="AM526" i="1" s="1"/>
  <c r="AM527" i="1" s="1"/>
  <c r="AM528" i="1" s="1"/>
  <c r="AM529" i="1" s="1"/>
  <c r="AM530" i="1" s="1"/>
  <c r="AM531" i="1" s="1"/>
  <c r="AM532" i="1" s="1"/>
  <c r="AM533" i="1" s="1"/>
  <c r="AM534" i="1" s="1"/>
  <c r="AM535" i="1" s="1"/>
  <c r="AM536" i="1" s="1"/>
  <c r="AM537" i="1" s="1"/>
  <c r="AM538" i="1" s="1"/>
  <c r="AM539" i="1" s="1"/>
  <c r="AM540" i="1" s="1"/>
  <c r="AM541" i="1" s="1"/>
  <c r="AM542" i="1" s="1"/>
  <c r="AM543" i="1" s="1"/>
  <c r="AM544" i="1" s="1"/>
  <c r="AM545" i="1" s="1"/>
  <c r="AM546" i="1" s="1"/>
  <c r="AM547" i="1" s="1"/>
  <c r="AM548" i="1" s="1"/>
  <c r="AM549" i="1" s="1"/>
  <c r="AM550" i="1" s="1"/>
  <c r="AM551" i="1" s="1"/>
  <c r="AM552" i="1" s="1"/>
  <c r="AM553" i="1" s="1"/>
  <c r="AM554" i="1" s="1"/>
  <c r="AM555" i="1" s="1"/>
  <c r="AM556" i="1" s="1"/>
  <c r="AM557" i="1" s="1"/>
  <c r="AM558" i="1" s="1"/>
  <c r="AM559" i="1" s="1"/>
  <c r="AM560" i="1" s="1"/>
  <c r="AM561" i="1" s="1"/>
  <c r="AM562" i="1" s="1"/>
  <c r="AM563" i="1" s="1"/>
  <c r="AM564" i="1" s="1"/>
  <c r="AM565" i="1" s="1"/>
  <c r="AM566" i="1" s="1"/>
  <c r="AM567" i="1" s="1"/>
  <c r="AM568" i="1" s="1"/>
  <c r="AM569" i="1" s="1"/>
  <c r="AM570" i="1" s="1"/>
  <c r="AM571" i="1" s="1"/>
  <c r="AM572" i="1" s="1"/>
  <c r="AM573" i="1" s="1"/>
  <c r="AM574" i="1" s="1"/>
  <c r="AM575" i="1" s="1"/>
  <c r="AM576" i="1" s="1"/>
  <c r="AM577" i="1" s="1"/>
  <c r="AM578" i="1" s="1"/>
  <c r="AM579" i="1" s="1"/>
  <c r="AM580" i="1" s="1"/>
  <c r="AM581" i="1" s="1"/>
  <c r="AM582" i="1" s="1"/>
  <c r="AM583" i="1" s="1"/>
  <c r="AM584" i="1" s="1"/>
  <c r="AM585" i="1" s="1"/>
  <c r="AM586" i="1" s="1"/>
  <c r="AM587" i="1" s="1"/>
  <c r="AM588" i="1" s="1"/>
  <c r="AM589" i="1" s="1"/>
  <c r="AM590" i="1" s="1"/>
  <c r="AM591" i="1" s="1"/>
  <c r="AM592" i="1" s="1"/>
  <c r="AM593" i="1" s="1"/>
  <c r="AM594" i="1" s="1"/>
  <c r="AM595" i="1" s="1"/>
  <c r="AM596" i="1" s="1"/>
  <c r="AM597" i="1" s="1"/>
  <c r="AM598" i="1" s="1"/>
  <c r="AM599" i="1" s="1"/>
  <c r="AM600" i="1" s="1"/>
  <c r="AM601" i="1" s="1"/>
  <c r="AM602" i="1" s="1"/>
  <c r="AM603" i="1" s="1"/>
  <c r="AM604" i="1" s="1"/>
  <c r="AM605" i="1" s="1"/>
  <c r="AM606" i="1" s="1"/>
  <c r="AM607" i="1" s="1"/>
  <c r="AM608" i="1" s="1"/>
  <c r="AM609" i="1" s="1"/>
  <c r="AM610" i="1" s="1"/>
  <c r="AM611" i="1" s="1"/>
  <c r="AM612" i="1" s="1"/>
  <c r="AM613" i="1" s="1"/>
  <c r="AM614" i="1" s="1"/>
  <c r="AM615" i="1" s="1"/>
  <c r="AM616" i="1" s="1"/>
  <c r="AM617" i="1" s="1"/>
  <c r="AM618" i="1" s="1"/>
  <c r="AM619" i="1" s="1"/>
  <c r="AM620" i="1" s="1"/>
  <c r="AM621" i="1" s="1"/>
  <c r="AM622" i="1" s="1"/>
  <c r="AM623" i="1" s="1"/>
  <c r="AM624" i="1" s="1"/>
  <c r="AM625" i="1" s="1"/>
  <c r="AM626" i="1" s="1"/>
  <c r="AM627" i="1" s="1"/>
  <c r="AM628" i="1" s="1"/>
  <c r="AM629" i="1" s="1"/>
  <c r="AM630" i="1" s="1"/>
  <c r="AM631" i="1" s="1"/>
  <c r="AM632" i="1" s="1"/>
  <c r="AM633" i="1" s="1"/>
  <c r="AM634" i="1" s="1"/>
  <c r="AM635" i="1" s="1"/>
  <c r="AM636" i="1" s="1"/>
  <c r="AM637" i="1" s="1"/>
  <c r="AM638" i="1" s="1"/>
  <c r="AM639" i="1" s="1"/>
  <c r="AM640" i="1" s="1"/>
  <c r="AM641" i="1" s="1"/>
  <c r="AM642" i="1" s="1"/>
  <c r="AM643" i="1" s="1"/>
  <c r="AM644" i="1" s="1"/>
  <c r="AM645" i="1" s="1"/>
  <c r="AM646" i="1" s="1"/>
  <c r="AM647" i="1" s="1"/>
  <c r="AM648" i="1" s="1"/>
  <c r="AM649" i="1" s="1"/>
  <c r="AM650" i="1" s="1"/>
  <c r="AM651" i="1" s="1"/>
  <c r="AM652" i="1" s="1"/>
  <c r="AM653" i="1" s="1"/>
  <c r="AM654" i="1" s="1"/>
  <c r="AM655" i="1" s="1"/>
  <c r="AM656" i="1" s="1"/>
  <c r="AM657" i="1" s="1"/>
  <c r="AM658" i="1" s="1"/>
  <c r="AM659" i="1" s="1"/>
  <c r="AM660" i="1" s="1"/>
  <c r="AM661" i="1" s="1"/>
  <c r="AM662" i="1" s="1"/>
  <c r="AM663" i="1" s="1"/>
  <c r="AM664" i="1" s="1"/>
  <c r="AM665" i="1" s="1"/>
  <c r="AM666" i="1" s="1"/>
  <c r="AM667" i="1" s="1"/>
  <c r="AM668" i="1" s="1"/>
  <c r="AM669" i="1" s="1"/>
  <c r="AM670" i="1" s="1"/>
  <c r="AM671" i="1" s="1"/>
  <c r="AM672" i="1" s="1"/>
  <c r="AM673" i="1" s="1"/>
  <c r="AM674" i="1" s="1"/>
  <c r="AM675" i="1" s="1"/>
  <c r="AM676" i="1" s="1"/>
  <c r="AM677" i="1" s="1"/>
  <c r="AM678" i="1" s="1"/>
  <c r="AM679" i="1" s="1"/>
  <c r="AM680" i="1" s="1"/>
  <c r="AM681" i="1" s="1"/>
  <c r="AM682" i="1" s="1"/>
  <c r="AM683" i="1" s="1"/>
  <c r="AM684" i="1" s="1"/>
  <c r="AM685" i="1" s="1"/>
  <c r="AM686" i="1" s="1"/>
  <c r="AM687" i="1" s="1"/>
  <c r="AM688" i="1" s="1"/>
  <c r="AM689" i="1" s="1"/>
  <c r="AM690" i="1" s="1"/>
  <c r="AM691" i="1" s="1"/>
  <c r="AM692" i="1" s="1"/>
  <c r="AM693" i="1" s="1"/>
  <c r="AM694" i="1" s="1"/>
  <c r="AM695" i="1" s="1"/>
  <c r="AM696" i="1" s="1"/>
  <c r="AM697" i="1" s="1"/>
  <c r="AM698" i="1" s="1"/>
  <c r="AM699" i="1" s="1"/>
  <c r="AM700" i="1" s="1"/>
  <c r="AM701" i="1" s="1"/>
  <c r="AM702" i="1" s="1"/>
  <c r="AM703" i="1" s="1"/>
  <c r="AM704" i="1" s="1"/>
  <c r="AM705" i="1" s="1"/>
  <c r="AM706" i="1" s="1"/>
  <c r="AM707" i="1" s="1"/>
  <c r="AM708" i="1" s="1"/>
  <c r="AM709" i="1" s="1"/>
  <c r="AM710" i="1" s="1"/>
  <c r="AM711" i="1" s="1"/>
  <c r="AM712" i="1" s="1"/>
  <c r="AM713" i="1" s="1"/>
  <c r="AM714" i="1" s="1"/>
  <c r="AM715" i="1" s="1"/>
  <c r="AM716" i="1" s="1"/>
  <c r="AM717" i="1" s="1"/>
  <c r="AM718" i="1" s="1"/>
  <c r="AM719" i="1" s="1"/>
  <c r="AM720" i="1" s="1"/>
  <c r="AM721" i="1" s="1"/>
  <c r="AM722" i="1" s="1"/>
  <c r="AM723" i="1" s="1"/>
  <c r="AM724" i="1" s="1"/>
  <c r="AM725" i="1" s="1"/>
  <c r="AM726" i="1" s="1"/>
  <c r="AM727" i="1" s="1"/>
  <c r="AM728" i="1" s="1"/>
  <c r="AM729" i="1" s="1"/>
  <c r="AM730" i="1" s="1"/>
  <c r="AM731" i="1" s="1"/>
  <c r="AM732" i="1" s="1"/>
  <c r="AM733" i="1" s="1"/>
  <c r="AM734" i="1" s="1"/>
  <c r="AM735" i="1" s="1"/>
  <c r="AM736" i="1" s="1"/>
  <c r="AM737" i="1" s="1"/>
  <c r="AM738" i="1" s="1"/>
  <c r="AM739" i="1" s="1"/>
  <c r="AM740" i="1" s="1"/>
  <c r="AM741" i="1" s="1"/>
  <c r="AM742" i="1" s="1"/>
  <c r="AM743" i="1" s="1"/>
  <c r="AM744" i="1" s="1"/>
  <c r="AM745" i="1" s="1"/>
  <c r="AM746" i="1" s="1"/>
  <c r="AM747" i="1" s="1"/>
  <c r="AM748" i="1" s="1"/>
  <c r="AM749" i="1" s="1"/>
  <c r="AM750" i="1" s="1"/>
  <c r="AM751" i="1" s="1"/>
  <c r="AM752" i="1" s="1"/>
  <c r="AM753" i="1" s="1"/>
  <c r="AM754" i="1" s="1"/>
  <c r="AM755" i="1" s="1"/>
  <c r="AM756" i="1" s="1"/>
  <c r="AM757" i="1" s="1"/>
  <c r="AM758" i="1" s="1"/>
  <c r="AM759" i="1" s="1"/>
  <c r="AM760" i="1" s="1"/>
  <c r="AM761" i="1" s="1"/>
  <c r="AM762" i="1" s="1"/>
  <c r="AM763" i="1" s="1"/>
  <c r="AM764" i="1" s="1"/>
  <c r="AM765" i="1" s="1"/>
  <c r="AM766" i="1" s="1"/>
  <c r="AM767" i="1" s="1"/>
  <c r="AM768" i="1" s="1"/>
  <c r="AM769" i="1" s="1"/>
  <c r="AM770" i="1" s="1"/>
  <c r="AM771" i="1" s="1"/>
  <c r="AM772" i="1" s="1"/>
  <c r="AM773" i="1" s="1"/>
  <c r="AM774" i="1" s="1"/>
  <c r="AM775" i="1" s="1"/>
  <c r="AM776" i="1" s="1"/>
  <c r="AM777" i="1" s="1"/>
  <c r="AM778" i="1" s="1"/>
  <c r="AM779" i="1" s="1"/>
  <c r="AM780" i="1" s="1"/>
  <c r="AM781" i="1" s="1"/>
  <c r="AM782" i="1" s="1"/>
  <c r="AM783" i="1" s="1"/>
  <c r="AM784" i="1" s="1"/>
  <c r="AM785" i="1" s="1"/>
  <c r="AM786" i="1" s="1"/>
  <c r="AM787" i="1" s="1"/>
  <c r="AM788" i="1" s="1"/>
  <c r="AM789" i="1" s="1"/>
  <c r="AM790" i="1" s="1"/>
  <c r="AM791" i="1" s="1"/>
  <c r="AM792" i="1" s="1"/>
  <c r="AM793" i="1" s="1"/>
  <c r="AM794" i="1" s="1"/>
  <c r="AM795" i="1" s="1"/>
  <c r="AM796" i="1" s="1"/>
  <c r="AM797" i="1" s="1"/>
  <c r="AM798" i="1" s="1"/>
  <c r="AM799" i="1" s="1"/>
  <c r="AM800" i="1" s="1"/>
  <c r="AM801" i="1" s="1"/>
  <c r="AM802" i="1" s="1"/>
  <c r="AM803" i="1" s="1"/>
  <c r="AM804" i="1" s="1"/>
  <c r="AM805" i="1" s="1"/>
  <c r="AM806" i="1" s="1"/>
  <c r="AM807" i="1" s="1"/>
  <c r="AM808" i="1" s="1"/>
  <c r="AM809" i="1" s="1"/>
  <c r="AM810" i="1" s="1"/>
  <c r="AM811" i="1" s="1"/>
  <c r="AM812" i="1" s="1"/>
  <c r="AM813" i="1" s="1"/>
  <c r="AM814" i="1" s="1"/>
  <c r="AM815" i="1" s="1"/>
  <c r="AM816" i="1" s="1"/>
  <c r="AM817" i="1" s="1"/>
  <c r="AM818" i="1" s="1"/>
  <c r="AM819" i="1" s="1"/>
  <c r="AM820" i="1" s="1"/>
  <c r="AM821" i="1" s="1"/>
  <c r="AM822" i="1" s="1"/>
  <c r="AM823" i="1" s="1"/>
  <c r="AM824" i="1" s="1"/>
  <c r="AM825" i="1" s="1"/>
  <c r="AM826" i="1" s="1"/>
  <c r="AM827" i="1" s="1"/>
  <c r="AM828" i="1" s="1"/>
  <c r="AM829" i="1" s="1"/>
  <c r="AM830" i="1" s="1"/>
  <c r="AM831" i="1" s="1"/>
  <c r="AM832" i="1" s="1"/>
  <c r="AM833" i="1" s="1"/>
  <c r="AM834" i="1" s="1"/>
  <c r="AM835" i="1" s="1"/>
  <c r="AM836" i="1" s="1"/>
  <c r="AM837" i="1" s="1"/>
  <c r="AM838" i="1" s="1"/>
  <c r="AM839" i="1" s="1"/>
  <c r="AM840" i="1" s="1"/>
  <c r="AM841" i="1" s="1"/>
  <c r="AM842" i="1" s="1"/>
  <c r="AM843" i="1" s="1"/>
  <c r="AM844" i="1" s="1"/>
  <c r="AM845" i="1" s="1"/>
  <c r="AM846" i="1" s="1"/>
  <c r="AM847" i="1" s="1"/>
  <c r="AM848" i="1" s="1"/>
  <c r="AM849" i="1" s="1"/>
  <c r="AM850" i="1" s="1"/>
  <c r="AM851" i="1" s="1"/>
  <c r="AM852" i="1" s="1"/>
  <c r="AM853" i="1" s="1"/>
  <c r="AM854" i="1" s="1"/>
  <c r="AM855" i="1" s="1"/>
  <c r="AM856" i="1" s="1"/>
  <c r="AM857" i="1" s="1"/>
  <c r="AM858" i="1" s="1"/>
  <c r="AM859" i="1" s="1"/>
  <c r="AM860" i="1" s="1"/>
  <c r="AM861" i="1" s="1"/>
  <c r="AM862" i="1" s="1"/>
  <c r="AM863" i="1" s="1"/>
  <c r="AM864" i="1" s="1"/>
  <c r="AM865" i="1" s="1"/>
  <c r="AM866" i="1" s="1"/>
  <c r="AM867" i="1" s="1"/>
  <c r="AM868" i="1" s="1"/>
  <c r="AM869" i="1" s="1"/>
  <c r="AM870" i="1" s="1"/>
  <c r="AM871" i="1" s="1"/>
  <c r="AM872" i="1" s="1"/>
  <c r="AM873" i="1" s="1"/>
  <c r="AM874" i="1" s="1"/>
  <c r="AM875" i="1" s="1"/>
  <c r="AM876" i="1" s="1"/>
  <c r="AM877" i="1" s="1"/>
  <c r="AM878" i="1" s="1"/>
  <c r="AM879" i="1" s="1"/>
  <c r="AM880" i="1" s="1"/>
  <c r="AM881" i="1" s="1"/>
  <c r="AM882" i="1" s="1"/>
  <c r="AM883" i="1" s="1"/>
  <c r="AM884" i="1" s="1"/>
  <c r="AM885" i="1" s="1"/>
  <c r="AM886" i="1" s="1"/>
  <c r="AM887" i="1" s="1"/>
  <c r="AM888" i="1" s="1"/>
  <c r="AM889" i="1" s="1"/>
  <c r="AM890" i="1" s="1"/>
  <c r="AM891" i="1" s="1"/>
  <c r="AM892" i="1" s="1"/>
  <c r="AM893" i="1" s="1"/>
  <c r="AM894" i="1" s="1"/>
  <c r="AM895" i="1" s="1"/>
  <c r="AM896" i="1" s="1"/>
  <c r="AM897" i="1" s="1"/>
  <c r="AM898" i="1" s="1"/>
  <c r="AM899" i="1" s="1"/>
  <c r="AM900" i="1" s="1"/>
  <c r="AM901" i="1" s="1"/>
  <c r="AM902" i="1" s="1"/>
  <c r="AM903" i="1" s="1"/>
  <c r="AM904" i="1" s="1"/>
  <c r="AM905" i="1" s="1"/>
  <c r="AM906" i="1" s="1"/>
  <c r="AM907" i="1" s="1"/>
  <c r="AM908" i="1" s="1"/>
  <c r="AM909" i="1" s="1"/>
  <c r="AM910" i="1" s="1"/>
  <c r="AM911" i="1" s="1"/>
  <c r="AM912" i="1" s="1"/>
  <c r="AM913" i="1" s="1"/>
  <c r="AM914" i="1" s="1"/>
  <c r="AM915" i="1" s="1"/>
  <c r="AM916" i="1" s="1"/>
  <c r="AM917" i="1" s="1"/>
  <c r="AM918" i="1" s="1"/>
  <c r="AM919" i="1" s="1"/>
  <c r="AM920" i="1" s="1"/>
  <c r="AM921" i="1" s="1"/>
  <c r="AM922" i="1" s="1"/>
  <c r="AM923" i="1" s="1"/>
  <c r="AM924" i="1" s="1"/>
  <c r="AM925" i="1" s="1"/>
  <c r="AM926" i="1" s="1"/>
  <c r="AM927" i="1" s="1"/>
  <c r="AM928" i="1" s="1"/>
  <c r="AM929" i="1" s="1"/>
  <c r="AM930" i="1" s="1"/>
  <c r="AM931" i="1" s="1"/>
  <c r="AM932" i="1" s="1"/>
  <c r="AM933" i="1" s="1"/>
  <c r="AM934" i="1" s="1"/>
  <c r="AM935" i="1" s="1"/>
  <c r="AM936" i="1" s="1"/>
  <c r="AM937" i="1" s="1"/>
  <c r="AM938" i="1" s="1"/>
  <c r="AM939" i="1" s="1"/>
  <c r="AM940" i="1" s="1"/>
  <c r="AM941" i="1" s="1"/>
  <c r="AM942" i="1" s="1"/>
  <c r="AM943" i="1" s="1"/>
  <c r="AM944" i="1" s="1"/>
  <c r="AM945" i="1" s="1"/>
  <c r="AM946" i="1" s="1"/>
  <c r="AM947" i="1" s="1"/>
  <c r="AM948" i="1" s="1"/>
  <c r="AM949" i="1" s="1"/>
  <c r="AM950" i="1" s="1"/>
  <c r="AM951" i="1" s="1"/>
  <c r="AM952" i="1" s="1"/>
  <c r="AM953" i="1" s="1"/>
  <c r="AM954" i="1" s="1"/>
  <c r="AM955" i="1" s="1"/>
  <c r="AM956" i="1" s="1"/>
  <c r="AM957" i="1" s="1"/>
  <c r="AM958" i="1" s="1"/>
  <c r="AM959" i="1" s="1"/>
  <c r="AM960" i="1" s="1"/>
  <c r="AM961" i="1" s="1"/>
  <c r="AM962" i="1" s="1"/>
  <c r="AM963" i="1" s="1"/>
  <c r="AM964" i="1" s="1"/>
  <c r="AM965" i="1" s="1"/>
  <c r="AM966" i="1" s="1"/>
  <c r="AM967" i="1" s="1"/>
  <c r="AM968" i="1" s="1"/>
  <c r="AM969" i="1" s="1"/>
  <c r="AM970" i="1" s="1"/>
  <c r="AM971" i="1" s="1"/>
  <c r="AM972" i="1" s="1"/>
  <c r="AM973" i="1" s="1"/>
  <c r="AM974" i="1" s="1"/>
  <c r="AM975" i="1" s="1"/>
  <c r="AM976" i="1" s="1"/>
  <c r="AM977" i="1" s="1"/>
  <c r="AM978" i="1" s="1"/>
  <c r="AM979" i="1" s="1"/>
  <c r="AM980" i="1" s="1"/>
  <c r="AM981" i="1" s="1"/>
  <c r="AM982" i="1" s="1"/>
  <c r="AM983" i="1" s="1"/>
  <c r="AM984" i="1" s="1"/>
  <c r="AM985" i="1" s="1"/>
  <c r="AM986" i="1" s="1"/>
  <c r="AM987" i="1" s="1"/>
  <c r="AM988" i="1" s="1"/>
  <c r="AM989" i="1" s="1"/>
  <c r="AM990" i="1" s="1"/>
  <c r="AM991" i="1" s="1"/>
  <c r="AM992" i="1" s="1"/>
  <c r="AM993" i="1" s="1"/>
  <c r="AM994" i="1" s="1"/>
  <c r="AM995" i="1" s="1"/>
  <c r="AM996" i="1" s="1"/>
  <c r="AM997" i="1" s="1"/>
  <c r="AM998" i="1" s="1"/>
  <c r="AM999" i="1" s="1"/>
  <c r="AM1000" i="1" s="1"/>
  <c r="AM1001" i="1" s="1"/>
  <c r="AM1002" i="1" s="1"/>
  <c r="AM1003" i="1" s="1"/>
  <c r="AM1004" i="1" s="1"/>
  <c r="AM1005" i="1" s="1"/>
  <c r="AM1006" i="1" s="1"/>
  <c r="AM1007" i="1" s="1"/>
  <c r="AM1008" i="1" s="1"/>
  <c r="AM1009" i="1" s="1"/>
  <c r="AM1010" i="1" s="1"/>
  <c r="AM1011" i="1" s="1"/>
  <c r="AM1012" i="1" s="1"/>
  <c r="AM1013" i="1" s="1"/>
  <c r="AM1014" i="1" s="1"/>
  <c r="AM1015" i="1" s="1"/>
  <c r="AM1016" i="1" s="1"/>
  <c r="AM1017" i="1" s="1"/>
  <c r="AM1018" i="1" s="1"/>
  <c r="AM1019" i="1" s="1"/>
  <c r="AM1020" i="1" s="1"/>
  <c r="AM1021" i="1" s="1"/>
  <c r="AM1022" i="1" s="1"/>
  <c r="AM1023" i="1" s="1"/>
  <c r="AM1024" i="1" s="1"/>
  <c r="AM1025" i="1" s="1"/>
  <c r="AM1026" i="1" s="1"/>
  <c r="AM1027" i="1" s="1"/>
  <c r="AM1028" i="1" s="1"/>
  <c r="AM1029" i="1" s="1"/>
  <c r="AM1030" i="1" s="1"/>
  <c r="AM1031" i="1" s="1"/>
  <c r="AM1032" i="1" s="1"/>
  <c r="AM1033" i="1" s="1"/>
  <c r="AM1034" i="1" s="1"/>
  <c r="AM1035" i="1" s="1"/>
  <c r="AM1036" i="1" s="1"/>
  <c r="AM1037" i="1" s="1"/>
  <c r="AM1038" i="1" s="1"/>
  <c r="AM1039" i="1" s="1"/>
  <c r="AM1040" i="1" s="1"/>
  <c r="AM1041" i="1" s="1"/>
  <c r="AM1042" i="1" s="1"/>
  <c r="AM1043" i="1" s="1"/>
  <c r="AM1044" i="1" s="1"/>
  <c r="AM1045" i="1" s="1"/>
  <c r="AM1046" i="1" s="1"/>
  <c r="AM1047" i="1" s="1"/>
  <c r="AM1048" i="1" s="1"/>
  <c r="AM1049" i="1" s="1"/>
  <c r="AM1050" i="1" s="1"/>
  <c r="AM1051" i="1" s="1"/>
  <c r="AM1052" i="1" s="1"/>
  <c r="AM1053" i="1" s="1"/>
  <c r="AM1054" i="1" s="1"/>
  <c r="AM1055" i="1" s="1"/>
  <c r="AM1056" i="1" s="1"/>
  <c r="AM1057" i="1" s="1"/>
  <c r="AM1058" i="1" s="1"/>
  <c r="AM1059" i="1" s="1"/>
  <c r="AM1060" i="1" s="1"/>
  <c r="AM1061" i="1" s="1"/>
  <c r="AM1062" i="1" s="1"/>
  <c r="AM1063" i="1" s="1"/>
  <c r="AM1064" i="1" s="1"/>
  <c r="AM1065" i="1" s="1"/>
  <c r="AM1066" i="1" s="1"/>
  <c r="AM1067" i="1" s="1"/>
  <c r="AM1068" i="1" s="1"/>
  <c r="AM1069" i="1" s="1"/>
  <c r="AM1070" i="1" s="1"/>
  <c r="AM1071" i="1" s="1"/>
  <c r="AM1072" i="1" s="1"/>
  <c r="AM1073" i="1" s="1"/>
  <c r="AM1074" i="1" s="1"/>
  <c r="AM1075" i="1" s="1"/>
  <c r="AM1076" i="1" s="1"/>
  <c r="AM1077" i="1" s="1"/>
  <c r="AM1078" i="1" s="1"/>
  <c r="AM1079" i="1" s="1"/>
  <c r="AM1080" i="1" s="1"/>
  <c r="AM1081" i="1" s="1"/>
  <c r="AM1082" i="1" s="1"/>
  <c r="AM1083" i="1" s="1"/>
  <c r="AM1084" i="1" s="1"/>
  <c r="AM1085" i="1" s="1"/>
  <c r="AM1086" i="1" s="1"/>
  <c r="AM1087" i="1" s="1"/>
  <c r="AM1088" i="1" s="1"/>
  <c r="AM1089" i="1" s="1"/>
  <c r="AM1090" i="1" s="1"/>
  <c r="AM1091" i="1" s="1"/>
  <c r="AM1092" i="1" s="1"/>
  <c r="AM1093" i="1" s="1"/>
  <c r="AM1094" i="1" s="1"/>
  <c r="AM1095" i="1" s="1"/>
  <c r="AM1096" i="1" s="1"/>
  <c r="AM1097" i="1" s="1"/>
  <c r="AM1098" i="1" s="1"/>
  <c r="AM1099" i="1" s="1"/>
  <c r="AM1100" i="1" s="1"/>
  <c r="AM1101" i="1" s="1"/>
  <c r="AM1102" i="1" s="1"/>
  <c r="AM1103" i="1" s="1"/>
  <c r="AM1104" i="1" s="1"/>
  <c r="AM1105" i="1" s="1"/>
  <c r="AM1106" i="1" s="1"/>
  <c r="AM1107" i="1" s="1"/>
  <c r="AM1108" i="1" s="1"/>
  <c r="AM1109" i="1" s="1"/>
  <c r="AM1110" i="1" s="1"/>
  <c r="AM1111" i="1" s="1"/>
  <c r="AM1112" i="1" s="1"/>
  <c r="AM1113" i="1" s="1"/>
  <c r="AM1114" i="1" s="1"/>
  <c r="AM1115" i="1" s="1"/>
  <c r="AM1116" i="1" s="1"/>
  <c r="AM1117" i="1" s="1"/>
  <c r="AM1118" i="1" s="1"/>
  <c r="AM1119" i="1" s="1"/>
  <c r="AM1120" i="1" s="1"/>
  <c r="AM1121" i="1" s="1"/>
  <c r="AM1122" i="1" s="1"/>
  <c r="AM1123" i="1" s="1"/>
  <c r="AM1124" i="1" s="1"/>
  <c r="AM1125" i="1" s="1"/>
  <c r="AM1126" i="1" s="1"/>
  <c r="AM1127" i="1" s="1"/>
  <c r="AM1128" i="1" s="1"/>
  <c r="AM1129" i="1" s="1"/>
  <c r="AM1130" i="1" s="1"/>
  <c r="AM1131" i="1" s="1"/>
  <c r="AM1132" i="1" s="1"/>
  <c r="AM1133" i="1" s="1"/>
  <c r="AM1134" i="1" s="1"/>
  <c r="AM1135" i="1" s="1"/>
  <c r="AM1136" i="1" s="1"/>
  <c r="AM1137" i="1" s="1"/>
  <c r="AM1138" i="1" s="1"/>
  <c r="AM1139" i="1" s="1"/>
  <c r="AM1140" i="1" s="1"/>
  <c r="AM1141" i="1" s="1"/>
  <c r="AM1142" i="1" s="1"/>
  <c r="AM1143" i="1" s="1"/>
  <c r="AM1144" i="1" s="1"/>
  <c r="AM1145" i="1" s="1"/>
  <c r="AM1146" i="1" s="1"/>
  <c r="AM1147" i="1" s="1"/>
  <c r="AM1148" i="1" s="1"/>
  <c r="AM1149" i="1" s="1"/>
  <c r="AM1150" i="1" s="1"/>
  <c r="AM1151" i="1" s="1"/>
  <c r="AM1152" i="1" s="1"/>
  <c r="AM1153" i="1" s="1"/>
  <c r="AM1154" i="1" s="1"/>
  <c r="AM1155" i="1" s="1"/>
  <c r="AM1156" i="1" s="1"/>
  <c r="AM1157" i="1" s="1"/>
  <c r="AM1158" i="1" s="1"/>
  <c r="AM1159" i="1" s="1"/>
  <c r="AM1160" i="1" s="1"/>
  <c r="AM1161" i="1" s="1"/>
  <c r="AM1162" i="1" s="1"/>
  <c r="AM1163" i="1" s="1"/>
  <c r="AM1164" i="1" s="1"/>
  <c r="AM1165" i="1" s="1"/>
  <c r="AM1166" i="1" s="1"/>
  <c r="AM1167" i="1" s="1"/>
  <c r="AM1168" i="1" s="1"/>
  <c r="AM1169" i="1" s="1"/>
  <c r="AM1170" i="1" s="1"/>
  <c r="AM1171" i="1" s="1"/>
  <c r="AM1172" i="1" s="1"/>
  <c r="AM1173" i="1" s="1"/>
  <c r="AM1174" i="1" s="1"/>
  <c r="AM1175" i="1" s="1"/>
  <c r="AM1176" i="1" s="1"/>
  <c r="AM1177" i="1" s="1"/>
  <c r="AM1178" i="1" s="1"/>
  <c r="AM1179" i="1" s="1"/>
  <c r="AM1180" i="1" s="1"/>
  <c r="AM1181" i="1" s="1"/>
  <c r="AM1182" i="1" s="1"/>
  <c r="AM1183" i="1" s="1"/>
  <c r="AM1184" i="1" s="1"/>
  <c r="AM1185" i="1" s="1"/>
  <c r="AM1186" i="1" s="1"/>
  <c r="AM1187" i="1" s="1"/>
  <c r="AM1188" i="1" s="1"/>
  <c r="AM1189" i="1" s="1"/>
  <c r="AM1190" i="1" s="1"/>
  <c r="AM1191" i="1" s="1"/>
  <c r="AM1192" i="1" s="1"/>
  <c r="AM1193" i="1" s="1"/>
  <c r="AM1194" i="1" s="1"/>
  <c r="AM1195" i="1" s="1"/>
  <c r="AM1196" i="1" s="1"/>
  <c r="AM1197" i="1" s="1"/>
  <c r="AM1198" i="1" s="1"/>
  <c r="AM1199" i="1" s="1"/>
  <c r="AM1200" i="1" s="1"/>
  <c r="AM1201" i="1" s="1"/>
  <c r="AM1202" i="1" s="1"/>
  <c r="AM1203" i="1" s="1"/>
  <c r="AM1204" i="1" s="1"/>
  <c r="AM1205" i="1" s="1"/>
  <c r="AM1206" i="1" s="1"/>
  <c r="AM1207" i="1" s="1"/>
  <c r="AM1208" i="1" s="1"/>
  <c r="AM1209" i="1" s="1"/>
  <c r="AM1210" i="1" s="1"/>
  <c r="AM1211" i="1" s="1"/>
  <c r="AM1212" i="1" s="1"/>
  <c r="AM1213" i="1" s="1"/>
  <c r="AM1214" i="1" s="1"/>
  <c r="AM1215" i="1" s="1"/>
  <c r="AM1216" i="1" s="1"/>
  <c r="AM1217" i="1" s="1"/>
  <c r="AM1218" i="1" s="1"/>
  <c r="AM1219" i="1" s="1"/>
  <c r="AM1220" i="1" s="1"/>
  <c r="AM1221" i="1" s="1"/>
  <c r="AM1222" i="1" s="1"/>
  <c r="AM1223" i="1" s="1"/>
  <c r="AM1224" i="1" s="1"/>
  <c r="AM1225" i="1" s="1"/>
  <c r="AM1226" i="1" s="1"/>
  <c r="AM1227" i="1" s="1"/>
  <c r="AM1228" i="1" s="1"/>
  <c r="AM1229" i="1" s="1"/>
  <c r="AM1230" i="1" s="1"/>
  <c r="AM1231" i="1" s="1"/>
  <c r="AM1232" i="1" s="1"/>
  <c r="AM1233" i="1" s="1"/>
  <c r="AM1234" i="1" s="1"/>
  <c r="AM1235" i="1" s="1"/>
  <c r="AM1236" i="1" s="1"/>
  <c r="AM1237" i="1" s="1"/>
  <c r="AM1238" i="1" s="1"/>
  <c r="AM1239" i="1" s="1"/>
  <c r="AM1240" i="1" s="1"/>
  <c r="AM1241" i="1" s="1"/>
  <c r="AM1242" i="1" s="1"/>
  <c r="AM1243" i="1" s="1"/>
  <c r="AM1244" i="1" s="1"/>
  <c r="AM1245" i="1" s="1"/>
  <c r="AM1246" i="1" s="1"/>
  <c r="AM1247" i="1" s="1"/>
  <c r="AM1248" i="1" s="1"/>
  <c r="AM1249" i="1" s="1"/>
  <c r="AM1250" i="1" s="1"/>
  <c r="AM1251" i="1" s="1"/>
  <c r="AM1252" i="1" s="1"/>
  <c r="AM1253" i="1" s="1"/>
  <c r="AM1254" i="1" s="1"/>
  <c r="AM1255" i="1" s="1"/>
  <c r="AM1256" i="1" s="1"/>
  <c r="AM1257" i="1" s="1"/>
  <c r="AM1258" i="1" s="1"/>
  <c r="AM1259" i="1" s="1"/>
  <c r="AM1260" i="1" s="1"/>
  <c r="AM1261" i="1" s="1"/>
  <c r="AM1262" i="1" s="1"/>
  <c r="AM1263" i="1" s="1"/>
  <c r="AM1264" i="1" s="1"/>
  <c r="AM1265" i="1" s="1"/>
  <c r="AM1266" i="1" s="1"/>
  <c r="AM1267" i="1" s="1"/>
  <c r="AM1268" i="1" s="1"/>
  <c r="AM1269" i="1" s="1"/>
  <c r="AM1270" i="1" s="1"/>
  <c r="AM1271" i="1" s="1"/>
  <c r="AM1272" i="1" s="1"/>
  <c r="AM1273" i="1" s="1"/>
  <c r="AM1274" i="1" s="1"/>
  <c r="AM1275" i="1" s="1"/>
  <c r="AM1276" i="1" s="1"/>
  <c r="AM1277" i="1" s="1"/>
  <c r="AM1278" i="1" s="1"/>
  <c r="AM1279" i="1" s="1"/>
  <c r="AM1280" i="1" s="1"/>
  <c r="AM1281" i="1" s="1"/>
  <c r="AM1282" i="1" s="1"/>
  <c r="AM1283" i="1" s="1"/>
  <c r="AM1284" i="1" s="1"/>
  <c r="AM1285" i="1" s="1"/>
  <c r="AM1286" i="1" s="1"/>
  <c r="AM1287" i="1" s="1"/>
  <c r="AM1288" i="1" s="1"/>
  <c r="AM1289" i="1" s="1"/>
  <c r="AM1290" i="1" s="1"/>
  <c r="AM1291" i="1" s="1"/>
  <c r="AM1292" i="1" s="1"/>
  <c r="AM1293" i="1" s="1"/>
  <c r="AM1294" i="1" s="1"/>
  <c r="AM1295" i="1" s="1"/>
  <c r="AM1296" i="1" s="1"/>
  <c r="AM1297" i="1" s="1"/>
  <c r="AM1298" i="1" s="1"/>
  <c r="AM1299" i="1" s="1"/>
  <c r="AM1300" i="1" s="1"/>
  <c r="AM1301" i="1" s="1"/>
  <c r="AM1302" i="1" s="1"/>
  <c r="AM1303" i="1" s="1"/>
  <c r="AM1304" i="1" s="1"/>
  <c r="AM1305" i="1" s="1"/>
  <c r="AM1306" i="1" s="1"/>
  <c r="AM1307" i="1" s="1"/>
  <c r="AM1308" i="1" s="1"/>
  <c r="AM1309" i="1" s="1"/>
  <c r="AM1310" i="1" s="1"/>
  <c r="AM1311" i="1" s="1"/>
  <c r="AM1312" i="1" s="1"/>
  <c r="AM1313" i="1" s="1"/>
  <c r="AM1314" i="1" s="1"/>
  <c r="AM1315" i="1" s="1"/>
  <c r="AM1316" i="1" s="1"/>
  <c r="AM1317" i="1" s="1"/>
  <c r="AM1318" i="1" s="1"/>
  <c r="AM1319" i="1" s="1"/>
  <c r="AM1320" i="1" s="1"/>
  <c r="AM1321" i="1" s="1"/>
  <c r="AM1322" i="1" s="1"/>
  <c r="AM1323" i="1" s="1"/>
  <c r="AM1324" i="1" s="1"/>
  <c r="AM1325" i="1" s="1"/>
  <c r="AM1326" i="1" s="1"/>
  <c r="AM1327" i="1" s="1"/>
  <c r="AM1328" i="1" s="1"/>
  <c r="AM1329" i="1" s="1"/>
  <c r="AM1330" i="1" s="1"/>
  <c r="AM1331" i="1" s="1"/>
  <c r="AM1332" i="1" s="1"/>
  <c r="AM1333" i="1" s="1"/>
  <c r="AM1334" i="1" s="1"/>
  <c r="AM1335" i="1" s="1"/>
  <c r="AM1336" i="1" s="1"/>
  <c r="AM1337" i="1" s="1"/>
  <c r="AM1338" i="1" s="1"/>
  <c r="AM1339" i="1" s="1"/>
  <c r="AM1340" i="1" s="1"/>
  <c r="AM1341" i="1" s="1"/>
  <c r="AM1342" i="1" s="1"/>
  <c r="AM1343" i="1" s="1"/>
  <c r="AM1344" i="1" s="1"/>
  <c r="AM1345" i="1" s="1"/>
  <c r="AM1346" i="1" s="1"/>
  <c r="AM1347" i="1" s="1"/>
  <c r="AM1348" i="1" s="1"/>
  <c r="AM1349" i="1" s="1"/>
  <c r="AM1350" i="1" s="1"/>
  <c r="AM1351" i="1" s="1"/>
  <c r="AM1352" i="1" s="1"/>
  <c r="AM1353" i="1" s="1"/>
  <c r="AM1354" i="1" s="1"/>
  <c r="AM1355" i="1" s="1"/>
  <c r="AM1356" i="1" s="1"/>
  <c r="AM1357" i="1" s="1"/>
  <c r="AM1358" i="1" s="1"/>
  <c r="AM1359" i="1" s="1"/>
  <c r="AM1360" i="1" s="1"/>
  <c r="AM1361" i="1" s="1"/>
  <c r="AM1362" i="1" s="1"/>
  <c r="AM1363" i="1" s="1"/>
  <c r="AM1364" i="1" s="1"/>
  <c r="AM1365" i="1" s="1"/>
  <c r="AM1366" i="1" s="1"/>
  <c r="AM1367" i="1" s="1"/>
  <c r="AM1368" i="1" s="1"/>
  <c r="AM1369" i="1" s="1"/>
  <c r="AM1370" i="1" s="1"/>
  <c r="AM1371" i="1" s="1"/>
  <c r="AM1372" i="1" s="1"/>
  <c r="AM1373" i="1" s="1"/>
  <c r="AM1374" i="1" s="1"/>
  <c r="AM1375" i="1" s="1"/>
  <c r="AM1376" i="1" s="1"/>
  <c r="AM1377" i="1" s="1"/>
  <c r="AM1378" i="1" s="1"/>
  <c r="AM1379" i="1" s="1"/>
  <c r="AM1380" i="1" s="1"/>
  <c r="AM1381" i="1" s="1"/>
  <c r="AM1382" i="1" s="1"/>
  <c r="AM1383" i="1" s="1"/>
  <c r="AM1384" i="1" s="1"/>
  <c r="AM1385" i="1" s="1"/>
  <c r="AM1386" i="1" s="1"/>
  <c r="AM1387" i="1" s="1"/>
  <c r="AM1388" i="1" s="1"/>
  <c r="AM1389" i="1" s="1"/>
  <c r="AM1390" i="1" s="1"/>
  <c r="AM1391" i="1" s="1"/>
  <c r="AM1392" i="1" s="1"/>
  <c r="AM1393" i="1" s="1"/>
  <c r="AM1394" i="1" s="1"/>
  <c r="AM1395" i="1" s="1"/>
  <c r="AM1396" i="1" s="1"/>
  <c r="AM1397" i="1" s="1"/>
  <c r="AM1398" i="1" s="1"/>
  <c r="AM1399" i="1" s="1"/>
  <c r="AM1400" i="1" s="1"/>
  <c r="AM1401" i="1" s="1"/>
  <c r="AM1402" i="1" s="1"/>
  <c r="AM1403" i="1" s="1"/>
  <c r="AM1404" i="1" s="1"/>
  <c r="AM1405" i="1" s="1"/>
  <c r="AM1406" i="1" s="1"/>
  <c r="AM1407" i="1" s="1"/>
  <c r="AM1408" i="1" s="1"/>
  <c r="AM1409" i="1" s="1"/>
  <c r="AM1410" i="1" s="1"/>
  <c r="AM1411" i="1" s="1"/>
  <c r="AM1412" i="1" s="1"/>
  <c r="AM1413" i="1" s="1"/>
  <c r="AM1414" i="1" s="1"/>
  <c r="AM1415" i="1" s="1"/>
  <c r="AM1416" i="1" s="1"/>
  <c r="AM1417" i="1" s="1"/>
  <c r="AM1418" i="1" s="1"/>
  <c r="AM1419" i="1" s="1"/>
  <c r="AM1420" i="1" s="1"/>
  <c r="AM1421" i="1" s="1"/>
  <c r="AM1422" i="1" s="1"/>
  <c r="AM1423" i="1" s="1"/>
  <c r="AM1424" i="1" s="1"/>
  <c r="AM1425" i="1" s="1"/>
  <c r="AM1426" i="1" s="1"/>
  <c r="AM1427" i="1" s="1"/>
  <c r="AM1428" i="1" s="1"/>
  <c r="AM1429" i="1" s="1"/>
  <c r="AM1430" i="1" s="1"/>
  <c r="AM1431" i="1" s="1"/>
  <c r="AM1432" i="1" s="1"/>
  <c r="AM1433" i="1" s="1"/>
  <c r="AM1434" i="1" s="1"/>
  <c r="AM1435" i="1" s="1"/>
  <c r="AM1436" i="1" s="1"/>
  <c r="AM1437" i="1" s="1"/>
  <c r="AM1438" i="1" s="1"/>
  <c r="AM1439" i="1" s="1"/>
  <c r="AM1440" i="1" s="1"/>
  <c r="AM1441" i="1" s="1"/>
  <c r="AM1442" i="1" s="1"/>
  <c r="AM1443" i="1" s="1"/>
  <c r="AM1444" i="1" s="1"/>
  <c r="AM1445" i="1" s="1"/>
  <c r="AM1446" i="1" s="1"/>
  <c r="AM1447" i="1" s="1"/>
  <c r="AM1448" i="1" s="1"/>
  <c r="AM1449" i="1" s="1"/>
  <c r="AM1450" i="1" s="1"/>
  <c r="AM1451" i="1" s="1"/>
  <c r="AM1452" i="1" s="1"/>
  <c r="AM1453" i="1" s="1"/>
  <c r="AM1454" i="1" s="1"/>
  <c r="AM1455" i="1" s="1"/>
  <c r="AM1456" i="1" s="1"/>
  <c r="AM1457" i="1" s="1"/>
  <c r="AM1458" i="1" s="1"/>
  <c r="AM1459" i="1" s="1"/>
  <c r="AM1460" i="1" s="1"/>
  <c r="AM1461" i="1" s="1"/>
  <c r="AM1462" i="1" s="1"/>
  <c r="AM1463" i="1" s="1"/>
  <c r="AM1464" i="1" s="1"/>
  <c r="AM1465" i="1" s="1"/>
  <c r="AM1466" i="1" s="1"/>
  <c r="AM1467" i="1" s="1"/>
  <c r="AM1468" i="1" s="1"/>
  <c r="AM1469" i="1" s="1"/>
  <c r="AM1470" i="1" s="1"/>
  <c r="AM1471" i="1" s="1"/>
  <c r="AM1472" i="1" s="1"/>
  <c r="AM1473" i="1" s="1"/>
  <c r="AM1474" i="1" s="1"/>
  <c r="AM1475" i="1" s="1"/>
  <c r="AM1476" i="1" s="1"/>
  <c r="AM1477" i="1" s="1"/>
  <c r="AM1478" i="1" s="1"/>
  <c r="AM1479" i="1" s="1"/>
  <c r="AM1480" i="1" s="1"/>
  <c r="AM1481" i="1" s="1"/>
  <c r="AM1482" i="1" s="1"/>
  <c r="AM1483" i="1" s="1"/>
  <c r="AM1484" i="1" s="1"/>
  <c r="AM1485" i="1" s="1"/>
  <c r="AM1486" i="1" s="1"/>
  <c r="AM1487" i="1" s="1"/>
  <c r="AM1488" i="1" s="1"/>
  <c r="AM1489" i="1" s="1"/>
  <c r="AM1490" i="1" s="1"/>
  <c r="AM1491" i="1" s="1"/>
  <c r="AM1492" i="1" s="1"/>
  <c r="AM1493" i="1" s="1"/>
  <c r="AM1494" i="1" s="1"/>
  <c r="AM1495" i="1" s="1"/>
  <c r="AM1496" i="1" s="1"/>
  <c r="AM1497" i="1" s="1"/>
  <c r="AM1498" i="1" s="1"/>
  <c r="AM1499" i="1" s="1"/>
  <c r="AM1500" i="1" s="1"/>
  <c r="AM1501" i="1" s="1"/>
  <c r="AM1502" i="1" s="1"/>
  <c r="AM1503" i="1" s="1"/>
  <c r="AM1504" i="1" s="1"/>
  <c r="AM1505" i="1" s="1"/>
  <c r="AM1506" i="1" s="1"/>
  <c r="AM1507" i="1" s="1"/>
  <c r="AM1508" i="1" s="1"/>
  <c r="AM1509" i="1" s="1"/>
  <c r="AM1510" i="1" s="1"/>
  <c r="AM1511" i="1" s="1"/>
  <c r="AM1512" i="1" s="1"/>
  <c r="AM1513" i="1" s="1"/>
  <c r="AM1514" i="1" s="1"/>
  <c r="AM1515" i="1" s="1"/>
  <c r="AM1516" i="1" s="1"/>
  <c r="AM1517" i="1" s="1"/>
  <c r="AM1518" i="1" s="1"/>
  <c r="AM1519" i="1" s="1"/>
  <c r="AM1520" i="1" s="1"/>
  <c r="AM1521" i="1" s="1"/>
  <c r="AM1522" i="1" s="1"/>
  <c r="AM1523" i="1" s="1"/>
  <c r="AM1524" i="1" s="1"/>
  <c r="AM1525" i="1" s="1"/>
  <c r="AM1526" i="1" s="1"/>
  <c r="AM1527" i="1" s="1"/>
  <c r="AM1528" i="1" s="1"/>
  <c r="AM1529" i="1" s="1"/>
  <c r="AM1530" i="1" s="1"/>
  <c r="AM1531" i="1" s="1"/>
  <c r="AM1532" i="1" s="1"/>
  <c r="AM1533" i="1" s="1"/>
  <c r="AM1534" i="1" s="1"/>
  <c r="AM1535" i="1" s="1"/>
  <c r="AM1536" i="1" s="1"/>
  <c r="AM1537" i="1" s="1"/>
  <c r="AM1538" i="1" s="1"/>
  <c r="AM1539" i="1" s="1"/>
  <c r="AM1540" i="1" s="1"/>
  <c r="AM1541" i="1" s="1"/>
  <c r="AM1542" i="1" s="1"/>
  <c r="AM1543" i="1" s="1"/>
  <c r="AM1544" i="1" s="1"/>
  <c r="AM1545" i="1" s="1"/>
  <c r="AM1546" i="1" s="1"/>
  <c r="AM1547" i="1" s="1"/>
  <c r="AM1548" i="1" s="1"/>
  <c r="AM1549" i="1" s="1"/>
  <c r="AM1550" i="1" s="1"/>
  <c r="AM1551" i="1" s="1"/>
  <c r="AM1552" i="1" s="1"/>
  <c r="AM1553" i="1" s="1"/>
  <c r="AM1554" i="1" s="1"/>
  <c r="AM1555" i="1" s="1"/>
  <c r="AM1556" i="1" s="1"/>
  <c r="AM1557" i="1" s="1"/>
  <c r="AM1558" i="1" s="1"/>
  <c r="AM1559" i="1" s="1"/>
  <c r="AM1560" i="1" s="1"/>
  <c r="AM1561" i="1" s="1"/>
  <c r="AM1562" i="1" s="1"/>
  <c r="AM1563" i="1" s="1"/>
  <c r="AM1564" i="1" s="1"/>
  <c r="AM1565" i="1" s="1"/>
  <c r="AM1566" i="1" s="1"/>
  <c r="AM1567" i="1" s="1"/>
  <c r="AM1568" i="1" s="1"/>
  <c r="AM1569" i="1" s="1"/>
  <c r="AM1570" i="1" s="1"/>
  <c r="AM1571" i="1" s="1"/>
  <c r="AM1572" i="1" s="1"/>
  <c r="AM1573" i="1" s="1"/>
  <c r="AM1574" i="1" s="1"/>
  <c r="AM1575" i="1" s="1"/>
  <c r="AM1576" i="1" s="1"/>
  <c r="AM1577" i="1" s="1"/>
  <c r="AM1578" i="1" s="1"/>
  <c r="AM1579" i="1" s="1"/>
  <c r="AM1580" i="1" s="1"/>
  <c r="AM1581" i="1" s="1"/>
  <c r="AM1582" i="1" s="1"/>
  <c r="AM1583" i="1" s="1"/>
  <c r="AM1584" i="1" s="1"/>
  <c r="AM1585" i="1" s="1"/>
  <c r="AM1586" i="1" s="1"/>
  <c r="AM1587" i="1" s="1"/>
  <c r="AM1588" i="1" s="1"/>
  <c r="AM1589" i="1" s="1"/>
  <c r="AM1590" i="1" s="1"/>
  <c r="AM1591" i="1" s="1"/>
  <c r="AM1592" i="1" s="1"/>
  <c r="AM1593" i="1" s="1"/>
  <c r="AM1594" i="1" s="1"/>
  <c r="AM1595" i="1" s="1"/>
  <c r="AM1596" i="1" s="1"/>
  <c r="AM1597" i="1" s="1"/>
  <c r="AM1598" i="1" s="1"/>
  <c r="AM1599" i="1" s="1"/>
  <c r="AM1600" i="1" s="1"/>
  <c r="AM1601" i="1" s="1"/>
  <c r="AM1602" i="1" s="1"/>
  <c r="AM1603" i="1" s="1"/>
  <c r="AM1604" i="1" s="1"/>
  <c r="AM1605" i="1" s="1"/>
  <c r="AM1606" i="1" s="1"/>
  <c r="AM1607" i="1" s="1"/>
  <c r="AM1608" i="1" s="1"/>
  <c r="AM1609" i="1" s="1"/>
  <c r="AM1610" i="1" s="1"/>
  <c r="AM1611" i="1" s="1"/>
  <c r="AM1612" i="1" s="1"/>
  <c r="AM1613" i="1" s="1"/>
  <c r="AM1614" i="1" s="1"/>
  <c r="AM1615" i="1" s="1"/>
  <c r="AM1616" i="1" s="1"/>
  <c r="AM1617" i="1" s="1"/>
  <c r="AM1618" i="1" s="1"/>
  <c r="AM1619" i="1" s="1"/>
  <c r="AM1620" i="1" s="1"/>
  <c r="AM1621" i="1" s="1"/>
  <c r="AM1622" i="1" s="1"/>
  <c r="AM1623" i="1" s="1"/>
  <c r="AM1624" i="1" s="1"/>
  <c r="AM1625" i="1" s="1"/>
  <c r="AM1626" i="1" s="1"/>
  <c r="AM1627" i="1" s="1"/>
  <c r="AM1628" i="1" s="1"/>
  <c r="AM1629" i="1" s="1"/>
  <c r="AM1630" i="1" s="1"/>
  <c r="AM1631" i="1" s="1"/>
  <c r="AM1632" i="1" s="1"/>
  <c r="AM1633" i="1" s="1"/>
  <c r="AM1634" i="1" s="1"/>
  <c r="AM1635" i="1" s="1"/>
  <c r="AM1636" i="1" s="1"/>
  <c r="AM1637" i="1" s="1"/>
  <c r="AM1638" i="1" s="1"/>
  <c r="AM1639" i="1" s="1"/>
  <c r="AM1640" i="1" s="1"/>
  <c r="AM1641" i="1" s="1"/>
  <c r="AM1642" i="1" s="1"/>
  <c r="AM1643" i="1" s="1"/>
  <c r="AM1644" i="1" s="1"/>
  <c r="AM1645" i="1" s="1"/>
  <c r="AM1646" i="1" s="1"/>
  <c r="AM1647" i="1" s="1"/>
  <c r="AM1648" i="1" s="1"/>
  <c r="AM1649" i="1" s="1"/>
  <c r="AM1650" i="1" s="1"/>
  <c r="AM1651" i="1" s="1"/>
  <c r="AM1652" i="1" s="1"/>
  <c r="AM1653" i="1" s="1"/>
  <c r="AM1654" i="1" s="1"/>
  <c r="AM1655" i="1" s="1"/>
  <c r="AM1656" i="1" s="1"/>
  <c r="AM1657" i="1" s="1"/>
  <c r="AM1658" i="1" s="1"/>
  <c r="AM1659" i="1" s="1"/>
  <c r="AM1660" i="1" s="1"/>
  <c r="AM1661" i="1" s="1"/>
  <c r="AM1662" i="1" s="1"/>
  <c r="AM1663" i="1" s="1"/>
  <c r="AM1664" i="1" s="1"/>
  <c r="AM1665" i="1" s="1"/>
  <c r="AM1666" i="1" s="1"/>
  <c r="AM1667" i="1" s="1"/>
  <c r="AM1668" i="1" s="1"/>
  <c r="AM1669" i="1" s="1"/>
  <c r="AM1670" i="1" s="1"/>
  <c r="AM1671" i="1" s="1"/>
  <c r="AM1672" i="1" s="1"/>
  <c r="AM1673" i="1" s="1"/>
  <c r="AM1674" i="1" s="1"/>
  <c r="AM1675" i="1" s="1"/>
  <c r="AM1676" i="1" s="1"/>
  <c r="AM1677" i="1" s="1"/>
  <c r="AM1678" i="1" s="1"/>
  <c r="AM1679" i="1" s="1"/>
  <c r="AM1680" i="1" s="1"/>
  <c r="AM1681" i="1" s="1"/>
  <c r="AM1682" i="1" s="1"/>
  <c r="AM1683" i="1" s="1"/>
  <c r="AM1684" i="1" s="1"/>
  <c r="AM1685" i="1" s="1"/>
  <c r="AM1686" i="1" s="1"/>
  <c r="AM1687" i="1" s="1"/>
  <c r="AM1688" i="1" s="1"/>
  <c r="AM1689" i="1" s="1"/>
  <c r="AM1690" i="1" s="1"/>
  <c r="AM1691" i="1" s="1"/>
  <c r="AM1692" i="1" s="1"/>
  <c r="AM1693" i="1" s="1"/>
  <c r="AM1694" i="1" s="1"/>
  <c r="AM1695" i="1" s="1"/>
  <c r="AM1696" i="1" s="1"/>
  <c r="AM1697" i="1" s="1"/>
  <c r="AM1698" i="1" s="1"/>
  <c r="AM1699" i="1" s="1"/>
  <c r="AM1700" i="1" s="1"/>
  <c r="AM1701" i="1" s="1"/>
  <c r="AM1702" i="1" s="1"/>
  <c r="AM1703" i="1" s="1"/>
  <c r="AM1704" i="1" s="1"/>
  <c r="AM1705" i="1" s="1"/>
  <c r="AM1706" i="1" s="1"/>
  <c r="AM1707" i="1" s="1"/>
  <c r="AM1708" i="1" s="1"/>
  <c r="AM1709" i="1" s="1"/>
  <c r="AM1710" i="1" s="1"/>
  <c r="AM1711" i="1" s="1"/>
  <c r="AM1712" i="1" s="1"/>
  <c r="AM1713" i="1" s="1"/>
  <c r="AM1714" i="1" s="1"/>
  <c r="AM1715" i="1" s="1"/>
  <c r="AM1716" i="1" s="1"/>
  <c r="AM1717" i="1" s="1"/>
  <c r="AM1718" i="1" s="1"/>
  <c r="AM1719" i="1" s="1"/>
  <c r="AM1720" i="1" s="1"/>
  <c r="AM1721" i="1" s="1"/>
  <c r="AM1722" i="1" s="1"/>
  <c r="AM1723" i="1" s="1"/>
  <c r="AM1724" i="1" s="1"/>
  <c r="AM1725" i="1" s="1"/>
  <c r="AM1726" i="1" s="1"/>
  <c r="AM1727" i="1" s="1"/>
  <c r="AM1728" i="1" s="1"/>
  <c r="AM1729" i="1" s="1"/>
  <c r="AM1730" i="1" s="1"/>
  <c r="AM1731" i="1" s="1"/>
  <c r="AM1732" i="1" s="1"/>
  <c r="AM1733" i="1" s="1"/>
  <c r="AM1734" i="1" s="1"/>
  <c r="AM1735" i="1" s="1"/>
  <c r="AM1736" i="1" s="1"/>
  <c r="AM1737" i="1" s="1"/>
  <c r="AM1738" i="1" s="1"/>
  <c r="AM1739" i="1" s="1"/>
  <c r="AM1740" i="1" s="1"/>
  <c r="AM1741" i="1" s="1"/>
  <c r="AM1742" i="1" s="1"/>
  <c r="AM1743" i="1" s="1"/>
  <c r="AM1744" i="1" s="1"/>
  <c r="AM1745" i="1" s="1"/>
  <c r="AM1746" i="1" s="1"/>
  <c r="AM1747" i="1" s="1"/>
  <c r="AM1748" i="1" s="1"/>
  <c r="AM1749" i="1" s="1"/>
  <c r="AM1750" i="1" s="1"/>
  <c r="AM1751" i="1" s="1"/>
  <c r="AM1752" i="1" s="1"/>
  <c r="AM1753" i="1" s="1"/>
  <c r="AM1754" i="1" s="1"/>
  <c r="AM1755" i="1" s="1"/>
  <c r="AM1756" i="1" s="1"/>
  <c r="AM1757" i="1" s="1"/>
  <c r="AM1758" i="1" s="1"/>
  <c r="AM1759" i="1" s="1"/>
  <c r="AM1760" i="1" s="1"/>
  <c r="AM1761" i="1" s="1"/>
  <c r="AM1762" i="1" s="1"/>
  <c r="AM1763" i="1" s="1"/>
  <c r="AM1764" i="1" s="1"/>
  <c r="AM1765" i="1" s="1"/>
  <c r="AM1766" i="1" s="1"/>
  <c r="AM1767" i="1" s="1"/>
  <c r="AM1768" i="1" s="1"/>
  <c r="AM1769" i="1" s="1"/>
  <c r="AM1770" i="1" s="1"/>
  <c r="AM1771" i="1" s="1"/>
  <c r="AM1772" i="1" s="1"/>
  <c r="AM1773" i="1" s="1"/>
  <c r="AM1774" i="1" s="1"/>
  <c r="AM1775" i="1" s="1"/>
  <c r="AM1776" i="1" s="1"/>
  <c r="AM1777" i="1" s="1"/>
  <c r="AM1778" i="1" s="1"/>
  <c r="AM1779" i="1" s="1"/>
  <c r="AM1780" i="1" s="1"/>
  <c r="AM1781" i="1" s="1"/>
  <c r="AM1782" i="1" s="1"/>
  <c r="AM1783" i="1" s="1"/>
  <c r="AM1784" i="1" s="1"/>
  <c r="AM1785" i="1" s="1"/>
  <c r="AM1786" i="1" s="1"/>
  <c r="AM1787" i="1" s="1"/>
  <c r="AM1788" i="1" s="1"/>
  <c r="AM1789" i="1" s="1"/>
  <c r="AM1790" i="1" s="1"/>
  <c r="AM1791" i="1" s="1"/>
  <c r="AM1792" i="1" s="1"/>
  <c r="AM1793" i="1" s="1"/>
  <c r="AM1794" i="1" s="1"/>
  <c r="AM1795" i="1" s="1"/>
  <c r="AM1796" i="1" s="1"/>
  <c r="AM1797" i="1" s="1"/>
  <c r="AM1798" i="1" s="1"/>
  <c r="AM1799" i="1" s="1"/>
  <c r="AM1800" i="1" s="1"/>
  <c r="AM1801" i="1" s="1"/>
  <c r="AM1802" i="1" s="1"/>
  <c r="AM1803" i="1" s="1"/>
  <c r="AM1804" i="1" s="1"/>
  <c r="AM1805" i="1" s="1"/>
  <c r="AM1806" i="1" s="1"/>
  <c r="AM1807" i="1" s="1"/>
  <c r="AM1808" i="1" s="1"/>
  <c r="AM1809" i="1" s="1"/>
  <c r="AM1810" i="1" s="1"/>
  <c r="AM1811" i="1" s="1"/>
  <c r="AM1812" i="1" s="1"/>
  <c r="AM1813" i="1" s="1"/>
  <c r="AM1814" i="1" s="1"/>
  <c r="AM1815" i="1" s="1"/>
  <c r="AM1816" i="1" s="1"/>
  <c r="AM1817" i="1" s="1"/>
  <c r="AM1818" i="1" s="1"/>
  <c r="AM1819" i="1" s="1"/>
  <c r="AM1820" i="1" s="1"/>
  <c r="AM1821" i="1" s="1"/>
  <c r="AM1822" i="1" s="1"/>
  <c r="AM1823" i="1" s="1"/>
  <c r="AM1824" i="1" s="1"/>
  <c r="AM1825" i="1" s="1"/>
  <c r="AM1826" i="1" s="1"/>
  <c r="AM1827" i="1" s="1"/>
  <c r="AM1828" i="1" s="1"/>
  <c r="AM1829" i="1" s="1"/>
  <c r="AM1830" i="1" s="1"/>
  <c r="AM1831" i="1" s="1"/>
  <c r="AM1832" i="1" s="1"/>
  <c r="AM1833" i="1" s="1"/>
  <c r="AM1834" i="1" s="1"/>
  <c r="AM1835" i="1" s="1"/>
  <c r="AM1836" i="1" s="1"/>
  <c r="AM1837" i="1" s="1"/>
  <c r="AM1838" i="1" s="1"/>
  <c r="AM1839" i="1" s="1"/>
  <c r="AM1840" i="1" s="1"/>
  <c r="AM1841" i="1" s="1"/>
  <c r="AM1842" i="1" s="1"/>
  <c r="AM1843" i="1" s="1"/>
  <c r="AM1844" i="1" s="1"/>
  <c r="AM1845" i="1" s="1"/>
  <c r="AM1846" i="1" s="1"/>
  <c r="AM1847" i="1" s="1"/>
  <c r="AM1848" i="1" s="1"/>
  <c r="AM1849" i="1" s="1"/>
  <c r="AM1850" i="1" s="1"/>
  <c r="AM1851" i="1" s="1"/>
  <c r="AM1852" i="1" s="1"/>
  <c r="AM1853" i="1" s="1"/>
  <c r="AM1854" i="1" s="1"/>
  <c r="AM1855" i="1" s="1"/>
  <c r="AM1856" i="1" s="1"/>
  <c r="AM1857" i="1" s="1"/>
  <c r="AM1858" i="1" s="1"/>
  <c r="AM1859" i="1" s="1"/>
  <c r="AM1860" i="1" s="1"/>
  <c r="AM1861" i="1" s="1"/>
  <c r="AM1862" i="1" s="1"/>
  <c r="AM1863" i="1" s="1"/>
  <c r="AM1864" i="1" s="1"/>
  <c r="AM1865" i="1" s="1"/>
  <c r="AM1866" i="1" s="1"/>
  <c r="AM1867" i="1" s="1"/>
  <c r="AM1868" i="1" s="1"/>
  <c r="AM1869" i="1" s="1"/>
  <c r="AM1870" i="1" s="1"/>
  <c r="AM1871" i="1" s="1"/>
  <c r="AM1872" i="1" s="1"/>
  <c r="AM1873" i="1" s="1"/>
  <c r="AM1874" i="1" s="1"/>
  <c r="AM1875" i="1" s="1"/>
  <c r="AM1876" i="1" s="1"/>
  <c r="AM1877" i="1" s="1"/>
  <c r="AM1878" i="1" s="1"/>
  <c r="AM1879" i="1" s="1"/>
  <c r="AM1880" i="1" s="1"/>
  <c r="AM1881" i="1" s="1"/>
  <c r="AM1882" i="1" s="1"/>
  <c r="AM1883" i="1" s="1"/>
  <c r="AM1884" i="1" s="1"/>
  <c r="AM1885" i="1" s="1"/>
  <c r="AM1886" i="1" s="1"/>
  <c r="AM1887" i="1" s="1"/>
  <c r="AM1888" i="1" s="1"/>
  <c r="AM1889" i="1" s="1"/>
  <c r="AM1890" i="1" s="1"/>
  <c r="AM1891" i="1" s="1"/>
  <c r="AM1892" i="1" s="1"/>
  <c r="AM1893" i="1" s="1"/>
  <c r="AM1894" i="1" s="1"/>
  <c r="AM1895" i="1" s="1"/>
  <c r="AM1896" i="1" s="1"/>
  <c r="AM1897" i="1" s="1"/>
  <c r="AM1898" i="1" s="1"/>
  <c r="AM1899" i="1" s="1"/>
  <c r="AM1900" i="1" s="1"/>
  <c r="AM1901" i="1" s="1"/>
  <c r="AM1902" i="1" s="1"/>
  <c r="AM1903" i="1" s="1"/>
  <c r="AM1904" i="1" s="1"/>
  <c r="AM1905" i="1" s="1"/>
  <c r="AM1906" i="1" s="1"/>
  <c r="AM1907" i="1" s="1"/>
  <c r="AM1908" i="1" s="1"/>
  <c r="AM1909" i="1" s="1"/>
  <c r="AM1910" i="1" s="1"/>
  <c r="AM1911" i="1" s="1"/>
  <c r="AM1912" i="1" s="1"/>
  <c r="AM1913" i="1" s="1"/>
  <c r="AM1914" i="1" s="1"/>
  <c r="AM1915" i="1" s="1"/>
  <c r="AM1916" i="1" s="1"/>
  <c r="AM1917" i="1" s="1"/>
  <c r="AM1918" i="1" s="1"/>
  <c r="AM1919" i="1" s="1"/>
  <c r="AM1920" i="1" s="1"/>
  <c r="AM1921" i="1" s="1"/>
  <c r="AM1922" i="1" s="1"/>
  <c r="AM1923" i="1" s="1"/>
  <c r="AM1924" i="1" s="1"/>
  <c r="AM1925" i="1" s="1"/>
  <c r="AM1926" i="1" s="1"/>
  <c r="AM1927" i="1" s="1"/>
  <c r="AM1928" i="1" s="1"/>
  <c r="AM1929" i="1" s="1"/>
  <c r="AM1930" i="1" s="1"/>
  <c r="AM1931" i="1" s="1"/>
  <c r="AM1932" i="1" s="1"/>
  <c r="AM1933" i="1" s="1"/>
  <c r="AM1934" i="1" s="1"/>
  <c r="AM1935" i="1" s="1"/>
  <c r="AM1936" i="1" s="1"/>
  <c r="AM1937" i="1" s="1"/>
  <c r="AM1938" i="1" s="1"/>
  <c r="AM1939" i="1" s="1"/>
  <c r="AM1940" i="1" s="1"/>
  <c r="AM1941" i="1" s="1"/>
  <c r="AM1942" i="1" s="1"/>
  <c r="AM1943" i="1" s="1"/>
  <c r="AM1944" i="1" s="1"/>
  <c r="AM1945" i="1" s="1"/>
  <c r="AM1946" i="1" s="1"/>
  <c r="AM1947" i="1" s="1"/>
  <c r="AM1948" i="1" s="1"/>
  <c r="AM1949" i="1" s="1"/>
  <c r="AM1950" i="1" s="1"/>
  <c r="AM1951" i="1" s="1"/>
  <c r="AM1952" i="1" s="1"/>
  <c r="AM1953" i="1" s="1"/>
  <c r="AM1954" i="1" s="1"/>
  <c r="AM1955" i="1" s="1"/>
  <c r="AM1956" i="1" s="1"/>
  <c r="AM1957" i="1" s="1"/>
  <c r="AM1958" i="1" s="1"/>
  <c r="AM1959" i="1" s="1"/>
  <c r="AM1960" i="1" s="1"/>
  <c r="AM1961" i="1" s="1"/>
  <c r="AM1962" i="1" s="1"/>
  <c r="AM1963" i="1" s="1"/>
  <c r="AM1964" i="1" s="1"/>
  <c r="AM1965" i="1" s="1"/>
  <c r="AM1966" i="1" s="1"/>
  <c r="AM1967" i="1" s="1"/>
  <c r="AM1968" i="1" s="1"/>
  <c r="AM1969" i="1" s="1"/>
  <c r="AM1970" i="1" s="1"/>
  <c r="AM1971" i="1" s="1"/>
  <c r="AM1972" i="1" s="1"/>
  <c r="AM1973" i="1" s="1"/>
  <c r="AM1974" i="1" s="1"/>
  <c r="AM1975" i="1" s="1"/>
  <c r="AM1976" i="1" s="1"/>
  <c r="AM1977" i="1" s="1"/>
  <c r="AM1978" i="1" s="1"/>
  <c r="AM1979" i="1" s="1"/>
  <c r="AM1980" i="1" s="1"/>
  <c r="AM1981" i="1" s="1"/>
  <c r="AM1982" i="1" s="1"/>
  <c r="AM1983" i="1" s="1"/>
  <c r="AM1984" i="1" s="1"/>
  <c r="AM1985" i="1" s="1"/>
  <c r="AM1986" i="1" s="1"/>
  <c r="AM1987" i="1" s="1"/>
  <c r="AM1988" i="1" s="1"/>
  <c r="AM1989" i="1" s="1"/>
  <c r="AM1990" i="1" s="1"/>
  <c r="AM1991" i="1" s="1"/>
  <c r="AM1992" i="1" s="1"/>
  <c r="AM1993" i="1" s="1"/>
  <c r="AM1994" i="1" s="1"/>
  <c r="AM1995" i="1" s="1"/>
  <c r="AM1996" i="1" s="1"/>
  <c r="AM1997" i="1" s="1"/>
  <c r="AM1998" i="1" s="1"/>
  <c r="AM1999" i="1" s="1"/>
  <c r="AM2000" i="1" s="1"/>
  <c r="AM2001" i="1" s="1"/>
  <c r="AM2002" i="1" s="1"/>
  <c r="AM2003" i="1" s="1"/>
  <c r="AM2004" i="1" s="1"/>
  <c r="AM2005" i="1" s="1"/>
  <c r="AM2006" i="1" s="1"/>
  <c r="AM2007" i="1" s="1"/>
  <c r="AM2008" i="1" s="1"/>
  <c r="AM2009" i="1" s="1"/>
  <c r="AM2010" i="1" s="1"/>
  <c r="AM2011" i="1" s="1"/>
  <c r="AM2012" i="1" s="1"/>
  <c r="AM2013" i="1" s="1"/>
  <c r="AM2014" i="1" s="1"/>
  <c r="AM2015" i="1" s="1"/>
  <c r="AM2016" i="1" s="1"/>
  <c r="AM2017" i="1" s="1"/>
  <c r="AM2018" i="1" s="1"/>
  <c r="AM2019" i="1" s="1"/>
  <c r="AM2020" i="1" s="1"/>
  <c r="AM2021" i="1" s="1"/>
  <c r="AM2022" i="1" s="1"/>
  <c r="AM2023" i="1" s="1"/>
  <c r="AM2024" i="1" s="1"/>
  <c r="AM2025" i="1" s="1"/>
  <c r="AM2026" i="1" s="1"/>
  <c r="AM2027" i="1" s="1"/>
  <c r="AM2028" i="1" s="1"/>
  <c r="AM2029" i="1" s="1"/>
  <c r="AM2030" i="1" s="1"/>
  <c r="AM2031" i="1" s="1"/>
  <c r="AM2032" i="1" s="1"/>
  <c r="AM2033" i="1" s="1"/>
  <c r="AM2034" i="1" s="1"/>
  <c r="AM2035" i="1" s="1"/>
  <c r="AM2036" i="1" s="1"/>
  <c r="AM2037" i="1" s="1"/>
  <c r="AM2038" i="1" s="1"/>
  <c r="AM2039" i="1" s="1"/>
  <c r="AM2040" i="1" s="1"/>
  <c r="AM2041" i="1" s="1"/>
  <c r="AM2042" i="1" s="1"/>
  <c r="AM2043" i="1" s="1"/>
  <c r="AM2044" i="1" s="1"/>
  <c r="AM2045" i="1" s="1"/>
  <c r="AM2046" i="1" s="1"/>
  <c r="AM2047" i="1" s="1"/>
  <c r="AM2048" i="1" s="1"/>
  <c r="AM2049" i="1" s="1"/>
  <c r="AM2050" i="1" s="1"/>
  <c r="AM2051" i="1" s="1"/>
  <c r="AM2052" i="1" s="1"/>
  <c r="AM2053" i="1" s="1"/>
  <c r="AM2054" i="1" s="1"/>
  <c r="AM2055" i="1" s="1"/>
  <c r="AM2056" i="1" s="1"/>
  <c r="AM2057" i="1" s="1"/>
  <c r="AM2058" i="1" s="1"/>
  <c r="AM2059" i="1" s="1"/>
  <c r="AM2060" i="1" s="1"/>
  <c r="AM2061" i="1" s="1"/>
  <c r="AM2062" i="1" s="1"/>
  <c r="AM2063" i="1" s="1"/>
  <c r="AM2064" i="1" s="1"/>
  <c r="AM2065" i="1" s="1"/>
  <c r="AM2066" i="1" s="1"/>
  <c r="AM2067" i="1" s="1"/>
  <c r="AM2068" i="1" s="1"/>
  <c r="AM2069" i="1" s="1"/>
  <c r="AM2070" i="1" s="1"/>
  <c r="AM2071" i="1" s="1"/>
  <c r="AM2072" i="1" s="1"/>
  <c r="AM2073" i="1" s="1"/>
  <c r="AM2074" i="1" s="1"/>
  <c r="AM2075" i="1" s="1"/>
  <c r="AM2076" i="1" s="1"/>
  <c r="AM2077" i="1" s="1"/>
  <c r="AM2078" i="1" s="1"/>
  <c r="AM2079" i="1" s="1"/>
  <c r="AM2080" i="1" s="1"/>
  <c r="AM2081" i="1" s="1"/>
  <c r="AM2082" i="1" s="1"/>
  <c r="AM2083" i="1" s="1"/>
  <c r="AM2084" i="1" s="1"/>
  <c r="AM2085" i="1" s="1"/>
  <c r="AM2086" i="1" s="1"/>
  <c r="AM2087" i="1" s="1"/>
  <c r="AM2088" i="1" s="1"/>
  <c r="AM2089" i="1" s="1"/>
  <c r="AM2090" i="1" s="1"/>
  <c r="AM2091" i="1" s="1"/>
  <c r="AM2092" i="1" s="1"/>
  <c r="AM2093" i="1" s="1"/>
  <c r="AM2094" i="1" s="1"/>
  <c r="AM2095" i="1" s="1"/>
  <c r="AM2096" i="1" s="1"/>
  <c r="AM2097" i="1" s="1"/>
  <c r="AM2098" i="1" s="1"/>
  <c r="AM2099" i="1" s="1"/>
  <c r="AM2100" i="1" s="1"/>
  <c r="AM2101" i="1" s="1"/>
  <c r="AM2102" i="1" s="1"/>
  <c r="AM2103" i="1" s="1"/>
  <c r="AM2104" i="1" s="1"/>
  <c r="AM2105" i="1" s="1"/>
  <c r="AM2106" i="1" s="1"/>
  <c r="AM2107" i="1" s="1"/>
  <c r="AM2108" i="1" s="1"/>
  <c r="AM2109" i="1" s="1"/>
  <c r="AM2110" i="1" s="1"/>
  <c r="AM2111" i="1" s="1"/>
  <c r="AM2112" i="1" s="1"/>
  <c r="AM2113" i="1" s="1"/>
  <c r="AM2114" i="1" s="1"/>
  <c r="AM2115" i="1" s="1"/>
  <c r="AM2116" i="1" s="1"/>
  <c r="AM2117" i="1" s="1"/>
  <c r="AM2118" i="1" s="1"/>
  <c r="AM2119" i="1" s="1"/>
  <c r="AM2120" i="1" s="1"/>
  <c r="AM2121" i="1" s="1"/>
  <c r="AM2122" i="1" s="1"/>
  <c r="AM2123" i="1" s="1"/>
  <c r="AM2124" i="1" s="1"/>
  <c r="AM2125" i="1" s="1"/>
  <c r="AM2126" i="1" s="1"/>
  <c r="AM2127" i="1" s="1"/>
  <c r="AM2128" i="1" s="1"/>
  <c r="AM2129" i="1" s="1"/>
  <c r="AM2130" i="1" s="1"/>
  <c r="AM2131" i="1" s="1"/>
  <c r="AM2132" i="1" s="1"/>
  <c r="AM2133" i="1" s="1"/>
  <c r="AM2134" i="1" s="1"/>
  <c r="AM2135" i="1" s="1"/>
  <c r="AM2136" i="1" s="1"/>
  <c r="AM2137" i="1" s="1"/>
  <c r="AM2138" i="1" s="1"/>
  <c r="AM2139" i="1" s="1"/>
  <c r="AM2140" i="1" s="1"/>
  <c r="AM2141" i="1" s="1"/>
  <c r="AM2142" i="1" s="1"/>
  <c r="AM2143" i="1" s="1"/>
  <c r="AM2144" i="1" s="1"/>
  <c r="AM2145" i="1" s="1"/>
  <c r="AM2146" i="1" s="1"/>
  <c r="AM2147" i="1" s="1"/>
  <c r="AM2148" i="1" s="1"/>
  <c r="AM2149" i="1" s="1"/>
  <c r="AM2150" i="1" s="1"/>
  <c r="AM2151" i="1" s="1"/>
  <c r="AM2152" i="1" s="1"/>
  <c r="AM2153" i="1" s="1"/>
  <c r="AM2154" i="1" s="1"/>
  <c r="AM2155" i="1" s="1"/>
  <c r="AM2156" i="1" s="1"/>
  <c r="AM2157" i="1" s="1"/>
  <c r="AM2158" i="1" s="1"/>
  <c r="AM2159" i="1" s="1"/>
  <c r="AM2160" i="1" s="1"/>
  <c r="AM2161" i="1" s="1"/>
  <c r="AM2162" i="1" s="1"/>
  <c r="AM2163" i="1" s="1"/>
  <c r="AM2164" i="1" s="1"/>
  <c r="AM2165" i="1" s="1"/>
  <c r="AM2166" i="1" s="1"/>
  <c r="AM2167" i="1" s="1"/>
  <c r="AM2168" i="1" s="1"/>
  <c r="AM2169" i="1" s="1"/>
  <c r="AM2170" i="1" s="1"/>
  <c r="AM2171" i="1" s="1"/>
  <c r="AM2172" i="1" s="1"/>
  <c r="AM2173" i="1" s="1"/>
  <c r="AM2174" i="1" s="1"/>
  <c r="AM2175" i="1" s="1"/>
  <c r="AM2176" i="1" s="1"/>
  <c r="AM2177" i="1" s="1"/>
  <c r="AM2178" i="1" s="1"/>
  <c r="AM2179" i="1" s="1"/>
  <c r="AM2180" i="1" s="1"/>
  <c r="AM2181" i="1" s="1"/>
  <c r="AM2182" i="1" s="1"/>
  <c r="AM2183" i="1" s="1"/>
  <c r="AM2184" i="1" s="1"/>
  <c r="AM2185" i="1" s="1"/>
  <c r="AM2186" i="1" s="1"/>
  <c r="AM2187" i="1" s="1"/>
  <c r="AM2188" i="1" s="1"/>
  <c r="AM2189" i="1" s="1"/>
  <c r="AM2190" i="1" s="1"/>
  <c r="AM2191" i="1" s="1"/>
  <c r="AM2192" i="1" s="1"/>
  <c r="AM2193" i="1" s="1"/>
  <c r="AM2194" i="1" s="1"/>
  <c r="AM2195" i="1" s="1"/>
  <c r="AM2196" i="1" s="1"/>
  <c r="AM2197" i="1" s="1"/>
  <c r="AM2198" i="1" s="1"/>
  <c r="AM2199" i="1" s="1"/>
  <c r="AM2200" i="1" s="1"/>
  <c r="AM2201" i="1" s="1"/>
  <c r="AM2202" i="1" s="1"/>
  <c r="AM2203" i="1" s="1"/>
  <c r="AM2204" i="1" s="1"/>
  <c r="AM2205" i="1" s="1"/>
  <c r="AM2206" i="1" s="1"/>
  <c r="AM2207" i="1" s="1"/>
  <c r="AM2208" i="1" s="1"/>
  <c r="AM2209" i="1" s="1"/>
  <c r="AM2210" i="1" s="1"/>
  <c r="AM2211" i="1" s="1"/>
  <c r="AM2212" i="1" s="1"/>
  <c r="AM2213" i="1" s="1"/>
  <c r="AM2214" i="1" s="1"/>
  <c r="AM2215" i="1" s="1"/>
  <c r="AM2216" i="1" s="1"/>
  <c r="AM2217" i="1" s="1"/>
  <c r="AM2218" i="1" s="1"/>
  <c r="AM2219" i="1" s="1"/>
  <c r="AM2220" i="1" s="1"/>
  <c r="AM2221" i="1" s="1"/>
  <c r="AM2222" i="1" s="1"/>
  <c r="AM2223" i="1" s="1"/>
  <c r="AM2224" i="1" s="1"/>
  <c r="AM2225" i="1" s="1"/>
  <c r="AM2226" i="1" s="1"/>
  <c r="AM2227" i="1" s="1"/>
  <c r="AM2228" i="1" s="1"/>
  <c r="AM2229" i="1" s="1"/>
  <c r="AM2230" i="1" s="1"/>
  <c r="AM2231" i="1" s="1"/>
  <c r="AM2232" i="1" s="1"/>
  <c r="AM2233" i="1" s="1"/>
  <c r="AM2234" i="1" s="1"/>
  <c r="AM2235" i="1" s="1"/>
  <c r="AM2236" i="1" s="1"/>
  <c r="AM2237" i="1" s="1"/>
  <c r="AM2238" i="1" s="1"/>
  <c r="AM2239" i="1" s="1"/>
  <c r="AM2240" i="1" s="1"/>
  <c r="AM2241" i="1" s="1"/>
  <c r="AM2242" i="1" s="1"/>
  <c r="AM2243" i="1" s="1"/>
  <c r="AM2244" i="1" s="1"/>
  <c r="AM2245" i="1" s="1"/>
  <c r="AM2246" i="1" s="1"/>
  <c r="AM2247" i="1" s="1"/>
  <c r="AM2248" i="1" s="1"/>
  <c r="AM2249" i="1" s="1"/>
  <c r="AM2250" i="1" s="1"/>
  <c r="AM2251" i="1" s="1"/>
  <c r="AM2252" i="1" s="1"/>
  <c r="AM2253" i="1" s="1"/>
  <c r="AM2254" i="1" s="1"/>
  <c r="AM2255" i="1" s="1"/>
  <c r="AM2256" i="1" s="1"/>
  <c r="AM2257" i="1" s="1"/>
  <c r="AM2258" i="1" s="1"/>
  <c r="AM2259" i="1" s="1"/>
  <c r="AM2260" i="1" s="1"/>
  <c r="AM2261" i="1" s="1"/>
  <c r="AM2262" i="1" s="1"/>
  <c r="AM2263" i="1" s="1"/>
  <c r="AM2264" i="1" s="1"/>
  <c r="AM2265" i="1" s="1"/>
  <c r="AM2266" i="1" s="1"/>
  <c r="AM2267" i="1" s="1"/>
  <c r="AM2268" i="1" s="1"/>
  <c r="AM2269" i="1" s="1"/>
  <c r="AM2270" i="1" s="1"/>
  <c r="AM2271" i="1" s="1"/>
  <c r="AM2272" i="1" s="1"/>
  <c r="AM2273" i="1" s="1"/>
  <c r="AM2274" i="1" s="1"/>
  <c r="AM2275" i="1" s="1"/>
  <c r="AM2276" i="1" s="1"/>
  <c r="AM2277" i="1" s="1"/>
  <c r="AM2278" i="1" s="1"/>
  <c r="AM2279" i="1" s="1"/>
  <c r="AM2280" i="1" s="1"/>
  <c r="AM2281" i="1" s="1"/>
  <c r="AM2282" i="1" s="1"/>
  <c r="AM2283" i="1" s="1"/>
  <c r="AM2284" i="1" s="1"/>
  <c r="AM2285" i="1" s="1"/>
  <c r="AM2286" i="1" s="1"/>
  <c r="AM2287" i="1" s="1"/>
  <c r="AM2288" i="1" s="1"/>
  <c r="AM2289" i="1" s="1"/>
  <c r="AM2290" i="1" s="1"/>
  <c r="AM2291" i="1" s="1"/>
  <c r="AM2292" i="1" s="1"/>
  <c r="AM2293" i="1" s="1"/>
  <c r="AM2294" i="1" s="1"/>
  <c r="AM2295" i="1" s="1"/>
  <c r="AM2296" i="1" s="1"/>
  <c r="AM2297" i="1" s="1"/>
  <c r="AM2298" i="1" s="1"/>
  <c r="AM2299" i="1" s="1"/>
  <c r="AM2300" i="1" s="1"/>
  <c r="AM2301" i="1" s="1"/>
  <c r="AM2302" i="1" s="1"/>
  <c r="AM2303" i="1" s="1"/>
  <c r="AM2304" i="1" s="1"/>
  <c r="AM2305" i="1" s="1"/>
  <c r="AM2306" i="1" s="1"/>
  <c r="AM2307" i="1" s="1"/>
  <c r="AM2308" i="1" s="1"/>
  <c r="AM2309" i="1" s="1"/>
  <c r="AM2310" i="1" s="1"/>
  <c r="AM2311" i="1" s="1"/>
  <c r="AM2312" i="1" s="1"/>
  <c r="AM2313" i="1" s="1"/>
  <c r="AM2314" i="1" s="1"/>
  <c r="AM2315" i="1" s="1"/>
  <c r="AM2316" i="1" s="1"/>
  <c r="AM2317" i="1" s="1"/>
  <c r="AM2318" i="1" s="1"/>
  <c r="AM2319" i="1" s="1"/>
  <c r="AM2320" i="1" s="1"/>
  <c r="AM2321" i="1" s="1"/>
  <c r="AM2322" i="1" s="1"/>
  <c r="AM2323" i="1" s="1"/>
  <c r="AM2324" i="1" s="1"/>
  <c r="AM2325" i="1" s="1"/>
  <c r="AM2326" i="1" s="1"/>
  <c r="AM2327" i="1" s="1"/>
  <c r="AM2328" i="1" s="1"/>
  <c r="AM2329" i="1" s="1"/>
  <c r="AM2330" i="1" s="1"/>
  <c r="AM2331" i="1" s="1"/>
  <c r="AM2332" i="1" s="1"/>
  <c r="AM2333" i="1" s="1"/>
  <c r="AM2334" i="1" s="1"/>
  <c r="AM2335" i="1" s="1"/>
  <c r="AM2336" i="1" s="1"/>
  <c r="AM2337" i="1" s="1"/>
  <c r="AM2338" i="1" s="1"/>
  <c r="AM2339" i="1" s="1"/>
  <c r="AM2340" i="1" s="1"/>
  <c r="AM2341" i="1" s="1"/>
  <c r="AM2342" i="1" s="1"/>
  <c r="AM2343" i="1" s="1"/>
  <c r="AM2344" i="1" s="1"/>
  <c r="AM2345" i="1" s="1"/>
  <c r="AM2346" i="1" s="1"/>
  <c r="AM2347" i="1" s="1"/>
  <c r="AM2348" i="1" s="1"/>
  <c r="AM2349" i="1" s="1"/>
  <c r="AM2350" i="1" s="1"/>
  <c r="AM2351" i="1" s="1"/>
  <c r="AM2352" i="1" s="1"/>
  <c r="AM2353" i="1" s="1"/>
  <c r="AM2354" i="1" s="1"/>
  <c r="AM2355" i="1" s="1"/>
  <c r="AM2356" i="1" s="1"/>
  <c r="AM2357" i="1" s="1"/>
  <c r="AM2358" i="1" s="1"/>
  <c r="AM2359" i="1" s="1"/>
  <c r="AM2360" i="1" s="1"/>
  <c r="AM2361" i="1" s="1"/>
  <c r="AM2362" i="1" s="1"/>
  <c r="AM2363" i="1" s="1"/>
  <c r="AM2364" i="1" s="1"/>
  <c r="AM2365" i="1" s="1"/>
  <c r="AM2366" i="1" s="1"/>
  <c r="AM2367" i="1" s="1"/>
  <c r="AM2368" i="1" s="1"/>
  <c r="AM2369" i="1" s="1"/>
  <c r="AM2370" i="1" s="1"/>
  <c r="AM2371" i="1" s="1"/>
  <c r="AM2372" i="1" s="1"/>
  <c r="AM2373" i="1" s="1"/>
  <c r="AM2374" i="1" s="1"/>
  <c r="AM2375" i="1" s="1"/>
  <c r="AM2376" i="1" s="1"/>
  <c r="AM2377" i="1" s="1"/>
  <c r="AM2378" i="1" s="1"/>
  <c r="AM2379" i="1" s="1"/>
  <c r="AM2380" i="1" s="1"/>
  <c r="AM2381" i="1" s="1"/>
  <c r="AM2382" i="1" s="1"/>
  <c r="AM2383" i="1" s="1"/>
  <c r="AM2384" i="1" s="1"/>
  <c r="AM2385" i="1" s="1"/>
  <c r="AM2386" i="1" s="1"/>
  <c r="AM2387" i="1" s="1"/>
  <c r="AM2388" i="1" s="1"/>
  <c r="AM2389" i="1" s="1"/>
  <c r="AM2390" i="1" s="1"/>
  <c r="AM2391" i="1" s="1"/>
  <c r="AM2392" i="1" s="1"/>
  <c r="AM2393" i="1" s="1"/>
  <c r="AM2394" i="1" s="1"/>
  <c r="AM2395" i="1" s="1"/>
  <c r="AM2396" i="1" s="1"/>
  <c r="AM2397" i="1" s="1"/>
  <c r="AM2398" i="1" s="1"/>
  <c r="AM2399" i="1" s="1"/>
  <c r="AM2400" i="1" s="1"/>
  <c r="AM2401" i="1" s="1"/>
  <c r="AM2402" i="1" s="1"/>
  <c r="AM2403" i="1" s="1"/>
  <c r="AM2404" i="1" s="1"/>
  <c r="AM2405" i="1" s="1"/>
  <c r="AM2406" i="1" s="1"/>
  <c r="AM2407" i="1" s="1"/>
  <c r="AM2408" i="1" s="1"/>
  <c r="AM2409" i="1" s="1"/>
  <c r="AM2410" i="1" s="1"/>
  <c r="AM2411" i="1" s="1"/>
  <c r="AM2412" i="1" s="1"/>
  <c r="AM2413" i="1" s="1"/>
  <c r="AM2414" i="1" s="1"/>
  <c r="AM2415" i="1" s="1"/>
  <c r="AM2416" i="1" s="1"/>
  <c r="AM2417" i="1" s="1"/>
  <c r="AM2418" i="1" s="1"/>
  <c r="AM2419" i="1" s="1"/>
  <c r="AM2420" i="1" s="1"/>
  <c r="AM2421" i="1" s="1"/>
  <c r="AM2422" i="1" s="1"/>
  <c r="AM2423" i="1" s="1"/>
  <c r="AM2424" i="1" s="1"/>
  <c r="AM2425" i="1" s="1"/>
  <c r="AM2426" i="1" s="1"/>
  <c r="AM2427" i="1" s="1"/>
  <c r="AM2428" i="1" s="1"/>
  <c r="AM2429" i="1" s="1"/>
  <c r="AM2430" i="1" s="1"/>
  <c r="AM2431" i="1" s="1"/>
  <c r="AM2432" i="1" s="1"/>
  <c r="AM2433" i="1" s="1"/>
  <c r="AM2434" i="1" s="1"/>
  <c r="AM2435" i="1" s="1"/>
  <c r="AM2436" i="1" s="1"/>
  <c r="AM2437" i="1" s="1"/>
  <c r="AM2438" i="1" s="1"/>
  <c r="AM2439" i="1" s="1"/>
  <c r="AM2440" i="1" s="1"/>
  <c r="AM2441" i="1" s="1"/>
  <c r="AM2442" i="1" s="1"/>
  <c r="AM2443" i="1" s="1"/>
  <c r="AM2444" i="1" s="1"/>
  <c r="AM2445" i="1" s="1"/>
  <c r="AM2446" i="1" s="1"/>
  <c r="AM2447" i="1" s="1"/>
  <c r="AM2448" i="1" s="1"/>
  <c r="AM2449" i="1" s="1"/>
  <c r="AM2450" i="1" s="1"/>
  <c r="AM2451" i="1" s="1"/>
  <c r="AM2452" i="1" s="1"/>
  <c r="AM2453" i="1" s="1"/>
  <c r="AM2454" i="1" s="1"/>
  <c r="AM2455" i="1" s="1"/>
  <c r="AM2456" i="1" s="1"/>
  <c r="AM2457" i="1" s="1"/>
  <c r="AM2458" i="1" s="1"/>
  <c r="AM2459" i="1" s="1"/>
  <c r="AM2460" i="1" s="1"/>
  <c r="AM2461" i="1" s="1"/>
  <c r="AM2462" i="1" s="1"/>
  <c r="AM2463" i="1" s="1"/>
  <c r="AM2464" i="1" s="1"/>
  <c r="AM2465" i="1" s="1"/>
  <c r="AM2466" i="1" s="1"/>
  <c r="AM2467" i="1" s="1"/>
  <c r="AM2468" i="1" s="1"/>
  <c r="AM2469" i="1" s="1"/>
  <c r="AM2470" i="1" s="1"/>
  <c r="AM2471" i="1" s="1"/>
  <c r="AM2472" i="1" s="1"/>
  <c r="AM2473" i="1" s="1"/>
  <c r="AM2474" i="1" s="1"/>
  <c r="AM2475" i="1" s="1"/>
  <c r="AM2476" i="1" s="1"/>
  <c r="AM2477" i="1" s="1"/>
  <c r="AM2478" i="1" s="1"/>
  <c r="AM2479" i="1" s="1"/>
  <c r="AM2480" i="1" s="1"/>
  <c r="AM2481" i="1" s="1"/>
  <c r="AM2482" i="1" s="1"/>
  <c r="AM2483" i="1" s="1"/>
  <c r="AM2484" i="1" s="1"/>
  <c r="AM2485" i="1" s="1"/>
  <c r="AM2486" i="1" s="1"/>
  <c r="AM2487" i="1" s="1"/>
  <c r="AM2488" i="1" s="1"/>
  <c r="AM2489" i="1" s="1"/>
  <c r="AM2490" i="1" s="1"/>
  <c r="AM2491" i="1" s="1"/>
  <c r="AM2492" i="1" s="1"/>
  <c r="AM2493" i="1" s="1"/>
  <c r="AM2494" i="1" s="1"/>
  <c r="AM2495" i="1" s="1"/>
  <c r="AM2496" i="1" s="1"/>
  <c r="AM2497" i="1" s="1"/>
  <c r="AM2498" i="1" s="1"/>
  <c r="AM2499" i="1" s="1"/>
  <c r="AM2500" i="1" s="1"/>
  <c r="AM2501" i="1" s="1"/>
  <c r="AM2502" i="1" s="1"/>
  <c r="AM2503" i="1" s="1"/>
  <c r="AM2504" i="1" s="1"/>
  <c r="AM2505" i="1" s="1"/>
  <c r="AM2506" i="1" s="1"/>
  <c r="AM2507" i="1" s="1"/>
  <c r="AM2508" i="1" s="1"/>
  <c r="AM2509" i="1" s="1"/>
  <c r="AM2510" i="1" s="1"/>
  <c r="AM2511" i="1" s="1"/>
  <c r="AM2512" i="1" s="1"/>
  <c r="AM2513" i="1" s="1"/>
  <c r="AM2514" i="1" s="1"/>
  <c r="AM2515" i="1" s="1"/>
  <c r="AM2516" i="1" s="1"/>
  <c r="AM2517" i="1" s="1"/>
  <c r="AM2518" i="1" s="1"/>
  <c r="AM2519" i="1" s="1"/>
  <c r="AM2520" i="1" s="1"/>
  <c r="AM2521" i="1" s="1"/>
  <c r="AM2522" i="1" s="1"/>
  <c r="AM2523" i="1" s="1"/>
  <c r="AM2524" i="1" s="1"/>
  <c r="AM2525" i="1" s="1"/>
  <c r="AM2526" i="1" s="1"/>
  <c r="AM2527" i="1" s="1"/>
  <c r="AM2528" i="1" s="1"/>
  <c r="AM2529" i="1" s="1"/>
  <c r="AM2530" i="1" s="1"/>
  <c r="AM2531" i="1" s="1"/>
  <c r="AM2532" i="1" s="1"/>
  <c r="AM2533" i="1" s="1"/>
  <c r="AM2534" i="1" s="1"/>
  <c r="AM2535" i="1" s="1"/>
  <c r="AM2536" i="1" s="1"/>
  <c r="AM2537" i="1" s="1"/>
  <c r="AM2538" i="1" s="1"/>
  <c r="AM2539" i="1" s="1"/>
  <c r="AM2540" i="1" s="1"/>
  <c r="AM2541" i="1" s="1"/>
  <c r="AM2542" i="1" s="1"/>
  <c r="AM2543" i="1" s="1"/>
  <c r="AM2544" i="1" s="1"/>
  <c r="AM2545" i="1" s="1"/>
  <c r="AM2546" i="1" s="1"/>
  <c r="AM2547" i="1" s="1"/>
  <c r="AM2548" i="1" s="1"/>
  <c r="AM2549" i="1" s="1"/>
  <c r="AM2550" i="1" s="1"/>
  <c r="AM2551" i="1" s="1"/>
  <c r="AM2552" i="1" s="1"/>
  <c r="AM2553" i="1" s="1"/>
  <c r="AM2554" i="1" s="1"/>
  <c r="AM2555" i="1" s="1"/>
  <c r="AM2556" i="1" s="1"/>
  <c r="AM2557" i="1" s="1"/>
  <c r="AM2558" i="1" s="1"/>
  <c r="AM2559" i="1" s="1"/>
  <c r="AJ2" i="1"/>
  <c r="AK3" i="1" s="1"/>
  <c r="AP1" i="1"/>
  <c r="AK4" i="1" l="1"/>
  <c r="AK5" i="1" s="1"/>
  <c r="AK6" i="1" s="1"/>
  <c r="AK7" i="1" s="1"/>
  <c r="AK8" i="1" s="1"/>
  <c r="AK9" i="1" s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K91" i="1" s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K182" i="1" s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K214" i="1" s="1"/>
  <c r="AK215" i="1" s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K231" i="1" s="1"/>
  <c r="AK232" i="1" s="1"/>
  <c r="AK233" i="1" s="1"/>
  <c r="AK234" i="1" s="1"/>
  <c r="AK235" i="1" s="1"/>
  <c r="AK236" i="1" s="1"/>
  <c r="AK237" i="1" s="1"/>
  <c r="AK238" i="1" s="1"/>
  <c r="AK239" i="1" s="1"/>
  <c r="AK240" i="1" s="1"/>
  <c r="AK241" i="1" s="1"/>
  <c r="AK242" i="1" s="1"/>
  <c r="AK243" i="1" s="1"/>
  <c r="AK244" i="1" s="1"/>
  <c r="AK245" i="1" s="1"/>
  <c r="AK246" i="1" s="1"/>
  <c r="AK247" i="1" s="1"/>
  <c r="AK248" i="1" s="1"/>
  <c r="AK249" i="1" s="1"/>
  <c r="AK250" i="1" s="1"/>
  <c r="AK251" i="1" s="1"/>
  <c r="AK252" i="1" s="1"/>
  <c r="AK253" i="1" s="1"/>
  <c r="AK254" i="1" s="1"/>
  <c r="AK255" i="1" s="1"/>
  <c r="AK256" i="1" s="1"/>
  <c r="AK257" i="1" s="1"/>
  <c r="AK258" i="1" s="1"/>
  <c r="AK259" i="1" s="1"/>
  <c r="AK260" i="1" s="1"/>
  <c r="AK261" i="1" s="1"/>
  <c r="AK262" i="1" s="1"/>
  <c r="AK263" i="1" s="1"/>
  <c r="AK264" i="1" s="1"/>
  <c r="AK265" i="1" s="1"/>
  <c r="AK266" i="1" s="1"/>
  <c r="AK267" i="1" s="1"/>
  <c r="AK268" i="1" s="1"/>
  <c r="AK269" i="1" s="1"/>
  <c r="AK270" i="1" s="1"/>
  <c r="AK271" i="1" s="1"/>
  <c r="AK272" i="1" s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K297" i="1" s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K313" i="1" s="1"/>
  <c r="AK314" i="1" s="1"/>
  <c r="AK315" i="1" s="1"/>
  <c r="AK316" i="1" s="1"/>
  <c r="AK317" i="1" s="1"/>
  <c r="AK318" i="1" s="1"/>
  <c r="AK319" i="1" s="1"/>
  <c r="AK320" i="1" s="1"/>
  <c r="AK321" i="1" s="1"/>
  <c r="AK322" i="1" s="1"/>
  <c r="AK323" i="1" s="1"/>
  <c r="AK324" i="1" s="1"/>
  <c r="AK325" i="1" s="1"/>
  <c r="AK326" i="1" s="1"/>
  <c r="AK327" i="1" s="1"/>
  <c r="AK328" i="1" s="1"/>
  <c r="AK329" i="1" s="1"/>
  <c r="AK330" i="1" s="1"/>
  <c r="AK331" i="1" s="1"/>
  <c r="AK332" i="1" s="1"/>
  <c r="AK333" i="1" s="1"/>
  <c r="AK334" i="1" s="1"/>
  <c r="AK335" i="1" s="1"/>
  <c r="AK336" i="1" s="1"/>
  <c r="AK337" i="1" s="1"/>
  <c r="AK338" i="1" s="1"/>
  <c r="AK339" i="1" s="1"/>
  <c r="AK340" i="1" s="1"/>
  <c r="AK341" i="1" s="1"/>
  <c r="AK342" i="1" s="1"/>
  <c r="AK343" i="1" s="1"/>
  <c r="AK344" i="1" s="1"/>
  <c r="AK345" i="1" s="1"/>
  <c r="AK346" i="1" s="1"/>
  <c r="AK347" i="1" s="1"/>
  <c r="AK348" i="1" s="1"/>
  <c r="AK349" i="1" s="1"/>
  <c r="AK350" i="1" s="1"/>
  <c r="AK351" i="1" s="1"/>
  <c r="AK352" i="1" s="1"/>
  <c r="AK353" i="1" s="1"/>
  <c r="AK354" i="1" s="1"/>
  <c r="AK355" i="1" s="1"/>
  <c r="AK356" i="1" s="1"/>
  <c r="AK357" i="1" s="1"/>
  <c r="AK358" i="1" s="1"/>
  <c r="AK359" i="1" s="1"/>
  <c r="AK360" i="1" s="1"/>
  <c r="AK361" i="1" s="1"/>
  <c r="AK362" i="1" s="1"/>
  <c r="AK363" i="1" s="1"/>
  <c r="AK364" i="1" s="1"/>
  <c r="AK365" i="1" s="1"/>
  <c r="AK366" i="1" s="1"/>
  <c r="AK367" i="1" s="1"/>
  <c r="AK368" i="1" s="1"/>
  <c r="AK369" i="1" s="1"/>
  <c r="AK370" i="1" s="1"/>
  <c r="AK371" i="1" s="1"/>
  <c r="AK372" i="1" s="1"/>
  <c r="AK373" i="1" s="1"/>
  <c r="AK374" i="1" s="1"/>
  <c r="AK375" i="1" s="1"/>
  <c r="AK376" i="1" s="1"/>
  <c r="AK377" i="1" s="1"/>
  <c r="AK378" i="1" s="1"/>
  <c r="AK379" i="1" s="1"/>
  <c r="AK380" i="1" s="1"/>
  <c r="AK381" i="1" s="1"/>
  <c r="AK382" i="1" s="1"/>
  <c r="AK383" i="1" s="1"/>
  <c r="AK384" i="1" s="1"/>
  <c r="AK385" i="1" s="1"/>
  <c r="AK386" i="1" s="1"/>
  <c r="AK387" i="1" s="1"/>
  <c r="AK388" i="1" s="1"/>
  <c r="AK389" i="1" s="1"/>
  <c r="AK390" i="1" s="1"/>
  <c r="AK391" i="1" s="1"/>
  <c r="AK392" i="1" s="1"/>
  <c r="AK393" i="1" s="1"/>
  <c r="AK394" i="1" s="1"/>
  <c r="AK395" i="1" s="1"/>
  <c r="AK396" i="1" s="1"/>
  <c r="AK397" i="1" s="1"/>
  <c r="AK398" i="1" s="1"/>
  <c r="AK399" i="1" s="1"/>
  <c r="AK400" i="1" s="1"/>
  <c r="AK401" i="1" s="1"/>
  <c r="AK402" i="1" s="1"/>
  <c r="AK403" i="1" s="1"/>
  <c r="AK404" i="1" s="1"/>
  <c r="AK405" i="1" s="1"/>
  <c r="AK406" i="1" s="1"/>
  <c r="AK407" i="1" s="1"/>
  <c r="AK408" i="1" s="1"/>
  <c r="AK409" i="1" s="1"/>
  <c r="AK410" i="1" s="1"/>
  <c r="AK411" i="1" s="1"/>
  <c r="AK412" i="1" s="1"/>
  <c r="AK413" i="1" s="1"/>
  <c r="AK414" i="1" s="1"/>
  <c r="AK415" i="1" s="1"/>
  <c r="AK416" i="1" s="1"/>
  <c r="AK417" i="1" s="1"/>
  <c r="AK418" i="1" s="1"/>
  <c r="AK419" i="1" s="1"/>
  <c r="AK420" i="1" s="1"/>
  <c r="AK421" i="1" s="1"/>
  <c r="AK422" i="1" s="1"/>
  <c r="AK423" i="1" s="1"/>
  <c r="AK424" i="1" s="1"/>
  <c r="AK425" i="1" s="1"/>
  <c r="AK426" i="1" s="1"/>
  <c r="AK427" i="1" s="1"/>
  <c r="AK428" i="1" s="1"/>
  <c r="AK429" i="1" s="1"/>
  <c r="AK430" i="1" s="1"/>
  <c r="AK431" i="1" s="1"/>
  <c r="AK432" i="1" s="1"/>
  <c r="AK433" i="1" s="1"/>
  <c r="AK434" i="1" s="1"/>
  <c r="AK435" i="1" s="1"/>
  <c r="AK436" i="1" s="1"/>
  <c r="AK437" i="1" s="1"/>
  <c r="AK438" i="1" s="1"/>
  <c r="AK439" i="1" s="1"/>
  <c r="AK440" i="1" s="1"/>
  <c r="AK441" i="1" s="1"/>
  <c r="AK442" i="1" s="1"/>
  <c r="AK443" i="1" s="1"/>
  <c r="AK444" i="1" s="1"/>
  <c r="AK445" i="1" s="1"/>
  <c r="AK446" i="1" s="1"/>
  <c r="AK447" i="1" s="1"/>
  <c r="AK448" i="1" s="1"/>
  <c r="AK449" i="1" s="1"/>
  <c r="AK450" i="1" s="1"/>
  <c r="AK451" i="1" s="1"/>
  <c r="AK452" i="1" s="1"/>
  <c r="AK453" i="1" s="1"/>
  <c r="AK454" i="1" s="1"/>
  <c r="AK455" i="1" s="1"/>
  <c r="AK456" i="1" s="1"/>
  <c r="AK457" i="1" s="1"/>
  <c r="AK458" i="1" s="1"/>
  <c r="AK459" i="1" s="1"/>
  <c r="AK460" i="1" s="1"/>
  <c r="AK461" i="1" s="1"/>
  <c r="AK462" i="1" s="1"/>
  <c r="AK463" i="1" s="1"/>
  <c r="AK464" i="1" s="1"/>
  <c r="AK465" i="1" s="1"/>
  <c r="AK466" i="1" s="1"/>
  <c r="AK467" i="1" s="1"/>
  <c r="AK468" i="1" s="1"/>
  <c r="AK469" i="1" s="1"/>
  <c r="AK470" i="1" s="1"/>
  <c r="AK471" i="1" s="1"/>
  <c r="AK472" i="1" s="1"/>
  <c r="AK473" i="1" s="1"/>
  <c r="AK474" i="1" s="1"/>
  <c r="AK475" i="1" s="1"/>
  <c r="AK476" i="1" s="1"/>
  <c r="AK477" i="1" s="1"/>
  <c r="AK478" i="1" s="1"/>
  <c r="AK479" i="1" s="1"/>
  <c r="AK480" i="1" s="1"/>
  <c r="AK481" i="1" s="1"/>
  <c r="AK482" i="1" s="1"/>
  <c r="AK483" i="1" s="1"/>
  <c r="AK484" i="1" s="1"/>
  <c r="AK485" i="1" s="1"/>
  <c r="AK486" i="1" s="1"/>
  <c r="AK487" i="1" s="1"/>
  <c r="AK488" i="1" s="1"/>
  <c r="AK489" i="1" s="1"/>
  <c r="AK490" i="1" s="1"/>
  <c r="AK491" i="1" s="1"/>
  <c r="AK492" i="1" s="1"/>
  <c r="AK493" i="1" s="1"/>
  <c r="AK494" i="1" s="1"/>
  <c r="AK495" i="1" s="1"/>
  <c r="AK496" i="1" s="1"/>
  <c r="AK497" i="1" s="1"/>
  <c r="AK498" i="1" s="1"/>
  <c r="AK499" i="1" s="1"/>
  <c r="AK500" i="1" s="1"/>
  <c r="AK501" i="1" s="1"/>
  <c r="AK502" i="1" s="1"/>
  <c r="AK503" i="1" s="1"/>
  <c r="AK504" i="1" s="1"/>
  <c r="AK505" i="1" s="1"/>
  <c r="AK506" i="1" s="1"/>
  <c r="AK507" i="1" s="1"/>
  <c r="AK508" i="1" s="1"/>
  <c r="AK509" i="1" s="1"/>
  <c r="AK510" i="1" s="1"/>
  <c r="AK511" i="1" s="1"/>
  <c r="AK512" i="1" s="1"/>
  <c r="AK513" i="1" s="1"/>
  <c r="AK514" i="1" s="1"/>
  <c r="AK515" i="1" s="1"/>
  <c r="AK516" i="1" s="1"/>
  <c r="AK517" i="1" s="1"/>
  <c r="AK518" i="1" s="1"/>
  <c r="AK519" i="1" s="1"/>
  <c r="AK520" i="1" s="1"/>
  <c r="AK521" i="1" s="1"/>
  <c r="AK522" i="1" s="1"/>
  <c r="AK523" i="1" s="1"/>
  <c r="AK524" i="1" s="1"/>
  <c r="AK525" i="1" s="1"/>
  <c r="AK526" i="1" s="1"/>
  <c r="AK527" i="1" s="1"/>
  <c r="AK528" i="1" s="1"/>
  <c r="AK529" i="1" s="1"/>
  <c r="AK530" i="1" s="1"/>
  <c r="AK531" i="1" s="1"/>
  <c r="AK532" i="1" s="1"/>
  <c r="AK533" i="1" s="1"/>
  <c r="AK534" i="1" s="1"/>
  <c r="AK535" i="1" s="1"/>
  <c r="AK536" i="1" s="1"/>
  <c r="AK537" i="1" s="1"/>
  <c r="AK538" i="1" s="1"/>
  <c r="AK539" i="1" s="1"/>
  <c r="AK540" i="1" s="1"/>
  <c r="AK541" i="1" s="1"/>
  <c r="AK542" i="1" s="1"/>
  <c r="AK543" i="1" s="1"/>
  <c r="AK544" i="1" s="1"/>
  <c r="AK545" i="1" s="1"/>
  <c r="AK546" i="1" s="1"/>
  <c r="AK547" i="1" s="1"/>
  <c r="AK548" i="1" s="1"/>
  <c r="AK549" i="1" s="1"/>
  <c r="AK550" i="1" s="1"/>
  <c r="AK551" i="1" s="1"/>
  <c r="AK552" i="1" s="1"/>
  <c r="AK553" i="1" s="1"/>
  <c r="AK554" i="1" s="1"/>
  <c r="AK555" i="1" s="1"/>
  <c r="AK556" i="1" s="1"/>
  <c r="AK557" i="1" s="1"/>
  <c r="AK558" i="1" s="1"/>
  <c r="AK559" i="1" s="1"/>
  <c r="AK560" i="1" s="1"/>
  <c r="AK561" i="1" s="1"/>
  <c r="AK562" i="1" s="1"/>
  <c r="AK563" i="1" s="1"/>
  <c r="AK564" i="1" s="1"/>
  <c r="AK565" i="1" s="1"/>
  <c r="AK566" i="1" s="1"/>
  <c r="AK567" i="1" s="1"/>
  <c r="AK568" i="1" s="1"/>
  <c r="AK569" i="1" s="1"/>
  <c r="AK570" i="1" s="1"/>
  <c r="AK571" i="1" s="1"/>
  <c r="AK572" i="1" s="1"/>
  <c r="AK573" i="1" s="1"/>
  <c r="AK574" i="1" s="1"/>
  <c r="AK575" i="1" s="1"/>
  <c r="AK576" i="1" s="1"/>
  <c r="AK577" i="1" s="1"/>
  <c r="AK578" i="1" s="1"/>
  <c r="AK579" i="1" s="1"/>
  <c r="AK580" i="1" s="1"/>
  <c r="AK581" i="1" s="1"/>
  <c r="AK582" i="1" s="1"/>
  <c r="AK583" i="1" s="1"/>
  <c r="AK584" i="1" s="1"/>
  <c r="AK585" i="1" s="1"/>
  <c r="AK586" i="1" s="1"/>
  <c r="AK587" i="1" s="1"/>
  <c r="AK588" i="1" s="1"/>
  <c r="AK589" i="1" s="1"/>
  <c r="AK590" i="1" s="1"/>
  <c r="AK591" i="1" s="1"/>
  <c r="AK592" i="1" s="1"/>
  <c r="AK593" i="1" s="1"/>
  <c r="AK594" i="1" s="1"/>
  <c r="AK595" i="1" s="1"/>
  <c r="AK596" i="1" s="1"/>
  <c r="AK597" i="1" s="1"/>
  <c r="AK598" i="1" s="1"/>
  <c r="AK599" i="1" s="1"/>
  <c r="AK600" i="1" s="1"/>
  <c r="AK601" i="1" s="1"/>
  <c r="AK602" i="1" s="1"/>
  <c r="AK603" i="1" s="1"/>
  <c r="AK604" i="1" s="1"/>
  <c r="AK605" i="1" s="1"/>
  <c r="AK606" i="1" s="1"/>
  <c r="AK607" i="1" s="1"/>
  <c r="AK608" i="1" s="1"/>
  <c r="AK609" i="1" s="1"/>
  <c r="AK610" i="1" s="1"/>
  <c r="AK611" i="1" s="1"/>
  <c r="AK612" i="1" s="1"/>
  <c r="AK613" i="1" s="1"/>
  <c r="AK614" i="1" s="1"/>
  <c r="AK615" i="1" s="1"/>
  <c r="AK616" i="1" s="1"/>
  <c r="AK617" i="1" s="1"/>
  <c r="AK618" i="1" s="1"/>
  <c r="AK619" i="1" s="1"/>
  <c r="AK620" i="1" s="1"/>
  <c r="AK621" i="1" s="1"/>
  <c r="AK622" i="1" s="1"/>
  <c r="AK623" i="1" s="1"/>
  <c r="AK624" i="1" s="1"/>
  <c r="AK625" i="1" s="1"/>
  <c r="AK626" i="1" s="1"/>
  <c r="AK627" i="1" s="1"/>
  <c r="AK628" i="1" s="1"/>
  <c r="AK629" i="1" s="1"/>
  <c r="AK630" i="1" s="1"/>
  <c r="AK631" i="1" s="1"/>
  <c r="AK632" i="1" s="1"/>
  <c r="AK633" i="1" s="1"/>
  <c r="AK634" i="1" s="1"/>
  <c r="AK635" i="1" s="1"/>
  <c r="AK636" i="1" s="1"/>
  <c r="AK637" i="1" s="1"/>
  <c r="AK638" i="1" s="1"/>
  <c r="AK639" i="1" s="1"/>
  <c r="AK640" i="1" s="1"/>
  <c r="AK641" i="1" s="1"/>
  <c r="AK642" i="1" s="1"/>
  <c r="AK643" i="1" s="1"/>
  <c r="AK644" i="1" s="1"/>
  <c r="AK645" i="1" s="1"/>
  <c r="AK646" i="1" s="1"/>
  <c r="AK647" i="1" s="1"/>
  <c r="AK648" i="1" s="1"/>
  <c r="AK649" i="1" s="1"/>
  <c r="AK650" i="1" s="1"/>
  <c r="AK651" i="1" s="1"/>
  <c r="AK652" i="1" s="1"/>
  <c r="AK653" i="1" s="1"/>
  <c r="AK654" i="1" s="1"/>
  <c r="AK655" i="1" s="1"/>
  <c r="AK656" i="1" s="1"/>
  <c r="AK657" i="1" s="1"/>
  <c r="AK658" i="1" s="1"/>
  <c r="AK659" i="1" s="1"/>
  <c r="AK660" i="1" s="1"/>
  <c r="AK661" i="1" s="1"/>
  <c r="AK662" i="1" s="1"/>
  <c r="AK663" i="1" s="1"/>
  <c r="AK664" i="1" s="1"/>
  <c r="AK665" i="1" s="1"/>
  <c r="AK666" i="1" s="1"/>
  <c r="AK667" i="1" s="1"/>
  <c r="AK668" i="1" s="1"/>
  <c r="AK669" i="1" s="1"/>
  <c r="AK670" i="1" s="1"/>
  <c r="AK671" i="1" s="1"/>
  <c r="AK672" i="1" s="1"/>
  <c r="AK673" i="1" s="1"/>
  <c r="AK674" i="1" s="1"/>
  <c r="AK675" i="1" s="1"/>
  <c r="AK676" i="1" s="1"/>
  <c r="AK677" i="1" s="1"/>
  <c r="AK678" i="1" s="1"/>
  <c r="AK679" i="1" s="1"/>
  <c r="AK680" i="1" s="1"/>
  <c r="AK681" i="1" s="1"/>
  <c r="AK682" i="1" s="1"/>
  <c r="AK683" i="1" s="1"/>
  <c r="AK684" i="1" s="1"/>
  <c r="AK685" i="1" s="1"/>
  <c r="AK686" i="1" s="1"/>
  <c r="AK687" i="1" s="1"/>
  <c r="AK688" i="1" s="1"/>
  <c r="AK689" i="1" s="1"/>
  <c r="AK690" i="1" s="1"/>
  <c r="AK691" i="1" s="1"/>
  <c r="AK692" i="1" s="1"/>
  <c r="AK693" i="1" s="1"/>
  <c r="AK694" i="1" s="1"/>
  <c r="AK695" i="1" s="1"/>
  <c r="AK696" i="1" s="1"/>
  <c r="AK697" i="1" s="1"/>
  <c r="AK698" i="1" s="1"/>
  <c r="AK699" i="1" s="1"/>
  <c r="AK700" i="1" s="1"/>
  <c r="AK701" i="1" s="1"/>
  <c r="AK702" i="1" s="1"/>
  <c r="AK703" i="1" s="1"/>
  <c r="AK704" i="1" s="1"/>
  <c r="AK705" i="1" s="1"/>
  <c r="AK706" i="1" s="1"/>
  <c r="AK707" i="1" s="1"/>
  <c r="AK708" i="1" s="1"/>
  <c r="AK709" i="1" s="1"/>
  <c r="AK710" i="1" s="1"/>
  <c r="AK711" i="1" s="1"/>
  <c r="AK712" i="1" s="1"/>
  <c r="AK713" i="1" s="1"/>
  <c r="AK714" i="1" s="1"/>
  <c r="AK715" i="1" s="1"/>
  <c r="AK716" i="1" s="1"/>
  <c r="AK717" i="1" s="1"/>
  <c r="AK718" i="1" s="1"/>
  <c r="AK719" i="1" s="1"/>
  <c r="AK720" i="1" s="1"/>
  <c r="AK721" i="1" s="1"/>
  <c r="AK722" i="1" s="1"/>
  <c r="AK723" i="1" s="1"/>
  <c r="AK724" i="1" s="1"/>
  <c r="AK725" i="1" s="1"/>
  <c r="AK726" i="1" s="1"/>
  <c r="AK727" i="1" s="1"/>
  <c r="AK728" i="1" s="1"/>
  <c r="AK729" i="1" s="1"/>
  <c r="AK730" i="1" s="1"/>
  <c r="AK731" i="1" s="1"/>
  <c r="AK732" i="1" s="1"/>
  <c r="AK733" i="1" s="1"/>
  <c r="AK734" i="1" s="1"/>
  <c r="AK735" i="1" s="1"/>
  <c r="AK736" i="1" s="1"/>
  <c r="AK737" i="1" s="1"/>
  <c r="AK738" i="1" s="1"/>
  <c r="AK739" i="1" s="1"/>
  <c r="AK740" i="1" s="1"/>
  <c r="AK741" i="1" s="1"/>
  <c r="AK742" i="1" s="1"/>
  <c r="AK743" i="1" s="1"/>
  <c r="AK744" i="1" s="1"/>
  <c r="AK745" i="1" s="1"/>
  <c r="AK746" i="1" s="1"/>
  <c r="AK747" i="1" s="1"/>
  <c r="AK748" i="1" s="1"/>
  <c r="AK749" i="1" s="1"/>
  <c r="AK750" i="1" s="1"/>
  <c r="AK751" i="1" s="1"/>
  <c r="AK752" i="1" s="1"/>
  <c r="AK753" i="1" s="1"/>
  <c r="AK754" i="1" s="1"/>
  <c r="AK755" i="1" s="1"/>
  <c r="AK756" i="1" s="1"/>
  <c r="AK757" i="1" s="1"/>
  <c r="AK758" i="1" s="1"/>
  <c r="AK759" i="1" s="1"/>
  <c r="AK760" i="1" s="1"/>
  <c r="AK761" i="1" s="1"/>
  <c r="AK762" i="1" s="1"/>
  <c r="AK763" i="1" s="1"/>
  <c r="AK764" i="1" s="1"/>
  <c r="AK765" i="1" s="1"/>
  <c r="AK766" i="1" s="1"/>
  <c r="AK767" i="1" s="1"/>
  <c r="AK768" i="1" s="1"/>
  <c r="AK769" i="1" s="1"/>
  <c r="AK770" i="1" s="1"/>
  <c r="AK771" i="1" s="1"/>
  <c r="AK772" i="1" s="1"/>
  <c r="AK773" i="1" s="1"/>
  <c r="AK774" i="1" s="1"/>
  <c r="AK775" i="1" s="1"/>
  <c r="AK776" i="1" s="1"/>
  <c r="AK777" i="1" s="1"/>
  <c r="AK778" i="1" s="1"/>
  <c r="AK779" i="1" s="1"/>
  <c r="AK780" i="1" s="1"/>
  <c r="AK781" i="1" s="1"/>
  <c r="AK782" i="1" s="1"/>
  <c r="AK783" i="1" s="1"/>
  <c r="AK784" i="1" s="1"/>
  <c r="AK785" i="1" s="1"/>
  <c r="AK786" i="1" s="1"/>
  <c r="AK787" i="1" s="1"/>
  <c r="AK788" i="1" s="1"/>
  <c r="AK789" i="1" s="1"/>
  <c r="AK790" i="1" s="1"/>
  <c r="AK791" i="1" s="1"/>
  <c r="AK792" i="1" s="1"/>
  <c r="AK793" i="1" s="1"/>
  <c r="AK794" i="1" s="1"/>
  <c r="AK795" i="1" s="1"/>
  <c r="AK796" i="1" s="1"/>
  <c r="AK797" i="1" s="1"/>
  <c r="AK798" i="1" s="1"/>
  <c r="AK799" i="1" s="1"/>
  <c r="AK800" i="1" s="1"/>
  <c r="AK801" i="1" s="1"/>
  <c r="AK802" i="1" s="1"/>
  <c r="AK803" i="1" s="1"/>
  <c r="AK804" i="1" s="1"/>
  <c r="AK805" i="1" s="1"/>
  <c r="AK806" i="1" s="1"/>
  <c r="AK807" i="1" s="1"/>
  <c r="AK808" i="1" s="1"/>
  <c r="AK809" i="1" s="1"/>
  <c r="AK810" i="1" s="1"/>
  <c r="AK811" i="1" s="1"/>
  <c r="AK812" i="1" s="1"/>
  <c r="AK813" i="1" s="1"/>
  <c r="AK814" i="1" s="1"/>
  <c r="AK815" i="1" s="1"/>
  <c r="AK816" i="1" s="1"/>
  <c r="AK817" i="1" s="1"/>
  <c r="AK818" i="1" s="1"/>
  <c r="AK819" i="1" s="1"/>
  <c r="AK820" i="1" s="1"/>
  <c r="AK821" i="1" s="1"/>
  <c r="AK822" i="1" s="1"/>
  <c r="AK823" i="1" s="1"/>
  <c r="AK824" i="1" s="1"/>
  <c r="AK825" i="1" s="1"/>
  <c r="AK826" i="1" s="1"/>
  <c r="AK827" i="1" s="1"/>
  <c r="AK828" i="1" s="1"/>
  <c r="AK829" i="1" s="1"/>
  <c r="AK830" i="1" s="1"/>
  <c r="AK831" i="1" s="1"/>
  <c r="AK832" i="1" s="1"/>
  <c r="AK833" i="1" s="1"/>
  <c r="AK834" i="1" s="1"/>
  <c r="AK835" i="1" s="1"/>
  <c r="AK836" i="1" s="1"/>
  <c r="AK837" i="1" s="1"/>
  <c r="AK838" i="1" s="1"/>
  <c r="AK839" i="1" s="1"/>
  <c r="AK840" i="1" s="1"/>
  <c r="AK841" i="1" s="1"/>
  <c r="AK842" i="1" s="1"/>
  <c r="AK843" i="1" s="1"/>
  <c r="AK844" i="1" s="1"/>
  <c r="AK845" i="1" s="1"/>
  <c r="AK846" i="1" s="1"/>
  <c r="AK847" i="1" s="1"/>
  <c r="AK848" i="1" s="1"/>
  <c r="AK849" i="1" s="1"/>
  <c r="AK850" i="1" s="1"/>
  <c r="AK851" i="1" s="1"/>
  <c r="AK852" i="1" s="1"/>
  <c r="AK853" i="1" s="1"/>
  <c r="AK854" i="1" s="1"/>
  <c r="AK855" i="1" s="1"/>
  <c r="AK856" i="1" s="1"/>
  <c r="AK857" i="1" s="1"/>
  <c r="AK858" i="1" s="1"/>
  <c r="AK859" i="1" s="1"/>
  <c r="AK860" i="1" s="1"/>
  <c r="AK861" i="1" s="1"/>
  <c r="AK862" i="1" s="1"/>
  <c r="AK863" i="1" s="1"/>
  <c r="AK864" i="1" s="1"/>
  <c r="AK865" i="1" s="1"/>
  <c r="AK866" i="1" s="1"/>
  <c r="AK867" i="1" s="1"/>
  <c r="AK868" i="1" s="1"/>
  <c r="AK869" i="1" s="1"/>
  <c r="AK870" i="1" s="1"/>
  <c r="AK871" i="1" s="1"/>
  <c r="AK872" i="1" s="1"/>
  <c r="AK873" i="1" s="1"/>
  <c r="AK874" i="1" s="1"/>
  <c r="AK875" i="1" s="1"/>
  <c r="AK876" i="1" s="1"/>
  <c r="AK877" i="1" s="1"/>
  <c r="AK878" i="1" s="1"/>
  <c r="AK879" i="1" s="1"/>
  <c r="AK880" i="1" s="1"/>
  <c r="AK881" i="1" s="1"/>
  <c r="AK882" i="1" s="1"/>
  <c r="AK883" i="1" s="1"/>
  <c r="AK884" i="1" s="1"/>
  <c r="AK885" i="1" s="1"/>
  <c r="AK886" i="1" s="1"/>
  <c r="AK887" i="1" s="1"/>
  <c r="AK888" i="1" s="1"/>
  <c r="AK889" i="1" s="1"/>
  <c r="AK890" i="1" s="1"/>
  <c r="AK891" i="1" s="1"/>
  <c r="AK892" i="1" s="1"/>
  <c r="AK893" i="1" s="1"/>
  <c r="AK894" i="1" s="1"/>
  <c r="AK895" i="1" s="1"/>
  <c r="AK896" i="1" s="1"/>
  <c r="AK897" i="1" s="1"/>
  <c r="AK898" i="1" s="1"/>
  <c r="AK899" i="1" s="1"/>
  <c r="AK900" i="1" s="1"/>
  <c r="AK901" i="1" s="1"/>
  <c r="AK902" i="1" s="1"/>
  <c r="AK903" i="1" s="1"/>
  <c r="AK904" i="1" s="1"/>
  <c r="AK905" i="1" s="1"/>
  <c r="AK906" i="1" s="1"/>
  <c r="AK907" i="1" s="1"/>
  <c r="AK908" i="1" s="1"/>
  <c r="AK909" i="1" s="1"/>
  <c r="AK910" i="1" s="1"/>
  <c r="AK911" i="1" s="1"/>
  <c r="AK912" i="1" s="1"/>
  <c r="AK913" i="1" s="1"/>
  <c r="AK914" i="1" s="1"/>
  <c r="AK915" i="1" s="1"/>
  <c r="AK916" i="1" s="1"/>
  <c r="AK917" i="1" s="1"/>
  <c r="AK918" i="1" s="1"/>
  <c r="AK919" i="1" s="1"/>
  <c r="AK920" i="1" s="1"/>
  <c r="AK921" i="1" s="1"/>
  <c r="AK922" i="1" s="1"/>
  <c r="AK923" i="1" s="1"/>
  <c r="AK924" i="1" s="1"/>
  <c r="AK925" i="1" s="1"/>
  <c r="AK926" i="1" s="1"/>
  <c r="AK927" i="1" s="1"/>
  <c r="AK928" i="1" s="1"/>
  <c r="AK929" i="1" s="1"/>
  <c r="AK930" i="1" s="1"/>
  <c r="AK931" i="1" s="1"/>
  <c r="AK932" i="1" s="1"/>
  <c r="AK933" i="1" s="1"/>
  <c r="AK934" i="1" s="1"/>
  <c r="AK935" i="1" s="1"/>
  <c r="AK936" i="1" s="1"/>
  <c r="AK937" i="1" s="1"/>
  <c r="AK938" i="1" s="1"/>
  <c r="AK939" i="1" s="1"/>
  <c r="AK940" i="1" s="1"/>
  <c r="AK941" i="1" s="1"/>
  <c r="AK942" i="1" s="1"/>
  <c r="AK943" i="1" s="1"/>
  <c r="AK944" i="1" s="1"/>
  <c r="AK945" i="1" s="1"/>
  <c r="AK946" i="1" s="1"/>
  <c r="AK947" i="1" s="1"/>
  <c r="AK948" i="1" s="1"/>
  <c r="AK949" i="1" s="1"/>
  <c r="AK950" i="1" s="1"/>
  <c r="AK951" i="1" s="1"/>
  <c r="AK952" i="1" s="1"/>
  <c r="AK953" i="1" s="1"/>
  <c r="AK954" i="1" s="1"/>
  <c r="AK955" i="1" s="1"/>
  <c r="AK956" i="1" s="1"/>
  <c r="AK957" i="1" s="1"/>
  <c r="AK958" i="1" s="1"/>
  <c r="AK959" i="1" s="1"/>
  <c r="AK960" i="1" s="1"/>
  <c r="AK961" i="1" s="1"/>
  <c r="AK962" i="1" s="1"/>
  <c r="AK963" i="1" s="1"/>
  <c r="AK964" i="1" s="1"/>
  <c r="AK965" i="1" s="1"/>
  <c r="AK966" i="1" s="1"/>
  <c r="AK967" i="1" s="1"/>
  <c r="AK968" i="1" s="1"/>
  <c r="AK969" i="1" s="1"/>
  <c r="AK970" i="1" s="1"/>
  <c r="AK971" i="1" s="1"/>
  <c r="AK972" i="1" s="1"/>
  <c r="AK973" i="1" s="1"/>
  <c r="AK974" i="1" s="1"/>
  <c r="AK975" i="1" s="1"/>
  <c r="AK976" i="1" s="1"/>
  <c r="AK977" i="1" s="1"/>
  <c r="AK978" i="1" s="1"/>
  <c r="AK979" i="1" s="1"/>
  <c r="AK980" i="1" s="1"/>
  <c r="AK981" i="1" s="1"/>
  <c r="AK982" i="1" s="1"/>
  <c r="AK983" i="1" s="1"/>
  <c r="AK984" i="1" s="1"/>
  <c r="AK985" i="1" s="1"/>
  <c r="AK986" i="1" s="1"/>
  <c r="AK987" i="1" s="1"/>
  <c r="AK988" i="1" s="1"/>
  <c r="AK989" i="1" s="1"/>
  <c r="AK990" i="1" s="1"/>
  <c r="AK991" i="1" s="1"/>
  <c r="AK992" i="1" s="1"/>
  <c r="AK993" i="1" s="1"/>
  <c r="AK994" i="1" s="1"/>
  <c r="AK995" i="1" s="1"/>
  <c r="AK996" i="1" s="1"/>
  <c r="AK997" i="1" s="1"/>
  <c r="AK998" i="1" s="1"/>
  <c r="AK999" i="1" s="1"/>
  <c r="AK1000" i="1" s="1"/>
  <c r="AK1001" i="1" s="1"/>
  <c r="AK1002" i="1" s="1"/>
  <c r="AK1003" i="1" s="1"/>
  <c r="AK1004" i="1" s="1"/>
  <c r="AK1005" i="1" s="1"/>
  <c r="AK1006" i="1" s="1"/>
  <c r="AK1007" i="1" s="1"/>
  <c r="AK1008" i="1" s="1"/>
  <c r="AK1009" i="1" s="1"/>
  <c r="AK1010" i="1" s="1"/>
  <c r="AK1011" i="1" s="1"/>
  <c r="AK1012" i="1" s="1"/>
  <c r="AK1013" i="1" s="1"/>
  <c r="AK1014" i="1" s="1"/>
  <c r="AK1015" i="1" s="1"/>
  <c r="AK1016" i="1" s="1"/>
  <c r="AK1017" i="1" s="1"/>
  <c r="AK1018" i="1" s="1"/>
  <c r="AK1019" i="1" s="1"/>
  <c r="AK1020" i="1" s="1"/>
  <c r="AK1021" i="1" s="1"/>
  <c r="AK1022" i="1" s="1"/>
  <c r="AK1023" i="1" s="1"/>
  <c r="AK1024" i="1" s="1"/>
  <c r="AK1025" i="1" s="1"/>
  <c r="AK1026" i="1" s="1"/>
  <c r="AK1027" i="1" s="1"/>
  <c r="AK1028" i="1" s="1"/>
  <c r="AK1029" i="1" s="1"/>
  <c r="AK1030" i="1" s="1"/>
  <c r="AK1031" i="1" s="1"/>
  <c r="AK1032" i="1" s="1"/>
  <c r="AK1033" i="1" s="1"/>
  <c r="AK1034" i="1" s="1"/>
  <c r="AK1035" i="1" s="1"/>
  <c r="AK1036" i="1" s="1"/>
  <c r="AK1037" i="1" s="1"/>
  <c r="AK1038" i="1" s="1"/>
  <c r="AK1039" i="1" s="1"/>
  <c r="AK1040" i="1" s="1"/>
  <c r="AK1041" i="1" s="1"/>
  <c r="AK1042" i="1" s="1"/>
  <c r="AK1043" i="1" s="1"/>
  <c r="AK1044" i="1" s="1"/>
  <c r="AK1045" i="1" s="1"/>
  <c r="AK1046" i="1" s="1"/>
  <c r="AK1047" i="1" s="1"/>
  <c r="AK1048" i="1" s="1"/>
  <c r="AK1049" i="1" s="1"/>
  <c r="AK1050" i="1" s="1"/>
  <c r="AK1051" i="1" s="1"/>
  <c r="AK1052" i="1" s="1"/>
  <c r="AK1053" i="1" s="1"/>
  <c r="AK1054" i="1" s="1"/>
  <c r="AK1055" i="1" s="1"/>
  <c r="AK1056" i="1" s="1"/>
  <c r="AK1057" i="1" s="1"/>
  <c r="AK1058" i="1" s="1"/>
  <c r="AK1059" i="1" s="1"/>
  <c r="AK1060" i="1" s="1"/>
  <c r="AK1061" i="1" s="1"/>
  <c r="AK1062" i="1" s="1"/>
  <c r="AK1063" i="1" s="1"/>
  <c r="AK1064" i="1" s="1"/>
  <c r="AK1065" i="1" s="1"/>
  <c r="AK1066" i="1" s="1"/>
  <c r="AK1067" i="1" s="1"/>
  <c r="AK1068" i="1" s="1"/>
  <c r="AK1069" i="1" s="1"/>
  <c r="AK1070" i="1" s="1"/>
  <c r="AK1071" i="1" s="1"/>
  <c r="AK1072" i="1" s="1"/>
  <c r="AK1073" i="1" s="1"/>
  <c r="AK1074" i="1" s="1"/>
  <c r="AK1075" i="1" s="1"/>
  <c r="AK1076" i="1" s="1"/>
  <c r="AK1077" i="1" s="1"/>
  <c r="AK1078" i="1" s="1"/>
  <c r="AK1079" i="1" s="1"/>
  <c r="AK1080" i="1" s="1"/>
  <c r="AK1081" i="1" s="1"/>
  <c r="AK1082" i="1" s="1"/>
  <c r="AK1083" i="1" s="1"/>
  <c r="AK1084" i="1" s="1"/>
  <c r="AK1085" i="1" s="1"/>
  <c r="AK1086" i="1" s="1"/>
  <c r="AK1087" i="1" s="1"/>
  <c r="AK1088" i="1" s="1"/>
  <c r="AK1089" i="1" s="1"/>
  <c r="AK1090" i="1" s="1"/>
  <c r="AK1091" i="1" s="1"/>
  <c r="AK1092" i="1" s="1"/>
  <c r="AK1093" i="1" s="1"/>
  <c r="AK1094" i="1" s="1"/>
  <c r="AK1095" i="1" s="1"/>
  <c r="AK1096" i="1" s="1"/>
  <c r="AK1097" i="1" s="1"/>
  <c r="AK1098" i="1" s="1"/>
  <c r="AK1099" i="1" s="1"/>
  <c r="AK1100" i="1" s="1"/>
  <c r="AK1101" i="1" s="1"/>
  <c r="AK1102" i="1" s="1"/>
  <c r="AK1103" i="1" s="1"/>
  <c r="AK1104" i="1" s="1"/>
  <c r="AK1105" i="1" s="1"/>
  <c r="AK1106" i="1" s="1"/>
  <c r="AK1107" i="1" s="1"/>
  <c r="AK1108" i="1" s="1"/>
  <c r="AK1109" i="1" s="1"/>
  <c r="AK1110" i="1" s="1"/>
  <c r="AK1111" i="1" s="1"/>
  <c r="AK1112" i="1" s="1"/>
  <c r="AK1113" i="1" s="1"/>
  <c r="AK1114" i="1" s="1"/>
  <c r="AK1115" i="1" s="1"/>
  <c r="AK1116" i="1" s="1"/>
  <c r="AK1117" i="1" s="1"/>
  <c r="AK1118" i="1" s="1"/>
  <c r="AK1119" i="1" s="1"/>
  <c r="AK1120" i="1" s="1"/>
  <c r="AK1121" i="1" s="1"/>
  <c r="AK1122" i="1" s="1"/>
  <c r="AK1123" i="1" s="1"/>
  <c r="AK1124" i="1" s="1"/>
  <c r="AK1125" i="1" s="1"/>
  <c r="AK1126" i="1" s="1"/>
  <c r="AK1127" i="1" s="1"/>
  <c r="AK1128" i="1" s="1"/>
  <c r="AK1129" i="1" s="1"/>
  <c r="AK1130" i="1" s="1"/>
  <c r="AK1131" i="1" s="1"/>
  <c r="AK1132" i="1" s="1"/>
  <c r="AK1133" i="1" s="1"/>
  <c r="AK1134" i="1" s="1"/>
  <c r="AK1135" i="1" s="1"/>
  <c r="AK1136" i="1" s="1"/>
  <c r="AK1137" i="1" s="1"/>
  <c r="AK1138" i="1" s="1"/>
  <c r="AK1139" i="1" s="1"/>
  <c r="AK1140" i="1" s="1"/>
  <c r="AK1141" i="1" s="1"/>
  <c r="AK1142" i="1" s="1"/>
  <c r="AK1143" i="1" s="1"/>
  <c r="AK1144" i="1" s="1"/>
  <c r="AK1145" i="1" s="1"/>
  <c r="AK1146" i="1" s="1"/>
  <c r="AK1147" i="1" s="1"/>
  <c r="AK1148" i="1" s="1"/>
  <c r="AK1149" i="1" s="1"/>
  <c r="AK1150" i="1" s="1"/>
  <c r="AK1151" i="1" s="1"/>
  <c r="AK1152" i="1" s="1"/>
  <c r="AK1153" i="1" s="1"/>
  <c r="AK1154" i="1" s="1"/>
  <c r="AK1155" i="1" s="1"/>
  <c r="AK1156" i="1" s="1"/>
  <c r="AK1157" i="1" s="1"/>
  <c r="AK1158" i="1" s="1"/>
  <c r="AK1159" i="1" s="1"/>
  <c r="AK1160" i="1" s="1"/>
  <c r="AK1161" i="1" s="1"/>
  <c r="AK1162" i="1" s="1"/>
  <c r="AK1163" i="1" s="1"/>
  <c r="AK1164" i="1" s="1"/>
  <c r="AK1165" i="1" s="1"/>
  <c r="AK1166" i="1" s="1"/>
  <c r="AK1167" i="1" s="1"/>
  <c r="AK1168" i="1" s="1"/>
  <c r="AK1169" i="1" s="1"/>
  <c r="AK1170" i="1" s="1"/>
  <c r="AK1171" i="1" s="1"/>
  <c r="AK1172" i="1" s="1"/>
  <c r="AK1173" i="1" s="1"/>
  <c r="AK1174" i="1" s="1"/>
  <c r="AK1175" i="1" s="1"/>
  <c r="AK1176" i="1" s="1"/>
  <c r="AK1177" i="1" s="1"/>
  <c r="AK1178" i="1" s="1"/>
  <c r="AK1179" i="1" s="1"/>
  <c r="AK1180" i="1" s="1"/>
  <c r="AK1181" i="1" s="1"/>
  <c r="AK1182" i="1" s="1"/>
  <c r="AK1183" i="1" s="1"/>
  <c r="AK1184" i="1" s="1"/>
  <c r="AK1185" i="1" s="1"/>
  <c r="AK1186" i="1" s="1"/>
  <c r="AK1187" i="1" s="1"/>
  <c r="AK1188" i="1" s="1"/>
  <c r="AK1189" i="1" s="1"/>
  <c r="AK1190" i="1" s="1"/>
  <c r="AK1191" i="1" s="1"/>
  <c r="AK1192" i="1" s="1"/>
  <c r="AK1193" i="1" s="1"/>
  <c r="AK1194" i="1" s="1"/>
  <c r="AK1195" i="1" s="1"/>
  <c r="AK1196" i="1" s="1"/>
  <c r="AK1197" i="1" s="1"/>
  <c r="AK1198" i="1" s="1"/>
  <c r="AK1199" i="1" s="1"/>
  <c r="AK1200" i="1" s="1"/>
  <c r="AK1201" i="1" s="1"/>
  <c r="AK1202" i="1" s="1"/>
  <c r="AK1203" i="1" s="1"/>
  <c r="AK1204" i="1" s="1"/>
  <c r="AK1205" i="1" s="1"/>
  <c r="AK1206" i="1" s="1"/>
  <c r="AK1207" i="1" s="1"/>
  <c r="AK1208" i="1" s="1"/>
  <c r="AK1209" i="1" s="1"/>
  <c r="AK1210" i="1" s="1"/>
  <c r="AK1211" i="1" s="1"/>
  <c r="AK1212" i="1" s="1"/>
  <c r="AK1213" i="1" s="1"/>
  <c r="AK1214" i="1" s="1"/>
  <c r="AK1215" i="1" s="1"/>
  <c r="AK1216" i="1" s="1"/>
  <c r="AK1217" i="1" s="1"/>
  <c r="AK1218" i="1" s="1"/>
  <c r="AK1219" i="1" s="1"/>
  <c r="AK1220" i="1" s="1"/>
  <c r="AK1221" i="1" s="1"/>
  <c r="AK1222" i="1" s="1"/>
  <c r="AK1223" i="1" s="1"/>
  <c r="AK1224" i="1" s="1"/>
  <c r="AK1225" i="1" s="1"/>
  <c r="AK1226" i="1" s="1"/>
  <c r="AK1227" i="1" s="1"/>
  <c r="AK1228" i="1" s="1"/>
  <c r="AK1229" i="1" s="1"/>
  <c r="AK1230" i="1" s="1"/>
  <c r="AK1231" i="1" s="1"/>
  <c r="AK1232" i="1" s="1"/>
  <c r="AK1233" i="1" s="1"/>
  <c r="AK1234" i="1" s="1"/>
  <c r="AK1235" i="1" s="1"/>
  <c r="AK1236" i="1" s="1"/>
  <c r="AK1237" i="1" s="1"/>
  <c r="AK1238" i="1" s="1"/>
  <c r="AK1239" i="1" s="1"/>
  <c r="AK1240" i="1" s="1"/>
  <c r="AK1241" i="1" s="1"/>
  <c r="AK1242" i="1" s="1"/>
  <c r="AK1243" i="1" s="1"/>
  <c r="AK1244" i="1" s="1"/>
  <c r="AK1245" i="1" s="1"/>
  <c r="AK1246" i="1" s="1"/>
  <c r="AK1247" i="1" s="1"/>
  <c r="AK1248" i="1" s="1"/>
  <c r="AK1249" i="1" s="1"/>
  <c r="AK1250" i="1" s="1"/>
  <c r="AK1251" i="1" s="1"/>
  <c r="AK1252" i="1" s="1"/>
  <c r="AK1253" i="1" s="1"/>
  <c r="AK1254" i="1" s="1"/>
  <c r="AK1255" i="1" s="1"/>
  <c r="AK1256" i="1" s="1"/>
  <c r="AK1257" i="1" s="1"/>
  <c r="AK1258" i="1" s="1"/>
  <c r="AK1259" i="1" s="1"/>
  <c r="AK1260" i="1" s="1"/>
  <c r="AK1261" i="1" s="1"/>
  <c r="AK1262" i="1" s="1"/>
  <c r="AK1263" i="1" s="1"/>
  <c r="AK1264" i="1" s="1"/>
  <c r="AK1265" i="1" s="1"/>
  <c r="AK1266" i="1" s="1"/>
  <c r="AK1267" i="1" s="1"/>
  <c r="AK1268" i="1" s="1"/>
  <c r="AK1269" i="1" s="1"/>
  <c r="AK1270" i="1" s="1"/>
  <c r="AK1271" i="1" s="1"/>
  <c r="AK1272" i="1" s="1"/>
  <c r="AK1273" i="1" s="1"/>
  <c r="AK1274" i="1" s="1"/>
  <c r="AK1275" i="1" s="1"/>
  <c r="AK1276" i="1" s="1"/>
  <c r="AK1277" i="1" s="1"/>
  <c r="AK1278" i="1" s="1"/>
  <c r="AK1279" i="1" s="1"/>
  <c r="AK1280" i="1" s="1"/>
  <c r="AK1281" i="1" s="1"/>
  <c r="AK1282" i="1" s="1"/>
  <c r="AK1283" i="1" s="1"/>
  <c r="AK1284" i="1" s="1"/>
  <c r="AK1285" i="1" s="1"/>
  <c r="AK1286" i="1" s="1"/>
  <c r="AK1287" i="1" s="1"/>
  <c r="AK1288" i="1" s="1"/>
  <c r="AK1289" i="1" s="1"/>
  <c r="AK1290" i="1" s="1"/>
  <c r="AK1291" i="1" s="1"/>
  <c r="AK1292" i="1" s="1"/>
  <c r="AK1293" i="1" s="1"/>
  <c r="AK1294" i="1" s="1"/>
  <c r="AK1295" i="1" s="1"/>
  <c r="AK1296" i="1" s="1"/>
  <c r="AK1297" i="1" s="1"/>
  <c r="AK1298" i="1" s="1"/>
  <c r="AK1299" i="1" s="1"/>
  <c r="AK1300" i="1" s="1"/>
  <c r="AK1301" i="1" s="1"/>
  <c r="AK1302" i="1" s="1"/>
  <c r="AK1303" i="1" s="1"/>
  <c r="AK1304" i="1" s="1"/>
  <c r="AK1305" i="1" s="1"/>
  <c r="AK1306" i="1" s="1"/>
  <c r="AK1307" i="1" s="1"/>
  <c r="AK1308" i="1" s="1"/>
  <c r="AK1309" i="1" s="1"/>
  <c r="AK1310" i="1" s="1"/>
  <c r="AK1311" i="1" s="1"/>
  <c r="AK1312" i="1" s="1"/>
  <c r="AK1313" i="1" s="1"/>
  <c r="AK1314" i="1" s="1"/>
  <c r="AK1315" i="1" s="1"/>
  <c r="AK1316" i="1" s="1"/>
  <c r="AK1317" i="1" s="1"/>
  <c r="AK1318" i="1" s="1"/>
  <c r="AK1319" i="1" s="1"/>
  <c r="AK1320" i="1" s="1"/>
  <c r="AK1321" i="1" s="1"/>
  <c r="AK1322" i="1" s="1"/>
  <c r="AK1323" i="1" s="1"/>
  <c r="AK1324" i="1" s="1"/>
  <c r="AK1325" i="1" s="1"/>
  <c r="AK1326" i="1" s="1"/>
  <c r="AK1327" i="1" s="1"/>
  <c r="AK1328" i="1" s="1"/>
  <c r="AK1329" i="1" s="1"/>
  <c r="AK1330" i="1" s="1"/>
  <c r="AK1331" i="1" s="1"/>
  <c r="AK1332" i="1" s="1"/>
  <c r="AK1333" i="1" s="1"/>
  <c r="AK1334" i="1" s="1"/>
  <c r="AK1335" i="1" s="1"/>
  <c r="AK1336" i="1" s="1"/>
  <c r="AK1337" i="1" s="1"/>
  <c r="AK1338" i="1" s="1"/>
  <c r="AK1339" i="1" s="1"/>
  <c r="AK1340" i="1" s="1"/>
  <c r="AK1341" i="1" s="1"/>
  <c r="AK1342" i="1" s="1"/>
  <c r="AK1343" i="1" s="1"/>
  <c r="AK1344" i="1" s="1"/>
  <c r="AK1345" i="1" s="1"/>
  <c r="AK1346" i="1" s="1"/>
  <c r="AK1347" i="1" s="1"/>
  <c r="AK1348" i="1" s="1"/>
  <c r="AK1349" i="1" s="1"/>
  <c r="AK1350" i="1" s="1"/>
  <c r="AK1351" i="1" s="1"/>
  <c r="AK1352" i="1" s="1"/>
  <c r="AK1353" i="1" s="1"/>
  <c r="AK1354" i="1" s="1"/>
  <c r="AK1355" i="1" s="1"/>
  <c r="AK1356" i="1" s="1"/>
  <c r="AK1357" i="1" s="1"/>
  <c r="AK1358" i="1" s="1"/>
  <c r="AK1359" i="1" s="1"/>
  <c r="AK1360" i="1" s="1"/>
  <c r="AK1361" i="1" s="1"/>
  <c r="AK1362" i="1" s="1"/>
  <c r="AK1363" i="1" s="1"/>
  <c r="AK1364" i="1" s="1"/>
  <c r="AK1365" i="1" s="1"/>
  <c r="AK1366" i="1" s="1"/>
  <c r="AK1367" i="1" s="1"/>
  <c r="AK1368" i="1" s="1"/>
  <c r="AK1369" i="1" s="1"/>
  <c r="AK1370" i="1" s="1"/>
  <c r="AK1371" i="1" s="1"/>
  <c r="AK1372" i="1" s="1"/>
  <c r="AK1373" i="1" s="1"/>
  <c r="AK1374" i="1" s="1"/>
  <c r="AK1375" i="1" s="1"/>
  <c r="AK1376" i="1" s="1"/>
  <c r="AK1377" i="1" s="1"/>
  <c r="AK1378" i="1" s="1"/>
  <c r="AK1379" i="1" s="1"/>
  <c r="AK1380" i="1" s="1"/>
  <c r="AK1381" i="1" s="1"/>
  <c r="AK1382" i="1" s="1"/>
  <c r="AK1383" i="1" s="1"/>
  <c r="AK1384" i="1" s="1"/>
  <c r="AK1385" i="1" s="1"/>
  <c r="AK1386" i="1" s="1"/>
  <c r="AK1387" i="1" s="1"/>
  <c r="AK1388" i="1" s="1"/>
  <c r="AK1389" i="1" s="1"/>
  <c r="AK1390" i="1" s="1"/>
  <c r="AK1391" i="1" s="1"/>
  <c r="AK1392" i="1" s="1"/>
  <c r="AK1393" i="1" s="1"/>
  <c r="AK1394" i="1" s="1"/>
  <c r="AK1395" i="1" s="1"/>
  <c r="AK1396" i="1" s="1"/>
  <c r="AK1397" i="1" s="1"/>
  <c r="AK1398" i="1" s="1"/>
  <c r="AK1399" i="1" s="1"/>
  <c r="AK1400" i="1" s="1"/>
  <c r="AK1401" i="1" s="1"/>
  <c r="AK1402" i="1" s="1"/>
  <c r="AK1403" i="1" s="1"/>
  <c r="AK1404" i="1" s="1"/>
  <c r="AK1405" i="1" s="1"/>
  <c r="AK1406" i="1" s="1"/>
  <c r="AK1407" i="1" s="1"/>
  <c r="AK1408" i="1" s="1"/>
  <c r="AK1409" i="1" s="1"/>
  <c r="AK1410" i="1" s="1"/>
  <c r="AK1411" i="1" s="1"/>
  <c r="AK1412" i="1" s="1"/>
  <c r="AK1413" i="1" s="1"/>
  <c r="AK1414" i="1" s="1"/>
  <c r="AK1415" i="1" s="1"/>
  <c r="AK1416" i="1" s="1"/>
  <c r="AK1417" i="1" s="1"/>
  <c r="AK1418" i="1" s="1"/>
  <c r="AK1419" i="1" s="1"/>
  <c r="AK1420" i="1" s="1"/>
  <c r="AK1421" i="1" s="1"/>
  <c r="AK1422" i="1" s="1"/>
  <c r="AK1423" i="1" s="1"/>
  <c r="AK1424" i="1" s="1"/>
  <c r="AK1425" i="1" s="1"/>
  <c r="AK1426" i="1" s="1"/>
  <c r="AK1427" i="1" s="1"/>
  <c r="AK1428" i="1" s="1"/>
  <c r="AK1429" i="1" s="1"/>
  <c r="AK1430" i="1" s="1"/>
  <c r="AK1431" i="1" s="1"/>
  <c r="AK1432" i="1" s="1"/>
  <c r="AK1433" i="1" s="1"/>
  <c r="AK1434" i="1" s="1"/>
  <c r="AK1435" i="1" s="1"/>
  <c r="AK1436" i="1" s="1"/>
  <c r="AK1437" i="1" s="1"/>
  <c r="AK1438" i="1" s="1"/>
  <c r="AK1439" i="1" s="1"/>
  <c r="AK1440" i="1" s="1"/>
  <c r="AK1441" i="1" s="1"/>
  <c r="AK1442" i="1" s="1"/>
  <c r="AK1443" i="1" s="1"/>
  <c r="AK1444" i="1" s="1"/>
  <c r="AK1445" i="1" s="1"/>
  <c r="AK1446" i="1" s="1"/>
  <c r="AK1447" i="1" s="1"/>
  <c r="AK1448" i="1" s="1"/>
  <c r="AK1449" i="1" s="1"/>
  <c r="AK1450" i="1" s="1"/>
  <c r="AK1451" i="1" s="1"/>
  <c r="AK1452" i="1" s="1"/>
  <c r="AK1453" i="1" s="1"/>
  <c r="AK1454" i="1" s="1"/>
  <c r="AK1455" i="1" s="1"/>
  <c r="AK1456" i="1" s="1"/>
  <c r="AK1457" i="1" s="1"/>
  <c r="AK1458" i="1" s="1"/>
  <c r="AK1459" i="1" s="1"/>
  <c r="AK1460" i="1" s="1"/>
  <c r="AK1461" i="1" s="1"/>
  <c r="AK1462" i="1" s="1"/>
  <c r="AK1463" i="1" s="1"/>
  <c r="AK1464" i="1" s="1"/>
  <c r="AK1465" i="1" s="1"/>
  <c r="AK1466" i="1" s="1"/>
  <c r="AK1467" i="1" s="1"/>
  <c r="AK1468" i="1" s="1"/>
  <c r="AK1469" i="1" s="1"/>
  <c r="AK1470" i="1" s="1"/>
  <c r="AK1471" i="1" s="1"/>
  <c r="AK1472" i="1" s="1"/>
  <c r="AK1473" i="1" s="1"/>
  <c r="AK1474" i="1" s="1"/>
  <c r="AK1475" i="1" s="1"/>
  <c r="AK1476" i="1" s="1"/>
  <c r="AK1477" i="1" s="1"/>
  <c r="AK1478" i="1" s="1"/>
  <c r="AK1479" i="1" s="1"/>
  <c r="AK1480" i="1" s="1"/>
  <c r="AK1481" i="1" s="1"/>
  <c r="AK1482" i="1" s="1"/>
  <c r="AK1483" i="1" s="1"/>
  <c r="AK1484" i="1" s="1"/>
  <c r="AK1485" i="1" s="1"/>
  <c r="AK1486" i="1" s="1"/>
  <c r="AK1487" i="1" s="1"/>
  <c r="AK1488" i="1" s="1"/>
  <c r="AK1489" i="1" s="1"/>
  <c r="AK1490" i="1" s="1"/>
  <c r="AK1491" i="1" s="1"/>
  <c r="AK1492" i="1" s="1"/>
  <c r="AK1493" i="1" s="1"/>
  <c r="AK1494" i="1" s="1"/>
  <c r="AK1495" i="1" s="1"/>
  <c r="AK1496" i="1" s="1"/>
  <c r="AK1497" i="1" s="1"/>
  <c r="AK1498" i="1" s="1"/>
  <c r="AK1499" i="1" s="1"/>
  <c r="AK1500" i="1" s="1"/>
  <c r="AK1501" i="1" s="1"/>
  <c r="AK1502" i="1" s="1"/>
  <c r="AK1503" i="1" s="1"/>
  <c r="AK1504" i="1" s="1"/>
  <c r="AK1505" i="1" s="1"/>
  <c r="AK1506" i="1" s="1"/>
  <c r="AK1507" i="1" s="1"/>
  <c r="AK1508" i="1" s="1"/>
  <c r="AK1509" i="1" s="1"/>
  <c r="AK1510" i="1" s="1"/>
  <c r="AK1511" i="1" s="1"/>
  <c r="AK1512" i="1" s="1"/>
  <c r="AK1513" i="1" s="1"/>
  <c r="AK1514" i="1" s="1"/>
  <c r="AK1515" i="1" s="1"/>
  <c r="AK1516" i="1" s="1"/>
  <c r="AK1517" i="1" s="1"/>
  <c r="AK1518" i="1" s="1"/>
  <c r="AK1519" i="1" s="1"/>
  <c r="AK1520" i="1" s="1"/>
  <c r="AK1521" i="1" s="1"/>
  <c r="AK1522" i="1" s="1"/>
  <c r="AK1523" i="1" s="1"/>
  <c r="AK1524" i="1" s="1"/>
  <c r="AK1525" i="1" s="1"/>
  <c r="AK1526" i="1" s="1"/>
  <c r="AK1527" i="1" s="1"/>
  <c r="AK1528" i="1" s="1"/>
  <c r="AK1529" i="1" s="1"/>
  <c r="AK1530" i="1" s="1"/>
  <c r="AK1531" i="1" s="1"/>
  <c r="AK1532" i="1" s="1"/>
  <c r="AK1533" i="1" s="1"/>
  <c r="AK1534" i="1" s="1"/>
  <c r="AK1535" i="1" s="1"/>
  <c r="AK1536" i="1" s="1"/>
  <c r="AK1537" i="1" s="1"/>
  <c r="AK1538" i="1" s="1"/>
  <c r="AK1539" i="1" s="1"/>
  <c r="AK1540" i="1" s="1"/>
  <c r="AK1541" i="1" s="1"/>
  <c r="AK1542" i="1" s="1"/>
  <c r="AK1543" i="1" s="1"/>
  <c r="AK1544" i="1" s="1"/>
  <c r="AK1545" i="1" s="1"/>
  <c r="AK1546" i="1" s="1"/>
  <c r="AK1547" i="1" s="1"/>
  <c r="AK1548" i="1" s="1"/>
  <c r="AK1549" i="1" s="1"/>
  <c r="AK1550" i="1" s="1"/>
  <c r="AK1551" i="1" s="1"/>
  <c r="AK1552" i="1" s="1"/>
  <c r="AK1553" i="1" s="1"/>
  <c r="AK1554" i="1" s="1"/>
  <c r="AK1555" i="1" s="1"/>
  <c r="AK1556" i="1" s="1"/>
  <c r="AK1557" i="1" s="1"/>
  <c r="AK1558" i="1" s="1"/>
  <c r="AK1559" i="1" s="1"/>
  <c r="AK1560" i="1" s="1"/>
  <c r="AK1561" i="1" s="1"/>
  <c r="AK1562" i="1" s="1"/>
  <c r="AK1563" i="1" s="1"/>
  <c r="AK1564" i="1" s="1"/>
  <c r="AK1565" i="1" s="1"/>
  <c r="AK1566" i="1" s="1"/>
  <c r="AK1567" i="1" s="1"/>
  <c r="AK1568" i="1" s="1"/>
  <c r="AK1569" i="1" s="1"/>
  <c r="AK1570" i="1" s="1"/>
  <c r="AK1571" i="1" s="1"/>
  <c r="AK1572" i="1" s="1"/>
  <c r="AK1573" i="1" s="1"/>
  <c r="AK1574" i="1" s="1"/>
  <c r="AK1575" i="1" s="1"/>
  <c r="AK1576" i="1" s="1"/>
  <c r="AK1577" i="1" s="1"/>
  <c r="AK1578" i="1" s="1"/>
  <c r="AK1579" i="1" s="1"/>
  <c r="AK1580" i="1" s="1"/>
  <c r="AK1581" i="1" s="1"/>
  <c r="AK1582" i="1" s="1"/>
  <c r="AK1583" i="1" s="1"/>
  <c r="AK1584" i="1" s="1"/>
  <c r="AK1585" i="1" s="1"/>
  <c r="AK1586" i="1" s="1"/>
  <c r="AK1587" i="1" s="1"/>
  <c r="AK1588" i="1" s="1"/>
  <c r="AK1589" i="1" s="1"/>
  <c r="AK1590" i="1" s="1"/>
  <c r="AK1591" i="1" s="1"/>
  <c r="AK1592" i="1" s="1"/>
  <c r="AK1593" i="1" s="1"/>
  <c r="AK1594" i="1" s="1"/>
  <c r="AK1595" i="1" s="1"/>
  <c r="AK1596" i="1" s="1"/>
  <c r="AK1597" i="1" s="1"/>
  <c r="AK1598" i="1" s="1"/>
  <c r="AK1599" i="1" s="1"/>
  <c r="AK1600" i="1" s="1"/>
  <c r="AK1601" i="1" s="1"/>
  <c r="AK1602" i="1" s="1"/>
  <c r="AK1603" i="1" s="1"/>
  <c r="AK1604" i="1" s="1"/>
  <c r="AK1605" i="1" s="1"/>
  <c r="AK1606" i="1" s="1"/>
  <c r="AK1607" i="1" s="1"/>
  <c r="AK1608" i="1" s="1"/>
  <c r="AK1609" i="1" s="1"/>
  <c r="AK1610" i="1" s="1"/>
  <c r="AK1611" i="1" s="1"/>
  <c r="AK1612" i="1" s="1"/>
  <c r="AK1613" i="1" s="1"/>
  <c r="AK1614" i="1" s="1"/>
  <c r="AK1615" i="1" s="1"/>
  <c r="AK1616" i="1" s="1"/>
  <c r="AK1617" i="1" s="1"/>
  <c r="AK1618" i="1" s="1"/>
  <c r="AK1619" i="1" s="1"/>
  <c r="AK1620" i="1" s="1"/>
  <c r="AK1621" i="1" s="1"/>
  <c r="AK1622" i="1" s="1"/>
  <c r="AK1623" i="1" s="1"/>
  <c r="AK1624" i="1" s="1"/>
  <c r="AK1625" i="1" s="1"/>
  <c r="AK1626" i="1" s="1"/>
  <c r="AK1627" i="1" s="1"/>
  <c r="AK1628" i="1" s="1"/>
  <c r="AK1629" i="1" s="1"/>
  <c r="AK1630" i="1" s="1"/>
  <c r="AK1631" i="1" s="1"/>
  <c r="AK1632" i="1" s="1"/>
  <c r="AK1633" i="1" s="1"/>
  <c r="AK1634" i="1" s="1"/>
  <c r="AK1635" i="1" s="1"/>
  <c r="AK1636" i="1" s="1"/>
  <c r="AK1637" i="1" s="1"/>
  <c r="AK1638" i="1" s="1"/>
  <c r="AK1639" i="1" s="1"/>
  <c r="AK1640" i="1" s="1"/>
  <c r="AK1641" i="1" s="1"/>
  <c r="AK1642" i="1" s="1"/>
  <c r="AK1643" i="1" s="1"/>
  <c r="AK1644" i="1" s="1"/>
  <c r="AK1645" i="1" s="1"/>
  <c r="AK1646" i="1" s="1"/>
  <c r="AK1647" i="1" s="1"/>
  <c r="AK1648" i="1" s="1"/>
  <c r="AK1649" i="1" s="1"/>
  <c r="AK1650" i="1" s="1"/>
  <c r="AK1651" i="1" s="1"/>
  <c r="AK1652" i="1" s="1"/>
  <c r="AK1653" i="1" s="1"/>
  <c r="AK1654" i="1" s="1"/>
  <c r="AK1655" i="1" s="1"/>
  <c r="AK1656" i="1" s="1"/>
  <c r="AK1657" i="1" s="1"/>
  <c r="AK1658" i="1" s="1"/>
  <c r="AK1659" i="1" s="1"/>
  <c r="AK1660" i="1" s="1"/>
  <c r="AK1661" i="1" s="1"/>
  <c r="AK1662" i="1" s="1"/>
  <c r="AK1663" i="1" s="1"/>
  <c r="AK1664" i="1" s="1"/>
  <c r="AK1665" i="1" s="1"/>
  <c r="AK1666" i="1" s="1"/>
  <c r="AK1667" i="1" s="1"/>
  <c r="AK1668" i="1" s="1"/>
  <c r="AK1669" i="1" s="1"/>
  <c r="AK1670" i="1" s="1"/>
  <c r="AK1671" i="1" s="1"/>
  <c r="AK1672" i="1" s="1"/>
  <c r="AK1673" i="1" s="1"/>
  <c r="AK1674" i="1" s="1"/>
  <c r="AK1675" i="1" s="1"/>
  <c r="AK1676" i="1" s="1"/>
  <c r="AK1677" i="1" s="1"/>
  <c r="AK1678" i="1" s="1"/>
  <c r="AK1679" i="1" s="1"/>
  <c r="AK1680" i="1" s="1"/>
  <c r="AK1681" i="1" s="1"/>
  <c r="AK1682" i="1" s="1"/>
  <c r="AK1683" i="1" s="1"/>
  <c r="AK1684" i="1" s="1"/>
  <c r="AK1685" i="1" s="1"/>
  <c r="AK1686" i="1" s="1"/>
  <c r="AK1687" i="1" s="1"/>
  <c r="AK1688" i="1" s="1"/>
  <c r="AK1689" i="1" s="1"/>
  <c r="AK1690" i="1" s="1"/>
  <c r="AK1691" i="1" s="1"/>
  <c r="AK1692" i="1" s="1"/>
  <c r="AK1693" i="1" s="1"/>
  <c r="AK1694" i="1" s="1"/>
  <c r="AK1695" i="1" s="1"/>
  <c r="AK1696" i="1" s="1"/>
  <c r="AK1697" i="1" s="1"/>
  <c r="AK1698" i="1" s="1"/>
  <c r="AK1699" i="1" s="1"/>
  <c r="AK1700" i="1" s="1"/>
  <c r="AK1701" i="1" s="1"/>
  <c r="AK1702" i="1" s="1"/>
  <c r="AK1703" i="1" s="1"/>
  <c r="AK1704" i="1" s="1"/>
  <c r="AK1705" i="1" s="1"/>
  <c r="AK1706" i="1" s="1"/>
  <c r="AK1707" i="1" s="1"/>
  <c r="AK1708" i="1" s="1"/>
  <c r="AK1709" i="1" s="1"/>
  <c r="AK1710" i="1" s="1"/>
  <c r="AK1711" i="1" s="1"/>
  <c r="AK1712" i="1" s="1"/>
  <c r="AK1713" i="1" s="1"/>
  <c r="AK1714" i="1" s="1"/>
  <c r="AK1715" i="1" s="1"/>
  <c r="AK1716" i="1" s="1"/>
  <c r="AK1717" i="1" s="1"/>
  <c r="AK1718" i="1" s="1"/>
  <c r="AK1719" i="1" s="1"/>
  <c r="AK1720" i="1" s="1"/>
  <c r="AK1721" i="1" s="1"/>
  <c r="AK1722" i="1" s="1"/>
  <c r="AK1723" i="1" s="1"/>
  <c r="AK1724" i="1" s="1"/>
  <c r="AK1725" i="1" s="1"/>
  <c r="AK1726" i="1" s="1"/>
  <c r="AK1727" i="1" s="1"/>
  <c r="AK1728" i="1" s="1"/>
  <c r="AK1729" i="1" s="1"/>
  <c r="AK1730" i="1" s="1"/>
  <c r="AK1731" i="1" s="1"/>
  <c r="AK1732" i="1" s="1"/>
  <c r="AK1733" i="1" s="1"/>
  <c r="AK1734" i="1" s="1"/>
  <c r="AK1735" i="1" s="1"/>
  <c r="AK1736" i="1" s="1"/>
  <c r="AK1737" i="1" s="1"/>
  <c r="AK1738" i="1" s="1"/>
  <c r="AK1739" i="1" s="1"/>
  <c r="AK1740" i="1" s="1"/>
  <c r="AK1741" i="1" s="1"/>
  <c r="AK1742" i="1" s="1"/>
  <c r="AK1743" i="1" s="1"/>
  <c r="AK1744" i="1" s="1"/>
  <c r="AK1745" i="1" s="1"/>
  <c r="AK1746" i="1" s="1"/>
  <c r="AK1747" i="1" s="1"/>
  <c r="AK1748" i="1" s="1"/>
  <c r="AK1749" i="1" s="1"/>
  <c r="AK1750" i="1" s="1"/>
  <c r="AK1751" i="1" s="1"/>
  <c r="AK1752" i="1" s="1"/>
  <c r="AK1753" i="1" s="1"/>
  <c r="AK1754" i="1" s="1"/>
  <c r="AK1755" i="1" s="1"/>
  <c r="AK1756" i="1" s="1"/>
  <c r="AK1757" i="1" s="1"/>
  <c r="AK1758" i="1" s="1"/>
  <c r="AK1759" i="1" s="1"/>
  <c r="AK1760" i="1" s="1"/>
  <c r="AK1761" i="1" s="1"/>
  <c r="AK1762" i="1" s="1"/>
  <c r="AK1763" i="1" s="1"/>
  <c r="AK1764" i="1" s="1"/>
  <c r="AK1765" i="1" s="1"/>
  <c r="AK1766" i="1" s="1"/>
  <c r="AK1767" i="1" s="1"/>
  <c r="AK1768" i="1" s="1"/>
  <c r="AK1769" i="1" s="1"/>
  <c r="AK1770" i="1" s="1"/>
  <c r="AK1771" i="1" s="1"/>
  <c r="AK1772" i="1" s="1"/>
  <c r="AK1773" i="1" s="1"/>
  <c r="AK1774" i="1" s="1"/>
  <c r="AK1775" i="1" s="1"/>
  <c r="AK1776" i="1" s="1"/>
  <c r="AK1777" i="1" s="1"/>
  <c r="AK1778" i="1" s="1"/>
  <c r="AK1779" i="1" s="1"/>
  <c r="AK1780" i="1" s="1"/>
  <c r="AK1781" i="1" s="1"/>
  <c r="AK1782" i="1" s="1"/>
  <c r="AK1783" i="1" s="1"/>
  <c r="AK1784" i="1" s="1"/>
  <c r="AK1785" i="1" s="1"/>
  <c r="AK1786" i="1" s="1"/>
  <c r="AK1787" i="1" s="1"/>
  <c r="AK1788" i="1" s="1"/>
  <c r="AK1789" i="1" s="1"/>
  <c r="AK1790" i="1" s="1"/>
  <c r="AK1791" i="1" s="1"/>
  <c r="AK1792" i="1" s="1"/>
  <c r="AK1793" i="1" s="1"/>
  <c r="AK1794" i="1" s="1"/>
  <c r="AK1795" i="1" s="1"/>
  <c r="AK1796" i="1" s="1"/>
  <c r="AK1797" i="1" s="1"/>
  <c r="AK1798" i="1" s="1"/>
  <c r="AK1799" i="1" s="1"/>
  <c r="AK1800" i="1" s="1"/>
  <c r="AK1801" i="1" s="1"/>
  <c r="AK1802" i="1" s="1"/>
  <c r="AK1803" i="1" s="1"/>
  <c r="AK1804" i="1" s="1"/>
  <c r="AK1805" i="1" s="1"/>
  <c r="AK1806" i="1" s="1"/>
  <c r="AK1807" i="1" s="1"/>
  <c r="AK1808" i="1" s="1"/>
  <c r="AK1809" i="1" s="1"/>
  <c r="AK1810" i="1" s="1"/>
  <c r="AK1811" i="1" s="1"/>
  <c r="AK1812" i="1" s="1"/>
  <c r="AK1813" i="1" s="1"/>
  <c r="AK1814" i="1" s="1"/>
  <c r="AK1815" i="1" s="1"/>
  <c r="AK1816" i="1" s="1"/>
  <c r="AK1817" i="1" s="1"/>
  <c r="AK1818" i="1" s="1"/>
  <c r="AK1819" i="1" s="1"/>
  <c r="AK1820" i="1" s="1"/>
  <c r="AK1821" i="1" s="1"/>
  <c r="AK1822" i="1" s="1"/>
  <c r="AK1823" i="1" s="1"/>
  <c r="AK1824" i="1" s="1"/>
  <c r="AK1825" i="1" s="1"/>
  <c r="AK1826" i="1" s="1"/>
  <c r="AK1827" i="1" s="1"/>
  <c r="AK1828" i="1" s="1"/>
  <c r="AK1829" i="1" s="1"/>
  <c r="AK1830" i="1" s="1"/>
  <c r="AK1831" i="1" s="1"/>
  <c r="AK1832" i="1" s="1"/>
  <c r="AK1833" i="1" s="1"/>
  <c r="AK1834" i="1" s="1"/>
  <c r="AK1835" i="1" s="1"/>
  <c r="AK1836" i="1" s="1"/>
  <c r="AK1837" i="1" s="1"/>
  <c r="AK1838" i="1" s="1"/>
  <c r="AK1839" i="1" s="1"/>
  <c r="AK1840" i="1" s="1"/>
  <c r="AK1841" i="1" s="1"/>
  <c r="AK1842" i="1" s="1"/>
  <c r="AK1843" i="1" s="1"/>
  <c r="AK1844" i="1" s="1"/>
  <c r="AK1845" i="1" s="1"/>
  <c r="AK1846" i="1" s="1"/>
  <c r="AK1847" i="1" s="1"/>
  <c r="AK1848" i="1" s="1"/>
  <c r="AK1849" i="1" s="1"/>
  <c r="AK1850" i="1" s="1"/>
  <c r="AK1851" i="1" s="1"/>
  <c r="AK1852" i="1" s="1"/>
  <c r="AK1853" i="1" s="1"/>
  <c r="AK1854" i="1" s="1"/>
  <c r="AK1855" i="1" s="1"/>
  <c r="AK1856" i="1" s="1"/>
  <c r="AK1857" i="1" s="1"/>
  <c r="AK1858" i="1" s="1"/>
  <c r="AK1859" i="1" s="1"/>
  <c r="AK1860" i="1" s="1"/>
  <c r="AK1861" i="1" s="1"/>
  <c r="AK1862" i="1" s="1"/>
  <c r="AK1863" i="1" s="1"/>
  <c r="AK1864" i="1" s="1"/>
  <c r="AK1865" i="1" s="1"/>
  <c r="AK1866" i="1" s="1"/>
  <c r="AK1867" i="1" s="1"/>
  <c r="AK1868" i="1" s="1"/>
  <c r="AK1869" i="1" s="1"/>
  <c r="AK1870" i="1" s="1"/>
  <c r="AK1871" i="1" s="1"/>
  <c r="AK1872" i="1" s="1"/>
  <c r="AK1873" i="1" s="1"/>
  <c r="AK1874" i="1" s="1"/>
  <c r="AK1875" i="1" s="1"/>
  <c r="AK1876" i="1" s="1"/>
  <c r="AK1877" i="1" s="1"/>
  <c r="AK1878" i="1" s="1"/>
  <c r="AK1879" i="1" s="1"/>
  <c r="AK1880" i="1" s="1"/>
  <c r="AK1881" i="1" s="1"/>
  <c r="AK1882" i="1" s="1"/>
  <c r="AK1883" i="1" s="1"/>
  <c r="AK1884" i="1" s="1"/>
  <c r="AK1885" i="1" s="1"/>
  <c r="AK1886" i="1" s="1"/>
  <c r="AK1887" i="1" s="1"/>
  <c r="AK1888" i="1" s="1"/>
  <c r="AK1889" i="1" s="1"/>
  <c r="AK1890" i="1" s="1"/>
  <c r="AK1891" i="1" s="1"/>
  <c r="AK1892" i="1" s="1"/>
  <c r="AK1893" i="1" s="1"/>
  <c r="AK1894" i="1" s="1"/>
  <c r="AK1895" i="1" s="1"/>
  <c r="AK1896" i="1" s="1"/>
  <c r="AK1897" i="1" s="1"/>
  <c r="AK1898" i="1" s="1"/>
  <c r="AK1899" i="1" s="1"/>
  <c r="AK1900" i="1" s="1"/>
  <c r="AK1901" i="1" s="1"/>
  <c r="AK1902" i="1" s="1"/>
  <c r="AK1903" i="1" s="1"/>
  <c r="AK1904" i="1" s="1"/>
  <c r="AK1905" i="1" s="1"/>
  <c r="AK1906" i="1" s="1"/>
  <c r="AK1907" i="1" s="1"/>
  <c r="AK1908" i="1" s="1"/>
  <c r="AK1909" i="1" s="1"/>
  <c r="AK1910" i="1" s="1"/>
  <c r="AK1911" i="1" s="1"/>
  <c r="AK1912" i="1" s="1"/>
  <c r="AK1913" i="1" s="1"/>
  <c r="AK1914" i="1" s="1"/>
  <c r="AK1915" i="1" s="1"/>
  <c r="AK1916" i="1" s="1"/>
  <c r="AK1917" i="1" s="1"/>
  <c r="AK1918" i="1" s="1"/>
  <c r="AK1919" i="1" s="1"/>
  <c r="AK1920" i="1" s="1"/>
  <c r="AK1921" i="1" s="1"/>
  <c r="AK1922" i="1" s="1"/>
  <c r="AK1923" i="1" s="1"/>
  <c r="AK1924" i="1" s="1"/>
  <c r="AK1925" i="1" s="1"/>
  <c r="AK1926" i="1" s="1"/>
  <c r="AK1927" i="1" s="1"/>
  <c r="AK1928" i="1" s="1"/>
  <c r="AK1929" i="1" s="1"/>
  <c r="AK1930" i="1" s="1"/>
  <c r="AK1931" i="1" s="1"/>
  <c r="AK1932" i="1" s="1"/>
  <c r="AK1933" i="1" s="1"/>
  <c r="AK1934" i="1" s="1"/>
  <c r="AK1935" i="1" s="1"/>
  <c r="AK1936" i="1" s="1"/>
  <c r="AK1937" i="1" s="1"/>
  <c r="AK1938" i="1" s="1"/>
  <c r="AK1939" i="1" s="1"/>
  <c r="AK1940" i="1" s="1"/>
  <c r="AK1941" i="1" s="1"/>
  <c r="AK1942" i="1" s="1"/>
  <c r="AK1943" i="1" s="1"/>
  <c r="AK1944" i="1" s="1"/>
  <c r="AK1945" i="1" s="1"/>
  <c r="AK1946" i="1" s="1"/>
  <c r="AK1947" i="1" s="1"/>
  <c r="AK1948" i="1" s="1"/>
  <c r="AK1949" i="1" s="1"/>
  <c r="AK1950" i="1" s="1"/>
  <c r="AK1951" i="1" s="1"/>
  <c r="AK1952" i="1" s="1"/>
  <c r="AK1953" i="1" s="1"/>
  <c r="AK1954" i="1" s="1"/>
  <c r="AK1955" i="1" s="1"/>
  <c r="AK1956" i="1" s="1"/>
  <c r="AK1957" i="1" s="1"/>
  <c r="AK1958" i="1" s="1"/>
  <c r="AK1959" i="1" s="1"/>
  <c r="AK1960" i="1" s="1"/>
  <c r="AK1961" i="1" s="1"/>
  <c r="AK1962" i="1" s="1"/>
  <c r="AK1963" i="1" s="1"/>
  <c r="AK1964" i="1" s="1"/>
  <c r="AK1965" i="1" s="1"/>
  <c r="AK1966" i="1" s="1"/>
  <c r="AK1967" i="1" s="1"/>
  <c r="AK1968" i="1" s="1"/>
  <c r="AK1969" i="1" s="1"/>
  <c r="AK1970" i="1" s="1"/>
  <c r="AK1971" i="1" s="1"/>
  <c r="AK1972" i="1" s="1"/>
  <c r="AK1973" i="1" s="1"/>
  <c r="AK1974" i="1" s="1"/>
  <c r="AK1975" i="1" s="1"/>
  <c r="AK1976" i="1" s="1"/>
  <c r="AK1977" i="1" s="1"/>
  <c r="AK1978" i="1" s="1"/>
  <c r="AK1979" i="1" s="1"/>
  <c r="AK1980" i="1" s="1"/>
  <c r="AK1981" i="1" s="1"/>
  <c r="AK1982" i="1" s="1"/>
  <c r="AK1983" i="1" s="1"/>
  <c r="AK1984" i="1" s="1"/>
  <c r="AK1985" i="1" s="1"/>
  <c r="AK1986" i="1" s="1"/>
  <c r="AK1987" i="1" s="1"/>
  <c r="AK1988" i="1" s="1"/>
  <c r="AK1989" i="1" s="1"/>
  <c r="AK1990" i="1" s="1"/>
  <c r="AK1991" i="1" s="1"/>
  <c r="AK1992" i="1" s="1"/>
  <c r="AK1993" i="1" s="1"/>
  <c r="AK1994" i="1" s="1"/>
  <c r="AK1995" i="1" s="1"/>
  <c r="AK1996" i="1" s="1"/>
  <c r="AK1997" i="1" s="1"/>
  <c r="AK1998" i="1" s="1"/>
  <c r="AK1999" i="1" s="1"/>
  <c r="AK2000" i="1" s="1"/>
  <c r="AK2001" i="1" s="1"/>
  <c r="AK2002" i="1" s="1"/>
  <c r="AK2003" i="1" s="1"/>
  <c r="AK2004" i="1" s="1"/>
  <c r="AK2005" i="1" s="1"/>
  <c r="AK2006" i="1" s="1"/>
  <c r="AK2007" i="1" s="1"/>
  <c r="AK2008" i="1" s="1"/>
  <c r="AK2009" i="1" s="1"/>
  <c r="AK2010" i="1" s="1"/>
  <c r="AK2011" i="1" s="1"/>
  <c r="AK2012" i="1" s="1"/>
  <c r="AK2013" i="1" s="1"/>
  <c r="AK2014" i="1" s="1"/>
  <c r="AK2015" i="1" s="1"/>
  <c r="AK2016" i="1" s="1"/>
  <c r="AK2017" i="1" s="1"/>
  <c r="AK2018" i="1" s="1"/>
  <c r="AK2019" i="1" s="1"/>
  <c r="AK2020" i="1" s="1"/>
  <c r="AK2021" i="1" s="1"/>
  <c r="AK2022" i="1" s="1"/>
  <c r="AK2023" i="1" s="1"/>
  <c r="AK2024" i="1" s="1"/>
  <c r="AK2025" i="1" s="1"/>
  <c r="AK2026" i="1" s="1"/>
  <c r="AK2027" i="1" s="1"/>
  <c r="AK2028" i="1" s="1"/>
  <c r="AK2029" i="1" s="1"/>
  <c r="AK2030" i="1" s="1"/>
  <c r="AK2031" i="1" s="1"/>
  <c r="AK2032" i="1" s="1"/>
  <c r="AK2033" i="1" s="1"/>
  <c r="AK2034" i="1" s="1"/>
  <c r="AK2035" i="1" s="1"/>
  <c r="AK2036" i="1" s="1"/>
  <c r="AK2037" i="1" s="1"/>
  <c r="AK2038" i="1" s="1"/>
  <c r="AK2039" i="1" s="1"/>
  <c r="AK2040" i="1" s="1"/>
  <c r="AK2041" i="1" s="1"/>
  <c r="AK2042" i="1" s="1"/>
  <c r="AK2043" i="1" s="1"/>
  <c r="AK2044" i="1" s="1"/>
  <c r="AK2045" i="1" s="1"/>
  <c r="AK2046" i="1" s="1"/>
  <c r="AK2047" i="1" s="1"/>
  <c r="AK2048" i="1" s="1"/>
  <c r="AK2049" i="1" s="1"/>
  <c r="AK2050" i="1" s="1"/>
  <c r="AK2051" i="1" s="1"/>
  <c r="AK2052" i="1" s="1"/>
  <c r="AK2053" i="1" s="1"/>
  <c r="AK2054" i="1" s="1"/>
  <c r="AK2055" i="1" s="1"/>
  <c r="AK2056" i="1" s="1"/>
  <c r="AK2057" i="1" s="1"/>
  <c r="AK2058" i="1" s="1"/>
  <c r="AK2059" i="1" s="1"/>
  <c r="AK2060" i="1" s="1"/>
  <c r="AK2061" i="1" s="1"/>
  <c r="AK2062" i="1" s="1"/>
  <c r="AK2063" i="1" s="1"/>
  <c r="AK2064" i="1" s="1"/>
  <c r="AK2065" i="1" s="1"/>
  <c r="AK2066" i="1" s="1"/>
  <c r="AK2067" i="1" s="1"/>
  <c r="AK2068" i="1" s="1"/>
  <c r="AK2069" i="1" s="1"/>
  <c r="AK2070" i="1" s="1"/>
  <c r="AK2071" i="1" s="1"/>
  <c r="AK2072" i="1" s="1"/>
  <c r="AK2073" i="1" s="1"/>
  <c r="AK2074" i="1" s="1"/>
  <c r="AK2075" i="1" s="1"/>
  <c r="AK2076" i="1" s="1"/>
  <c r="AK2077" i="1" s="1"/>
  <c r="AK2078" i="1" s="1"/>
  <c r="AK2079" i="1" s="1"/>
  <c r="AK2080" i="1" s="1"/>
  <c r="AK2081" i="1" s="1"/>
  <c r="AK2082" i="1" s="1"/>
  <c r="AK2083" i="1" s="1"/>
  <c r="AK2084" i="1" s="1"/>
  <c r="AK2085" i="1" s="1"/>
  <c r="AK2086" i="1" s="1"/>
  <c r="AK2087" i="1" s="1"/>
  <c r="AK2088" i="1" s="1"/>
  <c r="AK2089" i="1" s="1"/>
  <c r="AK2090" i="1" s="1"/>
  <c r="AK2091" i="1" s="1"/>
  <c r="AK2092" i="1" s="1"/>
  <c r="AK2093" i="1" s="1"/>
  <c r="AK2094" i="1" s="1"/>
  <c r="AK2095" i="1" s="1"/>
  <c r="AK2096" i="1" s="1"/>
  <c r="AK2097" i="1" s="1"/>
  <c r="AK2098" i="1" s="1"/>
  <c r="AK2099" i="1" s="1"/>
  <c r="AK2100" i="1" s="1"/>
  <c r="AK2101" i="1" s="1"/>
  <c r="AK2102" i="1" s="1"/>
  <c r="AK2103" i="1" s="1"/>
  <c r="AK2104" i="1" s="1"/>
  <c r="AK2105" i="1" s="1"/>
  <c r="AK2106" i="1" s="1"/>
  <c r="AK2107" i="1" s="1"/>
  <c r="AK2108" i="1" s="1"/>
  <c r="AK2109" i="1" s="1"/>
  <c r="AK2110" i="1" s="1"/>
  <c r="AK2111" i="1" s="1"/>
  <c r="AK2112" i="1" s="1"/>
  <c r="AK2113" i="1" s="1"/>
  <c r="AK2114" i="1" s="1"/>
  <c r="AK2115" i="1" s="1"/>
  <c r="AK2116" i="1" s="1"/>
  <c r="AK2117" i="1" s="1"/>
  <c r="AK2118" i="1" s="1"/>
  <c r="AK2119" i="1" s="1"/>
  <c r="AK2120" i="1" s="1"/>
  <c r="AK2121" i="1" s="1"/>
  <c r="AK2122" i="1" s="1"/>
  <c r="AK2123" i="1" s="1"/>
  <c r="AK2124" i="1" s="1"/>
  <c r="AK2125" i="1" s="1"/>
  <c r="AK2126" i="1" s="1"/>
  <c r="AK2127" i="1" s="1"/>
  <c r="AK2128" i="1" s="1"/>
  <c r="AK2129" i="1" s="1"/>
  <c r="AK2130" i="1" s="1"/>
  <c r="AK2131" i="1" s="1"/>
  <c r="AK2132" i="1" s="1"/>
  <c r="AK2133" i="1" s="1"/>
  <c r="AK2134" i="1" s="1"/>
  <c r="AK2135" i="1" s="1"/>
  <c r="AK2136" i="1" s="1"/>
  <c r="AK2137" i="1" s="1"/>
  <c r="AK2138" i="1" s="1"/>
  <c r="AK2139" i="1" s="1"/>
  <c r="AK2140" i="1" s="1"/>
  <c r="AK2141" i="1" s="1"/>
  <c r="AK2142" i="1" s="1"/>
  <c r="AK2143" i="1" s="1"/>
  <c r="AK2144" i="1" s="1"/>
  <c r="AK2145" i="1" s="1"/>
  <c r="AK2146" i="1" s="1"/>
  <c r="AK2147" i="1" s="1"/>
  <c r="AK2148" i="1" s="1"/>
  <c r="AK2149" i="1" s="1"/>
  <c r="AK2150" i="1" s="1"/>
  <c r="AK2151" i="1" s="1"/>
  <c r="AK2152" i="1" s="1"/>
  <c r="AK2153" i="1" s="1"/>
  <c r="AK2154" i="1" s="1"/>
  <c r="AK2155" i="1" s="1"/>
  <c r="AK2156" i="1" s="1"/>
  <c r="AK2157" i="1" s="1"/>
  <c r="AK2158" i="1" s="1"/>
  <c r="AK2159" i="1" s="1"/>
  <c r="AK2160" i="1" s="1"/>
  <c r="AK2161" i="1" s="1"/>
  <c r="AK2162" i="1" s="1"/>
  <c r="AK2163" i="1" s="1"/>
  <c r="AK2164" i="1" s="1"/>
  <c r="AK2165" i="1" s="1"/>
  <c r="AK2166" i="1" s="1"/>
  <c r="AK2167" i="1" s="1"/>
  <c r="AK2168" i="1" s="1"/>
  <c r="AK2169" i="1" s="1"/>
  <c r="AK2170" i="1" s="1"/>
  <c r="AK2171" i="1" s="1"/>
  <c r="AK2172" i="1" s="1"/>
  <c r="AK2173" i="1" s="1"/>
  <c r="AK2174" i="1" s="1"/>
  <c r="AK2175" i="1" s="1"/>
  <c r="AK2176" i="1" s="1"/>
  <c r="AK2177" i="1" s="1"/>
  <c r="AK2178" i="1" s="1"/>
  <c r="AK2179" i="1" s="1"/>
  <c r="AK2180" i="1" s="1"/>
  <c r="AK2181" i="1" s="1"/>
  <c r="AK2182" i="1" s="1"/>
  <c r="AK2183" i="1" s="1"/>
  <c r="AK2184" i="1" s="1"/>
  <c r="AK2185" i="1" s="1"/>
  <c r="AK2186" i="1" s="1"/>
  <c r="AK2187" i="1" s="1"/>
  <c r="AK2188" i="1" s="1"/>
  <c r="AK2189" i="1" s="1"/>
  <c r="AK2190" i="1" s="1"/>
  <c r="AK2191" i="1" s="1"/>
  <c r="AK2192" i="1" s="1"/>
  <c r="AK2193" i="1" s="1"/>
  <c r="AK2194" i="1" s="1"/>
  <c r="AK2195" i="1" s="1"/>
  <c r="AK2196" i="1" s="1"/>
  <c r="AK2197" i="1" s="1"/>
  <c r="AK2198" i="1" s="1"/>
  <c r="AK2199" i="1" s="1"/>
  <c r="AK2200" i="1" s="1"/>
  <c r="AK2201" i="1" s="1"/>
  <c r="AK2202" i="1" s="1"/>
  <c r="AK2203" i="1" s="1"/>
  <c r="AK2204" i="1" s="1"/>
  <c r="AK2205" i="1" s="1"/>
  <c r="AK2206" i="1" s="1"/>
  <c r="AK2207" i="1" s="1"/>
  <c r="AK2208" i="1" s="1"/>
  <c r="AK2209" i="1" s="1"/>
  <c r="AK2210" i="1" s="1"/>
  <c r="AK2211" i="1" s="1"/>
  <c r="AK2212" i="1" s="1"/>
  <c r="AK2213" i="1" s="1"/>
  <c r="AK2214" i="1" s="1"/>
  <c r="AK2215" i="1" s="1"/>
  <c r="AK2216" i="1" s="1"/>
  <c r="AK2217" i="1" s="1"/>
  <c r="AK2218" i="1" s="1"/>
  <c r="AK2219" i="1" s="1"/>
  <c r="AK2220" i="1" s="1"/>
  <c r="AK2221" i="1" s="1"/>
  <c r="AK2222" i="1" s="1"/>
  <c r="AK2223" i="1" s="1"/>
  <c r="AK2224" i="1" s="1"/>
  <c r="AK2225" i="1" s="1"/>
  <c r="AK2226" i="1" s="1"/>
  <c r="AK2227" i="1" s="1"/>
  <c r="AK2228" i="1" s="1"/>
  <c r="AK2229" i="1" s="1"/>
  <c r="AK2230" i="1" s="1"/>
  <c r="AK2231" i="1" s="1"/>
  <c r="AK2232" i="1" s="1"/>
  <c r="AK2233" i="1" s="1"/>
  <c r="AK2234" i="1" s="1"/>
  <c r="AK2235" i="1" s="1"/>
  <c r="AK2236" i="1" s="1"/>
  <c r="AK2237" i="1" s="1"/>
  <c r="AK2238" i="1" s="1"/>
  <c r="AK2239" i="1" s="1"/>
  <c r="AK2240" i="1" s="1"/>
  <c r="AK2241" i="1" s="1"/>
  <c r="AK2242" i="1" s="1"/>
  <c r="AK2243" i="1" s="1"/>
  <c r="AK2244" i="1" s="1"/>
  <c r="AK2245" i="1" s="1"/>
  <c r="AK2246" i="1" s="1"/>
  <c r="AK2247" i="1" s="1"/>
  <c r="AK2248" i="1" s="1"/>
  <c r="AK2249" i="1" s="1"/>
  <c r="AK2250" i="1" s="1"/>
  <c r="AK2251" i="1" s="1"/>
  <c r="AK2252" i="1" s="1"/>
  <c r="AK2253" i="1" s="1"/>
  <c r="AK2254" i="1" s="1"/>
  <c r="AK2255" i="1" s="1"/>
  <c r="AK2256" i="1" s="1"/>
  <c r="AK2257" i="1" s="1"/>
  <c r="AK2258" i="1" s="1"/>
  <c r="AK2259" i="1" s="1"/>
  <c r="AK2260" i="1" s="1"/>
  <c r="AK2261" i="1" s="1"/>
  <c r="AK2262" i="1" s="1"/>
  <c r="AK2263" i="1" s="1"/>
  <c r="AK2264" i="1" s="1"/>
  <c r="AK2265" i="1" s="1"/>
  <c r="AK2266" i="1" s="1"/>
  <c r="AK2267" i="1" s="1"/>
  <c r="AK2268" i="1" s="1"/>
  <c r="AK2269" i="1" s="1"/>
  <c r="AK2270" i="1" s="1"/>
  <c r="AK2271" i="1" s="1"/>
  <c r="AK2272" i="1" s="1"/>
  <c r="AK2273" i="1" s="1"/>
  <c r="AK2274" i="1" s="1"/>
  <c r="AK2275" i="1" s="1"/>
  <c r="AK2276" i="1" s="1"/>
  <c r="AK2277" i="1" s="1"/>
  <c r="AK2278" i="1" s="1"/>
  <c r="AK2279" i="1" s="1"/>
  <c r="AK2280" i="1" s="1"/>
  <c r="AK2281" i="1" s="1"/>
  <c r="AK2282" i="1" s="1"/>
  <c r="AK2283" i="1" s="1"/>
  <c r="AK2284" i="1" s="1"/>
  <c r="AK2285" i="1" s="1"/>
  <c r="AK2286" i="1" s="1"/>
  <c r="AK2287" i="1" s="1"/>
  <c r="AK2288" i="1" s="1"/>
  <c r="AK2289" i="1" s="1"/>
  <c r="AK2290" i="1" s="1"/>
  <c r="AK2291" i="1" s="1"/>
  <c r="AK2292" i="1" s="1"/>
  <c r="AK2293" i="1" s="1"/>
  <c r="AK2294" i="1" s="1"/>
  <c r="AK2295" i="1" s="1"/>
  <c r="AK2296" i="1" s="1"/>
  <c r="AK2297" i="1" s="1"/>
  <c r="AK2298" i="1" s="1"/>
  <c r="AK2299" i="1" s="1"/>
  <c r="AK2300" i="1" s="1"/>
  <c r="AK2301" i="1" s="1"/>
  <c r="AK2302" i="1" s="1"/>
  <c r="AK2303" i="1" s="1"/>
  <c r="AK2304" i="1" s="1"/>
  <c r="AK2305" i="1" s="1"/>
  <c r="AK2306" i="1" s="1"/>
  <c r="AK2307" i="1" s="1"/>
  <c r="AK2308" i="1" s="1"/>
  <c r="AK2309" i="1" s="1"/>
  <c r="AK2310" i="1" s="1"/>
  <c r="AK2311" i="1" s="1"/>
  <c r="AK2312" i="1" s="1"/>
  <c r="AK2313" i="1" s="1"/>
  <c r="AK2314" i="1" s="1"/>
  <c r="AK2315" i="1" s="1"/>
  <c r="AK2316" i="1" s="1"/>
  <c r="AK2317" i="1" s="1"/>
  <c r="AK2318" i="1" s="1"/>
  <c r="AK2319" i="1" s="1"/>
  <c r="AK2320" i="1" s="1"/>
  <c r="AK2321" i="1" s="1"/>
  <c r="AK2322" i="1" s="1"/>
  <c r="AK2323" i="1" s="1"/>
  <c r="AK2324" i="1" s="1"/>
  <c r="AK2325" i="1" s="1"/>
  <c r="AK2326" i="1" s="1"/>
  <c r="AK2327" i="1" s="1"/>
  <c r="AK2328" i="1" s="1"/>
  <c r="AK2329" i="1" s="1"/>
  <c r="AK2330" i="1" s="1"/>
  <c r="AK2331" i="1" s="1"/>
  <c r="AK2332" i="1" s="1"/>
  <c r="AK2333" i="1" s="1"/>
  <c r="AK2334" i="1" s="1"/>
  <c r="AK2335" i="1" s="1"/>
  <c r="AK2336" i="1" s="1"/>
  <c r="AK2337" i="1" s="1"/>
  <c r="AK2338" i="1" s="1"/>
  <c r="AK2339" i="1" s="1"/>
  <c r="AK2340" i="1" s="1"/>
  <c r="AK2341" i="1" s="1"/>
  <c r="AK2342" i="1" s="1"/>
  <c r="AK2343" i="1" s="1"/>
  <c r="AK2344" i="1" s="1"/>
  <c r="AK2345" i="1" s="1"/>
  <c r="AK2346" i="1" s="1"/>
  <c r="AK2347" i="1" s="1"/>
  <c r="AK2348" i="1" s="1"/>
  <c r="AK2349" i="1" s="1"/>
  <c r="AK2350" i="1" s="1"/>
  <c r="AK2351" i="1" s="1"/>
  <c r="AK2352" i="1" s="1"/>
  <c r="AK2353" i="1" s="1"/>
  <c r="AK2354" i="1" s="1"/>
  <c r="AK2355" i="1" s="1"/>
  <c r="AK2356" i="1" s="1"/>
  <c r="AK2357" i="1" s="1"/>
  <c r="AK2358" i="1" s="1"/>
  <c r="AK2359" i="1" s="1"/>
  <c r="AK2360" i="1" s="1"/>
  <c r="AK2361" i="1" s="1"/>
  <c r="AK2362" i="1" s="1"/>
  <c r="AK2363" i="1" s="1"/>
  <c r="AK2364" i="1" s="1"/>
  <c r="AK2365" i="1" s="1"/>
  <c r="AK2366" i="1" s="1"/>
  <c r="AK2367" i="1" s="1"/>
  <c r="AK2368" i="1" s="1"/>
  <c r="AK2369" i="1" s="1"/>
  <c r="AK2370" i="1" s="1"/>
  <c r="AK2371" i="1" s="1"/>
  <c r="AK2372" i="1" s="1"/>
  <c r="AK2373" i="1" s="1"/>
  <c r="AK2374" i="1" s="1"/>
  <c r="AK2375" i="1" s="1"/>
  <c r="AK2376" i="1" s="1"/>
  <c r="AK2377" i="1" s="1"/>
  <c r="AK2378" i="1" s="1"/>
  <c r="AK2379" i="1" s="1"/>
  <c r="AK2380" i="1" s="1"/>
  <c r="AK2381" i="1" s="1"/>
  <c r="AK2382" i="1" s="1"/>
  <c r="AK2383" i="1" s="1"/>
  <c r="AK2384" i="1" s="1"/>
  <c r="AK2385" i="1" s="1"/>
  <c r="AK2386" i="1" s="1"/>
  <c r="AK2387" i="1" s="1"/>
  <c r="AK2388" i="1" s="1"/>
  <c r="AK2389" i="1" s="1"/>
  <c r="AK2390" i="1" s="1"/>
  <c r="AK2391" i="1" s="1"/>
  <c r="AK2392" i="1" s="1"/>
  <c r="AK2393" i="1" s="1"/>
  <c r="AK2394" i="1" s="1"/>
  <c r="AK2395" i="1" s="1"/>
  <c r="AK2396" i="1" s="1"/>
  <c r="AK2397" i="1" s="1"/>
  <c r="AK2398" i="1" s="1"/>
  <c r="AK2399" i="1" s="1"/>
  <c r="AK2400" i="1" s="1"/>
  <c r="AK2401" i="1" s="1"/>
  <c r="AK2402" i="1" s="1"/>
  <c r="AK2403" i="1" s="1"/>
  <c r="AK2404" i="1" s="1"/>
  <c r="AK2405" i="1" s="1"/>
  <c r="AK2406" i="1" s="1"/>
  <c r="AK2407" i="1" s="1"/>
  <c r="AK2408" i="1" s="1"/>
  <c r="AK2409" i="1" s="1"/>
  <c r="AK2410" i="1" s="1"/>
  <c r="AK2411" i="1" s="1"/>
  <c r="AK2412" i="1" s="1"/>
  <c r="AK2413" i="1" s="1"/>
  <c r="AK2414" i="1" s="1"/>
  <c r="AK2415" i="1" s="1"/>
  <c r="AK2416" i="1" s="1"/>
  <c r="AK2417" i="1" s="1"/>
  <c r="AK2418" i="1" s="1"/>
  <c r="AK2419" i="1" s="1"/>
  <c r="AK2420" i="1" s="1"/>
  <c r="AK2421" i="1" s="1"/>
  <c r="AK2422" i="1" s="1"/>
  <c r="AK2423" i="1" s="1"/>
  <c r="AK2424" i="1" s="1"/>
  <c r="AK2425" i="1" s="1"/>
  <c r="AK2426" i="1" s="1"/>
  <c r="AK2427" i="1" s="1"/>
  <c r="AK2428" i="1" s="1"/>
  <c r="AK2429" i="1" s="1"/>
  <c r="AK2430" i="1" s="1"/>
  <c r="AK2431" i="1" s="1"/>
  <c r="AK2432" i="1" s="1"/>
  <c r="AK2433" i="1" s="1"/>
  <c r="AK2434" i="1" s="1"/>
  <c r="AK2435" i="1" s="1"/>
  <c r="AK2436" i="1" s="1"/>
  <c r="AK2437" i="1" s="1"/>
  <c r="AK2438" i="1" s="1"/>
  <c r="AK2439" i="1" s="1"/>
  <c r="AK2440" i="1" s="1"/>
  <c r="AK2441" i="1" s="1"/>
  <c r="AK2442" i="1" s="1"/>
  <c r="AK2443" i="1" s="1"/>
  <c r="AK2444" i="1" s="1"/>
  <c r="AK2445" i="1" s="1"/>
  <c r="AK2446" i="1" s="1"/>
  <c r="AK2447" i="1" s="1"/>
  <c r="AK2448" i="1" s="1"/>
  <c r="AK2449" i="1" s="1"/>
  <c r="AK2450" i="1" s="1"/>
  <c r="AK2451" i="1" s="1"/>
  <c r="AK2452" i="1" s="1"/>
  <c r="AK2453" i="1" s="1"/>
  <c r="AK2454" i="1" s="1"/>
  <c r="AK2455" i="1" s="1"/>
  <c r="AK2456" i="1" s="1"/>
  <c r="AK2457" i="1" s="1"/>
  <c r="AK2458" i="1" s="1"/>
  <c r="AK2459" i="1" s="1"/>
  <c r="AK2460" i="1" s="1"/>
  <c r="AK2461" i="1" s="1"/>
  <c r="AK2462" i="1" s="1"/>
  <c r="AK2463" i="1" s="1"/>
  <c r="AK2464" i="1" s="1"/>
  <c r="AK2465" i="1" s="1"/>
  <c r="AK2466" i="1" s="1"/>
  <c r="AK2467" i="1" s="1"/>
  <c r="AK2468" i="1" s="1"/>
  <c r="AK2469" i="1" s="1"/>
  <c r="AK2470" i="1" s="1"/>
  <c r="AK2471" i="1" s="1"/>
  <c r="AK2472" i="1" s="1"/>
  <c r="AK2473" i="1" s="1"/>
  <c r="AK2474" i="1" s="1"/>
  <c r="AK2475" i="1" s="1"/>
  <c r="AK2476" i="1" s="1"/>
  <c r="AK2477" i="1" s="1"/>
  <c r="AK2478" i="1" s="1"/>
  <c r="AK2479" i="1" s="1"/>
  <c r="AK2480" i="1" s="1"/>
  <c r="AK2481" i="1" s="1"/>
  <c r="AK2482" i="1" s="1"/>
  <c r="AK2483" i="1" s="1"/>
  <c r="AK2484" i="1" s="1"/>
  <c r="AK2485" i="1" s="1"/>
  <c r="AK2486" i="1" s="1"/>
  <c r="AK2487" i="1" s="1"/>
  <c r="AK2488" i="1" s="1"/>
  <c r="AK2489" i="1" s="1"/>
  <c r="AK2490" i="1" s="1"/>
  <c r="AK2491" i="1" s="1"/>
  <c r="AK2492" i="1" s="1"/>
  <c r="AK2493" i="1" s="1"/>
  <c r="AK2494" i="1" s="1"/>
  <c r="AK2495" i="1" s="1"/>
  <c r="AK2496" i="1" s="1"/>
  <c r="AK2497" i="1" s="1"/>
  <c r="AK2498" i="1" s="1"/>
  <c r="AK2499" i="1" s="1"/>
  <c r="AK2500" i="1" s="1"/>
  <c r="AK2501" i="1" s="1"/>
  <c r="AK2502" i="1" s="1"/>
  <c r="AK2503" i="1" s="1"/>
  <c r="AK2504" i="1" s="1"/>
  <c r="AK2505" i="1" s="1"/>
  <c r="AK2506" i="1" s="1"/>
  <c r="AK2507" i="1" s="1"/>
  <c r="AK2508" i="1" s="1"/>
  <c r="AK2509" i="1" s="1"/>
  <c r="AK2510" i="1" s="1"/>
  <c r="AK2511" i="1" s="1"/>
  <c r="AK2512" i="1" s="1"/>
  <c r="AK2513" i="1" s="1"/>
  <c r="AK2514" i="1" s="1"/>
  <c r="AK2515" i="1" s="1"/>
  <c r="AK2516" i="1" s="1"/>
  <c r="AK2517" i="1" s="1"/>
  <c r="AK2518" i="1" s="1"/>
  <c r="AK2519" i="1" s="1"/>
  <c r="AK2520" i="1" s="1"/>
  <c r="AK2521" i="1" s="1"/>
  <c r="AK2522" i="1" s="1"/>
  <c r="AK2523" i="1" s="1"/>
  <c r="AK2524" i="1" s="1"/>
  <c r="AK2525" i="1" s="1"/>
  <c r="AK2526" i="1" s="1"/>
  <c r="AK2527" i="1" s="1"/>
  <c r="AK2528" i="1" s="1"/>
  <c r="AK2529" i="1" s="1"/>
  <c r="AK2530" i="1" s="1"/>
  <c r="AK2531" i="1" s="1"/>
  <c r="AK2532" i="1" s="1"/>
  <c r="AK2533" i="1" s="1"/>
  <c r="AK2534" i="1" s="1"/>
  <c r="AK2535" i="1" s="1"/>
  <c r="AK2536" i="1" s="1"/>
  <c r="AK2537" i="1" s="1"/>
  <c r="AK2538" i="1" s="1"/>
  <c r="AK2539" i="1" s="1"/>
  <c r="AK2540" i="1" s="1"/>
  <c r="AK2541" i="1" s="1"/>
  <c r="AK2542" i="1" s="1"/>
  <c r="AK2543" i="1" s="1"/>
  <c r="AK2544" i="1" s="1"/>
  <c r="AK2545" i="1" s="1"/>
  <c r="AK2546" i="1" s="1"/>
  <c r="AK2547" i="1" s="1"/>
  <c r="AK2548" i="1" s="1"/>
  <c r="AK2549" i="1" s="1"/>
  <c r="AK2550" i="1" s="1"/>
  <c r="AK2551" i="1" s="1"/>
  <c r="AK2552" i="1" s="1"/>
  <c r="AK2553" i="1" s="1"/>
  <c r="AK2554" i="1" s="1"/>
  <c r="AK2555" i="1" s="1"/>
  <c r="AK2556" i="1" s="1"/>
  <c r="AK2557" i="1" s="1"/>
  <c r="AK2558" i="1" s="1"/>
  <c r="AK2559" i="1" s="1"/>
  <c r="B5" i="6" s="1"/>
  <c r="AN1" i="1"/>
  <c r="AO1" i="1"/>
</calcChain>
</file>

<file path=xl/sharedStrings.xml><?xml version="1.0" encoding="utf-8"?>
<sst xmlns="http://schemas.openxmlformats.org/spreadsheetml/2006/main" count="5194" uniqueCount="72">
  <si>
    <t>Date</t>
  </si>
  <si>
    <t>Expiry</t>
  </si>
  <si>
    <t>Option Type_x</t>
  </si>
  <si>
    <t>Strike Price</t>
  </si>
  <si>
    <t>Open_x</t>
  </si>
  <si>
    <t>High_x</t>
  </si>
  <si>
    <t>Low_x</t>
  </si>
  <si>
    <t>Close_x</t>
  </si>
  <si>
    <t>Option Type_y</t>
  </si>
  <si>
    <t>Open_y</t>
  </si>
  <si>
    <t>High_y</t>
  </si>
  <si>
    <t>Low_y</t>
  </si>
  <si>
    <t>Close_y</t>
  </si>
  <si>
    <t>Underlying</t>
  </si>
  <si>
    <t>Cost</t>
  </si>
  <si>
    <t>PE</t>
  </si>
  <si>
    <t>CE</t>
  </si>
  <si>
    <t>Open</t>
  </si>
  <si>
    <t>High</t>
  </si>
  <si>
    <t>Low</t>
  </si>
  <si>
    <t>Close</t>
  </si>
  <si>
    <t>O</t>
  </si>
  <si>
    <t>H</t>
  </si>
  <si>
    <t>L</t>
  </si>
  <si>
    <t>C</t>
  </si>
  <si>
    <t>S_O</t>
  </si>
  <si>
    <t>S_H</t>
  </si>
  <si>
    <t>S_L</t>
  </si>
  <si>
    <t>S_C</t>
  </si>
  <si>
    <t>p_at call High</t>
  </si>
  <si>
    <t>p_at call Low</t>
  </si>
  <si>
    <t>c_at put high</t>
  </si>
  <si>
    <t>c_at put low</t>
  </si>
  <si>
    <t>CumReturns</t>
  </si>
  <si>
    <t>Returns</t>
  </si>
  <si>
    <t>Cum Returns</t>
  </si>
  <si>
    <t>Weekday</t>
  </si>
  <si>
    <t>Max loss in the day</t>
  </si>
  <si>
    <t>&lt;0.85</t>
  </si>
  <si>
    <t>0.85(SL)</t>
  </si>
  <si>
    <t>1.05(TP)</t>
  </si>
  <si>
    <t>EOD (0.85-1.05)</t>
  </si>
  <si>
    <t>&lt;0.9</t>
  </si>
  <si>
    <t>Cum Returns_with SL@0.85</t>
  </si>
  <si>
    <t>Maxgain in the day</t>
  </si>
  <si>
    <t>&gt;1.05</t>
  </si>
  <si>
    <t>&gt;1.1</t>
  </si>
  <si>
    <t>&gt;1.2</t>
  </si>
  <si>
    <t>&lt;0.8</t>
  </si>
  <si>
    <t>&lt;0.75</t>
  </si>
  <si>
    <t>&gt;1.15</t>
  </si>
  <si>
    <t>Cum Returns@1.1TP and 0.9SL</t>
  </si>
  <si>
    <t>Aggregate returns</t>
  </si>
  <si>
    <t>Max gain in the day</t>
  </si>
  <si>
    <t>Money Invested</t>
  </si>
  <si>
    <t>EOD money</t>
  </si>
  <si>
    <t>Revised return</t>
  </si>
  <si>
    <t>Revised_ Cum Returns</t>
  </si>
  <si>
    <t>Revised_Profit</t>
  </si>
  <si>
    <t>Cum_Profit</t>
  </si>
  <si>
    <t>TP</t>
  </si>
  <si>
    <t>SL</t>
  </si>
  <si>
    <t>Return</t>
  </si>
  <si>
    <t>Cum Profit</t>
  </si>
  <si>
    <t>Every month losses- how to avoid</t>
  </si>
  <si>
    <t>SL &amp; TP parameters</t>
  </si>
  <si>
    <t>leading indicators to get info on loss/profit</t>
  </si>
  <si>
    <t>VIX check</t>
  </si>
  <si>
    <t>ITM avoiding</t>
  </si>
  <si>
    <t>changing strike prices/OTM or ITM</t>
  </si>
  <si>
    <t>no of period</t>
  </si>
  <si>
    <t>sunilbhandari1@gmail.com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</si>
</sst>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[$-409]d\-mmm\-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14" fontId="0" fillId="0" borderId="0" xfId="0" applyNumberFormat="1"/>
    <xf numFmtId="14" fontId="0" fillId="2" borderId="0" xfId="0" applyNumberFormat="1" applyFill="1"/>
    <xf numFmtId="0" fontId="0" fillId="2" borderId="0" xfId="0" applyFill="1"/>
    <xf numFmtId="0" fontId="0" fillId="0" borderId="0" xfId="0" applyFont="1"/>
    <xf numFmtId="164" fontId="0" fillId="0" borderId="0" xfId="0" applyNumberFormat="1"/>
    <xf numFmtId="14" fontId="0" fillId="3" borderId="0" xfId="0" applyNumberFormat="1" applyFill="1"/>
    <xf numFmtId="0" fontId="0" fillId="3" borderId="0" xfId="0" applyFont="1" applyFill="1"/>
    <xf numFmtId="0" fontId="0" fillId="3" borderId="0" xfId="0" applyFill="1"/>
    <xf numFmtId="14" fontId="0" fillId="4" borderId="0" xfId="0" applyNumberFormat="1" applyFill="1"/>
    <xf numFmtId="0" fontId="0" fillId="4" borderId="0" xfId="0" applyFill="1"/>
    <xf numFmtId="0" fontId="0" fillId="4" borderId="0" xfId="0" applyFont="1" applyFill="1"/>
    <xf numFmtId="43" fontId="2" fillId="0" borderId="0" xfId="1" applyFont="1"/>
    <xf numFmtId="43" fontId="0" fillId="0" borderId="0" xfId="1" applyFont="1"/>
    <xf numFmtId="43" fontId="0" fillId="0" borderId="0" xfId="0" applyNumberFormat="1"/>
    <xf numFmtId="0" fontId="3" fillId="0" borderId="0" xfId="2"/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CumReturns</c:v>
                </c:pt>
              </c:strCache>
            </c:strRef>
          </c:tx>
          <c:marker>
            <c:symbol val="none"/>
          </c:marker>
          <c:xVal>
            <c:numRef>
              <c:f>Sheet3!$A$2:$A$500</c:f>
              <c:numCache>
                <c:formatCode>[$-409]d\-mmm\-yy;@</c:formatCode>
                <c:ptCount val="499"/>
                <c:pt idx="0">
                  <c:v>39080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39111</c:v>
                </c:pt>
                <c:pt idx="20">
                  <c:v>39113</c:v>
                </c:pt>
                <c:pt idx="21">
                  <c:v>39114</c:v>
                </c:pt>
                <c:pt idx="22">
                  <c:v>39115</c:v>
                </c:pt>
                <c:pt idx="23">
                  <c:v>39118</c:v>
                </c:pt>
                <c:pt idx="24">
                  <c:v>39119</c:v>
                </c:pt>
                <c:pt idx="25">
                  <c:v>39120</c:v>
                </c:pt>
                <c:pt idx="26">
                  <c:v>39121</c:v>
                </c:pt>
                <c:pt idx="27">
                  <c:v>39122</c:v>
                </c:pt>
                <c:pt idx="28">
                  <c:v>39125</c:v>
                </c:pt>
                <c:pt idx="29">
                  <c:v>39126</c:v>
                </c:pt>
                <c:pt idx="30">
                  <c:v>39127</c:v>
                </c:pt>
                <c:pt idx="31">
                  <c:v>39128</c:v>
                </c:pt>
                <c:pt idx="32">
                  <c:v>39132</c:v>
                </c:pt>
                <c:pt idx="33">
                  <c:v>39133</c:v>
                </c:pt>
                <c:pt idx="34">
                  <c:v>39134</c:v>
                </c:pt>
                <c:pt idx="35">
                  <c:v>39135</c:v>
                </c:pt>
                <c:pt idx="36">
                  <c:v>39136</c:v>
                </c:pt>
                <c:pt idx="37">
                  <c:v>39139</c:v>
                </c:pt>
                <c:pt idx="38">
                  <c:v>39140</c:v>
                </c:pt>
                <c:pt idx="39">
                  <c:v>39141</c:v>
                </c:pt>
                <c:pt idx="40">
                  <c:v>39142</c:v>
                </c:pt>
                <c:pt idx="41">
                  <c:v>39143</c:v>
                </c:pt>
                <c:pt idx="42">
                  <c:v>39146</c:v>
                </c:pt>
                <c:pt idx="43">
                  <c:v>39147</c:v>
                </c:pt>
                <c:pt idx="44">
                  <c:v>39148</c:v>
                </c:pt>
                <c:pt idx="45">
                  <c:v>39149</c:v>
                </c:pt>
                <c:pt idx="46">
                  <c:v>39150</c:v>
                </c:pt>
                <c:pt idx="47">
                  <c:v>39153</c:v>
                </c:pt>
                <c:pt idx="48">
                  <c:v>39154</c:v>
                </c:pt>
                <c:pt idx="49">
                  <c:v>39155</c:v>
                </c:pt>
                <c:pt idx="50">
                  <c:v>39156</c:v>
                </c:pt>
                <c:pt idx="51">
                  <c:v>39157</c:v>
                </c:pt>
                <c:pt idx="52">
                  <c:v>39160</c:v>
                </c:pt>
                <c:pt idx="53">
                  <c:v>39161</c:v>
                </c:pt>
                <c:pt idx="54">
                  <c:v>39162</c:v>
                </c:pt>
                <c:pt idx="55">
                  <c:v>39163</c:v>
                </c:pt>
                <c:pt idx="56">
                  <c:v>39164</c:v>
                </c:pt>
                <c:pt idx="57">
                  <c:v>39167</c:v>
                </c:pt>
                <c:pt idx="58">
                  <c:v>39169</c:v>
                </c:pt>
                <c:pt idx="59">
                  <c:v>39170</c:v>
                </c:pt>
                <c:pt idx="60">
                  <c:v>39171</c:v>
                </c:pt>
                <c:pt idx="61">
                  <c:v>39174</c:v>
                </c:pt>
                <c:pt idx="62">
                  <c:v>39175</c:v>
                </c:pt>
                <c:pt idx="63">
                  <c:v>39176</c:v>
                </c:pt>
                <c:pt idx="64">
                  <c:v>39177</c:v>
                </c:pt>
                <c:pt idx="65">
                  <c:v>39181</c:v>
                </c:pt>
                <c:pt idx="66">
                  <c:v>39182</c:v>
                </c:pt>
                <c:pt idx="67">
                  <c:v>39183</c:v>
                </c:pt>
                <c:pt idx="68">
                  <c:v>39184</c:v>
                </c:pt>
                <c:pt idx="69">
                  <c:v>39185</c:v>
                </c:pt>
                <c:pt idx="70">
                  <c:v>39188</c:v>
                </c:pt>
                <c:pt idx="71">
                  <c:v>39189</c:v>
                </c:pt>
                <c:pt idx="72">
                  <c:v>39190</c:v>
                </c:pt>
                <c:pt idx="73">
                  <c:v>39191</c:v>
                </c:pt>
                <c:pt idx="74">
                  <c:v>39192</c:v>
                </c:pt>
                <c:pt idx="75">
                  <c:v>39195</c:v>
                </c:pt>
                <c:pt idx="76">
                  <c:v>39196</c:v>
                </c:pt>
                <c:pt idx="77">
                  <c:v>39197</c:v>
                </c:pt>
                <c:pt idx="78">
                  <c:v>39198</c:v>
                </c:pt>
                <c:pt idx="79">
                  <c:v>39199</c:v>
                </c:pt>
                <c:pt idx="80">
                  <c:v>39202</c:v>
                </c:pt>
                <c:pt idx="81">
                  <c:v>39205</c:v>
                </c:pt>
                <c:pt idx="82">
                  <c:v>39206</c:v>
                </c:pt>
                <c:pt idx="83">
                  <c:v>39209</c:v>
                </c:pt>
                <c:pt idx="84">
                  <c:v>39210</c:v>
                </c:pt>
                <c:pt idx="85">
                  <c:v>39211</c:v>
                </c:pt>
                <c:pt idx="86">
                  <c:v>39212</c:v>
                </c:pt>
                <c:pt idx="87">
                  <c:v>39213</c:v>
                </c:pt>
                <c:pt idx="88">
                  <c:v>39216</c:v>
                </c:pt>
                <c:pt idx="89">
                  <c:v>39217</c:v>
                </c:pt>
                <c:pt idx="90">
                  <c:v>39218</c:v>
                </c:pt>
                <c:pt idx="91">
                  <c:v>39219</c:v>
                </c:pt>
                <c:pt idx="92">
                  <c:v>39220</c:v>
                </c:pt>
                <c:pt idx="93">
                  <c:v>39223</c:v>
                </c:pt>
                <c:pt idx="94">
                  <c:v>39224</c:v>
                </c:pt>
                <c:pt idx="95">
                  <c:v>39225</c:v>
                </c:pt>
                <c:pt idx="96">
                  <c:v>39226</c:v>
                </c:pt>
                <c:pt idx="97">
                  <c:v>39227</c:v>
                </c:pt>
                <c:pt idx="98">
                  <c:v>39230</c:v>
                </c:pt>
                <c:pt idx="99">
                  <c:v>39231</c:v>
                </c:pt>
                <c:pt idx="100">
                  <c:v>39232</c:v>
                </c:pt>
                <c:pt idx="101">
                  <c:v>39233</c:v>
                </c:pt>
                <c:pt idx="102">
                  <c:v>39234</c:v>
                </c:pt>
                <c:pt idx="103">
                  <c:v>39237</c:v>
                </c:pt>
                <c:pt idx="104">
                  <c:v>39238</c:v>
                </c:pt>
                <c:pt idx="105">
                  <c:v>39239</c:v>
                </c:pt>
                <c:pt idx="106">
                  <c:v>39240</c:v>
                </c:pt>
                <c:pt idx="107">
                  <c:v>39241</c:v>
                </c:pt>
                <c:pt idx="108">
                  <c:v>39244</c:v>
                </c:pt>
                <c:pt idx="109">
                  <c:v>39245</c:v>
                </c:pt>
                <c:pt idx="110">
                  <c:v>39246</c:v>
                </c:pt>
                <c:pt idx="111">
                  <c:v>39247</c:v>
                </c:pt>
                <c:pt idx="112">
                  <c:v>39248</c:v>
                </c:pt>
                <c:pt idx="113">
                  <c:v>39251</c:v>
                </c:pt>
                <c:pt idx="114">
                  <c:v>39252</c:v>
                </c:pt>
                <c:pt idx="115">
                  <c:v>39253</c:v>
                </c:pt>
                <c:pt idx="116">
                  <c:v>39254</c:v>
                </c:pt>
                <c:pt idx="117">
                  <c:v>39255</c:v>
                </c:pt>
                <c:pt idx="118">
                  <c:v>39258</c:v>
                </c:pt>
                <c:pt idx="119">
                  <c:v>39259</c:v>
                </c:pt>
                <c:pt idx="120">
                  <c:v>39260</c:v>
                </c:pt>
                <c:pt idx="121">
                  <c:v>39261</c:v>
                </c:pt>
                <c:pt idx="122">
                  <c:v>39262</c:v>
                </c:pt>
                <c:pt idx="123">
                  <c:v>39265</c:v>
                </c:pt>
                <c:pt idx="124">
                  <c:v>39266</c:v>
                </c:pt>
                <c:pt idx="125">
                  <c:v>39267</c:v>
                </c:pt>
                <c:pt idx="126">
                  <c:v>39268</c:v>
                </c:pt>
                <c:pt idx="127">
                  <c:v>39269</c:v>
                </c:pt>
                <c:pt idx="128">
                  <c:v>39272</c:v>
                </c:pt>
                <c:pt idx="129">
                  <c:v>39273</c:v>
                </c:pt>
                <c:pt idx="130">
                  <c:v>39274</c:v>
                </c:pt>
                <c:pt idx="131">
                  <c:v>39275</c:v>
                </c:pt>
                <c:pt idx="132">
                  <c:v>39276</c:v>
                </c:pt>
                <c:pt idx="133">
                  <c:v>39279</c:v>
                </c:pt>
                <c:pt idx="134">
                  <c:v>39280</c:v>
                </c:pt>
                <c:pt idx="135">
                  <c:v>39281</c:v>
                </c:pt>
                <c:pt idx="136">
                  <c:v>39282</c:v>
                </c:pt>
                <c:pt idx="137">
                  <c:v>39283</c:v>
                </c:pt>
                <c:pt idx="138">
                  <c:v>39286</c:v>
                </c:pt>
                <c:pt idx="139">
                  <c:v>39287</c:v>
                </c:pt>
                <c:pt idx="140">
                  <c:v>39288</c:v>
                </c:pt>
                <c:pt idx="141">
                  <c:v>39289</c:v>
                </c:pt>
                <c:pt idx="142">
                  <c:v>39290</c:v>
                </c:pt>
                <c:pt idx="143">
                  <c:v>39293</c:v>
                </c:pt>
                <c:pt idx="144">
                  <c:v>39294</c:v>
                </c:pt>
                <c:pt idx="145">
                  <c:v>39295</c:v>
                </c:pt>
                <c:pt idx="146">
                  <c:v>39296</c:v>
                </c:pt>
                <c:pt idx="147">
                  <c:v>39297</c:v>
                </c:pt>
                <c:pt idx="148">
                  <c:v>39300</c:v>
                </c:pt>
                <c:pt idx="149">
                  <c:v>39301</c:v>
                </c:pt>
                <c:pt idx="150">
                  <c:v>39302</c:v>
                </c:pt>
                <c:pt idx="151">
                  <c:v>39303</c:v>
                </c:pt>
                <c:pt idx="152">
                  <c:v>39304</c:v>
                </c:pt>
                <c:pt idx="153">
                  <c:v>39307</c:v>
                </c:pt>
                <c:pt idx="154">
                  <c:v>39308</c:v>
                </c:pt>
                <c:pt idx="155">
                  <c:v>39310</c:v>
                </c:pt>
                <c:pt idx="156">
                  <c:v>39311</c:v>
                </c:pt>
                <c:pt idx="157">
                  <c:v>39314</c:v>
                </c:pt>
                <c:pt idx="158">
                  <c:v>39315</c:v>
                </c:pt>
                <c:pt idx="159">
                  <c:v>39316</c:v>
                </c:pt>
                <c:pt idx="160">
                  <c:v>39317</c:v>
                </c:pt>
                <c:pt idx="161">
                  <c:v>39318</c:v>
                </c:pt>
                <c:pt idx="162">
                  <c:v>39321</c:v>
                </c:pt>
                <c:pt idx="163">
                  <c:v>39322</c:v>
                </c:pt>
                <c:pt idx="164">
                  <c:v>39323</c:v>
                </c:pt>
                <c:pt idx="165">
                  <c:v>39324</c:v>
                </c:pt>
                <c:pt idx="166">
                  <c:v>39325</c:v>
                </c:pt>
                <c:pt idx="167">
                  <c:v>39328</c:v>
                </c:pt>
                <c:pt idx="168">
                  <c:v>39329</c:v>
                </c:pt>
                <c:pt idx="169">
                  <c:v>39330</c:v>
                </c:pt>
                <c:pt idx="170">
                  <c:v>39331</c:v>
                </c:pt>
                <c:pt idx="171">
                  <c:v>39332</c:v>
                </c:pt>
                <c:pt idx="172">
                  <c:v>39335</c:v>
                </c:pt>
                <c:pt idx="173">
                  <c:v>39336</c:v>
                </c:pt>
                <c:pt idx="174">
                  <c:v>39337</c:v>
                </c:pt>
                <c:pt idx="175">
                  <c:v>39338</c:v>
                </c:pt>
                <c:pt idx="176">
                  <c:v>39339</c:v>
                </c:pt>
                <c:pt idx="177">
                  <c:v>39342</c:v>
                </c:pt>
                <c:pt idx="178">
                  <c:v>39343</c:v>
                </c:pt>
                <c:pt idx="179">
                  <c:v>39344</c:v>
                </c:pt>
                <c:pt idx="180">
                  <c:v>39345</c:v>
                </c:pt>
                <c:pt idx="181">
                  <c:v>39346</c:v>
                </c:pt>
                <c:pt idx="182">
                  <c:v>39349</c:v>
                </c:pt>
                <c:pt idx="183">
                  <c:v>39350</c:v>
                </c:pt>
                <c:pt idx="184">
                  <c:v>39351</c:v>
                </c:pt>
                <c:pt idx="185">
                  <c:v>39352</c:v>
                </c:pt>
                <c:pt idx="186">
                  <c:v>39353</c:v>
                </c:pt>
                <c:pt idx="187">
                  <c:v>39356</c:v>
                </c:pt>
                <c:pt idx="188">
                  <c:v>39358</c:v>
                </c:pt>
                <c:pt idx="189">
                  <c:v>39359</c:v>
                </c:pt>
                <c:pt idx="190">
                  <c:v>39360</c:v>
                </c:pt>
                <c:pt idx="191">
                  <c:v>39363</c:v>
                </c:pt>
                <c:pt idx="192">
                  <c:v>39364</c:v>
                </c:pt>
                <c:pt idx="193">
                  <c:v>39365</c:v>
                </c:pt>
                <c:pt idx="194">
                  <c:v>39366</c:v>
                </c:pt>
                <c:pt idx="195">
                  <c:v>39367</c:v>
                </c:pt>
                <c:pt idx="196">
                  <c:v>39370</c:v>
                </c:pt>
                <c:pt idx="197">
                  <c:v>39371</c:v>
                </c:pt>
                <c:pt idx="198">
                  <c:v>39372</c:v>
                </c:pt>
                <c:pt idx="199">
                  <c:v>39373</c:v>
                </c:pt>
                <c:pt idx="200">
                  <c:v>39374</c:v>
                </c:pt>
                <c:pt idx="201">
                  <c:v>39377</c:v>
                </c:pt>
                <c:pt idx="202">
                  <c:v>39378</c:v>
                </c:pt>
                <c:pt idx="203">
                  <c:v>39379</c:v>
                </c:pt>
                <c:pt idx="204">
                  <c:v>39380</c:v>
                </c:pt>
                <c:pt idx="205">
                  <c:v>39381</c:v>
                </c:pt>
                <c:pt idx="206">
                  <c:v>39384</c:v>
                </c:pt>
                <c:pt idx="207">
                  <c:v>39385</c:v>
                </c:pt>
                <c:pt idx="208">
                  <c:v>39386</c:v>
                </c:pt>
                <c:pt idx="209">
                  <c:v>39387</c:v>
                </c:pt>
                <c:pt idx="210">
                  <c:v>39388</c:v>
                </c:pt>
                <c:pt idx="211">
                  <c:v>39391</c:v>
                </c:pt>
                <c:pt idx="212">
                  <c:v>39392</c:v>
                </c:pt>
                <c:pt idx="213">
                  <c:v>39393</c:v>
                </c:pt>
                <c:pt idx="214">
                  <c:v>39394</c:v>
                </c:pt>
                <c:pt idx="215">
                  <c:v>39395</c:v>
                </c:pt>
                <c:pt idx="216">
                  <c:v>39398</c:v>
                </c:pt>
                <c:pt idx="217">
                  <c:v>39399</c:v>
                </c:pt>
                <c:pt idx="218">
                  <c:v>39400</c:v>
                </c:pt>
                <c:pt idx="219">
                  <c:v>39401</c:v>
                </c:pt>
                <c:pt idx="220">
                  <c:v>39402</c:v>
                </c:pt>
                <c:pt idx="221">
                  <c:v>39405</c:v>
                </c:pt>
                <c:pt idx="222">
                  <c:v>39406</c:v>
                </c:pt>
                <c:pt idx="223">
                  <c:v>39407</c:v>
                </c:pt>
                <c:pt idx="224">
                  <c:v>39408</c:v>
                </c:pt>
                <c:pt idx="225">
                  <c:v>39409</c:v>
                </c:pt>
                <c:pt idx="226">
                  <c:v>39412</c:v>
                </c:pt>
                <c:pt idx="227">
                  <c:v>39413</c:v>
                </c:pt>
                <c:pt idx="228">
                  <c:v>39414</c:v>
                </c:pt>
                <c:pt idx="229">
                  <c:v>39415</c:v>
                </c:pt>
                <c:pt idx="230">
                  <c:v>39416</c:v>
                </c:pt>
                <c:pt idx="231">
                  <c:v>39419</c:v>
                </c:pt>
                <c:pt idx="232">
                  <c:v>39420</c:v>
                </c:pt>
                <c:pt idx="233">
                  <c:v>39421</c:v>
                </c:pt>
                <c:pt idx="234">
                  <c:v>39422</c:v>
                </c:pt>
                <c:pt idx="235">
                  <c:v>39423</c:v>
                </c:pt>
                <c:pt idx="236">
                  <c:v>39426</c:v>
                </c:pt>
                <c:pt idx="237">
                  <c:v>39427</c:v>
                </c:pt>
                <c:pt idx="238">
                  <c:v>39428</c:v>
                </c:pt>
                <c:pt idx="239">
                  <c:v>39429</c:v>
                </c:pt>
                <c:pt idx="240">
                  <c:v>39430</c:v>
                </c:pt>
                <c:pt idx="241">
                  <c:v>39433</c:v>
                </c:pt>
                <c:pt idx="242">
                  <c:v>39434</c:v>
                </c:pt>
                <c:pt idx="243">
                  <c:v>39435</c:v>
                </c:pt>
                <c:pt idx="244">
                  <c:v>39436</c:v>
                </c:pt>
                <c:pt idx="245">
                  <c:v>39440</c:v>
                </c:pt>
                <c:pt idx="246">
                  <c:v>39442</c:v>
                </c:pt>
                <c:pt idx="247">
                  <c:v>39443</c:v>
                </c:pt>
                <c:pt idx="248">
                  <c:v>39444</c:v>
                </c:pt>
                <c:pt idx="249">
                  <c:v>39447</c:v>
                </c:pt>
                <c:pt idx="250">
                  <c:v>39448</c:v>
                </c:pt>
                <c:pt idx="251">
                  <c:v>39449</c:v>
                </c:pt>
                <c:pt idx="252">
                  <c:v>39450</c:v>
                </c:pt>
                <c:pt idx="253">
                  <c:v>39451</c:v>
                </c:pt>
                <c:pt idx="254">
                  <c:v>39454</c:v>
                </c:pt>
                <c:pt idx="255">
                  <c:v>39455</c:v>
                </c:pt>
                <c:pt idx="256">
                  <c:v>39456</c:v>
                </c:pt>
                <c:pt idx="257">
                  <c:v>39457</c:v>
                </c:pt>
                <c:pt idx="258">
                  <c:v>39458</c:v>
                </c:pt>
                <c:pt idx="259">
                  <c:v>39461</c:v>
                </c:pt>
                <c:pt idx="260">
                  <c:v>39462</c:v>
                </c:pt>
                <c:pt idx="261">
                  <c:v>39463</c:v>
                </c:pt>
                <c:pt idx="262">
                  <c:v>39464</c:v>
                </c:pt>
                <c:pt idx="263">
                  <c:v>39465</c:v>
                </c:pt>
                <c:pt idx="264">
                  <c:v>39468</c:v>
                </c:pt>
                <c:pt idx="265">
                  <c:v>39469</c:v>
                </c:pt>
                <c:pt idx="266">
                  <c:v>39470</c:v>
                </c:pt>
                <c:pt idx="267">
                  <c:v>39471</c:v>
                </c:pt>
                <c:pt idx="268">
                  <c:v>39472</c:v>
                </c:pt>
                <c:pt idx="269">
                  <c:v>39475</c:v>
                </c:pt>
                <c:pt idx="270">
                  <c:v>39476</c:v>
                </c:pt>
                <c:pt idx="271">
                  <c:v>39477</c:v>
                </c:pt>
                <c:pt idx="272">
                  <c:v>39478</c:v>
                </c:pt>
                <c:pt idx="273">
                  <c:v>39479</c:v>
                </c:pt>
                <c:pt idx="274">
                  <c:v>39482</c:v>
                </c:pt>
                <c:pt idx="275">
                  <c:v>39483</c:v>
                </c:pt>
                <c:pt idx="276">
                  <c:v>39484</c:v>
                </c:pt>
                <c:pt idx="277">
                  <c:v>39485</c:v>
                </c:pt>
                <c:pt idx="278">
                  <c:v>39486</c:v>
                </c:pt>
                <c:pt idx="279">
                  <c:v>39489</c:v>
                </c:pt>
                <c:pt idx="280">
                  <c:v>39490</c:v>
                </c:pt>
                <c:pt idx="281">
                  <c:v>39491</c:v>
                </c:pt>
                <c:pt idx="282">
                  <c:v>39492</c:v>
                </c:pt>
                <c:pt idx="283">
                  <c:v>39493</c:v>
                </c:pt>
                <c:pt idx="284">
                  <c:v>39496</c:v>
                </c:pt>
                <c:pt idx="285">
                  <c:v>39497</c:v>
                </c:pt>
                <c:pt idx="286">
                  <c:v>39498</c:v>
                </c:pt>
                <c:pt idx="287">
                  <c:v>39499</c:v>
                </c:pt>
                <c:pt idx="288">
                  <c:v>39500</c:v>
                </c:pt>
                <c:pt idx="289">
                  <c:v>39503</c:v>
                </c:pt>
                <c:pt idx="290">
                  <c:v>39504</c:v>
                </c:pt>
                <c:pt idx="291">
                  <c:v>39505</c:v>
                </c:pt>
                <c:pt idx="292">
                  <c:v>39506</c:v>
                </c:pt>
                <c:pt idx="293">
                  <c:v>39507</c:v>
                </c:pt>
                <c:pt idx="294">
                  <c:v>39510</c:v>
                </c:pt>
                <c:pt idx="295">
                  <c:v>39511</c:v>
                </c:pt>
                <c:pt idx="296">
                  <c:v>39512</c:v>
                </c:pt>
                <c:pt idx="297">
                  <c:v>39514</c:v>
                </c:pt>
                <c:pt idx="298">
                  <c:v>39517</c:v>
                </c:pt>
                <c:pt idx="299">
                  <c:v>39518</c:v>
                </c:pt>
                <c:pt idx="300">
                  <c:v>39519</c:v>
                </c:pt>
                <c:pt idx="301">
                  <c:v>39520</c:v>
                </c:pt>
                <c:pt idx="302">
                  <c:v>39521</c:v>
                </c:pt>
                <c:pt idx="303">
                  <c:v>39524</c:v>
                </c:pt>
                <c:pt idx="304">
                  <c:v>39525</c:v>
                </c:pt>
                <c:pt idx="305">
                  <c:v>39526</c:v>
                </c:pt>
                <c:pt idx="306">
                  <c:v>39531</c:v>
                </c:pt>
                <c:pt idx="307">
                  <c:v>39532</c:v>
                </c:pt>
                <c:pt idx="308">
                  <c:v>39533</c:v>
                </c:pt>
                <c:pt idx="309">
                  <c:v>39534</c:v>
                </c:pt>
                <c:pt idx="310">
                  <c:v>39535</c:v>
                </c:pt>
                <c:pt idx="311">
                  <c:v>39538</c:v>
                </c:pt>
                <c:pt idx="312">
                  <c:v>39539</c:v>
                </c:pt>
                <c:pt idx="313">
                  <c:v>39540</c:v>
                </c:pt>
                <c:pt idx="314">
                  <c:v>39541</c:v>
                </c:pt>
                <c:pt idx="315">
                  <c:v>39542</c:v>
                </c:pt>
                <c:pt idx="316">
                  <c:v>39545</c:v>
                </c:pt>
                <c:pt idx="317">
                  <c:v>39546</c:v>
                </c:pt>
                <c:pt idx="318">
                  <c:v>39547</c:v>
                </c:pt>
                <c:pt idx="319">
                  <c:v>39548</c:v>
                </c:pt>
                <c:pt idx="320">
                  <c:v>39549</c:v>
                </c:pt>
                <c:pt idx="321">
                  <c:v>39553</c:v>
                </c:pt>
                <c:pt idx="322">
                  <c:v>39554</c:v>
                </c:pt>
                <c:pt idx="323">
                  <c:v>39555</c:v>
                </c:pt>
                <c:pt idx="324">
                  <c:v>39559</c:v>
                </c:pt>
                <c:pt idx="325">
                  <c:v>39560</c:v>
                </c:pt>
                <c:pt idx="326">
                  <c:v>39561</c:v>
                </c:pt>
                <c:pt idx="327">
                  <c:v>39562</c:v>
                </c:pt>
                <c:pt idx="328">
                  <c:v>39563</c:v>
                </c:pt>
                <c:pt idx="329">
                  <c:v>39566</c:v>
                </c:pt>
                <c:pt idx="330">
                  <c:v>39567</c:v>
                </c:pt>
                <c:pt idx="331">
                  <c:v>39568</c:v>
                </c:pt>
                <c:pt idx="332">
                  <c:v>39570</c:v>
                </c:pt>
                <c:pt idx="333">
                  <c:v>39573</c:v>
                </c:pt>
                <c:pt idx="334">
                  <c:v>39574</c:v>
                </c:pt>
                <c:pt idx="335">
                  <c:v>39575</c:v>
                </c:pt>
                <c:pt idx="336">
                  <c:v>39576</c:v>
                </c:pt>
                <c:pt idx="337">
                  <c:v>39577</c:v>
                </c:pt>
                <c:pt idx="338">
                  <c:v>39580</c:v>
                </c:pt>
                <c:pt idx="339">
                  <c:v>39581</c:v>
                </c:pt>
                <c:pt idx="340">
                  <c:v>39582</c:v>
                </c:pt>
                <c:pt idx="341">
                  <c:v>39583</c:v>
                </c:pt>
                <c:pt idx="342">
                  <c:v>39584</c:v>
                </c:pt>
                <c:pt idx="343">
                  <c:v>39588</c:v>
                </c:pt>
                <c:pt idx="344">
                  <c:v>39589</c:v>
                </c:pt>
                <c:pt idx="345">
                  <c:v>39590</c:v>
                </c:pt>
                <c:pt idx="346">
                  <c:v>39591</c:v>
                </c:pt>
                <c:pt idx="347">
                  <c:v>39594</c:v>
                </c:pt>
                <c:pt idx="348">
                  <c:v>39595</c:v>
                </c:pt>
                <c:pt idx="349">
                  <c:v>39596</c:v>
                </c:pt>
                <c:pt idx="350">
                  <c:v>39597</c:v>
                </c:pt>
                <c:pt idx="351">
                  <c:v>39598</c:v>
                </c:pt>
                <c:pt idx="352">
                  <c:v>39601</c:v>
                </c:pt>
                <c:pt idx="353">
                  <c:v>39602</c:v>
                </c:pt>
                <c:pt idx="354">
                  <c:v>39603</c:v>
                </c:pt>
                <c:pt idx="355">
                  <c:v>39604</c:v>
                </c:pt>
                <c:pt idx="356">
                  <c:v>39605</c:v>
                </c:pt>
                <c:pt idx="357">
                  <c:v>39608</c:v>
                </c:pt>
                <c:pt idx="358">
                  <c:v>39609</c:v>
                </c:pt>
                <c:pt idx="359">
                  <c:v>39610</c:v>
                </c:pt>
                <c:pt idx="360">
                  <c:v>39611</c:v>
                </c:pt>
                <c:pt idx="361">
                  <c:v>39612</c:v>
                </c:pt>
                <c:pt idx="362">
                  <c:v>39615</c:v>
                </c:pt>
                <c:pt idx="363">
                  <c:v>39616</c:v>
                </c:pt>
                <c:pt idx="364">
                  <c:v>39617</c:v>
                </c:pt>
                <c:pt idx="365">
                  <c:v>39618</c:v>
                </c:pt>
                <c:pt idx="366">
                  <c:v>39619</c:v>
                </c:pt>
                <c:pt idx="367">
                  <c:v>39622</c:v>
                </c:pt>
                <c:pt idx="368">
                  <c:v>39623</c:v>
                </c:pt>
                <c:pt idx="369">
                  <c:v>39624</c:v>
                </c:pt>
                <c:pt idx="370">
                  <c:v>39625</c:v>
                </c:pt>
                <c:pt idx="371">
                  <c:v>39626</c:v>
                </c:pt>
                <c:pt idx="372">
                  <c:v>39629</c:v>
                </c:pt>
                <c:pt idx="373">
                  <c:v>39630</c:v>
                </c:pt>
                <c:pt idx="374">
                  <c:v>39631</c:v>
                </c:pt>
                <c:pt idx="375">
                  <c:v>39632</c:v>
                </c:pt>
                <c:pt idx="376">
                  <c:v>39633</c:v>
                </c:pt>
                <c:pt idx="377">
                  <c:v>39636</c:v>
                </c:pt>
                <c:pt idx="378">
                  <c:v>39637</c:v>
                </c:pt>
                <c:pt idx="379">
                  <c:v>39638</c:v>
                </c:pt>
                <c:pt idx="380">
                  <c:v>39639</c:v>
                </c:pt>
                <c:pt idx="381">
                  <c:v>39640</c:v>
                </c:pt>
                <c:pt idx="382">
                  <c:v>39643</c:v>
                </c:pt>
                <c:pt idx="383">
                  <c:v>39644</c:v>
                </c:pt>
                <c:pt idx="384">
                  <c:v>39645</c:v>
                </c:pt>
                <c:pt idx="385">
                  <c:v>39646</c:v>
                </c:pt>
                <c:pt idx="386">
                  <c:v>39647</c:v>
                </c:pt>
                <c:pt idx="387">
                  <c:v>39650</c:v>
                </c:pt>
                <c:pt idx="388">
                  <c:v>39651</c:v>
                </c:pt>
                <c:pt idx="389">
                  <c:v>39652</c:v>
                </c:pt>
                <c:pt idx="390">
                  <c:v>39653</c:v>
                </c:pt>
                <c:pt idx="391">
                  <c:v>39654</c:v>
                </c:pt>
                <c:pt idx="392">
                  <c:v>39657</c:v>
                </c:pt>
                <c:pt idx="393">
                  <c:v>39658</c:v>
                </c:pt>
                <c:pt idx="394">
                  <c:v>39659</c:v>
                </c:pt>
                <c:pt idx="395">
                  <c:v>39660</c:v>
                </c:pt>
                <c:pt idx="396">
                  <c:v>39661</c:v>
                </c:pt>
                <c:pt idx="397">
                  <c:v>39664</c:v>
                </c:pt>
                <c:pt idx="398">
                  <c:v>39665</c:v>
                </c:pt>
                <c:pt idx="399">
                  <c:v>39666</c:v>
                </c:pt>
                <c:pt idx="400">
                  <c:v>39667</c:v>
                </c:pt>
                <c:pt idx="401">
                  <c:v>39668</c:v>
                </c:pt>
                <c:pt idx="402">
                  <c:v>39671</c:v>
                </c:pt>
                <c:pt idx="403">
                  <c:v>39672</c:v>
                </c:pt>
                <c:pt idx="404">
                  <c:v>39673</c:v>
                </c:pt>
                <c:pt idx="405">
                  <c:v>39674</c:v>
                </c:pt>
                <c:pt idx="406">
                  <c:v>39678</c:v>
                </c:pt>
                <c:pt idx="407">
                  <c:v>39679</c:v>
                </c:pt>
                <c:pt idx="408">
                  <c:v>39680</c:v>
                </c:pt>
                <c:pt idx="409">
                  <c:v>39681</c:v>
                </c:pt>
                <c:pt idx="410">
                  <c:v>39682</c:v>
                </c:pt>
                <c:pt idx="411">
                  <c:v>39685</c:v>
                </c:pt>
                <c:pt idx="412">
                  <c:v>39686</c:v>
                </c:pt>
                <c:pt idx="413">
                  <c:v>39687</c:v>
                </c:pt>
                <c:pt idx="414">
                  <c:v>39688</c:v>
                </c:pt>
                <c:pt idx="415">
                  <c:v>39689</c:v>
                </c:pt>
                <c:pt idx="416">
                  <c:v>39692</c:v>
                </c:pt>
                <c:pt idx="417">
                  <c:v>39693</c:v>
                </c:pt>
                <c:pt idx="418">
                  <c:v>39695</c:v>
                </c:pt>
                <c:pt idx="419">
                  <c:v>39696</c:v>
                </c:pt>
                <c:pt idx="420">
                  <c:v>39699</c:v>
                </c:pt>
                <c:pt idx="421">
                  <c:v>39700</c:v>
                </c:pt>
                <c:pt idx="422">
                  <c:v>39701</c:v>
                </c:pt>
                <c:pt idx="423">
                  <c:v>39702</c:v>
                </c:pt>
                <c:pt idx="424">
                  <c:v>39703</c:v>
                </c:pt>
                <c:pt idx="425">
                  <c:v>39706</c:v>
                </c:pt>
                <c:pt idx="426">
                  <c:v>39707</c:v>
                </c:pt>
                <c:pt idx="427">
                  <c:v>39708</c:v>
                </c:pt>
                <c:pt idx="428">
                  <c:v>39709</c:v>
                </c:pt>
                <c:pt idx="429">
                  <c:v>39710</c:v>
                </c:pt>
                <c:pt idx="430">
                  <c:v>39713</c:v>
                </c:pt>
                <c:pt idx="431">
                  <c:v>39714</c:v>
                </c:pt>
                <c:pt idx="432">
                  <c:v>39715</c:v>
                </c:pt>
                <c:pt idx="433">
                  <c:v>39716</c:v>
                </c:pt>
                <c:pt idx="434">
                  <c:v>39717</c:v>
                </c:pt>
                <c:pt idx="435">
                  <c:v>39720</c:v>
                </c:pt>
                <c:pt idx="436">
                  <c:v>39721</c:v>
                </c:pt>
                <c:pt idx="437">
                  <c:v>39722</c:v>
                </c:pt>
                <c:pt idx="438">
                  <c:v>39724</c:v>
                </c:pt>
                <c:pt idx="439">
                  <c:v>39727</c:v>
                </c:pt>
                <c:pt idx="440">
                  <c:v>39728</c:v>
                </c:pt>
                <c:pt idx="441">
                  <c:v>39729</c:v>
                </c:pt>
                <c:pt idx="442">
                  <c:v>39731</c:v>
                </c:pt>
                <c:pt idx="443">
                  <c:v>39734</c:v>
                </c:pt>
                <c:pt idx="444">
                  <c:v>39735</c:v>
                </c:pt>
                <c:pt idx="445">
                  <c:v>39736</c:v>
                </c:pt>
                <c:pt idx="446">
                  <c:v>39737</c:v>
                </c:pt>
                <c:pt idx="447">
                  <c:v>39738</c:v>
                </c:pt>
                <c:pt idx="448">
                  <c:v>39741</c:v>
                </c:pt>
                <c:pt idx="449">
                  <c:v>39742</c:v>
                </c:pt>
                <c:pt idx="450">
                  <c:v>39743</c:v>
                </c:pt>
                <c:pt idx="451">
                  <c:v>39744</c:v>
                </c:pt>
                <c:pt idx="452">
                  <c:v>39745</c:v>
                </c:pt>
                <c:pt idx="453">
                  <c:v>39748</c:v>
                </c:pt>
                <c:pt idx="454">
                  <c:v>39749</c:v>
                </c:pt>
                <c:pt idx="455">
                  <c:v>39750</c:v>
                </c:pt>
                <c:pt idx="456">
                  <c:v>40182</c:v>
                </c:pt>
                <c:pt idx="457">
                  <c:v>40183</c:v>
                </c:pt>
                <c:pt idx="458">
                  <c:v>40184</c:v>
                </c:pt>
                <c:pt idx="459">
                  <c:v>40185</c:v>
                </c:pt>
                <c:pt idx="460">
                  <c:v>40186</c:v>
                </c:pt>
                <c:pt idx="461">
                  <c:v>40189</c:v>
                </c:pt>
                <c:pt idx="462">
                  <c:v>40190</c:v>
                </c:pt>
                <c:pt idx="463">
                  <c:v>40191</c:v>
                </c:pt>
                <c:pt idx="464">
                  <c:v>40192</c:v>
                </c:pt>
                <c:pt idx="465">
                  <c:v>40193</c:v>
                </c:pt>
                <c:pt idx="466">
                  <c:v>40196</c:v>
                </c:pt>
                <c:pt idx="467">
                  <c:v>40197</c:v>
                </c:pt>
                <c:pt idx="468">
                  <c:v>40198</c:v>
                </c:pt>
                <c:pt idx="469">
                  <c:v>40199</c:v>
                </c:pt>
                <c:pt idx="470">
                  <c:v>40200</c:v>
                </c:pt>
                <c:pt idx="471">
                  <c:v>40203</c:v>
                </c:pt>
                <c:pt idx="472">
                  <c:v>40205</c:v>
                </c:pt>
                <c:pt idx="473">
                  <c:v>40206</c:v>
                </c:pt>
                <c:pt idx="474">
                  <c:v>40207</c:v>
                </c:pt>
                <c:pt idx="475">
                  <c:v>40210</c:v>
                </c:pt>
                <c:pt idx="476">
                  <c:v>40211</c:v>
                </c:pt>
                <c:pt idx="477">
                  <c:v>40212</c:v>
                </c:pt>
                <c:pt idx="478">
                  <c:v>40213</c:v>
                </c:pt>
                <c:pt idx="479">
                  <c:v>40214</c:v>
                </c:pt>
                <c:pt idx="480">
                  <c:v>40215</c:v>
                </c:pt>
                <c:pt idx="481">
                  <c:v>40217</c:v>
                </c:pt>
                <c:pt idx="482">
                  <c:v>40218</c:v>
                </c:pt>
                <c:pt idx="483">
                  <c:v>40219</c:v>
                </c:pt>
                <c:pt idx="484">
                  <c:v>40220</c:v>
                </c:pt>
                <c:pt idx="485">
                  <c:v>40224</c:v>
                </c:pt>
                <c:pt idx="486">
                  <c:v>40225</c:v>
                </c:pt>
                <c:pt idx="487">
                  <c:v>40226</c:v>
                </c:pt>
                <c:pt idx="488">
                  <c:v>40227</c:v>
                </c:pt>
                <c:pt idx="489">
                  <c:v>40228</c:v>
                </c:pt>
                <c:pt idx="490">
                  <c:v>40231</c:v>
                </c:pt>
                <c:pt idx="491">
                  <c:v>40232</c:v>
                </c:pt>
                <c:pt idx="492">
                  <c:v>40233</c:v>
                </c:pt>
                <c:pt idx="493">
                  <c:v>40234</c:v>
                </c:pt>
                <c:pt idx="494">
                  <c:v>40235</c:v>
                </c:pt>
                <c:pt idx="495">
                  <c:v>40239</c:v>
                </c:pt>
                <c:pt idx="496">
                  <c:v>40240</c:v>
                </c:pt>
                <c:pt idx="497">
                  <c:v>40241</c:v>
                </c:pt>
                <c:pt idx="498">
                  <c:v>40242</c:v>
                </c:pt>
              </c:numCache>
            </c:numRef>
          </c:xVal>
          <c:yVal>
            <c:numRef>
              <c:f>Sheet3!$B$2:$B$500</c:f>
              <c:numCache>
                <c:formatCode>General</c:formatCode>
                <c:ptCount val="499"/>
                <c:pt idx="1">
                  <c:v>0.9879159161575316</c:v>
                </c:pt>
                <c:pt idx="2">
                  <c:v>1.0373117119654083</c:v>
                </c:pt>
                <c:pt idx="3">
                  <c:v>1.0381092350653305</c:v>
                </c:pt>
                <c:pt idx="4">
                  <c:v>1.0900146968185971</c:v>
                </c:pt>
                <c:pt idx="5">
                  <c:v>1.144515431659527</c:v>
                </c:pt>
                <c:pt idx="6">
                  <c:v>1.0945403762135153</c:v>
                </c:pt>
                <c:pt idx="7">
                  <c:v>1.1492673950241912</c:v>
                </c:pt>
                <c:pt idx="8">
                  <c:v>0.84343154559002853</c:v>
                </c:pt>
                <c:pt idx="9">
                  <c:v>0.75228094079986141</c:v>
                </c:pt>
                <c:pt idx="10">
                  <c:v>0.78989498783985457</c:v>
                </c:pt>
                <c:pt idx="11">
                  <c:v>0.82938973723184728</c:v>
                </c:pt>
                <c:pt idx="12">
                  <c:v>0.79076929908593685</c:v>
                </c:pt>
                <c:pt idx="13">
                  <c:v>0.83030776404023376</c:v>
                </c:pt>
                <c:pt idx="14">
                  <c:v>0.62609616150119041</c:v>
                </c:pt>
                <c:pt idx="15">
                  <c:v>0.65740096957624994</c:v>
                </c:pt>
                <c:pt idx="16">
                  <c:v>0.49372398716468474</c:v>
                </c:pt>
                <c:pt idx="17">
                  <c:v>0.51841018652291904</c:v>
                </c:pt>
                <c:pt idx="18">
                  <c:v>0.54433069584906502</c:v>
                </c:pt>
                <c:pt idx="19">
                  <c:v>0.51115566538981272</c:v>
                </c:pt>
                <c:pt idx="20">
                  <c:v>0.53671344865930337</c:v>
                </c:pt>
                <c:pt idx="21">
                  <c:v>0.56354912109226851</c:v>
                </c:pt>
                <c:pt idx="22">
                  <c:v>0.55743058777755261</c:v>
                </c:pt>
                <c:pt idx="23">
                  <c:v>0.56968535337520765</c:v>
                </c:pt>
                <c:pt idx="24">
                  <c:v>0.53007821009300715</c:v>
                </c:pt>
                <c:pt idx="25">
                  <c:v>0.55658212059765755</c:v>
                </c:pt>
                <c:pt idx="26">
                  <c:v>0.55884728039078768</c:v>
                </c:pt>
                <c:pt idx="27">
                  <c:v>0.4993388549357306</c:v>
                </c:pt>
                <c:pt idx="28">
                  <c:v>0.52430579768251717</c:v>
                </c:pt>
                <c:pt idx="29">
                  <c:v>0.55052108756664309</c:v>
                </c:pt>
                <c:pt idx="30">
                  <c:v>0.40161223178930466</c:v>
                </c:pt>
                <c:pt idx="31">
                  <c:v>0.42169284337876989</c:v>
                </c:pt>
                <c:pt idx="32">
                  <c:v>0.4427774855477084</c:v>
                </c:pt>
                <c:pt idx="33">
                  <c:v>0.31280086882241331</c:v>
                </c:pt>
                <c:pt idx="34">
                  <c:v>0.328440912263534</c:v>
                </c:pt>
                <c:pt idx="35">
                  <c:v>0.34486295787671073</c:v>
                </c:pt>
                <c:pt idx="36">
                  <c:v>0.3621061057705463</c:v>
                </c:pt>
                <c:pt idx="37">
                  <c:v>0.38021141105907363</c:v>
                </c:pt>
                <c:pt idx="38">
                  <c:v>0.39922198161202732</c:v>
                </c:pt>
                <c:pt idx="39">
                  <c:v>0.3922588075141431</c:v>
                </c:pt>
                <c:pt idx="40">
                  <c:v>0.41187174788985026</c:v>
                </c:pt>
                <c:pt idx="41">
                  <c:v>0.43246533528434278</c:v>
                </c:pt>
                <c:pt idx="42">
                  <c:v>0.45408860204855994</c:v>
                </c:pt>
                <c:pt idx="43">
                  <c:v>0.47679303215098795</c:v>
                </c:pt>
                <c:pt idx="44">
                  <c:v>0.50063268375853742</c:v>
                </c:pt>
                <c:pt idx="45">
                  <c:v>0.52566431794646429</c:v>
                </c:pt>
                <c:pt idx="46">
                  <c:v>0.55194753384378747</c:v>
                </c:pt>
                <c:pt idx="47">
                  <c:v>0.52386304581619125</c:v>
                </c:pt>
                <c:pt idx="48">
                  <c:v>0.55005619810700079</c:v>
                </c:pt>
                <c:pt idx="49">
                  <c:v>0.57755900801235083</c:v>
                </c:pt>
                <c:pt idx="50">
                  <c:v>0.60643695841296841</c:v>
                </c:pt>
                <c:pt idx="51">
                  <c:v>0.63675880633361681</c:v>
                </c:pt>
                <c:pt idx="52">
                  <c:v>0.56270236464272894</c:v>
                </c:pt>
                <c:pt idx="53">
                  <c:v>0.59083748287486537</c:v>
                </c:pt>
                <c:pt idx="54">
                  <c:v>0.49195664481295748</c:v>
                </c:pt>
                <c:pt idx="55">
                  <c:v>0.41795783853404167</c:v>
                </c:pt>
                <c:pt idx="56">
                  <c:v>0.43885573046074378</c:v>
                </c:pt>
                <c:pt idx="57">
                  <c:v>0.46079851698378099</c:v>
                </c:pt>
                <c:pt idx="58">
                  <c:v>0.48383844283297006</c:v>
                </c:pt>
                <c:pt idx="59">
                  <c:v>0.44207770503545457</c:v>
                </c:pt>
                <c:pt idx="60">
                  <c:v>0.39227916958548081</c:v>
                </c:pt>
                <c:pt idx="61">
                  <c:v>0.41189312806475487</c:v>
                </c:pt>
                <c:pt idx="62">
                  <c:v>0.43248778446799263</c:v>
                </c:pt>
                <c:pt idx="63">
                  <c:v>0.40822150153856679</c:v>
                </c:pt>
                <c:pt idx="64">
                  <c:v>0.42863257661549514</c:v>
                </c:pt>
                <c:pt idx="65">
                  <c:v>0.38499997843181527</c:v>
                </c:pt>
                <c:pt idx="66">
                  <c:v>0.40424997735340606</c:v>
                </c:pt>
                <c:pt idx="67">
                  <c:v>0.42446247622107641</c:v>
                </c:pt>
                <c:pt idx="68">
                  <c:v>0.44568560003213026</c:v>
                </c:pt>
                <c:pt idx="69">
                  <c:v>0.4679698800337368</c:v>
                </c:pt>
                <c:pt idx="70">
                  <c:v>0.49136837403542366</c:v>
                </c:pt>
                <c:pt idx="71">
                  <c:v>0.42291278004587318</c:v>
                </c:pt>
                <c:pt idx="72">
                  <c:v>0.44405841904816684</c:v>
                </c:pt>
                <c:pt idx="73">
                  <c:v>0.46626134000057523</c:v>
                </c:pt>
                <c:pt idx="74">
                  <c:v>0.48957440700060401</c:v>
                </c:pt>
                <c:pt idx="75">
                  <c:v>0.4363731680489053</c:v>
                </c:pt>
                <c:pt idx="76">
                  <c:v>0.45819182645135059</c:v>
                </c:pt>
                <c:pt idx="77">
                  <c:v>0.48110141777391813</c:v>
                </c:pt>
                <c:pt idx="78">
                  <c:v>0.50515648866261409</c:v>
                </c:pt>
                <c:pt idx="79">
                  <c:v>0.53041431309574483</c:v>
                </c:pt>
                <c:pt idx="80">
                  <c:v>0.46482109269764504</c:v>
                </c:pt>
                <c:pt idx="81">
                  <c:v>0.48806214733252734</c:v>
                </c:pt>
                <c:pt idx="82">
                  <c:v>0.51246525469915372</c:v>
                </c:pt>
                <c:pt idx="83">
                  <c:v>0.53808851743411146</c:v>
                </c:pt>
                <c:pt idx="84">
                  <c:v>0.56499294330581706</c:v>
                </c:pt>
                <c:pt idx="85">
                  <c:v>0.513829287379029</c:v>
                </c:pt>
                <c:pt idx="86">
                  <c:v>0.53952075174798042</c:v>
                </c:pt>
                <c:pt idx="87">
                  <c:v>0.44751119615942447</c:v>
                </c:pt>
                <c:pt idx="88">
                  <c:v>0.46988675596739571</c:v>
                </c:pt>
                <c:pt idx="89">
                  <c:v>0.46647188128740008</c:v>
                </c:pt>
                <c:pt idx="90">
                  <c:v>0.3607868456832235</c:v>
                </c:pt>
                <c:pt idx="91">
                  <c:v>0.37882618796738471</c:v>
                </c:pt>
                <c:pt idx="92">
                  <c:v>0.39776749736575395</c:v>
                </c:pt>
                <c:pt idx="93">
                  <c:v>0.37411238483301784</c:v>
                </c:pt>
                <c:pt idx="94">
                  <c:v>0.36347056619393764</c:v>
                </c:pt>
                <c:pt idx="95">
                  <c:v>0.31360240451212934</c:v>
                </c:pt>
                <c:pt idx="96">
                  <c:v>0.25916124006159413</c:v>
                </c:pt>
                <c:pt idx="97">
                  <c:v>0.27211930206467383</c:v>
                </c:pt>
                <c:pt idx="98">
                  <c:v>0.28572526716790753</c:v>
                </c:pt>
                <c:pt idx="99">
                  <c:v>0.30001153052630292</c:v>
                </c:pt>
                <c:pt idx="100">
                  <c:v>0.31501210705261806</c:v>
                </c:pt>
                <c:pt idx="101">
                  <c:v>0.33076271240524896</c:v>
                </c:pt>
                <c:pt idx="102">
                  <c:v>0.34730084802551142</c:v>
                </c:pt>
                <c:pt idx="103">
                  <c:v>0.36466589042678699</c:v>
                </c:pt>
                <c:pt idx="104">
                  <c:v>0.38289918494812636</c:v>
                </c:pt>
                <c:pt idx="105">
                  <c:v>0.40204414419553269</c:v>
                </c:pt>
                <c:pt idx="106">
                  <c:v>0.42214635140530937</c:v>
                </c:pt>
                <c:pt idx="107">
                  <c:v>0.44325366897557483</c:v>
                </c:pt>
                <c:pt idx="108">
                  <c:v>0.4194218294511558</c:v>
                </c:pt>
                <c:pt idx="109">
                  <c:v>0.44039292092371363</c:v>
                </c:pt>
                <c:pt idx="110">
                  <c:v>0.46241256696989935</c:v>
                </c:pt>
                <c:pt idx="111">
                  <c:v>0.39492532746618431</c:v>
                </c:pt>
                <c:pt idx="112">
                  <c:v>0.41467159383949354</c:v>
                </c:pt>
                <c:pt idx="113">
                  <c:v>0.43540517353146824</c:v>
                </c:pt>
                <c:pt idx="114">
                  <c:v>0.45717543220804169</c:v>
                </c:pt>
                <c:pt idx="115">
                  <c:v>0.48003420381844381</c:v>
                </c:pt>
                <c:pt idx="116">
                  <c:v>0.3747894464786356</c:v>
                </c:pt>
                <c:pt idx="117">
                  <c:v>0.39352891880256741</c:v>
                </c:pt>
                <c:pt idx="118">
                  <c:v>0.41320536474269581</c:v>
                </c:pt>
                <c:pt idx="119">
                  <c:v>0.43386563297983061</c:v>
                </c:pt>
                <c:pt idx="120">
                  <c:v>0.45555891462882214</c:v>
                </c:pt>
                <c:pt idx="121">
                  <c:v>0.47833686036026329</c:v>
                </c:pt>
                <c:pt idx="122">
                  <c:v>0.50225370337827646</c:v>
                </c:pt>
                <c:pt idx="123">
                  <c:v>0.52736638854719031</c:v>
                </c:pt>
                <c:pt idx="124">
                  <c:v>0.548994335942665</c:v>
                </c:pt>
                <c:pt idx="125">
                  <c:v>0.57644405273979826</c:v>
                </c:pt>
                <c:pt idx="126">
                  <c:v>0.55283591691151002</c:v>
                </c:pt>
                <c:pt idx="127">
                  <c:v>0.53396632204037719</c:v>
                </c:pt>
                <c:pt idx="128">
                  <c:v>0.56066463814239609</c:v>
                </c:pt>
                <c:pt idx="129">
                  <c:v>0.5886978700495159</c:v>
                </c:pt>
                <c:pt idx="130">
                  <c:v>0.55544439576834059</c:v>
                </c:pt>
                <c:pt idx="131">
                  <c:v>0.58321661555675763</c:v>
                </c:pt>
                <c:pt idx="132">
                  <c:v>0.59143283115697987</c:v>
                </c:pt>
                <c:pt idx="133">
                  <c:v>0.62100447271482884</c:v>
                </c:pt>
                <c:pt idx="134">
                  <c:v>0.65205469635057034</c:v>
                </c:pt>
                <c:pt idx="135">
                  <c:v>0.68465743116809885</c:v>
                </c:pt>
                <c:pt idx="136">
                  <c:v>0.71889030272650378</c:v>
                </c:pt>
                <c:pt idx="137">
                  <c:v>0.66101574044924372</c:v>
                </c:pt>
                <c:pt idx="138">
                  <c:v>0.69406652747170594</c:v>
                </c:pt>
                <c:pt idx="139">
                  <c:v>0.72876985384529125</c:v>
                </c:pt>
                <c:pt idx="140">
                  <c:v>0.76520834653755587</c:v>
                </c:pt>
                <c:pt idx="141">
                  <c:v>0.80346876386443367</c:v>
                </c:pt>
                <c:pt idx="142">
                  <c:v>0.84364220205765539</c:v>
                </c:pt>
                <c:pt idx="143">
                  <c:v>0.88582431216053814</c:v>
                </c:pt>
                <c:pt idx="144">
                  <c:v>0.9301155277685651</c:v>
                </c:pt>
                <c:pt idx="145">
                  <c:v>0.97662130415699344</c:v>
                </c:pt>
                <c:pt idx="146">
                  <c:v>1.0254523693648432</c:v>
                </c:pt>
                <c:pt idx="147">
                  <c:v>1.0767249878330853</c:v>
                </c:pt>
                <c:pt idx="148">
                  <c:v>1.1305612372247396</c:v>
                </c:pt>
                <c:pt idx="149">
                  <c:v>1.1870892990859765</c:v>
                </c:pt>
                <c:pt idx="150">
                  <c:v>0.9678859088242322</c:v>
                </c:pt>
                <c:pt idx="151">
                  <c:v>1.0162802042654437</c:v>
                </c:pt>
                <c:pt idx="152">
                  <c:v>1.0670942144787159</c:v>
                </c:pt>
                <c:pt idx="153">
                  <c:v>1.1204489252026517</c:v>
                </c:pt>
                <c:pt idx="154">
                  <c:v>1.1764713714627844</c:v>
                </c:pt>
                <c:pt idx="155">
                  <c:v>1.2352949400359237</c:v>
                </c:pt>
                <c:pt idx="156">
                  <c:v>1.2970596870377198</c:v>
                </c:pt>
                <c:pt idx="157">
                  <c:v>1.3619126713896059</c:v>
                </c:pt>
                <c:pt idx="158">
                  <c:v>1.4300083049590864</c:v>
                </c:pt>
                <c:pt idx="159">
                  <c:v>1.5015087202070407</c:v>
                </c:pt>
                <c:pt idx="160">
                  <c:v>1.5765841562173928</c:v>
                </c:pt>
                <c:pt idx="161">
                  <c:v>1.6554133640282624</c:v>
                </c:pt>
                <c:pt idx="162">
                  <c:v>1.2673344921116165</c:v>
                </c:pt>
                <c:pt idx="163">
                  <c:v>1.3307012167171974</c:v>
                </c:pt>
                <c:pt idx="164">
                  <c:v>1.3972362775530573</c:v>
                </c:pt>
                <c:pt idx="165">
                  <c:v>1.4670980914307103</c:v>
                </c:pt>
                <c:pt idx="166">
                  <c:v>1.5404529960022459</c:v>
                </c:pt>
                <c:pt idx="167">
                  <c:v>1.6174756458023583</c:v>
                </c:pt>
                <c:pt idx="168">
                  <c:v>1.6983494280924762</c:v>
                </c:pt>
                <c:pt idx="169">
                  <c:v>1.7832668994971002</c:v>
                </c:pt>
                <c:pt idx="170">
                  <c:v>1.8724302444719552</c:v>
                </c:pt>
                <c:pt idx="171">
                  <c:v>1.9660517566955531</c:v>
                </c:pt>
                <c:pt idx="172">
                  <c:v>2.0643543445303307</c:v>
                </c:pt>
                <c:pt idx="173">
                  <c:v>2.1675720617568475</c:v>
                </c:pt>
                <c:pt idx="174">
                  <c:v>2.2759506648446899</c:v>
                </c:pt>
                <c:pt idx="175">
                  <c:v>2.3897481980869246</c:v>
                </c:pt>
                <c:pt idx="176">
                  <c:v>2.1962420386843111</c:v>
                </c:pt>
                <c:pt idx="177">
                  <c:v>2.1273403276667642</c:v>
                </c:pt>
                <c:pt idx="178">
                  <c:v>2.2337073440501025</c:v>
                </c:pt>
                <c:pt idx="179">
                  <c:v>2.3453927112526078</c:v>
                </c:pt>
                <c:pt idx="180">
                  <c:v>2.4626623468152382</c:v>
                </c:pt>
                <c:pt idx="181">
                  <c:v>2.5857954641560004</c:v>
                </c:pt>
                <c:pt idx="182">
                  <c:v>2.7150852373638004</c:v>
                </c:pt>
                <c:pt idx="183">
                  <c:v>2.5760765925056197</c:v>
                </c:pt>
                <c:pt idx="184">
                  <c:v>2.7048804221309006</c:v>
                </c:pt>
                <c:pt idx="185">
                  <c:v>2.6916035548342512</c:v>
                </c:pt>
                <c:pt idx="186">
                  <c:v>2.4860312444973953</c:v>
                </c:pt>
                <c:pt idx="187">
                  <c:v>2.6103328067222651</c:v>
                </c:pt>
                <c:pt idx="188">
                  <c:v>2.7408494470583786</c:v>
                </c:pt>
                <c:pt idx="189">
                  <c:v>2.8778919194112977</c:v>
                </c:pt>
                <c:pt idx="190">
                  <c:v>3.0217865153818626</c:v>
                </c:pt>
                <c:pt idx="191">
                  <c:v>2.5775212699209282</c:v>
                </c:pt>
                <c:pt idx="192">
                  <c:v>2.7063973334169749</c:v>
                </c:pt>
                <c:pt idx="193">
                  <c:v>2.8417172000878237</c:v>
                </c:pt>
                <c:pt idx="194">
                  <c:v>2.9838030600922152</c:v>
                </c:pt>
                <c:pt idx="195">
                  <c:v>2.5184302441511126</c:v>
                </c:pt>
                <c:pt idx="196">
                  <c:v>2.6443517563586685</c:v>
                </c:pt>
                <c:pt idx="197">
                  <c:v>2.5826694136964696</c:v>
                </c:pt>
                <c:pt idx="198">
                  <c:v>2.7118028843812931</c:v>
                </c:pt>
                <c:pt idx="199">
                  <c:v>2.8473930286003579</c:v>
                </c:pt>
                <c:pt idx="200">
                  <c:v>2.9897626800303758</c:v>
                </c:pt>
                <c:pt idx="201">
                  <c:v>3.1392508140318949</c:v>
                </c:pt>
                <c:pt idx="202">
                  <c:v>3.29621335473349</c:v>
                </c:pt>
                <c:pt idx="203">
                  <c:v>2.9407568335068244</c:v>
                </c:pt>
                <c:pt idx="204">
                  <c:v>3.0877946751821659</c:v>
                </c:pt>
                <c:pt idx="205">
                  <c:v>3.2421844089412741</c:v>
                </c:pt>
                <c:pt idx="206">
                  <c:v>3.4042936293883379</c:v>
                </c:pt>
                <c:pt idx="207">
                  <c:v>3.1122268505495447</c:v>
                </c:pt>
                <c:pt idx="208">
                  <c:v>3.2678381930770222</c:v>
                </c:pt>
                <c:pt idx="209">
                  <c:v>2.8857693390120711</c:v>
                </c:pt>
                <c:pt idx="210">
                  <c:v>2.8124958914475906</c:v>
                </c:pt>
                <c:pt idx="211">
                  <c:v>2.4801481446470026</c:v>
                </c:pt>
                <c:pt idx="212">
                  <c:v>2.6041555518793529</c:v>
                </c:pt>
                <c:pt idx="213">
                  <c:v>2.4846757171889267</c:v>
                </c:pt>
                <c:pt idx="214">
                  <c:v>2.4465291178998068</c:v>
                </c:pt>
                <c:pt idx="215">
                  <c:v>2.5688555737947971</c:v>
                </c:pt>
                <c:pt idx="216">
                  <c:v>2.6972983524845371</c:v>
                </c:pt>
                <c:pt idx="217">
                  <c:v>2.8321632701087642</c:v>
                </c:pt>
                <c:pt idx="218">
                  <c:v>2.9737714336142025</c:v>
                </c:pt>
                <c:pt idx="219">
                  <c:v>3.1224600052949127</c:v>
                </c:pt>
                <c:pt idx="220">
                  <c:v>3.2785830055596583</c:v>
                </c:pt>
                <c:pt idx="221">
                  <c:v>3.1078115619495286</c:v>
                </c:pt>
                <c:pt idx="222">
                  <c:v>3.2632021400470053</c:v>
                </c:pt>
                <c:pt idx="223">
                  <c:v>3.4263622470493558</c:v>
                </c:pt>
                <c:pt idx="224">
                  <c:v>3.5976803594018238</c:v>
                </c:pt>
                <c:pt idx="225">
                  <c:v>2.8181829481980949</c:v>
                </c:pt>
                <c:pt idx="226">
                  <c:v>2.9590920956079998</c:v>
                </c:pt>
                <c:pt idx="227">
                  <c:v>2.6995374460789554</c:v>
                </c:pt>
                <c:pt idx="228">
                  <c:v>2.8345143183829031</c:v>
                </c:pt>
                <c:pt idx="229">
                  <c:v>2.9762400343020485</c:v>
                </c:pt>
                <c:pt idx="230">
                  <c:v>3.1250520360171512</c:v>
                </c:pt>
                <c:pt idx="231">
                  <c:v>3.069455180027544</c:v>
                </c:pt>
                <c:pt idx="232">
                  <c:v>3.2229279390289212</c:v>
                </c:pt>
                <c:pt idx="233">
                  <c:v>3.3840743359803676</c:v>
                </c:pt>
                <c:pt idx="234">
                  <c:v>3.5532780527793859</c:v>
                </c:pt>
                <c:pt idx="235">
                  <c:v>3.7309419554183552</c:v>
                </c:pt>
                <c:pt idx="236">
                  <c:v>3.845496362544671</c:v>
                </c:pt>
                <c:pt idx="237">
                  <c:v>4.0377711806719043</c:v>
                </c:pt>
                <c:pt idx="238">
                  <c:v>4.2396597397055</c:v>
                </c:pt>
                <c:pt idx="239">
                  <c:v>4.4516427266907757</c:v>
                </c:pt>
                <c:pt idx="240">
                  <c:v>4.6742248630253149</c:v>
                </c:pt>
                <c:pt idx="241">
                  <c:v>2.8862517464316135</c:v>
                </c:pt>
                <c:pt idx="242">
                  <c:v>3.0305643337531945</c:v>
                </c:pt>
                <c:pt idx="243">
                  <c:v>2.1640449165172004</c:v>
                </c:pt>
                <c:pt idx="244">
                  <c:v>2.2722471623430605</c:v>
                </c:pt>
                <c:pt idx="245">
                  <c:v>2.3858595204602135</c:v>
                </c:pt>
                <c:pt idx="246">
                  <c:v>2.5051524964832241</c:v>
                </c:pt>
                <c:pt idx="247">
                  <c:v>2.6304101213073854</c:v>
                </c:pt>
                <c:pt idx="248">
                  <c:v>2.7619306273727546</c:v>
                </c:pt>
                <c:pt idx="249">
                  <c:v>2.9000271587413926</c:v>
                </c:pt>
                <c:pt idx="250">
                  <c:v>2.8843935891524901</c:v>
                </c:pt>
                <c:pt idx="251">
                  <c:v>3.0286132686101146</c:v>
                </c:pt>
                <c:pt idx="252">
                  <c:v>3.0851473829575031</c:v>
                </c:pt>
                <c:pt idx="253">
                  <c:v>3.2394047521053784</c:v>
                </c:pt>
                <c:pt idx="254">
                  <c:v>3.2051552072649474</c:v>
                </c:pt>
                <c:pt idx="255">
                  <c:v>3.0247720537398042</c:v>
                </c:pt>
                <c:pt idx="256">
                  <c:v>2.8017361268600749</c:v>
                </c:pt>
                <c:pt idx="257">
                  <c:v>2.5933059999468195</c:v>
                </c:pt>
                <c:pt idx="258">
                  <c:v>2.1295149860083402</c:v>
                </c:pt>
                <c:pt idx="259">
                  <c:v>2.0614304927937073</c:v>
                </c:pt>
                <c:pt idx="260">
                  <c:v>2.0115838122687615</c:v>
                </c:pt>
                <c:pt idx="261">
                  <c:v>2.1121630028821996</c:v>
                </c:pt>
                <c:pt idx="262">
                  <c:v>2.0593589278101447</c:v>
                </c:pt>
                <c:pt idx="263">
                  <c:v>2.1623268742006521</c:v>
                </c:pt>
                <c:pt idx="264">
                  <c:v>2.2704432179106848</c:v>
                </c:pt>
                <c:pt idx="265">
                  <c:v>2.3839653788062192</c:v>
                </c:pt>
                <c:pt idx="266">
                  <c:v>2.5031636477465304</c:v>
                </c:pt>
                <c:pt idx="267">
                  <c:v>2.6283218301338569</c:v>
                </c:pt>
                <c:pt idx="268">
                  <c:v>2.1607016937840808</c:v>
                </c:pt>
                <c:pt idx="269">
                  <c:v>2.268736778473285</c:v>
                </c:pt>
                <c:pt idx="270">
                  <c:v>2.3821736173969494</c:v>
                </c:pt>
                <c:pt idx="271">
                  <c:v>2.5012822982667968</c:v>
                </c:pt>
                <c:pt idx="272">
                  <c:v>2.435548383287975</c:v>
                </c:pt>
                <c:pt idx="273">
                  <c:v>2.4640941266064909</c:v>
                </c:pt>
                <c:pt idx="274">
                  <c:v>2.5872988329368156</c:v>
                </c:pt>
                <c:pt idx="275">
                  <c:v>2.7166637745836564</c:v>
                </c:pt>
                <c:pt idx="276">
                  <c:v>2.6704206176968177</c:v>
                </c:pt>
                <c:pt idx="277">
                  <c:v>2.8039416485816586</c:v>
                </c:pt>
                <c:pt idx="278">
                  <c:v>2.9441387310107419</c:v>
                </c:pt>
                <c:pt idx="279">
                  <c:v>3.0913456675612792</c:v>
                </c:pt>
                <c:pt idx="280">
                  <c:v>3.2459129509393434</c:v>
                </c:pt>
                <c:pt idx="281">
                  <c:v>2.9098039002130438</c:v>
                </c:pt>
                <c:pt idx="282">
                  <c:v>2.9144413738297259</c:v>
                </c:pt>
                <c:pt idx="283">
                  <c:v>3.0601634425212123</c:v>
                </c:pt>
                <c:pt idx="284">
                  <c:v>3.2131716146472731</c:v>
                </c:pt>
                <c:pt idx="285">
                  <c:v>2.7950433888359711</c:v>
                </c:pt>
                <c:pt idx="286">
                  <c:v>2.4645766181864839</c:v>
                </c:pt>
                <c:pt idx="287">
                  <c:v>2.587805449095808</c:v>
                </c:pt>
                <c:pt idx="288">
                  <c:v>2.1731684396384114</c:v>
                </c:pt>
                <c:pt idx="289">
                  <c:v>1.9929342601831761</c:v>
                </c:pt>
                <c:pt idx="290">
                  <c:v>2.092580973192335</c:v>
                </c:pt>
                <c:pt idx="291">
                  <c:v>2.1972100218519519</c:v>
                </c:pt>
                <c:pt idx="292">
                  <c:v>2.3070705229445494</c:v>
                </c:pt>
                <c:pt idx="293">
                  <c:v>2.4224240490917768</c:v>
                </c:pt>
                <c:pt idx="294">
                  <c:v>2.5435452515463659</c:v>
                </c:pt>
                <c:pt idx="295">
                  <c:v>2.6707225141236841</c:v>
                </c:pt>
                <c:pt idx="296">
                  <c:v>2.8042586398298686</c:v>
                </c:pt>
                <c:pt idx="297">
                  <c:v>2.9444715718213623</c:v>
                </c:pt>
                <c:pt idx="298">
                  <c:v>3.0916951504124306</c:v>
                </c:pt>
                <c:pt idx="299">
                  <c:v>2.6030180291890783</c:v>
                </c:pt>
                <c:pt idx="300">
                  <c:v>2.6001110727102721</c:v>
                </c:pt>
                <c:pt idx="301">
                  <c:v>2.7301166263457857</c:v>
                </c:pt>
                <c:pt idx="302">
                  <c:v>2.0276607936947455</c:v>
                </c:pt>
                <c:pt idx="303">
                  <c:v>2.129043833379483</c:v>
                </c:pt>
                <c:pt idx="304">
                  <c:v>1.9885892302542494</c:v>
                </c:pt>
                <c:pt idx="305">
                  <c:v>2.0880186917669619</c:v>
                </c:pt>
                <c:pt idx="306">
                  <c:v>2.19241962635531</c:v>
                </c:pt>
                <c:pt idx="307">
                  <c:v>1.5579690124006536</c:v>
                </c:pt>
                <c:pt idx="308">
                  <c:v>1.6358674630206862</c:v>
                </c:pt>
                <c:pt idx="309">
                  <c:v>1.7176608361717205</c:v>
                </c:pt>
                <c:pt idx="310">
                  <c:v>1.6522015583009502</c:v>
                </c:pt>
                <c:pt idx="311">
                  <c:v>1.7348116362159978</c:v>
                </c:pt>
                <c:pt idx="312">
                  <c:v>1.8215522180267978</c:v>
                </c:pt>
                <c:pt idx="313">
                  <c:v>1.9126298289281378</c:v>
                </c:pt>
                <c:pt idx="314">
                  <c:v>2.0082613203745447</c:v>
                </c:pt>
                <c:pt idx="315">
                  <c:v>2.1086743863932722</c:v>
                </c:pt>
                <c:pt idx="316">
                  <c:v>1.799116082576818</c:v>
                </c:pt>
                <c:pt idx="317">
                  <c:v>1.8890718867056591</c:v>
                </c:pt>
                <c:pt idx="318">
                  <c:v>1.6578802401059256</c:v>
                </c:pt>
                <c:pt idx="319">
                  <c:v>1.5705355428922914</c:v>
                </c:pt>
                <c:pt idx="320">
                  <c:v>1.6490623200369059</c:v>
                </c:pt>
                <c:pt idx="321">
                  <c:v>1.0486055725662271</c:v>
                </c:pt>
                <c:pt idx="322">
                  <c:v>0.9890718368334348</c:v>
                </c:pt>
                <c:pt idx="323">
                  <c:v>1.0385254286751067</c:v>
                </c:pt>
                <c:pt idx="324">
                  <c:v>1.024282794224705</c:v>
                </c:pt>
                <c:pt idx="325">
                  <c:v>1.0754969339359404</c:v>
                </c:pt>
                <c:pt idx="326">
                  <c:v>0.85195614679518528</c:v>
                </c:pt>
                <c:pt idx="327">
                  <c:v>0.52128120755429574</c:v>
                </c:pt>
                <c:pt idx="328">
                  <c:v>0.49913764650916198</c:v>
                </c:pt>
                <c:pt idx="329">
                  <c:v>0.4806510670088226</c:v>
                </c:pt>
                <c:pt idx="330">
                  <c:v>0.50468362035926373</c:v>
                </c:pt>
                <c:pt idx="331">
                  <c:v>0.45965383348004962</c:v>
                </c:pt>
                <c:pt idx="332">
                  <c:v>0.4747748866748504</c:v>
                </c:pt>
                <c:pt idx="333">
                  <c:v>0.49851363100859297</c:v>
                </c:pt>
                <c:pt idx="334">
                  <c:v>0.45165614495982892</c:v>
                </c:pt>
                <c:pt idx="335">
                  <c:v>0.47423895220782036</c:v>
                </c:pt>
                <c:pt idx="336">
                  <c:v>0.47978665315817609</c:v>
                </c:pt>
                <c:pt idx="337">
                  <c:v>0.50377598581608496</c:v>
                </c:pt>
                <c:pt idx="338">
                  <c:v>0.47779070275323948</c:v>
                </c:pt>
                <c:pt idx="339">
                  <c:v>0.46915888549963958</c:v>
                </c:pt>
                <c:pt idx="340">
                  <c:v>0.41776930761815417</c:v>
                </c:pt>
                <c:pt idx="341">
                  <c:v>0.43865777299906189</c:v>
                </c:pt>
                <c:pt idx="342">
                  <c:v>0.42853204295736397</c:v>
                </c:pt>
                <c:pt idx="343">
                  <c:v>0.37292253598754788</c:v>
                </c:pt>
                <c:pt idx="344">
                  <c:v>0.39156866278692526</c:v>
                </c:pt>
                <c:pt idx="345">
                  <c:v>0.34991999592686135</c:v>
                </c:pt>
                <c:pt idx="346">
                  <c:v>0.32811338748504243</c:v>
                </c:pt>
                <c:pt idx="347">
                  <c:v>0.34451905685929457</c:v>
                </c:pt>
                <c:pt idx="348">
                  <c:v>0.36174500970225931</c:v>
                </c:pt>
                <c:pt idx="349">
                  <c:v>0.37983226018737232</c:v>
                </c:pt>
                <c:pt idx="350">
                  <c:v>0.39882387319674095</c:v>
                </c:pt>
                <c:pt idx="351">
                  <c:v>0.34461417872643257</c:v>
                </c:pt>
                <c:pt idx="352">
                  <c:v>0.36184488766275424</c:v>
                </c:pt>
                <c:pt idx="353">
                  <c:v>0.37993713204589197</c:v>
                </c:pt>
                <c:pt idx="354">
                  <c:v>0.39893398864818658</c:v>
                </c:pt>
                <c:pt idx="355">
                  <c:v>0.41888068808059592</c:v>
                </c:pt>
                <c:pt idx="356">
                  <c:v>0.43982472248462573</c:v>
                </c:pt>
                <c:pt idx="357">
                  <c:v>0.46181595860885705</c:v>
                </c:pt>
                <c:pt idx="358">
                  <c:v>0.48490675653929993</c:v>
                </c:pt>
                <c:pt idx="359">
                  <c:v>0.50915209436626496</c:v>
                </c:pt>
                <c:pt idx="360">
                  <c:v>0.53460969908457823</c:v>
                </c:pt>
                <c:pt idx="361">
                  <c:v>0.56134018403880714</c:v>
                </c:pt>
                <c:pt idx="362">
                  <c:v>0.58940719324074753</c:v>
                </c:pt>
                <c:pt idx="363">
                  <c:v>0.6188775529027849</c:v>
                </c:pt>
                <c:pt idx="364">
                  <c:v>0.64982143054792418</c:v>
                </c:pt>
                <c:pt idx="365">
                  <c:v>0.68231250207532046</c:v>
                </c:pt>
                <c:pt idx="366">
                  <c:v>0.71642812717908655</c:v>
                </c:pt>
                <c:pt idx="367">
                  <c:v>0.75224953353804092</c:v>
                </c:pt>
                <c:pt idx="368">
                  <c:v>0.78986201021494296</c:v>
                </c:pt>
                <c:pt idx="369">
                  <c:v>0.66376510161801094</c:v>
                </c:pt>
                <c:pt idx="370">
                  <c:v>0.69695335669891156</c:v>
                </c:pt>
                <c:pt idx="371">
                  <c:v>0.7318010245338572</c:v>
                </c:pt>
                <c:pt idx="372">
                  <c:v>0.7683910757605501</c:v>
                </c:pt>
                <c:pt idx="373">
                  <c:v>0.80681062954857763</c:v>
                </c:pt>
                <c:pt idx="374">
                  <c:v>0.84715116102600652</c:v>
                </c:pt>
                <c:pt idx="375">
                  <c:v>0.88950871907730689</c:v>
                </c:pt>
                <c:pt idx="376">
                  <c:v>0.76912568810602722</c:v>
                </c:pt>
                <c:pt idx="377">
                  <c:v>0.66264849059483621</c:v>
                </c:pt>
                <c:pt idx="378">
                  <c:v>0.69578091512457807</c:v>
                </c:pt>
                <c:pt idx="379">
                  <c:v>0.71111168105105182</c:v>
                </c:pt>
                <c:pt idx="380">
                  <c:v>0.74666726510360448</c:v>
                </c:pt>
                <c:pt idx="381">
                  <c:v>0.7840006283587847</c:v>
                </c:pt>
                <c:pt idx="382">
                  <c:v>0.7498160891761374</c:v>
                </c:pt>
                <c:pt idx="383">
                  <c:v>0.78730689363494433</c:v>
                </c:pt>
                <c:pt idx="384">
                  <c:v>0.82667223831669157</c:v>
                </c:pt>
                <c:pt idx="385">
                  <c:v>0.86800585023252619</c:v>
                </c:pt>
                <c:pt idx="386">
                  <c:v>0.91140614274415255</c:v>
                </c:pt>
                <c:pt idx="387">
                  <c:v>0.93539051492163028</c:v>
                </c:pt>
                <c:pt idx="388">
                  <c:v>0.98216004066771179</c:v>
                </c:pt>
                <c:pt idx="389">
                  <c:v>1.0312680427010974</c:v>
                </c:pt>
                <c:pt idx="390">
                  <c:v>0.87623848588354414</c:v>
                </c:pt>
                <c:pt idx="391">
                  <c:v>0.92005041017772138</c:v>
                </c:pt>
                <c:pt idx="392">
                  <c:v>0.96605293068660747</c:v>
                </c:pt>
                <c:pt idx="393">
                  <c:v>0.62739784751902117</c:v>
                </c:pt>
                <c:pt idx="394">
                  <c:v>0.65876773989497228</c:v>
                </c:pt>
                <c:pt idx="395">
                  <c:v>0.69170612688972088</c:v>
                </c:pt>
                <c:pt idx="396">
                  <c:v>0.72629143323420697</c:v>
                </c:pt>
                <c:pt idx="397">
                  <c:v>0.76260600489591734</c:v>
                </c:pt>
                <c:pt idx="398">
                  <c:v>0.80073630514071326</c:v>
                </c:pt>
                <c:pt idx="399">
                  <c:v>0.70192810786741144</c:v>
                </c:pt>
                <c:pt idx="400">
                  <c:v>0.737024513260782</c:v>
                </c:pt>
                <c:pt idx="401">
                  <c:v>0.71724833194946525</c:v>
                </c:pt>
                <c:pt idx="402">
                  <c:v>0.75311074854693849</c:v>
                </c:pt>
                <c:pt idx="403">
                  <c:v>0.63998917520552578</c:v>
                </c:pt>
                <c:pt idx="404">
                  <c:v>0.67198863396580211</c:v>
                </c:pt>
                <c:pt idx="405">
                  <c:v>0.51921765019061217</c:v>
                </c:pt>
                <c:pt idx="406">
                  <c:v>0.54517853270014283</c:v>
                </c:pt>
                <c:pt idx="407">
                  <c:v>0.57243745933515</c:v>
                </c:pt>
                <c:pt idx="408">
                  <c:v>0.60105933230190756</c:v>
                </c:pt>
                <c:pt idx="409">
                  <c:v>0.63111229891700293</c:v>
                </c:pt>
                <c:pt idx="410">
                  <c:v>0.58178504107615603</c:v>
                </c:pt>
                <c:pt idx="411">
                  <c:v>0.46707627532032892</c:v>
                </c:pt>
                <c:pt idx="412">
                  <c:v>0.49043008908634539</c:v>
                </c:pt>
                <c:pt idx="413">
                  <c:v>0.31348514217166962</c:v>
                </c:pt>
                <c:pt idx="414">
                  <c:v>0.32915939928025312</c:v>
                </c:pt>
                <c:pt idx="415">
                  <c:v>0.34561736924426578</c:v>
                </c:pt>
                <c:pt idx="416">
                  <c:v>0.36289823770647911</c:v>
                </c:pt>
                <c:pt idx="417">
                  <c:v>0.38104314959180308</c:v>
                </c:pt>
                <c:pt idx="418">
                  <c:v>0.34777296414236952</c:v>
                </c:pt>
                <c:pt idx="419">
                  <c:v>0.36047324862503966</c:v>
                </c:pt>
                <c:pt idx="420">
                  <c:v>0.37849691105629163</c:v>
                </c:pt>
                <c:pt idx="421">
                  <c:v>0.33856375071549022</c:v>
                </c:pt>
                <c:pt idx="422">
                  <c:v>0.35549193825126474</c:v>
                </c:pt>
                <c:pt idx="423">
                  <c:v>0.37326653516382802</c:v>
                </c:pt>
                <c:pt idx="424">
                  <c:v>0.35332386745850253</c:v>
                </c:pt>
                <c:pt idx="425">
                  <c:v>0.37099006083142766</c:v>
                </c:pt>
                <c:pt idx="426">
                  <c:v>0.26402953332082668</c:v>
                </c:pt>
                <c:pt idx="427">
                  <c:v>0.277231009986868</c:v>
                </c:pt>
                <c:pt idx="428">
                  <c:v>0.16347908881978804</c:v>
                </c:pt>
                <c:pt idx="429">
                  <c:v>0.17165304326077746</c:v>
                </c:pt>
                <c:pt idx="430">
                  <c:v>0.14374521404188945</c:v>
                </c:pt>
                <c:pt idx="431">
                  <c:v>0.15093247474398391</c:v>
                </c:pt>
                <c:pt idx="432">
                  <c:v>0.11908940385287511</c:v>
                </c:pt>
                <c:pt idx="433">
                  <c:v>0.12504387404551887</c:v>
                </c:pt>
                <c:pt idx="434">
                  <c:v>0.12757376566811496</c:v>
                </c:pt>
                <c:pt idx="435">
                  <c:v>0.13395245395152072</c:v>
                </c:pt>
                <c:pt idx="436">
                  <c:v>0.14065007664909676</c:v>
                </c:pt>
                <c:pt idx="437">
                  <c:v>0.12136855348315097</c:v>
                </c:pt>
                <c:pt idx="438">
                  <c:v>0.12743698115730853</c:v>
                </c:pt>
                <c:pt idx="439">
                  <c:v>0.13380883021517395</c:v>
                </c:pt>
                <c:pt idx="440">
                  <c:v>0.14049927172593266</c:v>
                </c:pt>
                <c:pt idx="441">
                  <c:v>0.1475242353122293</c:v>
                </c:pt>
                <c:pt idx="442">
                  <c:v>0.15490044707784079</c:v>
                </c:pt>
                <c:pt idx="443">
                  <c:v>0.12943750825250139</c:v>
                </c:pt>
                <c:pt idx="444">
                  <c:v>0.13590938366512648</c:v>
                </c:pt>
                <c:pt idx="445">
                  <c:v>0.1427048528483828</c:v>
                </c:pt>
                <c:pt idx="446">
                  <c:v>0.14984009549080196</c:v>
                </c:pt>
                <c:pt idx="447">
                  <c:v>0.15733210026534206</c:v>
                </c:pt>
                <c:pt idx="448">
                  <c:v>0.15344310028426611</c:v>
                </c:pt>
                <c:pt idx="449">
                  <c:v>0.16111525529847942</c:v>
                </c:pt>
                <c:pt idx="450">
                  <c:v>0.1691710180634034</c:v>
                </c:pt>
                <c:pt idx="451">
                  <c:v>0.17300077822726162</c:v>
                </c:pt>
                <c:pt idx="452">
                  <c:v>0.18165081713862472</c:v>
                </c:pt>
                <c:pt idx="453">
                  <c:v>0.19073335799555596</c:v>
                </c:pt>
                <c:pt idx="454">
                  <c:v>0.18636366025173889</c:v>
                </c:pt>
                <c:pt idx="455">
                  <c:v>0.19568184326432583</c:v>
                </c:pt>
                <c:pt idx="456">
                  <c:v>0.19296625850065763</c:v>
                </c:pt>
                <c:pt idx="457">
                  <c:v>0.18060862134011046</c:v>
                </c:pt>
                <c:pt idx="458">
                  <c:v>0.17354464777818226</c:v>
                </c:pt>
                <c:pt idx="459">
                  <c:v>0.1741810709650837</c:v>
                </c:pt>
                <c:pt idx="460">
                  <c:v>0.16676224757212643</c:v>
                </c:pt>
                <c:pt idx="461">
                  <c:v>0.15669206353999318</c:v>
                </c:pt>
                <c:pt idx="462">
                  <c:v>0.14741107208416279</c:v>
                </c:pt>
                <c:pt idx="463">
                  <c:v>0.13449828864684127</c:v>
                </c:pt>
                <c:pt idx="464">
                  <c:v>0.12048964503706783</c:v>
                </c:pt>
                <c:pt idx="465">
                  <c:v>0.10947815742721456</c:v>
                </c:pt>
                <c:pt idx="466">
                  <c:v>0.1149520652985753</c:v>
                </c:pt>
                <c:pt idx="467">
                  <c:v>0.10633276267011593</c:v>
                </c:pt>
                <c:pt idx="468">
                  <c:v>9.835888302116115E-2</c:v>
                </c:pt>
                <c:pt idx="469">
                  <c:v>0.10327682717221921</c:v>
                </c:pt>
                <c:pt idx="470">
                  <c:v>0.10844066853083018</c:v>
                </c:pt>
                <c:pt idx="471">
                  <c:v>0.11386270195737169</c:v>
                </c:pt>
                <c:pt idx="472">
                  <c:v>0.11955583705524028</c:v>
                </c:pt>
                <c:pt idx="473">
                  <c:v>0.12553362890800229</c:v>
                </c:pt>
                <c:pt idx="474">
                  <c:v>0.11123102692586105</c:v>
                </c:pt>
                <c:pt idx="475">
                  <c:v>0.10573173175135486</c:v>
                </c:pt>
                <c:pt idx="476">
                  <c:v>9.7981444045944555E-2</c:v>
                </c:pt>
                <c:pt idx="477">
                  <c:v>0.10288051624824179</c:v>
                </c:pt>
                <c:pt idx="478">
                  <c:v>9.7350715821047137E-2</c:v>
                </c:pt>
                <c:pt idx="479">
                  <c:v>0.10221825161209949</c:v>
                </c:pt>
                <c:pt idx="480">
                  <c:v>0.10732916419270447</c:v>
                </c:pt>
                <c:pt idx="481">
                  <c:v>0.1126956224023397</c:v>
                </c:pt>
                <c:pt idx="482">
                  <c:v>0.11833040352245669</c:v>
                </c:pt>
                <c:pt idx="483">
                  <c:v>0.12424692369857952</c:v>
                </c:pt>
                <c:pt idx="484">
                  <c:v>0.11048511207731002</c:v>
                </c:pt>
                <c:pt idx="485">
                  <c:v>0.10621344931385587</c:v>
                </c:pt>
                <c:pt idx="486">
                  <c:v>0.11152412177954867</c:v>
                </c:pt>
                <c:pt idx="487">
                  <c:v>0.10271958584958431</c:v>
                </c:pt>
                <c:pt idx="488">
                  <c:v>9.8100284020905468E-2</c:v>
                </c:pt>
                <c:pt idx="489">
                  <c:v>0.10300529822195074</c:v>
                </c:pt>
                <c:pt idx="490">
                  <c:v>0.10815556313304829</c:v>
                </c:pt>
                <c:pt idx="491">
                  <c:v>0.11356334128970071</c:v>
                </c:pt>
                <c:pt idx="492">
                  <c:v>0.11924150835418575</c:v>
                </c:pt>
                <c:pt idx="493">
                  <c:v>0.12520358377189503</c:v>
                </c:pt>
                <c:pt idx="494">
                  <c:v>0.10047505443112048</c:v>
                </c:pt>
                <c:pt idx="495">
                  <c:v>9.7133496124280905E-2</c:v>
                </c:pt>
                <c:pt idx="496">
                  <c:v>0.10199017093049495</c:v>
                </c:pt>
                <c:pt idx="497">
                  <c:v>0.10400916002850678</c:v>
                </c:pt>
                <c:pt idx="498">
                  <c:v>9.887068364878239E-2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Cum Returns_with SL@0.85</c:v>
                </c:pt>
              </c:strCache>
            </c:strRef>
          </c:tx>
          <c:marker>
            <c:symbol val="none"/>
          </c:marker>
          <c:xVal>
            <c:numRef>
              <c:f>Sheet3!$A$2:$A$500</c:f>
              <c:numCache>
                <c:formatCode>[$-409]d\-mmm\-yy;@</c:formatCode>
                <c:ptCount val="499"/>
                <c:pt idx="0">
                  <c:v>39080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39111</c:v>
                </c:pt>
                <c:pt idx="20">
                  <c:v>39113</c:v>
                </c:pt>
                <c:pt idx="21">
                  <c:v>39114</c:v>
                </c:pt>
                <c:pt idx="22">
                  <c:v>39115</c:v>
                </c:pt>
                <c:pt idx="23">
                  <c:v>39118</c:v>
                </c:pt>
                <c:pt idx="24">
                  <c:v>39119</c:v>
                </c:pt>
                <c:pt idx="25">
                  <c:v>39120</c:v>
                </c:pt>
                <c:pt idx="26">
                  <c:v>39121</c:v>
                </c:pt>
                <c:pt idx="27">
                  <c:v>39122</c:v>
                </c:pt>
                <c:pt idx="28">
                  <c:v>39125</c:v>
                </c:pt>
                <c:pt idx="29">
                  <c:v>39126</c:v>
                </c:pt>
                <c:pt idx="30">
                  <c:v>39127</c:v>
                </c:pt>
                <c:pt idx="31">
                  <c:v>39128</c:v>
                </c:pt>
                <c:pt idx="32">
                  <c:v>39132</c:v>
                </c:pt>
                <c:pt idx="33">
                  <c:v>39133</c:v>
                </c:pt>
                <c:pt idx="34">
                  <c:v>39134</c:v>
                </c:pt>
                <c:pt idx="35">
                  <c:v>39135</c:v>
                </c:pt>
                <c:pt idx="36">
                  <c:v>39136</c:v>
                </c:pt>
                <c:pt idx="37">
                  <c:v>39139</c:v>
                </c:pt>
                <c:pt idx="38">
                  <c:v>39140</c:v>
                </c:pt>
                <c:pt idx="39">
                  <c:v>39141</c:v>
                </c:pt>
                <c:pt idx="40">
                  <c:v>39142</c:v>
                </c:pt>
                <c:pt idx="41">
                  <c:v>39143</c:v>
                </c:pt>
                <c:pt idx="42">
                  <c:v>39146</c:v>
                </c:pt>
                <c:pt idx="43">
                  <c:v>39147</c:v>
                </c:pt>
                <c:pt idx="44">
                  <c:v>39148</c:v>
                </c:pt>
                <c:pt idx="45">
                  <c:v>39149</c:v>
                </c:pt>
                <c:pt idx="46">
                  <c:v>39150</c:v>
                </c:pt>
                <c:pt idx="47">
                  <c:v>39153</c:v>
                </c:pt>
                <c:pt idx="48">
                  <c:v>39154</c:v>
                </c:pt>
                <c:pt idx="49">
                  <c:v>39155</c:v>
                </c:pt>
                <c:pt idx="50">
                  <c:v>39156</c:v>
                </c:pt>
                <c:pt idx="51">
                  <c:v>39157</c:v>
                </c:pt>
                <c:pt idx="52">
                  <c:v>39160</c:v>
                </c:pt>
                <c:pt idx="53">
                  <c:v>39161</c:v>
                </c:pt>
                <c:pt idx="54">
                  <c:v>39162</c:v>
                </c:pt>
                <c:pt idx="55">
                  <c:v>39163</c:v>
                </c:pt>
                <c:pt idx="56">
                  <c:v>39164</c:v>
                </c:pt>
                <c:pt idx="57">
                  <c:v>39167</c:v>
                </c:pt>
                <c:pt idx="58">
                  <c:v>39169</c:v>
                </c:pt>
                <c:pt idx="59">
                  <c:v>39170</c:v>
                </c:pt>
                <c:pt idx="60">
                  <c:v>39171</c:v>
                </c:pt>
                <c:pt idx="61">
                  <c:v>39174</c:v>
                </c:pt>
                <c:pt idx="62">
                  <c:v>39175</c:v>
                </c:pt>
                <c:pt idx="63">
                  <c:v>39176</c:v>
                </c:pt>
                <c:pt idx="64">
                  <c:v>39177</c:v>
                </c:pt>
                <c:pt idx="65">
                  <c:v>39181</c:v>
                </c:pt>
                <c:pt idx="66">
                  <c:v>39182</c:v>
                </c:pt>
                <c:pt idx="67">
                  <c:v>39183</c:v>
                </c:pt>
                <c:pt idx="68">
                  <c:v>39184</c:v>
                </c:pt>
                <c:pt idx="69">
                  <c:v>39185</c:v>
                </c:pt>
                <c:pt idx="70">
                  <c:v>39188</c:v>
                </c:pt>
                <c:pt idx="71">
                  <c:v>39189</c:v>
                </c:pt>
                <c:pt idx="72">
                  <c:v>39190</c:v>
                </c:pt>
                <c:pt idx="73">
                  <c:v>39191</c:v>
                </c:pt>
                <c:pt idx="74">
                  <c:v>39192</c:v>
                </c:pt>
                <c:pt idx="75">
                  <c:v>39195</c:v>
                </c:pt>
                <c:pt idx="76">
                  <c:v>39196</c:v>
                </c:pt>
                <c:pt idx="77">
                  <c:v>39197</c:v>
                </c:pt>
                <c:pt idx="78">
                  <c:v>39198</c:v>
                </c:pt>
                <c:pt idx="79">
                  <c:v>39199</c:v>
                </c:pt>
                <c:pt idx="80">
                  <c:v>39202</c:v>
                </c:pt>
                <c:pt idx="81">
                  <c:v>39205</c:v>
                </c:pt>
                <c:pt idx="82">
                  <c:v>39206</c:v>
                </c:pt>
                <c:pt idx="83">
                  <c:v>39209</c:v>
                </c:pt>
                <c:pt idx="84">
                  <c:v>39210</c:v>
                </c:pt>
                <c:pt idx="85">
                  <c:v>39211</c:v>
                </c:pt>
                <c:pt idx="86">
                  <c:v>39212</c:v>
                </c:pt>
                <c:pt idx="87">
                  <c:v>39213</c:v>
                </c:pt>
                <c:pt idx="88">
                  <c:v>39216</c:v>
                </c:pt>
                <c:pt idx="89">
                  <c:v>39217</c:v>
                </c:pt>
                <c:pt idx="90">
                  <c:v>39218</c:v>
                </c:pt>
                <c:pt idx="91">
                  <c:v>39219</c:v>
                </c:pt>
                <c:pt idx="92">
                  <c:v>39220</c:v>
                </c:pt>
                <c:pt idx="93">
                  <c:v>39223</c:v>
                </c:pt>
                <c:pt idx="94">
                  <c:v>39224</c:v>
                </c:pt>
                <c:pt idx="95">
                  <c:v>39225</c:v>
                </c:pt>
                <c:pt idx="96">
                  <c:v>39226</c:v>
                </c:pt>
                <c:pt idx="97">
                  <c:v>39227</c:v>
                </c:pt>
                <c:pt idx="98">
                  <c:v>39230</c:v>
                </c:pt>
                <c:pt idx="99">
                  <c:v>39231</c:v>
                </c:pt>
                <c:pt idx="100">
                  <c:v>39232</c:v>
                </c:pt>
                <c:pt idx="101">
                  <c:v>39233</c:v>
                </c:pt>
                <c:pt idx="102">
                  <c:v>39234</c:v>
                </c:pt>
                <c:pt idx="103">
                  <c:v>39237</c:v>
                </c:pt>
                <c:pt idx="104">
                  <c:v>39238</c:v>
                </c:pt>
                <c:pt idx="105">
                  <c:v>39239</c:v>
                </c:pt>
                <c:pt idx="106">
                  <c:v>39240</c:v>
                </c:pt>
                <c:pt idx="107">
                  <c:v>39241</c:v>
                </c:pt>
                <c:pt idx="108">
                  <c:v>39244</c:v>
                </c:pt>
                <c:pt idx="109">
                  <c:v>39245</c:v>
                </c:pt>
                <c:pt idx="110">
                  <c:v>39246</c:v>
                </c:pt>
                <c:pt idx="111">
                  <c:v>39247</c:v>
                </c:pt>
                <c:pt idx="112">
                  <c:v>39248</c:v>
                </c:pt>
                <c:pt idx="113">
                  <c:v>39251</c:v>
                </c:pt>
                <c:pt idx="114">
                  <c:v>39252</c:v>
                </c:pt>
                <c:pt idx="115">
                  <c:v>39253</c:v>
                </c:pt>
                <c:pt idx="116">
                  <c:v>39254</c:v>
                </c:pt>
                <c:pt idx="117">
                  <c:v>39255</c:v>
                </c:pt>
                <c:pt idx="118">
                  <c:v>39258</c:v>
                </c:pt>
                <c:pt idx="119">
                  <c:v>39259</c:v>
                </c:pt>
                <c:pt idx="120">
                  <c:v>39260</c:v>
                </c:pt>
                <c:pt idx="121">
                  <c:v>39261</c:v>
                </c:pt>
                <c:pt idx="122">
                  <c:v>39262</c:v>
                </c:pt>
                <c:pt idx="123">
                  <c:v>39265</c:v>
                </c:pt>
                <c:pt idx="124">
                  <c:v>39266</c:v>
                </c:pt>
                <c:pt idx="125">
                  <c:v>39267</c:v>
                </c:pt>
                <c:pt idx="126">
                  <c:v>39268</c:v>
                </c:pt>
                <c:pt idx="127">
                  <c:v>39269</c:v>
                </c:pt>
                <c:pt idx="128">
                  <c:v>39272</c:v>
                </c:pt>
                <c:pt idx="129">
                  <c:v>39273</c:v>
                </c:pt>
                <c:pt idx="130">
                  <c:v>39274</c:v>
                </c:pt>
                <c:pt idx="131">
                  <c:v>39275</c:v>
                </c:pt>
                <c:pt idx="132">
                  <c:v>39276</c:v>
                </c:pt>
                <c:pt idx="133">
                  <c:v>39279</c:v>
                </c:pt>
                <c:pt idx="134">
                  <c:v>39280</c:v>
                </c:pt>
                <c:pt idx="135">
                  <c:v>39281</c:v>
                </c:pt>
                <c:pt idx="136">
                  <c:v>39282</c:v>
                </c:pt>
                <c:pt idx="137">
                  <c:v>39283</c:v>
                </c:pt>
                <c:pt idx="138">
                  <c:v>39286</c:v>
                </c:pt>
                <c:pt idx="139">
                  <c:v>39287</c:v>
                </c:pt>
                <c:pt idx="140">
                  <c:v>39288</c:v>
                </c:pt>
                <c:pt idx="141">
                  <c:v>39289</c:v>
                </c:pt>
                <c:pt idx="142">
                  <c:v>39290</c:v>
                </c:pt>
                <c:pt idx="143">
                  <c:v>39293</c:v>
                </c:pt>
                <c:pt idx="144">
                  <c:v>39294</c:v>
                </c:pt>
                <c:pt idx="145">
                  <c:v>39295</c:v>
                </c:pt>
                <c:pt idx="146">
                  <c:v>39296</c:v>
                </c:pt>
                <c:pt idx="147">
                  <c:v>39297</c:v>
                </c:pt>
                <c:pt idx="148">
                  <c:v>39300</c:v>
                </c:pt>
                <c:pt idx="149">
                  <c:v>39301</c:v>
                </c:pt>
                <c:pt idx="150">
                  <c:v>39302</c:v>
                </c:pt>
                <c:pt idx="151">
                  <c:v>39303</c:v>
                </c:pt>
                <c:pt idx="152">
                  <c:v>39304</c:v>
                </c:pt>
                <c:pt idx="153">
                  <c:v>39307</c:v>
                </c:pt>
                <c:pt idx="154">
                  <c:v>39308</c:v>
                </c:pt>
                <c:pt idx="155">
                  <c:v>39310</c:v>
                </c:pt>
                <c:pt idx="156">
                  <c:v>39311</c:v>
                </c:pt>
                <c:pt idx="157">
                  <c:v>39314</c:v>
                </c:pt>
                <c:pt idx="158">
                  <c:v>39315</c:v>
                </c:pt>
                <c:pt idx="159">
                  <c:v>39316</c:v>
                </c:pt>
                <c:pt idx="160">
                  <c:v>39317</c:v>
                </c:pt>
                <c:pt idx="161">
                  <c:v>39318</c:v>
                </c:pt>
                <c:pt idx="162">
                  <c:v>39321</c:v>
                </c:pt>
                <c:pt idx="163">
                  <c:v>39322</c:v>
                </c:pt>
                <c:pt idx="164">
                  <c:v>39323</c:v>
                </c:pt>
                <c:pt idx="165">
                  <c:v>39324</c:v>
                </c:pt>
                <c:pt idx="166">
                  <c:v>39325</c:v>
                </c:pt>
                <c:pt idx="167">
                  <c:v>39328</c:v>
                </c:pt>
                <c:pt idx="168">
                  <c:v>39329</c:v>
                </c:pt>
                <c:pt idx="169">
                  <c:v>39330</c:v>
                </c:pt>
                <c:pt idx="170">
                  <c:v>39331</c:v>
                </c:pt>
                <c:pt idx="171">
                  <c:v>39332</c:v>
                </c:pt>
                <c:pt idx="172">
                  <c:v>39335</c:v>
                </c:pt>
                <c:pt idx="173">
                  <c:v>39336</c:v>
                </c:pt>
                <c:pt idx="174">
                  <c:v>39337</c:v>
                </c:pt>
                <c:pt idx="175">
                  <c:v>39338</c:v>
                </c:pt>
                <c:pt idx="176">
                  <c:v>39339</c:v>
                </c:pt>
                <c:pt idx="177">
                  <c:v>39342</c:v>
                </c:pt>
                <c:pt idx="178">
                  <c:v>39343</c:v>
                </c:pt>
                <c:pt idx="179">
                  <c:v>39344</c:v>
                </c:pt>
                <c:pt idx="180">
                  <c:v>39345</c:v>
                </c:pt>
                <c:pt idx="181">
                  <c:v>39346</c:v>
                </c:pt>
                <c:pt idx="182">
                  <c:v>39349</c:v>
                </c:pt>
                <c:pt idx="183">
                  <c:v>39350</c:v>
                </c:pt>
                <c:pt idx="184">
                  <c:v>39351</c:v>
                </c:pt>
                <c:pt idx="185">
                  <c:v>39352</c:v>
                </c:pt>
                <c:pt idx="186">
                  <c:v>39353</c:v>
                </c:pt>
                <c:pt idx="187">
                  <c:v>39356</c:v>
                </c:pt>
                <c:pt idx="188">
                  <c:v>39358</c:v>
                </c:pt>
                <c:pt idx="189">
                  <c:v>39359</c:v>
                </c:pt>
                <c:pt idx="190">
                  <c:v>39360</c:v>
                </c:pt>
                <c:pt idx="191">
                  <c:v>39363</c:v>
                </c:pt>
                <c:pt idx="192">
                  <c:v>39364</c:v>
                </c:pt>
                <c:pt idx="193">
                  <c:v>39365</c:v>
                </c:pt>
                <c:pt idx="194">
                  <c:v>39366</c:v>
                </c:pt>
                <c:pt idx="195">
                  <c:v>39367</c:v>
                </c:pt>
                <c:pt idx="196">
                  <c:v>39370</c:v>
                </c:pt>
                <c:pt idx="197">
                  <c:v>39371</c:v>
                </c:pt>
                <c:pt idx="198">
                  <c:v>39372</c:v>
                </c:pt>
                <c:pt idx="199">
                  <c:v>39373</c:v>
                </c:pt>
                <c:pt idx="200">
                  <c:v>39374</c:v>
                </c:pt>
                <c:pt idx="201">
                  <c:v>39377</c:v>
                </c:pt>
                <c:pt idx="202">
                  <c:v>39378</c:v>
                </c:pt>
                <c:pt idx="203">
                  <c:v>39379</c:v>
                </c:pt>
                <c:pt idx="204">
                  <c:v>39380</c:v>
                </c:pt>
                <c:pt idx="205">
                  <c:v>39381</c:v>
                </c:pt>
                <c:pt idx="206">
                  <c:v>39384</c:v>
                </c:pt>
                <c:pt idx="207">
                  <c:v>39385</c:v>
                </c:pt>
                <c:pt idx="208">
                  <c:v>39386</c:v>
                </c:pt>
                <c:pt idx="209">
                  <c:v>39387</c:v>
                </c:pt>
                <c:pt idx="210">
                  <c:v>39388</c:v>
                </c:pt>
                <c:pt idx="211">
                  <c:v>39391</c:v>
                </c:pt>
                <c:pt idx="212">
                  <c:v>39392</c:v>
                </c:pt>
                <c:pt idx="213">
                  <c:v>39393</c:v>
                </c:pt>
                <c:pt idx="214">
                  <c:v>39394</c:v>
                </c:pt>
                <c:pt idx="215">
                  <c:v>39395</c:v>
                </c:pt>
                <c:pt idx="216">
                  <c:v>39398</c:v>
                </c:pt>
                <c:pt idx="217">
                  <c:v>39399</c:v>
                </c:pt>
                <c:pt idx="218">
                  <c:v>39400</c:v>
                </c:pt>
                <c:pt idx="219">
                  <c:v>39401</c:v>
                </c:pt>
                <c:pt idx="220">
                  <c:v>39402</c:v>
                </c:pt>
                <c:pt idx="221">
                  <c:v>39405</c:v>
                </c:pt>
                <c:pt idx="222">
                  <c:v>39406</c:v>
                </c:pt>
                <c:pt idx="223">
                  <c:v>39407</c:v>
                </c:pt>
                <c:pt idx="224">
                  <c:v>39408</c:v>
                </c:pt>
                <c:pt idx="225">
                  <c:v>39409</c:v>
                </c:pt>
                <c:pt idx="226">
                  <c:v>39412</c:v>
                </c:pt>
                <c:pt idx="227">
                  <c:v>39413</c:v>
                </c:pt>
                <c:pt idx="228">
                  <c:v>39414</c:v>
                </c:pt>
                <c:pt idx="229">
                  <c:v>39415</c:v>
                </c:pt>
                <c:pt idx="230">
                  <c:v>39416</c:v>
                </c:pt>
                <c:pt idx="231">
                  <c:v>39419</c:v>
                </c:pt>
                <c:pt idx="232">
                  <c:v>39420</c:v>
                </c:pt>
                <c:pt idx="233">
                  <c:v>39421</c:v>
                </c:pt>
                <c:pt idx="234">
                  <c:v>39422</c:v>
                </c:pt>
                <c:pt idx="235">
                  <c:v>39423</c:v>
                </c:pt>
                <c:pt idx="236">
                  <c:v>39426</c:v>
                </c:pt>
                <c:pt idx="237">
                  <c:v>39427</c:v>
                </c:pt>
                <c:pt idx="238">
                  <c:v>39428</c:v>
                </c:pt>
                <c:pt idx="239">
                  <c:v>39429</c:v>
                </c:pt>
                <c:pt idx="240">
                  <c:v>39430</c:v>
                </c:pt>
                <c:pt idx="241">
                  <c:v>39433</c:v>
                </c:pt>
                <c:pt idx="242">
                  <c:v>39434</c:v>
                </c:pt>
                <c:pt idx="243">
                  <c:v>39435</c:v>
                </c:pt>
                <c:pt idx="244">
                  <c:v>39436</c:v>
                </c:pt>
                <c:pt idx="245">
                  <c:v>39440</c:v>
                </c:pt>
                <c:pt idx="246">
                  <c:v>39442</c:v>
                </c:pt>
                <c:pt idx="247">
                  <c:v>39443</c:v>
                </c:pt>
                <c:pt idx="248">
                  <c:v>39444</c:v>
                </c:pt>
                <c:pt idx="249">
                  <c:v>39447</c:v>
                </c:pt>
                <c:pt idx="250">
                  <c:v>39448</c:v>
                </c:pt>
                <c:pt idx="251">
                  <c:v>39449</c:v>
                </c:pt>
                <c:pt idx="252">
                  <c:v>39450</c:v>
                </c:pt>
                <c:pt idx="253">
                  <c:v>39451</c:v>
                </c:pt>
                <c:pt idx="254">
                  <c:v>39454</c:v>
                </c:pt>
                <c:pt idx="255">
                  <c:v>39455</c:v>
                </c:pt>
                <c:pt idx="256">
                  <c:v>39456</c:v>
                </c:pt>
                <c:pt idx="257">
                  <c:v>39457</c:v>
                </c:pt>
                <c:pt idx="258">
                  <c:v>39458</c:v>
                </c:pt>
                <c:pt idx="259">
                  <c:v>39461</c:v>
                </c:pt>
                <c:pt idx="260">
                  <c:v>39462</c:v>
                </c:pt>
                <c:pt idx="261">
                  <c:v>39463</c:v>
                </c:pt>
                <c:pt idx="262">
                  <c:v>39464</c:v>
                </c:pt>
                <c:pt idx="263">
                  <c:v>39465</c:v>
                </c:pt>
                <c:pt idx="264">
                  <c:v>39468</c:v>
                </c:pt>
                <c:pt idx="265">
                  <c:v>39469</c:v>
                </c:pt>
                <c:pt idx="266">
                  <c:v>39470</c:v>
                </c:pt>
                <c:pt idx="267">
                  <c:v>39471</c:v>
                </c:pt>
                <c:pt idx="268">
                  <c:v>39472</c:v>
                </c:pt>
                <c:pt idx="269">
                  <c:v>39475</c:v>
                </c:pt>
                <c:pt idx="270">
                  <c:v>39476</c:v>
                </c:pt>
                <c:pt idx="271">
                  <c:v>39477</c:v>
                </c:pt>
                <c:pt idx="272">
                  <c:v>39478</c:v>
                </c:pt>
                <c:pt idx="273">
                  <c:v>39479</c:v>
                </c:pt>
                <c:pt idx="274">
                  <c:v>39482</c:v>
                </c:pt>
                <c:pt idx="275">
                  <c:v>39483</c:v>
                </c:pt>
                <c:pt idx="276">
                  <c:v>39484</c:v>
                </c:pt>
                <c:pt idx="277">
                  <c:v>39485</c:v>
                </c:pt>
                <c:pt idx="278">
                  <c:v>39486</c:v>
                </c:pt>
                <c:pt idx="279">
                  <c:v>39489</c:v>
                </c:pt>
                <c:pt idx="280">
                  <c:v>39490</c:v>
                </c:pt>
                <c:pt idx="281">
                  <c:v>39491</c:v>
                </c:pt>
                <c:pt idx="282">
                  <c:v>39492</c:v>
                </c:pt>
                <c:pt idx="283">
                  <c:v>39493</c:v>
                </c:pt>
                <c:pt idx="284">
                  <c:v>39496</c:v>
                </c:pt>
                <c:pt idx="285">
                  <c:v>39497</c:v>
                </c:pt>
                <c:pt idx="286">
                  <c:v>39498</c:v>
                </c:pt>
                <c:pt idx="287">
                  <c:v>39499</c:v>
                </c:pt>
                <c:pt idx="288">
                  <c:v>39500</c:v>
                </c:pt>
                <c:pt idx="289">
                  <c:v>39503</c:v>
                </c:pt>
                <c:pt idx="290">
                  <c:v>39504</c:v>
                </c:pt>
                <c:pt idx="291">
                  <c:v>39505</c:v>
                </c:pt>
                <c:pt idx="292">
                  <c:v>39506</c:v>
                </c:pt>
                <c:pt idx="293">
                  <c:v>39507</c:v>
                </c:pt>
                <c:pt idx="294">
                  <c:v>39510</c:v>
                </c:pt>
                <c:pt idx="295">
                  <c:v>39511</c:v>
                </c:pt>
                <c:pt idx="296">
                  <c:v>39512</c:v>
                </c:pt>
                <c:pt idx="297">
                  <c:v>39514</c:v>
                </c:pt>
                <c:pt idx="298">
                  <c:v>39517</c:v>
                </c:pt>
                <c:pt idx="299">
                  <c:v>39518</c:v>
                </c:pt>
                <c:pt idx="300">
                  <c:v>39519</c:v>
                </c:pt>
                <c:pt idx="301">
                  <c:v>39520</c:v>
                </c:pt>
                <c:pt idx="302">
                  <c:v>39521</c:v>
                </c:pt>
                <c:pt idx="303">
                  <c:v>39524</c:v>
                </c:pt>
                <c:pt idx="304">
                  <c:v>39525</c:v>
                </c:pt>
                <c:pt idx="305">
                  <c:v>39526</c:v>
                </c:pt>
                <c:pt idx="306">
                  <c:v>39531</c:v>
                </c:pt>
                <c:pt idx="307">
                  <c:v>39532</c:v>
                </c:pt>
                <c:pt idx="308">
                  <c:v>39533</c:v>
                </c:pt>
                <c:pt idx="309">
                  <c:v>39534</c:v>
                </c:pt>
                <c:pt idx="310">
                  <c:v>39535</c:v>
                </c:pt>
                <c:pt idx="311">
                  <c:v>39538</c:v>
                </c:pt>
                <c:pt idx="312">
                  <c:v>39539</c:v>
                </c:pt>
                <c:pt idx="313">
                  <c:v>39540</c:v>
                </c:pt>
                <c:pt idx="314">
                  <c:v>39541</c:v>
                </c:pt>
                <c:pt idx="315">
                  <c:v>39542</c:v>
                </c:pt>
                <c:pt idx="316">
                  <c:v>39545</c:v>
                </c:pt>
                <c:pt idx="317">
                  <c:v>39546</c:v>
                </c:pt>
                <c:pt idx="318">
                  <c:v>39547</c:v>
                </c:pt>
                <c:pt idx="319">
                  <c:v>39548</c:v>
                </c:pt>
                <c:pt idx="320">
                  <c:v>39549</c:v>
                </c:pt>
                <c:pt idx="321">
                  <c:v>39553</c:v>
                </c:pt>
                <c:pt idx="322">
                  <c:v>39554</c:v>
                </c:pt>
                <c:pt idx="323">
                  <c:v>39555</c:v>
                </c:pt>
                <c:pt idx="324">
                  <c:v>39559</c:v>
                </c:pt>
                <c:pt idx="325">
                  <c:v>39560</c:v>
                </c:pt>
                <c:pt idx="326">
                  <c:v>39561</c:v>
                </c:pt>
                <c:pt idx="327">
                  <c:v>39562</c:v>
                </c:pt>
                <c:pt idx="328">
                  <c:v>39563</c:v>
                </c:pt>
                <c:pt idx="329">
                  <c:v>39566</c:v>
                </c:pt>
                <c:pt idx="330">
                  <c:v>39567</c:v>
                </c:pt>
                <c:pt idx="331">
                  <c:v>39568</c:v>
                </c:pt>
                <c:pt idx="332">
                  <c:v>39570</c:v>
                </c:pt>
                <c:pt idx="333">
                  <c:v>39573</c:v>
                </c:pt>
                <c:pt idx="334">
                  <c:v>39574</c:v>
                </c:pt>
                <c:pt idx="335">
                  <c:v>39575</c:v>
                </c:pt>
                <c:pt idx="336">
                  <c:v>39576</c:v>
                </c:pt>
                <c:pt idx="337">
                  <c:v>39577</c:v>
                </c:pt>
                <c:pt idx="338">
                  <c:v>39580</c:v>
                </c:pt>
                <c:pt idx="339">
                  <c:v>39581</c:v>
                </c:pt>
                <c:pt idx="340">
                  <c:v>39582</c:v>
                </c:pt>
                <c:pt idx="341">
                  <c:v>39583</c:v>
                </c:pt>
                <c:pt idx="342">
                  <c:v>39584</c:v>
                </c:pt>
                <c:pt idx="343">
                  <c:v>39588</c:v>
                </c:pt>
                <c:pt idx="344">
                  <c:v>39589</c:v>
                </c:pt>
                <c:pt idx="345">
                  <c:v>39590</c:v>
                </c:pt>
                <c:pt idx="346">
                  <c:v>39591</c:v>
                </c:pt>
                <c:pt idx="347">
                  <c:v>39594</c:v>
                </c:pt>
                <c:pt idx="348">
                  <c:v>39595</c:v>
                </c:pt>
                <c:pt idx="349">
                  <c:v>39596</c:v>
                </c:pt>
                <c:pt idx="350">
                  <c:v>39597</c:v>
                </c:pt>
                <c:pt idx="351">
                  <c:v>39598</c:v>
                </c:pt>
                <c:pt idx="352">
                  <c:v>39601</c:v>
                </c:pt>
                <c:pt idx="353">
                  <c:v>39602</c:v>
                </c:pt>
                <c:pt idx="354">
                  <c:v>39603</c:v>
                </c:pt>
                <c:pt idx="355">
                  <c:v>39604</c:v>
                </c:pt>
                <c:pt idx="356">
                  <c:v>39605</c:v>
                </c:pt>
                <c:pt idx="357">
                  <c:v>39608</c:v>
                </c:pt>
                <c:pt idx="358">
                  <c:v>39609</c:v>
                </c:pt>
                <c:pt idx="359">
                  <c:v>39610</c:v>
                </c:pt>
                <c:pt idx="360">
                  <c:v>39611</c:v>
                </c:pt>
                <c:pt idx="361">
                  <c:v>39612</c:v>
                </c:pt>
                <c:pt idx="362">
                  <c:v>39615</c:v>
                </c:pt>
                <c:pt idx="363">
                  <c:v>39616</c:v>
                </c:pt>
                <c:pt idx="364">
                  <c:v>39617</c:v>
                </c:pt>
                <c:pt idx="365">
                  <c:v>39618</c:v>
                </c:pt>
                <c:pt idx="366">
                  <c:v>39619</c:v>
                </c:pt>
                <c:pt idx="367">
                  <c:v>39622</c:v>
                </c:pt>
                <c:pt idx="368">
                  <c:v>39623</c:v>
                </c:pt>
                <c:pt idx="369">
                  <c:v>39624</c:v>
                </c:pt>
                <c:pt idx="370">
                  <c:v>39625</c:v>
                </c:pt>
                <c:pt idx="371">
                  <c:v>39626</c:v>
                </c:pt>
                <c:pt idx="372">
                  <c:v>39629</c:v>
                </c:pt>
                <c:pt idx="373">
                  <c:v>39630</c:v>
                </c:pt>
                <c:pt idx="374">
                  <c:v>39631</c:v>
                </c:pt>
                <c:pt idx="375">
                  <c:v>39632</c:v>
                </c:pt>
                <c:pt idx="376">
                  <c:v>39633</c:v>
                </c:pt>
                <c:pt idx="377">
                  <c:v>39636</c:v>
                </c:pt>
                <c:pt idx="378">
                  <c:v>39637</c:v>
                </c:pt>
                <c:pt idx="379">
                  <c:v>39638</c:v>
                </c:pt>
                <c:pt idx="380">
                  <c:v>39639</c:v>
                </c:pt>
                <c:pt idx="381">
                  <c:v>39640</c:v>
                </c:pt>
                <c:pt idx="382">
                  <c:v>39643</c:v>
                </c:pt>
                <c:pt idx="383">
                  <c:v>39644</c:v>
                </c:pt>
                <c:pt idx="384">
                  <c:v>39645</c:v>
                </c:pt>
                <c:pt idx="385">
                  <c:v>39646</c:v>
                </c:pt>
                <c:pt idx="386">
                  <c:v>39647</c:v>
                </c:pt>
                <c:pt idx="387">
                  <c:v>39650</c:v>
                </c:pt>
                <c:pt idx="388">
                  <c:v>39651</c:v>
                </c:pt>
                <c:pt idx="389">
                  <c:v>39652</c:v>
                </c:pt>
                <c:pt idx="390">
                  <c:v>39653</c:v>
                </c:pt>
                <c:pt idx="391">
                  <c:v>39654</c:v>
                </c:pt>
                <c:pt idx="392">
                  <c:v>39657</c:v>
                </c:pt>
                <c:pt idx="393">
                  <c:v>39658</c:v>
                </c:pt>
                <c:pt idx="394">
                  <c:v>39659</c:v>
                </c:pt>
                <c:pt idx="395">
                  <c:v>39660</c:v>
                </c:pt>
                <c:pt idx="396">
                  <c:v>39661</c:v>
                </c:pt>
                <c:pt idx="397">
                  <c:v>39664</c:v>
                </c:pt>
                <c:pt idx="398">
                  <c:v>39665</c:v>
                </c:pt>
                <c:pt idx="399">
                  <c:v>39666</c:v>
                </c:pt>
                <c:pt idx="400">
                  <c:v>39667</c:v>
                </c:pt>
                <c:pt idx="401">
                  <c:v>39668</c:v>
                </c:pt>
                <c:pt idx="402">
                  <c:v>39671</c:v>
                </c:pt>
                <c:pt idx="403">
                  <c:v>39672</c:v>
                </c:pt>
                <c:pt idx="404">
                  <c:v>39673</c:v>
                </c:pt>
                <c:pt idx="405">
                  <c:v>39674</c:v>
                </c:pt>
                <c:pt idx="406">
                  <c:v>39678</c:v>
                </c:pt>
                <c:pt idx="407">
                  <c:v>39679</c:v>
                </c:pt>
                <c:pt idx="408">
                  <c:v>39680</c:v>
                </c:pt>
                <c:pt idx="409">
                  <c:v>39681</c:v>
                </c:pt>
                <c:pt idx="410">
                  <c:v>39682</c:v>
                </c:pt>
                <c:pt idx="411">
                  <c:v>39685</c:v>
                </c:pt>
                <c:pt idx="412">
                  <c:v>39686</c:v>
                </c:pt>
                <c:pt idx="413">
                  <c:v>39687</c:v>
                </c:pt>
                <c:pt idx="414">
                  <c:v>39688</c:v>
                </c:pt>
                <c:pt idx="415">
                  <c:v>39689</c:v>
                </c:pt>
                <c:pt idx="416">
                  <c:v>39692</c:v>
                </c:pt>
                <c:pt idx="417">
                  <c:v>39693</c:v>
                </c:pt>
                <c:pt idx="418">
                  <c:v>39695</c:v>
                </c:pt>
                <c:pt idx="419">
                  <c:v>39696</c:v>
                </c:pt>
                <c:pt idx="420">
                  <c:v>39699</c:v>
                </c:pt>
                <c:pt idx="421">
                  <c:v>39700</c:v>
                </c:pt>
                <c:pt idx="422">
                  <c:v>39701</c:v>
                </c:pt>
                <c:pt idx="423">
                  <c:v>39702</c:v>
                </c:pt>
                <c:pt idx="424">
                  <c:v>39703</c:v>
                </c:pt>
                <c:pt idx="425">
                  <c:v>39706</c:v>
                </c:pt>
                <c:pt idx="426">
                  <c:v>39707</c:v>
                </c:pt>
                <c:pt idx="427">
                  <c:v>39708</c:v>
                </c:pt>
                <c:pt idx="428">
                  <c:v>39709</c:v>
                </c:pt>
                <c:pt idx="429">
                  <c:v>39710</c:v>
                </c:pt>
                <c:pt idx="430">
                  <c:v>39713</c:v>
                </c:pt>
                <c:pt idx="431">
                  <c:v>39714</c:v>
                </c:pt>
                <c:pt idx="432">
                  <c:v>39715</c:v>
                </c:pt>
                <c:pt idx="433">
                  <c:v>39716</c:v>
                </c:pt>
                <c:pt idx="434">
                  <c:v>39717</c:v>
                </c:pt>
                <c:pt idx="435">
                  <c:v>39720</c:v>
                </c:pt>
                <c:pt idx="436">
                  <c:v>39721</c:v>
                </c:pt>
                <c:pt idx="437">
                  <c:v>39722</c:v>
                </c:pt>
                <c:pt idx="438">
                  <c:v>39724</c:v>
                </c:pt>
                <c:pt idx="439">
                  <c:v>39727</c:v>
                </c:pt>
                <c:pt idx="440">
                  <c:v>39728</c:v>
                </c:pt>
                <c:pt idx="441">
                  <c:v>39729</c:v>
                </c:pt>
                <c:pt idx="442">
                  <c:v>39731</c:v>
                </c:pt>
                <c:pt idx="443">
                  <c:v>39734</c:v>
                </c:pt>
                <c:pt idx="444">
                  <c:v>39735</c:v>
                </c:pt>
                <c:pt idx="445">
                  <c:v>39736</c:v>
                </c:pt>
                <c:pt idx="446">
                  <c:v>39737</c:v>
                </c:pt>
                <c:pt idx="447">
                  <c:v>39738</c:v>
                </c:pt>
                <c:pt idx="448">
                  <c:v>39741</c:v>
                </c:pt>
                <c:pt idx="449">
                  <c:v>39742</c:v>
                </c:pt>
                <c:pt idx="450">
                  <c:v>39743</c:v>
                </c:pt>
                <c:pt idx="451">
                  <c:v>39744</c:v>
                </c:pt>
                <c:pt idx="452">
                  <c:v>39745</c:v>
                </c:pt>
                <c:pt idx="453">
                  <c:v>39748</c:v>
                </c:pt>
                <c:pt idx="454">
                  <c:v>39749</c:v>
                </c:pt>
                <c:pt idx="455">
                  <c:v>39750</c:v>
                </c:pt>
                <c:pt idx="456">
                  <c:v>40182</c:v>
                </c:pt>
                <c:pt idx="457">
                  <c:v>40183</c:v>
                </c:pt>
                <c:pt idx="458">
                  <c:v>40184</c:v>
                </c:pt>
                <c:pt idx="459">
                  <c:v>40185</c:v>
                </c:pt>
                <c:pt idx="460">
                  <c:v>40186</c:v>
                </c:pt>
                <c:pt idx="461">
                  <c:v>40189</c:v>
                </c:pt>
                <c:pt idx="462">
                  <c:v>40190</c:v>
                </c:pt>
                <c:pt idx="463">
                  <c:v>40191</c:v>
                </c:pt>
                <c:pt idx="464">
                  <c:v>40192</c:v>
                </c:pt>
                <c:pt idx="465">
                  <c:v>40193</c:v>
                </c:pt>
                <c:pt idx="466">
                  <c:v>40196</c:v>
                </c:pt>
                <c:pt idx="467">
                  <c:v>40197</c:v>
                </c:pt>
                <c:pt idx="468">
                  <c:v>40198</c:v>
                </c:pt>
                <c:pt idx="469">
                  <c:v>40199</c:v>
                </c:pt>
                <c:pt idx="470">
                  <c:v>40200</c:v>
                </c:pt>
                <c:pt idx="471">
                  <c:v>40203</c:v>
                </c:pt>
                <c:pt idx="472">
                  <c:v>40205</c:v>
                </c:pt>
                <c:pt idx="473">
                  <c:v>40206</c:v>
                </c:pt>
                <c:pt idx="474">
                  <c:v>40207</c:v>
                </c:pt>
                <c:pt idx="475">
                  <c:v>40210</c:v>
                </c:pt>
                <c:pt idx="476">
                  <c:v>40211</c:v>
                </c:pt>
                <c:pt idx="477">
                  <c:v>40212</c:v>
                </c:pt>
                <c:pt idx="478">
                  <c:v>40213</c:v>
                </c:pt>
                <c:pt idx="479">
                  <c:v>40214</c:v>
                </c:pt>
                <c:pt idx="480">
                  <c:v>40215</c:v>
                </c:pt>
                <c:pt idx="481">
                  <c:v>40217</c:v>
                </c:pt>
                <c:pt idx="482">
                  <c:v>40218</c:v>
                </c:pt>
                <c:pt idx="483">
                  <c:v>40219</c:v>
                </c:pt>
                <c:pt idx="484">
                  <c:v>40220</c:v>
                </c:pt>
                <c:pt idx="485">
                  <c:v>40224</c:v>
                </c:pt>
                <c:pt idx="486">
                  <c:v>40225</c:v>
                </c:pt>
                <c:pt idx="487">
                  <c:v>40226</c:v>
                </c:pt>
                <c:pt idx="488">
                  <c:v>40227</c:v>
                </c:pt>
                <c:pt idx="489">
                  <c:v>40228</c:v>
                </c:pt>
                <c:pt idx="490">
                  <c:v>40231</c:v>
                </c:pt>
                <c:pt idx="491">
                  <c:v>40232</c:v>
                </c:pt>
                <c:pt idx="492">
                  <c:v>40233</c:v>
                </c:pt>
                <c:pt idx="493">
                  <c:v>40234</c:v>
                </c:pt>
                <c:pt idx="494">
                  <c:v>40235</c:v>
                </c:pt>
                <c:pt idx="495">
                  <c:v>40239</c:v>
                </c:pt>
                <c:pt idx="496">
                  <c:v>40240</c:v>
                </c:pt>
                <c:pt idx="497">
                  <c:v>40241</c:v>
                </c:pt>
                <c:pt idx="498">
                  <c:v>40242</c:v>
                </c:pt>
              </c:numCache>
            </c:numRef>
          </c:xVal>
          <c:yVal>
            <c:numRef>
              <c:f>Sheet3!$C$2:$C$500</c:f>
              <c:numCache>
                <c:formatCode>General</c:formatCode>
                <c:ptCount val="499"/>
                <c:pt idx="1">
                  <c:v>0.9879159161575316</c:v>
                </c:pt>
                <c:pt idx="2">
                  <c:v>1.0373117119654083</c:v>
                </c:pt>
                <c:pt idx="3">
                  <c:v>1.0381092350653305</c:v>
                </c:pt>
                <c:pt idx="4">
                  <c:v>1.0900146968185971</c:v>
                </c:pt>
                <c:pt idx="5">
                  <c:v>1.144515431659527</c:v>
                </c:pt>
                <c:pt idx="6">
                  <c:v>1.0945403762135153</c:v>
                </c:pt>
                <c:pt idx="7">
                  <c:v>1.1492673950241912</c:v>
                </c:pt>
                <c:pt idx="8">
                  <c:v>0.97687728577056243</c:v>
                </c:pt>
                <c:pt idx="9">
                  <c:v>0.87130504832066591</c:v>
                </c:pt>
                <c:pt idx="10">
                  <c:v>0.91487030073669928</c:v>
                </c:pt>
                <c:pt idx="11">
                  <c:v>0.96061381577353433</c:v>
                </c:pt>
                <c:pt idx="12">
                  <c:v>0.91588294343598808</c:v>
                </c:pt>
                <c:pt idx="13">
                  <c:v>0.9616770906077875</c:v>
                </c:pt>
                <c:pt idx="14">
                  <c:v>0.8174255270166193</c:v>
                </c:pt>
                <c:pt idx="15">
                  <c:v>0.85829680336745029</c:v>
                </c:pt>
                <c:pt idx="16">
                  <c:v>0.72955228286233276</c:v>
                </c:pt>
                <c:pt idx="17">
                  <c:v>0.76602989700544943</c:v>
                </c:pt>
                <c:pt idx="18">
                  <c:v>0.80433139185572189</c:v>
                </c:pt>
                <c:pt idx="19">
                  <c:v>0.75531023867139846</c:v>
                </c:pt>
                <c:pt idx="20">
                  <c:v>0.79307575060496838</c:v>
                </c:pt>
                <c:pt idx="21">
                  <c:v>0.83272953813521688</c:v>
                </c:pt>
                <c:pt idx="22">
                  <c:v>0.8236884745783204</c:v>
                </c:pt>
                <c:pt idx="23">
                  <c:v>0.84179675460954739</c:v>
                </c:pt>
                <c:pt idx="24">
                  <c:v>0.78327117645175248</c:v>
                </c:pt>
                <c:pt idx="25">
                  <c:v>0.82243473527434019</c:v>
                </c:pt>
                <c:pt idx="26">
                  <c:v>0.82578185338301491</c:v>
                </c:pt>
                <c:pt idx="27">
                  <c:v>0.70191457537556268</c:v>
                </c:pt>
                <c:pt idx="28">
                  <c:v>0.73701030414434088</c:v>
                </c:pt>
                <c:pt idx="29">
                  <c:v>0.77386081935155793</c:v>
                </c:pt>
                <c:pt idx="30">
                  <c:v>0.65778169644882423</c:v>
                </c:pt>
                <c:pt idx="31">
                  <c:v>0.69067078127126547</c:v>
                </c:pt>
                <c:pt idx="32">
                  <c:v>0.72520432033482873</c:v>
                </c:pt>
                <c:pt idx="33">
                  <c:v>0.61642367228460437</c:v>
                </c:pt>
                <c:pt idx="34">
                  <c:v>0.64724485589883463</c:v>
                </c:pt>
                <c:pt idx="35">
                  <c:v>0.67960709869377633</c:v>
                </c:pt>
                <c:pt idx="36">
                  <c:v>0.71358745362846521</c:v>
                </c:pt>
                <c:pt idx="37">
                  <c:v>0.7492668263098885</c:v>
                </c:pt>
                <c:pt idx="38">
                  <c:v>0.78673016762538295</c:v>
                </c:pt>
                <c:pt idx="39">
                  <c:v>0.66872064248157548</c:v>
                </c:pt>
                <c:pt idx="40">
                  <c:v>0.70215667460565423</c:v>
                </c:pt>
                <c:pt idx="41">
                  <c:v>0.73726450833593693</c:v>
                </c:pt>
                <c:pt idx="42">
                  <c:v>0.7741277337527338</c:v>
                </c:pt>
                <c:pt idx="43">
                  <c:v>0.81283412044037051</c:v>
                </c:pt>
                <c:pt idx="44">
                  <c:v>0.85347582646238906</c:v>
                </c:pt>
                <c:pt idx="45">
                  <c:v>0.8961496177855085</c:v>
                </c:pt>
                <c:pt idx="46">
                  <c:v>0.94095709867478394</c:v>
                </c:pt>
                <c:pt idx="47">
                  <c:v>0.89307881903436281</c:v>
                </c:pt>
                <c:pt idx="48">
                  <c:v>0.93773275998608097</c:v>
                </c:pt>
                <c:pt idx="49">
                  <c:v>0.984619397985385</c:v>
                </c:pt>
                <c:pt idx="50">
                  <c:v>1.0338503678846542</c:v>
                </c:pt>
                <c:pt idx="51">
                  <c:v>1.085542886278887</c:v>
                </c:pt>
                <c:pt idx="52">
                  <c:v>0.95929187465400645</c:v>
                </c:pt>
                <c:pt idx="53">
                  <c:v>1.0072564683867069</c:v>
                </c:pt>
                <c:pt idx="54">
                  <c:v>0.85616799812870081</c:v>
                </c:pt>
                <c:pt idx="55">
                  <c:v>0.72774279840939571</c:v>
                </c:pt>
                <c:pt idx="56">
                  <c:v>0.76412993832986553</c:v>
                </c:pt>
                <c:pt idx="57">
                  <c:v>0.80233643524635889</c:v>
                </c:pt>
                <c:pt idx="58">
                  <c:v>0.8424532570086769</c:v>
                </c:pt>
                <c:pt idx="59">
                  <c:v>0.76973999890829159</c:v>
                </c:pt>
                <c:pt idx="60">
                  <c:v>0.68303143119207277</c:v>
                </c:pt>
                <c:pt idx="61">
                  <c:v>0.71718300275167646</c:v>
                </c:pt>
                <c:pt idx="62">
                  <c:v>0.75304215288926035</c:v>
                </c:pt>
                <c:pt idx="63">
                  <c:v>0.71079001399411634</c:v>
                </c:pt>
                <c:pt idx="64">
                  <c:v>0.74632951469382214</c:v>
                </c:pt>
                <c:pt idx="65">
                  <c:v>0.67035699742883559</c:v>
                </c:pt>
                <c:pt idx="66">
                  <c:v>0.70387484730027738</c:v>
                </c:pt>
                <c:pt idx="67">
                  <c:v>0.73906858966529132</c:v>
                </c:pt>
                <c:pt idx="68">
                  <c:v>0.77602201914855595</c:v>
                </c:pt>
                <c:pt idx="69">
                  <c:v>0.81482312010598379</c:v>
                </c:pt>
                <c:pt idx="70">
                  <c:v>0.85556427611128305</c:v>
                </c:pt>
                <c:pt idx="71">
                  <c:v>0.72722963469459057</c:v>
                </c:pt>
                <c:pt idx="72">
                  <c:v>0.76359111642932009</c:v>
                </c:pt>
                <c:pt idx="73">
                  <c:v>0.80177067225078613</c:v>
                </c:pt>
                <c:pt idx="74">
                  <c:v>0.84185920586332552</c:v>
                </c:pt>
                <c:pt idx="75">
                  <c:v>0.75037576201008738</c:v>
                </c:pt>
                <c:pt idx="76">
                  <c:v>0.78789455011059173</c:v>
                </c:pt>
                <c:pt idx="77">
                  <c:v>0.82728927761612137</c:v>
                </c:pt>
                <c:pt idx="78">
                  <c:v>0.86865374149692742</c:v>
                </c:pt>
                <c:pt idx="79">
                  <c:v>0.9120864285717738</c:v>
                </c:pt>
                <c:pt idx="80">
                  <c:v>0.77527346428600774</c:v>
                </c:pt>
                <c:pt idx="81">
                  <c:v>0.81403713750030815</c:v>
                </c:pt>
                <c:pt idx="82">
                  <c:v>0.85473899437532364</c:v>
                </c:pt>
                <c:pt idx="83">
                  <c:v>0.89747594409408982</c:v>
                </c:pt>
                <c:pt idx="84">
                  <c:v>0.94234974129879434</c:v>
                </c:pt>
                <c:pt idx="85">
                  <c:v>0.85701405968053357</c:v>
                </c:pt>
                <c:pt idx="86">
                  <c:v>0.89986476266456028</c:v>
                </c:pt>
                <c:pt idx="87">
                  <c:v>0.76488504826487624</c:v>
                </c:pt>
                <c:pt idx="88">
                  <c:v>0.80312930067812005</c:v>
                </c:pt>
                <c:pt idx="89">
                  <c:v>0.68265990557640199</c:v>
                </c:pt>
                <c:pt idx="90">
                  <c:v>0.58026091973994165</c:v>
                </c:pt>
                <c:pt idx="91">
                  <c:v>0.6092739657269387</c:v>
                </c:pt>
                <c:pt idx="92">
                  <c:v>0.63973766401328569</c:v>
                </c:pt>
                <c:pt idx="93">
                  <c:v>0.60169265899431379</c:v>
                </c:pt>
                <c:pt idx="94">
                  <c:v>0.58457720274888259</c:v>
                </c:pt>
                <c:pt idx="95">
                  <c:v>0.49689062233655018</c:v>
                </c:pt>
                <c:pt idx="96">
                  <c:v>0.42235702898606764</c:v>
                </c:pt>
                <c:pt idx="97">
                  <c:v>0.44347488043537103</c:v>
                </c:pt>
                <c:pt idx="98">
                  <c:v>0.46564862445713961</c:v>
                </c:pt>
                <c:pt idx="99">
                  <c:v>0.48893105567999662</c:v>
                </c:pt>
                <c:pt idx="100">
                  <c:v>0.51337760846399649</c:v>
                </c:pt>
                <c:pt idx="101">
                  <c:v>0.53904648888719631</c:v>
                </c:pt>
                <c:pt idx="102">
                  <c:v>0.56599881333155611</c:v>
                </c:pt>
                <c:pt idx="103">
                  <c:v>0.59429875399813392</c:v>
                </c:pt>
                <c:pt idx="104">
                  <c:v>0.62401369169804066</c:v>
                </c:pt>
                <c:pt idx="105">
                  <c:v>0.65521437628294277</c:v>
                </c:pt>
                <c:pt idx="106">
                  <c:v>0.68797509509708998</c:v>
                </c:pt>
                <c:pt idx="107">
                  <c:v>0.72237384985194453</c:v>
                </c:pt>
                <c:pt idx="108">
                  <c:v>0.61401777237415278</c:v>
                </c:pt>
                <c:pt idx="109">
                  <c:v>0.64471866099286046</c:v>
                </c:pt>
                <c:pt idx="110">
                  <c:v>0.67695459404250347</c:v>
                </c:pt>
                <c:pt idx="111">
                  <c:v>0.57541140493612797</c:v>
                </c:pt>
                <c:pt idx="112">
                  <c:v>0.60418197518293437</c:v>
                </c:pt>
                <c:pt idx="113">
                  <c:v>0.63439107394208116</c:v>
                </c:pt>
                <c:pt idx="114">
                  <c:v>0.66611062763918527</c:v>
                </c:pt>
                <c:pt idx="115">
                  <c:v>0.69941615902114451</c:v>
                </c:pt>
                <c:pt idx="116">
                  <c:v>0.59450373516797284</c:v>
                </c:pt>
                <c:pt idx="117">
                  <c:v>0.62422892192637147</c:v>
                </c:pt>
                <c:pt idx="118">
                  <c:v>0.65544036802269012</c:v>
                </c:pt>
                <c:pt idx="119">
                  <c:v>0.68821238642382465</c:v>
                </c:pt>
                <c:pt idx="120">
                  <c:v>0.72262300574501592</c:v>
                </c:pt>
                <c:pt idx="121">
                  <c:v>0.7587541560322667</c:v>
                </c:pt>
                <c:pt idx="122">
                  <c:v>0.79669186383388002</c:v>
                </c:pt>
                <c:pt idx="123">
                  <c:v>0.83652645702557404</c:v>
                </c:pt>
                <c:pt idx="124">
                  <c:v>0.87083344093729709</c:v>
                </c:pt>
                <c:pt idx="125">
                  <c:v>0.91437511298416196</c:v>
                </c:pt>
                <c:pt idx="126">
                  <c:v>0.87692708700013722</c:v>
                </c:pt>
                <c:pt idx="127">
                  <c:v>0.84699549544281094</c:v>
                </c:pt>
                <c:pt idx="128">
                  <c:v>0.88934527021495158</c:v>
                </c:pt>
                <c:pt idx="129">
                  <c:v>0.93381253372569917</c:v>
                </c:pt>
                <c:pt idx="130">
                  <c:v>0.88106474465849083</c:v>
                </c:pt>
                <c:pt idx="131">
                  <c:v>0.92511798189141536</c:v>
                </c:pt>
                <c:pt idx="132">
                  <c:v>0.93815082182106346</c:v>
                </c:pt>
                <c:pt idx="133">
                  <c:v>0.98505836291211668</c:v>
                </c:pt>
                <c:pt idx="134">
                  <c:v>1.0343112810577226</c:v>
                </c:pt>
                <c:pt idx="135">
                  <c:v>1.0860268451106088</c:v>
                </c:pt>
                <c:pt idx="136">
                  <c:v>1.1403281873661393</c:v>
                </c:pt>
                <c:pt idx="137">
                  <c:v>1.0485255932207787</c:v>
                </c:pt>
                <c:pt idx="138">
                  <c:v>1.1009518728818177</c:v>
                </c:pt>
                <c:pt idx="139">
                  <c:v>1.1559994665259086</c:v>
                </c:pt>
                <c:pt idx="140">
                  <c:v>1.2137994398522041</c:v>
                </c:pt>
                <c:pt idx="141">
                  <c:v>1.2744894118448142</c:v>
                </c:pt>
                <c:pt idx="142">
                  <c:v>1.3382138824370551</c:v>
                </c:pt>
                <c:pt idx="143">
                  <c:v>1.405124576558908</c:v>
                </c:pt>
                <c:pt idx="144">
                  <c:v>1.4753808053868533</c:v>
                </c:pt>
                <c:pt idx="145">
                  <c:v>1.5491498456561961</c:v>
                </c:pt>
                <c:pt idx="146">
                  <c:v>1.626607337939006</c:v>
                </c:pt>
                <c:pt idx="147">
                  <c:v>1.7079377048359563</c:v>
                </c:pt>
                <c:pt idx="148">
                  <c:v>1.7933345900777542</c:v>
                </c:pt>
                <c:pt idx="149">
                  <c:v>1.883001319581642</c:v>
                </c:pt>
                <c:pt idx="150">
                  <c:v>1.6005511216443957</c:v>
                </c:pt>
                <c:pt idx="151">
                  <c:v>1.6805786777266156</c:v>
                </c:pt>
                <c:pt idx="152">
                  <c:v>1.7646076116129465</c:v>
                </c:pt>
                <c:pt idx="153">
                  <c:v>1.852837992193594</c:v>
                </c:pt>
                <c:pt idx="154">
                  <c:v>1.9454798918032739</c:v>
                </c:pt>
                <c:pt idx="155">
                  <c:v>2.0427538863934376</c:v>
                </c:pt>
                <c:pt idx="156">
                  <c:v>2.1448915807131095</c:v>
                </c:pt>
                <c:pt idx="157">
                  <c:v>2.252136159748765</c:v>
                </c:pt>
                <c:pt idx="158">
                  <c:v>2.3647429677362033</c:v>
                </c:pt>
                <c:pt idx="159">
                  <c:v>2.4829801161230134</c:v>
                </c:pt>
                <c:pt idx="160">
                  <c:v>2.6071291219291641</c:v>
                </c:pt>
                <c:pt idx="161">
                  <c:v>2.7374855780256224</c:v>
                </c:pt>
                <c:pt idx="162">
                  <c:v>2.3268627413217788</c:v>
                </c:pt>
                <c:pt idx="163">
                  <c:v>2.4432058783878681</c:v>
                </c:pt>
                <c:pt idx="164">
                  <c:v>2.5653661723072614</c:v>
                </c:pt>
                <c:pt idx="165">
                  <c:v>2.6936344809226247</c:v>
                </c:pt>
                <c:pt idx="166">
                  <c:v>2.8283162049687562</c:v>
                </c:pt>
                <c:pt idx="167">
                  <c:v>2.9697320152171942</c:v>
                </c:pt>
                <c:pt idx="168">
                  <c:v>3.1182186159780541</c:v>
                </c:pt>
                <c:pt idx="169">
                  <c:v>3.2741295467769569</c:v>
                </c:pt>
                <c:pt idx="170">
                  <c:v>3.4378360241158048</c:v>
                </c:pt>
                <c:pt idx="171">
                  <c:v>3.609727825321595</c:v>
                </c:pt>
                <c:pt idx="172">
                  <c:v>3.7902142165876751</c:v>
                </c:pt>
                <c:pt idx="173">
                  <c:v>3.9797249274170592</c:v>
                </c:pt>
                <c:pt idx="174">
                  <c:v>4.1787111737879119</c:v>
                </c:pt>
                <c:pt idx="175">
                  <c:v>4.3876467324773074</c:v>
                </c:pt>
                <c:pt idx="176">
                  <c:v>4.0323638333430836</c:v>
                </c:pt>
                <c:pt idx="177">
                  <c:v>3.9058583013166341</c:v>
                </c:pt>
                <c:pt idx="178">
                  <c:v>4.1011512163824664</c:v>
                </c:pt>
                <c:pt idx="179">
                  <c:v>4.30620877720159</c:v>
                </c:pt>
                <c:pt idx="180">
                  <c:v>4.5215192160616695</c:v>
                </c:pt>
                <c:pt idx="181">
                  <c:v>4.7475951768647535</c:v>
                </c:pt>
                <c:pt idx="182">
                  <c:v>4.9849749357079913</c:v>
                </c:pt>
                <c:pt idx="183">
                  <c:v>4.7297510477325311</c:v>
                </c:pt>
                <c:pt idx="184">
                  <c:v>4.9662386001191576</c:v>
                </c:pt>
                <c:pt idx="185">
                  <c:v>4.9418618881884555</c:v>
                </c:pt>
                <c:pt idx="186">
                  <c:v>4.5644251873429935</c:v>
                </c:pt>
                <c:pt idx="187">
                  <c:v>4.7926464467101431</c:v>
                </c:pt>
                <c:pt idx="188">
                  <c:v>5.0322787690456501</c:v>
                </c:pt>
                <c:pt idx="189">
                  <c:v>5.2838927074979329</c:v>
                </c:pt>
                <c:pt idx="190">
                  <c:v>5.5480873428728295</c:v>
                </c:pt>
                <c:pt idx="191">
                  <c:v>4.715874241441905</c:v>
                </c:pt>
                <c:pt idx="192">
                  <c:v>4.9516679535140007</c:v>
                </c:pt>
                <c:pt idx="193">
                  <c:v>5.1992513511897007</c:v>
                </c:pt>
                <c:pt idx="194">
                  <c:v>5.4592139187491862</c:v>
                </c:pt>
                <c:pt idx="195">
                  <c:v>4.640331830936808</c:v>
                </c:pt>
                <c:pt idx="196">
                  <c:v>4.8723484224836486</c:v>
                </c:pt>
                <c:pt idx="197">
                  <c:v>4.7586956664754583</c:v>
                </c:pt>
                <c:pt idx="198">
                  <c:v>4.9966304497992313</c:v>
                </c:pt>
                <c:pt idx="199">
                  <c:v>5.2464619722891932</c:v>
                </c:pt>
                <c:pt idx="200">
                  <c:v>5.5087850709036532</c:v>
                </c:pt>
                <c:pt idx="201">
                  <c:v>5.7842243244488358</c:v>
                </c:pt>
                <c:pt idx="202">
                  <c:v>6.0734355406712774</c:v>
                </c:pt>
                <c:pt idx="203">
                  <c:v>5.1624202095705858</c:v>
                </c:pt>
                <c:pt idx="204">
                  <c:v>5.420541220049115</c:v>
                </c:pt>
                <c:pt idx="205">
                  <c:v>5.6915682810515706</c:v>
                </c:pt>
                <c:pt idx="206">
                  <c:v>5.9761466951041493</c:v>
                </c:pt>
                <c:pt idx="207">
                  <c:v>5.4634312524527537</c:v>
                </c:pt>
                <c:pt idx="208">
                  <c:v>5.7366028150753916</c:v>
                </c:pt>
                <c:pt idx="209">
                  <c:v>4.8761123928140826</c:v>
                </c:pt>
                <c:pt idx="210">
                  <c:v>4.752301539013934</c:v>
                </c:pt>
                <c:pt idx="211">
                  <c:v>4.1907303333773198</c:v>
                </c:pt>
                <c:pt idx="212">
                  <c:v>4.4002668500461857</c:v>
                </c:pt>
                <c:pt idx="213">
                  <c:v>4.1983806165384125</c:v>
                </c:pt>
                <c:pt idx="214">
                  <c:v>4.1339239383753998</c:v>
                </c:pt>
                <c:pt idx="215">
                  <c:v>4.34062013529417</c:v>
                </c:pt>
                <c:pt idx="216">
                  <c:v>4.5576511420588783</c:v>
                </c:pt>
                <c:pt idx="217">
                  <c:v>4.7855336991618227</c:v>
                </c:pt>
                <c:pt idx="218">
                  <c:v>5.0248103841199141</c:v>
                </c:pt>
                <c:pt idx="219">
                  <c:v>5.2760509033259098</c:v>
                </c:pt>
                <c:pt idx="220">
                  <c:v>5.5398534484922051</c:v>
                </c:pt>
                <c:pt idx="221">
                  <c:v>5.2512992867756019</c:v>
                </c:pt>
                <c:pt idx="222">
                  <c:v>5.5138642511143825</c:v>
                </c:pt>
                <c:pt idx="223">
                  <c:v>5.7895574636701017</c:v>
                </c:pt>
                <c:pt idx="224">
                  <c:v>6.0790353368536074</c:v>
                </c:pt>
                <c:pt idx="225">
                  <c:v>5.1671800363255658</c:v>
                </c:pt>
                <c:pt idx="226">
                  <c:v>5.425539038141844</c:v>
                </c:pt>
                <c:pt idx="227">
                  <c:v>4.9496417567962601</c:v>
                </c:pt>
                <c:pt idx="228">
                  <c:v>5.1971238446360735</c:v>
                </c:pt>
                <c:pt idx="229">
                  <c:v>5.4569800368678774</c:v>
                </c:pt>
                <c:pt idx="230">
                  <c:v>5.7298290387112711</c:v>
                </c:pt>
                <c:pt idx="231">
                  <c:v>5.627891382557455</c:v>
                </c:pt>
                <c:pt idx="232">
                  <c:v>5.9092859516853284</c:v>
                </c:pt>
                <c:pt idx="233">
                  <c:v>6.204750249269595</c:v>
                </c:pt>
                <c:pt idx="234">
                  <c:v>6.5149877617330754</c:v>
                </c:pt>
                <c:pt idx="235">
                  <c:v>6.8407371498197298</c:v>
                </c:pt>
                <c:pt idx="236">
                  <c:v>7.0507743462887094</c:v>
                </c:pt>
                <c:pt idx="237">
                  <c:v>7.4033130636031448</c:v>
                </c:pt>
                <c:pt idx="238">
                  <c:v>7.7734787167833019</c:v>
                </c:pt>
                <c:pt idx="239">
                  <c:v>8.162152652622467</c:v>
                </c:pt>
                <c:pt idx="240">
                  <c:v>8.5702602852535907</c:v>
                </c:pt>
                <c:pt idx="241">
                  <c:v>7.2847212424655519</c:v>
                </c:pt>
                <c:pt idx="242">
                  <c:v>7.6489573045888299</c:v>
                </c:pt>
                <c:pt idx="243">
                  <c:v>6.5016137089005053</c:v>
                </c:pt>
                <c:pt idx="244">
                  <c:v>6.8266943943455312</c:v>
                </c:pt>
                <c:pt idx="245">
                  <c:v>7.1680291140628078</c:v>
                </c:pt>
                <c:pt idx="246">
                  <c:v>7.5264305697659486</c:v>
                </c:pt>
                <c:pt idx="247">
                  <c:v>7.9027520982542461</c:v>
                </c:pt>
                <c:pt idx="248">
                  <c:v>8.297889703166959</c:v>
                </c:pt>
                <c:pt idx="249">
                  <c:v>8.7127841883253065</c:v>
                </c:pt>
                <c:pt idx="250">
                  <c:v>8.6658150013262478</c:v>
                </c:pt>
                <c:pt idx="251">
                  <c:v>9.0991057513925604</c:v>
                </c:pt>
                <c:pt idx="252">
                  <c:v>9.2689557254185537</c:v>
                </c:pt>
                <c:pt idx="253">
                  <c:v>9.7324035116894816</c:v>
                </c:pt>
                <c:pt idx="254">
                  <c:v>9.6295048571566895</c:v>
                </c:pt>
                <c:pt idx="255">
                  <c:v>9.0875652814748484</c:v>
                </c:pt>
                <c:pt idx="256">
                  <c:v>8.417480557858136</c:v>
                </c:pt>
                <c:pt idx="257">
                  <c:v>7.7912772105320389</c:v>
                </c:pt>
                <c:pt idx="258">
                  <c:v>6.6225856289522333</c:v>
                </c:pt>
                <c:pt idx="259">
                  <c:v>6.4108494405336192</c:v>
                </c:pt>
                <c:pt idx="260">
                  <c:v>6.2558310855258155</c:v>
                </c:pt>
                <c:pt idx="261">
                  <c:v>6.5686226398021068</c:v>
                </c:pt>
                <c:pt idx="262">
                  <c:v>5.5833292438317903</c:v>
                </c:pt>
                <c:pt idx="263">
                  <c:v>5.8624957060233802</c:v>
                </c:pt>
                <c:pt idx="264">
                  <c:v>6.1556204913245498</c:v>
                </c:pt>
                <c:pt idx="265">
                  <c:v>6.4634015158907774</c:v>
                </c:pt>
                <c:pt idx="266">
                  <c:v>6.7865715916853162</c:v>
                </c:pt>
                <c:pt idx="267">
                  <c:v>7.1259001712695822</c:v>
                </c:pt>
                <c:pt idx="268">
                  <c:v>6.057015145579145</c:v>
                </c:pt>
                <c:pt idx="269">
                  <c:v>6.3598659028581022</c:v>
                </c:pt>
                <c:pt idx="270">
                  <c:v>6.6778591980010074</c:v>
                </c:pt>
                <c:pt idx="271">
                  <c:v>7.011752157901058</c:v>
                </c:pt>
                <c:pt idx="272">
                  <c:v>5.9599893342158987</c:v>
                </c:pt>
                <c:pt idx="273">
                  <c:v>6.0298431408095263</c:v>
                </c:pt>
                <c:pt idx="274">
                  <c:v>6.3313352978500026</c:v>
                </c:pt>
                <c:pt idx="275">
                  <c:v>6.6479020627425029</c:v>
                </c:pt>
                <c:pt idx="276">
                  <c:v>6.5347412141561323</c:v>
                </c:pt>
                <c:pt idx="277">
                  <c:v>6.8614782748639396</c:v>
                </c:pt>
                <c:pt idx="278">
                  <c:v>7.2045521886071366</c:v>
                </c:pt>
                <c:pt idx="279">
                  <c:v>7.5647797980374936</c:v>
                </c:pt>
                <c:pt idx="280">
                  <c:v>7.9430187879393683</c:v>
                </c:pt>
                <c:pt idx="281">
                  <c:v>7.1205320037688731</c:v>
                </c:pt>
                <c:pt idx="282">
                  <c:v>7.1318802871709961</c:v>
                </c:pt>
                <c:pt idx="283">
                  <c:v>7.4884743015295463</c:v>
                </c:pt>
                <c:pt idx="284">
                  <c:v>7.8628980166060236</c:v>
                </c:pt>
                <c:pt idx="285">
                  <c:v>6.6834633141151203</c:v>
                </c:pt>
                <c:pt idx="286">
                  <c:v>5.6809438169978517</c:v>
                </c:pt>
                <c:pt idx="287">
                  <c:v>5.9649910078477442</c:v>
                </c:pt>
                <c:pt idx="288">
                  <c:v>5.0702423566705823</c:v>
                </c:pt>
                <c:pt idx="289">
                  <c:v>4.3097060031699952</c:v>
                </c:pt>
                <c:pt idx="290">
                  <c:v>4.5251913033284952</c:v>
                </c:pt>
                <c:pt idx="291">
                  <c:v>4.7514508684949197</c:v>
                </c:pt>
                <c:pt idx="292">
                  <c:v>4.9890234119196659</c:v>
                </c:pt>
                <c:pt idx="293">
                  <c:v>5.2384745825156491</c:v>
                </c:pt>
                <c:pt idx="294">
                  <c:v>5.5003983116414314</c:v>
                </c:pt>
                <c:pt idx="295">
                  <c:v>5.7754182272235033</c:v>
                </c:pt>
                <c:pt idx="296">
                  <c:v>6.0641891385846787</c:v>
                </c:pt>
                <c:pt idx="297">
                  <c:v>6.3673985955139125</c:v>
                </c:pt>
                <c:pt idx="298">
                  <c:v>6.6857685252896086</c:v>
                </c:pt>
                <c:pt idx="299">
                  <c:v>5.6829032464961671</c:v>
                </c:pt>
                <c:pt idx="300">
                  <c:v>4.830467759521742</c:v>
                </c:pt>
                <c:pt idx="301">
                  <c:v>5.0719911474978296</c:v>
                </c:pt>
                <c:pt idx="302">
                  <c:v>4.3111924753731552</c:v>
                </c:pt>
                <c:pt idx="303">
                  <c:v>4.5267520991418131</c:v>
                </c:pt>
                <c:pt idx="304">
                  <c:v>3.8477392842705411</c:v>
                </c:pt>
                <c:pt idx="305">
                  <c:v>4.0401262484840688</c:v>
                </c:pt>
                <c:pt idx="306">
                  <c:v>4.2421325609082725</c:v>
                </c:pt>
                <c:pt idx="307">
                  <c:v>3.6058126767720315</c:v>
                </c:pt>
                <c:pt idx="308">
                  <c:v>3.7861033106106334</c:v>
                </c:pt>
                <c:pt idx="309">
                  <c:v>3.9754084761411654</c:v>
                </c:pt>
                <c:pt idx="310">
                  <c:v>3.8239074564931141</c:v>
                </c:pt>
                <c:pt idx="311">
                  <c:v>4.0151028293177697</c:v>
                </c:pt>
                <c:pt idx="312">
                  <c:v>4.2158579707836585</c:v>
                </c:pt>
                <c:pt idx="313">
                  <c:v>4.4266508693228417</c:v>
                </c:pt>
                <c:pt idx="314">
                  <c:v>4.6479834127889843</c:v>
                </c:pt>
                <c:pt idx="315">
                  <c:v>4.8803825834284336</c:v>
                </c:pt>
                <c:pt idx="316">
                  <c:v>4.1483251959141683</c:v>
                </c:pt>
                <c:pt idx="317">
                  <c:v>4.355741455709877</c:v>
                </c:pt>
                <c:pt idx="318">
                  <c:v>3.8226696089500343</c:v>
                </c:pt>
                <c:pt idx="319">
                  <c:v>3.6212739282100492</c:v>
                </c:pt>
                <c:pt idx="320">
                  <c:v>3.8023376246205518</c:v>
                </c:pt>
                <c:pt idx="321">
                  <c:v>3.2319869809274691</c:v>
                </c:pt>
                <c:pt idx="322">
                  <c:v>3.0484935265264252</c:v>
                </c:pt>
                <c:pt idx="323">
                  <c:v>3.2009182028527468</c:v>
                </c:pt>
                <c:pt idx="324">
                  <c:v>3.1570198960707661</c:v>
                </c:pt>
                <c:pt idx="325">
                  <c:v>3.3148708908743045</c:v>
                </c:pt>
                <c:pt idx="326">
                  <c:v>2.8176402572431587</c:v>
                </c:pt>
                <c:pt idx="327">
                  <c:v>2.3949942186566848</c:v>
                </c:pt>
                <c:pt idx="328">
                  <c:v>2.2932569990619371</c:v>
                </c:pt>
                <c:pt idx="329">
                  <c:v>2.2083215546522355</c:v>
                </c:pt>
                <c:pt idx="330">
                  <c:v>2.3187376323848472</c:v>
                </c:pt>
                <c:pt idx="331">
                  <c:v>2.1118510658250362</c:v>
                </c:pt>
                <c:pt idx="332">
                  <c:v>2.1813238080929915</c:v>
                </c:pt>
                <c:pt idx="333">
                  <c:v>2.2903899984976412</c:v>
                </c:pt>
                <c:pt idx="334">
                  <c:v>2.0751061813155549</c:v>
                </c:pt>
                <c:pt idx="335">
                  <c:v>2.1788614903813328</c:v>
                </c:pt>
                <c:pt idx="336">
                  <c:v>2.2043500587593789</c:v>
                </c:pt>
                <c:pt idx="337">
                  <c:v>2.314567561697348</c:v>
                </c:pt>
                <c:pt idx="338">
                  <c:v>2.1951797882580184</c:v>
                </c:pt>
                <c:pt idx="339">
                  <c:v>2.1555214385625336</c:v>
                </c:pt>
                <c:pt idx="340">
                  <c:v>1.9194152061840233</c:v>
                </c:pt>
                <c:pt idx="341">
                  <c:v>2.0153859664932243</c:v>
                </c:pt>
                <c:pt idx="342">
                  <c:v>1.9688639270294885</c:v>
                </c:pt>
                <c:pt idx="343">
                  <c:v>1.6735343379750651</c:v>
                </c:pt>
                <c:pt idx="344">
                  <c:v>1.7572110548738185</c:v>
                </c:pt>
                <c:pt idx="345">
                  <c:v>1.4936293966427456</c:v>
                </c:pt>
                <c:pt idx="346">
                  <c:v>1.4005481443881977</c:v>
                </c:pt>
                <c:pt idx="347">
                  <c:v>1.4705755516076078</c:v>
                </c:pt>
                <c:pt idx="348">
                  <c:v>1.5441043291879881</c:v>
                </c:pt>
                <c:pt idx="349">
                  <c:v>1.6213095456473876</c:v>
                </c:pt>
                <c:pt idx="350">
                  <c:v>1.702375022929757</c:v>
                </c:pt>
                <c:pt idx="351">
                  <c:v>1.4709815781813236</c:v>
                </c:pt>
                <c:pt idx="352">
                  <c:v>1.5445306570903898</c:v>
                </c:pt>
                <c:pt idx="353">
                  <c:v>1.6217571899449095</c:v>
                </c:pt>
                <c:pt idx="354">
                  <c:v>1.702845049442155</c:v>
                </c:pt>
                <c:pt idx="355">
                  <c:v>1.7879873019142627</c:v>
                </c:pt>
                <c:pt idx="356">
                  <c:v>1.8773866670099759</c:v>
                </c:pt>
                <c:pt idx="357">
                  <c:v>1.9712560003604749</c:v>
                </c:pt>
                <c:pt idx="358">
                  <c:v>2.0698188003784987</c:v>
                </c:pt>
                <c:pt idx="359">
                  <c:v>2.173309740397424</c:v>
                </c:pt>
                <c:pt idx="360">
                  <c:v>2.2819752274172953</c:v>
                </c:pt>
                <c:pt idx="361">
                  <c:v>2.3960739887881601</c:v>
                </c:pt>
                <c:pt idx="362">
                  <c:v>2.5158776882275684</c:v>
                </c:pt>
                <c:pt idx="363">
                  <c:v>2.641671572638947</c:v>
                </c:pt>
                <c:pt idx="364">
                  <c:v>2.7737551512708944</c:v>
                </c:pt>
                <c:pt idx="365">
                  <c:v>2.9124429088344392</c:v>
                </c:pt>
                <c:pt idx="366">
                  <c:v>3.0580650542761614</c:v>
                </c:pt>
                <c:pt idx="367">
                  <c:v>3.2109683069899697</c:v>
                </c:pt>
                <c:pt idx="368">
                  <c:v>3.3715167223394684</c:v>
                </c:pt>
                <c:pt idx="369">
                  <c:v>2.8657892139885481</c:v>
                </c:pt>
                <c:pt idx="370">
                  <c:v>3.0090786746879759</c:v>
                </c:pt>
                <c:pt idx="371">
                  <c:v>3.1595326084223747</c:v>
                </c:pt>
                <c:pt idx="372">
                  <c:v>3.3175092388434937</c:v>
                </c:pt>
                <c:pt idx="373">
                  <c:v>3.4833847007856686</c:v>
                </c:pt>
                <c:pt idx="374">
                  <c:v>3.6575539358249523</c:v>
                </c:pt>
                <c:pt idx="375">
                  <c:v>3.8404316326162</c:v>
                </c:pt>
                <c:pt idx="376">
                  <c:v>3.3206809092597291</c:v>
                </c:pt>
                <c:pt idx="377">
                  <c:v>2.8225787728707696</c:v>
                </c:pt>
                <c:pt idx="378">
                  <c:v>2.9637077115143082</c:v>
                </c:pt>
                <c:pt idx="379">
                  <c:v>3.0290097458358098</c:v>
                </c:pt>
                <c:pt idx="380">
                  <c:v>3.1804602331276004</c:v>
                </c:pt>
                <c:pt idx="381">
                  <c:v>3.3394832447839806</c:v>
                </c:pt>
                <c:pt idx="382">
                  <c:v>3.1938727800703357</c:v>
                </c:pt>
                <c:pt idx="383">
                  <c:v>3.3535664190738528</c:v>
                </c:pt>
                <c:pt idx="384">
                  <c:v>3.5212447400275457</c:v>
                </c:pt>
                <c:pt idx="385">
                  <c:v>3.6973069770289233</c:v>
                </c:pt>
                <c:pt idx="386">
                  <c:v>3.8821723258803695</c:v>
                </c:pt>
                <c:pt idx="387">
                  <c:v>3.9843347555088005</c:v>
                </c:pt>
                <c:pt idx="388">
                  <c:v>4.1835514932842406</c:v>
                </c:pt>
                <c:pt idx="389">
                  <c:v>4.3927290679484532</c:v>
                </c:pt>
                <c:pt idx="390">
                  <c:v>3.7338197077561852</c:v>
                </c:pt>
                <c:pt idx="391">
                  <c:v>3.9205106931439948</c:v>
                </c:pt>
                <c:pt idx="392">
                  <c:v>4.1165362278011948</c:v>
                </c:pt>
                <c:pt idx="393">
                  <c:v>3.4990557936310154</c:v>
                </c:pt>
                <c:pt idx="394">
                  <c:v>3.6740085833125664</c:v>
                </c:pt>
                <c:pt idx="395">
                  <c:v>3.8577090124781948</c:v>
                </c:pt>
                <c:pt idx="396">
                  <c:v>4.0505944631021045</c:v>
                </c:pt>
                <c:pt idx="397">
                  <c:v>4.2531241862572102</c:v>
                </c:pt>
                <c:pt idx="398">
                  <c:v>4.4657803955700706</c:v>
                </c:pt>
                <c:pt idx="399">
                  <c:v>3.9147179453328609</c:v>
                </c:pt>
                <c:pt idx="400">
                  <c:v>4.1104538425995045</c:v>
                </c:pt>
                <c:pt idx="401">
                  <c:v>4.0001602512732086</c:v>
                </c:pt>
                <c:pt idx="402">
                  <c:v>4.2001682638368694</c:v>
                </c:pt>
                <c:pt idx="403">
                  <c:v>3.570143024261339</c:v>
                </c:pt>
                <c:pt idx="404">
                  <c:v>3.7486501754744062</c:v>
                </c:pt>
                <c:pt idx="405">
                  <c:v>3.1863526491532452</c:v>
                </c:pt>
                <c:pt idx="406">
                  <c:v>3.3456702816109076</c:v>
                </c:pt>
                <c:pt idx="407">
                  <c:v>3.5129537956914532</c:v>
                </c:pt>
                <c:pt idx="408">
                  <c:v>3.6886014854760258</c:v>
                </c:pt>
                <c:pt idx="409">
                  <c:v>3.8730315597498275</c:v>
                </c:pt>
                <c:pt idx="410">
                  <c:v>3.5703183552989644</c:v>
                </c:pt>
                <c:pt idx="411">
                  <c:v>3.0347706020041194</c:v>
                </c:pt>
                <c:pt idx="412">
                  <c:v>3.1865091321043257</c:v>
                </c:pt>
                <c:pt idx="413">
                  <c:v>2.708532762288677</c:v>
                </c:pt>
                <c:pt idx="414">
                  <c:v>2.843959400403111</c:v>
                </c:pt>
                <c:pt idx="415">
                  <c:v>2.9861573704232667</c:v>
                </c:pt>
                <c:pt idx="416">
                  <c:v>3.13546523894443</c:v>
                </c:pt>
                <c:pt idx="417">
                  <c:v>3.2922385008916515</c:v>
                </c:pt>
                <c:pt idx="418">
                  <c:v>3.0047818556645445</c:v>
                </c:pt>
                <c:pt idx="419">
                  <c:v>3.1145131697976431</c:v>
                </c:pt>
                <c:pt idx="420">
                  <c:v>3.2702388282875257</c:v>
                </c:pt>
                <c:pt idx="421">
                  <c:v>2.7797030040443969</c:v>
                </c:pt>
                <c:pt idx="422">
                  <c:v>2.9186881542466168</c:v>
                </c:pt>
                <c:pt idx="423">
                  <c:v>3.0646225619589478</c:v>
                </c:pt>
                <c:pt idx="424">
                  <c:v>2.900887687176867</c:v>
                </c:pt>
                <c:pt idx="425">
                  <c:v>3.0459320715357103</c:v>
                </c:pt>
                <c:pt idx="426">
                  <c:v>2.5890422608053538</c:v>
                </c:pt>
                <c:pt idx="427">
                  <c:v>2.7184943738456218</c:v>
                </c:pt>
                <c:pt idx="428">
                  <c:v>2.3107202177687785</c:v>
                </c:pt>
                <c:pt idx="429">
                  <c:v>2.4262562286572176</c:v>
                </c:pt>
                <c:pt idx="430">
                  <c:v>2.062317794358635</c:v>
                </c:pt>
                <c:pt idx="431">
                  <c:v>2.1654336840765671</c:v>
                </c:pt>
                <c:pt idx="432">
                  <c:v>1.8406186314650821</c:v>
                </c:pt>
                <c:pt idx="433">
                  <c:v>1.9326495630383362</c:v>
                </c:pt>
                <c:pt idx="434">
                  <c:v>1.9717509902475161</c:v>
                </c:pt>
                <c:pt idx="435">
                  <c:v>2.0703385397598919</c:v>
                </c:pt>
                <c:pt idx="436">
                  <c:v>2.1738554667478867</c:v>
                </c:pt>
                <c:pt idx="437">
                  <c:v>1.8477771467357036</c:v>
                </c:pt>
                <c:pt idx="438">
                  <c:v>1.9401660040724888</c:v>
                </c:pt>
                <c:pt idx="439">
                  <c:v>2.0371743042761135</c:v>
                </c:pt>
                <c:pt idx="440">
                  <c:v>2.1390330194899194</c:v>
                </c:pt>
                <c:pt idx="441">
                  <c:v>2.2459846704644155</c:v>
                </c:pt>
                <c:pt idx="442">
                  <c:v>2.3582839039876364</c:v>
                </c:pt>
                <c:pt idx="443">
                  <c:v>2.0045413183894909</c:v>
                </c:pt>
                <c:pt idx="444">
                  <c:v>2.1047683843089655</c:v>
                </c:pt>
                <c:pt idx="445">
                  <c:v>2.210006803524414</c:v>
                </c:pt>
                <c:pt idx="446">
                  <c:v>2.320507143700635</c:v>
                </c:pt>
                <c:pt idx="447">
                  <c:v>2.4365325008856669</c:v>
                </c:pt>
                <c:pt idx="448">
                  <c:v>2.0710526257528166</c:v>
                </c:pt>
                <c:pt idx="449">
                  <c:v>2.1746052570404575</c:v>
                </c:pt>
                <c:pt idx="450">
                  <c:v>2.2833355198924803</c:v>
                </c:pt>
                <c:pt idx="451">
                  <c:v>2.3350265690740213</c:v>
                </c:pt>
                <c:pt idx="452">
                  <c:v>2.4517778975277222</c:v>
                </c:pt>
                <c:pt idx="453">
                  <c:v>2.5743667924041085</c:v>
                </c:pt>
                <c:pt idx="454">
                  <c:v>2.515388096266499</c:v>
                </c:pt>
                <c:pt idx="455">
                  <c:v>2.6411575010798241</c:v>
                </c:pt>
                <c:pt idx="456">
                  <c:v>2.604504703105655</c:v>
                </c:pt>
                <c:pt idx="457">
                  <c:v>2.4377111695936362</c:v>
                </c:pt>
                <c:pt idx="458">
                  <c:v>2.3423672866391283</c:v>
                </c:pt>
                <c:pt idx="459">
                  <c:v>2.3509572193886643</c:v>
                </c:pt>
                <c:pt idx="460">
                  <c:v>2.2508238563406286</c:v>
                </c:pt>
                <c:pt idx="461">
                  <c:v>2.1149045413442136</c:v>
                </c:pt>
                <c:pt idx="462">
                  <c:v>1.9896371185107484</c:v>
                </c:pt>
                <c:pt idx="463">
                  <c:v>1.8153506631791076</c:v>
                </c:pt>
                <c:pt idx="464">
                  <c:v>1.62627316098117</c:v>
                </c:pt>
                <c:pt idx="465">
                  <c:v>1.4776488808044637</c:v>
                </c:pt>
                <c:pt idx="466">
                  <c:v>1.5515313248446869</c:v>
                </c:pt>
                <c:pt idx="467">
                  <c:v>1.4351948502312413</c:v>
                </c:pt>
                <c:pt idx="468">
                  <c:v>1.3275697803922548</c:v>
                </c:pt>
                <c:pt idx="469">
                  <c:v>1.3939482694118677</c:v>
                </c:pt>
                <c:pt idx="470">
                  <c:v>1.4636456828824611</c:v>
                </c:pt>
                <c:pt idx="471">
                  <c:v>1.5368279670265843</c:v>
                </c:pt>
                <c:pt idx="472">
                  <c:v>1.6136693653779135</c:v>
                </c:pt>
                <c:pt idx="473">
                  <c:v>1.6943528336468092</c:v>
                </c:pt>
                <c:pt idx="474">
                  <c:v>1.5013077157149186</c:v>
                </c:pt>
                <c:pt idx="475">
                  <c:v>1.4270826140984161</c:v>
                </c:pt>
                <c:pt idx="476">
                  <c:v>1.3224754100410585</c:v>
                </c:pt>
                <c:pt idx="477">
                  <c:v>1.3885991805431115</c:v>
                </c:pt>
                <c:pt idx="478">
                  <c:v>1.3139623433479961</c:v>
                </c:pt>
                <c:pt idx="479">
                  <c:v>1.3796604605153959</c:v>
                </c:pt>
                <c:pt idx="480">
                  <c:v>1.4486434835411657</c:v>
                </c:pt>
                <c:pt idx="481">
                  <c:v>1.5210756577182241</c:v>
                </c:pt>
                <c:pt idx="482">
                  <c:v>1.5971294406041354</c:v>
                </c:pt>
                <c:pt idx="483">
                  <c:v>1.6769859126343423</c:v>
                </c:pt>
                <c:pt idx="484">
                  <c:v>1.491239951815351</c:v>
                </c:pt>
                <c:pt idx="485">
                  <c:v>1.433584453678304</c:v>
                </c:pt>
                <c:pt idx="486">
                  <c:v>1.5052636763622194</c:v>
                </c:pt>
                <c:pt idx="487">
                  <c:v>1.3864270703336232</c:v>
                </c:pt>
                <c:pt idx="488">
                  <c:v>1.324079417270652</c:v>
                </c:pt>
                <c:pt idx="489">
                  <c:v>1.3902833881341847</c:v>
                </c:pt>
                <c:pt idx="490">
                  <c:v>1.4597975575408941</c:v>
                </c:pt>
                <c:pt idx="491">
                  <c:v>1.5327874354179389</c:v>
                </c:pt>
                <c:pt idx="492">
                  <c:v>1.609426807188836</c:v>
                </c:pt>
                <c:pt idx="493">
                  <c:v>1.6898981475482779</c:v>
                </c:pt>
                <c:pt idx="494">
                  <c:v>1.4364134254160361</c:v>
                </c:pt>
                <c:pt idx="495">
                  <c:v>1.3886417746224022</c:v>
                </c:pt>
                <c:pt idx="496">
                  <c:v>1.4580738633535224</c:v>
                </c:pt>
                <c:pt idx="497">
                  <c:v>1.4869377745260308</c:v>
                </c:pt>
                <c:pt idx="498">
                  <c:v>1.4134769886642102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Cum Returns@1.1TP and 0.9SL</c:v>
                </c:pt>
              </c:strCache>
            </c:strRef>
          </c:tx>
          <c:marker>
            <c:symbol val="none"/>
          </c:marker>
          <c:xVal>
            <c:numRef>
              <c:f>Sheet3!$A$2:$A$500</c:f>
              <c:numCache>
                <c:formatCode>[$-409]d\-mmm\-yy;@</c:formatCode>
                <c:ptCount val="499"/>
                <c:pt idx="0">
                  <c:v>39080</c:v>
                </c:pt>
                <c:pt idx="1">
                  <c:v>39084</c:v>
                </c:pt>
                <c:pt idx="2">
                  <c:v>39085</c:v>
                </c:pt>
                <c:pt idx="3">
                  <c:v>39086</c:v>
                </c:pt>
                <c:pt idx="4">
                  <c:v>39087</c:v>
                </c:pt>
                <c:pt idx="5">
                  <c:v>39090</c:v>
                </c:pt>
                <c:pt idx="6">
                  <c:v>39091</c:v>
                </c:pt>
                <c:pt idx="7">
                  <c:v>39092</c:v>
                </c:pt>
                <c:pt idx="8">
                  <c:v>39093</c:v>
                </c:pt>
                <c:pt idx="9">
                  <c:v>39094</c:v>
                </c:pt>
                <c:pt idx="10">
                  <c:v>39097</c:v>
                </c:pt>
                <c:pt idx="11">
                  <c:v>39098</c:v>
                </c:pt>
                <c:pt idx="12">
                  <c:v>39099</c:v>
                </c:pt>
                <c:pt idx="13">
                  <c:v>39100</c:v>
                </c:pt>
                <c:pt idx="14">
                  <c:v>39101</c:v>
                </c:pt>
                <c:pt idx="15">
                  <c:v>39104</c:v>
                </c:pt>
                <c:pt idx="16">
                  <c:v>39105</c:v>
                </c:pt>
                <c:pt idx="17">
                  <c:v>39106</c:v>
                </c:pt>
                <c:pt idx="18">
                  <c:v>39107</c:v>
                </c:pt>
                <c:pt idx="19">
                  <c:v>39111</c:v>
                </c:pt>
                <c:pt idx="20">
                  <c:v>39113</c:v>
                </c:pt>
                <c:pt idx="21">
                  <c:v>39114</c:v>
                </c:pt>
                <c:pt idx="22">
                  <c:v>39115</c:v>
                </c:pt>
                <c:pt idx="23">
                  <c:v>39118</c:v>
                </c:pt>
                <c:pt idx="24">
                  <c:v>39119</c:v>
                </c:pt>
                <c:pt idx="25">
                  <c:v>39120</c:v>
                </c:pt>
                <c:pt idx="26">
                  <c:v>39121</c:v>
                </c:pt>
                <c:pt idx="27">
                  <c:v>39122</c:v>
                </c:pt>
                <c:pt idx="28">
                  <c:v>39125</c:v>
                </c:pt>
                <c:pt idx="29">
                  <c:v>39126</c:v>
                </c:pt>
                <c:pt idx="30">
                  <c:v>39127</c:v>
                </c:pt>
                <c:pt idx="31">
                  <c:v>39128</c:v>
                </c:pt>
                <c:pt idx="32">
                  <c:v>39132</c:v>
                </c:pt>
                <c:pt idx="33">
                  <c:v>39133</c:v>
                </c:pt>
                <c:pt idx="34">
                  <c:v>39134</c:v>
                </c:pt>
                <c:pt idx="35">
                  <c:v>39135</c:v>
                </c:pt>
                <c:pt idx="36">
                  <c:v>39136</c:v>
                </c:pt>
                <c:pt idx="37">
                  <c:v>39139</c:v>
                </c:pt>
                <c:pt idx="38">
                  <c:v>39140</c:v>
                </c:pt>
                <c:pt idx="39">
                  <c:v>39141</c:v>
                </c:pt>
                <c:pt idx="40">
                  <c:v>39142</c:v>
                </c:pt>
                <c:pt idx="41">
                  <c:v>39143</c:v>
                </c:pt>
                <c:pt idx="42">
                  <c:v>39146</c:v>
                </c:pt>
                <c:pt idx="43">
                  <c:v>39147</c:v>
                </c:pt>
                <c:pt idx="44">
                  <c:v>39148</c:v>
                </c:pt>
                <c:pt idx="45">
                  <c:v>39149</c:v>
                </c:pt>
                <c:pt idx="46">
                  <c:v>39150</c:v>
                </c:pt>
                <c:pt idx="47">
                  <c:v>39153</c:v>
                </c:pt>
                <c:pt idx="48">
                  <c:v>39154</c:v>
                </c:pt>
                <c:pt idx="49">
                  <c:v>39155</c:v>
                </c:pt>
                <c:pt idx="50">
                  <c:v>39156</c:v>
                </c:pt>
                <c:pt idx="51">
                  <c:v>39157</c:v>
                </c:pt>
                <c:pt idx="52">
                  <c:v>39160</c:v>
                </c:pt>
                <c:pt idx="53">
                  <c:v>39161</c:v>
                </c:pt>
                <c:pt idx="54">
                  <c:v>39162</c:v>
                </c:pt>
                <c:pt idx="55">
                  <c:v>39163</c:v>
                </c:pt>
                <c:pt idx="56">
                  <c:v>39164</c:v>
                </c:pt>
                <c:pt idx="57">
                  <c:v>39167</c:v>
                </c:pt>
                <c:pt idx="58">
                  <c:v>39169</c:v>
                </c:pt>
                <c:pt idx="59">
                  <c:v>39170</c:v>
                </c:pt>
                <c:pt idx="60">
                  <c:v>39171</c:v>
                </c:pt>
                <c:pt idx="61">
                  <c:v>39174</c:v>
                </c:pt>
                <c:pt idx="62">
                  <c:v>39175</c:v>
                </c:pt>
                <c:pt idx="63">
                  <c:v>39176</c:v>
                </c:pt>
                <c:pt idx="64">
                  <c:v>39177</c:v>
                </c:pt>
                <c:pt idx="65">
                  <c:v>39181</c:v>
                </c:pt>
                <c:pt idx="66">
                  <c:v>39182</c:v>
                </c:pt>
                <c:pt idx="67">
                  <c:v>39183</c:v>
                </c:pt>
                <c:pt idx="68">
                  <c:v>39184</c:v>
                </c:pt>
                <c:pt idx="69">
                  <c:v>39185</c:v>
                </c:pt>
                <c:pt idx="70">
                  <c:v>39188</c:v>
                </c:pt>
                <c:pt idx="71">
                  <c:v>39189</c:v>
                </c:pt>
                <c:pt idx="72">
                  <c:v>39190</c:v>
                </c:pt>
                <c:pt idx="73">
                  <c:v>39191</c:v>
                </c:pt>
                <c:pt idx="74">
                  <c:v>39192</c:v>
                </c:pt>
                <c:pt idx="75">
                  <c:v>39195</c:v>
                </c:pt>
                <c:pt idx="76">
                  <c:v>39196</c:v>
                </c:pt>
                <c:pt idx="77">
                  <c:v>39197</c:v>
                </c:pt>
                <c:pt idx="78">
                  <c:v>39198</c:v>
                </c:pt>
                <c:pt idx="79">
                  <c:v>39199</c:v>
                </c:pt>
                <c:pt idx="80">
                  <c:v>39202</c:v>
                </c:pt>
                <c:pt idx="81">
                  <c:v>39205</c:v>
                </c:pt>
                <c:pt idx="82">
                  <c:v>39206</c:v>
                </c:pt>
                <c:pt idx="83">
                  <c:v>39209</c:v>
                </c:pt>
                <c:pt idx="84">
                  <c:v>39210</c:v>
                </c:pt>
                <c:pt idx="85">
                  <c:v>39211</c:v>
                </c:pt>
                <c:pt idx="86">
                  <c:v>39212</c:v>
                </c:pt>
                <c:pt idx="87">
                  <c:v>39213</c:v>
                </c:pt>
                <c:pt idx="88">
                  <c:v>39216</c:v>
                </c:pt>
                <c:pt idx="89">
                  <c:v>39217</c:v>
                </c:pt>
                <c:pt idx="90">
                  <c:v>39218</c:v>
                </c:pt>
                <c:pt idx="91">
                  <c:v>39219</c:v>
                </c:pt>
                <c:pt idx="92">
                  <c:v>39220</c:v>
                </c:pt>
                <c:pt idx="93">
                  <c:v>39223</c:v>
                </c:pt>
                <c:pt idx="94">
                  <c:v>39224</c:v>
                </c:pt>
                <c:pt idx="95">
                  <c:v>39225</c:v>
                </c:pt>
                <c:pt idx="96">
                  <c:v>39226</c:v>
                </c:pt>
                <c:pt idx="97">
                  <c:v>39227</c:v>
                </c:pt>
                <c:pt idx="98">
                  <c:v>39230</c:v>
                </c:pt>
                <c:pt idx="99">
                  <c:v>39231</c:v>
                </c:pt>
                <c:pt idx="100">
                  <c:v>39232</c:v>
                </c:pt>
                <c:pt idx="101">
                  <c:v>39233</c:v>
                </c:pt>
                <c:pt idx="102">
                  <c:v>39234</c:v>
                </c:pt>
                <c:pt idx="103">
                  <c:v>39237</c:v>
                </c:pt>
                <c:pt idx="104">
                  <c:v>39238</c:v>
                </c:pt>
                <c:pt idx="105">
                  <c:v>39239</c:v>
                </c:pt>
                <c:pt idx="106">
                  <c:v>39240</c:v>
                </c:pt>
                <c:pt idx="107">
                  <c:v>39241</c:v>
                </c:pt>
                <c:pt idx="108">
                  <c:v>39244</c:v>
                </c:pt>
                <c:pt idx="109">
                  <c:v>39245</c:v>
                </c:pt>
                <c:pt idx="110">
                  <c:v>39246</c:v>
                </c:pt>
                <c:pt idx="111">
                  <c:v>39247</c:v>
                </c:pt>
                <c:pt idx="112">
                  <c:v>39248</c:v>
                </c:pt>
                <c:pt idx="113">
                  <c:v>39251</c:v>
                </c:pt>
                <c:pt idx="114">
                  <c:v>39252</c:v>
                </c:pt>
                <c:pt idx="115">
                  <c:v>39253</c:v>
                </c:pt>
                <c:pt idx="116">
                  <c:v>39254</c:v>
                </c:pt>
                <c:pt idx="117">
                  <c:v>39255</c:v>
                </c:pt>
                <c:pt idx="118">
                  <c:v>39258</c:v>
                </c:pt>
                <c:pt idx="119">
                  <c:v>39259</c:v>
                </c:pt>
                <c:pt idx="120">
                  <c:v>39260</c:v>
                </c:pt>
                <c:pt idx="121">
                  <c:v>39261</c:v>
                </c:pt>
                <c:pt idx="122">
                  <c:v>39262</c:v>
                </c:pt>
                <c:pt idx="123">
                  <c:v>39265</c:v>
                </c:pt>
                <c:pt idx="124">
                  <c:v>39266</c:v>
                </c:pt>
                <c:pt idx="125">
                  <c:v>39267</c:v>
                </c:pt>
                <c:pt idx="126">
                  <c:v>39268</c:v>
                </c:pt>
                <c:pt idx="127">
                  <c:v>39269</c:v>
                </c:pt>
                <c:pt idx="128">
                  <c:v>39272</c:v>
                </c:pt>
                <c:pt idx="129">
                  <c:v>39273</c:v>
                </c:pt>
                <c:pt idx="130">
                  <c:v>39274</c:v>
                </c:pt>
                <c:pt idx="131">
                  <c:v>39275</c:v>
                </c:pt>
                <c:pt idx="132">
                  <c:v>39276</c:v>
                </c:pt>
                <c:pt idx="133">
                  <c:v>39279</c:v>
                </c:pt>
                <c:pt idx="134">
                  <c:v>39280</c:v>
                </c:pt>
                <c:pt idx="135">
                  <c:v>39281</c:v>
                </c:pt>
                <c:pt idx="136">
                  <c:v>39282</c:v>
                </c:pt>
                <c:pt idx="137">
                  <c:v>39283</c:v>
                </c:pt>
                <c:pt idx="138">
                  <c:v>39286</c:v>
                </c:pt>
                <c:pt idx="139">
                  <c:v>39287</c:v>
                </c:pt>
                <c:pt idx="140">
                  <c:v>39288</c:v>
                </c:pt>
                <c:pt idx="141">
                  <c:v>39289</c:v>
                </c:pt>
                <c:pt idx="142">
                  <c:v>39290</c:v>
                </c:pt>
                <c:pt idx="143">
                  <c:v>39293</c:v>
                </c:pt>
                <c:pt idx="144">
                  <c:v>39294</c:v>
                </c:pt>
                <c:pt idx="145">
                  <c:v>39295</c:v>
                </c:pt>
                <c:pt idx="146">
                  <c:v>39296</c:v>
                </c:pt>
                <c:pt idx="147">
                  <c:v>39297</c:v>
                </c:pt>
                <c:pt idx="148">
                  <c:v>39300</c:v>
                </c:pt>
                <c:pt idx="149">
                  <c:v>39301</c:v>
                </c:pt>
                <c:pt idx="150">
                  <c:v>39302</c:v>
                </c:pt>
                <c:pt idx="151">
                  <c:v>39303</c:v>
                </c:pt>
                <c:pt idx="152">
                  <c:v>39304</c:v>
                </c:pt>
                <c:pt idx="153">
                  <c:v>39307</c:v>
                </c:pt>
                <c:pt idx="154">
                  <c:v>39308</c:v>
                </c:pt>
                <c:pt idx="155">
                  <c:v>39310</c:v>
                </c:pt>
                <c:pt idx="156">
                  <c:v>39311</c:v>
                </c:pt>
                <c:pt idx="157">
                  <c:v>39314</c:v>
                </c:pt>
                <c:pt idx="158">
                  <c:v>39315</c:v>
                </c:pt>
                <c:pt idx="159">
                  <c:v>39316</c:v>
                </c:pt>
                <c:pt idx="160">
                  <c:v>39317</c:v>
                </c:pt>
                <c:pt idx="161">
                  <c:v>39318</c:v>
                </c:pt>
                <c:pt idx="162">
                  <c:v>39321</c:v>
                </c:pt>
                <c:pt idx="163">
                  <c:v>39322</c:v>
                </c:pt>
                <c:pt idx="164">
                  <c:v>39323</c:v>
                </c:pt>
                <c:pt idx="165">
                  <c:v>39324</c:v>
                </c:pt>
                <c:pt idx="166">
                  <c:v>39325</c:v>
                </c:pt>
                <c:pt idx="167">
                  <c:v>39328</c:v>
                </c:pt>
                <c:pt idx="168">
                  <c:v>39329</c:v>
                </c:pt>
                <c:pt idx="169">
                  <c:v>39330</c:v>
                </c:pt>
                <c:pt idx="170">
                  <c:v>39331</c:v>
                </c:pt>
                <c:pt idx="171">
                  <c:v>39332</c:v>
                </c:pt>
                <c:pt idx="172">
                  <c:v>39335</c:v>
                </c:pt>
                <c:pt idx="173">
                  <c:v>39336</c:v>
                </c:pt>
                <c:pt idx="174">
                  <c:v>39337</c:v>
                </c:pt>
                <c:pt idx="175">
                  <c:v>39338</c:v>
                </c:pt>
                <c:pt idx="176">
                  <c:v>39339</c:v>
                </c:pt>
                <c:pt idx="177">
                  <c:v>39342</c:v>
                </c:pt>
                <c:pt idx="178">
                  <c:v>39343</c:v>
                </c:pt>
                <c:pt idx="179">
                  <c:v>39344</c:v>
                </c:pt>
                <c:pt idx="180">
                  <c:v>39345</c:v>
                </c:pt>
                <c:pt idx="181">
                  <c:v>39346</c:v>
                </c:pt>
                <c:pt idx="182">
                  <c:v>39349</c:v>
                </c:pt>
                <c:pt idx="183">
                  <c:v>39350</c:v>
                </c:pt>
                <c:pt idx="184">
                  <c:v>39351</c:v>
                </c:pt>
                <c:pt idx="185">
                  <c:v>39352</c:v>
                </c:pt>
                <c:pt idx="186">
                  <c:v>39353</c:v>
                </c:pt>
                <c:pt idx="187">
                  <c:v>39356</c:v>
                </c:pt>
                <c:pt idx="188">
                  <c:v>39358</c:v>
                </c:pt>
                <c:pt idx="189">
                  <c:v>39359</c:v>
                </c:pt>
                <c:pt idx="190">
                  <c:v>39360</c:v>
                </c:pt>
                <c:pt idx="191">
                  <c:v>39363</c:v>
                </c:pt>
                <c:pt idx="192">
                  <c:v>39364</c:v>
                </c:pt>
                <c:pt idx="193">
                  <c:v>39365</c:v>
                </c:pt>
                <c:pt idx="194">
                  <c:v>39366</c:v>
                </c:pt>
                <c:pt idx="195">
                  <c:v>39367</c:v>
                </c:pt>
                <c:pt idx="196">
                  <c:v>39370</c:v>
                </c:pt>
                <c:pt idx="197">
                  <c:v>39371</c:v>
                </c:pt>
                <c:pt idx="198">
                  <c:v>39372</c:v>
                </c:pt>
                <c:pt idx="199">
                  <c:v>39373</c:v>
                </c:pt>
                <c:pt idx="200">
                  <c:v>39374</c:v>
                </c:pt>
                <c:pt idx="201">
                  <c:v>39377</c:v>
                </c:pt>
                <c:pt idx="202">
                  <c:v>39378</c:v>
                </c:pt>
                <c:pt idx="203">
                  <c:v>39379</c:v>
                </c:pt>
                <c:pt idx="204">
                  <c:v>39380</c:v>
                </c:pt>
                <c:pt idx="205">
                  <c:v>39381</c:v>
                </c:pt>
                <c:pt idx="206">
                  <c:v>39384</c:v>
                </c:pt>
                <c:pt idx="207">
                  <c:v>39385</c:v>
                </c:pt>
                <c:pt idx="208">
                  <c:v>39386</c:v>
                </c:pt>
                <c:pt idx="209">
                  <c:v>39387</c:v>
                </c:pt>
                <c:pt idx="210">
                  <c:v>39388</c:v>
                </c:pt>
                <c:pt idx="211">
                  <c:v>39391</c:v>
                </c:pt>
                <c:pt idx="212">
                  <c:v>39392</c:v>
                </c:pt>
                <c:pt idx="213">
                  <c:v>39393</c:v>
                </c:pt>
                <c:pt idx="214">
                  <c:v>39394</c:v>
                </c:pt>
                <c:pt idx="215">
                  <c:v>39395</c:v>
                </c:pt>
                <c:pt idx="216">
                  <c:v>39398</c:v>
                </c:pt>
                <c:pt idx="217">
                  <c:v>39399</c:v>
                </c:pt>
                <c:pt idx="218">
                  <c:v>39400</c:v>
                </c:pt>
                <c:pt idx="219">
                  <c:v>39401</c:v>
                </c:pt>
                <c:pt idx="220">
                  <c:v>39402</c:v>
                </c:pt>
                <c:pt idx="221">
                  <c:v>39405</c:v>
                </c:pt>
                <c:pt idx="222">
                  <c:v>39406</c:v>
                </c:pt>
                <c:pt idx="223">
                  <c:v>39407</c:v>
                </c:pt>
                <c:pt idx="224">
                  <c:v>39408</c:v>
                </c:pt>
                <c:pt idx="225">
                  <c:v>39409</c:v>
                </c:pt>
                <c:pt idx="226">
                  <c:v>39412</c:v>
                </c:pt>
                <c:pt idx="227">
                  <c:v>39413</c:v>
                </c:pt>
                <c:pt idx="228">
                  <c:v>39414</c:v>
                </c:pt>
                <c:pt idx="229">
                  <c:v>39415</c:v>
                </c:pt>
                <c:pt idx="230">
                  <c:v>39416</c:v>
                </c:pt>
                <c:pt idx="231">
                  <c:v>39419</c:v>
                </c:pt>
                <c:pt idx="232">
                  <c:v>39420</c:v>
                </c:pt>
                <c:pt idx="233">
                  <c:v>39421</c:v>
                </c:pt>
                <c:pt idx="234">
                  <c:v>39422</c:v>
                </c:pt>
                <c:pt idx="235">
                  <c:v>39423</c:v>
                </c:pt>
                <c:pt idx="236">
                  <c:v>39426</c:v>
                </c:pt>
                <c:pt idx="237">
                  <c:v>39427</c:v>
                </c:pt>
                <c:pt idx="238">
                  <c:v>39428</c:v>
                </c:pt>
                <c:pt idx="239">
                  <c:v>39429</c:v>
                </c:pt>
                <c:pt idx="240">
                  <c:v>39430</c:v>
                </c:pt>
                <c:pt idx="241">
                  <c:v>39433</c:v>
                </c:pt>
                <c:pt idx="242">
                  <c:v>39434</c:v>
                </c:pt>
                <c:pt idx="243">
                  <c:v>39435</c:v>
                </c:pt>
                <c:pt idx="244">
                  <c:v>39436</c:v>
                </c:pt>
                <c:pt idx="245">
                  <c:v>39440</c:v>
                </c:pt>
                <c:pt idx="246">
                  <c:v>39442</c:v>
                </c:pt>
                <c:pt idx="247">
                  <c:v>39443</c:v>
                </c:pt>
                <c:pt idx="248">
                  <c:v>39444</c:v>
                </c:pt>
                <c:pt idx="249">
                  <c:v>39447</c:v>
                </c:pt>
                <c:pt idx="250">
                  <c:v>39448</c:v>
                </c:pt>
                <c:pt idx="251">
                  <c:v>39449</c:v>
                </c:pt>
                <c:pt idx="252">
                  <c:v>39450</c:v>
                </c:pt>
                <c:pt idx="253">
                  <c:v>39451</c:v>
                </c:pt>
                <c:pt idx="254">
                  <c:v>39454</c:v>
                </c:pt>
                <c:pt idx="255">
                  <c:v>39455</c:v>
                </c:pt>
                <c:pt idx="256">
                  <c:v>39456</c:v>
                </c:pt>
                <c:pt idx="257">
                  <c:v>39457</c:v>
                </c:pt>
                <c:pt idx="258">
                  <c:v>39458</c:v>
                </c:pt>
                <c:pt idx="259">
                  <c:v>39461</c:v>
                </c:pt>
                <c:pt idx="260">
                  <c:v>39462</c:v>
                </c:pt>
                <c:pt idx="261">
                  <c:v>39463</c:v>
                </c:pt>
                <c:pt idx="262">
                  <c:v>39464</c:v>
                </c:pt>
                <c:pt idx="263">
                  <c:v>39465</c:v>
                </c:pt>
                <c:pt idx="264">
                  <c:v>39468</c:v>
                </c:pt>
                <c:pt idx="265">
                  <c:v>39469</c:v>
                </c:pt>
                <c:pt idx="266">
                  <c:v>39470</c:v>
                </c:pt>
                <c:pt idx="267">
                  <c:v>39471</c:v>
                </c:pt>
                <c:pt idx="268">
                  <c:v>39472</c:v>
                </c:pt>
                <c:pt idx="269">
                  <c:v>39475</c:v>
                </c:pt>
                <c:pt idx="270">
                  <c:v>39476</c:v>
                </c:pt>
                <c:pt idx="271">
                  <c:v>39477</c:v>
                </c:pt>
                <c:pt idx="272">
                  <c:v>39478</c:v>
                </c:pt>
                <c:pt idx="273">
                  <c:v>39479</c:v>
                </c:pt>
                <c:pt idx="274">
                  <c:v>39482</c:v>
                </c:pt>
                <c:pt idx="275">
                  <c:v>39483</c:v>
                </c:pt>
                <c:pt idx="276">
                  <c:v>39484</c:v>
                </c:pt>
                <c:pt idx="277">
                  <c:v>39485</c:v>
                </c:pt>
                <c:pt idx="278">
                  <c:v>39486</c:v>
                </c:pt>
                <c:pt idx="279">
                  <c:v>39489</c:v>
                </c:pt>
                <c:pt idx="280">
                  <c:v>39490</c:v>
                </c:pt>
                <c:pt idx="281">
                  <c:v>39491</c:v>
                </c:pt>
                <c:pt idx="282">
                  <c:v>39492</c:v>
                </c:pt>
                <c:pt idx="283">
                  <c:v>39493</c:v>
                </c:pt>
                <c:pt idx="284">
                  <c:v>39496</c:v>
                </c:pt>
                <c:pt idx="285">
                  <c:v>39497</c:v>
                </c:pt>
                <c:pt idx="286">
                  <c:v>39498</c:v>
                </c:pt>
                <c:pt idx="287">
                  <c:v>39499</c:v>
                </c:pt>
                <c:pt idx="288">
                  <c:v>39500</c:v>
                </c:pt>
                <c:pt idx="289">
                  <c:v>39503</c:v>
                </c:pt>
                <c:pt idx="290">
                  <c:v>39504</c:v>
                </c:pt>
                <c:pt idx="291">
                  <c:v>39505</c:v>
                </c:pt>
                <c:pt idx="292">
                  <c:v>39506</c:v>
                </c:pt>
                <c:pt idx="293">
                  <c:v>39507</c:v>
                </c:pt>
                <c:pt idx="294">
                  <c:v>39510</c:v>
                </c:pt>
                <c:pt idx="295">
                  <c:v>39511</c:v>
                </c:pt>
                <c:pt idx="296">
                  <c:v>39512</c:v>
                </c:pt>
                <c:pt idx="297">
                  <c:v>39514</c:v>
                </c:pt>
                <c:pt idx="298">
                  <c:v>39517</c:v>
                </c:pt>
                <c:pt idx="299">
                  <c:v>39518</c:v>
                </c:pt>
                <c:pt idx="300">
                  <c:v>39519</c:v>
                </c:pt>
                <c:pt idx="301">
                  <c:v>39520</c:v>
                </c:pt>
                <c:pt idx="302">
                  <c:v>39521</c:v>
                </c:pt>
                <c:pt idx="303">
                  <c:v>39524</c:v>
                </c:pt>
                <c:pt idx="304">
                  <c:v>39525</c:v>
                </c:pt>
                <c:pt idx="305">
                  <c:v>39526</c:v>
                </c:pt>
                <c:pt idx="306">
                  <c:v>39531</c:v>
                </c:pt>
                <c:pt idx="307">
                  <c:v>39532</c:v>
                </c:pt>
                <c:pt idx="308">
                  <c:v>39533</c:v>
                </c:pt>
                <c:pt idx="309">
                  <c:v>39534</c:v>
                </c:pt>
                <c:pt idx="310">
                  <c:v>39535</c:v>
                </c:pt>
                <c:pt idx="311">
                  <c:v>39538</c:v>
                </c:pt>
                <c:pt idx="312">
                  <c:v>39539</c:v>
                </c:pt>
                <c:pt idx="313">
                  <c:v>39540</c:v>
                </c:pt>
                <c:pt idx="314">
                  <c:v>39541</c:v>
                </c:pt>
                <c:pt idx="315">
                  <c:v>39542</c:v>
                </c:pt>
                <c:pt idx="316">
                  <c:v>39545</c:v>
                </c:pt>
                <c:pt idx="317">
                  <c:v>39546</c:v>
                </c:pt>
                <c:pt idx="318">
                  <c:v>39547</c:v>
                </c:pt>
                <c:pt idx="319">
                  <c:v>39548</c:v>
                </c:pt>
                <c:pt idx="320">
                  <c:v>39549</c:v>
                </c:pt>
                <c:pt idx="321">
                  <c:v>39553</c:v>
                </c:pt>
                <c:pt idx="322">
                  <c:v>39554</c:v>
                </c:pt>
                <c:pt idx="323">
                  <c:v>39555</c:v>
                </c:pt>
                <c:pt idx="324">
                  <c:v>39559</c:v>
                </c:pt>
                <c:pt idx="325">
                  <c:v>39560</c:v>
                </c:pt>
                <c:pt idx="326">
                  <c:v>39561</c:v>
                </c:pt>
                <c:pt idx="327">
                  <c:v>39562</c:v>
                </c:pt>
                <c:pt idx="328">
                  <c:v>39563</c:v>
                </c:pt>
                <c:pt idx="329">
                  <c:v>39566</c:v>
                </c:pt>
                <c:pt idx="330">
                  <c:v>39567</c:v>
                </c:pt>
                <c:pt idx="331">
                  <c:v>39568</c:v>
                </c:pt>
                <c:pt idx="332">
                  <c:v>39570</c:v>
                </c:pt>
                <c:pt idx="333">
                  <c:v>39573</c:v>
                </c:pt>
                <c:pt idx="334">
                  <c:v>39574</c:v>
                </c:pt>
                <c:pt idx="335">
                  <c:v>39575</c:v>
                </c:pt>
                <c:pt idx="336">
                  <c:v>39576</c:v>
                </c:pt>
                <c:pt idx="337">
                  <c:v>39577</c:v>
                </c:pt>
                <c:pt idx="338">
                  <c:v>39580</c:v>
                </c:pt>
                <c:pt idx="339">
                  <c:v>39581</c:v>
                </c:pt>
                <c:pt idx="340">
                  <c:v>39582</c:v>
                </c:pt>
                <c:pt idx="341">
                  <c:v>39583</c:v>
                </c:pt>
                <c:pt idx="342">
                  <c:v>39584</c:v>
                </c:pt>
                <c:pt idx="343">
                  <c:v>39588</c:v>
                </c:pt>
                <c:pt idx="344">
                  <c:v>39589</c:v>
                </c:pt>
                <c:pt idx="345">
                  <c:v>39590</c:v>
                </c:pt>
                <c:pt idx="346">
                  <c:v>39591</c:v>
                </c:pt>
                <c:pt idx="347">
                  <c:v>39594</c:v>
                </c:pt>
                <c:pt idx="348">
                  <c:v>39595</c:v>
                </c:pt>
                <c:pt idx="349">
                  <c:v>39596</c:v>
                </c:pt>
                <c:pt idx="350">
                  <c:v>39597</c:v>
                </c:pt>
                <c:pt idx="351">
                  <c:v>39598</c:v>
                </c:pt>
                <c:pt idx="352">
                  <c:v>39601</c:v>
                </c:pt>
                <c:pt idx="353">
                  <c:v>39602</c:v>
                </c:pt>
                <c:pt idx="354">
                  <c:v>39603</c:v>
                </c:pt>
                <c:pt idx="355">
                  <c:v>39604</c:v>
                </c:pt>
                <c:pt idx="356">
                  <c:v>39605</c:v>
                </c:pt>
                <c:pt idx="357">
                  <c:v>39608</c:v>
                </c:pt>
                <c:pt idx="358">
                  <c:v>39609</c:v>
                </c:pt>
                <c:pt idx="359">
                  <c:v>39610</c:v>
                </c:pt>
                <c:pt idx="360">
                  <c:v>39611</c:v>
                </c:pt>
                <c:pt idx="361">
                  <c:v>39612</c:v>
                </c:pt>
                <c:pt idx="362">
                  <c:v>39615</c:v>
                </c:pt>
                <c:pt idx="363">
                  <c:v>39616</c:v>
                </c:pt>
                <c:pt idx="364">
                  <c:v>39617</c:v>
                </c:pt>
                <c:pt idx="365">
                  <c:v>39618</c:v>
                </c:pt>
                <c:pt idx="366">
                  <c:v>39619</c:v>
                </c:pt>
                <c:pt idx="367">
                  <c:v>39622</c:v>
                </c:pt>
                <c:pt idx="368">
                  <c:v>39623</c:v>
                </c:pt>
                <c:pt idx="369">
                  <c:v>39624</c:v>
                </c:pt>
                <c:pt idx="370">
                  <c:v>39625</c:v>
                </c:pt>
                <c:pt idx="371">
                  <c:v>39626</c:v>
                </c:pt>
                <c:pt idx="372">
                  <c:v>39629</c:v>
                </c:pt>
                <c:pt idx="373">
                  <c:v>39630</c:v>
                </c:pt>
                <c:pt idx="374">
                  <c:v>39631</c:v>
                </c:pt>
                <c:pt idx="375">
                  <c:v>39632</c:v>
                </c:pt>
                <c:pt idx="376">
                  <c:v>39633</c:v>
                </c:pt>
                <c:pt idx="377">
                  <c:v>39636</c:v>
                </c:pt>
                <c:pt idx="378">
                  <c:v>39637</c:v>
                </c:pt>
                <c:pt idx="379">
                  <c:v>39638</c:v>
                </c:pt>
                <c:pt idx="380">
                  <c:v>39639</c:v>
                </c:pt>
                <c:pt idx="381">
                  <c:v>39640</c:v>
                </c:pt>
                <c:pt idx="382">
                  <c:v>39643</c:v>
                </c:pt>
                <c:pt idx="383">
                  <c:v>39644</c:v>
                </c:pt>
                <c:pt idx="384">
                  <c:v>39645</c:v>
                </c:pt>
                <c:pt idx="385">
                  <c:v>39646</c:v>
                </c:pt>
                <c:pt idx="386">
                  <c:v>39647</c:v>
                </c:pt>
                <c:pt idx="387">
                  <c:v>39650</c:v>
                </c:pt>
                <c:pt idx="388">
                  <c:v>39651</c:v>
                </c:pt>
                <c:pt idx="389">
                  <c:v>39652</c:v>
                </c:pt>
                <c:pt idx="390">
                  <c:v>39653</c:v>
                </c:pt>
                <c:pt idx="391">
                  <c:v>39654</c:v>
                </c:pt>
                <c:pt idx="392">
                  <c:v>39657</c:v>
                </c:pt>
                <c:pt idx="393">
                  <c:v>39658</c:v>
                </c:pt>
                <c:pt idx="394">
                  <c:v>39659</c:v>
                </c:pt>
                <c:pt idx="395">
                  <c:v>39660</c:v>
                </c:pt>
                <c:pt idx="396">
                  <c:v>39661</c:v>
                </c:pt>
                <c:pt idx="397">
                  <c:v>39664</c:v>
                </c:pt>
                <c:pt idx="398">
                  <c:v>39665</c:v>
                </c:pt>
                <c:pt idx="399">
                  <c:v>39666</c:v>
                </c:pt>
                <c:pt idx="400">
                  <c:v>39667</c:v>
                </c:pt>
                <c:pt idx="401">
                  <c:v>39668</c:v>
                </c:pt>
                <c:pt idx="402">
                  <c:v>39671</c:v>
                </c:pt>
                <c:pt idx="403">
                  <c:v>39672</c:v>
                </c:pt>
                <c:pt idx="404">
                  <c:v>39673</c:v>
                </c:pt>
                <c:pt idx="405">
                  <c:v>39674</c:v>
                </c:pt>
                <c:pt idx="406">
                  <c:v>39678</c:v>
                </c:pt>
                <c:pt idx="407">
                  <c:v>39679</c:v>
                </c:pt>
                <c:pt idx="408">
                  <c:v>39680</c:v>
                </c:pt>
                <c:pt idx="409">
                  <c:v>39681</c:v>
                </c:pt>
                <c:pt idx="410">
                  <c:v>39682</c:v>
                </c:pt>
                <c:pt idx="411">
                  <c:v>39685</c:v>
                </c:pt>
                <c:pt idx="412">
                  <c:v>39686</c:v>
                </c:pt>
                <c:pt idx="413">
                  <c:v>39687</c:v>
                </c:pt>
                <c:pt idx="414">
                  <c:v>39688</c:v>
                </c:pt>
                <c:pt idx="415">
                  <c:v>39689</c:v>
                </c:pt>
                <c:pt idx="416">
                  <c:v>39692</c:v>
                </c:pt>
                <c:pt idx="417">
                  <c:v>39693</c:v>
                </c:pt>
                <c:pt idx="418">
                  <c:v>39695</c:v>
                </c:pt>
                <c:pt idx="419">
                  <c:v>39696</c:v>
                </c:pt>
                <c:pt idx="420">
                  <c:v>39699</c:v>
                </c:pt>
                <c:pt idx="421">
                  <c:v>39700</c:v>
                </c:pt>
                <c:pt idx="422">
                  <c:v>39701</c:v>
                </c:pt>
                <c:pt idx="423">
                  <c:v>39702</c:v>
                </c:pt>
                <c:pt idx="424">
                  <c:v>39703</c:v>
                </c:pt>
                <c:pt idx="425">
                  <c:v>39706</c:v>
                </c:pt>
                <c:pt idx="426">
                  <c:v>39707</c:v>
                </c:pt>
                <c:pt idx="427">
                  <c:v>39708</c:v>
                </c:pt>
                <c:pt idx="428">
                  <c:v>39709</c:v>
                </c:pt>
                <c:pt idx="429">
                  <c:v>39710</c:v>
                </c:pt>
                <c:pt idx="430">
                  <c:v>39713</c:v>
                </c:pt>
                <c:pt idx="431">
                  <c:v>39714</c:v>
                </c:pt>
                <c:pt idx="432">
                  <c:v>39715</c:v>
                </c:pt>
                <c:pt idx="433">
                  <c:v>39716</c:v>
                </c:pt>
                <c:pt idx="434">
                  <c:v>39717</c:v>
                </c:pt>
                <c:pt idx="435">
                  <c:v>39720</c:v>
                </c:pt>
                <c:pt idx="436">
                  <c:v>39721</c:v>
                </c:pt>
                <c:pt idx="437">
                  <c:v>39722</c:v>
                </c:pt>
                <c:pt idx="438">
                  <c:v>39724</c:v>
                </c:pt>
                <c:pt idx="439">
                  <c:v>39727</c:v>
                </c:pt>
                <c:pt idx="440">
                  <c:v>39728</c:v>
                </c:pt>
                <c:pt idx="441">
                  <c:v>39729</c:v>
                </c:pt>
                <c:pt idx="442">
                  <c:v>39731</c:v>
                </c:pt>
                <c:pt idx="443">
                  <c:v>39734</c:v>
                </c:pt>
                <c:pt idx="444">
                  <c:v>39735</c:v>
                </c:pt>
                <c:pt idx="445">
                  <c:v>39736</c:v>
                </c:pt>
                <c:pt idx="446">
                  <c:v>39737</c:v>
                </c:pt>
                <c:pt idx="447">
                  <c:v>39738</c:v>
                </c:pt>
                <c:pt idx="448">
                  <c:v>39741</c:v>
                </c:pt>
                <c:pt idx="449">
                  <c:v>39742</c:v>
                </c:pt>
                <c:pt idx="450">
                  <c:v>39743</c:v>
                </c:pt>
                <c:pt idx="451">
                  <c:v>39744</c:v>
                </c:pt>
                <c:pt idx="452">
                  <c:v>39745</c:v>
                </c:pt>
                <c:pt idx="453">
                  <c:v>39748</c:v>
                </c:pt>
                <c:pt idx="454">
                  <c:v>39749</c:v>
                </c:pt>
                <c:pt idx="455">
                  <c:v>39750</c:v>
                </c:pt>
                <c:pt idx="456">
                  <c:v>40182</c:v>
                </c:pt>
                <c:pt idx="457">
                  <c:v>40183</c:v>
                </c:pt>
                <c:pt idx="458">
                  <c:v>40184</c:v>
                </c:pt>
                <c:pt idx="459">
                  <c:v>40185</c:v>
                </c:pt>
                <c:pt idx="460">
                  <c:v>40186</c:v>
                </c:pt>
                <c:pt idx="461">
                  <c:v>40189</c:v>
                </c:pt>
                <c:pt idx="462">
                  <c:v>40190</c:v>
                </c:pt>
                <c:pt idx="463">
                  <c:v>40191</c:v>
                </c:pt>
                <c:pt idx="464">
                  <c:v>40192</c:v>
                </c:pt>
                <c:pt idx="465">
                  <c:v>40193</c:v>
                </c:pt>
                <c:pt idx="466">
                  <c:v>40196</c:v>
                </c:pt>
                <c:pt idx="467">
                  <c:v>40197</c:v>
                </c:pt>
                <c:pt idx="468">
                  <c:v>40198</c:v>
                </c:pt>
                <c:pt idx="469">
                  <c:v>40199</c:v>
                </c:pt>
                <c:pt idx="470">
                  <c:v>40200</c:v>
                </c:pt>
                <c:pt idx="471">
                  <c:v>40203</c:v>
                </c:pt>
                <c:pt idx="472">
                  <c:v>40205</c:v>
                </c:pt>
                <c:pt idx="473">
                  <c:v>40206</c:v>
                </c:pt>
                <c:pt idx="474">
                  <c:v>40207</c:v>
                </c:pt>
                <c:pt idx="475">
                  <c:v>40210</c:v>
                </c:pt>
                <c:pt idx="476">
                  <c:v>40211</c:v>
                </c:pt>
                <c:pt idx="477">
                  <c:v>40212</c:v>
                </c:pt>
                <c:pt idx="478">
                  <c:v>40213</c:v>
                </c:pt>
                <c:pt idx="479">
                  <c:v>40214</c:v>
                </c:pt>
                <c:pt idx="480">
                  <c:v>40215</c:v>
                </c:pt>
                <c:pt idx="481">
                  <c:v>40217</c:v>
                </c:pt>
                <c:pt idx="482">
                  <c:v>40218</c:v>
                </c:pt>
                <c:pt idx="483">
                  <c:v>40219</c:v>
                </c:pt>
                <c:pt idx="484">
                  <c:v>40220</c:v>
                </c:pt>
                <c:pt idx="485">
                  <c:v>40224</c:v>
                </c:pt>
                <c:pt idx="486">
                  <c:v>40225</c:v>
                </c:pt>
                <c:pt idx="487">
                  <c:v>40226</c:v>
                </c:pt>
                <c:pt idx="488">
                  <c:v>40227</c:v>
                </c:pt>
                <c:pt idx="489">
                  <c:v>40228</c:v>
                </c:pt>
                <c:pt idx="490">
                  <c:v>40231</c:v>
                </c:pt>
                <c:pt idx="491">
                  <c:v>40232</c:v>
                </c:pt>
                <c:pt idx="492">
                  <c:v>40233</c:v>
                </c:pt>
                <c:pt idx="493">
                  <c:v>40234</c:v>
                </c:pt>
                <c:pt idx="494">
                  <c:v>40235</c:v>
                </c:pt>
                <c:pt idx="495">
                  <c:v>40239</c:v>
                </c:pt>
                <c:pt idx="496">
                  <c:v>40240</c:v>
                </c:pt>
                <c:pt idx="497">
                  <c:v>40241</c:v>
                </c:pt>
                <c:pt idx="498">
                  <c:v>40242</c:v>
                </c:pt>
              </c:numCache>
            </c:numRef>
          </c:xVal>
          <c:yVal>
            <c:numRef>
              <c:f>Sheet3!$D$2:$D$500</c:f>
              <c:numCache>
                <c:formatCode>General</c:formatCode>
                <c:ptCount val="499"/>
                <c:pt idx="1">
                  <c:v>0.9879159161575316</c:v>
                </c:pt>
                <c:pt idx="2">
                  <c:v>1.0867075077732848</c:v>
                </c:pt>
                <c:pt idx="3">
                  <c:v>1.0875430081636794</c:v>
                </c:pt>
                <c:pt idx="4">
                  <c:v>0.97878870734731149</c:v>
                </c:pt>
                <c:pt idx="5">
                  <c:v>0.96141375987960775</c:v>
                </c:pt>
                <c:pt idx="6">
                  <c:v>0.86527238389164696</c:v>
                </c:pt>
                <c:pt idx="7">
                  <c:v>0.95179962228081172</c:v>
                </c:pt>
                <c:pt idx="8">
                  <c:v>0.8566196600527306</c:v>
                </c:pt>
                <c:pt idx="9">
                  <c:v>0.77095769404745751</c:v>
                </c:pt>
                <c:pt idx="10">
                  <c:v>0.84805346345220334</c:v>
                </c:pt>
                <c:pt idx="11">
                  <c:v>0.80692605864568678</c:v>
                </c:pt>
                <c:pt idx="12">
                  <c:v>0.72623345278111817</c:v>
                </c:pt>
                <c:pt idx="13">
                  <c:v>0.79885679805923004</c:v>
                </c:pt>
                <c:pt idx="14">
                  <c:v>0.71897111825330706</c:v>
                </c:pt>
                <c:pt idx="15">
                  <c:v>0.79086823007863782</c:v>
                </c:pt>
                <c:pt idx="16">
                  <c:v>0.71178140707077409</c:v>
                </c:pt>
                <c:pt idx="17">
                  <c:v>0.78295954777785159</c:v>
                </c:pt>
                <c:pt idx="18">
                  <c:v>0.86125550255563688</c:v>
                </c:pt>
                <c:pt idx="19">
                  <c:v>0.7751299523000732</c:v>
                </c:pt>
                <c:pt idx="20">
                  <c:v>0.85264294753008063</c:v>
                </c:pt>
                <c:pt idx="21">
                  <c:v>0.80798069789755267</c:v>
                </c:pt>
                <c:pt idx="22">
                  <c:v>0.79920833603466512</c:v>
                </c:pt>
                <c:pt idx="23">
                  <c:v>0.81677843540945083</c:v>
                </c:pt>
                <c:pt idx="24">
                  <c:v>0.73510059186850574</c:v>
                </c:pt>
                <c:pt idx="25">
                  <c:v>0.80861065105535634</c:v>
                </c:pt>
                <c:pt idx="26">
                  <c:v>0.81190150835616315</c:v>
                </c:pt>
                <c:pt idx="27">
                  <c:v>0.73071135752054683</c:v>
                </c:pt>
                <c:pt idx="28">
                  <c:v>0.80378249327260154</c:v>
                </c:pt>
                <c:pt idx="29">
                  <c:v>0.88416074259986177</c:v>
                </c:pt>
                <c:pt idx="30">
                  <c:v>0.79574466833987556</c:v>
                </c:pt>
                <c:pt idx="31">
                  <c:v>0.87531913517386317</c:v>
                </c:pt>
                <c:pt idx="32">
                  <c:v>0.84993488025382125</c:v>
                </c:pt>
                <c:pt idx="33">
                  <c:v>0.76494139222843915</c:v>
                </c:pt>
                <c:pt idx="34">
                  <c:v>0.84143553145128314</c:v>
                </c:pt>
                <c:pt idx="35">
                  <c:v>0.92557908459641147</c:v>
                </c:pt>
                <c:pt idx="36">
                  <c:v>1.0181369930560527</c:v>
                </c:pt>
                <c:pt idx="37">
                  <c:v>1.119950692361658</c:v>
                </c:pt>
                <c:pt idx="38">
                  <c:v>1.231945761597824</c:v>
                </c:pt>
                <c:pt idx="39">
                  <c:v>1.1087511854380416</c:v>
                </c:pt>
                <c:pt idx="40">
                  <c:v>0.99787606689423747</c:v>
                </c:pt>
                <c:pt idx="41">
                  <c:v>1.0976636735836613</c:v>
                </c:pt>
                <c:pt idx="42">
                  <c:v>1.2074300409420275</c:v>
                </c:pt>
                <c:pt idx="43">
                  <c:v>1.0866870368478247</c:v>
                </c:pt>
                <c:pt idx="44">
                  <c:v>1.1953557405326074</c:v>
                </c:pt>
                <c:pt idx="45">
                  <c:v>1.0758201664793468</c:v>
                </c:pt>
                <c:pt idx="46">
                  <c:v>1.1834021831272816</c:v>
                </c:pt>
                <c:pt idx="47">
                  <c:v>1.0650619648145534</c:v>
                </c:pt>
                <c:pt idx="48">
                  <c:v>0.95855576833309808</c:v>
                </c:pt>
                <c:pt idx="49">
                  <c:v>1.0544113451664079</c:v>
                </c:pt>
                <c:pt idx="50">
                  <c:v>0.94897021064976717</c:v>
                </c:pt>
                <c:pt idx="51">
                  <c:v>1.0438672317147439</c:v>
                </c:pt>
                <c:pt idx="52">
                  <c:v>0.93948050854326959</c:v>
                </c:pt>
                <c:pt idx="53">
                  <c:v>0.97491131321328983</c:v>
                </c:pt>
                <c:pt idx="54">
                  <c:v>0.87742018189196092</c:v>
                </c:pt>
                <c:pt idx="55">
                  <c:v>0.78967816370276489</c:v>
                </c:pt>
                <c:pt idx="56">
                  <c:v>0.8686459800730415</c:v>
                </c:pt>
                <c:pt idx="57">
                  <c:v>0.95551057808034567</c:v>
                </c:pt>
                <c:pt idx="58">
                  <c:v>0.95915367163715648</c:v>
                </c:pt>
                <c:pt idx="59">
                  <c:v>0.86323830447344085</c:v>
                </c:pt>
                <c:pt idx="60">
                  <c:v>0.77691447402609681</c:v>
                </c:pt>
                <c:pt idx="61">
                  <c:v>0.85460592142870662</c:v>
                </c:pt>
                <c:pt idx="62">
                  <c:v>0.94006651357157733</c:v>
                </c:pt>
                <c:pt idx="63">
                  <c:v>0.88732070014041187</c:v>
                </c:pt>
                <c:pt idx="64">
                  <c:v>0.97605277015445313</c:v>
                </c:pt>
                <c:pt idx="65">
                  <c:v>0.87844749313900783</c:v>
                </c:pt>
                <c:pt idx="66">
                  <c:v>0.79060274382510709</c:v>
                </c:pt>
                <c:pt idx="67">
                  <c:v>0.86966301820761782</c:v>
                </c:pt>
                <c:pt idx="68">
                  <c:v>0.95662932002837964</c:v>
                </c:pt>
                <c:pt idx="69">
                  <c:v>1.0522922520312177</c:v>
                </c:pt>
                <c:pt idx="70">
                  <c:v>1.1575214772343396</c:v>
                </c:pt>
                <c:pt idx="71">
                  <c:v>1.0417693295109056</c:v>
                </c:pt>
                <c:pt idx="72">
                  <c:v>1.1459462624619963</c:v>
                </c:pt>
                <c:pt idx="73">
                  <c:v>1.2605408887081959</c:v>
                </c:pt>
                <c:pt idx="74">
                  <c:v>1.3865949775790156</c:v>
                </c:pt>
                <c:pt idx="75">
                  <c:v>1.2479354798211142</c:v>
                </c:pt>
                <c:pt idx="76">
                  <c:v>1.3727290278032258</c:v>
                </c:pt>
                <c:pt idx="77">
                  <c:v>1.5100019305835486</c:v>
                </c:pt>
                <c:pt idx="78">
                  <c:v>1.6610021236419037</c:v>
                </c:pt>
                <c:pt idx="79">
                  <c:v>1.742371053585495</c:v>
                </c:pt>
                <c:pt idx="80">
                  <c:v>1.5681339482269456</c:v>
                </c:pt>
                <c:pt idx="81">
                  <c:v>1.5916559574503497</c:v>
                </c:pt>
                <c:pt idx="82">
                  <c:v>1.710257505736092</c:v>
                </c:pt>
                <c:pt idx="83">
                  <c:v>1.7538441654696573</c:v>
                </c:pt>
                <c:pt idx="84">
                  <c:v>1.9292285820166231</c:v>
                </c:pt>
                <c:pt idx="85">
                  <c:v>1.7363057238149608</c:v>
                </c:pt>
                <c:pt idx="86">
                  <c:v>1.909936296196457</c:v>
                </c:pt>
                <c:pt idx="87">
                  <c:v>1.7189426665768113</c:v>
                </c:pt>
                <c:pt idx="88">
                  <c:v>1.5470483999191302</c:v>
                </c:pt>
                <c:pt idx="89">
                  <c:v>1.3923435599272171</c:v>
                </c:pt>
                <c:pt idx="90">
                  <c:v>1.2531092039344955</c:v>
                </c:pt>
                <c:pt idx="91">
                  <c:v>1.3784201243279453</c:v>
                </c:pt>
                <c:pt idx="92">
                  <c:v>1.3457464621216533</c:v>
                </c:pt>
                <c:pt idx="93">
                  <c:v>1.2657153278212367</c:v>
                </c:pt>
                <c:pt idx="94">
                  <c:v>1.2297114062365782</c:v>
                </c:pt>
                <c:pt idx="95">
                  <c:v>1.1067402656129204</c:v>
                </c:pt>
                <c:pt idx="96">
                  <c:v>0.99606623905162839</c:v>
                </c:pt>
                <c:pt idx="97">
                  <c:v>1.0956728629567913</c:v>
                </c:pt>
                <c:pt idx="98">
                  <c:v>0.9861055766611122</c:v>
                </c:pt>
                <c:pt idx="99">
                  <c:v>1.0847161343272236</c:v>
                </c:pt>
                <c:pt idx="100">
                  <c:v>1.193187747759946</c:v>
                </c:pt>
                <c:pt idx="101">
                  <c:v>1.3125065225359407</c:v>
                </c:pt>
                <c:pt idx="102">
                  <c:v>1.4437571747895348</c:v>
                </c:pt>
                <c:pt idx="103">
                  <c:v>1.5881328922684883</c:v>
                </c:pt>
                <c:pt idx="104">
                  <c:v>1.7469461814953373</c:v>
                </c:pt>
                <c:pt idx="105">
                  <c:v>1.9216407996448712</c:v>
                </c:pt>
                <c:pt idx="106">
                  <c:v>2.1138048796093587</c:v>
                </c:pt>
                <c:pt idx="107">
                  <c:v>1.9024243916484229</c:v>
                </c:pt>
                <c:pt idx="108">
                  <c:v>1.7121819524835806</c:v>
                </c:pt>
                <c:pt idx="109">
                  <c:v>1.8834001477319389</c:v>
                </c:pt>
                <c:pt idx="110">
                  <c:v>2.071740162505133</c:v>
                </c:pt>
                <c:pt idx="111">
                  <c:v>1.8645661462546197</c:v>
                </c:pt>
                <c:pt idx="112">
                  <c:v>2.0510227608800817</c:v>
                </c:pt>
                <c:pt idx="113">
                  <c:v>2.2561250369680903</c:v>
                </c:pt>
                <c:pt idx="114">
                  <c:v>2.0305125332712812</c:v>
                </c:pt>
                <c:pt idx="115">
                  <c:v>1.8543612323080036</c:v>
                </c:pt>
                <c:pt idx="116">
                  <c:v>1.6689251090772033</c:v>
                </c:pt>
                <c:pt idx="117">
                  <c:v>1.8358176199849237</c:v>
                </c:pt>
                <c:pt idx="118">
                  <c:v>2.0193993819834164</c:v>
                </c:pt>
                <c:pt idx="119">
                  <c:v>2.2213393201817584</c:v>
                </c:pt>
                <c:pt idx="120">
                  <c:v>2.4434732521999343</c:v>
                </c:pt>
                <c:pt idx="121">
                  <c:v>2.6878205774199277</c:v>
                </c:pt>
                <c:pt idx="122">
                  <c:v>2.9566026351619206</c:v>
                </c:pt>
                <c:pt idx="123">
                  <c:v>3.2522628986781128</c:v>
                </c:pt>
                <c:pt idx="124">
                  <c:v>3.3856422198036764</c:v>
                </c:pt>
                <c:pt idx="125">
                  <c:v>3.7242064417840441</c:v>
                </c:pt>
                <c:pt idx="126">
                  <c:v>3.5716824091180142</c:v>
                </c:pt>
                <c:pt idx="127">
                  <c:v>3.4497724571653148</c:v>
                </c:pt>
                <c:pt idx="128">
                  <c:v>3.7947497028818464</c:v>
                </c:pt>
                <c:pt idx="129">
                  <c:v>3.4152747325936619</c:v>
                </c:pt>
                <c:pt idx="130">
                  <c:v>3.2223578625633715</c:v>
                </c:pt>
                <c:pt idx="131">
                  <c:v>3.544593648819709</c:v>
                </c:pt>
                <c:pt idx="132">
                  <c:v>3.594529032786915</c:v>
                </c:pt>
                <c:pt idx="133">
                  <c:v>3.7667320515669398</c:v>
                </c:pt>
                <c:pt idx="134">
                  <c:v>3.3900588464102457</c:v>
                </c:pt>
                <c:pt idx="135">
                  <c:v>3.051052961769221</c:v>
                </c:pt>
                <c:pt idx="136">
                  <c:v>3.3561582579461433</c:v>
                </c:pt>
                <c:pt idx="137">
                  <c:v>3.0205424321515291</c:v>
                </c:pt>
                <c:pt idx="138">
                  <c:v>3.3225966753666825</c:v>
                </c:pt>
                <c:pt idx="139">
                  <c:v>3.2465066751674456</c:v>
                </c:pt>
                <c:pt idx="140">
                  <c:v>2.921856007650701</c:v>
                </c:pt>
                <c:pt idx="141">
                  <c:v>2.6296704068856309</c:v>
                </c:pt>
                <c:pt idx="142">
                  <c:v>2.8926374475741943</c:v>
                </c:pt>
                <c:pt idx="143">
                  <c:v>3.1819011923316141</c:v>
                </c:pt>
                <c:pt idx="144">
                  <c:v>3.5000913115647756</c:v>
                </c:pt>
                <c:pt idx="145">
                  <c:v>3.8501004427212533</c:v>
                </c:pt>
                <c:pt idx="146">
                  <c:v>4.2351104869933787</c:v>
                </c:pt>
                <c:pt idx="147">
                  <c:v>4.0736160014971325</c:v>
                </c:pt>
                <c:pt idx="148">
                  <c:v>4.4809776016468463</c:v>
                </c:pt>
                <c:pt idx="149">
                  <c:v>4.9290753618115311</c:v>
                </c:pt>
                <c:pt idx="150">
                  <c:v>4.4361678256303785</c:v>
                </c:pt>
                <c:pt idx="151">
                  <c:v>4.8797846081934164</c:v>
                </c:pt>
                <c:pt idx="152">
                  <c:v>4.3918061473740746</c:v>
                </c:pt>
                <c:pt idx="153">
                  <c:v>4.8309867621114826</c:v>
                </c:pt>
                <c:pt idx="154">
                  <c:v>5.314085438322631</c:v>
                </c:pt>
                <c:pt idx="155">
                  <c:v>5.8454939821548946</c:v>
                </c:pt>
                <c:pt idx="156">
                  <c:v>6.4300433803703845</c:v>
                </c:pt>
                <c:pt idx="157">
                  <c:v>7.0730477184074232</c:v>
                </c:pt>
                <c:pt idx="158">
                  <c:v>7.7803524902481662</c:v>
                </c:pt>
                <c:pt idx="159">
                  <c:v>8.5583877392729839</c:v>
                </c:pt>
                <c:pt idx="160">
                  <c:v>9.4142265132002834</c:v>
                </c:pt>
                <c:pt idx="161">
                  <c:v>10.355649164520312</c:v>
                </c:pt>
                <c:pt idx="162">
                  <c:v>9.3200842480682802</c:v>
                </c:pt>
                <c:pt idx="163">
                  <c:v>8.3880758232614525</c:v>
                </c:pt>
                <c:pt idx="164">
                  <c:v>9.2268834055875981</c:v>
                </c:pt>
                <c:pt idx="165">
                  <c:v>10.149571746146359</c:v>
                </c:pt>
                <c:pt idx="166">
                  <c:v>11.164528920760995</c:v>
                </c:pt>
                <c:pt idx="167">
                  <c:v>12.280981812837096</c:v>
                </c:pt>
                <c:pt idx="168">
                  <c:v>13.509079994120807</c:v>
                </c:pt>
                <c:pt idx="169">
                  <c:v>14.859987993532888</c:v>
                </c:pt>
                <c:pt idx="170">
                  <c:v>16.34598679288618</c:v>
                </c:pt>
                <c:pt idx="171">
                  <c:v>14.711388113597563</c:v>
                </c:pt>
                <c:pt idx="172">
                  <c:v>16.182526924957319</c:v>
                </c:pt>
                <c:pt idx="173">
                  <c:v>14.564274232461587</c:v>
                </c:pt>
                <c:pt idx="174">
                  <c:v>14.449348108676023</c:v>
                </c:pt>
                <c:pt idx="175">
                  <c:v>15.894282919543627</c:v>
                </c:pt>
                <c:pt idx="176">
                  <c:v>14.304854627589265</c:v>
                </c:pt>
                <c:pt idx="177">
                  <c:v>13.856074874566858</c:v>
                </c:pt>
                <c:pt idx="178">
                  <c:v>15.241682362023544</c:v>
                </c:pt>
                <c:pt idx="179">
                  <c:v>16.765850598225899</c:v>
                </c:pt>
                <c:pt idx="180">
                  <c:v>17.557496892635815</c:v>
                </c:pt>
                <c:pt idx="181">
                  <c:v>19.313246581899399</c:v>
                </c:pt>
                <c:pt idx="182">
                  <c:v>17.381921923709459</c:v>
                </c:pt>
                <c:pt idx="183">
                  <c:v>15.643729731338514</c:v>
                </c:pt>
                <c:pt idx="184">
                  <c:v>15.228516495899274</c:v>
                </c:pt>
                <c:pt idx="185">
                  <c:v>15.153767538057505</c:v>
                </c:pt>
                <c:pt idx="186">
                  <c:v>13.996392412173499</c:v>
                </c:pt>
                <c:pt idx="187">
                  <c:v>14.094522100672133</c:v>
                </c:pt>
                <c:pt idx="188">
                  <c:v>15.503974310739348</c:v>
                </c:pt>
                <c:pt idx="189">
                  <c:v>17.054371741813284</c:v>
                </c:pt>
                <c:pt idx="190">
                  <c:v>18.759808915994615</c:v>
                </c:pt>
                <c:pt idx="191">
                  <c:v>16.883828024395154</c:v>
                </c:pt>
                <c:pt idx="192">
                  <c:v>18.57221082683467</c:v>
                </c:pt>
                <c:pt idx="193">
                  <c:v>20.42943190951814</c:v>
                </c:pt>
                <c:pt idx="194">
                  <c:v>22.472375100469957</c:v>
                </c:pt>
                <c:pt idx="195">
                  <c:v>20.22513759042296</c:v>
                </c:pt>
                <c:pt idx="196">
                  <c:v>22.247651349465258</c:v>
                </c:pt>
                <c:pt idx="197">
                  <c:v>20.022886214518731</c:v>
                </c:pt>
                <c:pt idx="198">
                  <c:v>22.025174835970606</c:v>
                </c:pt>
                <c:pt idx="199">
                  <c:v>24.227692319567669</c:v>
                </c:pt>
                <c:pt idx="200">
                  <c:v>26.65046155152444</c:v>
                </c:pt>
                <c:pt idx="201">
                  <c:v>29.315507706676886</c:v>
                </c:pt>
                <c:pt idx="202">
                  <c:v>32.247058477344581</c:v>
                </c:pt>
                <c:pt idx="203">
                  <c:v>29.022352629610122</c:v>
                </c:pt>
                <c:pt idx="204">
                  <c:v>31.924587892571136</c:v>
                </c:pt>
                <c:pt idx="205">
                  <c:v>31.324478749934062</c:v>
                </c:pt>
                <c:pt idx="206">
                  <c:v>34.456926624927469</c:v>
                </c:pt>
                <c:pt idx="207">
                  <c:v>31.500741094645996</c:v>
                </c:pt>
                <c:pt idx="208">
                  <c:v>31.796229974105238</c:v>
                </c:pt>
                <c:pt idx="209">
                  <c:v>28.616606976694715</c:v>
                </c:pt>
                <c:pt idx="210">
                  <c:v>25.754946279025244</c:v>
                </c:pt>
                <c:pt idx="211">
                  <c:v>23.179451651122719</c:v>
                </c:pt>
                <c:pt idx="212">
                  <c:v>20.861506486010448</c:v>
                </c:pt>
                <c:pt idx="213">
                  <c:v>19.904371131886542</c:v>
                </c:pt>
                <c:pt idx="214">
                  <c:v>19.598784344678339</c:v>
                </c:pt>
                <c:pt idx="215">
                  <c:v>21.558662779146175</c:v>
                </c:pt>
                <c:pt idx="216">
                  <c:v>23.714529057060794</c:v>
                </c:pt>
                <c:pt idx="217">
                  <c:v>26.085981962766876</c:v>
                </c:pt>
                <c:pt idx="218">
                  <c:v>28.694580159043568</c:v>
                </c:pt>
                <c:pt idx="219">
                  <c:v>25.825122143139211</c:v>
                </c:pt>
                <c:pt idx="220">
                  <c:v>28.407634357453134</c:v>
                </c:pt>
                <c:pt idx="221">
                  <c:v>26.927966854588469</c:v>
                </c:pt>
                <c:pt idx="222">
                  <c:v>29.620763540047317</c:v>
                </c:pt>
                <c:pt idx="223">
                  <c:v>29.563710764887009</c:v>
                </c:pt>
                <c:pt idx="224">
                  <c:v>32.520081841375713</c:v>
                </c:pt>
                <c:pt idx="225">
                  <c:v>29.268073657238144</c:v>
                </c:pt>
                <c:pt idx="226">
                  <c:v>32.194881022961958</c:v>
                </c:pt>
                <c:pt idx="227">
                  <c:v>28.975392920665762</c:v>
                </c:pt>
                <c:pt idx="228">
                  <c:v>31.872932212732341</c:v>
                </c:pt>
                <c:pt idx="229">
                  <c:v>35.060225434005581</c:v>
                </c:pt>
                <c:pt idx="230">
                  <c:v>38.566247977406142</c:v>
                </c:pt>
                <c:pt idx="231">
                  <c:v>37.880127519203455</c:v>
                </c:pt>
                <c:pt idx="232">
                  <c:v>39.094466535369307</c:v>
                </c:pt>
                <c:pt idx="233">
                  <c:v>43.003913188906239</c:v>
                </c:pt>
                <c:pt idx="234">
                  <c:v>40.460058258405901</c:v>
                </c:pt>
                <c:pt idx="235">
                  <c:v>44.506064084246496</c:v>
                </c:pt>
                <c:pt idx="236">
                  <c:v>45.872573090716685</c:v>
                </c:pt>
                <c:pt idx="237">
                  <c:v>50.459830399788359</c:v>
                </c:pt>
                <c:pt idx="238">
                  <c:v>55.505813439767202</c:v>
                </c:pt>
                <c:pt idx="239">
                  <c:v>61.056394783743926</c:v>
                </c:pt>
                <c:pt idx="240">
                  <c:v>67.162034262118326</c:v>
                </c:pt>
                <c:pt idx="241">
                  <c:v>60.445830835906492</c:v>
                </c:pt>
                <c:pt idx="242">
                  <c:v>66.490413919497144</c:v>
                </c:pt>
                <c:pt idx="243">
                  <c:v>59.841372527547428</c:v>
                </c:pt>
                <c:pt idx="244">
                  <c:v>65.82550978030217</c:v>
                </c:pt>
                <c:pt idx="245">
                  <c:v>72.408060758332397</c:v>
                </c:pt>
                <c:pt idx="246">
                  <c:v>79.648866834165645</c:v>
                </c:pt>
                <c:pt idx="247">
                  <c:v>78.835703163979673</c:v>
                </c:pt>
                <c:pt idx="248">
                  <c:v>78.70922877387703</c:v>
                </c:pt>
                <c:pt idx="249">
                  <c:v>86.580151651264742</c:v>
                </c:pt>
                <c:pt idx="250">
                  <c:v>86.113412289263323</c:v>
                </c:pt>
                <c:pt idx="251">
                  <c:v>94.724753518189658</c:v>
                </c:pt>
                <c:pt idx="252">
                  <c:v>96.492948917195861</c:v>
                </c:pt>
                <c:pt idx="253">
                  <c:v>106.14224380891545</c:v>
                </c:pt>
                <c:pt idx="254">
                  <c:v>105.02002419852724</c:v>
                </c:pt>
                <c:pt idx="255">
                  <c:v>94.518021778674523</c:v>
                </c:pt>
                <c:pt idx="256">
                  <c:v>87.548599217334456</c:v>
                </c:pt>
                <c:pt idx="257">
                  <c:v>81.035578426044893</c:v>
                </c:pt>
                <c:pt idx="258">
                  <c:v>72.932020583440405</c:v>
                </c:pt>
                <c:pt idx="259">
                  <c:v>70.600250347885336</c:v>
                </c:pt>
                <c:pt idx="260">
                  <c:v>68.893092072903698</c:v>
                </c:pt>
                <c:pt idx="261">
                  <c:v>75.78240128019408</c:v>
                </c:pt>
                <c:pt idx="262">
                  <c:v>68.204161152174677</c:v>
                </c:pt>
                <c:pt idx="263">
                  <c:v>75.024577267392146</c:v>
                </c:pt>
                <c:pt idx="264">
                  <c:v>82.52703499413137</c:v>
                </c:pt>
                <c:pt idx="265">
                  <c:v>90.779738493544514</c:v>
                </c:pt>
                <c:pt idx="266">
                  <c:v>99.857712342898978</c:v>
                </c:pt>
                <c:pt idx="267">
                  <c:v>109.84348357718889</c:v>
                </c:pt>
                <c:pt idx="268">
                  <c:v>98.859135219470005</c:v>
                </c:pt>
                <c:pt idx="269">
                  <c:v>108.74504874141701</c:v>
                </c:pt>
                <c:pt idx="270">
                  <c:v>119.61955361555871</c:v>
                </c:pt>
                <c:pt idx="271">
                  <c:v>131.58150897711459</c:v>
                </c:pt>
                <c:pt idx="272">
                  <c:v>118.42335807940314</c:v>
                </c:pt>
                <c:pt idx="273">
                  <c:v>106.58102227146283</c:v>
                </c:pt>
                <c:pt idx="274">
                  <c:v>117.23912449860912</c:v>
                </c:pt>
                <c:pt idx="275">
                  <c:v>125.20741075690442</c:v>
                </c:pt>
                <c:pt idx="276">
                  <c:v>123.07612532026118</c:v>
                </c:pt>
                <c:pt idx="277">
                  <c:v>135.38373785228731</c:v>
                </c:pt>
                <c:pt idx="278">
                  <c:v>133.87635145234677</c:v>
                </c:pt>
                <c:pt idx="279">
                  <c:v>147.26398659758146</c:v>
                </c:pt>
                <c:pt idx="280">
                  <c:v>161.99038525733963</c:v>
                </c:pt>
                <c:pt idx="281">
                  <c:v>145.79134673160567</c:v>
                </c:pt>
                <c:pt idx="282">
                  <c:v>146.02370037026802</c:v>
                </c:pt>
                <c:pt idx="283">
                  <c:v>160.62607040729483</c:v>
                </c:pt>
                <c:pt idx="284">
                  <c:v>176.68867744802432</c:v>
                </c:pt>
                <c:pt idx="285">
                  <c:v>159.01980970322188</c:v>
                </c:pt>
                <c:pt idx="286">
                  <c:v>143.11782873289971</c:v>
                </c:pt>
                <c:pt idx="287">
                  <c:v>157.4296116061897</c:v>
                </c:pt>
                <c:pt idx="288">
                  <c:v>141.68665044557073</c:v>
                </c:pt>
                <c:pt idx="289">
                  <c:v>127.51798540101366</c:v>
                </c:pt>
                <c:pt idx="290">
                  <c:v>140.26978394111504</c:v>
                </c:pt>
                <c:pt idx="291">
                  <c:v>154.29676233522656</c:v>
                </c:pt>
                <c:pt idx="292">
                  <c:v>138.8670861017039</c:v>
                </c:pt>
                <c:pt idx="293">
                  <c:v>124.98037749153352</c:v>
                </c:pt>
                <c:pt idx="294">
                  <c:v>137.47841524068687</c:v>
                </c:pt>
                <c:pt idx="295">
                  <c:v>151.22625676475556</c:v>
                </c:pt>
                <c:pt idx="296">
                  <c:v>142.60287273120977</c:v>
                </c:pt>
                <c:pt idx="297">
                  <c:v>156.86316000433075</c:v>
                </c:pt>
                <c:pt idx="298">
                  <c:v>172.54947600476385</c:v>
                </c:pt>
                <c:pt idx="299">
                  <c:v>155.29452840428746</c:v>
                </c:pt>
                <c:pt idx="300">
                  <c:v>139.76507556385872</c:v>
                </c:pt>
                <c:pt idx="301">
                  <c:v>153.7415831202446</c:v>
                </c:pt>
                <c:pt idx="302">
                  <c:v>138.36742480822014</c:v>
                </c:pt>
                <c:pt idx="303">
                  <c:v>152.20416728904218</c:v>
                </c:pt>
                <c:pt idx="304">
                  <c:v>136.98375056013796</c:v>
                </c:pt>
                <c:pt idx="305">
                  <c:v>150.68212561615178</c:v>
                </c:pt>
                <c:pt idx="306">
                  <c:v>147.2806349756211</c:v>
                </c:pt>
                <c:pt idx="307">
                  <c:v>132.55257147805898</c:v>
                </c:pt>
                <c:pt idx="308">
                  <c:v>145.80782862586489</c:v>
                </c:pt>
                <c:pt idx="309">
                  <c:v>143.85632639258341</c:v>
                </c:pt>
                <c:pt idx="310">
                  <c:v>129.47069375332507</c:v>
                </c:pt>
                <c:pt idx="311">
                  <c:v>142.41776312865758</c:v>
                </c:pt>
                <c:pt idx="312">
                  <c:v>156.65953944152335</c:v>
                </c:pt>
                <c:pt idx="313">
                  <c:v>140.99358549737101</c:v>
                </c:pt>
                <c:pt idx="314">
                  <c:v>145.6155831578987</c:v>
                </c:pt>
                <c:pt idx="315">
                  <c:v>160.17714147368858</c:v>
                </c:pt>
                <c:pt idx="316">
                  <c:v>144.15942732631973</c:v>
                </c:pt>
                <c:pt idx="317">
                  <c:v>158.57537005895171</c:v>
                </c:pt>
                <c:pt idx="318">
                  <c:v>142.71783305305655</c:v>
                </c:pt>
                <c:pt idx="319">
                  <c:v>128.44604974775089</c:v>
                </c:pt>
                <c:pt idx="320">
                  <c:v>115.60144477297581</c:v>
                </c:pt>
                <c:pt idx="321">
                  <c:v>104.04130029567823</c:v>
                </c:pt>
                <c:pt idx="322">
                  <c:v>98.134439375665522</c:v>
                </c:pt>
                <c:pt idx="323">
                  <c:v>107.94788331323208</c:v>
                </c:pt>
                <c:pt idx="324">
                  <c:v>106.46745519922203</c:v>
                </c:pt>
                <c:pt idx="325">
                  <c:v>117.11420071914424</c:v>
                </c:pt>
                <c:pt idx="326">
                  <c:v>105.40278064722982</c:v>
                </c:pt>
                <c:pt idx="327">
                  <c:v>94.862502582506835</c:v>
                </c:pt>
                <c:pt idx="328">
                  <c:v>90.832828029907304</c:v>
                </c:pt>
                <c:pt idx="329">
                  <c:v>87.468649213984804</c:v>
                </c:pt>
                <c:pt idx="330">
                  <c:v>96.215514135383287</c:v>
                </c:pt>
                <c:pt idx="331">
                  <c:v>87.630801017675722</c:v>
                </c:pt>
                <c:pt idx="332">
                  <c:v>90.513557359897746</c:v>
                </c:pt>
                <c:pt idx="333">
                  <c:v>99.564913095887533</c:v>
                </c:pt>
                <c:pt idx="334">
                  <c:v>89.608421786298777</c:v>
                </c:pt>
                <c:pt idx="335">
                  <c:v>98.569263964928666</c:v>
                </c:pt>
                <c:pt idx="336">
                  <c:v>99.722338373575013</c:v>
                </c:pt>
                <c:pt idx="337">
                  <c:v>100.448233813241</c:v>
                </c:pt>
                <c:pt idx="338">
                  <c:v>90.40341043191691</c:v>
                </c:pt>
                <c:pt idx="339">
                  <c:v>88.770172879461825</c:v>
                </c:pt>
                <c:pt idx="340">
                  <c:v>79.893155591515651</c:v>
                </c:pt>
                <c:pt idx="341">
                  <c:v>87.882471150667229</c:v>
                </c:pt>
                <c:pt idx="342">
                  <c:v>79.094224035600504</c:v>
                </c:pt>
                <c:pt idx="343">
                  <c:v>71.184801632040461</c:v>
                </c:pt>
                <c:pt idx="344">
                  <c:v>78.303281795244516</c:v>
                </c:pt>
                <c:pt idx="345">
                  <c:v>70.472953615720073</c:v>
                </c:pt>
                <c:pt idx="346">
                  <c:v>66.0811608541607</c:v>
                </c:pt>
                <c:pt idx="347">
                  <c:v>72.689276939576771</c:v>
                </c:pt>
                <c:pt idx="348">
                  <c:v>79.95820463353445</c:v>
                </c:pt>
                <c:pt idx="349">
                  <c:v>87.954025096887904</c:v>
                </c:pt>
                <c:pt idx="350">
                  <c:v>96.749427606576702</c:v>
                </c:pt>
                <c:pt idx="351">
                  <c:v>87.074484845919031</c:v>
                </c:pt>
                <c:pt idx="352">
                  <c:v>95.781933330510938</c:v>
                </c:pt>
                <c:pt idx="353">
                  <c:v>86.203739997459849</c:v>
                </c:pt>
                <c:pt idx="354">
                  <c:v>94.824113997205842</c:v>
                </c:pt>
                <c:pt idx="355">
                  <c:v>104.30652539692643</c:v>
                </c:pt>
                <c:pt idx="356">
                  <c:v>114.73717793661909</c:v>
                </c:pt>
                <c:pt idx="357">
                  <c:v>126.21089573028101</c:v>
                </c:pt>
                <c:pt idx="358">
                  <c:v>138.83198530330912</c:v>
                </c:pt>
                <c:pt idx="359">
                  <c:v>134.2042524598655</c:v>
                </c:pt>
                <c:pt idx="360">
                  <c:v>147.62467770585206</c:v>
                </c:pt>
                <c:pt idx="361">
                  <c:v>162.3871454764373</c:v>
                </c:pt>
                <c:pt idx="362">
                  <c:v>178.62586002408105</c:v>
                </c:pt>
                <c:pt idx="363">
                  <c:v>196.48844602648916</c:v>
                </c:pt>
                <c:pt idx="364">
                  <c:v>216.13729062913808</c:v>
                </c:pt>
                <c:pt idx="365">
                  <c:v>237.7510196920519</c:v>
                </c:pt>
                <c:pt idx="366">
                  <c:v>261.52612166125709</c:v>
                </c:pt>
                <c:pt idx="367">
                  <c:v>287.67873382738281</c:v>
                </c:pt>
                <c:pt idx="368">
                  <c:v>316.4466072101211</c:v>
                </c:pt>
                <c:pt idx="369">
                  <c:v>284.80194648910901</c:v>
                </c:pt>
                <c:pt idx="370">
                  <c:v>256.32175184019815</c:v>
                </c:pt>
                <c:pt idx="371">
                  <c:v>281.95392702421799</c:v>
                </c:pt>
                <c:pt idx="372">
                  <c:v>310.14931972663982</c:v>
                </c:pt>
                <c:pt idx="373">
                  <c:v>341.1642516993038</c:v>
                </c:pt>
                <c:pt idx="374">
                  <c:v>375.28067686923424</c:v>
                </c:pt>
                <c:pt idx="375">
                  <c:v>412.80874455615771</c:v>
                </c:pt>
                <c:pt idx="376">
                  <c:v>371.52787010054192</c:v>
                </c:pt>
                <c:pt idx="377">
                  <c:v>334.37508309048775</c:v>
                </c:pt>
                <c:pt idx="378">
                  <c:v>367.81259139953653</c:v>
                </c:pt>
                <c:pt idx="379">
                  <c:v>375.91693663376361</c:v>
                </c:pt>
                <c:pt idx="380">
                  <c:v>375.79327974671298</c:v>
                </c:pt>
                <c:pt idx="381">
                  <c:v>413.37260772138433</c:v>
                </c:pt>
                <c:pt idx="382">
                  <c:v>395.34844856316238</c:v>
                </c:pt>
                <c:pt idx="383">
                  <c:v>434.88329341947866</c:v>
                </c:pt>
                <c:pt idx="384">
                  <c:v>478.37162276142658</c:v>
                </c:pt>
                <c:pt idx="385">
                  <c:v>526.20878503756933</c:v>
                </c:pt>
                <c:pt idx="386">
                  <c:v>496.93517620679614</c:v>
                </c:pt>
                <c:pt idx="387">
                  <c:v>447.24165858611656</c:v>
                </c:pt>
                <c:pt idx="388">
                  <c:v>491.96582444472824</c:v>
                </c:pt>
                <c:pt idx="389">
                  <c:v>541.16240688920107</c:v>
                </c:pt>
                <c:pt idx="390">
                  <c:v>487.04616620028099</c:v>
                </c:pt>
                <c:pt idx="391">
                  <c:v>535.75078282030915</c:v>
                </c:pt>
                <c:pt idx="392">
                  <c:v>589.32586110234013</c:v>
                </c:pt>
                <c:pt idx="393">
                  <c:v>530.39327499210617</c:v>
                </c:pt>
                <c:pt idx="394">
                  <c:v>583.43260249131686</c:v>
                </c:pt>
                <c:pt idx="395">
                  <c:v>641.77586274044859</c:v>
                </c:pt>
                <c:pt idx="396">
                  <c:v>705.95344901449346</c:v>
                </c:pt>
                <c:pt idx="397">
                  <c:v>697.25545523007418</c:v>
                </c:pt>
                <c:pt idx="398">
                  <c:v>766.98100075308162</c:v>
                </c:pt>
                <c:pt idx="399">
                  <c:v>690.28290067777345</c:v>
                </c:pt>
                <c:pt idx="400">
                  <c:v>759.3111907455509</c:v>
                </c:pt>
                <c:pt idx="401">
                  <c:v>683.38007167099579</c:v>
                </c:pt>
                <c:pt idx="402">
                  <c:v>704.00227332874431</c:v>
                </c:pt>
                <c:pt idx="403">
                  <c:v>633.60204599586984</c:v>
                </c:pt>
                <c:pt idx="404">
                  <c:v>696.96225059545691</c:v>
                </c:pt>
                <c:pt idx="405">
                  <c:v>627.26602553591124</c:v>
                </c:pt>
                <c:pt idx="406">
                  <c:v>597.09373570000662</c:v>
                </c:pt>
                <c:pt idx="407">
                  <c:v>656.80310927000733</c:v>
                </c:pt>
                <c:pt idx="408">
                  <c:v>722.48342019700817</c:v>
                </c:pt>
                <c:pt idx="409">
                  <c:v>650.2350781773074</c:v>
                </c:pt>
                <c:pt idx="410">
                  <c:v>599.41319843664132</c:v>
                </c:pt>
                <c:pt idx="411">
                  <c:v>539.47187859297719</c:v>
                </c:pt>
                <c:pt idx="412">
                  <c:v>593.41906645227493</c:v>
                </c:pt>
                <c:pt idx="413">
                  <c:v>534.07715980704745</c:v>
                </c:pt>
                <c:pt idx="414">
                  <c:v>587.48487578775223</c:v>
                </c:pt>
                <c:pt idx="415">
                  <c:v>646.23336336652756</c:v>
                </c:pt>
                <c:pt idx="416">
                  <c:v>653.27269107462735</c:v>
                </c:pt>
                <c:pt idx="417">
                  <c:v>718.59996018209017</c:v>
                </c:pt>
                <c:pt idx="418">
                  <c:v>646.73996416388115</c:v>
                </c:pt>
                <c:pt idx="419">
                  <c:v>670.35819323309272</c:v>
                </c:pt>
                <c:pt idx="420">
                  <c:v>737.394012556402</c:v>
                </c:pt>
                <c:pt idx="421">
                  <c:v>663.65461130076187</c:v>
                </c:pt>
                <c:pt idx="422">
                  <c:v>730.02007243083813</c:v>
                </c:pt>
                <c:pt idx="423">
                  <c:v>778.89762733417297</c:v>
                </c:pt>
                <c:pt idx="424">
                  <c:v>701.00786460075574</c:v>
                </c:pt>
                <c:pt idx="425">
                  <c:v>771.10865106083133</c:v>
                </c:pt>
                <c:pt idx="426">
                  <c:v>693.99778595474822</c:v>
                </c:pt>
                <c:pt idx="427">
                  <c:v>763.39756455022314</c:v>
                </c:pt>
                <c:pt idx="428">
                  <c:v>687.05780809520081</c:v>
                </c:pt>
                <c:pt idx="429">
                  <c:v>755.7635889047209</c:v>
                </c:pt>
                <c:pt idx="430">
                  <c:v>680.18723001424883</c:v>
                </c:pt>
                <c:pt idx="431">
                  <c:v>748.2059530156738</c:v>
                </c:pt>
                <c:pt idx="432">
                  <c:v>673.38535771410648</c:v>
                </c:pt>
                <c:pt idx="433">
                  <c:v>740.72389348551724</c:v>
                </c:pt>
                <c:pt idx="434">
                  <c:v>755.71024277363688</c:v>
                </c:pt>
                <c:pt idx="435">
                  <c:v>831.28126705100067</c:v>
                </c:pt>
                <c:pt idx="436">
                  <c:v>748.15314034590062</c:v>
                </c:pt>
                <c:pt idx="437">
                  <c:v>673.33782631131055</c:v>
                </c:pt>
                <c:pt idx="438">
                  <c:v>740.67160894244171</c:v>
                </c:pt>
                <c:pt idx="439">
                  <c:v>814.73876983668595</c:v>
                </c:pt>
                <c:pt idx="440">
                  <c:v>896.21264682035462</c:v>
                </c:pt>
                <c:pt idx="441">
                  <c:v>985.83391150239015</c:v>
                </c:pt>
                <c:pt idx="442">
                  <c:v>1084.4173026526294</c:v>
                </c:pt>
                <c:pt idx="443">
                  <c:v>975.97557238736647</c:v>
                </c:pt>
                <c:pt idx="444">
                  <c:v>1073.5731296261033</c:v>
                </c:pt>
                <c:pt idx="445">
                  <c:v>1180.9304425887137</c:v>
                </c:pt>
                <c:pt idx="446">
                  <c:v>1299.0234868475852</c:v>
                </c:pt>
                <c:pt idx="447">
                  <c:v>1428.9258355323439</c:v>
                </c:pt>
                <c:pt idx="448">
                  <c:v>1286.0332519791095</c:v>
                </c:pt>
                <c:pt idx="449">
                  <c:v>1157.4299267811987</c:v>
                </c:pt>
                <c:pt idx="450">
                  <c:v>1273.1729194593186</c:v>
                </c:pt>
                <c:pt idx="451">
                  <c:v>1145.8556275133867</c:v>
                </c:pt>
                <c:pt idx="452">
                  <c:v>1260.4411902647255</c:v>
                </c:pt>
                <c:pt idx="453">
                  <c:v>1386.4853092911981</c:v>
                </c:pt>
                <c:pt idx="454">
                  <c:v>1354.7209562094135</c:v>
                </c:pt>
                <c:pt idx="455">
                  <c:v>1383.9517754803137</c:v>
                </c:pt>
                <c:pt idx="456">
                  <c:v>1364.7459141063011</c:v>
                </c:pt>
                <c:pt idx="457">
                  <c:v>1277.3470343544432</c:v>
                </c:pt>
                <c:pt idx="458">
                  <c:v>1227.3873723342376</c:v>
                </c:pt>
                <c:pt idx="459">
                  <c:v>1231.8884491064925</c:v>
                </c:pt>
                <c:pt idx="460">
                  <c:v>1179.419126274179</c:v>
                </c:pt>
                <c:pt idx="461">
                  <c:v>1108.1981645426465</c:v>
                </c:pt>
                <c:pt idx="462">
                  <c:v>1042.5587347966589</c:v>
                </c:pt>
                <c:pt idx="463">
                  <c:v>938.30286131699302</c:v>
                </c:pt>
                <c:pt idx="464">
                  <c:v>844.47257518529375</c:v>
                </c:pt>
                <c:pt idx="465">
                  <c:v>767.29665441921463</c:v>
                </c:pt>
                <c:pt idx="466">
                  <c:v>783.38602750537314</c:v>
                </c:pt>
                <c:pt idx="467">
                  <c:v>705.04742475483579</c:v>
                </c:pt>
                <c:pt idx="468">
                  <c:v>634.54268227935222</c:v>
                </c:pt>
                <c:pt idx="469">
                  <c:v>697.99695050728747</c:v>
                </c:pt>
                <c:pt idx="470">
                  <c:v>767.79664555801628</c:v>
                </c:pt>
                <c:pt idx="471">
                  <c:v>844.57631011381795</c:v>
                </c:pt>
                <c:pt idx="472">
                  <c:v>929.03394112519982</c:v>
                </c:pt>
                <c:pt idx="473">
                  <c:v>1021.9373352377199</c:v>
                </c:pt>
                <c:pt idx="474">
                  <c:v>919.74360171394801</c:v>
                </c:pt>
                <c:pt idx="475">
                  <c:v>874.27120349488155</c:v>
                </c:pt>
                <c:pt idx="476">
                  <c:v>786.84408314539337</c:v>
                </c:pt>
                <c:pt idx="477">
                  <c:v>815.2091647007494</c:v>
                </c:pt>
                <c:pt idx="478">
                  <c:v>733.6882482306745</c:v>
                </c:pt>
                <c:pt idx="479">
                  <c:v>807.05707305374199</c:v>
                </c:pt>
                <c:pt idx="480">
                  <c:v>887.76278035911628</c:v>
                </c:pt>
                <c:pt idx="481">
                  <c:v>976.53905839502795</c:v>
                </c:pt>
                <c:pt idx="482">
                  <c:v>949.79077406573049</c:v>
                </c:pt>
                <c:pt idx="483">
                  <c:v>982.8391175887233</c:v>
                </c:pt>
                <c:pt idx="484">
                  <c:v>884.55520582985093</c:v>
                </c:pt>
                <c:pt idx="485">
                  <c:v>850.35583304631314</c:v>
                </c:pt>
                <c:pt idx="486">
                  <c:v>935.3914163509445</c:v>
                </c:pt>
                <c:pt idx="487">
                  <c:v>841.85227471585006</c:v>
                </c:pt>
                <c:pt idx="488">
                  <c:v>757.66704724426506</c:v>
                </c:pt>
                <c:pt idx="489">
                  <c:v>833.43375196869158</c:v>
                </c:pt>
                <c:pt idx="490">
                  <c:v>916.77712716556084</c:v>
                </c:pt>
                <c:pt idx="491">
                  <c:v>1008.454839882117</c:v>
                </c:pt>
                <c:pt idx="492">
                  <c:v>1109.3003238703288</c:v>
                </c:pt>
                <c:pt idx="493">
                  <c:v>1220.2303562573618</c:v>
                </c:pt>
                <c:pt idx="494">
                  <c:v>1098.2073206316256</c:v>
                </c:pt>
                <c:pt idx="495">
                  <c:v>1061.6835902821747</c:v>
                </c:pt>
                <c:pt idx="496">
                  <c:v>1167.8519493103922</c:v>
                </c:pt>
                <c:pt idx="497">
                  <c:v>1190.9706511640877</c:v>
                </c:pt>
                <c:pt idx="498">
                  <c:v>1071.8735860476791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90400"/>
        <c:axId val="149996288"/>
      </c:scatterChart>
      <c:valAx>
        <c:axId val="1499904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crossAx val="149996288"/>
        <c:crosses val="autoZero"/>
        <c:crossBetween val="midCat"/>
      </c:valAx>
      <c:valAx>
        <c:axId val="149996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9990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Sheet5!$B$1</c:f>
              <c:strCache>
                <c:ptCount val="1"/>
                <c:pt idx="0">
                  <c:v>Cum_Profit</c:v>
                </c:pt>
              </c:strCache>
            </c:strRef>
          </c:tx>
          <c:marker>
            <c:symbol val="none"/>
          </c:marker>
          <c:xVal>
            <c:strRef>
              <c:f>Sheet5!$A:$A</c:f>
              <c:strCache>
                <c:ptCount val="2559"/>
                <c:pt idx="0">
                  <c:v>Date</c:v>
                </c:pt>
                <c:pt idx="1">
                  <c:v>29-Dec-06</c:v>
                </c:pt>
                <c:pt idx="2">
                  <c:v>2-Jan-07</c:v>
                </c:pt>
                <c:pt idx="3">
                  <c:v>3-Jan-07</c:v>
                </c:pt>
                <c:pt idx="4">
                  <c:v>4-Jan-07</c:v>
                </c:pt>
                <c:pt idx="5">
                  <c:v>5-Jan-07</c:v>
                </c:pt>
                <c:pt idx="6">
                  <c:v>8-Jan-07</c:v>
                </c:pt>
                <c:pt idx="7">
                  <c:v>9-Jan-07</c:v>
                </c:pt>
                <c:pt idx="8">
                  <c:v>10-Jan-07</c:v>
                </c:pt>
                <c:pt idx="9">
                  <c:v>11-Jan-07</c:v>
                </c:pt>
                <c:pt idx="10">
                  <c:v>12-Jan-07</c:v>
                </c:pt>
                <c:pt idx="11">
                  <c:v>15-Jan-07</c:v>
                </c:pt>
                <c:pt idx="12">
                  <c:v>16-Jan-07</c:v>
                </c:pt>
                <c:pt idx="13">
                  <c:v>17-Jan-07</c:v>
                </c:pt>
                <c:pt idx="14">
                  <c:v>18-Jan-07</c:v>
                </c:pt>
                <c:pt idx="15">
                  <c:v>19-Jan-07</c:v>
                </c:pt>
                <c:pt idx="16">
                  <c:v>22-Jan-07</c:v>
                </c:pt>
                <c:pt idx="17">
                  <c:v>23-Jan-07</c:v>
                </c:pt>
                <c:pt idx="18">
                  <c:v>24-Jan-07</c:v>
                </c:pt>
                <c:pt idx="19">
                  <c:v>25-Jan-07</c:v>
                </c:pt>
                <c:pt idx="20">
                  <c:v>29-Jan-07</c:v>
                </c:pt>
                <c:pt idx="21">
                  <c:v>31-Jan-07</c:v>
                </c:pt>
                <c:pt idx="22">
                  <c:v>1-Feb-07</c:v>
                </c:pt>
                <c:pt idx="23">
                  <c:v>2-Feb-07</c:v>
                </c:pt>
                <c:pt idx="24">
                  <c:v>5-Feb-07</c:v>
                </c:pt>
                <c:pt idx="25">
                  <c:v>6-Feb-07</c:v>
                </c:pt>
                <c:pt idx="26">
                  <c:v>7-Feb-07</c:v>
                </c:pt>
                <c:pt idx="27">
                  <c:v>8-Feb-07</c:v>
                </c:pt>
                <c:pt idx="28">
                  <c:v>9-Feb-07</c:v>
                </c:pt>
                <c:pt idx="29">
                  <c:v>12-Feb-07</c:v>
                </c:pt>
                <c:pt idx="30">
                  <c:v>13-Feb-07</c:v>
                </c:pt>
                <c:pt idx="31">
                  <c:v>14-Feb-07</c:v>
                </c:pt>
                <c:pt idx="32">
                  <c:v>15-Feb-07</c:v>
                </c:pt>
                <c:pt idx="33">
                  <c:v>19-Feb-07</c:v>
                </c:pt>
                <c:pt idx="34">
                  <c:v>20-Feb-07</c:v>
                </c:pt>
                <c:pt idx="35">
                  <c:v>21-Feb-07</c:v>
                </c:pt>
                <c:pt idx="36">
                  <c:v>22-Feb-07</c:v>
                </c:pt>
                <c:pt idx="37">
                  <c:v>23-Feb-07</c:v>
                </c:pt>
                <c:pt idx="38">
                  <c:v>26-Feb-07</c:v>
                </c:pt>
                <c:pt idx="39">
                  <c:v>27-Feb-07</c:v>
                </c:pt>
                <c:pt idx="40">
                  <c:v>28-Feb-07</c:v>
                </c:pt>
                <c:pt idx="41">
                  <c:v>1-Mar-07</c:v>
                </c:pt>
                <c:pt idx="42">
                  <c:v>2-Mar-07</c:v>
                </c:pt>
                <c:pt idx="43">
                  <c:v>5-Mar-07</c:v>
                </c:pt>
                <c:pt idx="44">
                  <c:v>6-Mar-07</c:v>
                </c:pt>
                <c:pt idx="45">
                  <c:v>7-Mar-07</c:v>
                </c:pt>
                <c:pt idx="46">
                  <c:v>8-Mar-07</c:v>
                </c:pt>
                <c:pt idx="47">
                  <c:v>9-Mar-07</c:v>
                </c:pt>
                <c:pt idx="48">
                  <c:v>12-Mar-07</c:v>
                </c:pt>
                <c:pt idx="49">
                  <c:v>13-Mar-07</c:v>
                </c:pt>
                <c:pt idx="50">
                  <c:v>14-Mar-07</c:v>
                </c:pt>
                <c:pt idx="51">
                  <c:v>15-Mar-07</c:v>
                </c:pt>
                <c:pt idx="52">
                  <c:v>16-Mar-07</c:v>
                </c:pt>
                <c:pt idx="53">
                  <c:v>19-Mar-07</c:v>
                </c:pt>
                <c:pt idx="54">
                  <c:v>20-Mar-07</c:v>
                </c:pt>
                <c:pt idx="55">
                  <c:v>21-Mar-07</c:v>
                </c:pt>
                <c:pt idx="56">
                  <c:v>22-Mar-07</c:v>
                </c:pt>
                <c:pt idx="57">
                  <c:v>23-Mar-07</c:v>
                </c:pt>
                <c:pt idx="58">
                  <c:v>26-Mar-07</c:v>
                </c:pt>
                <c:pt idx="59">
                  <c:v>28-Mar-07</c:v>
                </c:pt>
                <c:pt idx="60">
                  <c:v>29-Mar-07</c:v>
                </c:pt>
                <c:pt idx="61">
                  <c:v>30-Mar-07</c:v>
                </c:pt>
                <c:pt idx="62">
                  <c:v>2-Apr-07</c:v>
                </c:pt>
                <c:pt idx="63">
                  <c:v>3-Apr-07</c:v>
                </c:pt>
                <c:pt idx="64">
                  <c:v>4-Apr-07</c:v>
                </c:pt>
                <c:pt idx="65">
                  <c:v>5-Apr-07</c:v>
                </c:pt>
                <c:pt idx="66">
                  <c:v>9-Apr-07</c:v>
                </c:pt>
                <c:pt idx="67">
                  <c:v>10-Apr-07</c:v>
                </c:pt>
                <c:pt idx="68">
                  <c:v>11-Apr-07</c:v>
                </c:pt>
                <c:pt idx="69">
                  <c:v>12-Apr-07</c:v>
                </c:pt>
                <c:pt idx="70">
                  <c:v>13-Apr-07</c:v>
                </c:pt>
                <c:pt idx="71">
                  <c:v>16-Apr-07</c:v>
                </c:pt>
                <c:pt idx="72">
                  <c:v>17-Apr-07</c:v>
                </c:pt>
                <c:pt idx="73">
                  <c:v>18-Apr-07</c:v>
                </c:pt>
                <c:pt idx="74">
                  <c:v>19-Apr-07</c:v>
                </c:pt>
                <c:pt idx="75">
                  <c:v>20-Apr-07</c:v>
                </c:pt>
                <c:pt idx="76">
                  <c:v>23-Apr-07</c:v>
                </c:pt>
                <c:pt idx="77">
                  <c:v>24-Apr-07</c:v>
                </c:pt>
                <c:pt idx="78">
                  <c:v>25-Apr-07</c:v>
                </c:pt>
                <c:pt idx="79">
                  <c:v>26-Apr-07</c:v>
                </c:pt>
                <c:pt idx="80">
                  <c:v>27-Apr-07</c:v>
                </c:pt>
                <c:pt idx="81">
                  <c:v>30-Apr-07</c:v>
                </c:pt>
                <c:pt idx="82">
                  <c:v>3-May-07</c:v>
                </c:pt>
                <c:pt idx="83">
                  <c:v>4-May-07</c:v>
                </c:pt>
                <c:pt idx="84">
                  <c:v>7-May-07</c:v>
                </c:pt>
                <c:pt idx="85">
                  <c:v>8-May-07</c:v>
                </c:pt>
                <c:pt idx="86">
                  <c:v>9-May-07</c:v>
                </c:pt>
                <c:pt idx="87">
                  <c:v>10-May-07</c:v>
                </c:pt>
                <c:pt idx="88">
                  <c:v>11-May-07</c:v>
                </c:pt>
                <c:pt idx="89">
                  <c:v>14-May-07</c:v>
                </c:pt>
                <c:pt idx="90">
                  <c:v>15-May-07</c:v>
                </c:pt>
                <c:pt idx="91">
                  <c:v>16-May-07</c:v>
                </c:pt>
                <c:pt idx="92">
                  <c:v>17-May-07</c:v>
                </c:pt>
                <c:pt idx="93">
                  <c:v>18-May-07</c:v>
                </c:pt>
                <c:pt idx="94">
                  <c:v>21-May-07</c:v>
                </c:pt>
                <c:pt idx="95">
                  <c:v>22-May-07</c:v>
                </c:pt>
                <c:pt idx="96">
                  <c:v>23-May-07</c:v>
                </c:pt>
                <c:pt idx="97">
                  <c:v>24-May-07</c:v>
                </c:pt>
                <c:pt idx="98">
                  <c:v>25-May-07</c:v>
                </c:pt>
                <c:pt idx="99">
                  <c:v>28-May-07</c:v>
                </c:pt>
                <c:pt idx="100">
                  <c:v>29-May-07</c:v>
                </c:pt>
                <c:pt idx="101">
                  <c:v>30-May-07</c:v>
                </c:pt>
                <c:pt idx="102">
                  <c:v>31-May-07</c:v>
                </c:pt>
                <c:pt idx="103">
                  <c:v>1-Jun-07</c:v>
                </c:pt>
                <c:pt idx="104">
                  <c:v>4-Jun-07</c:v>
                </c:pt>
                <c:pt idx="105">
                  <c:v>5-Jun-07</c:v>
                </c:pt>
                <c:pt idx="106">
                  <c:v>6-Jun-07</c:v>
                </c:pt>
                <c:pt idx="107">
                  <c:v>7-Jun-07</c:v>
                </c:pt>
                <c:pt idx="108">
                  <c:v>8-Jun-07</c:v>
                </c:pt>
                <c:pt idx="109">
                  <c:v>11-Jun-07</c:v>
                </c:pt>
                <c:pt idx="110">
                  <c:v>12-Jun-07</c:v>
                </c:pt>
                <c:pt idx="111">
                  <c:v>13-Jun-07</c:v>
                </c:pt>
                <c:pt idx="112">
                  <c:v>14-Jun-07</c:v>
                </c:pt>
                <c:pt idx="113">
                  <c:v>15-Jun-07</c:v>
                </c:pt>
                <c:pt idx="114">
                  <c:v>18-Jun-07</c:v>
                </c:pt>
                <c:pt idx="115">
                  <c:v>19-Jun-07</c:v>
                </c:pt>
                <c:pt idx="116">
                  <c:v>20-Jun-07</c:v>
                </c:pt>
                <c:pt idx="117">
                  <c:v>21-Jun-07</c:v>
                </c:pt>
                <c:pt idx="118">
                  <c:v>22-Jun-07</c:v>
                </c:pt>
                <c:pt idx="119">
                  <c:v>25-Jun-07</c:v>
                </c:pt>
                <c:pt idx="120">
                  <c:v>26-Jun-07</c:v>
                </c:pt>
                <c:pt idx="121">
                  <c:v>27-Jun-07</c:v>
                </c:pt>
                <c:pt idx="122">
                  <c:v>28-Jun-07</c:v>
                </c:pt>
                <c:pt idx="123">
                  <c:v>29-Jun-07</c:v>
                </c:pt>
                <c:pt idx="124">
                  <c:v>2-Jul-07</c:v>
                </c:pt>
                <c:pt idx="125">
                  <c:v>3-Jul-07</c:v>
                </c:pt>
                <c:pt idx="126">
                  <c:v>4-Jul-07</c:v>
                </c:pt>
                <c:pt idx="127">
                  <c:v>5-Jul-07</c:v>
                </c:pt>
                <c:pt idx="128">
                  <c:v>6-Jul-07</c:v>
                </c:pt>
                <c:pt idx="129">
                  <c:v>9-Jul-07</c:v>
                </c:pt>
                <c:pt idx="130">
                  <c:v>10-Jul-07</c:v>
                </c:pt>
                <c:pt idx="131">
                  <c:v>11-Jul-07</c:v>
                </c:pt>
                <c:pt idx="132">
                  <c:v>12-Jul-07</c:v>
                </c:pt>
                <c:pt idx="133">
                  <c:v>13-Jul-07</c:v>
                </c:pt>
                <c:pt idx="134">
                  <c:v>16-Jul-07</c:v>
                </c:pt>
                <c:pt idx="135">
                  <c:v>17-Jul-07</c:v>
                </c:pt>
                <c:pt idx="136">
                  <c:v>18-Jul-07</c:v>
                </c:pt>
                <c:pt idx="137">
                  <c:v>19-Jul-07</c:v>
                </c:pt>
                <c:pt idx="138">
                  <c:v>20-Jul-07</c:v>
                </c:pt>
                <c:pt idx="139">
                  <c:v>23-Jul-07</c:v>
                </c:pt>
                <c:pt idx="140">
                  <c:v>24-Jul-07</c:v>
                </c:pt>
                <c:pt idx="141">
                  <c:v>25-Jul-07</c:v>
                </c:pt>
                <c:pt idx="142">
                  <c:v>26-Jul-07</c:v>
                </c:pt>
                <c:pt idx="143">
                  <c:v>27-Jul-07</c:v>
                </c:pt>
                <c:pt idx="144">
                  <c:v>30-Jul-07</c:v>
                </c:pt>
                <c:pt idx="145">
                  <c:v>31-Jul-07</c:v>
                </c:pt>
                <c:pt idx="146">
                  <c:v>1-Aug-07</c:v>
                </c:pt>
                <c:pt idx="147">
                  <c:v>2-Aug-07</c:v>
                </c:pt>
                <c:pt idx="148">
                  <c:v>3-Aug-07</c:v>
                </c:pt>
                <c:pt idx="149">
                  <c:v>6-Aug-07</c:v>
                </c:pt>
                <c:pt idx="150">
                  <c:v>7-Aug-07</c:v>
                </c:pt>
                <c:pt idx="151">
                  <c:v>8-Aug-07</c:v>
                </c:pt>
                <c:pt idx="152">
                  <c:v>9-Aug-07</c:v>
                </c:pt>
                <c:pt idx="153">
                  <c:v>10-Aug-07</c:v>
                </c:pt>
                <c:pt idx="154">
                  <c:v>13-Aug-07</c:v>
                </c:pt>
                <c:pt idx="155">
                  <c:v>14-Aug-07</c:v>
                </c:pt>
                <c:pt idx="156">
                  <c:v>16-Aug-07</c:v>
                </c:pt>
                <c:pt idx="157">
                  <c:v>17-Aug-07</c:v>
                </c:pt>
                <c:pt idx="158">
                  <c:v>20-Aug-07</c:v>
                </c:pt>
                <c:pt idx="159">
                  <c:v>21-Aug-07</c:v>
                </c:pt>
                <c:pt idx="160">
                  <c:v>22-Aug-07</c:v>
                </c:pt>
                <c:pt idx="161">
                  <c:v>23-Aug-07</c:v>
                </c:pt>
                <c:pt idx="162">
                  <c:v>24-Aug-07</c:v>
                </c:pt>
                <c:pt idx="163">
                  <c:v>27-Aug-07</c:v>
                </c:pt>
                <c:pt idx="164">
                  <c:v>28-Aug-07</c:v>
                </c:pt>
                <c:pt idx="165">
                  <c:v>29-Aug-07</c:v>
                </c:pt>
                <c:pt idx="166">
                  <c:v>30-Aug-07</c:v>
                </c:pt>
                <c:pt idx="167">
                  <c:v>31-Aug-07</c:v>
                </c:pt>
                <c:pt idx="168">
                  <c:v>3-Sep-07</c:v>
                </c:pt>
                <c:pt idx="169">
                  <c:v>4-Sep-07</c:v>
                </c:pt>
                <c:pt idx="170">
                  <c:v>5-Sep-07</c:v>
                </c:pt>
                <c:pt idx="171">
                  <c:v>6-Sep-07</c:v>
                </c:pt>
                <c:pt idx="172">
                  <c:v>7-Sep-07</c:v>
                </c:pt>
                <c:pt idx="173">
                  <c:v>10-Sep-07</c:v>
                </c:pt>
                <c:pt idx="174">
                  <c:v>11-Sep-07</c:v>
                </c:pt>
                <c:pt idx="175">
                  <c:v>12-Sep-07</c:v>
                </c:pt>
                <c:pt idx="176">
                  <c:v>13-Sep-07</c:v>
                </c:pt>
                <c:pt idx="177">
                  <c:v>14-Sep-07</c:v>
                </c:pt>
                <c:pt idx="178">
                  <c:v>17-Sep-07</c:v>
                </c:pt>
                <c:pt idx="179">
                  <c:v>18-Sep-07</c:v>
                </c:pt>
                <c:pt idx="180">
                  <c:v>19-Sep-07</c:v>
                </c:pt>
                <c:pt idx="181">
                  <c:v>20-Sep-07</c:v>
                </c:pt>
                <c:pt idx="182">
                  <c:v>21-Sep-07</c:v>
                </c:pt>
                <c:pt idx="183">
                  <c:v>24-Sep-07</c:v>
                </c:pt>
                <c:pt idx="184">
                  <c:v>25-Sep-07</c:v>
                </c:pt>
                <c:pt idx="185">
                  <c:v>26-Sep-07</c:v>
                </c:pt>
                <c:pt idx="186">
                  <c:v>27-Sep-07</c:v>
                </c:pt>
                <c:pt idx="187">
                  <c:v>28-Sep-07</c:v>
                </c:pt>
                <c:pt idx="188">
                  <c:v>1-Oct-07</c:v>
                </c:pt>
                <c:pt idx="189">
                  <c:v>3-Oct-07</c:v>
                </c:pt>
                <c:pt idx="190">
                  <c:v>4-Oct-07</c:v>
                </c:pt>
                <c:pt idx="191">
                  <c:v>5-Oct-07</c:v>
                </c:pt>
                <c:pt idx="192">
                  <c:v>8-Oct-07</c:v>
                </c:pt>
                <c:pt idx="193">
                  <c:v>9-Oct-07</c:v>
                </c:pt>
                <c:pt idx="194">
                  <c:v>10-Oct-07</c:v>
                </c:pt>
                <c:pt idx="195">
                  <c:v>11-Oct-07</c:v>
                </c:pt>
                <c:pt idx="196">
                  <c:v>12-Oct-07</c:v>
                </c:pt>
                <c:pt idx="197">
                  <c:v>15-Oct-07</c:v>
                </c:pt>
                <c:pt idx="198">
                  <c:v>16-Oct-07</c:v>
                </c:pt>
                <c:pt idx="199">
                  <c:v>17-Oct-07</c:v>
                </c:pt>
                <c:pt idx="200">
                  <c:v>18-Oct-07</c:v>
                </c:pt>
                <c:pt idx="201">
                  <c:v>19-Oct-07</c:v>
                </c:pt>
                <c:pt idx="202">
                  <c:v>22-Oct-07</c:v>
                </c:pt>
                <c:pt idx="203">
                  <c:v>23-Oct-07</c:v>
                </c:pt>
                <c:pt idx="204">
                  <c:v>24-Oct-07</c:v>
                </c:pt>
                <c:pt idx="205">
                  <c:v>25-Oct-07</c:v>
                </c:pt>
                <c:pt idx="206">
                  <c:v>26-Oct-07</c:v>
                </c:pt>
                <c:pt idx="207">
                  <c:v>29-Oct-07</c:v>
                </c:pt>
                <c:pt idx="208">
                  <c:v>30-Oct-07</c:v>
                </c:pt>
                <c:pt idx="209">
                  <c:v>31-Oct-07</c:v>
                </c:pt>
                <c:pt idx="210">
                  <c:v>1-Nov-07</c:v>
                </c:pt>
                <c:pt idx="211">
                  <c:v>2-Nov-07</c:v>
                </c:pt>
                <c:pt idx="212">
                  <c:v>5-Nov-07</c:v>
                </c:pt>
                <c:pt idx="213">
                  <c:v>6-Nov-07</c:v>
                </c:pt>
                <c:pt idx="214">
                  <c:v>7-Nov-07</c:v>
                </c:pt>
                <c:pt idx="215">
                  <c:v>8-Nov-07</c:v>
                </c:pt>
                <c:pt idx="216">
                  <c:v>9-Nov-07</c:v>
                </c:pt>
                <c:pt idx="217">
                  <c:v>12-Nov-07</c:v>
                </c:pt>
                <c:pt idx="218">
                  <c:v>13-Nov-07</c:v>
                </c:pt>
                <c:pt idx="219">
                  <c:v>14-Nov-07</c:v>
                </c:pt>
                <c:pt idx="220">
                  <c:v>15-Nov-07</c:v>
                </c:pt>
                <c:pt idx="221">
                  <c:v>16-Nov-07</c:v>
                </c:pt>
                <c:pt idx="222">
                  <c:v>19-Nov-07</c:v>
                </c:pt>
                <c:pt idx="223">
                  <c:v>20-Nov-07</c:v>
                </c:pt>
                <c:pt idx="224">
                  <c:v>21-Nov-07</c:v>
                </c:pt>
                <c:pt idx="225">
                  <c:v>22-Nov-07</c:v>
                </c:pt>
                <c:pt idx="226">
                  <c:v>23-Nov-07</c:v>
                </c:pt>
                <c:pt idx="227">
                  <c:v>26-Nov-07</c:v>
                </c:pt>
                <c:pt idx="228">
                  <c:v>27-Nov-07</c:v>
                </c:pt>
                <c:pt idx="229">
                  <c:v>28-Nov-07</c:v>
                </c:pt>
                <c:pt idx="230">
                  <c:v>29-Nov-07</c:v>
                </c:pt>
                <c:pt idx="231">
                  <c:v>30-Nov-07</c:v>
                </c:pt>
                <c:pt idx="232">
                  <c:v>3-Dec-07</c:v>
                </c:pt>
                <c:pt idx="233">
                  <c:v>4-Dec-07</c:v>
                </c:pt>
                <c:pt idx="234">
                  <c:v>5-Dec-07</c:v>
                </c:pt>
                <c:pt idx="235">
                  <c:v>6-Dec-07</c:v>
                </c:pt>
                <c:pt idx="236">
                  <c:v>7-Dec-07</c:v>
                </c:pt>
                <c:pt idx="237">
                  <c:v>10-Dec-07</c:v>
                </c:pt>
                <c:pt idx="238">
                  <c:v>11-Dec-07</c:v>
                </c:pt>
                <c:pt idx="239">
                  <c:v>12-Dec-07</c:v>
                </c:pt>
                <c:pt idx="240">
                  <c:v>13-Dec-07</c:v>
                </c:pt>
                <c:pt idx="241">
                  <c:v>14-Dec-07</c:v>
                </c:pt>
                <c:pt idx="242">
                  <c:v>17-Dec-07</c:v>
                </c:pt>
                <c:pt idx="243">
                  <c:v>18-Dec-07</c:v>
                </c:pt>
                <c:pt idx="244">
                  <c:v>19-Dec-07</c:v>
                </c:pt>
                <c:pt idx="245">
                  <c:v>20-Dec-07</c:v>
                </c:pt>
                <c:pt idx="246">
                  <c:v>24-Dec-07</c:v>
                </c:pt>
                <c:pt idx="247">
                  <c:v>26-Dec-07</c:v>
                </c:pt>
                <c:pt idx="248">
                  <c:v>27-Dec-07</c:v>
                </c:pt>
                <c:pt idx="249">
                  <c:v>28-Dec-07</c:v>
                </c:pt>
                <c:pt idx="250">
                  <c:v>31-Dec-07</c:v>
                </c:pt>
                <c:pt idx="251">
                  <c:v>1-Jan-08</c:v>
                </c:pt>
                <c:pt idx="252">
                  <c:v>2-Jan-08</c:v>
                </c:pt>
                <c:pt idx="253">
                  <c:v>3-Jan-08</c:v>
                </c:pt>
                <c:pt idx="254">
                  <c:v>4-Jan-08</c:v>
                </c:pt>
                <c:pt idx="255">
                  <c:v>7-Jan-08</c:v>
                </c:pt>
                <c:pt idx="256">
                  <c:v>8-Jan-08</c:v>
                </c:pt>
                <c:pt idx="257">
                  <c:v>9-Jan-08</c:v>
                </c:pt>
                <c:pt idx="258">
                  <c:v>10-Jan-08</c:v>
                </c:pt>
                <c:pt idx="259">
                  <c:v>11-Jan-08</c:v>
                </c:pt>
                <c:pt idx="260">
                  <c:v>14-Jan-08</c:v>
                </c:pt>
                <c:pt idx="261">
                  <c:v>15-Jan-08</c:v>
                </c:pt>
                <c:pt idx="262">
                  <c:v>16-Jan-08</c:v>
                </c:pt>
                <c:pt idx="263">
                  <c:v>17-Jan-08</c:v>
                </c:pt>
                <c:pt idx="264">
                  <c:v>18-Jan-08</c:v>
                </c:pt>
                <c:pt idx="265">
                  <c:v>21-Jan-08</c:v>
                </c:pt>
                <c:pt idx="266">
                  <c:v>22-Jan-08</c:v>
                </c:pt>
                <c:pt idx="267">
                  <c:v>23-Jan-08</c:v>
                </c:pt>
                <c:pt idx="268">
                  <c:v>24-Jan-08</c:v>
                </c:pt>
                <c:pt idx="269">
                  <c:v>25-Jan-08</c:v>
                </c:pt>
                <c:pt idx="270">
                  <c:v>28-Jan-08</c:v>
                </c:pt>
                <c:pt idx="271">
                  <c:v>29-Jan-08</c:v>
                </c:pt>
                <c:pt idx="272">
                  <c:v>30-Jan-08</c:v>
                </c:pt>
                <c:pt idx="273">
                  <c:v>31-Jan-08</c:v>
                </c:pt>
                <c:pt idx="274">
                  <c:v>1-Feb-08</c:v>
                </c:pt>
                <c:pt idx="275">
                  <c:v>4-Feb-08</c:v>
                </c:pt>
                <c:pt idx="276">
                  <c:v>5-Feb-08</c:v>
                </c:pt>
                <c:pt idx="277">
                  <c:v>6-Feb-08</c:v>
                </c:pt>
                <c:pt idx="278">
                  <c:v>7-Feb-08</c:v>
                </c:pt>
                <c:pt idx="279">
                  <c:v>8-Feb-08</c:v>
                </c:pt>
                <c:pt idx="280">
                  <c:v>11-Feb-08</c:v>
                </c:pt>
                <c:pt idx="281">
                  <c:v>12-Feb-08</c:v>
                </c:pt>
                <c:pt idx="282">
                  <c:v>13-Feb-08</c:v>
                </c:pt>
                <c:pt idx="283">
                  <c:v>14-Feb-08</c:v>
                </c:pt>
                <c:pt idx="284">
                  <c:v>15-Feb-08</c:v>
                </c:pt>
                <c:pt idx="285">
                  <c:v>18-Feb-08</c:v>
                </c:pt>
                <c:pt idx="286">
                  <c:v>19-Feb-08</c:v>
                </c:pt>
                <c:pt idx="287">
                  <c:v>20-Feb-08</c:v>
                </c:pt>
                <c:pt idx="288">
                  <c:v>21-Feb-08</c:v>
                </c:pt>
                <c:pt idx="289">
                  <c:v>22-Feb-08</c:v>
                </c:pt>
                <c:pt idx="290">
                  <c:v>25-Feb-08</c:v>
                </c:pt>
                <c:pt idx="291">
                  <c:v>26-Feb-08</c:v>
                </c:pt>
                <c:pt idx="292">
                  <c:v>27-Feb-08</c:v>
                </c:pt>
                <c:pt idx="293">
                  <c:v>28-Feb-08</c:v>
                </c:pt>
                <c:pt idx="294">
                  <c:v>29-Feb-08</c:v>
                </c:pt>
                <c:pt idx="295">
                  <c:v>3-Mar-08</c:v>
                </c:pt>
                <c:pt idx="296">
                  <c:v>4-Mar-08</c:v>
                </c:pt>
                <c:pt idx="297">
                  <c:v>5-Mar-08</c:v>
                </c:pt>
                <c:pt idx="298">
                  <c:v>7-Mar-08</c:v>
                </c:pt>
                <c:pt idx="299">
                  <c:v>10-Mar-08</c:v>
                </c:pt>
                <c:pt idx="300">
                  <c:v>11-Mar-08</c:v>
                </c:pt>
                <c:pt idx="301">
                  <c:v>12-Mar-08</c:v>
                </c:pt>
                <c:pt idx="302">
                  <c:v>13-Mar-08</c:v>
                </c:pt>
                <c:pt idx="303">
                  <c:v>14-Mar-08</c:v>
                </c:pt>
                <c:pt idx="304">
                  <c:v>17-Mar-08</c:v>
                </c:pt>
                <c:pt idx="305">
                  <c:v>18-Mar-08</c:v>
                </c:pt>
                <c:pt idx="306">
                  <c:v>19-Mar-08</c:v>
                </c:pt>
                <c:pt idx="307">
                  <c:v>24-Mar-08</c:v>
                </c:pt>
                <c:pt idx="308">
                  <c:v>25-Mar-08</c:v>
                </c:pt>
                <c:pt idx="309">
                  <c:v>26-Mar-08</c:v>
                </c:pt>
                <c:pt idx="310">
                  <c:v>27-Mar-08</c:v>
                </c:pt>
                <c:pt idx="311">
                  <c:v>28-Mar-08</c:v>
                </c:pt>
                <c:pt idx="312">
                  <c:v>31-Mar-08</c:v>
                </c:pt>
                <c:pt idx="313">
                  <c:v>1-Apr-08</c:v>
                </c:pt>
                <c:pt idx="314">
                  <c:v>2-Apr-08</c:v>
                </c:pt>
                <c:pt idx="315">
                  <c:v>3-Apr-08</c:v>
                </c:pt>
                <c:pt idx="316">
                  <c:v>4-Apr-08</c:v>
                </c:pt>
                <c:pt idx="317">
                  <c:v>7-Apr-08</c:v>
                </c:pt>
                <c:pt idx="318">
                  <c:v>8-Apr-08</c:v>
                </c:pt>
                <c:pt idx="319">
                  <c:v>9-Apr-08</c:v>
                </c:pt>
                <c:pt idx="320">
                  <c:v>10-Apr-08</c:v>
                </c:pt>
                <c:pt idx="321">
                  <c:v>11-Apr-08</c:v>
                </c:pt>
                <c:pt idx="322">
                  <c:v>15-Apr-08</c:v>
                </c:pt>
                <c:pt idx="323">
                  <c:v>16-Apr-08</c:v>
                </c:pt>
                <c:pt idx="324">
                  <c:v>17-Apr-08</c:v>
                </c:pt>
                <c:pt idx="325">
                  <c:v>21-Apr-08</c:v>
                </c:pt>
                <c:pt idx="326">
                  <c:v>22-Apr-08</c:v>
                </c:pt>
                <c:pt idx="327">
                  <c:v>23-Apr-08</c:v>
                </c:pt>
                <c:pt idx="328">
                  <c:v>24-Apr-08</c:v>
                </c:pt>
                <c:pt idx="329">
                  <c:v>25-Apr-08</c:v>
                </c:pt>
                <c:pt idx="330">
                  <c:v>28-Apr-08</c:v>
                </c:pt>
                <c:pt idx="331">
                  <c:v>29-Apr-08</c:v>
                </c:pt>
                <c:pt idx="332">
                  <c:v>30-Apr-08</c:v>
                </c:pt>
                <c:pt idx="333">
                  <c:v>2-May-08</c:v>
                </c:pt>
                <c:pt idx="334">
                  <c:v>5-May-08</c:v>
                </c:pt>
                <c:pt idx="335">
                  <c:v>6-May-08</c:v>
                </c:pt>
                <c:pt idx="336">
                  <c:v>7-May-08</c:v>
                </c:pt>
                <c:pt idx="337">
                  <c:v>8-May-08</c:v>
                </c:pt>
                <c:pt idx="338">
                  <c:v>9-May-08</c:v>
                </c:pt>
                <c:pt idx="339">
                  <c:v>12-May-08</c:v>
                </c:pt>
                <c:pt idx="340">
                  <c:v>13-May-08</c:v>
                </c:pt>
                <c:pt idx="341">
                  <c:v>14-May-08</c:v>
                </c:pt>
                <c:pt idx="342">
                  <c:v>15-May-08</c:v>
                </c:pt>
                <c:pt idx="343">
                  <c:v>16-May-08</c:v>
                </c:pt>
                <c:pt idx="344">
                  <c:v>20-May-08</c:v>
                </c:pt>
                <c:pt idx="345">
                  <c:v>21-May-08</c:v>
                </c:pt>
                <c:pt idx="346">
                  <c:v>22-May-08</c:v>
                </c:pt>
                <c:pt idx="347">
                  <c:v>23-May-08</c:v>
                </c:pt>
                <c:pt idx="348">
                  <c:v>26-May-08</c:v>
                </c:pt>
                <c:pt idx="349">
                  <c:v>27-May-08</c:v>
                </c:pt>
                <c:pt idx="350">
                  <c:v>28-May-08</c:v>
                </c:pt>
                <c:pt idx="351">
                  <c:v>29-May-08</c:v>
                </c:pt>
                <c:pt idx="352">
                  <c:v>30-May-08</c:v>
                </c:pt>
                <c:pt idx="353">
                  <c:v>2-Jun-08</c:v>
                </c:pt>
                <c:pt idx="354">
                  <c:v>3-Jun-08</c:v>
                </c:pt>
                <c:pt idx="355">
                  <c:v>4-Jun-08</c:v>
                </c:pt>
                <c:pt idx="356">
                  <c:v>5-Jun-08</c:v>
                </c:pt>
                <c:pt idx="357">
                  <c:v>6-Jun-08</c:v>
                </c:pt>
                <c:pt idx="358">
                  <c:v>9-Jun-08</c:v>
                </c:pt>
                <c:pt idx="359">
                  <c:v>10-Jun-08</c:v>
                </c:pt>
                <c:pt idx="360">
                  <c:v>11-Jun-08</c:v>
                </c:pt>
                <c:pt idx="361">
                  <c:v>12-Jun-08</c:v>
                </c:pt>
                <c:pt idx="362">
                  <c:v>13-Jun-08</c:v>
                </c:pt>
                <c:pt idx="363">
                  <c:v>16-Jun-08</c:v>
                </c:pt>
                <c:pt idx="364">
                  <c:v>17-Jun-08</c:v>
                </c:pt>
                <c:pt idx="365">
                  <c:v>18-Jun-08</c:v>
                </c:pt>
                <c:pt idx="366">
                  <c:v>19-Jun-08</c:v>
                </c:pt>
                <c:pt idx="367">
                  <c:v>20-Jun-08</c:v>
                </c:pt>
                <c:pt idx="368">
                  <c:v>23-Jun-08</c:v>
                </c:pt>
                <c:pt idx="369">
                  <c:v>24-Jun-08</c:v>
                </c:pt>
                <c:pt idx="370">
                  <c:v>25-Jun-08</c:v>
                </c:pt>
                <c:pt idx="371">
                  <c:v>26-Jun-08</c:v>
                </c:pt>
                <c:pt idx="372">
                  <c:v>27-Jun-08</c:v>
                </c:pt>
                <c:pt idx="373">
                  <c:v>30-Jun-08</c:v>
                </c:pt>
                <c:pt idx="374">
                  <c:v>1-Jul-08</c:v>
                </c:pt>
                <c:pt idx="375">
                  <c:v>2-Jul-08</c:v>
                </c:pt>
                <c:pt idx="376">
                  <c:v>3-Jul-08</c:v>
                </c:pt>
                <c:pt idx="377">
                  <c:v>4-Jul-08</c:v>
                </c:pt>
                <c:pt idx="378">
                  <c:v>7-Jul-08</c:v>
                </c:pt>
                <c:pt idx="379">
                  <c:v>8-Jul-08</c:v>
                </c:pt>
                <c:pt idx="380">
                  <c:v>9-Jul-08</c:v>
                </c:pt>
                <c:pt idx="381">
                  <c:v>10-Jul-08</c:v>
                </c:pt>
                <c:pt idx="382">
                  <c:v>11-Jul-08</c:v>
                </c:pt>
                <c:pt idx="383">
                  <c:v>14-Jul-08</c:v>
                </c:pt>
                <c:pt idx="384">
                  <c:v>15-Jul-08</c:v>
                </c:pt>
                <c:pt idx="385">
                  <c:v>16-Jul-08</c:v>
                </c:pt>
                <c:pt idx="386">
                  <c:v>17-Jul-08</c:v>
                </c:pt>
                <c:pt idx="387">
                  <c:v>18-Jul-08</c:v>
                </c:pt>
                <c:pt idx="388">
                  <c:v>21-Jul-08</c:v>
                </c:pt>
                <c:pt idx="389">
                  <c:v>22-Jul-08</c:v>
                </c:pt>
                <c:pt idx="390">
                  <c:v>23-Jul-08</c:v>
                </c:pt>
                <c:pt idx="391">
                  <c:v>24-Jul-08</c:v>
                </c:pt>
                <c:pt idx="392">
                  <c:v>25-Jul-08</c:v>
                </c:pt>
                <c:pt idx="393">
                  <c:v>28-Jul-08</c:v>
                </c:pt>
                <c:pt idx="394">
                  <c:v>29-Jul-08</c:v>
                </c:pt>
                <c:pt idx="395">
                  <c:v>30-Jul-08</c:v>
                </c:pt>
                <c:pt idx="396">
                  <c:v>31-Jul-08</c:v>
                </c:pt>
                <c:pt idx="397">
                  <c:v>1-Aug-08</c:v>
                </c:pt>
                <c:pt idx="398">
                  <c:v>4-Aug-08</c:v>
                </c:pt>
                <c:pt idx="399">
                  <c:v>5-Aug-08</c:v>
                </c:pt>
                <c:pt idx="400">
                  <c:v>6-Aug-08</c:v>
                </c:pt>
                <c:pt idx="401">
                  <c:v>7-Aug-08</c:v>
                </c:pt>
                <c:pt idx="402">
                  <c:v>8-Aug-08</c:v>
                </c:pt>
                <c:pt idx="403">
                  <c:v>11-Aug-08</c:v>
                </c:pt>
                <c:pt idx="404">
                  <c:v>12-Aug-08</c:v>
                </c:pt>
                <c:pt idx="405">
                  <c:v>13-Aug-08</c:v>
                </c:pt>
                <c:pt idx="406">
                  <c:v>14-Aug-08</c:v>
                </c:pt>
                <c:pt idx="407">
                  <c:v>18-Aug-08</c:v>
                </c:pt>
                <c:pt idx="408">
                  <c:v>19-Aug-08</c:v>
                </c:pt>
                <c:pt idx="409">
                  <c:v>20-Aug-08</c:v>
                </c:pt>
                <c:pt idx="410">
                  <c:v>21-Aug-08</c:v>
                </c:pt>
                <c:pt idx="411">
                  <c:v>22-Aug-08</c:v>
                </c:pt>
                <c:pt idx="412">
                  <c:v>25-Aug-08</c:v>
                </c:pt>
                <c:pt idx="413">
                  <c:v>26-Aug-08</c:v>
                </c:pt>
                <c:pt idx="414">
                  <c:v>27-Aug-08</c:v>
                </c:pt>
                <c:pt idx="415">
                  <c:v>28-Aug-08</c:v>
                </c:pt>
                <c:pt idx="416">
                  <c:v>29-Aug-08</c:v>
                </c:pt>
                <c:pt idx="417">
                  <c:v>1-Sep-08</c:v>
                </c:pt>
                <c:pt idx="418">
                  <c:v>2-Sep-08</c:v>
                </c:pt>
                <c:pt idx="419">
                  <c:v>4-Sep-08</c:v>
                </c:pt>
                <c:pt idx="420">
                  <c:v>5-Sep-08</c:v>
                </c:pt>
                <c:pt idx="421">
                  <c:v>8-Sep-08</c:v>
                </c:pt>
                <c:pt idx="422">
                  <c:v>9-Sep-08</c:v>
                </c:pt>
                <c:pt idx="423">
                  <c:v>10-Sep-08</c:v>
                </c:pt>
                <c:pt idx="424">
                  <c:v>11-Sep-08</c:v>
                </c:pt>
                <c:pt idx="425">
                  <c:v>12-Sep-08</c:v>
                </c:pt>
                <c:pt idx="426">
                  <c:v>15-Sep-08</c:v>
                </c:pt>
                <c:pt idx="427">
                  <c:v>16-Sep-08</c:v>
                </c:pt>
                <c:pt idx="428">
                  <c:v>17-Sep-08</c:v>
                </c:pt>
                <c:pt idx="429">
                  <c:v>18-Sep-08</c:v>
                </c:pt>
                <c:pt idx="430">
                  <c:v>19-Sep-08</c:v>
                </c:pt>
                <c:pt idx="431">
                  <c:v>22-Sep-08</c:v>
                </c:pt>
                <c:pt idx="432">
                  <c:v>23-Sep-08</c:v>
                </c:pt>
                <c:pt idx="433">
                  <c:v>24-Sep-08</c:v>
                </c:pt>
                <c:pt idx="434">
                  <c:v>25-Sep-08</c:v>
                </c:pt>
                <c:pt idx="435">
                  <c:v>26-Sep-08</c:v>
                </c:pt>
                <c:pt idx="436">
                  <c:v>29-Sep-08</c:v>
                </c:pt>
                <c:pt idx="437">
                  <c:v>30-Sep-08</c:v>
                </c:pt>
                <c:pt idx="438">
                  <c:v>1-Oct-08</c:v>
                </c:pt>
                <c:pt idx="439">
                  <c:v>3-Oct-08</c:v>
                </c:pt>
                <c:pt idx="440">
                  <c:v>6-Oct-08</c:v>
                </c:pt>
                <c:pt idx="441">
                  <c:v>7-Oct-08</c:v>
                </c:pt>
                <c:pt idx="442">
                  <c:v>8-Oct-08</c:v>
                </c:pt>
                <c:pt idx="443">
                  <c:v>10-Oct-08</c:v>
                </c:pt>
                <c:pt idx="444">
                  <c:v>13-Oct-08</c:v>
                </c:pt>
                <c:pt idx="445">
                  <c:v>14-Oct-08</c:v>
                </c:pt>
                <c:pt idx="446">
                  <c:v>15-Oct-08</c:v>
                </c:pt>
                <c:pt idx="447">
                  <c:v>16-Oct-08</c:v>
                </c:pt>
                <c:pt idx="448">
                  <c:v>17-Oct-08</c:v>
                </c:pt>
                <c:pt idx="449">
                  <c:v>20-Oct-08</c:v>
                </c:pt>
                <c:pt idx="450">
                  <c:v>21-Oct-08</c:v>
                </c:pt>
                <c:pt idx="451">
                  <c:v>22-Oct-08</c:v>
                </c:pt>
                <c:pt idx="452">
                  <c:v>23-Oct-08</c:v>
                </c:pt>
                <c:pt idx="453">
                  <c:v>24-Oct-08</c:v>
                </c:pt>
                <c:pt idx="454">
                  <c:v>27-Oct-08</c:v>
                </c:pt>
                <c:pt idx="455">
                  <c:v>28-Oct-08</c:v>
                </c:pt>
                <c:pt idx="456">
                  <c:v>29-Oct-08</c:v>
                </c:pt>
                <c:pt idx="457">
                  <c:v>4-Jan-10</c:v>
                </c:pt>
                <c:pt idx="458">
                  <c:v>5-Jan-10</c:v>
                </c:pt>
                <c:pt idx="459">
                  <c:v>6-Jan-10</c:v>
                </c:pt>
                <c:pt idx="460">
                  <c:v>7-Jan-10</c:v>
                </c:pt>
                <c:pt idx="461">
                  <c:v>8-Jan-10</c:v>
                </c:pt>
                <c:pt idx="462">
                  <c:v>11-Jan-10</c:v>
                </c:pt>
                <c:pt idx="463">
                  <c:v>12-Jan-10</c:v>
                </c:pt>
                <c:pt idx="464">
                  <c:v>13-Jan-10</c:v>
                </c:pt>
                <c:pt idx="465">
                  <c:v>14-Jan-10</c:v>
                </c:pt>
                <c:pt idx="466">
                  <c:v>15-Jan-10</c:v>
                </c:pt>
                <c:pt idx="467">
                  <c:v>18-Jan-10</c:v>
                </c:pt>
                <c:pt idx="468">
                  <c:v>19-Jan-10</c:v>
                </c:pt>
                <c:pt idx="469">
                  <c:v>20-Jan-10</c:v>
                </c:pt>
                <c:pt idx="470">
                  <c:v>21-Jan-10</c:v>
                </c:pt>
                <c:pt idx="471">
                  <c:v>22-Jan-10</c:v>
                </c:pt>
                <c:pt idx="472">
                  <c:v>25-Jan-10</c:v>
                </c:pt>
                <c:pt idx="473">
                  <c:v>27-Jan-10</c:v>
                </c:pt>
                <c:pt idx="474">
                  <c:v>28-Jan-10</c:v>
                </c:pt>
                <c:pt idx="475">
                  <c:v>29-Jan-10</c:v>
                </c:pt>
                <c:pt idx="476">
                  <c:v>1-Feb-10</c:v>
                </c:pt>
                <c:pt idx="477">
                  <c:v>2-Feb-10</c:v>
                </c:pt>
                <c:pt idx="478">
                  <c:v>3-Feb-10</c:v>
                </c:pt>
                <c:pt idx="479">
                  <c:v>4-Feb-10</c:v>
                </c:pt>
                <c:pt idx="480">
                  <c:v>5-Feb-10</c:v>
                </c:pt>
                <c:pt idx="481">
                  <c:v>6-Feb-10</c:v>
                </c:pt>
                <c:pt idx="482">
                  <c:v>8-Feb-10</c:v>
                </c:pt>
                <c:pt idx="483">
                  <c:v>9-Feb-10</c:v>
                </c:pt>
                <c:pt idx="484">
                  <c:v>10-Feb-10</c:v>
                </c:pt>
                <c:pt idx="485">
                  <c:v>11-Feb-10</c:v>
                </c:pt>
                <c:pt idx="486">
                  <c:v>15-Feb-10</c:v>
                </c:pt>
                <c:pt idx="487">
                  <c:v>16-Feb-10</c:v>
                </c:pt>
                <c:pt idx="488">
                  <c:v>17-Feb-10</c:v>
                </c:pt>
                <c:pt idx="489">
                  <c:v>18-Feb-10</c:v>
                </c:pt>
                <c:pt idx="490">
                  <c:v>19-Feb-10</c:v>
                </c:pt>
                <c:pt idx="491">
                  <c:v>22-Feb-10</c:v>
                </c:pt>
                <c:pt idx="492">
                  <c:v>23-Feb-10</c:v>
                </c:pt>
                <c:pt idx="493">
                  <c:v>24-Feb-10</c:v>
                </c:pt>
                <c:pt idx="494">
                  <c:v>25-Feb-10</c:v>
                </c:pt>
                <c:pt idx="495">
                  <c:v>26-Feb-10</c:v>
                </c:pt>
                <c:pt idx="496">
                  <c:v>2-Mar-10</c:v>
                </c:pt>
                <c:pt idx="497">
                  <c:v>3-Mar-10</c:v>
                </c:pt>
                <c:pt idx="498">
                  <c:v>4-Mar-10</c:v>
                </c:pt>
                <c:pt idx="499">
                  <c:v>5-Mar-10</c:v>
                </c:pt>
                <c:pt idx="500">
                  <c:v>8-Mar-10</c:v>
                </c:pt>
                <c:pt idx="501">
                  <c:v>9-Mar-10</c:v>
                </c:pt>
                <c:pt idx="502">
                  <c:v>10-Mar-10</c:v>
                </c:pt>
                <c:pt idx="503">
                  <c:v>11-Mar-10</c:v>
                </c:pt>
                <c:pt idx="504">
                  <c:v>12-Mar-10</c:v>
                </c:pt>
                <c:pt idx="505">
                  <c:v>15-Mar-10</c:v>
                </c:pt>
                <c:pt idx="506">
                  <c:v>16-Mar-10</c:v>
                </c:pt>
                <c:pt idx="507">
                  <c:v>17-Mar-10</c:v>
                </c:pt>
                <c:pt idx="508">
                  <c:v>18-Mar-10</c:v>
                </c:pt>
                <c:pt idx="509">
                  <c:v>19-Mar-10</c:v>
                </c:pt>
                <c:pt idx="510">
                  <c:v>22-Mar-10</c:v>
                </c:pt>
                <c:pt idx="511">
                  <c:v>23-Mar-10</c:v>
                </c:pt>
                <c:pt idx="512">
                  <c:v>25-Mar-10</c:v>
                </c:pt>
                <c:pt idx="513">
                  <c:v>26-Mar-10</c:v>
                </c:pt>
                <c:pt idx="514">
                  <c:v>29-Mar-10</c:v>
                </c:pt>
                <c:pt idx="515">
                  <c:v>30-Mar-10</c:v>
                </c:pt>
                <c:pt idx="516">
                  <c:v>31-Mar-10</c:v>
                </c:pt>
                <c:pt idx="517">
                  <c:v>1-Apr-10</c:v>
                </c:pt>
                <c:pt idx="518">
                  <c:v>5-Apr-10</c:v>
                </c:pt>
                <c:pt idx="519">
                  <c:v>6-Apr-10</c:v>
                </c:pt>
                <c:pt idx="520">
                  <c:v>7-Apr-10</c:v>
                </c:pt>
                <c:pt idx="521">
                  <c:v>8-Apr-10</c:v>
                </c:pt>
                <c:pt idx="522">
                  <c:v>9-Apr-10</c:v>
                </c:pt>
                <c:pt idx="523">
                  <c:v>12-Apr-10</c:v>
                </c:pt>
                <c:pt idx="524">
                  <c:v>13-Apr-10</c:v>
                </c:pt>
                <c:pt idx="525">
                  <c:v>15-Apr-10</c:v>
                </c:pt>
                <c:pt idx="526">
                  <c:v>16-Apr-10</c:v>
                </c:pt>
                <c:pt idx="527">
                  <c:v>19-Apr-10</c:v>
                </c:pt>
                <c:pt idx="528">
                  <c:v>20-Apr-10</c:v>
                </c:pt>
                <c:pt idx="529">
                  <c:v>21-Apr-10</c:v>
                </c:pt>
                <c:pt idx="530">
                  <c:v>22-Apr-10</c:v>
                </c:pt>
                <c:pt idx="531">
                  <c:v>23-Apr-10</c:v>
                </c:pt>
                <c:pt idx="532">
                  <c:v>26-Apr-10</c:v>
                </c:pt>
                <c:pt idx="533">
                  <c:v>27-Apr-10</c:v>
                </c:pt>
                <c:pt idx="534">
                  <c:v>28-Apr-10</c:v>
                </c:pt>
                <c:pt idx="535">
                  <c:v>29-Apr-10</c:v>
                </c:pt>
                <c:pt idx="536">
                  <c:v>30-Apr-10</c:v>
                </c:pt>
                <c:pt idx="537">
                  <c:v>3-May-10</c:v>
                </c:pt>
                <c:pt idx="538">
                  <c:v>4-May-10</c:v>
                </c:pt>
                <c:pt idx="539">
                  <c:v>5-May-10</c:v>
                </c:pt>
                <c:pt idx="540">
                  <c:v>6-May-10</c:v>
                </c:pt>
                <c:pt idx="541">
                  <c:v>7-May-10</c:v>
                </c:pt>
                <c:pt idx="542">
                  <c:v>10-May-10</c:v>
                </c:pt>
                <c:pt idx="543">
                  <c:v>11-May-10</c:v>
                </c:pt>
                <c:pt idx="544">
                  <c:v>12-May-10</c:v>
                </c:pt>
                <c:pt idx="545">
                  <c:v>13-May-10</c:v>
                </c:pt>
                <c:pt idx="546">
                  <c:v>14-May-10</c:v>
                </c:pt>
                <c:pt idx="547">
                  <c:v>17-May-10</c:v>
                </c:pt>
                <c:pt idx="548">
                  <c:v>18-May-10</c:v>
                </c:pt>
                <c:pt idx="549">
                  <c:v>19-May-10</c:v>
                </c:pt>
                <c:pt idx="550">
                  <c:v>20-May-10</c:v>
                </c:pt>
                <c:pt idx="551">
                  <c:v>21-May-10</c:v>
                </c:pt>
                <c:pt idx="552">
                  <c:v>24-May-10</c:v>
                </c:pt>
                <c:pt idx="553">
                  <c:v>25-May-10</c:v>
                </c:pt>
                <c:pt idx="554">
                  <c:v>26-May-10</c:v>
                </c:pt>
                <c:pt idx="555">
                  <c:v>27-May-10</c:v>
                </c:pt>
                <c:pt idx="556">
                  <c:v>28-May-10</c:v>
                </c:pt>
                <c:pt idx="557">
                  <c:v>31-May-10</c:v>
                </c:pt>
                <c:pt idx="558">
                  <c:v>1-Jun-10</c:v>
                </c:pt>
                <c:pt idx="559">
                  <c:v>2-Jun-10</c:v>
                </c:pt>
                <c:pt idx="560">
                  <c:v>3-Jun-10</c:v>
                </c:pt>
                <c:pt idx="561">
                  <c:v>4-Jun-10</c:v>
                </c:pt>
                <c:pt idx="562">
                  <c:v>7-Jun-10</c:v>
                </c:pt>
                <c:pt idx="563">
                  <c:v>8-Jun-10</c:v>
                </c:pt>
                <c:pt idx="564">
                  <c:v>9-Jun-10</c:v>
                </c:pt>
                <c:pt idx="565">
                  <c:v>10-Jun-10</c:v>
                </c:pt>
                <c:pt idx="566">
                  <c:v>11-Jun-10</c:v>
                </c:pt>
                <c:pt idx="567">
                  <c:v>14-Jun-10</c:v>
                </c:pt>
                <c:pt idx="568">
                  <c:v>15-Jun-10</c:v>
                </c:pt>
                <c:pt idx="569">
                  <c:v>16-Jun-10</c:v>
                </c:pt>
                <c:pt idx="570">
                  <c:v>17-Jun-10</c:v>
                </c:pt>
                <c:pt idx="571">
                  <c:v>18-Jun-10</c:v>
                </c:pt>
                <c:pt idx="572">
                  <c:v>21-Jun-10</c:v>
                </c:pt>
                <c:pt idx="573">
                  <c:v>22-Jun-10</c:v>
                </c:pt>
                <c:pt idx="574">
                  <c:v>23-Jun-10</c:v>
                </c:pt>
                <c:pt idx="575">
                  <c:v>24-Jun-10</c:v>
                </c:pt>
                <c:pt idx="576">
                  <c:v>25-Jun-10</c:v>
                </c:pt>
                <c:pt idx="577">
                  <c:v>28-Jun-10</c:v>
                </c:pt>
                <c:pt idx="578">
                  <c:v>29-Jun-10</c:v>
                </c:pt>
                <c:pt idx="579">
                  <c:v>30-Jun-10</c:v>
                </c:pt>
                <c:pt idx="580">
                  <c:v>1-Jul-10</c:v>
                </c:pt>
                <c:pt idx="581">
                  <c:v>2-Jul-10</c:v>
                </c:pt>
                <c:pt idx="582">
                  <c:v>5-Jul-10</c:v>
                </c:pt>
                <c:pt idx="583">
                  <c:v>6-Jul-10</c:v>
                </c:pt>
                <c:pt idx="584">
                  <c:v>7-Jul-10</c:v>
                </c:pt>
                <c:pt idx="585">
                  <c:v>8-Jul-10</c:v>
                </c:pt>
                <c:pt idx="586">
                  <c:v>9-Jul-10</c:v>
                </c:pt>
                <c:pt idx="587">
                  <c:v>12-Jul-10</c:v>
                </c:pt>
                <c:pt idx="588">
                  <c:v>13-Jul-10</c:v>
                </c:pt>
                <c:pt idx="589">
                  <c:v>14-Jul-10</c:v>
                </c:pt>
                <c:pt idx="590">
                  <c:v>15-Jul-10</c:v>
                </c:pt>
                <c:pt idx="591">
                  <c:v>16-Jul-10</c:v>
                </c:pt>
                <c:pt idx="592">
                  <c:v>19-Jul-10</c:v>
                </c:pt>
                <c:pt idx="593">
                  <c:v>20-Jul-10</c:v>
                </c:pt>
                <c:pt idx="594">
                  <c:v>21-Jul-10</c:v>
                </c:pt>
                <c:pt idx="595">
                  <c:v>22-Jul-10</c:v>
                </c:pt>
                <c:pt idx="596">
                  <c:v>23-Jul-10</c:v>
                </c:pt>
                <c:pt idx="597">
                  <c:v>26-Jul-10</c:v>
                </c:pt>
                <c:pt idx="598">
                  <c:v>27-Jul-10</c:v>
                </c:pt>
                <c:pt idx="599">
                  <c:v>28-Jul-10</c:v>
                </c:pt>
                <c:pt idx="600">
                  <c:v>29-Jul-10</c:v>
                </c:pt>
                <c:pt idx="601">
                  <c:v>30-Jul-10</c:v>
                </c:pt>
                <c:pt idx="602">
                  <c:v>2-Aug-10</c:v>
                </c:pt>
                <c:pt idx="603">
                  <c:v>3-Aug-10</c:v>
                </c:pt>
                <c:pt idx="604">
                  <c:v>4-Aug-10</c:v>
                </c:pt>
                <c:pt idx="605">
                  <c:v>5-Aug-10</c:v>
                </c:pt>
                <c:pt idx="606">
                  <c:v>6-Aug-10</c:v>
                </c:pt>
                <c:pt idx="607">
                  <c:v>9-Aug-10</c:v>
                </c:pt>
                <c:pt idx="608">
                  <c:v>10-Aug-10</c:v>
                </c:pt>
                <c:pt idx="609">
                  <c:v>11-Aug-10</c:v>
                </c:pt>
                <c:pt idx="610">
                  <c:v>12-Aug-10</c:v>
                </c:pt>
                <c:pt idx="611">
                  <c:v>13-Aug-10</c:v>
                </c:pt>
                <c:pt idx="612">
                  <c:v>16-Aug-10</c:v>
                </c:pt>
                <c:pt idx="613">
                  <c:v>17-Aug-10</c:v>
                </c:pt>
                <c:pt idx="614">
                  <c:v>18-Aug-10</c:v>
                </c:pt>
                <c:pt idx="615">
                  <c:v>19-Aug-10</c:v>
                </c:pt>
                <c:pt idx="616">
                  <c:v>20-Aug-10</c:v>
                </c:pt>
                <c:pt idx="617">
                  <c:v>23-Aug-10</c:v>
                </c:pt>
                <c:pt idx="618">
                  <c:v>24-Aug-10</c:v>
                </c:pt>
                <c:pt idx="619">
                  <c:v>25-Aug-10</c:v>
                </c:pt>
                <c:pt idx="620">
                  <c:v>26-Aug-10</c:v>
                </c:pt>
                <c:pt idx="621">
                  <c:v>27-Aug-10</c:v>
                </c:pt>
                <c:pt idx="622">
                  <c:v>30-Aug-10</c:v>
                </c:pt>
                <c:pt idx="623">
                  <c:v>31-Aug-10</c:v>
                </c:pt>
                <c:pt idx="624">
                  <c:v>1-Sep-10</c:v>
                </c:pt>
                <c:pt idx="625">
                  <c:v>2-Sep-10</c:v>
                </c:pt>
                <c:pt idx="626">
                  <c:v>3-Sep-10</c:v>
                </c:pt>
                <c:pt idx="627">
                  <c:v>6-Sep-10</c:v>
                </c:pt>
                <c:pt idx="628">
                  <c:v>7-Sep-10</c:v>
                </c:pt>
                <c:pt idx="629">
                  <c:v>8-Sep-10</c:v>
                </c:pt>
                <c:pt idx="630">
                  <c:v>9-Sep-10</c:v>
                </c:pt>
                <c:pt idx="631">
                  <c:v>13-Sep-10</c:v>
                </c:pt>
                <c:pt idx="632">
                  <c:v>14-Sep-10</c:v>
                </c:pt>
                <c:pt idx="633">
                  <c:v>15-Sep-10</c:v>
                </c:pt>
                <c:pt idx="634">
                  <c:v>16-Sep-10</c:v>
                </c:pt>
                <c:pt idx="635">
                  <c:v>17-Sep-10</c:v>
                </c:pt>
                <c:pt idx="636">
                  <c:v>20-Sep-10</c:v>
                </c:pt>
                <c:pt idx="637">
                  <c:v>21-Sep-10</c:v>
                </c:pt>
                <c:pt idx="638">
                  <c:v>22-Sep-10</c:v>
                </c:pt>
                <c:pt idx="639">
                  <c:v>23-Sep-10</c:v>
                </c:pt>
                <c:pt idx="640">
                  <c:v>24-Sep-10</c:v>
                </c:pt>
                <c:pt idx="641">
                  <c:v>27-Sep-10</c:v>
                </c:pt>
                <c:pt idx="642">
                  <c:v>28-Sep-10</c:v>
                </c:pt>
                <c:pt idx="643">
                  <c:v>29-Sep-10</c:v>
                </c:pt>
                <c:pt idx="644">
                  <c:v>30-Sep-10</c:v>
                </c:pt>
                <c:pt idx="645">
                  <c:v>1-Oct-10</c:v>
                </c:pt>
                <c:pt idx="646">
                  <c:v>4-Oct-10</c:v>
                </c:pt>
                <c:pt idx="647">
                  <c:v>5-Oct-10</c:v>
                </c:pt>
                <c:pt idx="648">
                  <c:v>6-Oct-10</c:v>
                </c:pt>
                <c:pt idx="649">
                  <c:v>7-Oct-10</c:v>
                </c:pt>
                <c:pt idx="650">
                  <c:v>8-Oct-10</c:v>
                </c:pt>
                <c:pt idx="651">
                  <c:v>11-Oct-10</c:v>
                </c:pt>
                <c:pt idx="652">
                  <c:v>12-Oct-10</c:v>
                </c:pt>
                <c:pt idx="653">
                  <c:v>13-Oct-10</c:v>
                </c:pt>
                <c:pt idx="654">
                  <c:v>14-Oct-10</c:v>
                </c:pt>
                <c:pt idx="655">
                  <c:v>15-Oct-10</c:v>
                </c:pt>
                <c:pt idx="656">
                  <c:v>18-Oct-10</c:v>
                </c:pt>
                <c:pt idx="657">
                  <c:v>19-Oct-10</c:v>
                </c:pt>
                <c:pt idx="658">
                  <c:v>20-Oct-10</c:v>
                </c:pt>
                <c:pt idx="659">
                  <c:v>21-Oct-10</c:v>
                </c:pt>
                <c:pt idx="660">
                  <c:v>22-Oct-10</c:v>
                </c:pt>
                <c:pt idx="661">
                  <c:v>25-Oct-10</c:v>
                </c:pt>
                <c:pt idx="662">
                  <c:v>26-Oct-10</c:v>
                </c:pt>
                <c:pt idx="663">
                  <c:v>27-Oct-10</c:v>
                </c:pt>
                <c:pt idx="664">
                  <c:v>28-Oct-10</c:v>
                </c:pt>
                <c:pt idx="665">
                  <c:v>29-Oct-10</c:v>
                </c:pt>
                <c:pt idx="666">
                  <c:v>1-Nov-10</c:v>
                </c:pt>
                <c:pt idx="667">
                  <c:v>2-Nov-10</c:v>
                </c:pt>
                <c:pt idx="668">
                  <c:v>3-Nov-10</c:v>
                </c:pt>
                <c:pt idx="669">
                  <c:v>4-Nov-10</c:v>
                </c:pt>
                <c:pt idx="670">
                  <c:v>5-Nov-10</c:v>
                </c:pt>
                <c:pt idx="671">
                  <c:v>8-Nov-10</c:v>
                </c:pt>
                <c:pt idx="672">
                  <c:v>9-Nov-10</c:v>
                </c:pt>
                <c:pt idx="673">
                  <c:v>10-Nov-10</c:v>
                </c:pt>
                <c:pt idx="674">
                  <c:v>11-Nov-10</c:v>
                </c:pt>
                <c:pt idx="675">
                  <c:v>12-Nov-10</c:v>
                </c:pt>
                <c:pt idx="676">
                  <c:v>15-Nov-10</c:v>
                </c:pt>
                <c:pt idx="677">
                  <c:v>16-Nov-10</c:v>
                </c:pt>
                <c:pt idx="678">
                  <c:v>18-Nov-10</c:v>
                </c:pt>
                <c:pt idx="679">
                  <c:v>19-Nov-10</c:v>
                </c:pt>
                <c:pt idx="680">
                  <c:v>22-Nov-10</c:v>
                </c:pt>
                <c:pt idx="681">
                  <c:v>23-Nov-10</c:v>
                </c:pt>
                <c:pt idx="682">
                  <c:v>24-Nov-10</c:v>
                </c:pt>
                <c:pt idx="683">
                  <c:v>25-Nov-10</c:v>
                </c:pt>
                <c:pt idx="684">
                  <c:v>26-Nov-10</c:v>
                </c:pt>
                <c:pt idx="685">
                  <c:v>29-Nov-10</c:v>
                </c:pt>
                <c:pt idx="686">
                  <c:v>30-Nov-10</c:v>
                </c:pt>
                <c:pt idx="687">
                  <c:v>1-Dec-10</c:v>
                </c:pt>
                <c:pt idx="688">
                  <c:v>2-Dec-10</c:v>
                </c:pt>
                <c:pt idx="689">
                  <c:v>3-Dec-10</c:v>
                </c:pt>
                <c:pt idx="690">
                  <c:v>6-Dec-10</c:v>
                </c:pt>
                <c:pt idx="691">
                  <c:v>7-Dec-10</c:v>
                </c:pt>
                <c:pt idx="692">
                  <c:v>8-Dec-10</c:v>
                </c:pt>
                <c:pt idx="693">
                  <c:v>9-Dec-10</c:v>
                </c:pt>
                <c:pt idx="694">
                  <c:v>10-Dec-10</c:v>
                </c:pt>
                <c:pt idx="695">
                  <c:v>13-Dec-10</c:v>
                </c:pt>
                <c:pt idx="696">
                  <c:v>14-Dec-10</c:v>
                </c:pt>
                <c:pt idx="697">
                  <c:v>15-Dec-10</c:v>
                </c:pt>
                <c:pt idx="698">
                  <c:v>16-Dec-10</c:v>
                </c:pt>
                <c:pt idx="699">
                  <c:v>20-Dec-10</c:v>
                </c:pt>
                <c:pt idx="700">
                  <c:v>21-Dec-10</c:v>
                </c:pt>
                <c:pt idx="701">
                  <c:v>22-Dec-10</c:v>
                </c:pt>
                <c:pt idx="702">
                  <c:v>23-Dec-10</c:v>
                </c:pt>
                <c:pt idx="703">
                  <c:v>24-Dec-10</c:v>
                </c:pt>
                <c:pt idx="704">
                  <c:v>27-Dec-10</c:v>
                </c:pt>
                <c:pt idx="705">
                  <c:v>28-Dec-10</c:v>
                </c:pt>
                <c:pt idx="706">
                  <c:v>29-Dec-10</c:v>
                </c:pt>
                <c:pt idx="707">
                  <c:v>30-Dec-10</c:v>
                </c:pt>
                <c:pt idx="708">
                  <c:v>31-Dec-10</c:v>
                </c:pt>
                <c:pt idx="709">
                  <c:v>3-Jan-11</c:v>
                </c:pt>
                <c:pt idx="710">
                  <c:v>4-Jan-11</c:v>
                </c:pt>
                <c:pt idx="711">
                  <c:v>5-Jan-11</c:v>
                </c:pt>
                <c:pt idx="712">
                  <c:v>6-Jan-11</c:v>
                </c:pt>
                <c:pt idx="713">
                  <c:v>7-Jan-11</c:v>
                </c:pt>
                <c:pt idx="714">
                  <c:v>10-Jan-11</c:v>
                </c:pt>
                <c:pt idx="715">
                  <c:v>11-Jan-11</c:v>
                </c:pt>
                <c:pt idx="716">
                  <c:v>12-Jan-11</c:v>
                </c:pt>
                <c:pt idx="717">
                  <c:v>13-Jan-11</c:v>
                </c:pt>
                <c:pt idx="718">
                  <c:v>14-Jan-11</c:v>
                </c:pt>
                <c:pt idx="719">
                  <c:v>17-Jan-11</c:v>
                </c:pt>
                <c:pt idx="720">
                  <c:v>18-Jan-11</c:v>
                </c:pt>
                <c:pt idx="721">
                  <c:v>19-Jan-11</c:v>
                </c:pt>
                <c:pt idx="722">
                  <c:v>20-Jan-11</c:v>
                </c:pt>
                <c:pt idx="723">
                  <c:v>21-Jan-11</c:v>
                </c:pt>
                <c:pt idx="724">
                  <c:v>24-Jan-11</c:v>
                </c:pt>
                <c:pt idx="725">
                  <c:v>25-Jan-11</c:v>
                </c:pt>
                <c:pt idx="726">
                  <c:v>27-Jan-11</c:v>
                </c:pt>
                <c:pt idx="727">
                  <c:v>28-Jan-11</c:v>
                </c:pt>
                <c:pt idx="728">
                  <c:v>31-Jan-11</c:v>
                </c:pt>
                <c:pt idx="729">
                  <c:v>1-Feb-11</c:v>
                </c:pt>
                <c:pt idx="730">
                  <c:v>2-Feb-11</c:v>
                </c:pt>
                <c:pt idx="731">
                  <c:v>3-Feb-11</c:v>
                </c:pt>
                <c:pt idx="732">
                  <c:v>4-Feb-11</c:v>
                </c:pt>
                <c:pt idx="733">
                  <c:v>7-Feb-11</c:v>
                </c:pt>
                <c:pt idx="734">
                  <c:v>8-Feb-11</c:v>
                </c:pt>
                <c:pt idx="735">
                  <c:v>9-Feb-11</c:v>
                </c:pt>
                <c:pt idx="736">
                  <c:v>10-Feb-11</c:v>
                </c:pt>
                <c:pt idx="737">
                  <c:v>11-Feb-11</c:v>
                </c:pt>
                <c:pt idx="738">
                  <c:v>14-Feb-11</c:v>
                </c:pt>
                <c:pt idx="739">
                  <c:v>15-Feb-11</c:v>
                </c:pt>
                <c:pt idx="740">
                  <c:v>16-Feb-11</c:v>
                </c:pt>
                <c:pt idx="741">
                  <c:v>17-Feb-11</c:v>
                </c:pt>
                <c:pt idx="742">
                  <c:v>18-Feb-11</c:v>
                </c:pt>
                <c:pt idx="743">
                  <c:v>21-Feb-11</c:v>
                </c:pt>
                <c:pt idx="744">
                  <c:v>22-Feb-11</c:v>
                </c:pt>
                <c:pt idx="745">
                  <c:v>23-Feb-11</c:v>
                </c:pt>
                <c:pt idx="746">
                  <c:v>24-Feb-11</c:v>
                </c:pt>
                <c:pt idx="747">
                  <c:v>25-Feb-11</c:v>
                </c:pt>
                <c:pt idx="748">
                  <c:v>28-Feb-11</c:v>
                </c:pt>
                <c:pt idx="749">
                  <c:v>1-Mar-11</c:v>
                </c:pt>
                <c:pt idx="750">
                  <c:v>3-Mar-11</c:v>
                </c:pt>
                <c:pt idx="751">
                  <c:v>4-Mar-11</c:v>
                </c:pt>
                <c:pt idx="752">
                  <c:v>7-Mar-11</c:v>
                </c:pt>
                <c:pt idx="753">
                  <c:v>8-Mar-11</c:v>
                </c:pt>
                <c:pt idx="754">
                  <c:v>9-Mar-11</c:v>
                </c:pt>
                <c:pt idx="755">
                  <c:v>10-Mar-11</c:v>
                </c:pt>
                <c:pt idx="756">
                  <c:v>11-Mar-11</c:v>
                </c:pt>
                <c:pt idx="757">
                  <c:v>14-Mar-11</c:v>
                </c:pt>
                <c:pt idx="758">
                  <c:v>15-Mar-11</c:v>
                </c:pt>
                <c:pt idx="759">
                  <c:v>16-Mar-11</c:v>
                </c:pt>
                <c:pt idx="760">
                  <c:v>17-Mar-11</c:v>
                </c:pt>
                <c:pt idx="761">
                  <c:v>18-Mar-11</c:v>
                </c:pt>
                <c:pt idx="762">
                  <c:v>21-Mar-11</c:v>
                </c:pt>
                <c:pt idx="763">
                  <c:v>22-Mar-11</c:v>
                </c:pt>
                <c:pt idx="764">
                  <c:v>23-Mar-11</c:v>
                </c:pt>
                <c:pt idx="765">
                  <c:v>24-Mar-11</c:v>
                </c:pt>
                <c:pt idx="766">
                  <c:v>25-Mar-11</c:v>
                </c:pt>
                <c:pt idx="767">
                  <c:v>28-Mar-11</c:v>
                </c:pt>
                <c:pt idx="768">
                  <c:v>29-Mar-11</c:v>
                </c:pt>
                <c:pt idx="769">
                  <c:v>30-Mar-11</c:v>
                </c:pt>
                <c:pt idx="770">
                  <c:v>31-Mar-11</c:v>
                </c:pt>
                <c:pt idx="771">
                  <c:v>1-Apr-11</c:v>
                </c:pt>
                <c:pt idx="772">
                  <c:v>4-Apr-11</c:v>
                </c:pt>
                <c:pt idx="773">
                  <c:v>5-Apr-11</c:v>
                </c:pt>
                <c:pt idx="774">
                  <c:v>6-Apr-11</c:v>
                </c:pt>
                <c:pt idx="775">
                  <c:v>7-Apr-11</c:v>
                </c:pt>
                <c:pt idx="776">
                  <c:v>8-Apr-11</c:v>
                </c:pt>
                <c:pt idx="777">
                  <c:v>11-Apr-11</c:v>
                </c:pt>
                <c:pt idx="778">
                  <c:v>13-Apr-11</c:v>
                </c:pt>
                <c:pt idx="779">
                  <c:v>15-Apr-11</c:v>
                </c:pt>
                <c:pt idx="780">
                  <c:v>18-Apr-11</c:v>
                </c:pt>
                <c:pt idx="781">
                  <c:v>19-Apr-11</c:v>
                </c:pt>
                <c:pt idx="782">
                  <c:v>20-Apr-11</c:v>
                </c:pt>
                <c:pt idx="783">
                  <c:v>21-Apr-11</c:v>
                </c:pt>
                <c:pt idx="784">
                  <c:v>25-Apr-11</c:v>
                </c:pt>
                <c:pt idx="785">
                  <c:v>26-Apr-11</c:v>
                </c:pt>
                <c:pt idx="786">
                  <c:v>27-Apr-11</c:v>
                </c:pt>
                <c:pt idx="787">
                  <c:v>28-Apr-11</c:v>
                </c:pt>
                <c:pt idx="788">
                  <c:v>29-Apr-11</c:v>
                </c:pt>
                <c:pt idx="789">
                  <c:v>2-May-11</c:v>
                </c:pt>
                <c:pt idx="790">
                  <c:v>3-May-11</c:v>
                </c:pt>
                <c:pt idx="791">
                  <c:v>4-May-11</c:v>
                </c:pt>
                <c:pt idx="792">
                  <c:v>5-May-11</c:v>
                </c:pt>
                <c:pt idx="793">
                  <c:v>6-May-11</c:v>
                </c:pt>
                <c:pt idx="794">
                  <c:v>9-May-11</c:v>
                </c:pt>
                <c:pt idx="795">
                  <c:v>10-May-11</c:v>
                </c:pt>
                <c:pt idx="796">
                  <c:v>11-May-11</c:v>
                </c:pt>
                <c:pt idx="797">
                  <c:v>12-May-11</c:v>
                </c:pt>
                <c:pt idx="798">
                  <c:v>13-May-11</c:v>
                </c:pt>
                <c:pt idx="799">
                  <c:v>16-May-11</c:v>
                </c:pt>
                <c:pt idx="800">
                  <c:v>17-May-11</c:v>
                </c:pt>
                <c:pt idx="801">
                  <c:v>18-May-11</c:v>
                </c:pt>
                <c:pt idx="802">
                  <c:v>19-May-11</c:v>
                </c:pt>
                <c:pt idx="803">
                  <c:v>20-May-11</c:v>
                </c:pt>
                <c:pt idx="804">
                  <c:v>23-May-11</c:v>
                </c:pt>
                <c:pt idx="805">
                  <c:v>24-May-11</c:v>
                </c:pt>
                <c:pt idx="806">
                  <c:v>25-May-11</c:v>
                </c:pt>
                <c:pt idx="807">
                  <c:v>26-May-11</c:v>
                </c:pt>
                <c:pt idx="808">
                  <c:v>27-May-11</c:v>
                </c:pt>
                <c:pt idx="809">
                  <c:v>30-May-11</c:v>
                </c:pt>
                <c:pt idx="810">
                  <c:v>31-May-11</c:v>
                </c:pt>
                <c:pt idx="811">
                  <c:v>1-Jun-11</c:v>
                </c:pt>
                <c:pt idx="812">
                  <c:v>2-Jun-11</c:v>
                </c:pt>
                <c:pt idx="813">
                  <c:v>3-Jun-11</c:v>
                </c:pt>
                <c:pt idx="814">
                  <c:v>6-Jun-11</c:v>
                </c:pt>
                <c:pt idx="815">
                  <c:v>7-Jun-11</c:v>
                </c:pt>
                <c:pt idx="816">
                  <c:v>8-Jun-11</c:v>
                </c:pt>
                <c:pt idx="817">
                  <c:v>9-Jun-11</c:v>
                </c:pt>
                <c:pt idx="818">
                  <c:v>10-Jun-11</c:v>
                </c:pt>
                <c:pt idx="819">
                  <c:v>13-Jun-11</c:v>
                </c:pt>
                <c:pt idx="820">
                  <c:v>14-Jun-11</c:v>
                </c:pt>
                <c:pt idx="821">
                  <c:v>15-Jun-11</c:v>
                </c:pt>
                <c:pt idx="822">
                  <c:v>16-Jun-11</c:v>
                </c:pt>
                <c:pt idx="823">
                  <c:v>17-Jun-11</c:v>
                </c:pt>
                <c:pt idx="824">
                  <c:v>20-Jun-11</c:v>
                </c:pt>
                <c:pt idx="825">
                  <c:v>21-Jun-11</c:v>
                </c:pt>
                <c:pt idx="826">
                  <c:v>22-Jun-11</c:v>
                </c:pt>
                <c:pt idx="827">
                  <c:v>23-Jun-11</c:v>
                </c:pt>
                <c:pt idx="828">
                  <c:v>24-Jun-11</c:v>
                </c:pt>
                <c:pt idx="829">
                  <c:v>27-Jun-11</c:v>
                </c:pt>
                <c:pt idx="830">
                  <c:v>28-Jun-11</c:v>
                </c:pt>
                <c:pt idx="831">
                  <c:v>29-Jun-11</c:v>
                </c:pt>
                <c:pt idx="832">
                  <c:v>30-Jun-11</c:v>
                </c:pt>
                <c:pt idx="833">
                  <c:v>1-Jul-11</c:v>
                </c:pt>
                <c:pt idx="834">
                  <c:v>4-Jul-11</c:v>
                </c:pt>
                <c:pt idx="835">
                  <c:v>5-Jul-11</c:v>
                </c:pt>
                <c:pt idx="836">
                  <c:v>6-Jul-11</c:v>
                </c:pt>
                <c:pt idx="837">
                  <c:v>7-Jul-11</c:v>
                </c:pt>
                <c:pt idx="838">
                  <c:v>8-Jul-11</c:v>
                </c:pt>
                <c:pt idx="839">
                  <c:v>11-Jul-11</c:v>
                </c:pt>
                <c:pt idx="840">
                  <c:v>12-Jul-11</c:v>
                </c:pt>
                <c:pt idx="841">
                  <c:v>13-Jul-11</c:v>
                </c:pt>
                <c:pt idx="842">
                  <c:v>14-Jul-11</c:v>
                </c:pt>
                <c:pt idx="843">
                  <c:v>15-Jul-11</c:v>
                </c:pt>
                <c:pt idx="844">
                  <c:v>18-Jul-11</c:v>
                </c:pt>
                <c:pt idx="845">
                  <c:v>19-Jul-11</c:v>
                </c:pt>
                <c:pt idx="846">
                  <c:v>20-Jul-11</c:v>
                </c:pt>
                <c:pt idx="847">
                  <c:v>21-Jul-11</c:v>
                </c:pt>
                <c:pt idx="848">
                  <c:v>22-Jul-11</c:v>
                </c:pt>
                <c:pt idx="849">
                  <c:v>25-Jul-11</c:v>
                </c:pt>
                <c:pt idx="850">
                  <c:v>26-Jul-11</c:v>
                </c:pt>
                <c:pt idx="851">
                  <c:v>27-Jul-11</c:v>
                </c:pt>
                <c:pt idx="852">
                  <c:v>28-Jul-11</c:v>
                </c:pt>
                <c:pt idx="853">
                  <c:v>29-Jul-11</c:v>
                </c:pt>
                <c:pt idx="854">
                  <c:v>1-Aug-11</c:v>
                </c:pt>
                <c:pt idx="855">
                  <c:v>2-Aug-11</c:v>
                </c:pt>
                <c:pt idx="856">
                  <c:v>3-Aug-11</c:v>
                </c:pt>
                <c:pt idx="857">
                  <c:v>4-Aug-11</c:v>
                </c:pt>
                <c:pt idx="858">
                  <c:v>5-Aug-11</c:v>
                </c:pt>
                <c:pt idx="859">
                  <c:v>8-Aug-11</c:v>
                </c:pt>
                <c:pt idx="860">
                  <c:v>9-Aug-11</c:v>
                </c:pt>
                <c:pt idx="861">
                  <c:v>10-Aug-11</c:v>
                </c:pt>
                <c:pt idx="862">
                  <c:v>11-Aug-11</c:v>
                </c:pt>
                <c:pt idx="863">
                  <c:v>12-Aug-11</c:v>
                </c:pt>
                <c:pt idx="864">
                  <c:v>16-Aug-11</c:v>
                </c:pt>
                <c:pt idx="865">
                  <c:v>17-Aug-11</c:v>
                </c:pt>
                <c:pt idx="866">
                  <c:v>18-Aug-11</c:v>
                </c:pt>
                <c:pt idx="867">
                  <c:v>19-Aug-11</c:v>
                </c:pt>
                <c:pt idx="868">
                  <c:v>22-Aug-11</c:v>
                </c:pt>
                <c:pt idx="869">
                  <c:v>23-Aug-11</c:v>
                </c:pt>
                <c:pt idx="870">
                  <c:v>24-Aug-11</c:v>
                </c:pt>
                <c:pt idx="871">
                  <c:v>25-Aug-11</c:v>
                </c:pt>
                <c:pt idx="872">
                  <c:v>26-Aug-11</c:v>
                </c:pt>
                <c:pt idx="873">
                  <c:v>29-Aug-11</c:v>
                </c:pt>
                <c:pt idx="874">
                  <c:v>30-Aug-11</c:v>
                </c:pt>
                <c:pt idx="875">
                  <c:v>2-Sep-11</c:v>
                </c:pt>
                <c:pt idx="876">
                  <c:v>5-Sep-11</c:v>
                </c:pt>
                <c:pt idx="877">
                  <c:v>6-Sep-11</c:v>
                </c:pt>
                <c:pt idx="878">
                  <c:v>7-Sep-11</c:v>
                </c:pt>
                <c:pt idx="879">
                  <c:v>8-Sep-11</c:v>
                </c:pt>
                <c:pt idx="880">
                  <c:v>9-Sep-11</c:v>
                </c:pt>
                <c:pt idx="881">
                  <c:v>12-Sep-11</c:v>
                </c:pt>
                <c:pt idx="882">
                  <c:v>13-Sep-11</c:v>
                </c:pt>
                <c:pt idx="883">
                  <c:v>14-Sep-11</c:v>
                </c:pt>
                <c:pt idx="884">
                  <c:v>15-Sep-11</c:v>
                </c:pt>
                <c:pt idx="885">
                  <c:v>16-Sep-11</c:v>
                </c:pt>
                <c:pt idx="886">
                  <c:v>19-Sep-11</c:v>
                </c:pt>
                <c:pt idx="887">
                  <c:v>20-Sep-11</c:v>
                </c:pt>
                <c:pt idx="888">
                  <c:v>21-Sep-11</c:v>
                </c:pt>
                <c:pt idx="889">
                  <c:v>22-Sep-11</c:v>
                </c:pt>
                <c:pt idx="890">
                  <c:v>23-Sep-11</c:v>
                </c:pt>
                <c:pt idx="891">
                  <c:v>26-Sep-11</c:v>
                </c:pt>
                <c:pt idx="892">
                  <c:v>27-Sep-11</c:v>
                </c:pt>
                <c:pt idx="893">
                  <c:v>28-Sep-11</c:v>
                </c:pt>
                <c:pt idx="894">
                  <c:v>29-Sep-11</c:v>
                </c:pt>
                <c:pt idx="895">
                  <c:v>30-Sep-11</c:v>
                </c:pt>
                <c:pt idx="896">
                  <c:v>3-Oct-11</c:v>
                </c:pt>
                <c:pt idx="897">
                  <c:v>4-Oct-11</c:v>
                </c:pt>
                <c:pt idx="898">
                  <c:v>5-Oct-11</c:v>
                </c:pt>
                <c:pt idx="899">
                  <c:v>7-Oct-11</c:v>
                </c:pt>
                <c:pt idx="900">
                  <c:v>10-Oct-11</c:v>
                </c:pt>
                <c:pt idx="901">
                  <c:v>11-Oct-11</c:v>
                </c:pt>
                <c:pt idx="902">
                  <c:v>12-Oct-11</c:v>
                </c:pt>
                <c:pt idx="903">
                  <c:v>13-Oct-11</c:v>
                </c:pt>
                <c:pt idx="904">
                  <c:v>14-Oct-11</c:v>
                </c:pt>
                <c:pt idx="905">
                  <c:v>17-Oct-11</c:v>
                </c:pt>
                <c:pt idx="906">
                  <c:v>18-Oct-11</c:v>
                </c:pt>
                <c:pt idx="907">
                  <c:v>19-Oct-11</c:v>
                </c:pt>
                <c:pt idx="908">
                  <c:v>20-Oct-11</c:v>
                </c:pt>
                <c:pt idx="909">
                  <c:v>21-Oct-11</c:v>
                </c:pt>
                <c:pt idx="910">
                  <c:v>24-Oct-11</c:v>
                </c:pt>
                <c:pt idx="911">
                  <c:v>25-Oct-11</c:v>
                </c:pt>
                <c:pt idx="912">
                  <c:v>26-Oct-11</c:v>
                </c:pt>
                <c:pt idx="913">
                  <c:v>28-Oct-11</c:v>
                </c:pt>
                <c:pt idx="914">
                  <c:v>31-Oct-11</c:v>
                </c:pt>
                <c:pt idx="915">
                  <c:v>1-Nov-11</c:v>
                </c:pt>
                <c:pt idx="916">
                  <c:v>2-Nov-11</c:v>
                </c:pt>
                <c:pt idx="917">
                  <c:v>3-Nov-11</c:v>
                </c:pt>
                <c:pt idx="918">
                  <c:v>4-Nov-11</c:v>
                </c:pt>
                <c:pt idx="919">
                  <c:v>8-Nov-11</c:v>
                </c:pt>
                <c:pt idx="920">
                  <c:v>9-Nov-11</c:v>
                </c:pt>
                <c:pt idx="921">
                  <c:v>11-Nov-11</c:v>
                </c:pt>
                <c:pt idx="922">
                  <c:v>14-Nov-11</c:v>
                </c:pt>
                <c:pt idx="923">
                  <c:v>15-Nov-11</c:v>
                </c:pt>
                <c:pt idx="924">
                  <c:v>16-Nov-11</c:v>
                </c:pt>
                <c:pt idx="925">
                  <c:v>17-Nov-11</c:v>
                </c:pt>
                <c:pt idx="926">
                  <c:v>18-Nov-11</c:v>
                </c:pt>
                <c:pt idx="927">
                  <c:v>21-Nov-11</c:v>
                </c:pt>
                <c:pt idx="928">
                  <c:v>22-Nov-11</c:v>
                </c:pt>
                <c:pt idx="929">
                  <c:v>23-Nov-11</c:v>
                </c:pt>
                <c:pt idx="930">
                  <c:v>24-Nov-11</c:v>
                </c:pt>
                <c:pt idx="931">
                  <c:v>25-Nov-11</c:v>
                </c:pt>
                <c:pt idx="932">
                  <c:v>28-Nov-11</c:v>
                </c:pt>
                <c:pt idx="933">
                  <c:v>29-Nov-11</c:v>
                </c:pt>
                <c:pt idx="934">
                  <c:v>30-Nov-11</c:v>
                </c:pt>
                <c:pt idx="935">
                  <c:v>1-Dec-11</c:v>
                </c:pt>
                <c:pt idx="936">
                  <c:v>2-Dec-11</c:v>
                </c:pt>
                <c:pt idx="937">
                  <c:v>5-Dec-11</c:v>
                </c:pt>
                <c:pt idx="938">
                  <c:v>7-Dec-11</c:v>
                </c:pt>
                <c:pt idx="939">
                  <c:v>8-Dec-11</c:v>
                </c:pt>
                <c:pt idx="940">
                  <c:v>9-Dec-11</c:v>
                </c:pt>
                <c:pt idx="941">
                  <c:v>12-Dec-11</c:v>
                </c:pt>
                <c:pt idx="942">
                  <c:v>13-Dec-11</c:v>
                </c:pt>
                <c:pt idx="943">
                  <c:v>14-Dec-11</c:v>
                </c:pt>
                <c:pt idx="944">
                  <c:v>15-Dec-11</c:v>
                </c:pt>
                <c:pt idx="945">
                  <c:v>16-Dec-11</c:v>
                </c:pt>
                <c:pt idx="946">
                  <c:v>19-Dec-11</c:v>
                </c:pt>
                <c:pt idx="947">
                  <c:v>20-Dec-11</c:v>
                </c:pt>
                <c:pt idx="948">
                  <c:v>21-Dec-11</c:v>
                </c:pt>
                <c:pt idx="949">
                  <c:v>22-Dec-11</c:v>
                </c:pt>
                <c:pt idx="950">
                  <c:v>23-Dec-11</c:v>
                </c:pt>
                <c:pt idx="951">
                  <c:v>26-Dec-11</c:v>
                </c:pt>
                <c:pt idx="952">
                  <c:v>27-Dec-11</c:v>
                </c:pt>
                <c:pt idx="953">
                  <c:v>28-Dec-11</c:v>
                </c:pt>
                <c:pt idx="954">
                  <c:v>29-Dec-11</c:v>
                </c:pt>
                <c:pt idx="955">
                  <c:v>30-Dec-11</c:v>
                </c:pt>
                <c:pt idx="956">
                  <c:v>2-Jan-12</c:v>
                </c:pt>
                <c:pt idx="957">
                  <c:v>3-Jan-12</c:v>
                </c:pt>
                <c:pt idx="958">
                  <c:v>4-Jan-12</c:v>
                </c:pt>
                <c:pt idx="959">
                  <c:v>5-Jan-12</c:v>
                </c:pt>
                <c:pt idx="960">
                  <c:v>6-Jan-12</c:v>
                </c:pt>
                <c:pt idx="961">
                  <c:v>7-Jan-12</c:v>
                </c:pt>
                <c:pt idx="962">
                  <c:v>9-Jan-12</c:v>
                </c:pt>
                <c:pt idx="963">
                  <c:v>10-Jan-12</c:v>
                </c:pt>
                <c:pt idx="964">
                  <c:v>11-Jan-12</c:v>
                </c:pt>
                <c:pt idx="965">
                  <c:v>12-Jan-12</c:v>
                </c:pt>
                <c:pt idx="966">
                  <c:v>13-Jan-12</c:v>
                </c:pt>
                <c:pt idx="967">
                  <c:v>16-Jan-12</c:v>
                </c:pt>
                <c:pt idx="968">
                  <c:v>17-Jan-12</c:v>
                </c:pt>
                <c:pt idx="969">
                  <c:v>18-Jan-12</c:v>
                </c:pt>
                <c:pt idx="970">
                  <c:v>19-Jan-12</c:v>
                </c:pt>
                <c:pt idx="971">
                  <c:v>20-Jan-12</c:v>
                </c:pt>
                <c:pt idx="972">
                  <c:v>23-Jan-12</c:v>
                </c:pt>
                <c:pt idx="973">
                  <c:v>24-Jan-12</c:v>
                </c:pt>
                <c:pt idx="974">
                  <c:v>25-Jan-12</c:v>
                </c:pt>
                <c:pt idx="975">
                  <c:v>27-Jan-12</c:v>
                </c:pt>
                <c:pt idx="976">
                  <c:v>30-Jan-12</c:v>
                </c:pt>
                <c:pt idx="977">
                  <c:v>31-Jan-12</c:v>
                </c:pt>
                <c:pt idx="978">
                  <c:v>1-Feb-12</c:v>
                </c:pt>
                <c:pt idx="979">
                  <c:v>2-Feb-12</c:v>
                </c:pt>
                <c:pt idx="980">
                  <c:v>3-Feb-12</c:v>
                </c:pt>
                <c:pt idx="981">
                  <c:v>6-Feb-12</c:v>
                </c:pt>
                <c:pt idx="982">
                  <c:v>7-Feb-12</c:v>
                </c:pt>
                <c:pt idx="983">
                  <c:v>8-Feb-12</c:v>
                </c:pt>
                <c:pt idx="984">
                  <c:v>9-Feb-12</c:v>
                </c:pt>
                <c:pt idx="985">
                  <c:v>10-Feb-12</c:v>
                </c:pt>
                <c:pt idx="986">
                  <c:v>13-Feb-12</c:v>
                </c:pt>
                <c:pt idx="987">
                  <c:v>14-Feb-12</c:v>
                </c:pt>
                <c:pt idx="988">
                  <c:v>15-Feb-12</c:v>
                </c:pt>
                <c:pt idx="989">
                  <c:v>16-Feb-12</c:v>
                </c:pt>
                <c:pt idx="990">
                  <c:v>17-Feb-12</c:v>
                </c:pt>
                <c:pt idx="991">
                  <c:v>21-Feb-12</c:v>
                </c:pt>
                <c:pt idx="992">
                  <c:v>22-Feb-12</c:v>
                </c:pt>
                <c:pt idx="993">
                  <c:v>23-Feb-12</c:v>
                </c:pt>
                <c:pt idx="994">
                  <c:v>24-Feb-12</c:v>
                </c:pt>
                <c:pt idx="995">
                  <c:v>27-Feb-12</c:v>
                </c:pt>
                <c:pt idx="996">
                  <c:v>28-Feb-12</c:v>
                </c:pt>
                <c:pt idx="997">
                  <c:v>29-Feb-12</c:v>
                </c:pt>
                <c:pt idx="998">
                  <c:v>1-Mar-12</c:v>
                </c:pt>
                <c:pt idx="999">
                  <c:v>2-Mar-12</c:v>
                </c:pt>
                <c:pt idx="1000">
                  <c:v>3-Mar-12</c:v>
                </c:pt>
                <c:pt idx="1001">
                  <c:v>5-Mar-12</c:v>
                </c:pt>
                <c:pt idx="1002">
                  <c:v>6-Mar-12</c:v>
                </c:pt>
                <c:pt idx="1003">
                  <c:v>7-Mar-12</c:v>
                </c:pt>
                <c:pt idx="1004">
                  <c:v>9-Mar-12</c:v>
                </c:pt>
                <c:pt idx="1005">
                  <c:v>12-Mar-12</c:v>
                </c:pt>
                <c:pt idx="1006">
                  <c:v>13-Mar-12</c:v>
                </c:pt>
                <c:pt idx="1007">
                  <c:v>14-Mar-12</c:v>
                </c:pt>
                <c:pt idx="1008">
                  <c:v>15-Mar-12</c:v>
                </c:pt>
                <c:pt idx="1009">
                  <c:v>16-Mar-12</c:v>
                </c:pt>
                <c:pt idx="1010">
                  <c:v>19-Mar-12</c:v>
                </c:pt>
                <c:pt idx="1011">
                  <c:v>20-Mar-12</c:v>
                </c:pt>
                <c:pt idx="1012">
                  <c:v>21-Mar-12</c:v>
                </c:pt>
                <c:pt idx="1013">
                  <c:v>22-Mar-12</c:v>
                </c:pt>
                <c:pt idx="1014">
                  <c:v>23-Mar-12</c:v>
                </c:pt>
                <c:pt idx="1015">
                  <c:v>26-Mar-12</c:v>
                </c:pt>
                <c:pt idx="1016">
                  <c:v>27-Mar-12</c:v>
                </c:pt>
                <c:pt idx="1017">
                  <c:v>28-Mar-12</c:v>
                </c:pt>
                <c:pt idx="1018">
                  <c:v>29-Mar-12</c:v>
                </c:pt>
                <c:pt idx="1019">
                  <c:v>30-Mar-12</c:v>
                </c:pt>
                <c:pt idx="1020">
                  <c:v>2-Apr-12</c:v>
                </c:pt>
                <c:pt idx="1021">
                  <c:v>3-Apr-12</c:v>
                </c:pt>
                <c:pt idx="1022">
                  <c:v>4-Apr-12</c:v>
                </c:pt>
                <c:pt idx="1023">
                  <c:v>9-Apr-12</c:v>
                </c:pt>
                <c:pt idx="1024">
                  <c:v>10-Apr-12</c:v>
                </c:pt>
                <c:pt idx="1025">
                  <c:v>11-Apr-12</c:v>
                </c:pt>
                <c:pt idx="1026">
                  <c:v>12-Apr-12</c:v>
                </c:pt>
                <c:pt idx="1027">
                  <c:v>13-Apr-12</c:v>
                </c:pt>
                <c:pt idx="1028">
                  <c:v>16-Apr-12</c:v>
                </c:pt>
                <c:pt idx="1029">
                  <c:v>17-Apr-12</c:v>
                </c:pt>
                <c:pt idx="1030">
                  <c:v>18-Apr-12</c:v>
                </c:pt>
                <c:pt idx="1031">
                  <c:v>19-Apr-12</c:v>
                </c:pt>
                <c:pt idx="1032">
                  <c:v>20-Apr-12</c:v>
                </c:pt>
                <c:pt idx="1033">
                  <c:v>23-Apr-12</c:v>
                </c:pt>
                <c:pt idx="1034">
                  <c:v>24-Apr-12</c:v>
                </c:pt>
                <c:pt idx="1035">
                  <c:v>25-Apr-12</c:v>
                </c:pt>
                <c:pt idx="1036">
                  <c:v>26-Apr-12</c:v>
                </c:pt>
                <c:pt idx="1037">
                  <c:v>27-Apr-12</c:v>
                </c:pt>
                <c:pt idx="1038">
                  <c:v>28-Apr-12</c:v>
                </c:pt>
                <c:pt idx="1039">
                  <c:v>30-Apr-12</c:v>
                </c:pt>
                <c:pt idx="1040">
                  <c:v>2-May-12</c:v>
                </c:pt>
                <c:pt idx="1041">
                  <c:v>3-May-12</c:v>
                </c:pt>
                <c:pt idx="1042">
                  <c:v>4-May-12</c:v>
                </c:pt>
                <c:pt idx="1043">
                  <c:v>7-May-12</c:v>
                </c:pt>
                <c:pt idx="1044">
                  <c:v>8-May-12</c:v>
                </c:pt>
                <c:pt idx="1045">
                  <c:v>9-May-12</c:v>
                </c:pt>
                <c:pt idx="1046">
                  <c:v>10-May-12</c:v>
                </c:pt>
                <c:pt idx="1047">
                  <c:v>11-May-12</c:v>
                </c:pt>
                <c:pt idx="1048">
                  <c:v>14-May-12</c:v>
                </c:pt>
                <c:pt idx="1049">
                  <c:v>15-May-12</c:v>
                </c:pt>
                <c:pt idx="1050">
                  <c:v>16-May-12</c:v>
                </c:pt>
                <c:pt idx="1051">
                  <c:v>17-May-12</c:v>
                </c:pt>
                <c:pt idx="1052">
                  <c:v>18-May-12</c:v>
                </c:pt>
                <c:pt idx="1053">
                  <c:v>21-May-12</c:v>
                </c:pt>
                <c:pt idx="1054">
                  <c:v>22-May-12</c:v>
                </c:pt>
                <c:pt idx="1055">
                  <c:v>23-May-12</c:v>
                </c:pt>
                <c:pt idx="1056">
                  <c:v>24-May-12</c:v>
                </c:pt>
                <c:pt idx="1057">
                  <c:v>25-May-12</c:v>
                </c:pt>
                <c:pt idx="1058">
                  <c:v>28-May-12</c:v>
                </c:pt>
                <c:pt idx="1059">
                  <c:v>29-May-12</c:v>
                </c:pt>
                <c:pt idx="1060">
                  <c:v>30-May-12</c:v>
                </c:pt>
                <c:pt idx="1061">
                  <c:v>31-May-12</c:v>
                </c:pt>
                <c:pt idx="1062">
                  <c:v>1-Jun-12</c:v>
                </c:pt>
                <c:pt idx="1063">
                  <c:v>4-Jun-12</c:v>
                </c:pt>
                <c:pt idx="1064">
                  <c:v>5-Jun-12</c:v>
                </c:pt>
                <c:pt idx="1065">
                  <c:v>6-Jun-12</c:v>
                </c:pt>
                <c:pt idx="1066">
                  <c:v>7-Jun-12</c:v>
                </c:pt>
                <c:pt idx="1067">
                  <c:v>8-Jun-12</c:v>
                </c:pt>
                <c:pt idx="1068">
                  <c:v>11-Jun-12</c:v>
                </c:pt>
                <c:pt idx="1069">
                  <c:v>12-Jun-12</c:v>
                </c:pt>
                <c:pt idx="1070">
                  <c:v>13-Jun-12</c:v>
                </c:pt>
                <c:pt idx="1071">
                  <c:v>14-Jun-12</c:v>
                </c:pt>
                <c:pt idx="1072">
                  <c:v>15-Jun-12</c:v>
                </c:pt>
                <c:pt idx="1073">
                  <c:v>18-Jun-12</c:v>
                </c:pt>
                <c:pt idx="1074">
                  <c:v>19-Jun-12</c:v>
                </c:pt>
                <c:pt idx="1075">
                  <c:v>20-Jun-12</c:v>
                </c:pt>
                <c:pt idx="1076">
                  <c:v>21-Jun-12</c:v>
                </c:pt>
                <c:pt idx="1077">
                  <c:v>22-Jun-12</c:v>
                </c:pt>
                <c:pt idx="1078">
                  <c:v>25-Jun-12</c:v>
                </c:pt>
                <c:pt idx="1079">
                  <c:v>26-Jun-12</c:v>
                </c:pt>
                <c:pt idx="1080">
                  <c:v>27-Jun-12</c:v>
                </c:pt>
                <c:pt idx="1081">
                  <c:v>28-Jun-12</c:v>
                </c:pt>
                <c:pt idx="1082">
                  <c:v>29-Jun-12</c:v>
                </c:pt>
                <c:pt idx="1083">
                  <c:v>2-Jul-12</c:v>
                </c:pt>
                <c:pt idx="1084">
                  <c:v>3-Jul-12</c:v>
                </c:pt>
                <c:pt idx="1085">
                  <c:v>4-Jul-12</c:v>
                </c:pt>
                <c:pt idx="1086">
                  <c:v>5-Jul-12</c:v>
                </c:pt>
                <c:pt idx="1087">
                  <c:v>6-Jul-12</c:v>
                </c:pt>
                <c:pt idx="1088">
                  <c:v>9-Jul-12</c:v>
                </c:pt>
                <c:pt idx="1089">
                  <c:v>10-Jul-12</c:v>
                </c:pt>
                <c:pt idx="1090">
                  <c:v>11-Jul-12</c:v>
                </c:pt>
                <c:pt idx="1091">
                  <c:v>12-Jul-12</c:v>
                </c:pt>
                <c:pt idx="1092">
                  <c:v>13-Jul-12</c:v>
                </c:pt>
                <c:pt idx="1093">
                  <c:v>16-Jul-12</c:v>
                </c:pt>
                <c:pt idx="1094">
                  <c:v>17-Jul-12</c:v>
                </c:pt>
                <c:pt idx="1095">
                  <c:v>18-Jul-12</c:v>
                </c:pt>
                <c:pt idx="1096">
                  <c:v>19-Jul-12</c:v>
                </c:pt>
                <c:pt idx="1097">
                  <c:v>20-Jul-12</c:v>
                </c:pt>
                <c:pt idx="1098">
                  <c:v>23-Jul-12</c:v>
                </c:pt>
                <c:pt idx="1099">
                  <c:v>24-Jul-12</c:v>
                </c:pt>
                <c:pt idx="1100">
                  <c:v>25-Jul-12</c:v>
                </c:pt>
                <c:pt idx="1101">
                  <c:v>26-Jul-12</c:v>
                </c:pt>
                <c:pt idx="1102">
                  <c:v>27-Jul-12</c:v>
                </c:pt>
                <c:pt idx="1103">
                  <c:v>30-Jul-12</c:v>
                </c:pt>
                <c:pt idx="1104">
                  <c:v>31-Jul-12</c:v>
                </c:pt>
                <c:pt idx="1105">
                  <c:v>1-Aug-12</c:v>
                </c:pt>
                <c:pt idx="1106">
                  <c:v>2-Aug-12</c:v>
                </c:pt>
                <c:pt idx="1107">
                  <c:v>3-Aug-12</c:v>
                </c:pt>
                <c:pt idx="1108">
                  <c:v>6-Aug-12</c:v>
                </c:pt>
                <c:pt idx="1109">
                  <c:v>7-Aug-12</c:v>
                </c:pt>
                <c:pt idx="1110">
                  <c:v>8-Aug-12</c:v>
                </c:pt>
                <c:pt idx="1111">
                  <c:v>9-Aug-12</c:v>
                </c:pt>
                <c:pt idx="1112">
                  <c:v>10-Aug-12</c:v>
                </c:pt>
                <c:pt idx="1113">
                  <c:v>13-Aug-12</c:v>
                </c:pt>
                <c:pt idx="1114">
                  <c:v>14-Aug-12</c:v>
                </c:pt>
                <c:pt idx="1115">
                  <c:v>16-Aug-12</c:v>
                </c:pt>
                <c:pt idx="1116">
                  <c:v>17-Aug-12</c:v>
                </c:pt>
                <c:pt idx="1117">
                  <c:v>21-Aug-12</c:v>
                </c:pt>
                <c:pt idx="1118">
                  <c:v>22-Aug-12</c:v>
                </c:pt>
                <c:pt idx="1119">
                  <c:v>23-Aug-12</c:v>
                </c:pt>
                <c:pt idx="1120">
                  <c:v>24-Aug-12</c:v>
                </c:pt>
                <c:pt idx="1121">
                  <c:v>27-Aug-12</c:v>
                </c:pt>
                <c:pt idx="1122">
                  <c:v>28-Aug-12</c:v>
                </c:pt>
                <c:pt idx="1123">
                  <c:v>29-Aug-12</c:v>
                </c:pt>
                <c:pt idx="1124">
                  <c:v>30-Aug-12</c:v>
                </c:pt>
                <c:pt idx="1125">
                  <c:v>31-Aug-12</c:v>
                </c:pt>
                <c:pt idx="1126">
                  <c:v>3-Sep-12</c:v>
                </c:pt>
                <c:pt idx="1127">
                  <c:v>4-Sep-12</c:v>
                </c:pt>
                <c:pt idx="1128">
                  <c:v>5-Sep-12</c:v>
                </c:pt>
                <c:pt idx="1129">
                  <c:v>6-Sep-12</c:v>
                </c:pt>
                <c:pt idx="1130">
                  <c:v>7-Sep-12</c:v>
                </c:pt>
                <c:pt idx="1131">
                  <c:v>8-Sep-12</c:v>
                </c:pt>
                <c:pt idx="1132">
                  <c:v>10-Sep-12</c:v>
                </c:pt>
                <c:pt idx="1133">
                  <c:v>11-Sep-12</c:v>
                </c:pt>
                <c:pt idx="1134">
                  <c:v>12-Sep-12</c:v>
                </c:pt>
                <c:pt idx="1135">
                  <c:v>13-Sep-12</c:v>
                </c:pt>
                <c:pt idx="1136">
                  <c:v>14-Sep-12</c:v>
                </c:pt>
                <c:pt idx="1137">
                  <c:v>17-Sep-12</c:v>
                </c:pt>
                <c:pt idx="1138">
                  <c:v>18-Sep-12</c:v>
                </c:pt>
                <c:pt idx="1139">
                  <c:v>20-Sep-12</c:v>
                </c:pt>
                <c:pt idx="1140">
                  <c:v>21-Sep-12</c:v>
                </c:pt>
                <c:pt idx="1141">
                  <c:v>24-Sep-12</c:v>
                </c:pt>
                <c:pt idx="1142">
                  <c:v>25-Sep-12</c:v>
                </c:pt>
                <c:pt idx="1143">
                  <c:v>26-Sep-12</c:v>
                </c:pt>
                <c:pt idx="1144">
                  <c:v>27-Sep-12</c:v>
                </c:pt>
                <c:pt idx="1145">
                  <c:v>28-Sep-12</c:v>
                </c:pt>
                <c:pt idx="1146">
                  <c:v>1-Oct-12</c:v>
                </c:pt>
                <c:pt idx="1147">
                  <c:v>3-Oct-12</c:v>
                </c:pt>
                <c:pt idx="1148">
                  <c:v>4-Oct-12</c:v>
                </c:pt>
                <c:pt idx="1149">
                  <c:v>5-Oct-12</c:v>
                </c:pt>
                <c:pt idx="1150">
                  <c:v>8-Oct-12</c:v>
                </c:pt>
                <c:pt idx="1151">
                  <c:v>9-Oct-12</c:v>
                </c:pt>
                <c:pt idx="1152">
                  <c:v>10-Oct-12</c:v>
                </c:pt>
                <c:pt idx="1153">
                  <c:v>11-Oct-12</c:v>
                </c:pt>
                <c:pt idx="1154">
                  <c:v>12-Oct-12</c:v>
                </c:pt>
                <c:pt idx="1155">
                  <c:v>15-Oct-12</c:v>
                </c:pt>
                <c:pt idx="1156">
                  <c:v>16-Oct-12</c:v>
                </c:pt>
                <c:pt idx="1157">
                  <c:v>17-Oct-12</c:v>
                </c:pt>
                <c:pt idx="1158">
                  <c:v>18-Oct-12</c:v>
                </c:pt>
                <c:pt idx="1159">
                  <c:v>19-Oct-12</c:v>
                </c:pt>
                <c:pt idx="1160">
                  <c:v>22-Oct-12</c:v>
                </c:pt>
                <c:pt idx="1161">
                  <c:v>23-Oct-12</c:v>
                </c:pt>
                <c:pt idx="1162">
                  <c:v>25-Oct-12</c:v>
                </c:pt>
                <c:pt idx="1163">
                  <c:v>26-Oct-12</c:v>
                </c:pt>
                <c:pt idx="1164">
                  <c:v>29-Oct-12</c:v>
                </c:pt>
                <c:pt idx="1165">
                  <c:v>30-Oct-12</c:v>
                </c:pt>
                <c:pt idx="1166">
                  <c:v>31-Oct-12</c:v>
                </c:pt>
                <c:pt idx="1167">
                  <c:v>1-Nov-12</c:v>
                </c:pt>
                <c:pt idx="1168">
                  <c:v>2-Nov-12</c:v>
                </c:pt>
                <c:pt idx="1169">
                  <c:v>5-Nov-12</c:v>
                </c:pt>
                <c:pt idx="1170">
                  <c:v>6-Nov-12</c:v>
                </c:pt>
                <c:pt idx="1171">
                  <c:v>7-Nov-12</c:v>
                </c:pt>
                <c:pt idx="1172">
                  <c:v>8-Nov-12</c:v>
                </c:pt>
                <c:pt idx="1173">
                  <c:v>9-Nov-12</c:v>
                </c:pt>
                <c:pt idx="1174">
                  <c:v>12-Nov-12</c:v>
                </c:pt>
                <c:pt idx="1175">
                  <c:v>13-Nov-12</c:v>
                </c:pt>
                <c:pt idx="1176">
                  <c:v>15-Nov-12</c:v>
                </c:pt>
                <c:pt idx="1177">
                  <c:v>16-Nov-12</c:v>
                </c:pt>
                <c:pt idx="1178">
                  <c:v>19-Nov-12</c:v>
                </c:pt>
                <c:pt idx="1179">
                  <c:v>20-Nov-12</c:v>
                </c:pt>
                <c:pt idx="1180">
                  <c:v>21-Nov-12</c:v>
                </c:pt>
                <c:pt idx="1181">
                  <c:v>22-Nov-12</c:v>
                </c:pt>
                <c:pt idx="1182">
                  <c:v>23-Nov-12</c:v>
                </c:pt>
                <c:pt idx="1183">
                  <c:v>26-Nov-12</c:v>
                </c:pt>
                <c:pt idx="1184">
                  <c:v>27-Nov-12</c:v>
                </c:pt>
                <c:pt idx="1185">
                  <c:v>29-Nov-12</c:v>
                </c:pt>
                <c:pt idx="1186">
                  <c:v>30-Nov-12</c:v>
                </c:pt>
                <c:pt idx="1187">
                  <c:v>3-Dec-12</c:v>
                </c:pt>
                <c:pt idx="1188">
                  <c:v>4-Dec-12</c:v>
                </c:pt>
                <c:pt idx="1189">
                  <c:v>5-Dec-12</c:v>
                </c:pt>
                <c:pt idx="1190">
                  <c:v>6-Dec-12</c:v>
                </c:pt>
                <c:pt idx="1191">
                  <c:v>7-Dec-12</c:v>
                </c:pt>
                <c:pt idx="1192">
                  <c:v>10-Dec-12</c:v>
                </c:pt>
                <c:pt idx="1193">
                  <c:v>11-Dec-12</c:v>
                </c:pt>
                <c:pt idx="1194">
                  <c:v>12-Dec-12</c:v>
                </c:pt>
                <c:pt idx="1195">
                  <c:v>13-Dec-12</c:v>
                </c:pt>
                <c:pt idx="1196">
                  <c:v>14-Dec-12</c:v>
                </c:pt>
                <c:pt idx="1197">
                  <c:v>17-Dec-12</c:v>
                </c:pt>
                <c:pt idx="1198">
                  <c:v>18-Dec-12</c:v>
                </c:pt>
                <c:pt idx="1199">
                  <c:v>19-Dec-12</c:v>
                </c:pt>
                <c:pt idx="1200">
                  <c:v>20-Dec-12</c:v>
                </c:pt>
                <c:pt idx="1201">
                  <c:v>21-Dec-12</c:v>
                </c:pt>
                <c:pt idx="1202">
                  <c:v>24-Dec-12</c:v>
                </c:pt>
                <c:pt idx="1203">
                  <c:v>26-Dec-12</c:v>
                </c:pt>
                <c:pt idx="1204">
                  <c:v>27-Dec-12</c:v>
                </c:pt>
                <c:pt idx="1205">
                  <c:v>28-Dec-12</c:v>
                </c:pt>
                <c:pt idx="1206">
                  <c:v>31-Dec-12</c:v>
                </c:pt>
                <c:pt idx="1207">
                  <c:v>1-Jan-13</c:v>
                </c:pt>
                <c:pt idx="1208">
                  <c:v>2-Jan-13</c:v>
                </c:pt>
                <c:pt idx="1209">
                  <c:v>3-Jan-13</c:v>
                </c:pt>
                <c:pt idx="1210">
                  <c:v>4-Jan-13</c:v>
                </c:pt>
                <c:pt idx="1211">
                  <c:v>7-Jan-13</c:v>
                </c:pt>
                <c:pt idx="1212">
                  <c:v>8-Jan-13</c:v>
                </c:pt>
                <c:pt idx="1213">
                  <c:v>9-Jan-13</c:v>
                </c:pt>
                <c:pt idx="1214">
                  <c:v>10-Jan-13</c:v>
                </c:pt>
                <c:pt idx="1215">
                  <c:v>11-Jan-13</c:v>
                </c:pt>
                <c:pt idx="1216">
                  <c:v>14-Jan-13</c:v>
                </c:pt>
                <c:pt idx="1217">
                  <c:v>15-Jan-13</c:v>
                </c:pt>
                <c:pt idx="1218">
                  <c:v>16-Jan-13</c:v>
                </c:pt>
                <c:pt idx="1219">
                  <c:v>17-Jan-13</c:v>
                </c:pt>
                <c:pt idx="1220">
                  <c:v>18-Jan-13</c:v>
                </c:pt>
                <c:pt idx="1221">
                  <c:v>21-Jan-13</c:v>
                </c:pt>
                <c:pt idx="1222">
                  <c:v>22-Jan-13</c:v>
                </c:pt>
                <c:pt idx="1223">
                  <c:v>23-Jan-13</c:v>
                </c:pt>
                <c:pt idx="1224">
                  <c:v>24-Jan-13</c:v>
                </c:pt>
                <c:pt idx="1225">
                  <c:v>25-Jan-13</c:v>
                </c:pt>
                <c:pt idx="1226">
                  <c:v>28-Jan-13</c:v>
                </c:pt>
                <c:pt idx="1227">
                  <c:v>29-Jan-13</c:v>
                </c:pt>
                <c:pt idx="1228">
                  <c:v>30-Jan-13</c:v>
                </c:pt>
                <c:pt idx="1229">
                  <c:v>31-Jan-13</c:v>
                </c:pt>
                <c:pt idx="1230">
                  <c:v>1-Feb-13</c:v>
                </c:pt>
                <c:pt idx="1231">
                  <c:v>4-Feb-13</c:v>
                </c:pt>
                <c:pt idx="1232">
                  <c:v>5-Feb-13</c:v>
                </c:pt>
                <c:pt idx="1233">
                  <c:v>6-Feb-13</c:v>
                </c:pt>
                <c:pt idx="1234">
                  <c:v>7-Feb-13</c:v>
                </c:pt>
                <c:pt idx="1235">
                  <c:v>8-Feb-13</c:v>
                </c:pt>
                <c:pt idx="1236">
                  <c:v>11-Feb-13</c:v>
                </c:pt>
                <c:pt idx="1237">
                  <c:v>12-Feb-13</c:v>
                </c:pt>
                <c:pt idx="1238">
                  <c:v>13-Feb-13</c:v>
                </c:pt>
                <c:pt idx="1239">
                  <c:v>14-Feb-13</c:v>
                </c:pt>
                <c:pt idx="1240">
                  <c:v>15-Feb-13</c:v>
                </c:pt>
                <c:pt idx="1241">
                  <c:v>18-Feb-13</c:v>
                </c:pt>
                <c:pt idx="1242">
                  <c:v>19-Feb-13</c:v>
                </c:pt>
                <c:pt idx="1243">
                  <c:v>20-Feb-13</c:v>
                </c:pt>
                <c:pt idx="1244">
                  <c:v>21-Feb-13</c:v>
                </c:pt>
                <c:pt idx="1245">
                  <c:v>22-Feb-13</c:v>
                </c:pt>
                <c:pt idx="1246">
                  <c:v>25-Feb-13</c:v>
                </c:pt>
                <c:pt idx="1247">
                  <c:v>26-Feb-13</c:v>
                </c:pt>
                <c:pt idx="1248">
                  <c:v>27-Feb-13</c:v>
                </c:pt>
                <c:pt idx="1249">
                  <c:v>28-Feb-13</c:v>
                </c:pt>
                <c:pt idx="1250">
                  <c:v>1-Mar-13</c:v>
                </c:pt>
                <c:pt idx="1251">
                  <c:v>4-Mar-13</c:v>
                </c:pt>
                <c:pt idx="1252">
                  <c:v>5-Mar-13</c:v>
                </c:pt>
                <c:pt idx="1253">
                  <c:v>6-Mar-13</c:v>
                </c:pt>
                <c:pt idx="1254">
                  <c:v>7-Mar-13</c:v>
                </c:pt>
                <c:pt idx="1255">
                  <c:v>8-Mar-13</c:v>
                </c:pt>
                <c:pt idx="1256">
                  <c:v>11-Mar-13</c:v>
                </c:pt>
                <c:pt idx="1257">
                  <c:v>12-Mar-13</c:v>
                </c:pt>
                <c:pt idx="1258">
                  <c:v>13-Mar-13</c:v>
                </c:pt>
                <c:pt idx="1259">
                  <c:v>14-Mar-13</c:v>
                </c:pt>
                <c:pt idx="1260">
                  <c:v>15-Mar-13</c:v>
                </c:pt>
                <c:pt idx="1261">
                  <c:v>18-Mar-13</c:v>
                </c:pt>
                <c:pt idx="1262">
                  <c:v>19-Mar-13</c:v>
                </c:pt>
                <c:pt idx="1263">
                  <c:v>20-Mar-13</c:v>
                </c:pt>
                <c:pt idx="1264">
                  <c:v>21-Mar-13</c:v>
                </c:pt>
                <c:pt idx="1265">
                  <c:v>22-Mar-13</c:v>
                </c:pt>
                <c:pt idx="1266">
                  <c:v>25-Mar-13</c:v>
                </c:pt>
                <c:pt idx="1267">
                  <c:v>26-Mar-13</c:v>
                </c:pt>
                <c:pt idx="1268">
                  <c:v>28-Mar-13</c:v>
                </c:pt>
                <c:pt idx="1269">
                  <c:v>1-Apr-13</c:v>
                </c:pt>
                <c:pt idx="1270">
                  <c:v>2-Apr-13</c:v>
                </c:pt>
                <c:pt idx="1271">
                  <c:v>3-Apr-13</c:v>
                </c:pt>
                <c:pt idx="1272">
                  <c:v>4-Apr-13</c:v>
                </c:pt>
                <c:pt idx="1273">
                  <c:v>5-Apr-13</c:v>
                </c:pt>
                <c:pt idx="1274">
                  <c:v>8-Apr-13</c:v>
                </c:pt>
                <c:pt idx="1275">
                  <c:v>9-Apr-13</c:v>
                </c:pt>
                <c:pt idx="1276">
                  <c:v>10-Apr-13</c:v>
                </c:pt>
                <c:pt idx="1277">
                  <c:v>11-Apr-13</c:v>
                </c:pt>
                <c:pt idx="1278">
                  <c:v>12-Apr-13</c:v>
                </c:pt>
                <c:pt idx="1279">
                  <c:v>15-Apr-13</c:v>
                </c:pt>
                <c:pt idx="1280">
                  <c:v>16-Apr-13</c:v>
                </c:pt>
                <c:pt idx="1281">
                  <c:v>17-Apr-13</c:v>
                </c:pt>
                <c:pt idx="1282">
                  <c:v>18-Apr-13</c:v>
                </c:pt>
                <c:pt idx="1283">
                  <c:v>22-Apr-13</c:v>
                </c:pt>
                <c:pt idx="1284">
                  <c:v>23-Apr-13</c:v>
                </c:pt>
                <c:pt idx="1285">
                  <c:v>25-Apr-13</c:v>
                </c:pt>
                <c:pt idx="1286">
                  <c:v>26-Apr-13</c:v>
                </c:pt>
                <c:pt idx="1287">
                  <c:v>29-Apr-13</c:v>
                </c:pt>
                <c:pt idx="1288">
                  <c:v>30-Apr-13</c:v>
                </c:pt>
                <c:pt idx="1289">
                  <c:v>2-May-13</c:v>
                </c:pt>
                <c:pt idx="1290">
                  <c:v>3-May-13</c:v>
                </c:pt>
                <c:pt idx="1291">
                  <c:v>6-May-13</c:v>
                </c:pt>
                <c:pt idx="1292">
                  <c:v>7-May-13</c:v>
                </c:pt>
                <c:pt idx="1293">
                  <c:v>8-May-13</c:v>
                </c:pt>
                <c:pt idx="1294">
                  <c:v>9-May-13</c:v>
                </c:pt>
                <c:pt idx="1295">
                  <c:v>10-May-13</c:v>
                </c:pt>
                <c:pt idx="1296">
                  <c:v>11-May-13</c:v>
                </c:pt>
                <c:pt idx="1297">
                  <c:v>13-May-13</c:v>
                </c:pt>
                <c:pt idx="1298">
                  <c:v>14-May-13</c:v>
                </c:pt>
                <c:pt idx="1299">
                  <c:v>15-May-13</c:v>
                </c:pt>
                <c:pt idx="1300">
                  <c:v>16-May-13</c:v>
                </c:pt>
                <c:pt idx="1301">
                  <c:v>17-May-13</c:v>
                </c:pt>
                <c:pt idx="1302">
                  <c:v>20-May-13</c:v>
                </c:pt>
                <c:pt idx="1303">
                  <c:v>21-May-13</c:v>
                </c:pt>
                <c:pt idx="1304">
                  <c:v>22-May-13</c:v>
                </c:pt>
                <c:pt idx="1305">
                  <c:v>23-May-13</c:v>
                </c:pt>
                <c:pt idx="1306">
                  <c:v>24-May-13</c:v>
                </c:pt>
                <c:pt idx="1307">
                  <c:v>27-May-13</c:v>
                </c:pt>
                <c:pt idx="1308">
                  <c:v>28-May-13</c:v>
                </c:pt>
                <c:pt idx="1309">
                  <c:v>29-May-13</c:v>
                </c:pt>
                <c:pt idx="1310">
                  <c:v>30-May-13</c:v>
                </c:pt>
                <c:pt idx="1311">
                  <c:v>31-May-13</c:v>
                </c:pt>
                <c:pt idx="1312">
                  <c:v>3-Jun-13</c:v>
                </c:pt>
                <c:pt idx="1313">
                  <c:v>4-Jun-13</c:v>
                </c:pt>
                <c:pt idx="1314">
                  <c:v>5-Jun-13</c:v>
                </c:pt>
                <c:pt idx="1315">
                  <c:v>6-Jun-13</c:v>
                </c:pt>
                <c:pt idx="1316">
                  <c:v>7-Jun-13</c:v>
                </c:pt>
                <c:pt idx="1317">
                  <c:v>10-Jun-13</c:v>
                </c:pt>
                <c:pt idx="1318">
                  <c:v>11-Jun-13</c:v>
                </c:pt>
                <c:pt idx="1319">
                  <c:v>12-Jun-13</c:v>
                </c:pt>
                <c:pt idx="1320">
                  <c:v>13-Jun-13</c:v>
                </c:pt>
                <c:pt idx="1321">
                  <c:v>14-Jun-13</c:v>
                </c:pt>
                <c:pt idx="1322">
                  <c:v>17-Jun-13</c:v>
                </c:pt>
                <c:pt idx="1323">
                  <c:v>18-Jun-13</c:v>
                </c:pt>
                <c:pt idx="1324">
                  <c:v>19-Jun-13</c:v>
                </c:pt>
                <c:pt idx="1325">
                  <c:v>20-Jun-13</c:v>
                </c:pt>
                <c:pt idx="1326">
                  <c:v>21-Jun-13</c:v>
                </c:pt>
                <c:pt idx="1327">
                  <c:v>24-Jun-13</c:v>
                </c:pt>
                <c:pt idx="1328">
                  <c:v>25-Jun-13</c:v>
                </c:pt>
                <c:pt idx="1329">
                  <c:v>26-Jun-13</c:v>
                </c:pt>
                <c:pt idx="1330">
                  <c:v>27-Jun-13</c:v>
                </c:pt>
                <c:pt idx="1331">
                  <c:v>28-Jun-13</c:v>
                </c:pt>
                <c:pt idx="1332">
                  <c:v>1-Jul-13</c:v>
                </c:pt>
                <c:pt idx="1333">
                  <c:v>2-Jul-13</c:v>
                </c:pt>
                <c:pt idx="1334">
                  <c:v>3-Jul-13</c:v>
                </c:pt>
                <c:pt idx="1335">
                  <c:v>4-Jul-13</c:v>
                </c:pt>
                <c:pt idx="1336">
                  <c:v>5-Jul-13</c:v>
                </c:pt>
                <c:pt idx="1337">
                  <c:v>8-Jul-13</c:v>
                </c:pt>
                <c:pt idx="1338">
                  <c:v>9-Jul-13</c:v>
                </c:pt>
                <c:pt idx="1339">
                  <c:v>10-Jul-13</c:v>
                </c:pt>
                <c:pt idx="1340">
                  <c:v>11-Jul-13</c:v>
                </c:pt>
                <c:pt idx="1341">
                  <c:v>12-Jul-13</c:v>
                </c:pt>
                <c:pt idx="1342">
                  <c:v>15-Jul-13</c:v>
                </c:pt>
                <c:pt idx="1343">
                  <c:v>16-Jul-13</c:v>
                </c:pt>
                <c:pt idx="1344">
                  <c:v>17-Jul-13</c:v>
                </c:pt>
                <c:pt idx="1345">
                  <c:v>18-Jul-13</c:v>
                </c:pt>
                <c:pt idx="1346">
                  <c:v>19-Jul-13</c:v>
                </c:pt>
                <c:pt idx="1347">
                  <c:v>22-Jul-13</c:v>
                </c:pt>
                <c:pt idx="1348">
                  <c:v>23-Jul-13</c:v>
                </c:pt>
                <c:pt idx="1349">
                  <c:v>24-Jul-13</c:v>
                </c:pt>
                <c:pt idx="1350">
                  <c:v>25-Jul-13</c:v>
                </c:pt>
                <c:pt idx="1351">
                  <c:v>26-Jul-13</c:v>
                </c:pt>
                <c:pt idx="1352">
                  <c:v>29-Jul-13</c:v>
                </c:pt>
                <c:pt idx="1353">
                  <c:v>30-Jul-13</c:v>
                </c:pt>
                <c:pt idx="1354">
                  <c:v>31-Jul-13</c:v>
                </c:pt>
                <c:pt idx="1355">
                  <c:v>1-Aug-13</c:v>
                </c:pt>
                <c:pt idx="1356">
                  <c:v>2-Aug-13</c:v>
                </c:pt>
                <c:pt idx="1357">
                  <c:v>5-Aug-13</c:v>
                </c:pt>
                <c:pt idx="1358">
                  <c:v>6-Aug-13</c:v>
                </c:pt>
                <c:pt idx="1359">
                  <c:v>7-Aug-13</c:v>
                </c:pt>
                <c:pt idx="1360">
                  <c:v>8-Aug-13</c:v>
                </c:pt>
                <c:pt idx="1361">
                  <c:v>12-Aug-13</c:v>
                </c:pt>
                <c:pt idx="1362">
                  <c:v>13-Aug-13</c:v>
                </c:pt>
                <c:pt idx="1363">
                  <c:v>14-Aug-13</c:v>
                </c:pt>
                <c:pt idx="1364">
                  <c:v>16-Aug-13</c:v>
                </c:pt>
                <c:pt idx="1365">
                  <c:v>19-Aug-13</c:v>
                </c:pt>
                <c:pt idx="1366">
                  <c:v>20-Aug-13</c:v>
                </c:pt>
                <c:pt idx="1367">
                  <c:v>21-Aug-13</c:v>
                </c:pt>
                <c:pt idx="1368">
                  <c:v>22-Aug-13</c:v>
                </c:pt>
                <c:pt idx="1369">
                  <c:v>23-Aug-13</c:v>
                </c:pt>
                <c:pt idx="1370">
                  <c:v>26-Aug-13</c:v>
                </c:pt>
                <c:pt idx="1371">
                  <c:v>27-Aug-13</c:v>
                </c:pt>
                <c:pt idx="1372">
                  <c:v>28-Aug-13</c:v>
                </c:pt>
                <c:pt idx="1373">
                  <c:v>29-Aug-13</c:v>
                </c:pt>
                <c:pt idx="1374">
                  <c:v>30-Aug-13</c:v>
                </c:pt>
                <c:pt idx="1375">
                  <c:v>2-Sep-13</c:v>
                </c:pt>
                <c:pt idx="1376">
                  <c:v>3-Sep-13</c:v>
                </c:pt>
                <c:pt idx="1377">
                  <c:v>4-Sep-13</c:v>
                </c:pt>
                <c:pt idx="1378">
                  <c:v>5-Sep-13</c:v>
                </c:pt>
                <c:pt idx="1379">
                  <c:v>6-Sep-13</c:v>
                </c:pt>
                <c:pt idx="1380">
                  <c:v>10-Sep-13</c:v>
                </c:pt>
                <c:pt idx="1381">
                  <c:v>11-Sep-13</c:v>
                </c:pt>
                <c:pt idx="1382">
                  <c:v>12-Sep-13</c:v>
                </c:pt>
                <c:pt idx="1383">
                  <c:v>13-Sep-13</c:v>
                </c:pt>
                <c:pt idx="1384">
                  <c:v>16-Sep-13</c:v>
                </c:pt>
                <c:pt idx="1385">
                  <c:v>17-Sep-13</c:v>
                </c:pt>
                <c:pt idx="1386">
                  <c:v>18-Sep-13</c:v>
                </c:pt>
                <c:pt idx="1387">
                  <c:v>19-Sep-13</c:v>
                </c:pt>
                <c:pt idx="1388">
                  <c:v>20-Sep-13</c:v>
                </c:pt>
                <c:pt idx="1389">
                  <c:v>23-Sep-13</c:v>
                </c:pt>
                <c:pt idx="1390">
                  <c:v>24-Sep-13</c:v>
                </c:pt>
                <c:pt idx="1391">
                  <c:v>25-Sep-13</c:v>
                </c:pt>
                <c:pt idx="1392">
                  <c:v>26-Sep-13</c:v>
                </c:pt>
                <c:pt idx="1393">
                  <c:v>27-Sep-13</c:v>
                </c:pt>
                <c:pt idx="1394">
                  <c:v>30-Sep-13</c:v>
                </c:pt>
                <c:pt idx="1395">
                  <c:v>1-Oct-13</c:v>
                </c:pt>
                <c:pt idx="1396">
                  <c:v>3-Oct-13</c:v>
                </c:pt>
                <c:pt idx="1397">
                  <c:v>4-Oct-13</c:v>
                </c:pt>
                <c:pt idx="1398">
                  <c:v>7-Oct-13</c:v>
                </c:pt>
                <c:pt idx="1399">
                  <c:v>8-Oct-13</c:v>
                </c:pt>
                <c:pt idx="1400">
                  <c:v>9-Oct-13</c:v>
                </c:pt>
                <c:pt idx="1401">
                  <c:v>10-Oct-13</c:v>
                </c:pt>
                <c:pt idx="1402">
                  <c:v>11-Oct-13</c:v>
                </c:pt>
                <c:pt idx="1403">
                  <c:v>14-Oct-13</c:v>
                </c:pt>
                <c:pt idx="1404">
                  <c:v>15-Oct-13</c:v>
                </c:pt>
                <c:pt idx="1405">
                  <c:v>17-Oct-13</c:v>
                </c:pt>
                <c:pt idx="1406">
                  <c:v>18-Oct-13</c:v>
                </c:pt>
                <c:pt idx="1407">
                  <c:v>21-Oct-13</c:v>
                </c:pt>
                <c:pt idx="1408">
                  <c:v>22-Oct-13</c:v>
                </c:pt>
                <c:pt idx="1409">
                  <c:v>23-Oct-13</c:v>
                </c:pt>
                <c:pt idx="1410">
                  <c:v>24-Oct-13</c:v>
                </c:pt>
                <c:pt idx="1411">
                  <c:v>25-Oct-13</c:v>
                </c:pt>
                <c:pt idx="1412">
                  <c:v>28-Oct-13</c:v>
                </c:pt>
                <c:pt idx="1413">
                  <c:v>29-Oct-13</c:v>
                </c:pt>
                <c:pt idx="1414">
                  <c:v>30-Oct-13</c:v>
                </c:pt>
                <c:pt idx="1415">
                  <c:v>31-Oct-13</c:v>
                </c:pt>
                <c:pt idx="1416">
                  <c:v>1-Nov-13</c:v>
                </c:pt>
                <c:pt idx="1417">
                  <c:v>3-Nov-13</c:v>
                </c:pt>
                <c:pt idx="1418">
                  <c:v>5-Nov-13</c:v>
                </c:pt>
                <c:pt idx="1419">
                  <c:v>6-Nov-13</c:v>
                </c:pt>
                <c:pt idx="1420">
                  <c:v>7-Nov-13</c:v>
                </c:pt>
                <c:pt idx="1421">
                  <c:v>8-Nov-13</c:v>
                </c:pt>
                <c:pt idx="1422">
                  <c:v>11-Nov-13</c:v>
                </c:pt>
                <c:pt idx="1423">
                  <c:v>12-Nov-13</c:v>
                </c:pt>
                <c:pt idx="1424">
                  <c:v>13-Nov-13</c:v>
                </c:pt>
                <c:pt idx="1425">
                  <c:v>14-Nov-13</c:v>
                </c:pt>
                <c:pt idx="1426">
                  <c:v>18-Nov-13</c:v>
                </c:pt>
                <c:pt idx="1427">
                  <c:v>19-Nov-13</c:v>
                </c:pt>
                <c:pt idx="1428">
                  <c:v>20-Nov-13</c:v>
                </c:pt>
                <c:pt idx="1429">
                  <c:v>21-Nov-13</c:v>
                </c:pt>
                <c:pt idx="1430">
                  <c:v>22-Nov-13</c:v>
                </c:pt>
                <c:pt idx="1431">
                  <c:v>25-Nov-13</c:v>
                </c:pt>
                <c:pt idx="1432">
                  <c:v>26-Nov-13</c:v>
                </c:pt>
                <c:pt idx="1433">
                  <c:v>27-Nov-13</c:v>
                </c:pt>
                <c:pt idx="1434">
                  <c:v>28-Nov-13</c:v>
                </c:pt>
                <c:pt idx="1435">
                  <c:v>29-Nov-13</c:v>
                </c:pt>
                <c:pt idx="1436">
                  <c:v>2-Dec-13</c:v>
                </c:pt>
                <c:pt idx="1437">
                  <c:v>3-Dec-13</c:v>
                </c:pt>
                <c:pt idx="1438">
                  <c:v>4-Dec-13</c:v>
                </c:pt>
                <c:pt idx="1439">
                  <c:v>5-Dec-13</c:v>
                </c:pt>
                <c:pt idx="1440">
                  <c:v>6-Dec-13</c:v>
                </c:pt>
                <c:pt idx="1441">
                  <c:v>9-Dec-13</c:v>
                </c:pt>
                <c:pt idx="1442">
                  <c:v>10-Dec-13</c:v>
                </c:pt>
                <c:pt idx="1443">
                  <c:v>11-Dec-13</c:v>
                </c:pt>
                <c:pt idx="1444">
                  <c:v>12-Dec-13</c:v>
                </c:pt>
                <c:pt idx="1445">
                  <c:v>13-Dec-13</c:v>
                </c:pt>
                <c:pt idx="1446">
                  <c:v>16-Dec-13</c:v>
                </c:pt>
                <c:pt idx="1447">
                  <c:v>17-Dec-13</c:v>
                </c:pt>
                <c:pt idx="1448">
                  <c:v>18-Dec-13</c:v>
                </c:pt>
                <c:pt idx="1449">
                  <c:v>19-Dec-13</c:v>
                </c:pt>
                <c:pt idx="1450">
                  <c:v>20-Dec-13</c:v>
                </c:pt>
                <c:pt idx="1451">
                  <c:v>23-Dec-13</c:v>
                </c:pt>
                <c:pt idx="1452">
                  <c:v>24-Dec-13</c:v>
                </c:pt>
                <c:pt idx="1453">
                  <c:v>26-Dec-13</c:v>
                </c:pt>
                <c:pt idx="1454">
                  <c:v>27-Dec-13</c:v>
                </c:pt>
                <c:pt idx="1455">
                  <c:v>30-Dec-13</c:v>
                </c:pt>
                <c:pt idx="1456">
                  <c:v>31-Dec-13</c:v>
                </c:pt>
                <c:pt idx="1457">
                  <c:v>1-Jan-14</c:v>
                </c:pt>
                <c:pt idx="1458">
                  <c:v>2-Jan-14</c:v>
                </c:pt>
                <c:pt idx="1459">
                  <c:v>3-Jan-14</c:v>
                </c:pt>
                <c:pt idx="1460">
                  <c:v>6-Jan-14</c:v>
                </c:pt>
                <c:pt idx="1461">
                  <c:v>7-Jan-14</c:v>
                </c:pt>
                <c:pt idx="1462">
                  <c:v>8-Jan-14</c:v>
                </c:pt>
                <c:pt idx="1463">
                  <c:v>9-Jan-14</c:v>
                </c:pt>
                <c:pt idx="1464">
                  <c:v>10-Jan-14</c:v>
                </c:pt>
                <c:pt idx="1465">
                  <c:v>13-Jan-14</c:v>
                </c:pt>
                <c:pt idx="1466">
                  <c:v>14-Jan-14</c:v>
                </c:pt>
                <c:pt idx="1467">
                  <c:v>15-Jan-14</c:v>
                </c:pt>
                <c:pt idx="1468">
                  <c:v>16-Jan-14</c:v>
                </c:pt>
                <c:pt idx="1469">
                  <c:v>17-Jan-14</c:v>
                </c:pt>
                <c:pt idx="1470">
                  <c:v>20-Jan-14</c:v>
                </c:pt>
                <c:pt idx="1471">
                  <c:v>21-Jan-14</c:v>
                </c:pt>
                <c:pt idx="1472">
                  <c:v>22-Jan-14</c:v>
                </c:pt>
                <c:pt idx="1473">
                  <c:v>23-Jan-14</c:v>
                </c:pt>
                <c:pt idx="1474">
                  <c:v>24-Jan-14</c:v>
                </c:pt>
                <c:pt idx="1475">
                  <c:v>27-Jan-14</c:v>
                </c:pt>
                <c:pt idx="1476">
                  <c:v>28-Jan-14</c:v>
                </c:pt>
                <c:pt idx="1477">
                  <c:v>29-Jan-14</c:v>
                </c:pt>
                <c:pt idx="1478">
                  <c:v>30-Jan-14</c:v>
                </c:pt>
                <c:pt idx="1479">
                  <c:v>28-Mar-14</c:v>
                </c:pt>
                <c:pt idx="1480">
                  <c:v>31-Mar-14</c:v>
                </c:pt>
                <c:pt idx="1481">
                  <c:v>1-Apr-14</c:v>
                </c:pt>
                <c:pt idx="1482">
                  <c:v>2-Apr-14</c:v>
                </c:pt>
                <c:pt idx="1483">
                  <c:v>3-Apr-14</c:v>
                </c:pt>
                <c:pt idx="1484">
                  <c:v>4-Apr-14</c:v>
                </c:pt>
                <c:pt idx="1485">
                  <c:v>7-Apr-14</c:v>
                </c:pt>
                <c:pt idx="1486">
                  <c:v>9-Apr-14</c:v>
                </c:pt>
                <c:pt idx="1487">
                  <c:v>10-Apr-14</c:v>
                </c:pt>
                <c:pt idx="1488">
                  <c:v>11-Apr-14</c:v>
                </c:pt>
                <c:pt idx="1489">
                  <c:v>15-Apr-14</c:v>
                </c:pt>
                <c:pt idx="1490">
                  <c:v>16-Apr-14</c:v>
                </c:pt>
                <c:pt idx="1491">
                  <c:v>17-Apr-14</c:v>
                </c:pt>
                <c:pt idx="1492">
                  <c:v>21-Apr-14</c:v>
                </c:pt>
                <c:pt idx="1493">
                  <c:v>22-Apr-14</c:v>
                </c:pt>
                <c:pt idx="1494">
                  <c:v>23-Apr-14</c:v>
                </c:pt>
                <c:pt idx="1495">
                  <c:v>30-May-14</c:v>
                </c:pt>
                <c:pt idx="1496">
                  <c:v>2-Jun-14</c:v>
                </c:pt>
                <c:pt idx="1497">
                  <c:v>3-Jun-14</c:v>
                </c:pt>
                <c:pt idx="1498">
                  <c:v>4-Jun-14</c:v>
                </c:pt>
                <c:pt idx="1499">
                  <c:v>5-Jun-14</c:v>
                </c:pt>
                <c:pt idx="1500">
                  <c:v>6-Jun-14</c:v>
                </c:pt>
                <c:pt idx="1501">
                  <c:v>9-Jun-14</c:v>
                </c:pt>
                <c:pt idx="1502">
                  <c:v>10-Jun-14</c:v>
                </c:pt>
                <c:pt idx="1503">
                  <c:v>11-Jun-14</c:v>
                </c:pt>
                <c:pt idx="1504">
                  <c:v>12-Jun-14</c:v>
                </c:pt>
                <c:pt idx="1505">
                  <c:v>13-Jun-14</c:v>
                </c:pt>
                <c:pt idx="1506">
                  <c:v>16-Jun-14</c:v>
                </c:pt>
                <c:pt idx="1507">
                  <c:v>17-Jun-14</c:v>
                </c:pt>
                <c:pt idx="1508">
                  <c:v>18-Jun-14</c:v>
                </c:pt>
                <c:pt idx="1509">
                  <c:v>19-Jun-14</c:v>
                </c:pt>
                <c:pt idx="1510">
                  <c:v>20-Jun-14</c:v>
                </c:pt>
                <c:pt idx="1511">
                  <c:v>23-Jun-14</c:v>
                </c:pt>
                <c:pt idx="1512">
                  <c:v>24-Jun-14</c:v>
                </c:pt>
                <c:pt idx="1513">
                  <c:v>25-Jun-14</c:v>
                </c:pt>
                <c:pt idx="1514">
                  <c:v>26-Jun-14</c:v>
                </c:pt>
                <c:pt idx="1515">
                  <c:v>27-Jun-14</c:v>
                </c:pt>
                <c:pt idx="1516">
                  <c:v>30-Jun-14</c:v>
                </c:pt>
                <c:pt idx="1517">
                  <c:v>1-Jul-14</c:v>
                </c:pt>
                <c:pt idx="1518">
                  <c:v>2-Jul-14</c:v>
                </c:pt>
                <c:pt idx="1519">
                  <c:v>3-Jul-14</c:v>
                </c:pt>
                <c:pt idx="1520">
                  <c:v>4-Jul-14</c:v>
                </c:pt>
                <c:pt idx="1521">
                  <c:v>7-Jul-14</c:v>
                </c:pt>
                <c:pt idx="1522">
                  <c:v>8-Jul-14</c:v>
                </c:pt>
                <c:pt idx="1523">
                  <c:v>9-Jul-14</c:v>
                </c:pt>
                <c:pt idx="1524">
                  <c:v>10-Jul-14</c:v>
                </c:pt>
                <c:pt idx="1525">
                  <c:v>11-Jul-14</c:v>
                </c:pt>
                <c:pt idx="1526">
                  <c:v>14-Jul-14</c:v>
                </c:pt>
                <c:pt idx="1527">
                  <c:v>15-Jul-14</c:v>
                </c:pt>
                <c:pt idx="1528">
                  <c:v>16-Jul-14</c:v>
                </c:pt>
                <c:pt idx="1529">
                  <c:v>17-Jul-14</c:v>
                </c:pt>
                <c:pt idx="1530">
                  <c:v>18-Jul-14</c:v>
                </c:pt>
                <c:pt idx="1531">
                  <c:v>21-Jul-14</c:v>
                </c:pt>
                <c:pt idx="1532">
                  <c:v>22-Jul-14</c:v>
                </c:pt>
                <c:pt idx="1533">
                  <c:v>23-Jul-14</c:v>
                </c:pt>
                <c:pt idx="1534">
                  <c:v>24-Jul-14</c:v>
                </c:pt>
                <c:pt idx="1535">
                  <c:v>25-Jul-14</c:v>
                </c:pt>
                <c:pt idx="1536">
                  <c:v>28-Jul-14</c:v>
                </c:pt>
                <c:pt idx="1537">
                  <c:v>30-Jul-14</c:v>
                </c:pt>
                <c:pt idx="1538">
                  <c:v>31-Jul-14</c:v>
                </c:pt>
                <c:pt idx="1539">
                  <c:v>1-Aug-14</c:v>
                </c:pt>
                <c:pt idx="1540">
                  <c:v>4-Aug-14</c:v>
                </c:pt>
                <c:pt idx="1541">
                  <c:v>5-Aug-14</c:v>
                </c:pt>
                <c:pt idx="1542">
                  <c:v>6-Aug-14</c:v>
                </c:pt>
                <c:pt idx="1543">
                  <c:v>7-Aug-14</c:v>
                </c:pt>
                <c:pt idx="1544">
                  <c:v>8-Aug-14</c:v>
                </c:pt>
                <c:pt idx="1545">
                  <c:v>11-Aug-14</c:v>
                </c:pt>
                <c:pt idx="1546">
                  <c:v>12-Aug-14</c:v>
                </c:pt>
                <c:pt idx="1547">
                  <c:v>13-Aug-14</c:v>
                </c:pt>
                <c:pt idx="1548">
                  <c:v>14-Aug-14</c:v>
                </c:pt>
                <c:pt idx="1549">
                  <c:v>18-Aug-14</c:v>
                </c:pt>
                <c:pt idx="1550">
                  <c:v>19-Aug-14</c:v>
                </c:pt>
                <c:pt idx="1551">
                  <c:v>20-Aug-14</c:v>
                </c:pt>
                <c:pt idx="1552">
                  <c:v>21-Aug-14</c:v>
                </c:pt>
                <c:pt idx="1553">
                  <c:v>22-Aug-14</c:v>
                </c:pt>
                <c:pt idx="1554">
                  <c:v>25-Aug-14</c:v>
                </c:pt>
                <c:pt idx="1555">
                  <c:v>26-Aug-14</c:v>
                </c:pt>
                <c:pt idx="1556">
                  <c:v>27-Aug-14</c:v>
                </c:pt>
                <c:pt idx="1557">
                  <c:v>28-Aug-14</c:v>
                </c:pt>
                <c:pt idx="1558">
                  <c:v>1-Sep-14</c:v>
                </c:pt>
                <c:pt idx="1559">
                  <c:v>2-Sep-14</c:v>
                </c:pt>
                <c:pt idx="1560">
                  <c:v>3-Sep-14</c:v>
                </c:pt>
                <c:pt idx="1561">
                  <c:v>4-Sep-14</c:v>
                </c:pt>
                <c:pt idx="1562">
                  <c:v>5-Sep-14</c:v>
                </c:pt>
                <c:pt idx="1563">
                  <c:v>8-Sep-14</c:v>
                </c:pt>
                <c:pt idx="1564">
                  <c:v>9-Sep-14</c:v>
                </c:pt>
                <c:pt idx="1565">
                  <c:v>10-Sep-14</c:v>
                </c:pt>
                <c:pt idx="1566">
                  <c:v>11-Sep-14</c:v>
                </c:pt>
                <c:pt idx="1567">
                  <c:v>12-Sep-14</c:v>
                </c:pt>
                <c:pt idx="1568">
                  <c:v>15-Sep-14</c:v>
                </c:pt>
                <c:pt idx="1569">
                  <c:v>16-Sep-14</c:v>
                </c:pt>
                <c:pt idx="1570">
                  <c:v>17-Sep-14</c:v>
                </c:pt>
                <c:pt idx="1571">
                  <c:v>18-Sep-14</c:v>
                </c:pt>
                <c:pt idx="1572">
                  <c:v>19-Sep-14</c:v>
                </c:pt>
                <c:pt idx="1573">
                  <c:v>22-Sep-14</c:v>
                </c:pt>
                <c:pt idx="1574">
                  <c:v>23-Sep-14</c:v>
                </c:pt>
                <c:pt idx="1575">
                  <c:v>24-Sep-14</c:v>
                </c:pt>
                <c:pt idx="1576">
                  <c:v>25-Sep-14</c:v>
                </c:pt>
                <c:pt idx="1577">
                  <c:v>26-Sep-14</c:v>
                </c:pt>
                <c:pt idx="1578">
                  <c:v>29-Sep-14</c:v>
                </c:pt>
                <c:pt idx="1579">
                  <c:v>30-Sep-14</c:v>
                </c:pt>
                <c:pt idx="1580">
                  <c:v>1-Oct-14</c:v>
                </c:pt>
                <c:pt idx="1581">
                  <c:v>7-Oct-14</c:v>
                </c:pt>
                <c:pt idx="1582">
                  <c:v>8-Oct-14</c:v>
                </c:pt>
                <c:pt idx="1583">
                  <c:v>9-Oct-14</c:v>
                </c:pt>
                <c:pt idx="1584">
                  <c:v>10-Oct-14</c:v>
                </c:pt>
                <c:pt idx="1585">
                  <c:v>13-Oct-14</c:v>
                </c:pt>
                <c:pt idx="1586">
                  <c:v>14-Oct-14</c:v>
                </c:pt>
                <c:pt idx="1587">
                  <c:v>16-Oct-14</c:v>
                </c:pt>
                <c:pt idx="1588">
                  <c:v>17-Oct-14</c:v>
                </c:pt>
                <c:pt idx="1589">
                  <c:v>20-Oct-14</c:v>
                </c:pt>
                <c:pt idx="1590">
                  <c:v>21-Oct-14</c:v>
                </c:pt>
                <c:pt idx="1591">
                  <c:v>22-Oct-14</c:v>
                </c:pt>
                <c:pt idx="1592">
                  <c:v>23-Oct-14</c:v>
                </c:pt>
                <c:pt idx="1593">
                  <c:v>27-Oct-14</c:v>
                </c:pt>
                <c:pt idx="1594">
                  <c:v>28-Oct-14</c:v>
                </c:pt>
                <c:pt idx="1595">
                  <c:v>29-Oct-14</c:v>
                </c:pt>
                <c:pt idx="1596">
                  <c:v>30-Oct-14</c:v>
                </c:pt>
                <c:pt idx="1597">
                  <c:v>31-Oct-14</c:v>
                </c:pt>
                <c:pt idx="1598">
                  <c:v>3-Nov-14</c:v>
                </c:pt>
                <c:pt idx="1599">
                  <c:v>5-Nov-14</c:v>
                </c:pt>
                <c:pt idx="1600">
                  <c:v>7-Nov-14</c:v>
                </c:pt>
                <c:pt idx="1601">
                  <c:v>10-Nov-14</c:v>
                </c:pt>
                <c:pt idx="1602">
                  <c:v>11-Nov-14</c:v>
                </c:pt>
                <c:pt idx="1603">
                  <c:v>12-Nov-14</c:v>
                </c:pt>
                <c:pt idx="1604">
                  <c:v>13-Nov-14</c:v>
                </c:pt>
                <c:pt idx="1605">
                  <c:v>14-Nov-14</c:v>
                </c:pt>
                <c:pt idx="1606">
                  <c:v>17-Nov-14</c:v>
                </c:pt>
                <c:pt idx="1607">
                  <c:v>18-Nov-14</c:v>
                </c:pt>
                <c:pt idx="1608">
                  <c:v>19-Nov-14</c:v>
                </c:pt>
                <c:pt idx="1609">
                  <c:v>20-Nov-14</c:v>
                </c:pt>
                <c:pt idx="1610">
                  <c:v>21-Nov-14</c:v>
                </c:pt>
                <c:pt idx="1611">
                  <c:v>24-Nov-14</c:v>
                </c:pt>
                <c:pt idx="1612">
                  <c:v>25-Nov-14</c:v>
                </c:pt>
                <c:pt idx="1613">
                  <c:v>26-Nov-14</c:v>
                </c:pt>
                <c:pt idx="1614">
                  <c:v>27-Nov-14</c:v>
                </c:pt>
                <c:pt idx="1615">
                  <c:v>28-Nov-14</c:v>
                </c:pt>
                <c:pt idx="1616">
                  <c:v>1-Dec-14</c:v>
                </c:pt>
                <c:pt idx="1617">
                  <c:v>2-Dec-14</c:v>
                </c:pt>
                <c:pt idx="1618">
                  <c:v>3-Dec-14</c:v>
                </c:pt>
                <c:pt idx="1619">
                  <c:v>4-Dec-14</c:v>
                </c:pt>
                <c:pt idx="1620">
                  <c:v>5-Dec-14</c:v>
                </c:pt>
                <c:pt idx="1621">
                  <c:v>8-Dec-14</c:v>
                </c:pt>
                <c:pt idx="1622">
                  <c:v>9-Dec-14</c:v>
                </c:pt>
                <c:pt idx="1623">
                  <c:v>10-Dec-14</c:v>
                </c:pt>
                <c:pt idx="1624">
                  <c:v>11-Dec-14</c:v>
                </c:pt>
                <c:pt idx="1625">
                  <c:v>12-Dec-14</c:v>
                </c:pt>
                <c:pt idx="1626">
                  <c:v>15-Dec-14</c:v>
                </c:pt>
                <c:pt idx="1627">
                  <c:v>16-Dec-14</c:v>
                </c:pt>
                <c:pt idx="1628">
                  <c:v>17-Dec-14</c:v>
                </c:pt>
                <c:pt idx="1629">
                  <c:v>18-Dec-14</c:v>
                </c:pt>
                <c:pt idx="1630">
                  <c:v>19-Dec-14</c:v>
                </c:pt>
                <c:pt idx="1631">
                  <c:v>22-Dec-14</c:v>
                </c:pt>
                <c:pt idx="1632">
                  <c:v>23-Dec-14</c:v>
                </c:pt>
                <c:pt idx="1633">
                  <c:v>24-Dec-14</c:v>
                </c:pt>
                <c:pt idx="1634">
                  <c:v>26-Dec-14</c:v>
                </c:pt>
                <c:pt idx="1635">
                  <c:v>29-Dec-14</c:v>
                </c:pt>
                <c:pt idx="1636">
                  <c:v>30-Dec-14</c:v>
                </c:pt>
                <c:pt idx="1637">
                  <c:v>31-Dec-14</c:v>
                </c:pt>
                <c:pt idx="1638">
                  <c:v>1-Jan-15</c:v>
                </c:pt>
                <c:pt idx="1639">
                  <c:v>2-Jan-15</c:v>
                </c:pt>
                <c:pt idx="1640">
                  <c:v>5-Jan-15</c:v>
                </c:pt>
                <c:pt idx="1641">
                  <c:v>6-Jan-15</c:v>
                </c:pt>
                <c:pt idx="1642">
                  <c:v>7-Jan-15</c:v>
                </c:pt>
                <c:pt idx="1643">
                  <c:v>8-Jan-15</c:v>
                </c:pt>
                <c:pt idx="1644">
                  <c:v>9-Jan-15</c:v>
                </c:pt>
                <c:pt idx="1645">
                  <c:v>12-Jan-15</c:v>
                </c:pt>
                <c:pt idx="1646">
                  <c:v>13-Jan-15</c:v>
                </c:pt>
                <c:pt idx="1647">
                  <c:v>14-Jan-15</c:v>
                </c:pt>
                <c:pt idx="1648">
                  <c:v>15-Jan-15</c:v>
                </c:pt>
                <c:pt idx="1649">
                  <c:v>16-Jan-15</c:v>
                </c:pt>
                <c:pt idx="1650">
                  <c:v>19-Jan-15</c:v>
                </c:pt>
                <c:pt idx="1651">
                  <c:v>20-Jan-15</c:v>
                </c:pt>
                <c:pt idx="1652">
                  <c:v>21-Jan-15</c:v>
                </c:pt>
                <c:pt idx="1653">
                  <c:v>22-Jan-15</c:v>
                </c:pt>
                <c:pt idx="1654">
                  <c:v>23-Jan-15</c:v>
                </c:pt>
                <c:pt idx="1655">
                  <c:v>27-Jan-15</c:v>
                </c:pt>
                <c:pt idx="1656">
                  <c:v>28-Jan-15</c:v>
                </c:pt>
                <c:pt idx="1657">
                  <c:v>29-Jan-15</c:v>
                </c:pt>
                <c:pt idx="1658">
                  <c:v>30-Jan-15</c:v>
                </c:pt>
                <c:pt idx="1659">
                  <c:v>2-Feb-15</c:v>
                </c:pt>
                <c:pt idx="1660">
                  <c:v>3-Feb-15</c:v>
                </c:pt>
                <c:pt idx="1661">
                  <c:v>4-Feb-15</c:v>
                </c:pt>
                <c:pt idx="1662">
                  <c:v>5-Feb-15</c:v>
                </c:pt>
                <c:pt idx="1663">
                  <c:v>6-Feb-15</c:v>
                </c:pt>
                <c:pt idx="1664">
                  <c:v>9-Feb-15</c:v>
                </c:pt>
                <c:pt idx="1665">
                  <c:v>10-Feb-15</c:v>
                </c:pt>
                <c:pt idx="1666">
                  <c:v>11-Feb-15</c:v>
                </c:pt>
                <c:pt idx="1667">
                  <c:v>12-Feb-15</c:v>
                </c:pt>
                <c:pt idx="1668">
                  <c:v>13-Feb-15</c:v>
                </c:pt>
                <c:pt idx="1669">
                  <c:v>16-Feb-15</c:v>
                </c:pt>
                <c:pt idx="1670">
                  <c:v>18-Feb-15</c:v>
                </c:pt>
                <c:pt idx="1671">
                  <c:v>19-Feb-15</c:v>
                </c:pt>
                <c:pt idx="1672">
                  <c:v>20-Feb-15</c:v>
                </c:pt>
                <c:pt idx="1673">
                  <c:v>23-Feb-15</c:v>
                </c:pt>
                <c:pt idx="1674">
                  <c:v>24-Feb-15</c:v>
                </c:pt>
                <c:pt idx="1675">
                  <c:v>25-Feb-15</c:v>
                </c:pt>
                <c:pt idx="1676">
                  <c:v>26-Feb-15</c:v>
                </c:pt>
                <c:pt idx="1677">
                  <c:v>27-Feb-15</c:v>
                </c:pt>
                <c:pt idx="1678">
                  <c:v>28-Feb-15</c:v>
                </c:pt>
                <c:pt idx="1679">
                  <c:v>2-Mar-15</c:v>
                </c:pt>
                <c:pt idx="1680">
                  <c:v>3-Mar-15</c:v>
                </c:pt>
                <c:pt idx="1681">
                  <c:v>4-Mar-15</c:v>
                </c:pt>
                <c:pt idx="1682">
                  <c:v>5-Mar-15</c:v>
                </c:pt>
                <c:pt idx="1683">
                  <c:v>9-Mar-15</c:v>
                </c:pt>
                <c:pt idx="1684">
                  <c:v>10-Mar-15</c:v>
                </c:pt>
                <c:pt idx="1685">
                  <c:v>11-Mar-15</c:v>
                </c:pt>
                <c:pt idx="1686">
                  <c:v>12-Mar-15</c:v>
                </c:pt>
                <c:pt idx="1687">
                  <c:v>13-Mar-15</c:v>
                </c:pt>
                <c:pt idx="1688">
                  <c:v>16-Mar-15</c:v>
                </c:pt>
                <c:pt idx="1689">
                  <c:v>17-Mar-15</c:v>
                </c:pt>
                <c:pt idx="1690">
                  <c:v>18-Mar-15</c:v>
                </c:pt>
                <c:pt idx="1691">
                  <c:v>19-Mar-15</c:v>
                </c:pt>
                <c:pt idx="1692">
                  <c:v>20-Mar-15</c:v>
                </c:pt>
                <c:pt idx="1693">
                  <c:v>23-Mar-15</c:v>
                </c:pt>
                <c:pt idx="1694">
                  <c:v>24-Mar-15</c:v>
                </c:pt>
                <c:pt idx="1695">
                  <c:v>25-Mar-15</c:v>
                </c:pt>
                <c:pt idx="1696">
                  <c:v>26-Mar-15</c:v>
                </c:pt>
                <c:pt idx="1697">
                  <c:v>27-Mar-15</c:v>
                </c:pt>
                <c:pt idx="1698">
                  <c:v>30-Mar-15</c:v>
                </c:pt>
                <c:pt idx="1699">
                  <c:v>31-Mar-15</c:v>
                </c:pt>
                <c:pt idx="1700">
                  <c:v>1-Apr-15</c:v>
                </c:pt>
                <c:pt idx="1701">
                  <c:v>6-Apr-15</c:v>
                </c:pt>
                <c:pt idx="1702">
                  <c:v>7-Apr-15</c:v>
                </c:pt>
                <c:pt idx="1703">
                  <c:v>8-Apr-15</c:v>
                </c:pt>
                <c:pt idx="1704">
                  <c:v>9-Apr-15</c:v>
                </c:pt>
                <c:pt idx="1705">
                  <c:v>10-Apr-15</c:v>
                </c:pt>
                <c:pt idx="1706">
                  <c:v>13-Apr-15</c:v>
                </c:pt>
                <c:pt idx="1707">
                  <c:v>15-Apr-15</c:v>
                </c:pt>
                <c:pt idx="1708">
                  <c:v>16-Apr-15</c:v>
                </c:pt>
                <c:pt idx="1709">
                  <c:v>17-Apr-15</c:v>
                </c:pt>
                <c:pt idx="1710">
                  <c:v>20-Apr-15</c:v>
                </c:pt>
                <c:pt idx="1711">
                  <c:v>21-Apr-15</c:v>
                </c:pt>
                <c:pt idx="1712">
                  <c:v>22-Apr-15</c:v>
                </c:pt>
                <c:pt idx="1713">
                  <c:v>23-Apr-15</c:v>
                </c:pt>
                <c:pt idx="1714">
                  <c:v>24-Apr-15</c:v>
                </c:pt>
                <c:pt idx="1715">
                  <c:v>27-Apr-15</c:v>
                </c:pt>
                <c:pt idx="1716">
                  <c:v>28-Apr-15</c:v>
                </c:pt>
                <c:pt idx="1717">
                  <c:v>29-Apr-15</c:v>
                </c:pt>
                <c:pt idx="1718">
                  <c:v>30-Apr-15</c:v>
                </c:pt>
                <c:pt idx="1719">
                  <c:v>4-May-15</c:v>
                </c:pt>
                <c:pt idx="1720">
                  <c:v>5-May-15</c:v>
                </c:pt>
                <c:pt idx="1721">
                  <c:v>6-May-15</c:v>
                </c:pt>
                <c:pt idx="1722">
                  <c:v>7-May-15</c:v>
                </c:pt>
                <c:pt idx="1723">
                  <c:v>8-May-15</c:v>
                </c:pt>
                <c:pt idx="1724">
                  <c:v>11-May-15</c:v>
                </c:pt>
                <c:pt idx="1725">
                  <c:v>12-May-15</c:v>
                </c:pt>
                <c:pt idx="1726">
                  <c:v>13-May-15</c:v>
                </c:pt>
                <c:pt idx="1727">
                  <c:v>14-May-15</c:v>
                </c:pt>
                <c:pt idx="1728">
                  <c:v>15-May-15</c:v>
                </c:pt>
                <c:pt idx="1729">
                  <c:v>18-May-15</c:v>
                </c:pt>
                <c:pt idx="1730">
                  <c:v>19-May-15</c:v>
                </c:pt>
                <c:pt idx="1731">
                  <c:v>20-May-15</c:v>
                </c:pt>
                <c:pt idx="1732">
                  <c:v>21-May-15</c:v>
                </c:pt>
                <c:pt idx="1733">
                  <c:v>22-May-15</c:v>
                </c:pt>
                <c:pt idx="1734">
                  <c:v>25-May-15</c:v>
                </c:pt>
                <c:pt idx="1735">
                  <c:v>26-May-15</c:v>
                </c:pt>
                <c:pt idx="1736">
                  <c:v>27-May-15</c:v>
                </c:pt>
                <c:pt idx="1737">
                  <c:v>28-May-15</c:v>
                </c:pt>
                <c:pt idx="1738">
                  <c:v>29-May-15</c:v>
                </c:pt>
                <c:pt idx="1739">
                  <c:v>1-Jun-15</c:v>
                </c:pt>
                <c:pt idx="1740">
                  <c:v>2-Jun-15</c:v>
                </c:pt>
                <c:pt idx="1741">
                  <c:v>3-Jun-15</c:v>
                </c:pt>
                <c:pt idx="1742">
                  <c:v>4-Jun-15</c:v>
                </c:pt>
                <c:pt idx="1743">
                  <c:v>5-Jun-15</c:v>
                </c:pt>
                <c:pt idx="1744">
                  <c:v>8-Jun-15</c:v>
                </c:pt>
                <c:pt idx="1745">
                  <c:v>9-Jun-15</c:v>
                </c:pt>
                <c:pt idx="1746">
                  <c:v>10-Jun-15</c:v>
                </c:pt>
                <c:pt idx="1747">
                  <c:v>11-Jun-15</c:v>
                </c:pt>
                <c:pt idx="1748">
                  <c:v>12-Jun-15</c:v>
                </c:pt>
                <c:pt idx="1749">
                  <c:v>15-Jun-15</c:v>
                </c:pt>
                <c:pt idx="1750">
                  <c:v>16-Jun-15</c:v>
                </c:pt>
                <c:pt idx="1751">
                  <c:v>17-Jun-15</c:v>
                </c:pt>
                <c:pt idx="1752">
                  <c:v>18-Jun-15</c:v>
                </c:pt>
                <c:pt idx="1753">
                  <c:v>19-Jun-15</c:v>
                </c:pt>
                <c:pt idx="1754">
                  <c:v>22-Jun-15</c:v>
                </c:pt>
                <c:pt idx="1755">
                  <c:v>23-Jun-15</c:v>
                </c:pt>
                <c:pt idx="1756">
                  <c:v>24-Jun-15</c:v>
                </c:pt>
                <c:pt idx="1757">
                  <c:v>25-Jun-15</c:v>
                </c:pt>
                <c:pt idx="1758">
                  <c:v>26-Jun-15</c:v>
                </c:pt>
                <c:pt idx="1759">
                  <c:v>29-Jun-15</c:v>
                </c:pt>
                <c:pt idx="1760">
                  <c:v>30-Jun-15</c:v>
                </c:pt>
                <c:pt idx="1761">
                  <c:v>1-Jul-15</c:v>
                </c:pt>
                <c:pt idx="1762">
                  <c:v>2-Jul-15</c:v>
                </c:pt>
                <c:pt idx="1763">
                  <c:v>3-Jul-15</c:v>
                </c:pt>
                <c:pt idx="1764">
                  <c:v>6-Jul-15</c:v>
                </c:pt>
                <c:pt idx="1765">
                  <c:v>7-Jul-15</c:v>
                </c:pt>
                <c:pt idx="1766">
                  <c:v>8-Jul-15</c:v>
                </c:pt>
                <c:pt idx="1767">
                  <c:v>9-Jul-15</c:v>
                </c:pt>
                <c:pt idx="1768">
                  <c:v>10-Jul-15</c:v>
                </c:pt>
                <c:pt idx="1769">
                  <c:v>13-Jul-15</c:v>
                </c:pt>
                <c:pt idx="1770">
                  <c:v>14-Jul-15</c:v>
                </c:pt>
                <c:pt idx="1771">
                  <c:v>15-Jul-15</c:v>
                </c:pt>
                <c:pt idx="1772">
                  <c:v>16-Jul-15</c:v>
                </c:pt>
                <c:pt idx="1773">
                  <c:v>17-Jul-15</c:v>
                </c:pt>
                <c:pt idx="1774">
                  <c:v>20-Jul-15</c:v>
                </c:pt>
                <c:pt idx="1775">
                  <c:v>21-Jul-15</c:v>
                </c:pt>
                <c:pt idx="1776">
                  <c:v>22-Jul-15</c:v>
                </c:pt>
                <c:pt idx="1777">
                  <c:v>23-Jul-15</c:v>
                </c:pt>
                <c:pt idx="1778">
                  <c:v>24-Jul-15</c:v>
                </c:pt>
                <c:pt idx="1779">
                  <c:v>27-Jul-15</c:v>
                </c:pt>
                <c:pt idx="1780">
                  <c:v>28-Jul-15</c:v>
                </c:pt>
                <c:pt idx="1781">
                  <c:v>29-Jul-15</c:v>
                </c:pt>
                <c:pt idx="1782">
                  <c:v>30-Jul-15</c:v>
                </c:pt>
                <c:pt idx="1783">
                  <c:v>31-Jul-15</c:v>
                </c:pt>
                <c:pt idx="1784">
                  <c:v>3-Aug-15</c:v>
                </c:pt>
                <c:pt idx="1785">
                  <c:v>4-Aug-15</c:v>
                </c:pt>
                <c:pt idx="1786">
                  <c:v>5-Aug-15</c:v>
                </c:pt>
                <c:pt idx="1787">
                  <c:v>6-Aug-15</c:v>
                </c:pt>
                <c:pt idx="1788">
                  <c:v>7-Aug-15</c:v>
                </c:pt>
                <c:pt idx="1789">
                  <c:v>10-Aug-15</c:v>
                </c:pt>
                <c:pt idx="1790">
                  <c:v>11-Aug-15</c:v>
                </c:pt>
                <c:pt idx="1791">
                  <c:v>12-Aug-15</c:v>
                </c:pt>
                <c:pt idx="1792">
                  <c:v>13-Aug-15</c:v>
                </c:pt>
                <c:pt idx="1793">
                  <c:v>14-Aug-15</c:v>
                </c:pt>
                <c:pt idx="1794">
                  <c:v>17-Aug-15</c:v>
                </c:pt>
                <c:pt idx="1795">
                  <c:v>18-Aug-15</c:v>
                </c:pt>
                <c:pt idx="1796">
                  <c:v>19-Aug-15</c:v>
                </c:pt>
                <c:pt idx="1797">
                  <c:v>20-Aug-15</c:v>
                </c:pt>
                <c:pt idx="1798">
                  <c:v>21-Aug-15</c:v>
                </c:pt>
                <c:pt idx="1799">
                  <c:v>24-Aug-15</c:v>
                </c:pt>
                <c:pt idx="1800">
                  <c:v>25-Aug-15</c:v>
                </c:pt>
                <c:pt idx="1801">
                  <c:v>26-Aug-15</c:v>
                </c:pt>
                <c:pt idx="1802">
                  <c:v>27-Aug-15</c:v>
                </c:pt>
                <c:pt idx="1803">
                  <c:v>28-Aug-15</c:v>
                </c:pt>
                <c:pt idx="1804">
                  <c:v>31-Aug-15</c:v>
                </c:pt>
                <c:pt idx="1805">
                  <c:v>1-Sep-15</c:v>
                </c:pt>
                <c:pt idx="1806">
                  <c:v>2-Sep-15</c:v>
                </c:pt>
                <c:pt idx="1807">
                  <c:v>3-Sep-15</c:v>
                </c:pt>
                <c:pt idx="1808">
                  <c:v>4-Sep-15</c:v>
                </c:pt>
                <c:pt idx="1809">
                  <c:v>7-Sep-15</c:v>
                </c:pt>
                <c:pt idx="1810">
                  <c:v>8-Sep-15</c:v>
                </c:pt>
                <c:pt idx="1811">
                  <c:v>9-Sep-15</c:v>
                </c:pt>
                <c:pt idx="1812">
                  <c:v>10-Sep-15</c:v>
                </c:pt>
                <c:pt idx="1813">
                  <c:v>11-Sep-15</c:v>
                </c:pt>
                <c:pt idx="1814">
                  <c:v>14-Sep-15</c:v>
                </c:pt>
                <c:pt idx="1815">
                  <c:v>15-Sep-15</c:v>
                </c:pt>
                <c:pt idx="1816">
                  <c:v>16-Sep-15</c:v>
                </c:pt>
                <c:pt idx="1817">
                  <c:v>18-Sep-15</c:v>
                </c:pt>
                <c:pt idx="1818">
                  <c:v>21-Sep-15</c:v>
                </c:pt>
                <c:pt idx="1819">
                  <c:v>22-Sep-15</c:v>
                </c:pt>
                <c:pt idx="1820">
                  <c:v>23-Sep-15</c:v>
                </c:pt>
                <c:pt idx="1821">
                  <c:v>24-Sep-15</c:v>
                </c:pt>
                <c:pt idx="1822">
                  <c:v>28-Sep-15</c:v>
                </c:pt>
                <c:pt idx="1823">
                  <c:v>29-Sep-15</c:v>
                </c:pt>
                <c:pt idx="1824">
                  <c:v>30-Sep-15</c:v>
                </c:pt>
                <c:pt idx="1825">
                  <c:v>1-Oct-15</c:v>
                </c:pt>
                <c:pt idx="1826">
                  <c:v>5-Oct-15</c:v>
                </c:pt>
                <c:pt idx="1827">
                  <c:v>6-Oct-15</c:v>
                </c:pt>
                <c:pt idx="1828">
                  <c:v>7-Oct-15</c:v>
                </c:pt>
                <c:pt idx="1829">
                  <c:v>8-Oct-15</c:v>
                </c:pt>
                <c:pt idx="1830">
                  <c:v>9-Oct-15</c:v>
                </c:pt>
                <c:pt idx="1831">
                  <c:v>12-Oct-15</c:v>
                </c:pt>
                <c:pt idx="1832">
                  <c:v>13-Oct-15</c:v>
                </c:pt>
                <c:pt idx="1833">
                  <c:v>14-Oct-15</c:v>
                </c:pt>
                <c:pt idx="1834">
                  <c:v>15-Oct-15</c:v>
                </c:pt>
                <c:pt idx="1835">
                  <c:v>16-Oct-15</c:v>
                </c:pt>
                <c:pt idx="1836">
                  <c:v>19-Oct-15</c:v>
                </c:pt>
                <c:pt idx="1837">
                  <c:v>20-Oct-15</c:v>
                </c:pt>
                <c:pt idx="1838">
                  <c:v>21-Oct-15</c:v>
                </c:pt>
                <c:pt idx="1839">
                  <c:v>23-Oct-15</c:v>
                </c:pt>
                <c:pt idx="1840">
                  <c:v>26-Oct-15</c:v>
                </c:pt>
                <c:pt idx="1841">
                  <c:v>27-Oct-15</c:v>
                </c:pt>
                <c:pt idx="1842">
                  <c:v>28-Oct-15</c:v>
                </c:pt>
                <c:pt idx="1843">
                  <c:v>29-Oct-15</c:v>
                </c:pt>
                <c:pt idx="1844">
                  <c:v>30-Oct-15</c:v>
                </c:pt>
                <c:pt idx="1845">
                  <c:v>2-Nov-15</c:v>
                </c:pt>
                <c:pt idx="1846">
                  <c:v>3-Nov-15</c:v>
                </c:pt>
                <c:pt idx="1847">
                  <c:v>4-Nov-15</c:v>
                </c:pt>
                <c:pt idx="1848">
                  <c:v>5-Nov-15</c:v>
                </c:pt>
                <c:pt idx="1849">
                  <c:v>6-Nov-15</c:v>
                </c:pt>
                <c:pt idx="1850">
                  <c:v>9-Nov-15</c:v>
                </c:pt>
                <c:pt idx="1851">
                  <c:v>10-Nov-15</c:v>
                </c:pt>
                <c:pt idx="1852">
                  <c:v>11-Nov-15</c:v>
                </c:pt>
                <c:pt idx="1853">
                  <c:v>13-Nov-15</c:v>
                </c:pt>
                <c:pt idx="1854">
                  <c:v>16-Nov-15</c:v>
                </c:pt>
                <c:pt idx="1855">
                  <c:v>17-Nov-15</c:v>
                </c:pt>
                <c:pt idx="1856">
                  <c:v>18-Nov-15</c:v>
                </c:pt>
                <c:pt idx="1857">
                  <c:v>19-Nov-15</c:v>
                </c:pt>
                <c:pt idx="1858">
                  <c:v>20-Nov-15</c:v>
                </c:pt>
                <c:pt idx="1859">
                  <c:v>23-Nov-15</c:v>
                </c:pt>
                <c:pt idx="1860">
                  <c:v>24-Nov-15</c:v>
                </c:pt>
                <c:pt idx="1861">
                  <c:v>26-Nov-15</c:v>
                </c:pt>
                <c:pt idx="1862">
                  <c:v>27-Nov-15</c:v>
                </c:pt>
                <c:pt idx="1863">
                  <c:v>30-Nov-15</c:v>
                </c:pt>
                <c:pt idx="1864">
                  <c:v>1-Dec-15</c:v>
                </c:pt>
                <c:pt idx="1865">
                  <c:v>2-Dec-15</c:v>
                </c:pt>
                <c:pt idx="1866">
                  <c:v>3-Dec-15</c:v>
                </c:pt>
                <c:pt idx="1867">
                  <c:v>4-Dec-15</c:v>
                </c:pt>
                <c:pt idx="1868">
                  <c:v>7-Dec-15</c:v>
                </c:pt>
                <c:pt idx="1869">
                  <c:v>8-Dec-15</c:v>
                </c:pt>
                <c:pt idx="1870">
                  <c:v>9-Dec-15</c:v>
                </c:pt>
                <c:pt idx="1871">
                  <c:v>10-Dec-15</c:v>
                </c:pt>
                <c:pt idx="1872">
                  <c:v>11-Dec-15</c:v>
                </c:pt>
                <c:pt idx="1873">
                  <c:v>14-Dec-15</c:v>
                </c:pt>
                <c:pt idx="1874">
                  <c:v>15-Dec-15</c:v>
                </c:pt>
                <c:pt idx="1875">
                  <c:v>16-Dec-15</c:v>
                </c:pt>
                <c:pt idx="1876">
                  <c:v>17-Dec-15</c:v>
                </c:pt>
                <c:pt idx="1877">
                  <c:v>18-Dec-15</c:v>
                </c:pt>
                <c:pt idx="1878">
                  <c:v>21-Dec-15</c:v>
                </c:pt>
                <c:pt idx="1879">
                  <c:v>22-Dec-15</c:v>
                </c:pt>
                <c:pt idx="1880">
                  <c:v>23-Dec-15</c:v>
                </c:pt>
                <c:pt idx="1881">
                  <c:v>24-Dec-15</c:v>
                </c:pt>
                <c:pt idx="1882">
                  <c:v>28-Dec-15</c:v>
                </c:pt>
                <c:pt idx="1883">
                  <c:v>29-Dec-15</c:v>
                </c:pt>
                <c:pt idx="1884">
                  <c:v>30-Dec-15</c:v>
                </c:pt>
                <c:pt idx="1885">
                  <c:v>31-Dec-15</c:v>
                </c:pt>
                <c:pt idx="1886">
                  <c:v>4-Jan-16</c:v>
                </c:pt>
                <c:pt idx="1887">
                  <c:v>5-Jan-16</c:v>
                </c:pt>
                <c:pt idx="1888">
                  <c:v>6-Jan-16</c:v>
                </c:pt>
                <c:pt idx="1889">
                  <c:v>7-Jan-16</c:v>
                </c:pt>
                <c:pt idx="1890">
                  <c:v>8-Jan-16</c:v>
                </c:pt>
                <c:pt idx="1891">
                  <c:v>11-Jan-16</c:v>
                </c:pt>
                <c:pt idx="1892">
                  <c:v>12-Jan-16</c:v>
                </c:pt>
                <c:pt idx="1893">
                  <c:v>13-Jan-16</c:v>
                </c:pt>
                <c:pt idx="1894">
                  <c:v>14-Jan-16</c:v>
                </c:pt>
                <c:pt idx="1895">
                  <c:v>15-Jan-16</c:v>
                </c:pt>
                <c:pt idx="1896">
                  <c:v>18-Jan-16</c:v>
                </c:pt>
                <c:pt idx="1897">
                  <c:v>19-Jan-16</c:v>
                </c:pt>
                <c:pt idx="1898">
                  <c:v>20-Jan-16</c:v>
                </c:pt>
                <c:pt idx="1899">
                  <c:v>21-Jan-16</c:v>
                </c:pt>
                <c:pt idx="1900">
                  <c:v>22-Jan-16</c:v>
                </c:pt>
                <c:pt idx="1901">
                  <c:v>25-Jan-16</c:v>
                </c:pt>
                <c:pt idx="1902">
                  <c:v>27-Jan-16</c:v>
                </c:pt>
                <c:pt idx="1903">
                  <c:v>28-Jan-16</c:v>
                </c:pt>
                <c:pt idx="1904">
                  <c:v>29-Jan-16</c:v>
                </c:pt>
                <c:pt idx="1905">
                  <c:v>1-Feb-16</c:v>
                </c:pt>
                <c:pt idx="1906">
                  <c:v>2-Feb-16</c:v>
                </c:pt>
                <c:pt idx="1907">
                  <c:v>3-Feb-16</c:v>
                </c:pt>
                <c:pt idx="1908">
                  <c:v>4-Feb-16</c:v>
                </c:pt>
                <c:pt idx="1909">
                  <c:v>5-Feb-16</c:v>
                </c:pt>
                <c:pt idx="1910">
                  <c:v>8-Feb-16</c:v>
                </c:pt>
                <c:pt idx="1911">
                  <c:v>9-Feb-16</c:v>
                </c:pt>
                <c:pt idx="1912">
                  <c:v>10-Feb-16</c:v>
                </c:pt>
                <c:pt idx="1913">
                  <c:v>11-Feb-16</c:v>
                </c:pt>
                <c:pt idx="1914">
                  <c:v>12-Feb-16</c:v>
                </c:pt>
                <c:pt idx="1915">
                  <c:v>15-Feb-16</c:v>
                </c:pt>
                <c:pt idx="1916">
                  <c:v>16-Feb-16</c:v>
                </c:pt>
                <c:pt idx="1917">
                  <c:v>17-Feb-16</c:v>
                </c:pt>
                <c:pt idx="1918">
                  <c:v>18-Feb-16</c:v>
                </c:pt>
                <c:pt idx="1919">
                  <c:v>19-Feb-16</c:v>
                </c:pt>
                <c:pt idx="1920">
                  <c:v>22-Feb-16</c:v>
                </c:pt>
                <c:pt idx="1921">
                  <c:v>23-Feb-16</c:v>
                </c:pt>
                <c:pt idx="1922">
                  <c:v>24-Feb-16</c:v>
                </c:pt>
                <c:pt idx="1923">
                  <c:v>25-Feb-16</c:v>
                </c:pt>
                <c:pt idx="1924">
                  <c:v>26-Feb-16</c:v>
                </c:pt>
                <c:pt idx="1925">
                  <c:v>29-Feb-16</c:v>
                </c:pt>
                <c:pt idx="1926">
                  <c:v>1-Mar-16</c:v>
                </c:pt>
                <c:pt idx="1927">
                  <c:v>2-Mar-16</c:v>
                </c:pt>
                <c:pt idx="1928">
                  <c:v>3-Mar-16</c:v>
                </c:pt>
                <c:pt idx="1929">
                  <c:v>4-Mar-16</c:v>
                </c:pt>
                <c:pt idx="1930">
                  <c:v>8-Mar-16</c:v>
                </c:pt>
                <c:pt idx="1931">
                  <c:v>9-Mar-16</c:v>
                </c:pt>
                <c:pt idx="1932">
                  <c:v>10-Mar-16</c:v>
                </c:pt>
                <c:pt idx="1933">
                  <c:v>11-Mar-16</c:v>
                </c:pt>
                <c:pt idx="1934">
                  <c:v>14-Mar-16</c:v>
                </c:pt>
                <c:pt idx="1935">
                  <c:v>15-Mar-16</c:v>
                </c:pt>
                <c:pt idx="1936">
                  <c:v>16-Mar-16</c:v>
                </c:pt>
                <c:pt idx="1937">
                  <c:v>17-Mar-16</c:v>
                </c:pt>
                <c:pt idx="1938">
                  <c:v>18-Mar-16</c:v>
                </c:pt>
                <c:pt idx="1939">
                  <c:v>21-Mar-16</c:v>
                </c:pt>
                <c:pt idx="1940">
                  <c:v>22-Mar-16</c:v>
                </c:pt>
                <c:pt idx="1941">
                  <c:v>23-Mar-16</c:v>
                </c:pt>
                <c:pt idx="1942">
                  <c:v>28-Mar-16</c:v>
                </c:pt>
                <c:pt idx="1943">
                  <c:v>29-Mar-16</c:v>
                </c:pt>
                <c:pt idx="1944">
                  <c:v>30-Mar-16</c:v>
                </c:pt>
                <c:pt idx="1945">
                  <c:v>31-Mar-16</c:v>
                </c:pt>
                <c:pt idx="1946">
                  <c:v>1-Apr-16</c:v>
                </c:pt>
                <c:pt idx="1947">
                  <c:v>4-Apr-16</c:v>
                </c:pt>
                <c:pt idx="1948">
                  <c:v>5-Apr-16</c:v>
                </c:pt>
                <c:pt idx="1949">
                  <c:v>6-Apr-16</c:v>
                </c:pt>
                <c:pt idx="1950">
                  <c:v>7-Apr-16</c:v>
                </c:pt>
                <c:pt idx="1951">
                  <c:v>8-Apr-16</c:v>
                </c:pt>
                <c:pt idx="1952">
                  <c:v>11-Apr-16</c:v>
                </c:pt>
                <c:pt idx="1953">
                  <c:v>12-Apr-16</c:v>
                </c:pt>
                <c:pt idx="1954">
                  <c:v>13-Apr-16</c:v>
                </c:pt>
                <c:pt idx="1955">
                  <c:v>18-Apr-16</c:v>
                </c:pt>
                <c:pt idx="1956">
                  <c:v>20-Apr-16</c:v>
                </c:pt>
                <c:pt idx="1957">
                  <c:v>21-Apr-16</c:v>
                </c:pt>
                <c:pt idx="1958">
                  <c:v>22-Apr-16</c:v>
                </c:pt>
                <c:pt idx="1959">
                  <c:v>25-Apr-16</c:v>
                </c:pt>
                <c:pt idx="1960">
                  <c:v>26-Apr-16</c:v>
                </c:pt>
                <c:pt idx="1961">
                  <c:v>27-Apr-16</c:v>
                </c:pt>
                <c:pt idx="1962">
                  <c:v>28-Apr-16</c:v>
                </c:pt>
                <c:pt idx="1963">
                  <c:v>29-Apr-16</c:v>
                </c:pt>
                <c:pt idx="1964">
                  <c:v>2-May-16</c:v>
                </c:pt>
                <c:pt idx="1965">
                  <c:v>3-May-16</c:v>
                </c:pt>
                <c:pt idx="1966">
                  <c:v>4-May-16</c:v>
                </c:pt>
                <c:pt idx="1967">
                  <c:v>5-May-16</c:v>
                </c:pt>
                <c:pt idx="1968">
                  <c:v>6-May-16</c:v>
                </c:pt>
                <c:pt idx="1969">
                  <c:v>9-May-16</c:v>
                </c:pt>
                <c:pt idx="1970">
                  <c:v>10-May-16</c:v>
                </c:pt>
                <c:pt idx="1971">
                  <c:v>11-May-16</c:v>
                </c:pt>
                <c:pt idx="1972">
                  <c:v>12-May-16</c:v>
                </c:pt>
                <c:pt idx="1973">
                  <c:v>13-May-16</c:v>
                </c:pt>
                <c:pt idx="1974">
                  <c:v>16-May-16</c:v>
                </c:pt>
                <c:pt idx="1975">
                  <c:v>17-May-16</c:v>
                </c:pt>
                <c:pt idx="1976">
                  <c:v>18-May-16</c:v>
                </c:pt>
                <c:pt idx="1977">
                  <c:v>19-May-16</c:v>
                </c:pt>
                <c:pt idx="1978">
                  <c:v>20-May-16</c:v>
                </c:pt>
                <c:pt idx="1979">
                  <c:v>23-May-16</c:v>
                </c:pt>
                <c:pt idx="1980">
                  <c:v>24-May-16</c:v>
                </c:pt>
                <c:pt idx="1981">
                  <c:v>25-May-16</c:v>
                </c:pt>
                <c:pt idx="1982">
                  <c:v>26-May-16</c:v>
                </c:pt>
                <c:pt idx="1983">
                  <c:v>27-May-16</c:v>
                </c:pt>
                <c:pt idx="1984">
                  <c:v>30-May-16</c:v>
                </c:pt>
                <c:pt idx="1985">
                  <c:v>31-May-16</c:v>
                </c:pt>
                <c:pt idx="1986">
                  <c:v>1-Jun-16</c:v>
                </c:pt>
                <c:pt idx="1987">
                  <c:v>2-Jun-16</c:v>
                </c:pt>
                <c:pt idx="1988">
                  <c:v>3-Jun-16</c:v>
                </c:pt>
                <c:pt idx="1989">
                  <c:v>6-Jun-16</c:v>
                </c:pt>
                <c:pt idx="1990">
                  <c:v>7-Jun-16</c:v>
                </c:pt>
                <c:pt idx="1991">
                  <c:v>8-Jun-16</c:v>
                </c:pt>
                <c:pt idx="1992">
                  <c:v>9-Jun-16</c:v>
                </c:pt>
                <c:pt idx="1993">
                  <c:v>10-Jun-16</c:v>
                </c:pt>
                <c:pt idx="1994">
                  <c:v>13-Jun-16</c:v>
                </c:pt>
                <c:pt idx="1995">
                  <c:v>14-Jun-16</c:v>
                </c:pt>
                <c:pt idx="1996">
                  <c:v>15-Jun-16</c:v>
                </c:pt>
                <c:pt idx="1997">
                  <c:v>16-Jun-16</c:v>
                </c:pt>
                <c:pt idx="1998">
                  <c:v>17-Jun-16</c:v>
                </c:pt>
                <c:pt idx="1999">
                  <c:v>20-Jun-16</c:v>
                </c:pt>
                <c:pt idx="2000">
                  <c:v>21-Jun-16</c:v>
                </c:pt>
                <c:pt idx="2001">
                  <c:v>22-Jun-16</c:v>
                </c:pt>
                <c:pt idx="2002">
                  <c:v>23-Jun-16</c:v>
                </c:pt>
                <c:pt idx="2003">
                  <c:v>24-Jun-16</c:v>
                </c:pt>
                <c:pt idx="2004">
                  <c:v>27-Jun-16</c:v>
                </c:pt>
                <c:pt idx="2005">
                  <c:v>28-Jun-16</c:v>
                </c:pt>
                <c:pt idx="2006">
                  <c:v>29-Jun-16</c:v>
                </c:pt>
                <c:pt idx="2007">
                  <c:v>30-Jun-16</c:v>
                </c:pt>
                <c:pt idx="2008">
                  <c:v>1-Jul-16</c:v>
                </c:pt>
                <c:pt idx="2009">
                  <c:v>4-Jul-16</c:v>
                </c:pt>
                <c:pt idx="2010">
                  <c:v>5-Jul-16</c:v>
                </c:pt>
                <c:pt idx="2011">
                  <c:v>7-Jul-16</c:v>
                </c:pt>
                <c:pt idx="2012">
                  <c:v>8-Jul-16</c:v>
                </c:pt>
                <c:pt idx="2013">
                  <c:v>11-Jul-16</c:v>
                </c:pt>
                <c:pt idx="2014">
                  <c:v>12-Jul-16</c:v>
                </c:pt>
                <c:pt idx="2015">
                  <c:v>13-Jul-16</c:v>
                </c:pt>
                <c:pt idx="2016">
                  <c:v>14-Jul-16</c:v>
                </c:pt>
                <c:pt idx="2017">
                  <c:v>15-Jul-16</c:v>
                </c:pt>
                <c:pt idx="2018">
                  <c:v>18-Jul-16</c:v>
                </c:pt>
                <c:pt idx="2019">
                  <c:v>19-Jul-16</c:v>
                </c:pt>
                <c:pt idx="2020">
                  <c:v>20-Jul-16</c:v>
                </c:pt>
                <c:pt idx="2021">
                  <c:v>21-Jul-16</c:v>
                </c:pt>
                <c:pt idx="2022">
                  <c:v>22-Jul-16</c:v>
                </c:pt>
                <c:pt idx="2023">
                  <c:v>25-Jul-16</c:v>
                </c:pt>
                <c:pt idx="2024">
                  <c:v>26-Jul-16</c:v>
                </c:pt>
                <c:pt idx="2025">
                  <c:v>27-Jul-16</c:v>
                </c:pt>
                <c:pt idx="2026">
                  <c:v>28-Jul-16</c:v>
                </c:pt>
                <c:pt idx="2027">
                  <c:v>29-Jul-16</c:v>
                </c:pt>
                <c:pt idx="2028">
                  <c:v>1-Aug-16</c:v>
                </c:pt>
                <c:pt idx="2029">
                  <c:v>2-Aug-16</c:v>
                </c:pt>
                <c:pt idx="2030">
                  <c:v>3-Aug-16</c:v>
                </c:pt>
                <c:pt idx="2031">
                  <c:v>4-Aug-16</c:v>
                </c:pt>
                <c:pt idx="2032">
                  <c:v>5-Aug-16</c:v>
                </c:pt>
                <c:pt idx="2033">
                  <c:v>8-Aug-16</c:v>
                </c:pt>
                <c:pt idx="2034">
                  <c:v>9-Aug-16</c:v>
                </c:pt>
                <c:pt idx="2035">
                  <c:v>10-Aug-16</c:v>
                </c:pt>
                <c:pt idx="2036">
                  <c:v>11-Aug-16</c:v>
                </c:pt>
                <c:pt idx="2037">
                  <c:v>12-Aug-16</c:v>
                </c:pt>
                <c:pt idx="2038">
                  <c:v>16-Aug-16</c:v>
                </c:pt>
                <c:pt idx="2039">
                  <c:v>17-Aug-16</c:v>
                </c:pt>
                <c:pt idx="2040">
                  <c:v>18-Aug-16</c:v>
                </c:pt>
                <c:pt idx="2041">
                  <c:v>19-Aug-16</c:v>
                </c:pt>
                <c:pt idx="2042">
                  <c:v>22-Aug-16</c:v>
                </c:pt>
                <c:pt idx="2043">
                  <c:v>23-Aug-16</c:v>
                </c:pt>
                <c:pt idx="2044">
                  <c:v>24-Aug-16</c:v>
                </c:pt>
                <c:pt idx="2045">
                  <c:v>25-Aug-16</c:v>
                </c:pt>
                <c:pt idx="2046">
                  <c:v>26-Aug-16</c:v>
                </c:pt>
                <c:pt idx="2047">
                  <c:v>29-Aug-16</c:v>
                </c:pt>
                <c:pt idx="2048">
                  <c:v>30-Aug-16</c:v>
                </c:pt>
                <c:pt idx="2049">
                  <c:v>31-Aug-16</c:v>
                </c:pt>
                <c:pt idx="2050">
                  <c:v>1-Sep-16</c:v>
                </c:pt>
                <c:pt idx="2051">
                  <c:v>2-Sep-16</c:v>
                </c:pt>
                <c:pt idx="2052">
                  <c:v>6-Sep-16</c:v>
                </c:pt>
                <c:pt idx="2053">
                  <c:v>7-Sep-16</c:v>
                </c:pt>
                <c:pt idx="2054">
                  <c:v>8-Sep-16</c:v>
                </c:pt>
                <c:pt idx="2055">
                  <c:v>9-Sep-16</c:v>
                </c:pt>
                <c:pt idx="2056">
                  <c:v>12-Sep-16</c:v>
                </c:pt>
                <c:pt idx="2057">
                  <c:v>14-Sep-16</c:v>
                </c:pt>
                <c:pt idx="2058">
                  <c:v>15-Sep-16</c:v>
                </c:pt>
                <c:pt idx="2059">
                  <c:v>16-Sep-16</c:v>
                </c:pt>
                <c:pt idx="2060">
                  <c:v>19-Sep-16</c:v>
                </c:pt>
                <c:pt idx="2061">
                  <c:v>20-Sep-16</c:v>
                </c:pt>
                <c:pt idx="2062">
                  <c:v>21-Sep-16</c:v>
                </c:pt>
                <c:pt idx="2063">
                  <c:v>22-Sep-16</c:v>
                </c:pt>
                <c:pt idx="2064">
                  <c:v>23-Sep-16</c:v>
                </c:pt>
                <c:pt idx="2065">
                  <c:v>26-Sep-16</c:v>
                </c:pt>
                <c:pt idx="2066">
                  <c:v>27-Sep-16</c:v>
                </c:pt>
                <c:pt idx="2067">
                  <c:v>28-Sep-16</c:v>
                </c:pt>
                <c:pt idx="2068">
                  <c:v>29-Sep-16</c:v>
                </c:pt>
                <c:pt idx="2069">
                  <c:v>30-Sep-16</c:v>
                </c:pt>
                <c:pt idx="2070">
                  <c:v>3-Oct-16</c:v>
                </c:pt>
                <c:pt idx="2071">
                  <c:v>4-Oct-16</c:v>
                </c:pt>
                <c:pt idx="2072">
                  <c:v>5-Oct-16</c:v>
                </c:pt>
                <c:pt idx="2073">
                  <c:v>6-Oct-16</c:v>
                </c:pt>
                <c:pt idx="2074">
                  <c:v>7-Oct-16</c:v>
                </c:pt>
                <c:pt idx="2075">
                  <c:v>10-Oct-16</c:v>
                </c:pt>
                <c:pt idx="2076">
                  <c:v>13-Oct-16</c:v>
                </c:pt>
                <c:pt idx="2077">
                  <c:v>14-Oct-16</c:v>
                </c:pt>
                <c:pt idx="2078">
                  <c:v>17-Oct-16</c:v>
                </c:pt>
                <c:pt idx="2079">
                  <c:v>18-Oct-16</c:v>
                </c:pt>
                <c:pt idx="2080">
                  <c:v>19-Oct-16</c:v>
                </c:pt>
                <c:pt idx="2081">
                  <c:v>20-Oct-16</c:v>
                </c:pt>
                <c:pt idx="2082">
                  <c:v>21-Oct-16</c:v>
                </c:pt>
                <c:pt idx="2083">
                  <c:v>24-Oct-16</c:v>
                </c:pt>
                <c:pt idx="2084">
                  <c:v>25-Oct-16</c:v>
                </c:pt>
                <c:pt idx="2085">
                  <c:v>26-Oct-16</c:v>
                </c:pt>
                <c:pt idx="2086">
                  <c:v>27-Oct-16</c:v>
                </c:pt>
                <c:pt idx="2087">
                  <c:v>28-Oct-16</c:v>
                </c:pt>
                <c:pt idx="2088">
                  <c:v>30-Oct-16</c:v>
                </c:pt>
                <c:pt idx="2089">
                  <c:v>1-Nov-16</c:v>
                </c:pt>
                <c:pt idx="2090">
                  <c:v>2-Nov-16</c:v>
                </c:pt>
                <c:pt idx="2091">
                  <c:v>3-Nov-16</c:v>
                </c:pt>
                <c:pt idx="2092">
                  <c:v>4-Nov-16</c:v>
                </c:pt>
                <c:pt idx="2093">
                  <c:v>7-Nov-16</c:v>
                </c:pt>
                <c:pt idx="2094">
                  <c:v>8-Nov-16</c:v>
                </c:pt>
                <c:pt idx="2095">
                  <c:v>9-Nov-16</c:v>
                </c:pt>
                <c:pt idx="2096">
                  <c:v>10-Nov-16</c:v>
                </c:pt>
                <c:pt idx="2097">
                  <c:v>11-Nov-16</c:v>
                </c:pt>
                <c:pt idx="2098">
                  <c:v>15-Nov-16</c:v>
                </c:pt>
                <c:pt idx="2099">
                  <c:v>16-Nov-16</c:v>
                </c:pt>
                <c:pt idx="2100">
                  <c:v>17-Nov-16</c:v>
                </c:pt>
                <c:pt idx="2101">
                  <c:v>18-Nov-16</c:v>
                </c:pt>
                <c:pt idx="2102">
                  <c:v>21-Nov-16</c:v>
                </c:pt>
                <c:pt idx="2103">
                  <c:v>22-Nov-16</c:v>
                </c:pt>
                <c:pt idx="2104">
                  <c:v>23-Nov-16</c:v>
                </c:pt>
                <c:pt idx="2105">
                  <c:v>24-Nov-16</c:v>
                </c:pt>
                <c:pt idx="2106">
                  <c:v>25-Nov-16</c:v>
                </c:pt>
                <c:pt idx="2107">
                  <c:v>28-Nov-16</c:v>
                </c:pt>
                <c:pt idx="2108">
                  <c:v>29-Nov-16</c:v>
                </c:pt>
                <c:pt idx="2109">
                  <c:v>30-Nov-16</c:v>
                </c:pt>
                <c:pt idx="2110">
                  <c:v>1-Dec-16</c:v>
                </c:pt>
                <c:pt idx="2111">
                  <c:v>2-Dec-16</c:v>
                </c:pt>
                <c:pt idx="2112">
                  <c:v>5-Dec-16</c:v>
                </c:pt>
                <c:pt idx="2113">
                  <c:v>6-Dec-16</c:v>
                </c:pt>
                <c:pt idx="2114">
                  <c:v>7-Dec-16</c:v>
                </c:pt>
                <c:pt idx="2115">
                  <c:v>8-Dec-16</c:v>
                </c:pt>
                <c:pt idx="2116">
                  <c:v>9-Dec-16</c:v>
                </c:pt>
                <c:pt idx="2117">
                  <c:v>12-Dec-16</c:v>
                </c:pt>
                <c:pt idx="2118">
                  <c:v>13-Dec-16</c:v>
                </c:pt>
                <c:pt idx="2119">
                  <c:v>14-Dec-16</c:v>
                </c:pt>
                <c:pt idx="2120">
                  <c:v>15-Dec-16</c:v>
                </c:pt>
                <c:pt idx="2121">
                  <c:v>16-Dec-16</c:v>
                </c:pt>
                <c:pt idx="2122">
                  <c:v>19-Dec-16</c:v>
                </c:pt>
                <c:pt idx="2123">
                  <c:v>20-Dec-16</c:v>
                </c:pt>
                <c:pt idx="2124">
                  <c:v>21-Dec-16</c:v>
                </c:pt>
                <c:pt idx="2125">
                  <c:v>22-Dec-16</c:v>
                </c:pt>
                <c:pt idx="2126">
                  <c:v>23-Dec-16</c:v>
                </c:pt>
                <c:pt idx="2127">
                  <c:v>26-Dec-16</c:v>
                </c:pt>
                <c:pt idx="2128">
                  <c:v>27-Dec-16</c:v>
                </c:pt>
                <c:pt idx="2129">
                  <c:v>28-Dec-16</c:v>
                </c:pt>
                <c:pt idx="2130">
                  <c:v>29-Dec-16</c:v>
                </c:pt>
                <c:pt idx="2131">
                  <c:v>30-Dec-16</c:v>
                </c:pt>
                <c:pt idx="2132">
                  <c:v>2-Jan-17</c:v>
                </c:pt>
                <c:pt idx="2133">
                  <c:v>3-Jan-17</c:v>
                </c:pt>
                <c:pt idx="2134">
                  <c:v>4-Jan-17</c:v>
                </c:pt>
                <c:pt idx="2135">
                  <c:v>5-Jan-17</c:v>
                </c:pt>
                <c:pt idx="2136">
                  <c:v>6-Jan-17</c:v>
                </c:pt>
                <c:pt idx="2137">
                  <c:v>9-Jan-17</c:v>
                </c:pt>
                <c:pt idx="2138">
                  <c:v>10-Jan-17</c:v>
                </c:pt>
                <c:pt idx="2139">
                  <c:v>11-Jan-17</c:v>
                </c:pt>
                <c:pt idx="2140">
                  <c:v>12-Jan-17</c:v>
                </c:pt>
                <c:pt idx="2141">
                  <c:v>13-Jan-17</c:v>
                </c:pt>
                <c:pt idx="2142">
                  <c:v>16-Jan-17</c:v>
                </c:pt>
                <c:pt idx="2143">
                  <c:v>17-Jan-17</c:v>
                </c:pt>
                <c:pt idx="2144">
                  <c:v>18-Jan-17</c:v>
                </c:pt>
                <c:pt idx="2145">
                  <c:v>19-Jan-17</c:v>
                </c:pt>
                <c:pt idx="2146">
                  <c:v>20-Jan-17</c:v>
                </c:pt>
                <c:pt idx="2147">
                  <c:v>23-Jan-17</c:v>
                </c:pt>
                <c:pt idx="2148">
                  <c:v>24-Jan-17</c:v>
                </c:pt>
                <c:pt idx="2149">
                  <c:v>25-Jan-17</c:v>
                </c:pt>
                <c:pt idx="2150">
                  <c:v>27-Jan-17</c:v>
                </c:pt>
                <c:pt idx="2151">
                  <c:v>30-Jan-17</c:v>
                </c:pt>
                <c:pt idx="2152">
                  <c:v>31-Jan-17</c:v>
                </c:pt>
                <c:pt idx="2153">
                  <c:v>1-Feb-17</c:v>
                </c:pt>
                <c:pt idx="2154">
                  <c:v>2-Feb-17</c:v>
                </c:pt>
                <c:pt idx="2155">
                  <c:v>3-Feb-17</c:v>
                </c:pt>
                <c:pt idx="2156">
                  <c:v>6-Feb-17</c:v>
                </c:pt>
                <c:pt idx="2157">
                  <c:v>7-Feb-17</c:v>
                </c:pt>
                <c:pt idx="2158">
                  <c:v>8-Feb-17</c:v>
                </c:pt>
                <c:pt idx="2159">
                  <c:v>9-Feb-17</c:v>
                </c:pt>
                <c:pt idx="2160">
                  <c:v>10-Feb-17</c:v>
                </c:pt>
                <c:pt idx="2161">
                  <c:v>13-Feb-17</c:v>
                </c:pt>
                <c:pt idx="2162">
                  <c:v>14-Feb-17</c:v>
                </c:pt>
                <c:pt idx="2163">
                  <c:v>15-Feb-17</c:v>
                </c:pt>
                <c:pt idx="2164">
                  <c:v>16-Feb-17</c:v>
                </c:pt>
                <c:pt idx="2165">
                  <c:v>17-Feb-17</c:v>
                </c:pt>
                <c:pt idx="2166">
                  <c:v>20-Feb-17</c:v>
                </c:pt>
                <c:pt idx="2167">
                  <c:v>21-Feb-17</c:v>
                </c:pt>
                <c:pt idx="2168">
                  <c:v>22-Feb-17</c:v>
                </c:pt>
                <c:pt idx="2169">
                  <c:v>23-Feb-17</c:v>
                </c:pt>
                <c:pt idx="2170">
                  <c:v>27-Feb-17</c:v>
                </c:pt>
                <c:pt idx="2171">
                  <c:v>28-Feb-17</c:v>
                </c:pt>
                <c:pt idx="2172">
                  <c:v>1-Mar-17</c:v>
                </c:pt>
                <c:pt idx="2173">
                  <c:v>2-Mar-17</c:v>
                </c:pt>
                <c:pt idx="2174">
                  <c:v>3-Mar-17</c:v>
                </c:pt>
                <c:pt idx="2175">
                  <c:v>6-Mar-17</c:v>
                </c:pt>
                <c:pt idx="2176">
                  <c:v>7-Mar-17</c:v>
                </c:pt>
                <c:pt idx="2177">
                  <c:v>8-Mar-17</c:v>
                </c:pt>
                <c:pt idx="2178">
                  <c:v>9-Mar-17</c:v>
                </c:pt>
                <c:pt idx="2179">
                  <c:v>10-Mar-17</c:v>
                </c:pt>
                <c:pt idx="2180">
                  <c:v>14-Mar-17</c:v>
                </c:pt>
                <c:pt idx="2181">
                  <c:v>15-Mar-17</c:v>
                </c:pt>
                <c:pt idx="2182">
                  <c:v>16-Mar-17</c:v>
                </c:pt>
                <c:pt idx="2183">
                  <c:v>17-Mar-17</c:v>
                </c:pt>
                <c:pt idx="2184">
                  <c:v>20-Mar-17</c:v>
                </c:pt>
                <c:pt idx="2185">
                  <c:v>21-Mar-17</c:v>
                </c:pt>
                <c:pt idx="2186">
                  <c:v>22-Mar-17</c:v>
                </c:pt>
                <c:pt idx="2187">
                  <c:v>23-Mar-17</c:v>
                </c:pt>
                <c:pt idx="2188">
                  <c:v>24-Mar-17</c:v>
                </c:pt>
                <c:pt idx="2189">
                  <c:v>27-Mar-17</c:v>
                </c:pt>
                <c:pt idx="2190">
                  <c:v>28-Mar-17</c:v>
                </c:pt>
                <c:pt idx="2191">
                  <c:v>29-Mar-17</c:v>
                </c:pt>
                <c:pt idx="2192">
                  <c:v>30-Mar-17</c:v>
                </c:pt>
                <c:pt idx="2193">
                  <c:v>31-Mar-17</c:v>
                </c:pt>
                <c:pt idx="2194">
                  <c:v>3-Apr-17</c:v>
                </c:pt>
                <c:pt idx="2195">
                  <c:v>5-Apr-17</c:v>
                </c:pt>
                <c:pt idx="2196">
                  <c:v>6-Apr-17</c:v>
                </c:pt>
                <c:pt idx="2197">
                  <c:v>7-Apr-17</c:v>
                </c:pt>
                <c:pt idx="2198">
                  <c:v>10-Apr-17</c:v>
                </c:pt>
                <c:pt idx="2199">
                  <c:v>11-Apr-17</c:v>
                </c:pt>
                <c:pt idx="2200">
                  <c:v>12-Apr-17</c:v>
                </c:pt>
                <c:pt idx="2201">
                  <c:v>13-Apr-17</c:v>
                </c:pt>
                <c:pt idx="2202">
                  <c:v>17-Apr-17</c:v>
                </c:pt>
                <c:pt idx="2203">
                  <c:v>18-Apr-17</c:v>
                </c:pt>
                <c:pt idx="2204">
                  <c:v>19-Apr-17</c:v>
                </c:pt>
                <c:pt idx="2205">
                  <c:v>20-Apr-17</c:v>
                </c:pt>
                <c:pt idx="2206">
                  <c:v>21-Apr-17</c:v>
                </c:pt>
                <c:pt idx="2207">
                  <c:v>24-Apr-17</c:v>
                </c:pt>
                <c:pt idx="2208">
                  <c:v>25-Apr-17</c:v>
                </c:pt>
                <c:pt idx="2209">
                  <c:v>26-Apr-17</c:v>
                </c:pt>
                <c:pt idx="2210">
                  <c:v>27-Apr-17</c:v>
                </c:pt>
                <c:pt idx="2211">
                  <c:v>28-Apr-17</c:v>
                </c:pt>
                <c:pt idx="2212">
                  <c:v>2-May-17</c:v>
                </c:pt>
                <c:pt idx="2213">
                  <c:v>3-May-17</c:v>
                </c:pt>
                <c:pt idx="2214">
                  <c:v>4-May-17</c:v>
                </c:pt>
                <c:pt idx="2215">
                  <c:v>5-May-17</c:v>
                </c:pt>
                <c:pt idx="2216">
                  <c:v>8-May-17</c:v>
                </c:pt>
                <c:pt idx="2217">
                  <c:v>9-May-17</c:v>
                </c:pt>
                <c:pt idx="2218">
                  <c:v>10-May-17</c:v>
                </c:pt>
                <c:pt idx="2219">
                  <c:v>11-May-17</c:v>
                </c:pt>
                <c:pt idx="2220">
                  <c:v>12-May-17</c:v>
                </c:pt>
                <c:pt idx="2221">
                  <c:v>15-May-17</c:v>
                </c:pt>
                <c:pt idx="2222">
                  <c:v>16-May-17</c:v>
                </c:pt>
                <c:pt idx="2223">
                  <c:v>17-May-17</c:v>
                </c:pt>
                <c:pt idx="2224">
                  <c:v>18-May-17</c:v>
                </c:pt>
                <c:pt idx="2225">
                  <c:v>19-May-17</c:v>
                </c:pt>
                <c:pt idx="2226">
                  <c:v>22-May-17</c:v>
                </c:pt>
                <c:pt idx="2227">
                  <c:v>23-May-17</c:v>
                </c:pt>
                <c:pt idx="2228">
                  <c:v>24-May-17</c:v>
                </c:pt>
                <c:pt idx="2229">
                  <c:v>25-May-17</c:v>
                </c:pt>
                <c:pt idx="2230">
                  <c:v>26-May-17</c:v>
                </c:pt>
                <c:pt idx="2231">
                  <c:v>29-May-17</c:v>
                </c:pt>
                <c:pt idx="2232">
                  <c:v>30-May-17</c:v>
                </c:pt>
                <c:pt idx="2233">
                  <c:v>31-May-17</c:v>
                </c:pt>
                <c:pt idx="2234">
                  <c:v>1-Jun-17</c:v>
                </c:pt>
                <c:pt idx="2235">
                  <c:v>2-Jun-17</c:v>
                </c:pt>
                <c:pt idx="2236">
                  <c:v>5-Jun-17</c:v>
                </c:pt>
                <c:pt idx="2237">
                  <c:v>6-Jun-17</c:v>
                </c:pt>
                <c:pt idx="2238">
                  <c:v>7-Jun-17</c:v>
                </c:pt>
                <c:pt idx="2239">
                  <c:v>8-Jun-17</c:v>
                </c:pt>
                <c:pt idx="2240">
                  <c:v>9-Jun-17</c:v>
                </c:pt>
                <c:pt idx="2241">
                  <c:v>12-Jun-17</c:v>
                </c:pt>
                <c:pt idx="2242">
                  <c:v>13-Jun-17</c:v>
                </c:pt>
                <c:pt idx="2243">
                  <c:v>14-Jun-17</c:v>
                </c:pt>
                <c:pt idx="2244">
                  <c:v>15-Jun-17</c:v>
                </c:pt>
                <c:pt idx="2245">
                  <c:v>16-Jun-17</c:v>
                </c:pt>
                <c:pt idx="2246">
                  <c:v>19-Jun-17</c:v>
                </c:pt>
                <c:pt idx="2247">
                  <c:v>20-Jun-17</c:v>
                </c:pt>
                <c:pt idx="2248">
                  <c:v>21-Jun-17</c:v>
                </c:pt>
                <c:pt idx="2249">
                  <c:v>22-Jun-17</c:v>
                </c:pt>
                <c:pt idx="2250">
                  <c:v>23-Jun-17</c:v>
                </c:pt>
                <c:pt idx="2251">
                  <c:v>27-Jun-17</c:v>
                </c:pt>
                <c:pt idx="2252">
                  <c:v>28-Jun-17</c:v>
                </c:pt>
                <c:pt idx="2253">
                  <c:v>29-Jun-17</c:v>
                </c:pt>
                <c:pt idx="2254">
                  <c:v>30-Jun-17</c:v>
                </c:pt>
                <c:pt idx="2255">
                  <c:v>3-Jul-17</c:v>
                </c:pt>
                <c:pt idx="2256">
                  <c:v>4-Jul-17</c:v>
                </c:pt>
                <c:pt idx="2257">
                  <c:v>5-Jul-17</c:v>
                </c:pt>
                <c:pt idx="2258">
                  <c:v>6-Jul-17</c:v>
                </c:pt>
                <c:pt idx="2259">
                  <c:v>7-Jul-17</c:v>
                </c:pt>
                <c:pt idx="2260">
                  <c:v>10-Jul-17</c:v>
                </c:pt>
                <c:pt idx="2261">
                  <c:v>11-Jul-17</c:v>
                </c:pt>
                <c:pt idx="2262">
                  <c:v>12-Jul-17</c:v>
                </c:pt>
                <c:pt idx="2263">
                  <c:v>13-Jul-17</c:v>
                </c:pt>
                <c:pt idx="2264">
                  <c:v>14-Jul-17</c:v>
                </c:pt>
                <c:pt idx="2265">
                  <c:v>17-Jul-17</c:v>
                </c:pt>
                <c:pt idx="2266">
                  <c:v>18-Jul-17</c:v>
                </c:pt>
                <c:pt idx="2267">
                  <c:v>19-Jul-17</c:v>
                </c:pt>
                <c:pt idx="2268">
                  <c:v>20-Jul-17</c:v>
                </c:pt>
                <c:pt idx="2269">
                  <c:v>21-Jul-17</c:v>
                </c:pt>
                <c:pt idx="2270">
                  <c:v>24-Jul-17</c:v>
                </c:pt>
                <c:pt idx="2271">
                  <c:v>25-Jul-17</c:v>
                </c:pt>
                <c:pt idx="2272">
                  <c:v>26-Jul-17</c:v>
                </c:pt>
                <c:pt idx="2273">
                  <c:v>27-Jul-17</c:v>
                </c:pt>
                <c:pt idx="2274">
                  <c:v>28-Jul-17</c:v>
                </c:pt>
                <c:pt idx="2275">
                  <c:v>31-Jul-17</c:v>
                </c:pt>
                <c:pt idx="2276">
                  <c:v>1-Aug-17</c:v>
                </c:pt>
                <c:pt idx="2277">
                  <c:v>2-Aug-17</c:v>
                </c:pt>
                <c:pt idx="2278">
                  <c:v>3-Aug-17</c:v>
                </c:pt>
                <c:pt idx="2279">
                  <c:v>4-Aug-17</c:v>
                </c:pt>
                <c:pt idx="2280">
                  <c:v>7-Aug-17</c:v>
                </c:pt>
                <c:pt idx="2281">
                  <c:v>8-Aug-17</c:v>
                </c:pt>
                <c:pt idx="2282">
                  <c:v>9-Aug-17</c:v>
                </c:pt>
                <c:pt idx="2283">
                  <c:v>10-Aug-17</c:v>
                </c:pt>
                <c:pt idx="2284">
                  <c:v>11-Aug-17</c:v>
                </c:pt>
                <c:pt idx="2285">
                  <c:v>14-Aug-17</c:v>
                </c:pt>
                <c:pt idx="2286">
                  <c:v>16-Aug-17</c:v>
                </c:pt>
                <c:pt idx="2287">
                  <c:v>17-Aug-17</c:v>
                </c:pt>
                <c:pt idx="2288">
                  <c:v>18-Aug-17</c:v>
                </c:pt>
                <c:pt idx="2289">
                  <c:v>21-Aug-17</c:v>
                </c:pt>
                <c:pt idx="2290">
                  <c:v>22-Aug-17</c:v>
                </c:pt>
                <c:pt idx="2291">
                  <c:v>23-Aug-17</c:v>
                </c:pt>
                <c:pt idx="2292">
                  <c:v>24-Aug-17</c:v>
                </c:pt>
                <c:pt idx="2293">
                  <c:v>28-Aug-17</c:v>
                </c:pt>
                <c:pt idx="2294">
                  <c:v>29-Aug-17</c:v>
                </c:pt>
                <c:pt idx="2295">
                  <c:v>30-Aug-17</c:v>
                </c:pt>
                <c:pt idx="2296">
                  <c:v>31-Aug-17</c:v>
                </c:pt>
                <c:pt idx="2297">
                  <c:v>1-Sep-17</c:v>
                </c:pt>
                <c:pt idx="2298">
                  <c:v>4-Sep-17</c:v>
                </c:pt>
                <c:pt idx="2299">
                  <c:v>5-Sep-17</c:v>
                </c:pt>
                <c:pt idx="2300">
                  <c:v>6-Sep-17</c:v>
                </c:pt>
                <c:pt idx="2301">
                  <c:v>7-Sep-17</c:v>
                </c:pt>
                <c:pt idx="2302">
                  <c:v>8-Sep-17</c:v>
                </c:pt>
                <c:pt idx="2303">
                  <c:v>11-Sep-17</c:v>
                </c:pt>
                <c:pt idx="2304">
                  <c:v>12-Sep-17</c:v>
                </c:pt>
                <c:pt idx="2305">
                  <c:v>13-Sep-17</c:v>
                </c:pt>
                <c:pt idx="2306">
                  <c:v>14-Sep-17</c:v>
                </c:pt>
                <c:pt idx="2307">
                  <c:v>15-Sep-17</c:v>
                </c:pt>
                <c:pt idx="2308">
                  <c:v>18-Sep-17</c:v>
                </c:pt>
                <c:pt idx="2309">
                  <c:v>19-Sep-17</c:v>
                </c:pt>
                <c:pt idx="2310">
                  <c:v>20-Sep-17</c:v>
                </c:pt>
                <c:pt idx="2311">
                  <c:v>21-Sep-17</c:v>
                </c:pt>
                <c:pt idx="2312">
                  <c:v>22-Sep-17</c:v>
                </c:pt>
                <c:pt idx="2313">
                  <c:v>25-Sep-17</c:v>
                </c:pt>
                <c:pt idx="2314">
                  <c:v>26-Sep-17</c:v>
                </c:pt>
                <c:pt idx="2315">
                  <c:v>27-Sep-17</c:v>
                </c:pt>
                <c:pt idx="2316">
                  <c:v>28-Sep-17</c:v>
                </c:pt>
                <c:pt idx="2317">
                  <c:v>29-Sep-17</c:v>
                </c:pt>
                <c:pt idx="2318">
                  <c:v>3-Oct-17</c:v>
                </c:pt>
                <c:pt idx="2319">
                  <c:v>4-Oct-17</c:v>
                </c:pt>
                <c:pt idx="2320">
                  <c:v>5-Oct-17</c:v>
                </c:pt>
                <c:pt idx="2321">
                  <c:v>6-Oct-17</c:v>
                </c:pt>
                <c:pt idx="2322">
                  <c:v>9-Oct-17</c:v>
                </c:pt>
                <c:pt idx="2323">
                  <c:v>10-Oct-17</c:v>
                </c:pt>
                <c:pt idx="2324">
                  <c:v>11-Oct-17</c:v>
                </c:pt>
                <c:pt idx="2325">
                  <c:v>12-Oct-17</c:v>
                </c:pt>
                <c:pt idx="2326">
                  <c:v>13-Oct-17</c:v>
                </c:pt>
                <c:pt idx="2327">
                  <c:v>16-Oct-17</c:v>
                </c:pt>
                <c:pt idx="2328">
                  <c:v>17-Oct-17</c:v>
                </c:pt>
                <c:pt idx="2329">
                  <c:v>18-Oct-17</c:v>
                </c:pt>
                <c:pt idx="2330">
                  <c:v>19-Oct-17</c:v>
                </c:pt>
                <c:pt idx="2331">
                  <c:v>23-Oct-17</c:v>
                </c:pt>
                <c:pt idx="2332">
                  <c:v>24-Oct-17</c:v>
                </c:pt>
                <c:pt idx="2333">
                  <c:v>25-Oct-17</c:v>
                </c:pt>
                <c:pt idx="2334">
                  <c:v>26-Oct-17</c:v>
                </c:pt>
                <c:pt idx="2335">
                  <c:v>27-Oct-17</c:v>
                </c:pt>
                <c:pt idx="2336">
                  <c:v>30-Oct-17</c:v>
                </c:pt>
                <c:pt idx="2337">
                  <c:v>31-Oct-17</c:v>
                </c:pt>
                <c:pt idx="2338">
                  <c:v>1-Nov-17</c:v>
                </c:pt>
                <c:pt idx="2339">
                  <c:v>2-Nov-17</c:v>
                </c:pt>
                <c:pt idx="2340">
                  <c:v>3-Nov-17</c:v>
                </c:pt>
                <c:pt idx="2341">
                  <c:v>6-Nov-17</c:v>
                </c:pt>
                <c:pt idx="2342">
                  <c:v>7-Nov-17</c:v>
                </c:pt>
                <c:pt idx="2343">
                  <c:v>8-Nov-17</c:v>
                </c:pt>
                <c:pt idx="2344">
                  <c:v>9-Nov-17</c:v>
                </c:pt>
                <c:pt idx="2345">
                  <c:v>10-Nov-17</c:v>
                </c:pt>
                <c:pt idx="2346">
                  <c:v>13-Nov-17</c:v>
                </c:pt>
                <c:pt idx="2347">
                  <c:v>14-Nov-17</c:v>
                </c:pt>
                <c:pt idx="2348">
                  <c:v>15-Nov-17</c:v>
                </c:pt>
                <c:pt idx="2349">
                  <c:v>16-Nov-17</c:v>
                </c:pt>
                <c:pt idx="2350">
                  <c:v>17-Nov-17</c:v>
                </c:pt>
                <c:pt idx="2351">
                  <c:v>20-Nov-17</c:v>
                </c:pt>
                <c:pt idx="2352">
                  <c:v>21-Nov-17</c:v>
                </c:pt>
                <c:pt idx="2353">
                  <c:v>22-Nov-17</c:v>
                </c:pt>
                <c:pt idx="2354">
                  <c:v>23-Nov-17</c:v>
                </c:pt>
                <c:pt idx="2355">
                  <c:v>24-Nov-17</c:v>
                </c:pt>
                <c:pt idx="2356">
                  <c:v>27-Nov-17</c:v>
                </c:pt>
                <c:pt idx="2357">
                  <c:v>28-Nov-17</c:v>
                </c:pt>
                <c:pt idx="2358">
                  <c:v>29-Nov-17</c:v>
                </c:pt>
                <c:pt idx="2359">
                  <c:v>30-Nov-17</c:v>
                </c:pt>
                <c:pt idx="2360">
                  <c:v>1-Dec-17</c:v>
                </c:pt>
                <c:pt idx="2361">
                  <c:v>4-Dec-17</c:v>
                </c:pt>
                <c:pt idx="2362">
                  <c:v>5-Dec-17</c:v>
                </c:pt>
                <c:pt idx="2363">
                  <c:v>6-Dec-17</c:v>
                </c:pt>
                <c:pt idx="2364">
                  <c:v>7-Dec-17</c:v>
                </c:pt>
                <c:pt idx="2365">
                  <c:v>8-Dec-17</c:v>
                </c:pt>
                <c:pt idx="2366">
                  <c:v>11-Dec-17</c:v>
                </c:pt>
                <c:pt idx="2367">
                  <c:v>12-Dec-17</c:v>
                </c:pt>
                <c:pt idx="2368">
                  <c:v>13-Dec-17</c:v>
                </c:pt>
                <c:pt idx="2369">
                  <c:v>14-Dec-17</c:v>
                </c:pt>
                <c:pt idx="2370">
                  <c:v>15-Dec-17</c:v>
                </c:pt>
                <c:pt idx="2371">
                  <c:v>18-Dec-17</c:v>
                </c:pt>
                <c:pt idx="2372">
                  <c:v>19-Dec-17</c:v>
                </c:pt>
                <c:pt idx="2373">
                  <c:v>20-Dec-17</c:v>
                </c:pt>
                <c:pt idx="2374">
                  <c:v>21-Dec-17</c:v>
                </c:pt>
                <c:pt idx="2375">
                  <c:v>22-Dec-17</c:v>
                </c:pt>
                <c:pt idx="2376">
                  <c:v>26-Dec-17</c:v>
                </c:pt>
                <c:pt idx="2377">
                  <c:v>27-Dec-17</c:v>
                </c:pt>
                <c:pt idx="2378">
                  <c:v>28-Dec-17</c:v>
                </c:pt>
                <c:pt idx="2379">
                  <c:v>29-Dec-17</c:v>
                </c:pt>
                <c:pt idx="2380">
                  <c:v>1-Jan-18</c:v>
                </c:pt>
                <c:pt idx="2381">
                  <c:v>2-Jan-18</c:v>
                </c:pt>
                <c:pt idx="2382">
                  <c:v>3-Jan-18</c:v>
                </c:pt>
                <c:pt idx="2383">
                  <c:v>4-Jan-18</c:v>
                </c:pt>
                <c:pt idx="2384">
                  <c:v>5-Jan-18</c:v>
                </c:pt>
                <c:pt idx="2385">
                  <c:v>8-Jan-18</c:v>
                </c:pt>
                <c:pt idx="2386">
                  <c:v>9-Jan-18</c:v>
                </c:pt>
                <c:pt idx="2387">
                  <c:v>10-Jan-18</c:v>
                </c:pt>
                <c:pt idx="2388">
                  <c:v>11-Jan-18</c:v>
                </c:pt>
                <c:pt idx="2389">
                  <c:v>12-Jan-18</c:v>
                </c:pt>
                <c:pt idx="2390">
                  <c:v>15-Jan-18</c:v>
                </c:pt>
                <c:pt idx="2391">
                  <c:v>16-Jan-18</c:v>
                </c:pt>
                <c:pt idx="2392">
                  <c:v>17-Jan-18</c:v>
                </c:pt>
                <c:pt idx="2393">
                  <c:v>18-Jan-18</c:v>
                </c:pt>
                <c:pt idx="2394">
                  <c:v>19-Jan-18</c:v>
                </c:pt>
                <c:pt idx="2395">
                  <c:v>22-Jan-18</c:v>
                </c:pt>
                <c:pt idx="2396">
                  <c:v>23-Jan-18</c:v>
                </c:pt>
                <c:pt idx="2397">
                  <c:v>24-Jan-18</c:v>
                </c:pt>
                <c:pt idx="2398">
                  <c:v>25-Jan-18</c:v>
                </c:pt>
                <c:pt idx="2399">
                  <c:v>29-Jan-18</c:v>
                </c:pt>
                <c:pt idx="2400">
                  <c:v>30-Jan-18</c:v>
                </c:pt>
                <c:pt idx="2401">
                  <c:v>31-Jan-18</c:v>
                </c:pt>
                <c:pt idx="2402">
                  <c:v>1-Feb-18</c:v>
                </c:pt>
                <c:pt idx="2403">
                  <c:v>2-Feb-18</c:v>
                </c:pt>
                <c:pt idx="2404">
                  <c:v>5-Feb-18</c:v>
                </c:pt>
                <c:pt idx="2405">
                  <c:v>6-Feb-18</c:v>
                </c:pt>
                <c:pt idx="2406">
                  <c:v>7-Feb-18</c:v>
                </c:pt>
                <c:pt idx="2407">
                  <c:v>8-Feb-18</c:v>
                </c:pt>
                <c:pt idx="2408">
                  <c:v>9-Feb-18</c:v>
                </c:pt>
                <c:pt idx="2409">
                  <c:v>12-Feb-18</c:v>
                </c:pt>
                <c:pt idx="2410">
                  <c:v>14-Feb-18</c:v>
                </c:pt>
                <c:pt idx="2411">
                  <c:v>15-Feb-18</c:v>
                </c:pt>
                <c:pt idx="2412">
                  <c:v>16-Feb-18</c:v>
                </c:pt>
                <c:pt idx="2413">
                  <c:v>19-Feb-18</c:v>
                </c:pt>
                <c:pt idx="2414">
                  <c:v>20-Feb-18</c:v>
                </c:pt>
                <c:pt idx="2415">
                  <c:v>21-Feb-18</c:v>
                </c:pt>
                <c:pt idx="2416">
                  <c:v>22-Feb-18</c:v>
                </c:pt>
                <c:pt idx="2417">
                  <c:v>2-Apr-18</c:v>
                </c:pt>
                <c:pt idx="2418">
                  <c:v>3-Apr-18</c:v>
                </c:pt>
                <c:pt idx="2419">
                  <c:v>4-Apr-18</c:v>
                </c:pt>
                <c:pt idx="2420">
                  <c:v>5-Apr-18</c:v>
                </c:pt>
                <c:pt idx="2421">
                  <c:v>6-Apr-18</c:v>
                </c:pt>
                <c:pt idx="2422">
                  <c:v>9-Apr-18</c:v>
                </c:pt>
                <c:pt idx="2423">
                  <c:v>10-Apr-18</c:v>
                </c:pt>
                <c:pt idx="2424">
                  <c:v>11-Apr-18</c:v>
                </c:pt>
                <c:pt idx="2425">
                  <c:v>12-Apr-18</c:v>
                </c:pt>
                <c:pt idx="2426">
                  <c:v>13-Apr-18</c:v>
                </c:pt>
                <c:pt idx="2427">
                  <c:v>16-Apr-18</c:v>
                </c:pt>
                <c:pt idx="2428">
                  <c:v>17-Apr-18</c:v>
                </c:pt>
                <c:pt idx="2429">
                  <c:v>18-Apr-18</c:v>
                </c:pt>
                <c:pt idx="2430">
                  <c:v>19-Apr-18</c:v>
                </c:pt>
                <c:pt idx="2431">
                  <c:v>20-Apr-18</c:v>
                </c:pt>
                <c:pt idx="2432">
                  <c:v>23-Apr-18</c:v>
                </c:pt>
                <c:pt idx="2433">
                  <c:v>24-Apr-18</c:v>
                </c:pt>
                <c:pt idx="2434">
                  <c:v>25-Apr-18</c:v>
                </c:pt>
                <c:pt idx="2435">
                  <c:v>26-Apr-18</c:v>
                </c:pt>
                <c:pt idx="2436">
                  <c:v>27-Apr-18</c:v>
                </c:pt>
                <c:pt idx="2437">
                  <c:v>30-Apr-18</c:v>
                </c:pt>
                <c:pt idx="2438">
                  <c:v>2-May-18</c:v>
                </c:pt>
                <c:pt idx="2439">
                  <c:v>3-May-18</c:v>
                </c:pt>
                <c:pt idx="2440">
                  <c:v>4-May-18</c:v>
                </c:pt>
                <c:pt idx="2441">
                  <c:v>7-May-18</c:v>
                </c:pt>
                <c:pt idx="2442">
                  <c:v>8-May-18</c:v>
                </c:pt>
                <c:pt idx="2443">
                  <c:v>9-May-18</c:v>
                </c:pt>
                <c:pt idx="2444">
                  <c:v>10-May-18</c:v>
                </c:pt>
                <c:pt idx="2445">
                  <c:v>11-May-18</c:v>
                </c:pt>
                <c:pt idx="2446">
                  <c:v>14-May-18</c:v>
                </c:pt>
                <c:pt idx="2447">
                  <c:v>15-May-18</c:v>
                </c:pt>
                <c:pt idx="2448">
                  <c:v>16-May-18</c:v>
                </c:pt>
                <c:pt idx="2449">
                  <c:v>17-May-18</c:v>
                </c:pt>
                <c:pt idx="2450">
                  <c:v>18-May-18</c:v>
                </c:pt>
                <c:pt idx="2451">
                  <c:v>21-May-18</c:v>
                </c:pt>
                <c:pt idx="2452">
                  <c:v>22-May-18</c:v>
                </c:pt>
                <c:pt idx="2453">
                  <c:v>23-May-18</c:v>
                </c:pt>
                <c:pt idx="2454">
                  <c:v>24-May-18</c:v>
                </c:pt>
                <c:pt idx="2455">
                  <c:v>25-May-18</c:v>
                </c:pt>
                <c:pt idx="2456">
                  <c:v>28-May-18</c:v>
                </c:pt>
                <c:pt idx="2457">
                  <c:v>29-May-18</c:v>
                </c:pt>
                <c:pt idx="2458">
                  <c:v>30-May-18</c:v>
                </c:pt>
                <c:pt idx="2459">
                  <c:v>31-May-18</c:v>
                </c:pt>
                <c:pt idx="2460">
                  <c:v>1-Jun-18</c:v>
                </c:pt>
                <c:pt idx="2461">
                  <c:v>4-Jun-18</c:v>
                </c:pt>
                <c:pt idx="2462">
                  <c:v>5-Jun-18</c:v>
                </c:pt>
                <c:pt idx="2463">
                  <c:v>6-Jun-18</c:v>
                </c:pt>
                <c:pt idx="2464">
                  <c:v>7-Jun-18</c:v>
                </c:pt>
                <c:pt idx="2465">
                  <c:v>8-Jun-18</c:v>
                </c:pt>
                <c:pt idx="2466">
                  <c:v>11-Jun-18</c:v>
                </c:pt>
                <c:pt idx="2467">
                  <c:v>12-Jun-18</c:v>
                </c:pt>
                <c:pt idx="2468">
                  <c:v>13-Jun-18</c:v>
                </c:pt>
                <c:pt idx="2469">
                  <c:v>14-Jun-18</c:v>
                </c:pt>
                <c:pt idx="2470">
                  <c:v>15-Jun-18</c:v>
                </c:pt>
                <c:pt idx="2471">
                  <c:v>18-Jun-18</c:v>
                </c:pt>
                <c:pt idx="2472">
                  <c:v>19-Jun-18</c:v>
                </c:pt>
                <c:pt idx="2473">
                  <c:v>20-Jun-18</c:v>
                </c:pt>
                <c:pt idx="2474">
                  <c:v>21-Jun-18</c:v>
                </c:pt>
                <c:pt idx="2475">
                  <c:v>22-Jun-18</c:v>
                </c:pt>
                <c:pt idx="2476">
                  <c:v>25-Jun-18</c:v>
                </c:pt>
                <c:pt idx="2477">
                  <c:v>26-Jun-18</c:v>
                </c:pt>
                <c:pt idx="2478">
                  <c:v>27-Jun-18</c:v>
                </c:pt>
                <c:pt idx="2479">
                  <c:v>28-Jun-18</c:v>
                </c:pt>
                <c:pt idx="2480">
                  <c:v>29-Jun-18</c:v>
                </c:pt>
                <c:pt idx="2481">
                  <c:v>2-Jul-18</c:v>
                </c:pt>
                <c:pt idx="2482">
                  <c:v>3-Jul-18</c:v>
                </c:pt>
                <c:pt idx="2483">
                  <c:v>4-Jul-18</c:v>
                </c:pt>
                <c:pt idx="2484">
                  <c:v>5-Jul-18</c:v>
                </c:pt>
                <c:pt idx="2485">
                  <c:v>6-Jul-18</c:v>
                </c:pt>
                <c:pt idx="2486">
                  <c:v>9-Jul-18</c:v>
                </c:pt>
                <c:pt idx="2487">
                  <c:v>10-Jul-18</c:v>
                </c:pt>
                <c:pt idx="2488">
                  <c:v>11-Jul-18</c:v>
                </c:pt>
                <c:pt idx="2489">
                  <c:v>12-Jul-18</c:v>
                </c:pt>
                <c:pt idx="2490">
                  <c:v>13-Jul-18</c:v>
                </c:pt>
                <c:pt idx="2491">
                  <c:v>16-Jul-18</c:v>
                </c:pt>
                <c:pt idx="2492">
                  <c:v>17-Jul-18</c:v>
                </c:pt>
                <c:pt idx="2493">
                  <c:v>18-Jul-18</c:v>
                </c:pt>
                <c:pt idx="2494">
                  <c:v>19-Jul-18</c:v>
                </c:pt>
                <c:pt idx="2495">
                  <c:v>20-Jul-18</c:v>
                </c:pt>
                <c:pt idx="2496">
                  <c:v>23-Jul-18</c:v>
                </c:pt>
                <c:pt idx="2497">
                  <c:v>24-Jul-18</c:v>
                </c:pt>
                <c:pt idx="2498">
                  <c:v>25-Jul-18</c:v>
                </c:pt>
                <c:pt idx="2499">
                  <c:v>26-Jul-18</c:v>
                </c:pt>
                <c:pt idx="2500">
                  <c:v>27-Jul-18</c:v>
                </c:pt>
                <c:pt idx="2501">
                  <c:v>30-Jul-18</c:v>
                </c:pt>
                <c:pt idx="2502">
                  <c:v>31-Jul-18</c:v>
                </c:pt>
                <c:pt idx="2503">
                  <c:v>1-Aug-18</c:v>
                </c:pt>
                <c:pt idx="2504">
                  <c:v>2-Aug-18</c:v>
                </c:pt>
                <c:pt idx="2505">
                  <c:v>3-Aug-18</c:v>
                </c:pt>
                <c:pt idx="2506">
                  <c:v>6-Aug-18</c:v>
                </c:pt>
                <c:pt idx="2507">
                  <c:v>7-Aug-18</c:v>
                </c:pt>
                <c:pt idx="2508">
                  <c:v>8-Aug-18</c:v>
                </c:pt>
                <c:pt idx="2509">
                  <c:v>9-Aug-18</c:v>
                </c:pt>
                <c:pt idx="2510">
                  <c:v>10-Aug-18</c:v>
                </c:pt>
                <c:pt idx="2511">
                  <c:v>13-Aug-18</c:v>
                </c:pt>
                <c:pt idx="2512">
                  <c:v>14-Aug-18</c:v>
                </c:pt>
                <c:pt idx="2513">
                  <c:v>16-Aug-18</c:v>
                </c:pt>
                <c:pt idx="2514">
                  <c:v>17-Aug-18</c:v>
                </c:pt>
                <c:pt idx="2515">
                  <c:v>20-Aug-18</c:v>
                </c:pt>
                <c:pt idx="2516">
                  <c:v>21-Aug-18</c:v>
                </c:pt>
                <c:pt idx="2517">
                  <c:v>23-Aug-18</c:v>
                </c:pt>
                <c:pt idx="2518">
                  <c:v>24-Aug-18</c:v>
                </c:pt>
                <c:pt idx="2519">
                  <c:v>27-Aug-18</c:v>
                </c:pt>
                <c:pt idx="2520">
                  <c:v>28-Aug-18</c:v>
                </c:pt>
                <c:pt idx="2521">
                  <c:v>29-Aug-18</c:v>
                </c:pt>
                <c:pt idx="2522">
                  <c:v>30-Aug-18</c:v>
                </c:pt>
                <c:pt idx="2523">
                  <c:v>31-Aug-18</c:v>
                </c:pt>
                <c:pt idx="2524">
                  <c:v>3-Sep-18</c:v>
                </c:pt>
                <c:pt idx="2525">
                  <c:v>4-Sep-18</c:v>
                </c:pt>
                <c:pt idx="2526">
                  <c:v>5-Sep-18</c:v>
                </c:pt>
                <c:pt idx="2527">
                  <c:v>6-Sep-18</c:v>
                </c:pt>
                <c:pt idx="2528">
                  <c:v>7-Sep-18</c:v>
                </c:pt>
                <c:pt idx="2529">
                  <c:v>10-Sep-18</c:v>
                </c:pt>
                <c:pt idx="2530">
                  <c:v>11-Sep-18</c:v>
                </c:pt>
                <c:pt idx="2531">
                  <c:v>12-Sep-18</c:v>
                </c:pt>
                <c:pt idx="2532">
                  <c:v>14-Sep-18</c:v>
                </c:pt>
                <c:pt idx="2533">
                  <c:v>17-Sep-18</c:v>
                </c:pt>
                <c:pt idx="2534">
                  <c:v>18-Sep-18</c:v>
                </c:pt>
                <c:pt idx="2535">
                  <c:v>19-Sep-18</c:v>
                </c:pt>
                <c:pt idx="2536">
                  <c:v>21-Sep-18</c:v>
                </c:pt>
                <c:pt idx="2537">
                  <c:v>24-Sep-18</c:v>
                </c:pt>
                <c:pt idx="2538">
                  <c:v>25-Sep-18</c:v>
                </c:pt>
                <c:pt idx="2539">
                  <c:v>26-Sep-18</c:v>
                </c:pt>
                <c:pt idx="2540">
                  <c:v>27-Sep-18</c:v>
                </c:pt>
                <c:pt idx="2541">
                  <c:v>28-Sep-18</c:v>
                </c:pt>
                <c:pt idx="2542">
                  <c:v>1-Oct-18</c:v>
                </c:pt>
                <c:pt idx="2543">
                  <c:v>3-Oct-18</c:v>
                </c:pt>
                <c:pt idx="2544">
                  <c:v>4-Oct-18</c:v>
                </c:pt>
                <c:pt idx="2545">
                  <c:v>5-Oct-18</c:v>
                </c:pt>
                <c:pt idx="2546">
                  <c:v>8-Oct-18</c:v>
                </c:pt>
                <c:pt idx="2547">
                  <c:v>9-Oct-18</c:v>
                </c:pt>
                <c:pt idx="2548">
                  <c:v>10-Oct-18</c:v>
                </c:pt>
                <c:pt idx="2549">
                  <c:v>11-Oct-18</c:v>
                </c:pt>
                <c:pt idx="2550">
                  <c:v>12-Oct-18</c:v>
                </c:pt>
                <c:pt idx="2551">
                  <c:v>15-Oct-18</c:v>
                </c:pt>
                <c:pt idx="2552">
                  <c:v>16-Oct-18</c:v>
                </c:pt>
                <c:pt idx="2553">
                  <c:v>17-Oct-18</c:v>
                </c:pt>
                <c:pt idx="2554">
                  <c:v>19-Oct-18</c:v>
                </c:pt>
                <c:pt idx="2555">
                  <c:v>22-Oct-18</c:v>
                </c:pt>
                <c:pt idx="2556">
                  <c:v>23-Oct-18</c:v>
                </c:pt>
                <c:pt idx="2557">
                  <c:v>24-Oct-18</c:v>
                </c:pt>
                <c:pt idx="2558">
                  <c:v>25-Oct-18</c:v>
                </c:pt>
              </c:strCache>
            </c:strRef>
          </c:xVal>
          <c:yVal>
            <c:numRef>
              <c:f>Sheet5!$B$2:$B$2560</c:f>
              <c:numCache>
                <c:formatCode>_(* #,##0.00_);_(* \(#,##0.00\);_(* "-"??_);_(@_)</c:formatCode>
                <c:ptCount val="2559"/>
                <c:pt idx="1">
                  <c:v>-424.81362799840281</c:v>
                </c:pt>
                <c:pt idx="2">
                  <c:v>608.09505245308401</c:v>
                </c:pt>
                <c:pt idx="3">
                  <c:v>504.49527737873177</c:v>
                </c:pt>
                <c:pt idx="4">
                  <c:v>-1162.9629312851685</c:v>
                </c:pt>
                <c:pt idx="5">
                  <c:v>-1536.2875689990942</c:v>
                </c:pt>
                <c:pt idx="6">
                  <c:v>-3136.1118740054662</c:v>
                </c:pt>
                <c:pt idx="7">
                  <c:v>-1841.2360174018668</c:v>
                </c:pt>
                <c:pt idx="8">
                  <c:v>-3539.0914861365673</c:v>
                </c:pt>
                <c:pt idx="9">
                  <c:v>-4744.5113417243083</c:v>
                </c:pt>
                <c:pt idx="10">
                  <c:v>-3885.6316316080101</c:v>
                </c:pt>
                <c:pt idx="11">
                  <c:v>-4477.3645316874117</c:v>
                </c:pt>
                <c:pt idx="12">
                  <c:v>-5567.2747990061125</c:v>
                </c:pt>
                <c:pt idx="13">
                  <c:v>-4715.7848540845134</c:v>
                </c:pt>
                <c:pt idx="14">
                  <c:v>-5911.7055659001308</c:v>
                </c:pt>
                <c:pt idx="15">
                  <c:v>-5141.5030381202305</c:v>
                </c:pt>
                <c:pt idx="16">
                  <c:v>-6070.6877928145768</c:v>
                </c:pt>
                <c:pt idx="17">
                  <c:v>-5496.3140426942255</c:v>
                </c:pt>
                <c:pt idx="18">
                  <c:v>-4774.1449886798755</c:v>
                </c:pt>
                <c:pt idx="19">
                  <c:v>-6458.321690382717</c:v>
                </c:pt>
                <c:pt idx="20">
                  <c:v>-5133.8867730003158</c:v>
                </c:pt>
                <c:pt idx="21">
                  <c:v>-5990.0487017876158</c:v>
                </c:pt>
                <c:pt idx="22">
                  <c:v>-6245.1805733179144</c:v>
                </c:pt>
                <c:pt idx="23">
                  <c:v>-6072.8983927350937</c:v>
                </c:pt>
                <c:pt idx="24">
                  <c:v>-7549.9937602056079</c:v>
                </c:pt>
                <c:pt idx="25">
                  <c:v>-6431.7332917553367</c:v>
                </c:pt>
                <c:pt idx="26">
                  <c:v>-6491.6927957899361</c:v>
                </c:pt>
                <c:pt idx="27">
                  <c:v>-7863.5376502653062</c:v>
                </c:pt>
                <c:pt idx="28">
                  <c:v>-6967.7091141755072</c:v>
                </c:pt>
                <c:pt idx="29">
                  <c:v>-6212.6556050447425</c:v>
                </c:pt>
                <c:pt idx="30">
                  <c:v>-7633.1360756333934</c:v>
                </c:pt>
                <c:pt idx="31">
                  <c:v>-7090.9078041099865</c:v>
                </c:pt>
                <c:pt idx="32">
                  <c:v>-7413.1269583397843</c:v>
                </c:pt>
                <c:pt idx="33">
                  <c:v>-8214.2632549858845</c:v>
                </c:pt>
                <c:pt idx="34">
                  <c:v>-7798.7694565515831</c:v>
                </c:pt>
                <c:pt idx="35">
                  <c:v>-7656.6969703211826</c:v>
                </c:pt>
                <c:pt idx="36">
                  <c:v>-5928.7808733081611</c:v>
                </c:pt>
                <c:pt idx="37">
                  <c:v>-3954.046618792162</c:v>
                </c:pt>
                <c:pt idx="38">
                  <c:v>-2016.2611902496637</c:v>
                </c:pt>
                <c:pt idx="39">
                  <c:v>-5378.3666478606638</c:v>
                </c:pt>
                <c:pt idx="40">
                  <c:v>-8580.8864900999615</c:v>
                </c:pt>
                <c:pt idx="41">
                  <c:v>-6044.5300807867607</c:v>
                </c:pt>
                <c:pt idx="42">
                  <c:v>-2362.0210897755824</c:v>
                </c:pt>
                <c:pt idx="43">
                  <c:v>-6482.9181519039121</c:v>
                </c:pt>
                <c:pt idx="44">
                  <c:v>-3547.5144220769034</c:v>
                </c:pt>
                <c:pt idx="45">
                  <c:v>-7337.0813494335198</c:v>
                </c:pt>
                <c:pt idx="46">
                  <c:v>-4607.8520685386466</c:v>
                </c:pt>
                <c:pt idx="47">
                  <c:v>-7823.6707120589235</c:v>
                </c:pt>
                <c:pt idx="48">
                  <c:v>-11159.178567107971</c:v>
                </c:pt>
                <c:pt idx="49">
                  <c:v>-8090.7590637763678</c:v>
                </c:pt>
                <c:pt idx="50">
                  <c:v>-11882.225819887408</c:v>
                </c:pt>
                <c:pt idx="51">
                  <c:v>-8536.6901217545419</c:v>
                </c:pt>
                <c:pt idx="52">
                  <c:v>-12453.545575657638</c:v>
                </c:pt>
                <c:pt idx="53">
                  <c:v>-11414.920574641681</c:v>
                </c:pt>
                <c:pt idx="54">
                  <c:v>-14719.651203869045</c:v>
                </c:pt>
                <c:pt idx="55">
                  <c:v>-16953.638347102482</c:v>
                </c:pt>
                <c:pt idx="56">
                  <c:v>-15274.494700374486</c:v>
                </c:pt>
                <c:pt idx="57">
                  <c:v>-13653.730198684614</c:v>
                </c:pt>
                <c:pt idx="58">
                  <c:v>-13688.798902092392</c:v>
                </c:pt>
                <c:pt idx="59">
                  <c:v>-16292.492720936934</c:v>
                </c:pt>
                <c:pt idx="60">
                  <c:v>-18201.60914716369</c:v>
                </c:pt>
                <c:pt idx="61">
                  <c:v>-16711.274001160273</c:v>
                </c:pt>
                <c:pt idx="62">
                  <c:v>-14906.504346122369</c:v>
                </c:pt>
                <c:pt idx="63">
                  <c:v>-15953.38257473267</c:v>
                </c:pt>
                <c:pt idx="64">
                  <c:v>-14458.98305787217</c:v>
                </c:pt>
                <c:pt idx="65">
                  <c:v>-16035.249486323672</c:v>
                </c:pt>
                <c:pt idx="66">
                  <c:v>-17489.926874491975</c:v>
                </c:pt>
                <c:pt idx="67">
                  <c:v>-16357.256363912038</c:v>
                </c:pt>
                <c:pt idx="68">
                  <c:v>-15377.553992862393</c:v>
                </c:pt>
                <c:pt idx="69">
                  <c:v>-14363.489213657394</c:v>
                </c:pt>
                <c:pt idx="70">
                  <c:v>-13061.223591859096</c:v>
                </c:pt>
                <c:pt idx="71">
                  <c:v>-14933.863306000896</c:v>
                </c:pt>
                <c:pt idx="72">
                  <c:v>-13435.768906543048</c:v>
                </c:pt>
                <c:pt idx="73">
                  <c:v>-12310.857649417547</c:v>
                </c:pt>
                <c:pt idx="74">
                  <c:v>-10888.87783146511</c:v>
                </c:pt>
                <c:pt idx="75">
                  <c:v>-13402.899733100792</c:v>
                </c:pt>
                <c:pt idx="76">
                  <c:v>-11485.436158843717</c:v>
                </c:pt>
                <c:pt idx="77">
                  <c:v>-9002.6555471920874</c:v>
                </c:pt>
                <c:pt idx="78">
                  <c:v>-6802.9029424974724</c:v>
                </c:pt>
                <c:pt idx="79">
                  <c:v>-6016.3429927877696</c:v>
                </c:pt>
                <c:pt idx="80">
                  <c:v>-8101.7635274251734</c:v>
                </c:pt>
                <c:pt idx="81">
                  <c:v>-7982.0882454948751</c:v>
                </c:pt>
                <c:pt idx="82">
                  <c:v>-6947.6599709621751</c:v>
                </c:pt>
                <c:pt idx="83">
                  <c:v>-6670.1802471556766</c:v>
                </c:pt>
                <c:pt idx="84">
                  <c:v>-5175.7807302951769</c:v>
                </c:pt>
                <c:pt idx="85">
                  <c:v>-7032.4618828998118</c:v>
                </c:pt>
                <c:pt idx="86">
                  <c:v>-5640.410613985905</c:v>
                </c:pt>
                <c:pt idx="87">
                  <c:v>-7566.2455332516056</c:v>
                </c:pt>
                <c:pt idx="88">
                  <c:v>-9080.9575100597376</c:v>
                </c:pt>
                <c:pt idx="89">
                  <c:v>-10482.439693104139</c:v>
                </c:pt>
                <c:pt idx="90">
                  <c:v>-12035.90817650254</c:v>
                </c:pt>
                <c:pt idx="91">
                  <c:v>-11235.407611424373</c:v>
                </c:pt>
                <c:pt idx="92">
                  <c:v>-11583.777507875275</c:v>
                </c:pt>
                <c:pt idx="93">
                  <c:v>-12280.329194529975</c:v>
                </c:pt>
                <c:pt idx="94">
                  <c:v>-12653.861277255277</c:v>
                </c:pt>
                <c:pt idx="95">
                  <c:v>-13698.175654467777</c:v>
                </c:pt>
                <c:pt idx="96">
                  <c:v>-14687.774963552838</c:v>
                </c:pt>
                <c:pt idx="97">
                  <c:v>-14102.316565640436</c:v>
                </c:pt>
                <c:pt idx="98">
                  <c:v>-14956.648067410435</c:v>
                </c:pt>
                <c:pt idx="99">
                  <c:v>-14408.138495471534</c:v>
                </c:pt>
                <c:pt idx="100">
                  <c:v>-13851.869670078198</c:v>
                </c:pt>
                <c:pt idx="101">
                  <c:v>-13373.562867488949</c:v>
                </c:pt>
                <c:pt idx="102">
                  <c:v>-12056.517715301248</c:v>
                </c:pt>
                <c:pt idx="103">
                  <c:v>-10738.73358659408</c:v>
                </c:pt>
                <c:pt idx="104">
                  <c:v>-9392.1293736275802</c:v>
                </c:pt>
                <c:pt idx="105">
                  <c:v>-8095.4060757253064</c:v>
                </c:pt>
                <c:pt idx="106">
                  <c:v>-6793.1404539270079</c:v>
                </c:pt>
                <c:pt idx="107">
                  <c:v>-8703.7767431573084</c:v>
                </c:pt>
                <c:pt idx="108">
                  <c:v>-10614.413032387609</c:v>
                </c:pt>
                <c:pt idx="109">
                  <c:v>-9024.6855445154761</c:v>
                </c:pt>
                <c:pt idx="110">
                  <c:v>-7522.8962624602773</c:v>
                </c:pt>
                <c:pt idx="111">
                  <c:v>-9304.3441963896785</c:v>
                </c:pt>
                <c:pt idx="112">
                  <c:v>-8052.3289779153383</c:v>
                </c:pt>
                <c:pt idx="113">
                  <c:v>-6905.2484252057384</c:v>
                </c:pt>
                <c:pt idx="114">
                  <c:v>-8467.4561208744926</c:v>
                </c:pt>
                <c:pt idx="115">
                  <c:v>-9334.810606299292</c:v>
                </c:pt>
                <c:pt idx="116">
                  <c:v>-10294.012655313552</c:v>
                </c:pt>
                <c:pt idx="117">
                  <c:v>-9657.5648775577174</c:v>
                </c:pt>
                <c:pt idx="118">
                  <c:v>-9158.936220683041</c:v>
                </c:pt>
                <c:pt idx="119">
                  <c:v>-8654.7652399123399</c:v>
                </c:pt>
                <c:pt idx="120">
                  <c:v>-8342.7281542038399</c:v>
                </c:pt>
                <c:pt idx="121">
                  <c:v>-8184.0286962853643</c:v>
                </c:pt>
                <c:pt idx="122">
                  <c:v>-6820.0585351113186</c:v>
                </c:pt>
                <c:pt idx="123">
                  <c:v>-5458.6747917554185</c:v>
                </c:pt>
                <c:pt idx="124">
                  <c:v>-5024.6232982498186</c:v>
                </c:pt>
                <c:pt idx="125">
                  <c:v>-3921.8813367084185</c:v>
                </c:pt>
                <c:pt idx="126">
                  <c:v>-4647.9365627522202</c:v>
                </c:pt>
                <c:pt idx="127">
                  <c:v>-5253.3352452251711</c:v>
                </c:pt>
                <c:pt idx="128">
                  <c:v>-4054.5263361526704</c:v>
                </c:pt>
                <c:pt idx="129">
                  <c:v>-5577.5975594802712</c:v>
                </c:pt>
                <c:pt idx="130">
                  <c:v>-6474.5603592056705</c:v>
                </c:pt>
                <c:pt idx="131">
                  <c:v>-5289.0530274836292</c:v>
                </c:pt>
                <c:pt idx="132">
                  <c:v>-5177.5533225842773</c:v>
                </c:pt>
                <c:pt idx="133">
                  <c:v>-4522.5422976181762</c:v>
                </c:pt>
                <c:pt idx="134">
                  <c:v>-6394.4220802582058</c:v>
                </c:pt>
                <c:pt idx="135">
                  <c:v>-8093.4174462455612</c:v>
                </c:pt>
                <c:pt idx="136">
                  <c:v>-6703.5831068900679</c:v>
                </c:pt>
                <c:pt idx="137">
                  <c:v>-8902.9933667929672</c:v>
                </c:pt>
                <c:pt idx="138">
                  <c:v>-7169.9044341436511</c:v>
                </c:pt>
                <c:pt idx="139">
                  <c:v>-7848.7806397952791</c:v>
                </c:pt>
                <c:pt idx="140">
                  <c:v>-10222.975145105278</c:v>
                </c:pt>
                <c:pt idx="141">
                  <c:v>-12977.895332802042</c:v>
                </c:pt>
                <c:pt idx="142">
                  <c:v>-11291.361920879341</c:v>
                </c:pt>
                <c:pt idx="143">
                  <c:v>-9346.1867271421415</c:v>
                </c:pt>
                <c:pt idx="144">
                  <c:v>-7607.9249588565417</c:v>
                </c:pt>
                <c:pt idx="145">
                  <c:v>-5965.7301381020388</c:v>
                </c:pt>
                <c:pt idx="146">
                  <c:v>-3788.1468289915229</c:v>
                </c:pt>
                <c:pt idx="147">
                  <c:v>-4643.9389116546208</c:v>
                </c:pt>
                <c:pt idx="148">
                  <c:v>-2835.1048857596306</c:v>
                </c:pt>
                <c:pt idx="149">
                  <c:v>-926.13954147645745</c:v>
                </c:pt>
                <c:pt idx="150">
                  <c:v>-2882.7516865638445</c:v>
                </c:pt>
                <c:pt idx="151">
                  <c:v>-1610.045125544344</c:v>
                </c:pt>
                <c:pt idx="152">
                  <c:v>-4280.61291654464</c:v>
                </c:pt>
                <c:pt idx="153">
                  <c:v>-2557.1306786484383</c:v>
                </c:pt>
                <c:pt idx="154">
                  <c:v>-873.1836845438811</c:v>
                </c:pt>
                <c:pt idx="155">
                  <c:v>1914.4247413891208</c:v>
                </c:pt>
                <c:pt idx="156">
                  <c:v>4897.4924567219387</c:v>
                </c:pt>
                <c:pt idx="157">
                  <c:v>7388.7712983474667</c:v>
                </c:pt>
                <c:pt idx="158">
                  <c:v>9578.1782317695106</c:v>
                </c:pt>
                <c:pt idx="159">
                  <c:v>12565.310317959415</c:v>
                </c:pt>
                <c:pt idx="160">
                  <c:v>14658.280815590613</c:v>
                </c:pt>
                <c:pt idx="161">
                  <c:v>17238.975816072016</c:v>
                </c:pt>
                <c:pt idx="162">
                  <c:v>15100.7400420616</c:v>
                </c:pt>
                <c:pt idx="163">
                  <c:v>13318.152210879543</c:v>
                </c:pt>
                <c:pt idx="164">
                  <c:v>14872.03933755738</c:v>
                </c:pt>
                <c:pt idx="165">
                  <c:v>15524.74459874155</c:v>
                </c:pt>
                <c:pt idx="166">
                  <c:v>17374.222333207385</c:v>
                </c:pt>
                <c:pt idx="167">
                  <c:v>19238.110109802885</c:v>
                </c:pt>
                <c:pt idx="168">
                  <c:v>20932.033286920287</c:v>
                </c:pt>
                <c:pt idx="169">
                  <c:v>22234.298908718585</c:v>
                </c:pt>
                <c:pt idx="170">
                  <c:v>23905.313813732417</c:v>
                </c:pt>
                <c:pt idx="171">
                  <c:v>22025.07478457292</c:v>
                </c:pt>
                <c:pt idx="172">
                  <c:v>23328.448871150424</c:v>
                </c:pt>
                <c:pt idx="173">
                  <c:v>21568.279019270587</c:v>
                </c:pt>
                <c:pt idx="174">
                  <c:v>21328.310673523636</c:v>
                </c:pt>
                <c:pt idx="175">
                  <c:v>22697.823158593706</c:v>
                </c:pt>
                <c:pt idx="176">
                  <c:v>20885.977964593505</c:v>
                </c:pt>
                <c:pt idx="177">
                  <c:v>20290.553315850706</c:v>
                </c:pt>
                <c:pt idx="178">
                  <c:v>21635.679575778267</c:v>
                </c:pt>
                <c:pt idx="179">
                  <c:v>23639.97289107307</c:v>
                </c:pt>
                <c:pt idx="180">
                  <c:v>24727.377372537849</c:v>
                </c:pt>
                <c:pt idx="181">
                  <c:v>27308.072373019251</c:v>
                </c:pt>
                <c:pt idx="182">
                  <c:v>23110.042263461259</c:v>
                </c:pt>
                <c:pt idx="183">
                  <c:v>18577.642293124463</c:v>
                </c:pt>
                <c:pt idx="184">
                  <c:v>17264.346370732423</c:v>
                </c:pt>
                <c:pt idx="185">
                  <c:v>16885.887715788031</c:v>
                </c:pt>
                <c:pt idx="186">
                  <c:v>14990.40080307133</c:v>
                </c:pt>
                <c:pt idx="187">
                  <c:v>15010.003064072636</c:v>
                </c:pt>
                <c:pt idx="188">
                  <c:v>16910.839666641637</c:v>
                </c:pt>
                <c:pt idx="189">
                  <c:v>19388.077954397238</c:v>
                </c:pt>
                <c:pt idx="190">
                  <c:v>22168.296615135543</c:v>
                </c:pt>
                <c:pt idx="191">
                  <c:v>19140.561018303346</c:v>
                </c:pt>
                <c:pt idx="192">
                  <c:v>21403.49611541265</c:v>
                </c:pt>
                <c:pt idx="193">
                  <c:v>24819.234582895151</c:v>
                </c:pt>
                <c:pt idx="194">
                  <c:v>27954.531461238796</c:v>
                </c:pt>
                <c:pt idx="195">
                  <c:v>23255.706492014368</c:v>
                </c:pt>
                <c:pt idx="196">
                  <c:v>27052.01786702394</c:v>
                </c:pt>
                <c:pt idx="197">
                  <c:v>21549.56533467774</c:v>
                </c:pt>
                <c:pt idx="198">
                  <c:v>25372.479864388224</c:v>
                </c:pt>
                <c:pt idx="199">
                  <c:v>30075.884917047224</c:v>
                </c:pt>
                <c:pt idx="200">
                  <c:v>32939.238436225904</c:v>
                </c:pt>
                <c:pt idx="201">
                  <c:v>35055.48669422041</c:v>
                </c:pt>
                <c:pt idx="202">
                  <c:v>37436.658034444918</c:v>
                </c:pt>
                <c:pt idx="203">
                  <c:v>33124.638199621419</c:v>
                </c:pt>
                <c:pt idx="204">
                  <c:v>36651.223145024429</c:v>
                </c:pt>
                <c:pt idx="205">
                  <c:v>35763.708890937734</c:v>
                </c:pt>
                <c:pt idx="206">
                  <c:v>39911.034112695554</c:v>
                </c:pt>
                <c:pt idx="207">
                  <c:v>35699.826991049464</c:v>
                </c:pt>
                <c:pt idx="208">
                  <c:v>35953.005203255874</c:v>
                </c:pt>
                <c:pt idx="209">
                  <c:v>31321.814137688991</c:v>
                </c:pt>
                <c:pt idx="210">
                  <c:v>26857.808002511505</c:v>
                </c:pt>
                <c:pt idx="211">
                  <c:v>22432.1784081734</c:v>
                </c:pt>
                <c:pt idx="212">
                  <c:v>18378.535283951715</c:v>
                </c:pt>
                <c:pt idx="213">
                  <c:v>16639.15648866725</c:v>
                </c:pt>
                <c:pt idx="214">
                  <c:v>16029.606077042623</c:v>
                </c:pt>
                <c:pt idx="215">
                  <c:v>18749.967639703853</c:v>
                </c:pt>
                <c:pt idx="216">
                  <c:v>21241.985457848856</c:v>
                </c:pt>
                <c:pt idx="217">
                  <c:v>23497.530789763456</c:v>
                </c:pt>
                <c:pt idx="218">
                  <c:v>26037.582081674009</c:v>
                </c:pt>
                <c:pt idx="219">
                  <c:v>22522.730392207253</c:v>
                </c:pt>
                <c:pt idx="220">
                  <c:v>25516.882755332121</c:v>
                </c:pt>
                <c:pt idx="221">
                  <c:v>23698.64732085275</c:v>
                </c:pt>
                <c:pt idx="222">
                  <c:v>26124.896228764923</c:v>
                </c:pt>
                <c:pt idx="223">
                  <c:v>25959.357782201998</c:v>
                </c:pt>
                <c:pt idx="224">
                  <c:v>27719.7888460717</c:v>
                </c:pt>
                <c:pt idx="225">
                  <c:v>25596.371736345802</c:v>
                </c:pt>
                <c:pt idx="226">
                  <c:v>26966.992686195077</c:v>
                </c:pt>
                <c:pt idx="227">
                  <c:v>25542.712558097577</c:v>
                </c:pt>
                <c:pt idx="228">
                  <c:v>26625.132665353551</c:v>
                </c:pt>
                <c:pt idx="229">
                  <c:v>27294.464898225793</c:v>
                </c:pt>
                <c:pt idx="230">
                  <c:v>30229.868628052802</c:v>
                </c:pt>
                <c:pt idx="231">
                  <c:v>29517.083097983505</c:v>
                </c:pt>
                <c:pt idx="232">
                  <c:v>30383.155559207302</c:v>
                </c:pt>
                <c:pt idx="233">
                  <c:v>33415.365213084886</c:v>
                </c:pt>
                <c:pt idx="234">
                  <c:v>31180.571436446116</c:v>
                </c:pt>
                <c:pt idx="235">
                  <c:v>34707.156381849127</c:v>
                </c:pt>
                <c:pt idx="236">
                  <c:v>35517.648441745434</c:v>
                </c:pt>
                <c:pt idx="237">
                  <c:v>38632.253977543915</c:v>
                </c:pt>
                <c:pt idx="238">
                  <c:v>41937.145967105927</c:v>
                </c:pt>
                <c:pt idx="239">
                  <c:v>44259.199185772828</c:v>
                </c:pt>
                <c:pt idx="240">
                  <c:v>47365.30649159741</c:v>
                </c:pt>
                <c:pt idx="241">
                  <c:v>44080.334081416062</c:v>
                </c:pt>
                <c:pt idx="242">
                  <c:v>45796.426554117563</c:v>
                </c:pt>
                <c:pt idx="243">
                  <c:v>43658.19078010715</c:v>
                </c:pt>
                <c:pt idx="244">
                  <c:v>44515.592537184508</c:v>
                </c:pt>
                <c:pt idx="245">
                  <c:v>46024.771584434406</c:v>
                </c:pt>
                <c:pt idx="246">
                  <c:v>48281.055892868477</c:v>
                </c:pt>
                <c:pt idx="247">
                  <c:v>47850.084145414228</c:v>
                </c:pt>
                <c:pt idx="248">
                  <c:v>47671.531087876036</c:v>
                </c:pt>
                <c:pt idx="249">
                  <c:v>50052.702428100543</c:v>
                </c:pt>
                <c:pt idx="250">
                  <c:v>49769.540133810049</c:v>
                </c:pt>
                <c:pt idx="251">
                  <c:v>52387.183960264956</c:v>
                </c:pt>
                <c:pt idx="252">
                  <c:v>52778.111175886457</c:v>
                </c:pt>
                <c:pt idx="253">
                  <c:v>55521.381010651261</c:v>
                </c:pt>
                <c:pt idx="254">
                  <c:v>55040.889552655135</c:v>
                </c:pt>
                <c:pt idx="255">
                  <c:v>51678.784095044131</c:v>
                </c:pt>
                <c:pt idx="256">
                  <c:v>49144.479561960281</c:v>
                </c:pt>
                <c:pt idx="257">
                  <c:v>46709.835755871987</c:v>
                </c:pt>
                <c:pt idx="258">
                  <c:v>43400.925503384889</c:v>
                </c:pt>
                <c:pt idx="259">
                  <c:v>42418.700107748693</c:v>
                </c:pt>
                <c:pt idx="260">
                  <c:v>41666.289290561726</c:v>
                </c:pt>
                <c:pt idx="261">
                  <c:v>43808.032238477943</c:v>
                </c:pt>
                <c:pt idx="262">
                  <c:v>41084.269242353745</c:v>
                </c:pt>
                <c:pt idx="263">
                  <c:v>43650.184712445742</c:v>
                </c:pt>
                <c:pt idx="264">
                  <c:v>47472.729753896485</c:v>
                </c:pt>
                <c:pt idx="265">
                  <c:v>56453.700389507554</c:v>
                </c:pt>
                <c:pt idx="266">
                  <c:v>63106.156012268671</c:v>
                </c:pt>
                <c:pt idx="267">
                  <c:v>68997.465819975696</c:v>
                </c:pt>
                <c:pt idx="268">
                  <c:v>62237.706617951051</c:v>
                </c:pt>
                <c:pt idx="269">
                  <c:v>68132.341819995694</c:v>
                </c:pt>
                <c:pt idx="270">
                  <c:v>73410.3011165426</c:v>
                </c:pt>
                <c:pt idx="271">
                  <c:v>79672.207648763826</c:v>
                </c:pt>
                <c:pt idx="272">
                  <c:v>72016.109240401449</c:v>
                </c:pt>
                <c:pt idx="273">
                  <c:v>67577.56081053325</c:v>
                </c:pt>
                <c:pt idx="274">
                  <c:v>71771.072064757944</c:v>
                </c:pt>
                <c:pt idx="275">
                  <c:v>74620.16544955915</c:v>
                </c:pt>
                <c:pt idx="276">
                  <c:v>73755.30926136201</c:v>
                </c:pt>
                <c:pt idx="277">
                  <c:v>77762.228944420523</c:v>
                </c:pt>
                <c:pt idx="278">
                  <c:v>77170.130852550879</c:v>
                </c:pt>
                <c:pt idx="279">
                  <c:v>80335.725768192788</c:v>
                </c:pt>
                <c:pt idx="280">
                  <c:v>83973.157191516308</c:v>
                </c:pt>
                <c:pt idx="281">
                  <c:v>80345.075708285818</c:v>
                </c:pt>
                <c:pt idx="282">
                  <c:v>80255.737856911262</c:v>
                </c:pt>
                <c:pt idx="283">
                  <c:v>82258.553219167123</c:v>
                </c:pt>
                <c:pt idx="284">
                  <c:v>84484.539490302923</c:v>
                </c:pt>
                <c:pt idx="285">
                  <c:v>81630.828207376064</c:v>
                </c:pt>
                <c:pt idx="286">
                  <c:v>79248.274455546591</c:v>
                </c:pt>
                <c:pt idx="287">
                  <c:v>81089.992936557988</c:v>
                </c:pt>
                <c:pt idx="288">
                  <c:v>78989.373771885192</c:v>
                </c:pt>
                <c:pt idx="289">
                  <c:v>77300.63748117174</c:v>
                </c:pt>
                <c:pt idx="290">
                  <c:v>78549.32730530847</c:v>
                </c:pt>
                <c:pt idx="291">
                  <c:v>80108.017779362854</c:v>
                </c:pt>
                <c:pt idx="292">
                  <c:v>78735.033027634825</c:v>
                </c:pt>
                <c:pt idx="293">
                  <c:v>74924.567983979534</c:v>
                </c:pt>
                <c:pt idx="294">
                  <c:v>78453.369858940961</c:v>
                </c:pt>
                <c:pt idx="295">
                  <c:v>81934.877236656292</c:v>
                </c:pt>
                <c:pt idx="296">
                  <c:v>79751.984694984392</c:v>
                </c:pt>
                <c:pt idx="297">
                  <c:v>83326.972602412687</c:v>
                </c:pt>
                <c:pt idx="298">
                  <c:v>87463.952152897924</c:v>
                </c:pt>
                <c:pt idx="299">
                  <c:v>83645.887794224938</c:v>
                </c:pt>
                <c:pt idx="300">
                  <c:v>80489.343807842728</c:v>
                </c:pt>
                <c:pt idx="301">
                  <c:v>84052.877579219232</c:v>
                </c:pt>
                <c:pt idx="302">
                  <c:v>79156.090453783734</c:v>
                </c:pt>
                <c:pt idx="303">
                  <c:v>83739.411822028836</c:v>
                </c:pt>
                <c:pt idx="304">
                  <c:v>78294.334118066283</c:v>
                </c:pt>
                <c:pt idx="305">
                  <c:v>81965.758461285412</c:v>
                </c:pt>
                <c:pt idx="306">
                  <c:v>80832.750601088163</c:v>
                </c:pt>
                <c:pt idx="307">
                  <c:v>77291.68127481034</c:v>
                </c:pt>
                <c:pt idx="308">
                  <c:v>79436.380128804449</c:v>
                </c:pt>
                <c:pt idx="309">
                  <c:v>78919.83410336118</c:v>
                </c:pt>
                <c:pt idx="310">
                  <c:v>76043.704841132101</c:v>
                </c:pt>
                <c:pt idx="311">
                  <c:v>78387.927355383101</c:v>
                </c:pt>
                <c:pt idx="312">
                  <c:v>80910.243210826375</c:v>
                </c:pt>
                <c:pt idx="313">
                  <c:v>78308.06925498537</c:v>
                </c:pt>
                <c:pt idx="314">
                  <c:v>78945.51163210455</c:v>
                </c:pt>
                <c:pt idx="315">
                  <c:v>81273.476662927205</c:v>
                </c:pt>
                <c:pt idx="316">
                  <c:v>78564.912296838404</c:v>
                </c:pt>
                <c:pt idx="317">
                  <c:v>80510.087490575606</c:v>
                </c:pt>
                <c:pt idx="318">
                  <c:v>77801.523124486805</c:v>
                </c:pt>
                <c:pt idx="319">
                  <c:v>75442.527249212202</c:v>
                </c:pt>
                <c:pt idx="320">
                  <c:v>73385.984111642058</c:v>
                </c:pt>
                <c:pt idx="321">
                  <c:v>71292.204330485198</c:v>
                </c:pt>
                <c:pt idx="322">
                  <c:v>70522.044689857095</c:v>
                </c:pt>
                <c:pt idx="323">
                  <c:v>71322.545254935263</c:v>
                </c:pt>
                <c:pt idx="324">
                  <c:v>71029.940682873959</c:v>
                </c:pt>
                <c:pt idx="325">
                  <c:v>72044.00546207896</c:v>
                </c:pt>
                <c:pt idx="326">
                  <c:v>70642.523279034562</c:v>
                </c:pt>
                <c:pt idx="327">
                  <c:v>69286.257020345482</c:v>
                </c:pt>
                <c:pt idx="328">
                  <c:v>68011.325460921478</c:v>
                </c:pt>
                <c:pt idx="329">
                  <c:v>66905.859253178976</c:v>
                </c:pt>
                <c:pt idx="330">
                  <c:v>69471.774723270981</c:v>
                </c:pt>
                <c:pt idx="331">
                  <c:v>66831.170943425735</c:v>
                </c:pt>
                <c:pt idx="332">
                  <c:v>67565.603854264191</c:v>
                </c:pt>
                <c:pt idx="333">
                  <c:v>69992.591738695832</c:v>
                </c:pt>
                <c:pt idx="334">
                  <c:v>67323.163844948198</c:v>
                </c:pt>
                <c:pt idx="335">
                  <c:v>69290.5083342695</c:v>
                </c:pt>
                <c:pt idx="336">
                  <c:v>69400.673726014196</c:v>
                </c:pt>
                <c:pt idx="337">
                  <c:v>69418.29417422117</c:v>
                </c:pt>
                <c:pt idx="338">
                  <c:v>67401.267474743072</c:v>
                </c:pt>
                <c:pt idx="339">
                  <c:v>66951.589780374445</c:v>
                </c:pt>
                <c:pt idx="340">
                  <c:v>65008.276436568041</c:v>
                </c:pt>
                <c:pt idx="341">
                  <c:v>66443.557831870945</c:v>
                </c:pt>
                <c:pt idx="342">
                  <c:v>64554.95955619197</c:v>
                </c:pt>
                <c:pt idx="343">
                  <c:v>62826.706827386472</c:v>
                </c:pt>
                <c:pt idx="344">
                  <c:v>64055.444285497506</c:v>
                </c:pt>
                <c:pt idx="345">
                  <c:v>62707.157307577007</c:v>
                </c:pt>
                <c:pt idx="346">
                  <c:v>61953.767920656806</c:v>
                </c:pt>
                <c:pt idx="347">
                  <c:v>62849.596456746607</c:v>
                </c:pt>
                <c:pt idx="348">
                  <c:v>63582.480670293269</c:v>
                </c:pt>
                <c:pt idx="349">
                  <c:v>64560.335600044236</c:v>
                </c:pt>
                <c:pt idx="350">
                  <c:v>64812.146099415928</c:v>
                </c:pt>
                <c:pt idx="351">
                  <c:v>62361.19851242716</c:v>
                </c:pt>
                <c:pt idx="352">
                  <c:v>64298.983940969658</c:v>
                </c:pt>
                <c:pt idx="353">
                  <c:v>61681.611355093257</c:v>
                </c:pt>
                <c:pt idx="354">
                  <c:v>63841.08973947676</c:v>
                </c:pt>
                <c:pt idx="355">
                  <c:v>66354.537876686387</c:v>
                </c:pt>
                <c:pt idx="356">
                  <c:v>68529.165279719033</c:v>
                </c:pt>
                <c:pt idx="357">
                  <c:v>71611.625336920566</c:v>
                </c:pt>
                <c:pt idx="358">
                  <c:v>74957.161035053432</c:v>
                </c:pt>
                <c:pt idx="359">
                  <c:v>73726.571200731589</c:v>
                </c:pt>
                <c:pt idx="360">
                  <c:v>77372.870342288748</c:v>
                </c:pt>
                <c:pt idx="361">
                  <c:v>78255.027812768356</c:v>
                </c:pt>
                <c:pt idx="362">
                  <c:v>80829.072024574532</c:v>
                </c:pt>
                <c:pt idx="363">
                  <c:v>83298.920547135436</c:v>
                </c:pt>
                <c:pt idx="364">
                  <c:v>85214.536680093835</c:v>
                </c:pt>
                <c:pt idx="365">
                  <c:v>87920.118712365671</c:v>
                </c:pt>
                <c:pt idx="366">
                  <c:v>90803.794085829781</c:v>
                </c:pt>
                <c:pt idx="367">
                  <c:v>95080.070710235101</c:v>
                </c:pt>
                <c:pt idx="368">
                  <c:v>99494.166455521598</c:v>
                </c:pt>
                <c:pt idx="369">
                  <c:v>93547.153994639957</c:v>
                </c:pt>
                <c:pt idx="370">
                  <c:v>88664.805567738076</c:v>
                </c:pt>
                <c:pt idx="371">
                  <c:v>91267.669863803574</c:v>
                </c:pt>
                <c:pt idx="372">
                  <c:v>93865.361324232785</c:v>
                </c:pt>
                <c:pt idx="373">
                  <c:v>96543.970713543968</c:v>
                </c:pt>
                <c:pt idx="374">
                  <c:v>99302.020078698173</c:v>
                </c:pt>
                <c:pt idx="375">
                  <c:v>101679.86602458506</c:v>
                </c:pt>
                <c:pt idx="376">
                  <c:v>98424.150977221871</c:v>
                </c:pt>
                <c:pt idx="377">
                  <c:v>95442.391236246753</c:v>
                </c:pt>
                <c:pt idx="378">
                  <c:v>97764.444454913653</c:v>
                </c:pt>
                <c:pt idx="379">
                  <c:v>98126.280962924153</c:v>
                </c:pt>
                <c:pt idx="380">
                  <c:v>97992.534849721953</c:v>
                </c:pt>
                <c:pt idx="381">
                  <c:v>100006.06537151014</c:v>
                </c:pt>
                <c:pt idx="382">
                  <c:v>98910.004279041736</c:v>
                </c:pt>
                <c:pt idx="383">
                  <c:v>100961.22260332288</c:v>
                </c:pt>
                <c:pt idx="384">
                  <c:v>103359.3904034952</c:v>
                </c:pt>
                <c:pt idx="385">
                  <c:v>105297.91480855718</c:v>
                </c:pt>
                <c:pt idx="386">
                  <c:v>103947.36415470362</c:v>
                </c:pt>
                <c:pt idx="387">
                  <c:v>101614.96588199097</c:v>
                </c:pt>
                <c:pt idx="388">
                  <c:v>103482.17905292408</c:v>
                </c:pt>
                <c:pt idx="389">
                  <c:v>106012.62365008153</c:v>
                </c:pt>
                <c:pt idx="390">
                  <c:v>102627.34028166655</c:v>
                </c:pt>
                <c:pt idx="391">
                  <c:v>104424.72017150975</c:v>
                </c:pt>
                <c:pt idx="392">
                  <c:v>105919.11968837025</c:v>
                </c:pt>
                <c:pt idx="393">
                  <c:v>104353.87226669441</c:v>
                </c:pt>
                <c:pt idx="394">
                  <c:v>105389.73685322377</c:v>
                </c:pt>
                <c:pt idx="395">
                  <c:v>106854.57730930547</c:v>
                </c:pt>
                <c:pt idx="396">
                  <c:v>109250.52817991938</c:v>
                </c:pt>
                <c:pt idx="397">
                  <c:v>108797.29651123928</c:v>
                </c:pt>
                <c:pt idx="398">
                  <c:v>111217.63360699569</c:v>
                </c:pt>
                <c:pt idx="399">
                  <c:v>107923.92198454399</c:v>
                </c:pt>
                <c:pt idx="400">
                  <c:v>110558.19278268697</c:v>
                </c:pt>
                <c:pt idx="401">
                  <c:v>107560.85444592556</c:v>
                </c:pt>
                <c:pt idx="402">
                  <c:v>108320.56112366247</c:v>
                </c:pt>
                <c:pt idx="403">
                  <c:v>105086.8840898506</c:v>
                </c:pt>
                <c:pt idx="404">
                  <c:v>107437.38790451709</c:v>
                </c:pt>
                <c:pt idx="405">
                  <c:v>104835.97388017786</c:v>
                </c:pt>
                <c:pt idx="406">
                  <c:v>103862.36465404555</c:v>
                </c:pt>
                <c:pt idx="407">
                  <c:v>105157.24051064915</c:v>
                </c:pt>
                <c:pt idx="408">
                  <c:v>106502.36677057671</c:v>
                </c:pt>
                <c:pt idx="409">
                  <c:v>105070.48732746151</c:v>
                </c:pt>
                <c:pt idx="410">
                  <c:v>104159.82785071376</c:v>
                </c:pt>
                <c:pt idx="411">
                  <c:v>103072.95730940213</c:v>
                </c:pt>
                <c:pt idx="412">
                  <c:v>103614.07711614633</c:v>
                </c:pt>
                <c:pt idx="413">
                  <c:v>102850.93739458873</c:v>
                </c:pt>
                <c:pt idx="414">
                  <c:v>103126.02565432373</c:v>
                </c:pt>
                <c:pt idx="415">
                  <c:v>105120.71227486542</c:v>
                </c:pt>
                <c:pt idx="416">
                  <c:v>105225.55877288451</c:v>
                </c:pt>
                <c:pt idx="417">
                  <c:v>107229.85208817932</c:v>
                </c:pt>
                <c:pt idx="418">
                  <c:v>104589.68155724983</c:v>
                </c:pt>
                <c:pt idx="419">
                  <c:v>105219.64878227813</c:v>
                </c:pt>
                <c:pt idx="420">
                  <c:v>107342.17834068813</c:v>
                </c:pt>
                <c:pt idx="421">
                  <c:v>104762.80232990024</c:v>
                </c:pt>
                <c:pt idx="422">
                  <c:v>106715.36728883215</c:v>
                </c:pt>
                <c:pt idx="423">
                  <c:v>107762.03430215036</c:v>
                </c:pt>
                <c:pt idx="424">
                  <c:v>105783.00417776077</c:v>
                </c:pt>
                <c:pt idx="425">
                  <c:v>107671.27817949878</c:v>
                </c:pt>
                <c:pt idx="426">
                  <c:v>104566.78950098781</c:v>
                </c:pt>
                <c:pt idx="427">
                  <c:v>106641.28558563226</c:v>
                </c:pt>
                <c:pt idx="428">
                  <c:v>102693.65290590748</c:v>
                </c:pt>
                <c:pt idx="429">
                  <c:v>103778.28994272187</c:v>
                </c:pt>
                <c:pt idx="430">
                  <c:v>102536.39337504917</c:v>
                </c:pt>
                <c:pt idx="431">
                  <c:v>103524.96346433245</c:v>
                </c:pt>
                <c:pt idx="432">
                  <c:v>102184.27580142966</c:v>
                </c:pt>
                <c:pt idx="433">
                  <c:v>103073.45354884422</c:v>
                </c:pt>
                <c:pt idx="434">
                  <c:v>103477.88571271343</c:v>
                </c:pt>
                <c:pt idx="435">
                  <c:v>105962.51376566372</c:v>
                </c:pt>
                <c:pt idx="436">
                  <c:v>102749.73484815053</c:v>
                </c:pt>
                <c:pt idx="437">
                  <c:v>99653.605416159029</c:v>
                </c:pt>
                <c:pt idx="438">
                  <c:v>102129.36575087569</c:v>
                </c:pt>
                <c:pt idx="439">
                  <c:v>105286.46243654369</c:v>
                </c:pt>
                <c:pt idx="440">
                  <c:v>108351.92603379743</c:v>
                </c:pt>
                <c:pt idx="441">
                  <c:v>112884.25802219911</c:v>
                </c:pt>
                <c:pt idx="442">
                  <c:v>118029.20154524143</c:v>
                </c:pt>
                <c:pt idx="443">
                  <c:v>112500.53137608417</c:v>
                </c:pt>
                <c:pt idx="444">
                  <c:v>115967.99819992957</c:v>
                </c:pt>
                <c:pt idx="445">
                  <c:v>120724.97905025014</c:v>
                </c:pt>
                <c:pt idx="446">
                  <c:v>127312.4047392979</c:v>
                </c:pt>
                <c:pt idx="447">
                  <c:v>132866.74125412659</c:v>
                </c:pt>
                <c:pt idx="448">
                  <c:v>125317.03325601202</c:v>
                </c:pt>
                <c:pt idx="449">
                  <c:v>118148.05094028421</c:v>
                </c:pt>
                <c:pt idx="450">
                  <c:v>124750.25615972136</c:v>
                </c:pt>
                <c:pt idx="451">
                  <c:v>115911.32436885398</c:v>
                </c:pt>
                <c:pt idx="452">
                  <c:v>125427.68349282107</c:v>
                </c:pt>
                <c:pt idx="453">
                  <c:v>137012.80738304445</c:v>
                </c:pt>
                <c:pt idx="454">
                  <c:v>134278.38550478584</c:v>
                </c:pt>
                <c:pt idx="455">
                  <c:v>136272.65382616079</c:v>
                </c:pt>
                <c:pt idx="456">
                  <c:v>135897.76960923249</c:v>
                </c:pt>
                <c:pt idx="457">
                  <c:v>134589.55321180355</c:v>
                </c:pt>
                <c:pt idx="458">
                  <c:v>133777.12898541029</c:v>
                </c:pt>
                <c:pt idx="459">
                  <c:v>133719.82865931618</c:v>
                </c:pt>
                <c:pt idx="460">
                  <c:v>132913.29958866179</c:v>
                </c:pt>
                <c:pt idx="461">
                  <c:v>131860.3936687063</c:v>
                </c:pt>
                <c:pt idx="462">
                  <c:v>130879.94317869769</c:v>
                </c:pt>
                <c:pt idx="463">
                  <c:v>129367.13103064398</c:v>
                </c:pt>
                <c:pt idx="464">
                  <c:v>127937.5313820341</c:v>
                </c:pt>
                <c:pt idx="465">
                  <c:v>126724.58094190792</c:v>
                </c:pt>
                <c:pt idx="466">
                  <c:v>126833.03223472726</c:v>
                </c:pt>
                <c:pt idx="467">
                  <c:v>125699.80587180766</c:v>
                </c:pt>
                <c:pt idx="468">
                  <c:v>124668.03036437437</c:v>
                </c:pt>
                <c:pt idx="469">
                  <c:v>125385.39607101216</c:v>
                </c:pt>
                <c:pt idx="470">
                  <c:v>126854.67038621068</c:v>
                </c:pt>
                <c:pt idx="471">
                  <c:v>128192.77636920327</c:v>
                </c:pt>
                <c:pt idx="472">
                  <c:v>129697.89104559609</c:v>
                </c:pt>
                <c:pt idx="473">
                  <c:v>132008.12063995146</c:v>
                </c:pt>
                <c:pt idx="474">
                  <c:v>129595.92955955297</c:v>
                </c:pt>
                <c:pt idx="475">
                  <c:v>128480.42331919947</c:v>
                </c:pt>
                <c:pt idx="476">
                  <c:v>126400.70227082535</c:v>
                </c:pt>
                <c:pt idx="477">
                  <c:v>126929.43924999723</c:v>
                </c:pt>
                <c:pt idx="478">
                  <c:v>125046.54046058154</c:v>
                </c:pt>
                <c:pt idx="479">
                  <c:v>126630.35613629792</c:v>
                </c:pt>
                <c:pt idx="480">
                  <c:v>128023.88535825077</c:v>
                </c:pt>
                <c:pt idx="481">
                  <c:v>129666.08017900528</c:v>
                </c:pt>
                <c:pt idx="482">
                  <c:v>129106.93379680238</c:v>
                </c:pt>
                <c:pt idx="483">
                  <c:v>129523.26682365101</c:v>
                </c:pt>
                <c:pt idx="484">
                  <c:v>127857.70844374153</c:v>
                </c:pt>
                <c:pt idx="485">
                  <c:v>127246.90024190122</c:v>
                </c:pt>
                <c:pt idx="486">
                  <c:v>128361.46582775415</c:v>
                </c:pt>
                <c:pt idx="487">
                  <c:v>126924.26686412655</c:v>
                </c:pt>
                <c:pt idx="488">
                  <c:v>125689.20967996978</c:v>
                </c:pt>
                <c:pt idx="489">
                  <c:v>126424.68031133458</c:v>
                </c:pt>
                <c:pt idx="490">
                  <c:v>127222.96394685435</c:v>
                </c:pt>
                <c:pt idx="491">
                  <c:v>127818.76801603934</c:v>
                </c:pt>
                <c:pt idx="492">
                  <c:v>128249.04134486304</c:v>
                </c:pt>
                <c:pt idx="493">
                  <c:v>128744.3446074001</c:v>
                </c:pt>
                <c:pt idx="494">
                  <c:v>126333.67339000513</c:v>
                </c:pt>
                <c:pt idx="495">
                  <c:v>125610.60214412745</c:v>
                </c:pt>
                <c:pt idx="496">
                  <c:v>127216.21762716818</c:v>
                </c:pt>
                <c:pt idx="497">
                  <c:v>127459.63296900138</c:v>
                </c:pt>
                <c:pt idx="498">
                  <c:v>125388.65113289762</c:v>
                </c:pt>
                <c:pt idx="499">
                  <c:v>123627.257608307</c:v>
                </c:pt>
                <c:pt idx="500">
                  <c:v>122359.17152238256</c:v>
                </c:pt>
                <c:pt idx="501">
                  <c:v>122677.84135126669</c:v>
                </c:pt>
                <c:pt idx="502">
                  <c:v>124430.88264994169</c:v>
                </c:pt>
                <c:pt idx="503">
                  <c:v>123937.61183324349</c:v>
                </c:pt>
                <c:pt idx="504">
                  <c:v>124098.69200881998</c:v>
                </c:pt>
                <c:pt idx="505">
                  <c:v>125888.68213346848</c:v>
                </c:pt>
                <c:pt idx="506">
                  <c:v>128221.45051166769</c:v>
                </c:pt>
                <c:pt idx="507">
                  <c:v>130670.60769168343</c:v>
                </c:pt>
                <c:pt idx="508">
                  <c:v>133214.35386619135</c:v>
                </c:pt>
                <c:pt idx="509">
                  <c:v>130437.39566494325</c:v>
                </c:pt>
                <c:pt idx="510">
                  <c:v>127676.01605948144</c:v>
                </c:pt>
                <c:pt idx="511">
                  <c:v>129977.74742386291</c:v>
                </c:pt>
                <c:pt idx="512">
                  <c:v>130368.37343489734</c:v>
                </c:pt>
                <c:pt idx="513">
                  <c:v>131790.35325284977</c:v>
                </c:pt>
                <c:pt idx="514">
                  <c:v>131189.93451260703</c:v>
                </c:pt>
                <c:pt idx="515">
                  <c:v>131163.47150121199</c:v>
                </c:pt>
                <c:pt idx="516">
                  <c:v>129451.93726544542</c:v>
                </c:pt>
                <c:pt idx="517">
                  <c:v>128693.73347134179</c:v>
                </c:pt>
                <c:pt idx="518">
                  <c:v>128472.58372882257</c:v>
                </c:pt>
                <c:pt idx="519">
                  <c:v>128888.99900863343</c:v>
                </c:pt>
                <c:pt idx="520">
                  <c:v>129335.28767395757</c:v>
                </c:pt>
                <c:pt idx="521">
                  <c:v>128611.30699116147</c:v>
                </c:pt>
                <c:pt idx="522">
                  <c:v>129747.30289607903</c:v>
                </c:pt>
                <c:pt idx="523">
                  <c:v>128308.5840694479</c:v>
                </c:pt>
                <c:pt idx="524">
                  <c:v>128325.34066247965</c:v>
                </c:pt>
                <c:pt idx="525">
                  <c:v>127047.72731422375</c:v>
                </c:pt>
                <c:pt idx="526">
                  <c:v>128143.07951057045</c:v>
                </c:pt>
                <c:pt idx="527">
                  <c:v>126910.30212091899</c:v>
                </c:pt>
                <c:pt idx="528">
                  <c:v>126271.64636113594</c:v>
                </c:pt>
                <c:pt idx="529">
                  <c:v>125310.92444911813</c:v>
                </c:pt>
                <c:pt idx="530">
                  <c:v>124488.51007042248</c:v>
                </c:pt>
                <c:pt idx="531">
                  <c:v>123676.7347327516</c:v>
                </c:pt>
                <c:pt idx="532">
                  <c:v>123080.02001008163</c:v>
                </c:pt>
                <c:pt idx="533">
                  <c:v>123471.12758337343</c:v>
                </c:pt>
                <c:pt idx="534">
                  <c:v>122868.3334086893</c:v>
                </c:pt>
                <c:pt idx="535">
                  <c:v>122043.3613575216</c:v>
                </c:pt>
                <c:pt idx="536">
                  <c:v>123425.43644342266</c:v>
                </c:pt>
                <c:pt idx="537">
                  <c:v>124919.83596028316</c:v>
                </c:pt>
                <c:pt idx="538">
                  <c:v>122710.54659085727</c:v>
                </c:pt>
                <c:pt idx="539">
                  <c:v>124502.38415680444</c:v>
                </c:pt>
                <c:pt idx="540">
                  <c:v>126728.37042794024</c:v>
                </c:pt>
                <c:pt idx="541">
                  <c:v>124547.9584555816</c:v>
                </c:pt>
                <c:pt idx="542">
                  <c:v>125866.48156080823</c:v>
                </c:pt>
                <c:pt idx="543">
                  <c:v>127455.10058390116</c:v>
                </c:pt>
                <c:pt idx="544">
                  <c:v>125913.79100453109</c:v>
                </c:pt>
                <c:pt idx="545">
                  <c:v>127137.35562700583</c:v>
                </c:pt>
                <c:pt idx="546">
                  <c:v>129154.95051965109</c:v>
                </c:pt>
                <c:pt idx="547">
                  <c:v>126963.51954051678</c:v>
                </c:pt>
                <c:pt idx="548">
                  <c:v>129117.82508926399</c:v>
                </c:pt>
                <c:pt idx="549">
                  <c:v>126258.79428582473</c:v>
                </c:pt>
                <c:pt idx="550">
                  <c:v>122951.40389634117</c:v>
                </c:pt>
                <c:pt idx="551">
                  <c:v>125091.66889121845</c:v>
                </c:pt>
                <c:pt idx="552">
                  <c:v>128067.71632961631</c:v>
                </c:pt>
                <c:pt idx="553">
                  <c:v>124663.81463940795</c:v>
                </c:pt>
                <c:pt idx="554">
                  <c:v>121612.90113177177</c:v>
                </c:pt>
                <c:pt idx="555">
                  <c:v>120143.5117790619</c:v>
                </c:pt>
                <c:pt idx="556">
                  <c:v>121985.23026007329</c:v>
                </c:pt>
                <c:pt idx="557">
                  <c:v>123826.94874108469</c:v>
                </c:pt>
                <c:pt idx="558">
                  <c:v>125676.05698729079</c:v>
                </c:pt>
                <c:pt idx="559">
                  <c:v>124850.89790824938</c:v>
                </c:pt>
                <c:pt idx="560">
                  <c:v>122944.06127652792</c:v>
                </c:pt>
                <c:pt idx="561">
                  <c:v>124486.12477889424</c:v>
                </c:pt>
                <c:pt idx="562">
                  <c:v>126030.7746990787</c:v>
                </c:pt>
                <c:pt idx="563">
                  <c:v>127533.30295765336</c:v>
                </c:pt>
                <c:pt idx="564">
                  <c:v>127337.82512669629</c:v>
                </c:pt>
                <c:pt idx="565">
                  <c:v>125556.37719276689</c:v>
                </c:pt>
                <c:pt idx="566">
                  <c:v>126910.37117092809</c:v>
                </c:pt>
                <c:pt idx="567">
                  <c:v>128547.02366778656</c:v>
                </c:pt>
                <c:pt idx="568">
                  <c:v>126491.24046171819</c:v>
                </c:pt>
                <c:pt idx="569">
                  <c:v>128241.32585431531</c:v>
                </c:pt>
                <c:pt idx="570">
                  <c:v>125898.28854057788</c:v>
                </c:pt>
                <c:pt idx="571">
                  <c:v>128192.99962802439</c:v>
                </c:pt>
                <c:pt idx="572">
                  <c:v>126462.72420558229</c:v>
                </c:pt>
                <c:pt idx="573">
                  <c:v>128591.90455266752</c:v>
                </c:pt>
                <c:pt idx="574">
                  <c:v>125973.77203528935</c:v>
                </c:pt>
                <c:pt idx="575">
                  <c:v>125543.20788086762</c:v>
                </c:pt>
                <c:pt idx="576">
                  <c:v>125027.28947577102</c:v>
                </c:pt>
                <c:pt idx="577">
                  <c:v>124545.42654212355</c:v>
                </c:pt>
                <c:pt idx="578">
                  <c:v>124221.83953745401</c:v>
                </c:pt>
                <c:pt idx="579">
                  <c:v>124580.62239463894</c:v>
                </c:pt>
                <c:pt idx="580">
                  <c:v>123930.73476434308</c:v>
                </c:pt>
                <c:pt idx="581">
                  <c:v>122027.69779013048</c:v>
                </c:pt>
                <c:pt idx="582">
                  <c:v>120409.63512908164</c:v>
                </c:pt>
                <c:pt idx="583">
                  <c:v>120891.30099670679</c:v>
                </c:pt>
                <c:pt idx="584">
                  <c:v>120500.14631171184</c:v>
                </c:pt>
                <c:pt idx="585">
                  <c:v>120004.33000250884</c:v>
                </c:pt>
                <c:pt idx="586">
                  <c:v>121130.34972441355</c:v>
                </c:pt>
                <c:pt idx="587">
                  <c:v>122255.63046979878</c:v>
                </c:pt>
                <c:pt idx="588">
                  <c:v>120702.16198640037</c:v>
                </c:pt>
                <c:pt idx="589">
                  <c:v>120403.36208313548</c:v>
                </c:pt>
                <c:pt idx="590">
                  <c:v>120386.07892095482</c:v>
                </c:pt>
                <c:pt idx="591">
                  <c:v>121382.77775195228</c:v>
                </c:pt>
                <c:pt idx="592">
                  <c:v>120107.82416395258</c:v>
                </c:pt>
                <c:pt idx="593">
                  <c:v>120998.47986440609</c:v>
                </c:pt>
                <c:pt idx="594">
                  <c:v>121848.12236802901</c:v>
                </c:pt>
                <c:pt idx="595">
                  <c:v>120273.37580258105</c:v>
                </c:pt>
                <c:pt idx="596">
                  <c:v>118902.67084535834</c:v>
                </c:pt>
                <c:pt idx="597">
                  <c:v>119801.45528752603</c:v>
                </c:pt>
                <c:pt idx="598">
                  <c:v>118644.67104805156</c:v>
                </c:pt>
                <c:pt idx="599">
                  <c:v>119227.54302814582</c:v>
                </c:pt>
                <c:pt idx="600">
                  <c:v>118625.02198396053</c:v>
                </c:pt>
                <c:pt idx="601">
                  <c:v>117356.21505595835</c:v>
                </c:pt>
                <c:pt idx="602">
                  <c:v>117191.22721552545</c:v>
                </c:pt>
                <c:pt idx="603">
                  <c:v>117187.89586193334</c:v>
                </c:pt>
                <c:pt idx="604">
                  <c:v>117364.43870963562</c:v>
                </c:pt>
                <c:pt idx="605">
                  <c:v>116547.83450211817</c:v>
                </c:pt>
                <c:pt idx="606">
                  <c:v>116913.28104367451</c:v>
                </c:pt>
                <c:pt idx="607">
                  <c:v>115634.90776391685</c:v>
                </c:pt>
                <c:pt idx="608">
                  <c:v>115338.43386368726</c:v>
                </c:pt>
                <c:pt idx="609">
                  <c:v>114824.76498525396</c:v>
                </c:pt>
                <c:pt idx="610">
                  <c:v>114848.10824844046</c:v>
                </c:pt>
                <c:pt idx="611">
                  <c:v>113763.13753588326</c:v>
                </c:pt>
                <c:pt idx="612">
                  <c:v>113177.12691293874</c:v>
                </c:pt>
                <c:pt idx="613">
                  <c:v>113844.24221625258</c:v>
                </c:pt>
                <c:pt idx="614">
                  <c:v>114666.17310039538</c:v>
                </c:pt>
                <c:pt idx="615">
                  <c:v>113533.32670322667</c:v>
                </c:pt>
                <c:pt idx="616">
                  <c:v>114381.12176555092</c:v>
                </c:pt>
                <c:pt idx="617">
                  <c:v>113255.87468339992</c:v>
                </c:pt>
                <c:pt idx="618">
                  <c:v>112364.30653804319</c:v>
                </c:pt>
                <c:pt idx="619">
                  <c:v>112805.29502639921</c:v>
                </c:pt>
                <c:pt idx="620">
                  <c:v>114247.96618689681</c:v>
                </c:pt>
                <c:pt idx="621">
                  <c:v>113741.89975741516</c:v>
                </c:pt>
                <c:pt idx="622">
                  <c:v>112767.00547165002</c:v>
                </c:pt>
                <c:pt idx="623">
                  <c:v>111220.37637176755</c:v>
                </c:pt>
                <c:pt idx="624">
                  <c:v>110395.75374958639</c:v>
                </c:pt>
                <c:pt idx="625">
                  <c:v>109973.37775449839</c:v>
                </c:pt>
                <c:pt idx="626">
                  <c:v>110072.59524368064</c:v>
                </c:pt>
                <c:pt idx="627">
                  <c:v>111145.77814444323</c:v>
                </c:pt>
                <c:pt idx="628">
                  <c:v>112257.01833595854</c:v>
                </c:pt>
                <c:pt idx="629">
                  <c:v>113443.26464420004</c:v>
                </c:pt>
                <c:pt idx="630">
                  <c:v>114762.52672594615</c:v>
                </c:pt>
                <c:pt idx="631">
                  <c:v>116811.15863240915</c:v>
                </c:pt>
                <c:pt idx="632">
                  <c:v>119255.51246504835</c:v>
                </c:pt>
                <c:pt idx="633">
                  <c:v>121947.05394345026</c:v>
                </c:pt>
                <c:pt idx="634">
                  <c:v>124604.60250195654</c:v>
                </c:pt>
                <c:pt idx="635">
                  <c:v>127637.92062061332</c:v>
                </c:pt>
                <c:pt idx="636">
                  <c:v>131299.36878081961</c:v>
                </c:pt>
                <c:pt idx="637">
                  <c:v>126817.88422110141</c:v>
                </c:pt>
                <c:pt idx="638">
                  <c:v>122822.75582251602</c:v>
                </c:pt>
                <c:pt idx="639">
                  <c:v>126182.33207451881</c:v>
                </c:pt>
                <c:pt idx="640">
                  <c:v>124494.94827377691</c:v>
                </c:pt>
                <c:pt idx="641">
                  <c:v>124526.57497627285</c:v>
                </c:pt>
                <c:pt idx="642">
                  <c:v>120136.28219676705</c:v>
                </c:pt>
                <c:pt idx="643">
                  <c:v>122984.6007850678</c:v>
                </c:pt>
                <c:pt idx="644">
                  <c:v>124922.3862136103</c:v>
                </c:pt>
                <c:pt idx="645">
                  <c:v>126788.86040802395</c:v>
                </c:pt>
                <c:pt idx="646">
                  <c:v>128783.91651682538</c:v>
                </c:pt>
                <c:pt idx="647">
                  <c:v>130577.2320358115</c:v>
                </c:pt>
                <c:pt idx="648">
                  <c:v>132367.22216045999</c:v>
                </c:pt>
                <c:pt idx="649">
                  <c:v>130494.27859907484</c:v>
                </c:pt>
                <c:pt idx="650">
                  <c:v>129433.43808438483</c:v>
                </c:pt>
                <c:pt idx="651">
                  <c:v>127931.8079710064</c:v>
                </c:pt>
                <c:pt idx="652">
                  <c:v>129144.65743394883</c:v>
                </c:pt>
                <c:pt idx="653">
                  <c:v>130786.85225470334</c:v>
                </c:pt>
                <c:pt idx="654">
                  <c:v>132168.18836408493</c:v>
                </c:pt>
                <c:pt idx="655">
                  <c:v>133302.33682770381</c:v>
                </c:pt>
                <c:pt idx="656">
                  <c:v>134338.57090249291</c:v>
                </c:pt>
                <c:pt idx="657">
                  <c:v>135459.78727702107</c:v>
                </c:pt>
                <c:pt idx="658">
                  <c:v>136503.41111700487</c:v>
                </c:pt>
                <c:pt idx="659">
                  <c:v>137316.1047946543</c:v>
                </c:pt>
                <c:pt idx="660">
                  <c:v>137967.70159105927</c:v>
                </c:pt>
                <c:pt idx="661">
                  <c:v>138475.19796616759</c:v>
                </c:pt>
                <c:pt idx="662">
                  <c:v>138861.87168034256</c:v>
                </c:pt>
                <c:pt idx="663">
                  <c:v>139238.93869976443</c:v>
                </c:pt>
                <c:pt idx="664">
                  <c:v>141099.87057028204</c:v>
                </c:pt>
                <c:pt idx="665">
                  <c:v>142927.54849742353</c:v>
                </c:pt>
                <c:pt idx="666">
                  <c:v>144881.96089765412</c:v>
                </c:pt>
                <c:pt idx="667">
                  <c:v>147070.25936629696</c:v>
                </c:pt>
                <c:pt idx="668">
                  <c:v>149325.80469821155</c:v>
                </c:pt>
                <c:pt idx="669">
                  <c:v>148600.58502880347</c:v>
                </c:pt>
                <c:pt idx="670">
                  <c:v>145753.33316364166</c:v>
                </c:pt>
                <c:pt idx="671">
                  <c:v>148082.77614750326</c:v>
                </c:pt>
                <c:pt idx="672">
                  <c:v>150401.87346009229</c:v>
                </c:pt>
                <c:pt idx="673">
                  <c:v>147767.02244967519</c:v>
                </c:pt>
                <c:pt idx="674">
                  <c:v>149504.91472970106</c:v>
                </c:pt>
                <c:pt idx="675">
                  <c:v>150866.29847305696</c:v>
                </c:pt>
                <c:pt idx="676">
                  <c:v>149281.67279808599</c:v>
                </c:pt>
                <c:pt idx="677">
                  <c:v>150199.6706297599</c:v>
                </c:pt>
                <c:pt idx="678">
                  <c:v>151037.12002081156</c:v>
                </c:pt>
                <c:pt idx="679">
                  <c:v>150016.36352015394</c:v>
                </c:pt>
                <c:pt idx="680">
                  <c:v>150594.43215287165</c:v>
                </c:pt>
                <c:pt idx="681">
                  <c:v>151126.6842413822</c:v>
                </c:pt>
                <c:pt idx="682">
                  <c:v>151859.19896666912</c:v>
                </c:pt>
                <c:pt idx="683">
                  <c:v>152023.87081689844</c:v>
                </c:pt>
                <c:pt idx="684">
                  <c:v>151687.02141324466</c:v>
                </c:pt>
                <c:pt idx="685">
                  <c:v>150457.3473302761</c:v>
                </c:pt>
                <c:pt idx="686">
                  <c:v>152321.23510687161</c:v>
                </c:pt>
                <c:pt idx="687">
                  <c:v>152326.45754911419</c:v>
                </c:pt>
                <c:pt idx="688">
                  <c:v>149896.40807842411</c:v>
                </c:pt>
                <c:pt idx="689">
                  <c:v>152040.73744415847</c:v>
                </c:pt>
                <c:pt idx="690">
                  <c:v>152243.45301818647</c:v>
                </c:pt>
                <c:pt idx="691">
                  <c:v>151294.4716262799</c:v>
                </c:pt>
                <c:pt idx="692">
                  <c:v>149307.84218687261</c:v>
                </c:pt>
                <c:pt idx="693">
                  <c:v>149062.68067729386</c:v>
                </c:pt>
                <c:pt idx="694">
                  <c:v>150557.81917067384</c:v>
                </c:pt>
                <c:pt idx="695">
                  <c:v>150167.86729234952</c:v>
                </c:pt>
                <c:pt idx="696">
                  <c:v>148308.90634523958</c:v>
                </c:pt>
                <c:pt idx="697">
                  <c:v>149749.36057617876</c:v>
                </c:pt>
                <c:pt idx="698">
                  <c:v>151042.75847974344</c:v>
                </c:pt>
                <c:pt idx="699">
                  <c:v>152461.04341509854</c:v>
                </c:pt>
                <c:pt idx="700">
                  <c:v>150493.03229748461</c:v>
                </c:pt>
                <c:pt idx="701">
                  <c:v>148659.52905568396</c:v>
                </c:pt>
                <c:pt idx="702">
                  <c:v>150251.47347311449</c:v>
                </c:pt>
                <c:pt idx="703">
                  <c:v>151962.02362191997</c:v>
                </c:pt>
                <c:pt idx="704">
                  <c:v>153463.0739274557</c:v>
                </c:pt>
                <c:pt idx="705">
                  <c:v>155008.83231241937</c:v>
                </c:pt>
                <c:pt idx="706">
                  <c:v>156921.49253929988</c:v>
                </c:pt>
                <c:pt idx="707">
                  <c:v>158417.73949745906</c:v>
                </c:pt>
                <c:pt idx="708">
                  <c:v>159786.51300600966</c:v>
                </c:pt>
                <c:pt idx="709">
                  <c:v>161220.3164482736</c:v>
                </c:pt>
                <c:pt idx="710">
                  <c:v>161259.51631862632</c:v>
                </c:pt>
                <c:pt idx="711">
                  <c:v>160788.96697060921</c:v>
                </c:pt>
                <c:pt idx="712">
                  <c:v>162004.03336311004</c:v>
                </c:pt>
                <c:pt idx="713">
                  <c:v>163771.85419217445</c:v>
                </c:pt>
                <c:pt idx="714">
                  <c:v>166243.18066777429</c:v>
                </c:pt>
                <c:pt idx="715">
                  <c:v>168466.58052109194</c:v>
                </c:pt>
                <c:pt idx="716">
                  <c:v>170436.14193997165</c:v>
                </c:pt>
                <c:pt idx="717">
                  <c:v>173042.33163037477</c:v>
                </c:pt>
                <c:pt idx="718">
                  <c:v>169366.37446253275</c:v>
                </c:pt>
                <c:pt idx="719">
                  <c:v>166206.03081864168</c:v>
                </c:pt>
                <c:pt idx="720">
                  <c:v>168844.36598764174</c:v>
                </c:pt>
                <c:pt idx="721">
                  <c:v>165433.62491391748</c:v>
                </c:pt>
                <c:pt idx="722">
                  <c:v>165065.01563849871</c:v>
                </c:pt>
                <c:pt idx="723">
                  <c:v>161955.9673709771</c:v>
                </c:pt>
                <c:pt idx="724">
                  <c:v>164379.2603728114</c:v>
                </c:pt>
                <c:pt idx="725">
                  <c:v>167241.50542721088</c:v>
                </c:pt>
                <c:pt idx="726">
                  <c:v>166155.61063509193</c:v>
                </c:pt>
                <c:pt idx="727">
                  <c:v>163961.13992995053</c:v>
                </c:pt>
                <c:pt idx="728">
                  <c:v>165473.64437153804</c:v>
                </c:pt>
                <c:pt idx="729">
                  <c:v>163312.23068672363</c:v>
                </c:pt>
                <c:pt idx="730">
                  <c:v>161340.79987735173</c:v>
                </c:pt>
                <c:pt idx="731">
                  <c:v>162796.03363868032</c:v>
                </c:pt>
                <c:pt idx="732">
                  <c:v>160634.99991961679</c:v>
                </c:pt>
                <c:pt idx="733">
                  <c:v>162350.35341579883</c:v>
                </c:pt>
                <c:pt idx="734">
                  <c:v>164658.73556885554</c:v>
                </c:pt>
                <c:pt idx="735">
                  <c:v>167135.6043683514</c:v>
                </c:pt>
                <c:pt idx="736">
                  <c:v>169819.75608155859</c:v>
                </c:pt>
                <c:pt idx="737">
                  <c:v>167657.9624309933</c:v>
                </c:pt>
                <c:pt idx="738">
                  <c:v>168893.7201660393</c:v>
                </c:pt>
                <c:pt idx="739">
                  <c:v>169908.52392176379</c:v>
                </c:pt>
                <c:pt idx="740">
                  <c:v>168689.42529914418</c:v>
                </c:pt>
                <c:pt idx="741">
                  <c:v>169307.39866391325</c:v>
                </c:pt>
                <c:pt idx="742">
                  <c:v>170356.19533953333</c:v>
                </c:pt>
                <c:pt idx="743">
                  <c:v>170993.38209380861</c:v>
                </c:pt>
                <c:pt idx="744">
                  <c:v>171995.99273696184</c:v>
                </c:pt>
                <c:pt idx="745">
                  <c:v>172923.59726338886</c:v>
                </c:pt>
                <c:pt idx="746">
                  <c:v>171150.69788654856</c:v>
                </c:pt>
                <c:pt idx="747">
                  <c:v>168577.78129352571</c:v>
                </c:pt>
                <c:pt idx="748">
                  <c:v>170551.77657152223</c:v>
                </c:pt>
                <c:pt idx="749">
                  <c:v>172807.32190343682</c:v>
                </c:pt>
                <c:pt idx="750">
                  <c:v>169908.77466190554</c:v>
                </c:pt>
                <c:pt idx="751">
                  <c:v>170020.99153710401</c:v>
                </c:pt>
                <c:pt idx="752">
                  <c:v>172280.23175161597</c:v>
                </c:pt>
                <c:pt idx="753">
                  <c:v>169570.5274882745</c:v>
                </c:pt>
                <c:pt idx="754">
                  <c:v>169684.17454101495</c:v>
                </c:pt>
                <c:pt idx="755">
                  <c:v>168734.40366549353</c:v>
                </c:pt>
                <c:pt idx="756">
                  <c:v>170662.95188754267</c:v>
                </c:pt>
                <c:pt idx="757">
                  <c:v>172380.89180154284</c:v>
                </c:pt>
                <c:pt idx="758">
                  <c:v>174407.35441242173</c:v>
                </c:pt>
                <c:pt idx="759">
                  <c:v>172930.1876273446</c:v>
                </c:pt>
                <c:pt idx="760">
                  <c:v>170768.77394253018</c:v>
                </c:pt>
                <c:pt idx="761">
                  <c:v>169062.16139600571</c:v>
                </c:pt>
                <c:pt idx="762">
                  <c:v>168136.80410398613</c:v>
                </c:pt>
                <c:pt idx="763">
                  <c:v>169380.6905807463</c:v>
                </c:pt>
                <c:pt idx="764">
                  <c:v>171029.53619017603</c:v>
                </c:pt>
                <c:pt idx="765">
                  <c:v>173034.56848199031</c:v>
                </c:pt>
                <c:pt idx="766">
                  <c:v>175661.81900319832</c:v>
                </c:pt>
                <c:pt idx="767">
                  <c:v>178535.88768190931</c:v>
                </c:pt>
                <c:pt idx="768">
                  <c:v>179679.74846433493</c:v>
                </c:pt>
                <c:pt idx="769">
                  <c:v>183384.05726267048</c:v>
                </c:pt>
                <c:pt idx="770">
                  <c:v>181313.07542656671</c:v>
                </c:pt>
                <c:pt idx="771">
                  <c:v>182873.24385366004</c:v>
                </c:pt>
                <c:pt idx="772">
                  <c:v>184375.03313571523</c:v>
                </c:pt>
                <c:pt idx="773">
                  <c:v>185825.09406140752</c:v>
                </c:pt>
                <c:pt idx="774">
                  <c:v>187184.63036346473</c:v>
                </c:pt>
                <c:pt idx="775">
                  <c:v>185836.24541634528</c:v>
                </c:pt>
                <c:pt idx="776">
                  <c:v>184274.41768642742</c:v>
                </c:pt>
                <c:pt idx="777">
                  <c:v>182705.75057299362</c:v>
                </c:pt>
                <c:pt idx="778">
                  <c:v>183835.09568923595</c:v>
                </c:pt>
                <c:pt idx="779">
                  <c:v>184926.75300298529</c:v>
                </c:pt>
                <c:pt idx="780">
                  <c:v>183206.09958919749</c:v>
                </c:pt>
                <c:pt idx="781">
                  <c:v>184224.22873925959</c:v>
                </c:pt>
                <c:pt idx="782">
                  <c:v>184905.75408470311</c:v>
                </c:pt>
                <c:pt idx="783">
                  <c:v>185550.3306041731</c:v>
                </c:pt>
                <c:pt idx="784">
                  <c:v>186052.28465538539</c:v>
                </c:pt>
                <c:pt idx="785">
                  <c:v>186437.11092826168</c:v>
                </c:pt>
                <c:pt idx="786">
                  <c:v>186800.13739381361</c:v>
                </c:pt>
                <c:pt idx="787">
                  <c:v>184677.86018134037</c:v>
                </c:pt>
                <c:pt idx="788">
                  <c:v>185204.84585252323</c:v>
                </c:pt>
                <c:pt idx="789">
                  <c:v>186868.10150408262</c:v>
                </c:pt>
                <c:pt idx="790">
                  <c:v>184476.04860848101</c:v>
                </c:pt>
                <c:pt idx="791">
                  <c:v>186632.57108678663</c:v>
                </c:pt>
                <c:pt idx="792">
                  <c:v>183924.38668644871</c:v>
                </c:pt>
                <c:pt idx="793">
                  <c:v>185912.79200657492</c:v>
                </c:pt>
                <c:pt idx="794">
                  <c:v>183689.44390436626</c:v>
                </c:pt>
                <c:pt idx="795">
                  <c:v>181523.47063054124</c:v>
                </c:pt>
                <c:pt idx="796">
                  <c:v>183516.30980978426</c:v>
                </c:pt>
                <c:pt idx="797">
                  <c:v>180981.76975760079</c:v>
                </c:pt>
                <c:pt idx="798">
                  <c:v>182923.98904526012</c:v>
                </c:pt>
                <c:pt idx="799">
                  <c:v>185155.88712855169</c:v>
                </c:pt>
                <c:pt idx="800">
                  <c:v>187537.42795703592</c:v>
                </c:pt>
                <c:pt idx="801">
                  <c:v>188113.30204663536</c:v>
                </c:pt>
                <c:pt idx="802">
                  <c:v>185267.95001022797</c:v>
                </c:pt>
                <c:pt idx="803">
                  <c:v>187813.54362603455</c:v>
                </c:pt>
                <c:pt idx="804">
                  <c:v>188179.31022234863</c:v>
                </c:pt>
                <c:pt idx="805">
                  <c:v>191042.29425326758</c:v>
                </c:pt>
                <c:pt idx="806">
                  <c:v>187686.64821342163</c:v>
                </c:pt>
                <c:pt idx="807">
                  <c:v>186912.12626469653</c:v>
                </c:pt>
                <c:pt idx="808">
                  <c:v>185087.36223516625</c:v>
                </c:pt>
                <c:pt idx="809">
                  <c:v>186620.1885310392</c:v>
                </c:pt>
                <c:pt idx="810">
                  <c:v>184670.79573521862</c:v>
                </c:pt>
                <c:pt idx="811">
                  <c:v>186273.08582392175</c:v>
                </c:pt>
                <c:pt idx="812">
                  <c:v>184294.05569953215</c:v>
                </c:pt>
                <c:pt idx="813">
                  <c:v>182514.88756010807</c:v>
                </c:pt>
                <c:pt idx="814">
                  <c:v>184001.15833525438</c:v>
                </c:pt>
                <c:pt idx="815">
                  <c:v>182184.37358649267</c:v>
                </c:pt>
                <c:pt idx="816">
                  <c:v>180479.29876849116</c:v>
                </c:pt>
                <c:pt idx="817">
                  <c:v>178871.4951827162</c:v>
                </c:pt>
                <c:pt idx="818">
                  <c:v>177333.22532935321</c:v>
                </c:pt>
                <c:pt idx="819">
                  <c:v>178617.3860264245</c:v>
                </c:pt>
                <c:pt idx="820">
                  <c:v>177207.54459686062</c:v>
                </c:pt>
                <c:pt idx="821">
                  <c:v>176591.01778966404</c:v>
                </c:pt>
                <c:pt idx="822">
                  <c:v>176608.72783439045</c:v>
                </c:pt>
                <c:pt idx="823">
                  <c:v>177548.89496164845</c:v>
                </c:pt>
                <c:pt idx="824">
                  <c:v>176155.01209362174</c:v>
                </c:pt>
                <c:pt idx="825">
                  <c:v>174905.51621093135</c:v>
                </c:pt>
                <c:pt idx="826">
                  <c:v>173641.58162970733</c:v>
                </c:pt>
                <c:pt idx="827">
                  <c:v>174226.30105110025</c:v>
                </c:pt>
                <c:pt idx="828">
                  <c:v>174900.43663134906</c:v>
                </c:pt>
                <c:pt idx="829">
                  <c:v>173586.72653675909</c:v>
                </c:pt>
                <c:pt idx="830">
                  <c:v>174732.32913642976</c:v>
                </c:pt>
                <c:pt idx="831">
                  <c:v>176274.02315053635</c:v>
                </c:pt>
                <c:pt idx="832">
                  <c:v>176018.97142715665</c:v>
                </c:pt>
                <c:pt idx="833">
                  <c:v>177299.06775337085</c:v>
                </c:pt>
                <c:pt idx="834">
                  <c:v>177503.90188542279</c:v>
                </c:pt>
                <c:pt idx="835">
                  <c:v>177112.49574064024</c:v>
                </c:pt>
                <c:pt idx="836">
                  <c:v>178331.25701573843</c:v>
                </c:pt>
                <c:pt idx="837">
                  <c:v>179634.63110231594</c:v>
                </c:pt>
                <c:pt idx="838">
                  <c:v>180290.28492602077</c:v>
                </c:pt>
                <c:pt idx="839">
                  <c:v>181599.94031301377</c:v>
                </c:pt>
                <c:pt idx="840">
                  <c:v>179856.48895417288</c:v>
                </c:pt>
                <c:pt idx="841">
                  <c:v>181133.62937430921</c:v>
                </c:pt>
                <c:pt idx="842">
                  <c:v>182295.11996914848</c:v>
                </c:pt>
                <c:pt idx="843">
                  <c:v>180880.33898482312</c:v>
                </c:pt>
                <c:pt idx="844">
                  <c:v>179473.91724701721</c:v>
                </c:pt>
                <c:pt idx="845">
                  <c:v>180281.80757729008</c:v>
                </c:pt>
                <c:pt idx="846">
                  <c:v>178943.77967464348</c:v>
                </c:pt>
                <c:pt idx="847">
                  <c:v>177725.44098352565</c:v>
                </c:pt>
                <c:pt idx="848">
                  <c:v>176801.95571509458</c:v>
                </c:pt>
                <c:pt idx="849">
                  <c:v>177276.56763508648</c:v>
                </c:pt>
                <c:pt idx="850">
                  <c:v>178076.32922364518</c:v>
                </c:pt>
                <c:pt idx="851">
                  <c:v>179335.36471905449</c:v>
                </c:pt>
                <c:pt idx="852">
                  <c:v>179814.41121389213</c:v>
                </c:pt>
                <c:pt idx="853">
                  <c:v>178813.65274994553</c:v>
                </c:pt>
                <c:pt idx="854">
                  <c:v>178488.56065832899</c:v>
                </c:pt>
                <c:pt idx="855">
                  <c:v>178309.1248954449</c:v>
                </c:pt>
                <c:pt idx="856">
                  <c:v>179729.6267603584</c:v>
                </c:pt>
                <c:pt idx="857">
                  <c:v>182052.41895554477</c:v>
                </c:pt>
                <c:pt idx="858">
                  <c:v>184805.66497332242</c:v>
                </c:pt>
                <c:pt idx="859">
                  <c:v>180152.05592845331</c:v>
                </c:pt>
                <c:pt idx="860">
                  <c:v>179298.85805397216</c:v>
                </c:pt>
                <c:pt idx="861">
                  <c:v>176202.72862198067</c:v>
                </c:pt>
                <c:pt idx="862">
                  <c:v>178713.9598296319</c:v>
                </c:pt>
                <c:pt idx="863">
                  <c:v>181403.28437847539</c:v>
                </c:pt>
                <c:pt idx="864">
                  <c:v>177863.73491520112</c:v>
                </c:pt>
                <c:pt idx="865">
                  <c:v>181016.3977417523</c:v>
                </c:pt>
                <c:pt idx="866">
                  <c:v>185584.57009134829</c:v>
                </c:pt>
                <c:pt idx="867">
                  <c:v>180499.69991922472</c:v>
                </c:pt>
                <c:pt idx="868">
                  <c:v>184660.32671833297</c:v>
                </c:pt>
                <c:pt idx="869">
                  <c:v>187000.80245380854</c:v>
                </c:pt>
                <c:pt idx="870">
                  <c:v>191354.3021244985</c:v>
                </c:pt>
                <c:pt idx="871">
                  <c:v>193566.61733002411</c:v>
                </c:pt>
                <c:pt idx="872">
                  <c:v>191089.83207197516</c:v>
                </c:pt>
                <c:pt idx="873">
                  <c:v>191799.92214566053</c:v>
                </c:pt>
                <c:pt idx="874">
                  <c:v>191574.19687344271</c:v>
                </c:pt>
                <c:pt idx="875">
                  <c:v>191765.76493473176</c:v>
                </c:pt>
                <c:pt idx="876">
                  <c:v>193665.8625607813</c:v>
                </c:pt>
                <c:pt idx="877">
                  <c:v>195840.1204755542</c:v>
                </c:pt>
                <c:pt idx="878">
                  <c:v>197042.21143544593</c:v>
                </c:pt>
                <c:pt idx="879">
                  <c:v>194377.72309645978</c:v>
                </c:pt>
                <c:pt idx="880">
                  <c:v>194480.69255659607</c:v>
                </c:pt>
                <c:pt idx="881">
                  <c:v>196047.51177236464</c:v>
                </c:pt>
                <c:pt idx="882">
                  <c:v>197816.07157794852</c:v>
                </c:pt>
                <c:pt idx="883">
                  <c:v>199760.50779516625</c:v>
                </c:pt>
                <c:pt idx="884">
                  <c:v>197385.17339260361</c:v>
                </c:pt>
                <c:pt idx="885">
                  <c:v>195441.10011729543</c:v>
                </c:pt>
                <c:pt idx="886">
                  <c:v>197074.42721981628</c:v>
                </c:pt>
                <c:pt idx="887">
                  <c:v>194866.65771339391</c:v>
                </c:pt>
                <c:pt idx="888">
                  <c:v>193172.22193641719</c:v>
                </c:pt>
                <c:pt idx="889">
                  <c:v>194327.43123084097</c:v>
                </c:pt>
                <c:pt idx="890">
                  <c:v>195185.94145269753</c:v>
                </c:pt>
                <c:pt idx="891">
                  <c:v>195830.51797216752</c:v>
                </c:pt>
                <c:pt idx="892">
                  <c:v>194836.73903982271</c:v>
                </c:pt>
                <c:pt idx="893">
                  <c:v>195159.86077332328</c:v>
                </c:pt>
                <c:pt idx="894">
                  <c:v>195078.89076559898</c:v>
                </c:pt>
                <c:pt idx="895">
                  <c:v>197356.60539309768</c:v>
                </c:pt>
                <c:pt idx="896">
                  <c:v>199756.9901228284</c:v>
                </c:pt>
                <c:pt idx="897">
                  <c:v>197000.5500721281</c:v>
                </c:pt>
                <c:pt idx="898">
                  <c:v>194744.52491534333</c:v>
                </c:pt>
                <c:pt idx="899">
                  <c:v>192730.53794187232</c:v>
                </c:pt>
                <c:pt idx="900">
                  <c:v>191829.08553718915</c:v>
                </c:pt>
                <c:pt idx="901">
                  <c:v>193338.26458443905</c:v>
                </c:pt>
                <c:pt idx="902">
                  <c:v>191510.0808631508</c:v>
                </c:pt>
                <c:pt idx="903">
                  <c:v>192705.56437788569</c:v>
                </c:pt>
                <c:pt idx="904">
                  <c:v>190984.53099834701</c:v>
                </c:pt>
                <c:pt idx="905">
                  <c:v>191924.69812560501</c:v>
                </c:pt>
                <c:pt idx="906">
                  <c:v>192927.67825701795</c:v>
                </c:pt>
                <c:pt idx="907">
                  <c:v>193859.34715430206</c:v>
                </c:pt>
                <c:pt idx="908">
                  <c:v>194794.34144592378</c:v>
                </c:pt>
                <c:pt idx="909">
                  <c:v>195827.61961463501</c:v>
                </c:pt>
                <c:pt idx="910">
                  <c:v>196723.44815072481</c:v>
                </c:pt>
                <c:pt idx="911">
                  <c:v>198475.3809846206</c:v>
                </c:pt>
                <c:pt idx="912">
                  <c:v>200248.00516106156</c:v>
                </c:pt>
                <c:pt idx="913">
                  <c:v>199379.88684790515</c:v>
                </c:pt>
                <c:pt idx="914">
                  <c:v>201081.56927847699</c:v>
                </c:pt>
                <c:pt idx="915">
                  <c:v>202731.52335268594</c:v>
                </c:pt>
                <c:pt idx="916">
                  <c:v>204351.1793895966</c:v>
                </c:pt>
                <c:pt idx="917">
                  <c:v>202294.63625202645</c:v>
                </c:pt>
                <c:pt idx="918">
                  <c:v>200445.55441443951</c:v>
                </c:pt>
                <c:pt idx="919">
                  <c:v>198663.72651475924</c:v>
                </c:pt>
                <c:pt idx="920">
                  <c:v>197129.63628465598</c:v>
                </c:pt>
                <c:pt idx="921">
                  <c:v>198255.28651830094</c:v>
                </c:pt>
                <c:pt idx="922">
                  <c:v>199396.45525885478</c:v>
                </c:pt>
                <c:pt idx="923">
                  <c:v>197736.59636520859</c:v>
                </c:pt>
                <c:pt idx="924">
                  <c:v>199071.37695386357</c:v>
                </c:pt>
                <c:pt idx="925">
                  <c:v>201142.17815591066</c:v>
                </c:pt>
                <c:pt idx="926">
                  <c:v>203199.30829234756</c:v>
                </c:pt>
                <c:pt idx="927">
                  <c:v>200182.59170229101</c:v>
                </c:pt>
                <c:pt idx="928">
                  <c:v>203327.12578712805</c:v>
                </c:pt>
                <c:pt idx="929">
                  <c:v>199287.92136143998</c:v>
                </c:pt>
                <c:pt idx="930">
                  <c:v>199266.37856126222</c:v>
                </c:pt>
                <c:pt idx="931">
                  <c:v>198788.7427574491</c:v>
                </c:pt>
                <c:pt idx="932">
                  <c:v>197971.70319620427</c:v>
                </c:pt>
                <c:pt idx="933">
                  <c:v>197987.97204805288</c:v>
                </c:pt>
                <c:pt idx="934">
                  <c:v>197348.97312715117</c:v>
                </c:pt>
                <c:pt idx="935">
                  <c:v>199378.76113236768</c:v>
                </c:pt>
                <c:pt idx="936">
                  <c:v>201812.03031721481</c:v>
                </c:pt>
                <c:pt idx="937">
                  <c:v>204219.43532388049</c:v>
                </c:pt>
                <c:pt idx="938">
                  <c:v>201504.03157427575</c:v>
                </c:pt>
                <c:pt idx="939">
                  <c:v>203441.81700281825</c:v>
                </c:pt>
                <c:pt idx="940">
                  <c:v>201272.04407148439</c:v>
                </c:pt>
                <c:pt idx="941">
                  <c:v>200884.64870100067</c:v>
                </c:pt>
                <c:pt idx="942">
                  <c:v>201067.88612770315</c:v>
                </c:pt>
                <c:pt idx="943">
                  <c:v>202548.9840672132</c:v>
                </c:pt>
                <c:pt idx="944">
                  <c:v>203988.69932163291</c:v>
                </c:pt>
                <c:pt idx="945">
                  <c:v>201954.1941976141</c:v>
                </c:pt>
                <c:pt idx="946">
                  <c:v>203587.52130013495</c:v>
                </c:pt>
                <c:pt idx="947">
                  <c:v>201824.31172224804</c:v>
                </c:pt>
                <c:pt idx="948">
                  <c:v>202835.42059537515</c:v>
                </c:pt>
                <c:pt idx="949">
                  <c:v>203703.90700024457</c:v>
                </c:pt>
                <c:pt idx="950">
                  <c:v>202647.05375325287</c:v>
                </c:pt>
                <c:pt idx="951">
                  <c:v>203182.63123610104</c:v>
                </c:pt>
                <c:pt idx="952">
                  <c:v>203746.6593149488</c:v>
                </c:pt>
                <c:pt idx="953">
                  <c:v>203837.74242133577</c:v>
                </c:pt>
                <c:pt idx="954">
                  <c:v>203949.69946406712</c:v>
                </c:pt>
                <c:pt idx="955">
                  <c:v>203131.79918158101</c:v>
                </c:pt>
                <c:pt idx="956">
                  <c:v>204781.38376753021</c:v>
                </c:pt>
                <c:pt idx="957">
                  <c:v>204504.55722145151</c:v>
                </c:pt>
                <c:pt idx="958">
                  <c:v>206018.17012781824</c:v>
                </c:pt>
                <c:pt idx="959">
                  <c:v>207584.98934358681</c:v>
                </c:pt>
                <c:pt idx="960">
                  <c:v>206983.81622398127</c:v>
                </c:pt>
                <c:pt idx="961">
                  <c:v>208464.54467523156</c:v>
                </c:pt>
                <c:pt idx="962">
                  <c:v>209957.0967507934</c:v>
                </c:pt>
                <c:pt idx="963">
                  <c:v>209297.46191979409</c:v>
                </c:pt>
                <c:pt idx="964">
                  <c:v>210821.4204974334</c:v>
                </c:pt>
                <c:pt idx="965">
                  <c:v>212402.28026707188</c:v>
                </c:pt>
                <c:pt idx="966">
                  <c:v>213852.71068102392</c:v>
                </c:pt>
                <c:pt idx="967">
                  <c:v>215496.01396655763</c:v>
                </c:pt>
                <c:pt idx="968">
                  <c:v>213230.10970024986</c:v>
                </c:pt>
                <c:pt idx="969">
                  <c:v>214595.5335455664</c:v>
                </c:pt>
                <c:pt idx="970">
                  <c:v>215916.57845671714</c:v>
                </c:pt>
                <c:pt idx="971">
                  <c:v>216611.11679960196</c:v>
                </c:pt>
                <c:pt idx="972">
                  <c:v>219143.77832631781</c:v>
                </c:pt>
                <c:pt idx="973">
                  <c:v>220337.36313036276</c:v>
                </c:pt>
                <c:pt idx="974">
                  <c:v>221619.15313836467</c:v>
                </c:pt>
                <c:pt idx="975">
                  <c:v>221677.09092594986</c:v>
                </c:pt>
                <c:pt idx="976">
                  <c:v>221661.23583649955</c:v>
                </c:pt>
                <c:pt idx="977">
                  <c:v>223163.02511855474</c:v>
                </c:pt>
                <c:pt idx="978">
                  <c:v>223262.30860661785</c:v>
                </c:pt>
                <c:pt idx="979">
                  <c:v>224828.38884586695</c:v>
                </c:pt>
                <c:pt idx="980">
                  <c:v>224571.63609714236</c:v>
                </c:pt>
                <c:pt idx="981">
                  <c:v>226326.89432537576</c:v>
                </c:pt>
                <c:pt idx="982">
                  <c:v>228062.5696758432</c:v>
                </c:pt>
                <c:pt idx="983">
                  <c:v>229735.80151041545</c:v>
                </c:pt>
                <c:pt idx="984">
                  <c:v>227597.18577065415</c:v>
                </c:pt>
                <c:pt idx="985">
                  <c:v>229287.78355343392</c:v>
                </c:pt>
                <c:pt idx="986">
                  <c:v>230885.63978302022</c:v>
                </c:pt>
                <c:pt idx="987">
                  <c:v>232751.00551265466</c:v>
                </c:pt>
                <c:pt idx="988">
                  <c:v>233337.78456572964</c:v>
                </c:pt>
                <c:pt idx="989">
                  <c:v>235920.69649576946</c:v>
                </c:pt>
                <c:pt idx="990">
                  <c:v>238673.57302528736</c:v>
                </c:pt>
                <c:pt idx="991">
                  <c:v>235421.65763543302</c:v>
                </c:pt>
                <c:pt idx="992">
                  <c:v>233016.68590430132</c:v>
                </c:pt>
                <c:pt idx="993">
                  <c:v>235224.93673896985</c:v>
                </c:pt>
                <c:pt idx="994">
                  <c:v>237369.26610470421</c:v>
                </c:pt>
                <c:pt idx="995">
                  <c:v>239683.9295581764</c:v>
                </c:pt>
                <c:pt idx="996">
                  <c:v>241648.68762967957</c:v>
                </c:pt>
                <c:pt idx="997">
                  <c:v>243850.6571639326</c:v>
                </c:pt>
                <c:pt idx="998">
                  <c:v>246054.47413948429</c:v>
                </c:pt>
                <c:pt idx="999">
                  <c:v>248254.22674417892</c:v>
                </c:pt>
                <c:pt idx="1000">
                  <c:v>250513.83644695059</c:v>
                </c:pt>
                <c:pt idx="1001">
                  <c:v>247942.05975118041</c:v>
                </c:pt>
                <c:pt idx="1002">
                  <c:v>245330.76661731818</c:v>
                </c:pt>
                <c:pt idx="1003">
                  <c:v>243062.96252225598</c:v>
                </c:pt>
                <c:pt idx="1004">
                  <c:v>244697.0286012963</c:v>
                </c:pt>
                <c:pt idx="1005">
                  <c:v>242735.4769014474</c:v>
                </c:pt>
                <c:pt idx="1006">
                  <c:v>244254.63213171015</c:v>
                </c:pt>
                <c:pt idx="1007">
                  <c:v>245778.96019760921</c:v>
                </c:pt>
                <c:pt idx="1008">
                  <c:v>247297.37645135249</c:v>
                </c:pt>
                <c:pt idx="1009">
                  <c:v>248796.20982732982</c:v>
                </c:pt>
                <c:pt idx="1010">
                  <c:v>246813.76001118225</c:v>
                </c:pt>
                <c:pt idx="1011">
                  <c:v>245003.81464593648</c:v>
                </c:pt>
                <c:pt idx="1012">
                  <c:v>246093.25503012742</c:v>
                </c:pt>
                <c:pt idx="1013">
                  <c:v>244053.43038559621</c:v>
                </c:pt>
                <c:pt idx="1014">
                  <c:v>245728.14017320739</c:v>
                </c:pt>
                <c:pt idx="1015">
                  <c:v>247573.92302507587</c:v>
                </c:pt>
                <c:pt idx="1016">
                  <c:v>249488.06120499532</c:v>
                </c:pt>
                <c:pt idx="1017">
                  <c:v>247934.09083114404</c:v>
                </c:pt>
                <c:pt idx="1018">
                  <c:v>249856.72724103741</c:v>
                </c:pt>
                <c:pt idx="1019">
                  <c:v>251749.43510189225</c:v>
                </c:pt>
                <c:pt idx="1020">
                  <c:v>251353.85524385341</c:v>
                </c:pt>
                <c:pt idx="1021">
                  <c:v>253085.46622346377</c:v>
                </c:pt>
                <c:pt idx="1022">
                  <c:v>254558.80490951939</c:v>
                </c:pt>
                <c:pt idx="1023">
                  <c:v>252952.14122099709</c:v>
                </c:pt>
                <c:pt idx="1024">
                  <c:v>254204.52592773116</c:v>
                </c:pt>
                <c:pt idx="1025">
                  <c:v>253425.9774884705</c:v>
                </c:pt>
                <c:pt idx="1026">
                  <c:v>254764.45295972284</c:v>
                </c:pt>
                <c:pt idx="1027">
                  <c:v>255943.30950276964</c:v>
                </c:pt>
                <c:pt idx="1028">
                  <c:v>257105.16958586863</c:v>
                </c:pt>
                <c:pt idx="1029">
                  <c:v>258318.01904881105</c:v>
                </c:pt>
                <c:pt idx="1030">
                  <c:v>259456.97085980649</c:v>
                </c:pt>
                <c:pt idx="1031">
                  <c:v>260574.12286347756</c:v>
                </c:pt>
                <c:pt idx="1032">
                  <c:v>261357.99645686767</c:v>
                </c:pt>
                <c:pt idx="1033">
                  <c:v>260734.18676419952</c:v>
                </c:pt>
                <c:pt idx="1034">
                  <c:v>261191.06324772415</c:v>
                </c:pt>
                <c:pt idx="1035">
                  <c:v>260761.53345544357</c:v>
                </c:pt>
                <c:pt idx="1036">
                  <c:v>258815.56035138096</c:v>
                </c:pt>
                <c:pt idx="1037">
                  <c:v>260309.95986824145</c:v>
                </c:pt>
                <c:pt idx="1038">
                  <c:v>261789.21036645281</c:v>
                </c:pt>
                <c:pt idx="1039">
                  <c:v>263327.20949796203</c:v>
                </c:pt>
                <c:pt idx="1040">
                  <c:v>264614.69558937091</c:v>
                </c:pt>
                <c:pt idx="1041">
                  <c:v>266093.94608758227</c:v>
                </c:pt>
                <c:pt idx="1042">
                  <c:v>264072.35979909357</c:v>
                </c:pt>
                <c:pt idx="1043">
                  <c:v>265455.91283803358</c:v>
                </c:pt>
                <c:pt idx="1044">
                  <c:v>263209.7667907718</c:v>
                </c:pt>
                <c:pt idx="1045">
                  <c:v>264950.98446513526</c:v>
                </c:pt>
                <c:pt idx="1046">
                  <c:v>266958.23368650797</c:v>
                </c:pt>
                <c:pt idx="1047">
                  <c:v>269067.46166756749</c:v>
                </c:pt>
                <c:pt idx="1048">
                  <c:v>266396.89387656719</c:v>
                </c:pt>
                <c:pt idx="1049">
                  <c:v>268822.40380795987</c:v>
                </c:pt>
                <c:pt idx="1050">
                  <c:v>271233.13420896319</c:v>
                </c:pt>
                <c:pt idx="1051">
                  <c:v>267962.98046306637</c:v>
                </c:pt>
                <c:pt idx="1052">
                  <c:v>265490.75479402806</c:v>
                </c:pt>
                <c:pt idx="1053">
                  <c:v>267427.80124605109</c:v>
                </c:pt>
                <c:pt idx="1054">
                  <c:v>270142.98997307604</c:v>
                </c:pt>
                <c:pt idx="1055">
                  <c:v>267264.58091634163</c:v>
                </c:pt>
                <c:pt idx="1056">
                  <c:v>264833.39154839888</c:v>
                </c:pt>
                <c:pt idx="1057">
                  <c:v>262715.67392493627</c:v>
                </c:pt>
                <c:pt idx="1058">
                  <c:v>264116.59291208384</c:v>
                </c:pt>
                <c:pt idx="1059">
                  <c:v>265939.46749184874</c:v>
                </c:pt>
                <c:pt idx="1060">
                  <c:v>265519.1408754029</c:v>
                </c:pt>
                <c:pt idx="1061">
                  <c:v>265330.28428100795</c:v>
                </c:pt>
                <c:pt idx="1062">
                  <c:v>263144.55278813688</c:v>
                </c:pt>
                <c:pt idx="1063">
                  <c:v>264779.35784369666</c:v>
                </c:pt>
                <c:pt idx="1064">
                  <c:v>265129.02738839271</c:v>
                </c:pt>
                <c:pt idx="1065">
                  <c:v>263164.43596253672</c:v>
                </c:pt>
                <c:pt idx="1066">
                  <c:v>264807.7392480704</c:v>
                </c:pt>
                <c:pt idx="1067">
                  <c:v>262664.18395354762</c:v>
                </c:pt>
                <c:pt idx="1068">
                  <c:v>264269.06046006887</c:v>
                </c:pt>
                <c:pt idx="1069">
                  <c:v>264531.71139996417</c:v>
                </c:pt>
                <c:pt idx="1070">
                  <c:v>262328.12151680153</c:v>
                </c:pt>
                <c:pt idx="1071">
                  <c:v>264074.5120268013</c:v>
                </c:pt>
                <c:pt idx="1072">
                  <c:v>261561.63002241828</c:v>
                </c:pt>
                <c:pt idx="1073">
                  <c:v>262897.88856411219</c:v>
                </c:pt>
                <c:pt idx="1074">
                  <c:v>261029.42847323013</c:v>
                </c:pt>
                <c:pt idx="1075">
                  <c:v>262523.82799009065</c:v>
                </c:pt>
                <c:pt idx="1076">
                  <c:v>264062.56609811937</c:v>
                </c:pt>
                <c:pt idx="1077">
                  <c:v>265907.60997346835</c:v>
                </c:pt>
                <c:pt idx="1078">
                  <c:v>267379.84019474476</c:v>
                </c:pt>
                <c:pt idx="1079">
                  <c:v>265350.65459123836</c:v>
                </c:pt>
                <c:pt idx="1080">
                  <c:v>263359.46556282043</c:v>
                </c:pt>
                <c:pt idx="1081">
                  <c:v>264698.68001059222</c:v>
                </c:pt>
                <c:pt idx="1082">
                  <c:v>266214.87933477707</c:v>
                </c:pt>
                <c:pt idx="1083">
                  <c:v>267655.33356571628</c:v>
                </c:pt>
                <c:pt idx="1084">
                  <c:v>267494.67606306227</c:v>
                </c:pt>
                <c:pt idx="1085">
                  <c:v>268864.18854813237</c:v>
                </c:pt>
                <c:pt idx="1086">
                  <c:v>267631.12553462142</c:v>
                </c:pt>
                <c:pt idx="1087">
                  <c:v>266307.25684110366</c:v>
                </c:pt>
                <c:pt idx="1088">
                  <c:v>267412.58522046322</c:v>
                </c:pt>
                <c:pt idx="1089">
                  <c:v>268655.73272070393</c:v>
                </c:pt>
                <c:pt idx="1090">
                  <c:v>269715.98353237583</c:v>
                </c:pt>
                <c:pt idx="1091">
                  <c:v>268816.66540195333</c:v>
                </c:pt>
                <c:pt idx="1092">
                  <c:v>267754.49263444921</c:v>
                </c:pt>
                <c:pt idx="1093">
                  <c:v>266823.40805100044</c:v>
                </c:pt>
                <c:pt idx="1094">
                  <c:v>267439.90346273058</c:v>
                </c:pt>
                <c:pt idx="1095">
                  <c:v>268010.21284199384</c:v>
                </c:pt>
                <c:pt idx="1096">
                  <c:v>268554.28855481592</c:v>
                </c:pt>
                <c:pt idx="1097">
                  <c:v>268975.32467714627</c:v>
                </c:pt>
                <c:pt idx="1098">
                  <c:v>269531.96299079934</c:v>
                </c:pt>
                <c:pt idx="1099">
                  <c:v>269984.40561520716</c:v>
                </c:pt>
                <c:pt idx="1100">
                  <c:v>270439.43465743313</c:v>
                </c:pt>
                <c:pt idx="1101">
                  <c:v>271831.11643808731</c:v>
                </c:pt>
                <c:pt idx="1102">
                  <c:v>273170.70037411887</c:v>
                </c:pt>
                <c:pt idx="1103">
                  <c:v>271381.65312517178</c:v>
                </c:pt>
                <c:pt idx="1104">
                  <c:v>272946.62489964167</c:v>
                </c:pt>
                <c:pt idx="1105">
                  <c:v>272930.26165187062</c:v>
                </c:pt>
                <c:pt idx="1106">
                  <c:v>274423.18321569217</c:v>
                </c:pt>
                <c:pt idx="1107">
                  <c:v>276028.4292104732</c:v>
                </c:pt>
                <c:pt idx="1108">
                  <c:v>277701.66104504548</c:v>
                </c:pt>
                <c:pt idx="1109">
                  <c:v>279708.54077815841</c:v>
                </c:pt>
                <c:pt idx="1110">
                  <c:v>277383.3618547126</c:v>
                </c:pt>
                <c:pt idx="1111">
                  <c:v>279176.67737369874</c:v>
                </c:pt>
                <c:pt idx="1112">
                  <c:v>280988.83679393132</c:v>
                </c:pt>
                <c:pt idx="1113">
                  <c:v>282943.98817068135</c:v>
                </c:pt>
                <c:pt idx="1114">
                  <c:v>281014.49293522572</c:v>
                </c:pt>
                <c:pt idx="1115">
                  <c:v>283086.03311379231</c:v>
                </c:pt>
                <c:pt idx="1116">
                  <c:v>285137.9904145929</c:v>
                </c:pt>
                <c:pt idx="1117">
                  <c:v>287325.54990671627</c:v>
                </c:pt>
                <c:pt idx="1118">
                  <c:v>284559.61071224383</c:v>
                </c:pt>
                <c:pt idx="1119">
                  <c:v>284354.86030161899</c:v>
                </c:pt>
                <c:pt idx="1120">
                  <c:v>282003.08377561119</c:v>
                </c:pt>
                <c:pt idx="1121">
                  <c:v>279926.02248749323</c:v>
                </c:pt>
                <c:pt idx="1122">
                  <c:v>277994.10811621335</c:v>
                </c:pt>
                <c:pt idx="1123">
                  <c:v>279164.46642928623</c:v>
                </c:pt>
                <c:pt idx="1124">
                  <c:v>280420.91550687741</c:v>
                </c:pt>
                <c:pt idx="1125">
                  <c:v>281658.15119496232</c:v>
                </c:pt>
                <c:pt idx="1126">
                  <c:v>280248.68973114935</c:v>
                </c:pt>
                <c:pt idx="1127">
                  <c:v>281321.87263191195</c:v>
                </c:pt>
                <c:pt idx="1128">
                  <c:v>279973.58565399144</c:v>
                </c:pt>
                <c:pt idx="1129">
                  <c:v>278691.79268247582</c:v>
                </c:pt>
                <c:pt idx="1130">
                  <c:v>279623.09209150018</c:v>
                </c:pt>
                <c:pt idx="1131">
                  <c:v>279093.70070847397</c:v>
                </c:pt>
                <c:pt idx="1132">
                  <c:v>280001.35286887531</c:v>
                </c:pt>
                <c:pt idx="1133">
                  <c:v>281110.37613083218</c:v>
                </c:pt>
                <c:pt idx="1134">
                  <c:v>281469.69177309878</c:v>
                </c:pt>
                <c:pt idx="1135">
                  <c:v>282988.8470033615</c:v>
                </c:pt>
                <c:pt idx="1136">
                  <c:v>280211.88880211342</c:v>
                </c:pt>
                <c:pt idx="1137">
                  <c:v>280673.13614429883</c:v>
                </c:pt>
                <c:pt idx="1138">
                  <c:v>282561.41014603683</c:v>
                </c:pt>
                <c:pt idx="1139">
                  <c:v>284586.76429213653</c:v>
                </c:pt>
                <c:pt idx="1140">
                  <c:v>283022.70252734085</c:v>
                </c:pt>
                <c:pt idx="1141">
                  <c:v>281578.83629650541</c:v>
                </c:pt>
                <c:pt idx="1142">
                  <c:v>282564.22628724447</c:v>
                </c:pt>
                <c:pt idx="1143">
                  <c:v>280902.05813592201</c:v>
                </c:pt>
                <c:pt idx="1144">
                  <c:v>282212.45249943447</c:v>
                </c:pt>
                <c:pt idx="1145">
                  <c:v>283374.31258253346</c:v>
                </c:pt>
                <c:pt idx="1146">
                  <c:v>284649.60556137108</c:v>
                </c:pt>
                <c:pt idx="1147">
                  <c:v>285922.31212239061</c:v>
                </c:pt>
                <c:pt idx="1148">
                  <c:v>287350.20375249878</c:v>
                </c:pt>
                <c:pt idx="1149">
                  <c:v>288534.60261944163</c:v>
                </c:pt>
                <c:pt idx="1150">
                  <c:v>289504.32880747842</c:v>
                </c:pt>
                <c:pt idx="1151">
                  <c:v>290491.42094372277</c:v>
                </c:pt>
                <c:pt idx="1152">
                  <c:v>291398.33412760461</c:v>
                </c:pt>
                <c:pt idx="1153">
                  <c:v>292279.383133305</c:v>
                </c:pt>
                <c:pt idx="1154">
                  <c:v>291243.04803686112</c:v>
                </c:pt>
                <c:pt idx="1155">
                  <c:v>291971.49839129095</c:v>
                </c:pt>
                <c:pt idx="1156">
                  <c:v>291118.68675252452</c:v>
                </c:pt>
                <c:pt idx="1157">
                  <c:v>291704.1451504369</c:v>
                </c:pt>
                <c:pt idx="1158">
                  <c:v>292223.46514985675</c:v>
                </c:pt>
                <c:pt idx="1159">
                  <c:v>291559.49648928014</c:v>
                </c:pt>
                <c:pt idx="1160">
                  <c:v>291023.19632100087</c:v>
                </c:pt>
                <c:pt idx="1161">
                  <c:v>291194.45837975031</c:v>
                </c:pt>
                <c:pt idx="1162">
                  <c:v>292496.7240015486</c:v>
                </c:pt>
                <c:pt idx="1163">
                  <c:v>293737.28508397116</c:v>
                </c:pt>
                <c:pt idx="1164">
                  <c:v>294975.99872509507</c:v>
                </c:pt>
                <c:pt idx="1165">
                  <c:v>296191.80409411539</c:v>
                </c:pt>
                <c:pt idx="1166">
                  <c:v>297356.62008329225</c:v>
                </c:pt>
                <c:pt idx="1167">
                  <c:v>298370.68486249726</c:v>
                </c:pt>
                <c:pt idx="1168">
                  <c:v>299291.63860024902</c:v>
                </c:pt>
                <c:pt idx="1169">
                  <c:v>300262.1037648053</c:v>
                </c:pt>
                <c:pt idx="1170">
                  <c:v>301398.09966972284</c:v>
                </c:pt>
                <c:pt idx="1171">
                  <c:v>302310.5551775007</c:v>
                </c:pt>
                <c:pt idx="1172">
                  <c:v>303280.28136553749</c:v>
                </c:pt>
                <c:pt idx="1173">
                  <c:v>302209.74935151392</c:v>
                </c:pt>
                <c:pt idx="1174">
                  <c:v>301844.32998087269</c:v>
                </c:pt>
                <c:pt idx="1175">
                  <c:v>300838.01217874867</c:v>
                </c:pt>
                <c:pt idx="1176">
                  <c:v>301611.90958912589</c:v>
                </c:pt>
                <c:pt idx="1177">
                  <c:v>302514.38891389093</c:v>
                </c:pt>
                <c:pt idx="1178">
                  <c:v>303330.77747413772</c:v>
                </c:pt>
                <c:pt idx="1179">
                  <c:v>304184.48434861773</c:v>
                </c:pt>
                <c:pt idx="1180">
                  <c:v>304774.7460939067</c:v>
                </c:pt>
                <c:pt idx="1181">
                  <c:v>305259.33419691143</c:v>
                </c:pt>
                <c:pt idx="1182">
                  <c:v>305689.6075257351</c:v>
                </c:pt>
                <c:pt idx="1183">
                  <c:v>305141.14845342754</c:v>
                </c:pt>
                <c:pt idx="1184">
                  <c:v>305397.76230017579</c:v>
                </c:pt>
                <c:pt idx="1185">
                  <c:v>306574.40191366419</c:v>
                </c:pt>
                <c:pt idx="1186">
                  <c:v>307727.39427852957</c:v>
                </c:pt>
                <c:pt idx="1187">
                  <c:v>308841.22088786302</c:v>
                </c:pt>
                <c:pt idx="1188">
                  <c:v>309959.850844573</c:v>
                </c:pt>
                <c:pt idx="1189">
                  <c:v>311206.3237391513</c:v>
                </c:pt>
                <c:pt idx="1190">
                  <c:v>312335.6688553936</c:v>
                </c:pt>
                <c:pt idx="1191">
                  <c:v>313346.77772852074</c:v>
                </c:pt>
                <c:pt idx="1192">
                  <c:v>314263.29760715569</c:v>
                </c:pt>
                <c:pt idx="1193">
                  <c:v>315139.17377721978</c:v>
                </c:pt>
                <c:pt idx="1194">
                  <c:v>315957.77926702495</c:v>
                </c:pt>
                <c:pt idx="1195">
                  <c:v>316720.59202961012</c:v>
                </c:pt>
                <c:pt idx="1196">
                  <c:v>317409.50714024832</c:v>
                </c:pt>
                <c:pt idx="1197">
                  <c:v>318098.79173914623</c:v>
                </c:pt>
                <c:pt idx="1198">
                  <c:v>318756.30034770694</c:v>
                </c:pt>
                <c:pt idx="1199">
                  <c:v>319321.80637959368</c:v>
                </c:pt>
                <c:pt idx="1200">
                  <c:v>319772.40156270278</c:v>
                </c:pt>
                <c:pt idx="1201">
                  <c:v>319107.67297062441</c:v>
                </c:pt>
                <c:pt idx="1202">
                  <c:v>318585.43153512792</c:v>
                </c:pt>
                <c:pt idx="1203">
                  <c:v>318212.89660548011</c:v>
                </c:pt>
                <c:pt idx="1204">
                  <c:v>319522.55199247313</c:v>
                </c:pt>
                <c:pt idx="1205">
                  <c:v>320822.60068471305</c:v>
                </c:pt>
                <c:pt idx="1206">
                  <c:v>322187.67931066628</c:v>
                </c:pt>
                <c:pt idx="1207">
                  <c:v>323526.89375843806</c:v>
                </c:pt>
                <c:pt idx="1208">
                  <c:v>324983.23598454584</c:v>
                </c:pt>
                <c:pt idx="1209">
                  <c:v>326364.57209392742</c:v>
                </c:pt>
                <c:pt idx="1210">
                  <c:v>324724.09145357634</c:v>
                </c:pt>
                <c:pt idx="1211">
                  <c:v>325970.93383641442</c:v>
                </c:pt>
                <c:pt idx="1212">
                  <c:v>327249.92169784941</c:v>
                </c:pt>
                <c:pt idx="1213">
                  <c:v>328431.73414697411</c:v>
                </c:pt>
                <c:pt idx="1214">
                  <c:v>329601.35348352755</c:v>
                </c:pt>
                <c:pt idx="1215">
                  <c:v>330596.57436148607</c:v>
                </c:pt>
                <c:pt idx="1216">
                  <c:v>331918.79234931007</c:v>
                </c:pt>
                <c:pt idx="1217">
                  <c:v>333239.90187235485</c:v>
                </c:pt>
                <c:pt idx="1218">
                  <c:v>334279.46134148154</c:v>
                </c:pt>
                <c:pt idx="1219">
                  <c:v>335596.87598192896</c:v>
                </c:pt>
                <c:pt idx="1220">
                  <c:v>335623.71295056934</c:v>
                </c:pt>
                <c:pt idx="1221">
                  <c:v>333947.89549538598</c:v>
                </c:pt>
                <c:pt idx="1222">
                  <c:v>332482.199100442</c:v>
                </c:pt>
                <c:pt idx="1223">
                  <c:v>331118.7134924861</c:v>
                </c:pt>
                <c:pt idx="1224">
                  <c:v>332066.63987319852</c:v>
                </c:pt>
                <c:pt idx="1225">
                  <c:v>330444.01762313908</c:v>
                </c:pt>
                <c:pt idx="1226">
                  <c:v>331633.58932571823</c:v>
                </c:pt>
                <c:pt idx="1227">
                  <c:v>331248.81176105503</c:v>
                </c:pt>
                <c:pt idx="1228">
                  <c:v>329944.22084448632</c:v>
                </c:pt>
                <c:pt idx="1229">
                  <c:v>331103.86399802694</c:v>
                </c:pt>
                <c:pt idx="1230">
                  <c:v>332205.86698304885</c:v>
                </c:pt>
                <c:pt idx="1231">
                  <c:v>333435.34341767937</c:v>
                </c:pt>
                <c:pt idx="1232">
                  <c:v>333393.5649568793</c:v>
                </c:pt>
                <c:pt idx="1233">
                  <c:v>331883.03260333091</c:v>
                </c:pt>
                <c:pt idx="1234">
                  <c:v>333129.13600964949</c:v>
                </c:pt>
                <c:pt idx="1235">
                  <c:v>331446.47917095019</c:v>
                </c:pt>
                <c:pt idx="1236">
                  <c:v>329773.70144177391</c:v>
                </c:pt>
                <c:pt idx="1237">
                  <c:v>330944.05975484679</c:v>
                </c:pt>
                <c:pt idx="1238">
                  <c:v>332176.8615838149</c:v>
                </c:pt>
                <c:pt idx="1239">
                  <c:v>333618.05479127355</c:v>
                </c:pt>
                <c:pt idx="1240">
                  <c:v>331882.96267895214</c:v>
                </c:pt>
                <c:pt idx="1241">
                  <c:v>330227.66337431659</c:v>
                </c:pt>
                <c:pt idx="1242">
                  <c:v>330173.3737599611</c:v>
                </c:pt>
                <c:pt idx="1243">
                  <c:v>331422.80256061727</c:v>
                </c:pt>
                <c:pt idx="1244">
                  <c:v>329388.67740234936</c:v>
                </c:pt>
                <c:pt idx="1245">
                  <c:v>331013.50627489632</c:v>
                </c:pt>
                <c:pt idx="1246">
                  <c:v>332892.17358188122</c:v>
                </c:pt>
                <c:pt idx="1247">
                  <c:v>335107.81418174447</c:v>
                </c:pt>
                <c:pt idx="1248">
                  <c:v>336943.62085060013</c:v>
                </c:pt>
                <c:pt idx="1249">
                  <c:v>335469.56520913669</c:v>
                </c:pt>
                <c:pt idx="1250">
                  <c:v>334150.15562828345</c:v>
                </c:pt>
                <c:pt idx="1251">
                  <c:v>335185.65072655305</c:v>
                </c:pt>
                <c:pt idx="1252">
                  <c:v>336378.91731172951</c:v>
                </c:pt>
                <c:pt idx="1253">
                  <c:v>337607.65476984053</c:v>
                </c:pt>
                <c:pt idx="1254">
                  <c:v>339189.62300425826</c:v>
                </c:pt>
                <c:pt idx="1255">
                  <c:v>341207.95687342301</c:v>
                </c:pt>
                <c:pt idx="1256">
                  <c:v>343164.58620321198</c:v>
                </c:pt>
                <c:pt idx="1257">
                  <c:v>341164.27799677284</c:v>
                </c:pt>
                <c:pt idx="1258">
                  <c:v>342641.68105368555</c:v>
                </c:pt>
                <c:pt idx="1259">
                  <c:v>344435.36606093141</c:v>
                </c:pt>
                <c:pt idx="1260">
                  <c:v>345703.63876283407</c:v>
                </c:pt>
                <c:pt idx="1261">
                  <c:v>344147.51051917946</c:v>
                </c:pt>
                <c:pt idx="1262">
                  <c:v>345285.35386539571</c:v>
                </c:pt>
                <c:pt idx="1263">
                  <c:v>345865.63942767179</c:v>
                </c:pt>
                <c:pt idx="1264">
                  <c:v>344979.77076857834</c:v>
                </c:pt>
                <c:pt idx="1265">
                  <c:v>345443.2980407782</c:v>
                </c:pt>
                <c:pt idx="1266">
                  <c:v>344619.36379907903</c:v>
                </c:pt>
                <c:pt idx="1267">
                  <c:v>345046.31173356512</c:v>
                </c:pt>
                <c:pt idx="1268">
                  <c:v>343633.0506122433</c:v>
                </c:pt>
                <c:pt idx="1269">
                  <c:v>344729.14178510947</c:v>
                </c:pt>
                <c:pt idx="1270">
                  <c:v>345786.06720244372</c:v>
                </c:pt>
                <c:pt idx="1271">
                  <c:v>346822.30127723282</c:v>
                </c:pt>
                <c:pt idx="1272">
                  <c:v>345349.38553302205</c:v>
                </c:pt>
                <c:pt idx="1273">
                  <c:v>343827.83417269797</c:v>
                </c:pt>
                <c:pt idx="1274">
                  <c:v>345024.42615221208</c:v>
                </c:pt>
                <c:pt idx="1275">
                  <c:v>346430.88746325567</c:v>
                </c:pt>
                <c:pt idx="1276">
                  <c:v>347521.80580048554</c:v>
                </c:pt>
                <c:pt idx="1277">
                  <c:v>345948.19913229026</c:v>
                </c:pt>
                <c:pt idx="1278">
                  <c:v>344251.86352655909</c:v>
                </c:pt>
                <c:pt idx="1279">
                  <c:v>342855.70086402708</c:v>
                </c:pt>
                <c:pt idx="1280">
                  <c:v>341937.91508185928</c:v>
                </c:pt>
                <c:pt idx="1281">
                  <c:v>342552.56305229076</c:v>
                </c:pt>
                <c:pt idx="1282">
                  <c:v>343295.79293711</c:v>
                </c:pt>
                <c:pt idx="1283">
                  <c:v>344183.49273148563</c:v>
                </c:pt>
                <c:pt idx="1284">
                  <c:v>345488.34477110207</c:v>
                </c:pt>
                <c:pt idx="1285">
                  <c:v>344995.46372638806</c:v>
                </c:pt>
                <c:pt idx="1286">
                  <c:v>344807.03357519634</c:v>
                </c:pt>
                <c:pt idx="1287">
                  <c:v>345188.21466580371</c:v>
                </c:pt>
                <c:pt idx="1288">
                  <c:v>346447.61964947276</c:v>
                </c:pt>
                <c:pt idx="1289">
                  <c:v>344686.68986609112</c:v>
                </c:pt>
                <c:pt idx="1290">
                  <c:v>344932.74920747272</c:v>
                </c:pt>
                <c:pt idx="1291">
                  <c:v>346263.09593701089</c:v>
                </c:pt>
                <c:pt idx="1292">
                  <c:v>346544.62310633523</c:v>
                </c:pt>
                <c:pt idx="1293">
                  <c:v>344583.83133798809</c:v>
                </c:pt>
                <c:pt idx="1294">
                  <c:v>346187.9688679899</c:v>
                </c:pt>
                <c:pt idx="1295">
                  <c:v>347958.74560313218</c:v>
                </c:pt>
                <c:pt idx="1296">
                  <c:v>345869.52541098592</c:v>
                </c:pt>
                <c:pt idx="1297">
                  <c:v>347173.63847408292</c:v>
                </c:pt>
                <c:pt idx="1298">
                  <c:v>348542.78147089324</c:v>
                </c:pt>
                <c:pt idx="1299">
                  <c:v>350602.12853688857</c:v>
                </c:pt>
                <c:pt idx="1300">
                  <c:v>351285.52303881303</c:v>
                </c:pt>
                <c:pt idx="1301">
                  <c:v>348728.56500732736</c:v>
                </c:pt>
                <c:pt idx="1302">
                  <c:v>350670.78429498669</c:v>
                </c:pt>
                <c:pt idx="1303">
                  <c:v>348645.01838323823</c:v>
                </c:pt>
                <c:pt idx="1304">
                  <c:v>349962.80251194543</c:v>
                </c:pt>
                <c:pt idx="1305">
                  <c:v>348730.02512229397</c:v>
                </c:pt>
                <c:pt idx="1306">
                  <c:v>349604.42333931912</c:v>
                </c:pt>
                <c:pt idx="1307">
                  <c:v>350898.19073114352</c:v>
                </c:pt>
                <c:pt idx="1308">
                  <c:v>349276.32841258583</c:v>
                </c:pt>
                <c:pt idx="1309">
                  <c:v>350425.62589485385</c:v>
                </c:pt>
                <c:pt idx="1310">
                  <c:v>351800.31121556018</c:v>
                </c:pt>
                <c:pt idx="1311">
                  <c:v>353315.40207496582</c:v>
                </c:pt>
                <c:pt idx="1312">
                  <c:v>351428.32366229041</c:v>
                </c:pt>
                <c:pt idx="1313">
                  <c:v>349510.84798954416</c:v>
                </c:pt>
                <c:pt idx="1314">
                  <c:v>347528.7781391475</c:v>
                </c:pt>
                <c:pt idx="1315">
                  <c:v>345534.54938472249</c:v>
                </c:pt>
                <c:pt idx="1316">
                  <c:v>347110.2363187247</c:v>
                </c:pt>
                <c:pt idx="1317">
                  <c:v>349001.46622654056</c:v>
                </c:pt>
                <c:pt idx="1318">
                  <c:v>346368.51504487789</c:v>
                </c:pt>
                <c:pt idx="1319">
                  <c:v>347230.38813696214</c:v>
                </c:pt>
                <c:pt idx="1320">
                  <c:v>344419.99294963613</c:v>
                </c:pt>
                <c:pt idx="1321">
                  <c:v>346563.21385059127</c:v>
                </c:pt>
                <c:pt idx="1322">
                  <c:v>348318.10259056493</c:v>
                </c:pt>
                <c:pt idx="1323">
                  <c:v>345888.4330856257</c:v>
                </c:pt>
                <c:pt idx="1324">
                  <c:v>348393.38299286144</c:v>
                </c:pt>
                <c:pt idx="1325">
                  <c:v>344690.82822245749</c:v>
                </c:pt>
                <c:pt idx="1326">
                  <c:v>348132.43086812145</c:v>
                </c:pt>
                <c:pt idx="1327">
                  <c:v>344309.42695468699</c:v>
                </c:pt>
                <c:pt idx="1328">
                  <c:v>347580.69551261311</c:v>
                </c:pt>
                <c:pt idx="1329">
                  <c:v>343977.31180319015</c:v>
                </c:pt>
                <c:pt idx="1330">
                  <c:v>343594.38664964889</c:v>
                </c:pt>
                <c:pt idx="1331">
                  <c:v>344448.6159206616</c:v>
                </c:pt>
                <c:pt idx="1332">
                  <c:v>343780.65726078826</c:v>
                </c:pt>
                <c:pt idx="1333">
                  <c:v>344250.71460606385</c:v>
                </c:pt>
                <c:pt idx="1334">
                  <c:v>344592.99281859823</c:v>
                </c:pt>
                <c:pt idx="1335">
                  <c:v>344307.64861005923</c:v>
                </c:pt>
                <c:pt idx="1336">
                  <c:v>344106.62505234987</c:v>
                </c:pt>
                <c:pt idx="1337">
                  <c:v>344186.44243754557</c:v>
                </c:pt>
                <c:pt idx="1338">
                  <c:v>343010.31666046608</c:v>
                </c:pt>
                <c:pt idx="1339">
                  <c:v>344234.98974772001</c:v>
                </c:pt>
                <c:pt idx="1340">
                  <c:v>342282.93719164323</c:v>
                </c:pt>
                <c:pt idx="1341">
                  <c:v>343992.74836392922</c:v>
                </c:pt>
                <c:pt idx="1342">
                  <c:v>345154.60844702821</c:v>
                </c:pt>
                <c:pt idx="1343">
                  <c:v>343441.55434825813</c:v>
                </c:pt>
                <c:pt idx="1344">
                  <c:v>344955.90623114433</c:v>
                </c:pt>
                <c:pt idx="1345">
                  <c:v>343537.43690101185</c:v>
                </c:pt>
                <c:pt idx="1346">
                  <c:v>345095.7578868065</c:v>
                </c:pt>
                <c:pt idx="1347">
                  <c:v>347038.34666272555</c:v>
                </c:pt>
                <c:pt idx="1348">
                  <c:v>345096.5531819227</c:v>
                </c:pt>
                <c:pt idx="1349">
                  <c:v>343667.33349906368</c:v>
                </c:pt>
                <c:pt idx="1350">
                  <c:v>345237.47810916987</c:v>
                </c:pt>
                <c:pt idx="1351">
                  <c:v>346943.96388711827</c:v>
                </c:pt>
                <c:pt idx="1352">
                  <c:v>344685.27897007728</c:v>
                </c:pt>
                <c:pt idx="1353">
                  <c:v>346667.40298978798</c:v>
                </c:pt>
                <c:pt idx="1354">
                  <c:v>348590.4088879411</c:v>
                </c:pt>
                <c:pt idx="1355">
                  <c:v>350557.75337726239</c:v>
                </c:pt>
                <c:pt idx="1356">
                  <c:v>348052.09072214621</c:v>
                </c:pt>
                <c:pt idx="1357">
                  <c:v>350394.09630683879</c:v>
                </c:pt>
                <c:pt idx="1358">
                  <c:v>353572.25382331171</c:v>
                </c:pt>
                <c:pt idx="1359">
                  <c:v>350018.64562725468</c:v>
                </c:pt>
                <c:pt idx="1360">
                  <c:v>352845.78929697932</c:v>
                </c:pt>
                <c:pt idx="1361">
                  <c:v>349615.53195492539</c:v>
                </c:pt>
                <c:pt idx="1362">
                  <c:v>347204.86073753046</c:v>
                </c:pt>
                <c:pt idx="1363">
                  <c:v>349163.70699687785</c:v>
                </c:pt>
                <c:pt idx="1364">
                  <c:v>353065.32252591191</c:v>
                </c:pt>
                <c:pt idx="1365">
                  <c:v>347866.08266277192</c:v>
                </c:pt>
                <c:pt idx="1366">
                  <c:v>351527.53082297824</c:v>
                </c:pt>
                <c:pt idx="1367">
                  <c:v>345864.35277800768</c:v>
                </c:pt>
                <c:pt idx="1368">
                  <c:v>341265.07883551513</c:v>
                </c:pt>
                <c:pt idx="1369">
                  <c:v>344888.83919322846</c:v>
                </c:pt>
                <c:pt idx="1370">
                  <c:v>349211.67133836041</c:v>
                </c:pt>
                <c:pt idx="1371">
                  <c:v>354895.69823235611</c:v>
                </c:pt>
                <c:pt idx="1372">
                  <c:v>349609.06624651258</c:v>
                </c:pt>
                <c:pt idx="1373">
                  <c:v>349838.47528748983</c:v>
                </c:pt>
                <c:pt idx="1374">
                  <c:v>351011.07529029524</c:v>
                </c:pt>
                <c:pt idx="1375">
                  <c:v>350439.42926115036</c:v>
                </c:pt>
                <c:pt idx="1376">
                  <c:v>349586.81132046104</c:v>
                </c:pt>
                <c:pt idx="1377">
                  <c:v>351943.22694728331</c:v>
                </c:pt>
                <c:pt idx="1378">
                  <c:v>354510.989858674</c:v>
                </c:pt>
                <c:pt idx="1379">
                  <c:v>357634.83260096586</c:v>
                </c:pt>
                <c:pt idx="1380">
                  <c:v>361488.0451679746</c:v>
                </c:pt>
                <c:pt idx="1381">
                  <c:v>356920.6883485564</c:v>
                </c:pt>
                <c:pt idx="1382">
                  <c:v>360462.05282434879</c:v>
                </c:pt>
                <c:pt idx="1383">
                  <c:v>355802.74429321644</c:v>
                </c:pt>
                <c:pt idx="1384">
                  <c:v>359204.07271856931</c:v>
                </c:pt>
                <c:pt idx="1385">
                  <c:v>362779.43011425732</c:v>
                </c:pt>
                <c:pt idx="1386">
                  <c:v>367810.940741561</c:v>
                </c:pt>
                <c:pt idx="1387">
                  <c:v>362166.00105263293</c:v>
                </c:pt>
                <c:pt idx="1388">
                  <c:v>357572.42659640365</c:v>
                </c:pt>
                <c:pt idx="1389">
                  <c:v>361135.96036778018</c:v>
                </c:pt>
                <c:pt idx="1390">
                  <c:v>357163.24994849699</c:v>
                </c:pt>
                <c:pt idx="1391">
                  <c:v>356665.67547902546</c:v>
                </c:pt>
                <c:pt idx="1392">
                  <c:v>358949.67140693968</c:v>
                </c:pt>
                <c:pt idx="1393">
                  <c:v>361336.38507106021</c:v>
                </c:pt>
                <c:pt idx="1394">
                  <c:v>358561.7066643174</c:v>
                </c:pt>
                <c:pt idx="1395">
                  <c:v>360840.1602683356</c:v>
                </c:pt>
                <c:pt idx="1396">
                  <c:v>362997.42172316072</c:v>
                </c:pt>
                <c:pt idx="1397">
                  <c:v>365249.64166073769</c:v>
                </c:pt>
                <c:pt idx="1398">
                  <c:v>362797.17421074538</c:v>
                </c:pt>
                <c:pt idx="1399">
                  <c:v>364875.3651779872</c:v>
                </c:pt>
                <c:pt idx="1400">
                  <c:v>366862.6620333342</c:v>
                </c:pt>
                <c:pt idx="1401">
                  <c:v>369065.00105584698</c:v>
                </c:pt>
                <c:pt idx="1402">
                  <c:v>370937.75655067613</c:v>
                </c:pt>
                <c:pt idx="1403">
                  <c:v>372844.87445366062</c:v>
                </c:pt>
                <c:pt idx="1404">
                  <c:v>370816.44878165598</c:v>
                </c:pt>
                <c:pt idx="1405">
                  <c:v>372201.47977363493</c:v>
                </c:pt>
                <c:pt idx="1406">
                  <c:v>373977.42934441351</c:v>
                </c:pt>
                <c:pt idx="1407">
                  <c:v>375672.83047456987</c:v>
                </c:pt>
                <c:pt idx="1408">
                  <c:v>373746.99555530417</c:v>
                </c:pt>
                <c:pt idx="1409">
                  <c:v>375241.76456042443</c:v>
                </c:pt>
                <c:pt idx="1410">
                  <c:v>373647.25977593043</c:v>
                </c:pt>
                <c:pt idx="1411">
                  <c:v>372168.26457970549</c:v>
                </c:pt>
                <c:pt idx="1412">
                  <c:v>373102.51989480772</c:v>
                </c:pt>
                <c:pt idx="1413">
                  <c:v>374753.95192205557</c:v>
                </c:pt>
                <c:pt idx="1414">
                  <c:v>376421.64143273176</c:v>
                </c:pt>
                <c:pt idx="1415">
                  <c:v>378048.31774657738</c:v>
                </c:pt>
                <c:pt idx="1416">
                  <c:v>379727.09190504561</c:v>
                </c:pt>
                <c:pt idx="1417">
                  <c:v>381342.68357109919</c:v>
                </c:pt>
                <c:pt idx="1418">
                  <c:v>382816.02225715481</c:v>
                </c:pt>
                <c:pt idx="1419">
                  <c:v>384321.87591006712</c:v>
                </c:pt>
                <c:pt idx="1420">
                  <c:v>385815.90593866789</c:v>
                </c:pt>
                <c:pt idx="1421">
                  <c:v>387365.72869448864</c:v>
                </c:pt>
                <c:pt idx="1422">
                  <c:v>388955.45618236077</c:v>
                </c:pt>
                <c:pt idx="1423">
                  <c:v>386658.3947244804</c:v>
                </c:pt>
                <c:pt idx="1424">
                  <c:v>384726.10038744967</c:v>
                </c:pt>
                <c:pt idx="1425">
                  <c:v>383251.28481448448</c:v>
                </c:pt>
                <c:pt idx="1426">
                  <c:v>384176.67241135309</c:v>
                </c:pt>
                <c:pt idx="1427">
                  <c:v>385096.14819606591</c:v>
                </c:pt>
                <c:pt idx="1428">
                  <c:v>386481.54867630458</c:v>
                </c:pt>
                <c:pt idx="1429">
                  <c:v>388263.77954749862</c:v>
                </c:pt>
                <c:pt idx="1430">
                  <c:v>386346.30387475237</c:v>
                </c:pt>
                <c:pt idx="1431">
                  <c:v>387642.65768439492</c:v>
                </c:pt>
                <c:pt idx="1432">
                  <c:v>389194.69736977411</c:v>
                </c:pt>
                <c:pt idx="1433">
                  <c:v>390592.29096258403</c:v>
                </c:pt>
                <c:pt idx="1434">
                  <c:v>392529.70690286678</c:v>
                </c:pt>
                <c:pt idx="1435">
                  <c:v>394431.28248195525</c:v>
                </c:pt>
                <c:pt idx="1436">
                  <c:v>396568.59157075465</c:v>
                </c:pt>
                <c:pt idx="1437">
                  <c:v>393996.81487498444</c:v>
                </c:pt>
                <c:pt idx="1438">
                  <c:v>396111.21569168026</c:v>
                </c:pt>
                <c:pt idx="1439">
                  <c:v>397985.81862780807</c:v>
                </c:pt>
                <c:pt idx="1440">
                  <c:v>400386.57284579851</c:v>
                </c:pt>
                <c:pt idx="1441">
                  <c:v>402114.48894281156</c:v>
                </c:pt>
                <c:pt idx="1442">
                  <c:v>403621.8205487628</c:v>
                </c:pt>
                <c:pt idx="1443">
                  <c:v>404935.54030661291</c:v>
                </c:pt>
                <c:pt idx="1444">
                  <c:v>405999.48600088211</c:v>
                </c:pt>
                <c:pt idx="1445">
                  <c:v>406959.60549416579</c:v>
                </c:pt>
                <c:pt idx="1446">
                  <c:v>407856.54249503481</c:v>
                </c:pt>
                <c:pt idx="1447">
                  <c:v>408868.75983294111</c:v>
                </c:pt>
                <c:pt idx="1448">
                  <c:v>409779.36789942032</c:v>
                </c:pt>
                <c:pt idx="1449">
                  <c:v>410400.29717026727</c:v>
                </c:pt>
                <c:pt idx="1450">
                  <c:v>411126.53059513873</c:v>
                </c:pt>
                <c:pt idx="1451">
                  <c:v>411826.89984182874</c:v>
                </c:pt>
                <c:pt idx="1452">
                  <c:v>412294.49148488569</c:v>
                </c:pt>
                <c:pt idx="1453">
                  <c:v>413872.76483670605</c:v>
                </c:pt>
                <c:pt idx="1454">
                  <c:v>415454.73307112372</c:v>
                </c:pt>
                <c:pt idx="1455">
                  <c:v>416933.98356933508</c:v>
                </c:pt>
                <c:pt idx="1456">
                  <c:v>418412.86457928672</c:v>
                </c:pt>
                <c:pt idx="1457">
                  <c:v>419824.12923770683</c:v>
                </c:pt>
                <c:pt idx="1458">
                  <c:v>418073.07856384822</c:v>
                </c:pt>
                <c:pt idx="1459">
                  <c:v>419383.47292736068</c:v>
                </c:pt>
                <c:pt idx="1460">
                  <c:v>420706.79937996389</c:v>
                </c:pt>
                <c:pt idx="1461">
                  <c:v>422031.97327386576</c:v>
                </c:pt>
                <c:pt idx="1462">
                  <c:v>422055.93260421848</c:v>
                </c:pt>
                <c:pt idx="1463">
                  <c:v>420540.84066165949</c:v>
                </c:pt>
                <c:pt idx="1464">
                  <c:v>419200.15299875668</c:v>
                </c:pt>
                <c:pt idx="1465">
                  <c:v>419056.31133155379</c:v>
                </c:pt>
                <c:pt idx="1466">
                  <c:v>419104.36101014965</c:v>
                </c:pt>
                <c:pt idx="1467">
                  <c:v>418582.84135691106</c:v>
                </c:pt>
                <c:pt idx="1468">
                  <c:v>419442.4600435468</c:v>
                </c:pt>
                <c:pt idx="1469">
                  <c:v>418409.92460461176</c:v>
                </c:pt>
                <c:pt idx="1470">
                  <c:v>417775.1051735566</c:v>
                </c:pt>
                <c:pt idx="1471">
                  <c:v>418500.23013364885</c:v>
                </c:pt>
                <c:pt idx="1472">
                  <c:v>419173.62673737819</c:v>
                </c:pt>
                <c:pt idx="1473">
                  <c:v>419710.31268500554</c:v>
                </c:pt>
                <c:pt idx="1474">
                  <c:v>420436.17662161723</c:v>
                </c:pt>
                <c:pt idx="1475">
                  <c:v>421604.31800513173</c:v>
                </c:pt>
                <c:pt idx="1476">
                  <c:v>422457.2859030923</c:v>
                </c:pt>
                <c:pt idx="1477">
                  <c:v>424109.08741859993</c:v>
                </c:pt>
                <c:pt idx="1478">
                  <c:v>425691.42514127737</c:v>
                </c:pt>
                <c:pt idx="1479">
                  <c:v>427237.55301450077</c:v>
                </c:pt>
                <c:pt idx="1480">
                  <c:v>428821.73817847687</c:v>
                </c:pt>
                <c:pt idx="1481">
                  <c:v>430177.21010967699</c:v>
                </c:pt>
                <c:pt idx="1482">
                  <c:v>431570.36984337011</c:v>
                </c:pt>
                <c:pt idx="1483">
                  <c:v>432839.75101005199</c:v>
                </c:pt>
                <c:pt idx="1484">
                  <c:v>433968.72663803457</c:v>
                </c:pt>
                <c:pt idx="1485">
                  <c:v>434944.36463822715</c:v>
                </c:pt>
                <c:pt idx="1486">
                  <c:v>436112.13653348194</c:v>
                </c:pt>
                <c:pt idx="1487">
                  <c:v>437273.25764006149</c:v>
                </c:pt>
                <c:pt idx="1488">
                  <c:v>438370.45727770688</c:v>
                </c:pt>
                <c:pt idx="1489">
                  <c:v>439019.46765629371</c:v>
                </c:pt>
                <c:pt idx="1490">
                  <c:v>439565.02132215473</c:v>
                </c:pt>
                <c:pt idx="1491">
                  <c:v>440387.69118281698</c:v>
                </c:pt>
                <c:pt idx="1492">
                  <c:v>441302.733108413</c:v>
                </c:pt>
                <c:pt idx="1493">
                  <c:v>442329.72997670871</c:v>
                </c:pt>
                <c:pt idx="1494">
                  <c:v>440373.49779737223</c:v>
                </c:pt>
                <c:pt idx="1495">
                  <c:v>442084.41743443743</c:v>
                </c:pt>
                <c:pt idx="1496">
                  <c:v>441702.05439363967</c:v>
                </c:pt>
                <c:pt idx="1497">
                  <c:v>440851.4869072818</c:v>
                </c:pt>
                <c:pt idx="1498">
                  <c:v>442450.45160164731</c:v>
                </c:pt>
                <c:pt idx="1499">
                  <c:v>444462.13468213682</c:v>
                </c:pt>
                <c:pt idx="1500">
                  <c:v>447028.78912874829</c:v>
                </c:pt>
                <c:pt idx="1501">
                  <c:v>443915.56123796699</c:v>
                </c:pt>
                <c:pt idx="1502">
                  <c:v>446559.06924260332</c:v>
                </c:pt>
                <c:pt idx="1503">
                  <c:v>449038.52445991733</c:v>
                </c:pt>
                <c:pt idx="1504">
                  <c:v>446067.40375996701</c:v>
                </c:pt>
                <c:pt idx="1505">
                  <c:v>447969.3488273152</c:v>
                </c:pt>
                <c:pt idx="1506">
                  <c:v>449828.06376827438</c:v>
                </c:pt>
                <c:pt idx="1507">
                  <c:v>447017.28861519753</c:v>
                </c:pt>
                <c:pt idx="1508">
                  <c:v>444601.29787729017</c:v>
                </c:pt>
                <c:pt idx="1509">
                  <c:v>446428.60631617194</c:v>
                </c:pt>
                <c:pt idx="1510">
                  <c:v>444485.29297236551</c:v>
                </c:pt>
                <c:pt idx="1511">
                  <c:v>446144.48425306781</c:v>
                </c:pt>
                <c:pt idx="1512">
                  <c:v>444689.4658085925</c:v>
                </c:pt>
                <c:pt idx="1513">
                  <c:v>442548.19030857499</c:v>
                </c:pt>
                <c:pt idx="1514">
                  <c:v>440083.56395455438</c:v>
                </c:pt>
                <c:pt idx="1515">
                  <c:v>439619.2146386418</c:v>
                </c:pt>
                <c:pt idx="1516">
                  <c:v>441748.02549746732</c:v>
                </c:pt>
                <c:pt idx="1517">
                  <c:v>443954.0594025774</c:v>
                </c:pt>
                <c:pt idx="1518">
                  <c:v>442239.24454744946</c:v>
                </c:pt>
                <c:pt idx="1519">
                  <c:v>444469.29518944235</c:v>
                </c:pt>
                <c:pt idx="1520">
                  <c:v>446862.29015397839</c:v>
                </c:pt>
                <c:pt idx="1521">
                  <c:v>444055.69462416123</c:v>
                </c:pt>
                <c:pt idx="1522">
                  <c:v>442431.58277894021</c:v>
                </c:pt>
                <c:pt idx="1523">
                  <c:v>440260.66995035368</c:v>
                </c:pt>
                <c:pt idx="1524">
                  <c:v>438507.33948198979</c:v>
                </c:pt>
                <c:pt idx="1525">
                  <c:v>439992.50179235695</c:v>
                </c:pt>
                <c:pt idx="1526">
                  <c:v>438429.91413093731</c:v>
                </c:pt>
                <c:pt idx="1527">
                  <c:v>439551.13050546544</c:v>
                </c:pt>
                <c:pt idx="1528">
                  <c:v>440632.07265968248</c:v>
                </c:pt>
                <c:pt idx="1529">
                  <c:v>441679.39138226362</c:v>
                </c:pt>
                <c:pt idx="1530">
                  <c:v>442768.46227819484</c:v>
                </c:pt>
                <c:pt idx="1531">
                  <c:v>443884.87530534645</c:v>
                </c:pt>
                <c:pt idx="1532">
                  <c:v>442199.17874064005</c:v>
                </c:pt>
                <c:pt idx="1533">
                  <c:v>443737.91684866877</c:v>
                </c:pt>
                <c:pt idx="1534">
                  <c:v>441882.75555906771</c:v>
                </c:pt>
                <c:pt idx="1535">
                  <c:v>440285.97098006844</c:v>
                </c:pt>
                <c:pt idx="1536">
                  <c:v>441300.77473579289</c:v>
                </c:pt>
                <c:pt idx="1537">
                  <c:v>439841.91772436484</c:v>
                </c:pt>
                <c:pt idx="1538">
                  <c:v>441393.95740974403</c:v>
                </c:pt>
                <c:pt idx="1539">
                  <c:v>442972.60024982411</c:v>
                </c:pt>
                <c:pt idx="1540">
                  <c:v>444474.02004361956</c:v>
                </c:pt>
                <c:pt idx="1541">
                  <c:v>445863.85438297503</c:v>
                </c:pt>
                <c:pt idx="1542">
                  <c:v>447176.0961877862</c:v>
                </c:pt>
                <c:pt idx="1543">
                  <c:v>445483.18027381302</c:v>
                </c:pt>
                <c:pt idx="1544">
                  <c:v>443976.06761202257</c:v>
                </c:pt>
                <c:pt idx="1545">
                  <c:v>445107.26016956358</c:v>
                </c:pt>
                <c:pt idx="1546">
                  <c:v>446193.37515941693</c:v>
                </c:pt>
                <c:pt idx="1547">
                  <c:v>447274.31731363398</c:v>
                </c:pt>
                <c:pt idx="1548">
                  <c:v>448283.20925720269</c:v>
                </c:pt>
                <c:pt idx="1549">
                  <c:v>449665.28434310376</c:v>
                </c:pt>
                <c:pt idx="1550">
                  <c:v>447865.59805313189</c:v>
                </c:pt>
                <c:pt idx="1551">
                  <c:v>449234.74104994221</c:v>
                </c:pt>
                <c:pt idx="1552">
                  <c:v>450780.8689231656</c:v>
                </c:pt>
                <c:pt idx="1553">
                  <c:v>452408.65370179043</c:v>
                </c:pt>
                <c:pt idx="1554">
                  <c:v>450797.81039000838</c:v>
                </c:pt>
                <c:pt idx="1555">
                  <c:v>451129.88563097426</c:v>
                </c:pt>
                <c:pt idx="1556">
                  <c:v>451594.34275723016</c:v>
                </c:pt>
                <c:pt idx="1557">
                  <c:v>453039.23084728618</c:v>
                </c:pt>
                <c:pt idx="1558">
                  <c:v>454569.10123708122</c:v>
                </c:pt>
                <c:pt idx="1559">
                  <c:v>456254.5261842247</c:v>
                </c:pt>
                <c:pt idx="1560">
                  <c:v>454380.36660707934</c:v>
                </c:pt>
                <c:pt idx="1561">
                  <c:v>455930.92833941954</c:v>
                </c:pt>
                <c:pt idx="1562">
                  <c:v>457443.43278100708</c:v>
                </c:pt>
                <c:pt idx="1563">
                  <c:v>458990.29963074997</c:v>
                </c:pt>
                <c:pt idx="1564">
                  <c:v>457260.14707319002</c:v>
                </c:pt>
                <c:pt idx="1565">
                  <c:v>458459.694958782</c:v>
                </c:pt>
                <c:pt idx="1566">
                  <c:v>459699.88655294484</c:v>
                </c:pt>
                <c:pt idx="1567">
                  <c:v>458367.17817081063</c:v>
                </c:pt>
                <c:pt idx="1568">
                  <c:v>457647.80234537495</c:v>
                </c:pt>
                <c:pt idx="1569">
                  <c:v>458469.73322951776</c:v>
                </c:pt>
                <c:pt idx="1570">
                  <c:v>459273.1897006738</c:v>
                </c:pt>
                <c:pt idx="1571">
                  <c:v>460343.41669535852</c:v>
                </c:pt>
                <c:pt idx="1572">
                  <c:v>460995.38298002322</c:v>
                </c:pt>
                <c:pt idx="1573">
                  <c:v>462000.94952925434</c:v>
                </c:pt>
                <c:pt idx="1574">
                  <c:v>462387.25375516957</c:v>
                </c:pt>
                <c:pt idx="1575">
                  <c:v>462651.62685537228</c:v>
                </c:pt>
                <c:pt idx="1576">
                  <c:v>464335.2043612171</c:v>
                </c:pt>
                <c:pt idx="1577">
                  <c:v>466091.57105422969</c:v>
                </c:pt>
                <c:pt idx="1578">
                  <c:v>467710.48811462091</c:v>
                </c:pt>
                <c:pt idx="1579">
                  <c:v>465882.30439333263</c:v>
                </c:pt>
                <c:pt idx="1580">
                  <c:v>467376.70391019312</c:v>
                </c:pt>
                <c:pt idx="1581">
                  <c:v>465456.18851143983</c:v>
                </c:pt>
                <c:pt idx="1582">
                  <c:v>463696.01865956001</c:v>
                </c:pt>
                <c:pt idx="1583">
                  <c:v>464966.87777928083</c:v>
                </c:pt>
                <c:pt idx="1584">
                  <c:v>463135.2743662346</c:v>
                </c:pt>
                <c:pt idx="1585">
                  <c:v>464422.39096938376</c:v>
                </c:pt>
                <c:pt idx="1586">
                  <c:v>465880.21114853048</c:v>
                </c:pt>
                <c:pt idx="1587">
                  <c:v>467665.39792580245</c:v>
                </c:pt>
                <c:pt idx="1588">
                  <c:v>469018.6529274442</c:v>
                </c:pt>
                <c:pt idx="1589">
                  <c:v>467831.85139364982</c:v>
                </c:pt>
                <c:pt idx="1590">
                  <c:v>466954.72194682673</c:v>
                </c:pt>
                <c:pt idx="1591">
                  <c:v>467075.98510651093</c:v>
                </c:pt>
                <c:pt idx="1592">
                  <c:v>466304.86610418477</c:v>
                </c:pt>
                <c:pt idx="1593">
                  <c:v>466715.55655524251</c:v>
                </c:pt>
                <c:pt idx="1594">
                  <c:v>467271.08640411636</c:v>
                </c:pt>
                <c:pt idx="1595">
                  <c:v>467823.29085865262</c:v>
                </c:pt>
                <c:pt idx="1596">
                  <c:v>469318.05986377288</c:v>
                </c:pt>
                <c:pt idx="1597">
                  <c:v>467139.92768591957</c:v>
                </c:pt>
                <c:pt idx="1598">
                  <c:v>468821.28826220596</c:v>
                </c:pt>
                <c:pt idx="1599">
                  <c:v>470448.70355257107</c:v>
                </c:pt>
                <c:pt idx="1600">
                  <c:v>472205.80922210315</c:v>
                </c:pt>
                <c:pt idx="1601">
                  <c:v>473919.31527698651</c:v>
                </c:pt>
                <c:pt idx="1602">
                  <c:v>475636.14672620746</c:v>
                </c:pt>
                <c:pt idx="1603">
                  <c:v>473578.0837256338</c:v>
                </c:pt>
                <c:pt idx="1604">
                  <c:v>475137.14368794794</c:v>
                </c:pt>
                <c:pt idx="1605">
                  <c:v>476742.02019446919</c:v>
                </c:pt>
                <c:pt idx="1606">
                  <c:v>476499.99458867824</c:v>
                </c:pt>
                <c:pt idx="1607">
                  <c:v>474372.3978556926</c:v>
                </c:pt>
                <c:pt idx="1608">
                  <c:v>472544.21413440432</c:v>
                </c:pt>
                <c:pt idx="1609">
                  <c:v>474094.03689022508</c:v>
                </c:pt>
                <c:pt idx="1610">
                  <c:v>474737.40218377794</c:v>
                </c:pt>
                <c:pt idx="1611">
                  <c:v>472168.28524826391</c:v>
                </c:pt>
                <c:pt idx="1612">
                  <c:v>474005.56987015851</c:v>
                </c:pt>
                <c:pt idx="1613">
                  <c:v>474518.78498403629</c:v>
                </c:pt>
                <c:pt idx="1614">
                  <c:v>475929.31066593697</c:v>
                </c:pt>
                <c:pt idx="1615">
                  <c:v>477366.07001427881</c:v>
                </c:pt>
                <c:pt idx="1616">
                  <c:v>478765.14156012767</c:v>
                </c:pt>
                <c:pt idx="1617">
                  <c:v>479879.70714598056</c:v>
                </c:pt>
                <c:pt idx="1618">
                  <c:v>479306.06779742788</c:v>
                </c:pt>
                <c:pt idx="1619">
                  <c:v>480542.93399725307</c:v>
                </c:pt>
                <c:pt idx="1620">
                  <c:v>481617.22536279488</c:v>
                </c:pt>
                <c:pt idx="1621">
                  <c:v>482860.00337477587</c:v>
                </c:pt>
                <c:pt idx="1622">
                  <c:v>480893.1321544146</c:v>
                </c:pt>
                <c:pt idx="1623">
                  <c:v>482503.55098483188</c:v>
                </c:pt>
                <c:pt idx="1624">
                  <c:v>484449.0956668288</c:v>
                </c:pt>
                <c:pt idx="1625">
                  <c:v>481588.16503463511</c:v>
                </c:pt>
                <c:pt idx="1626">
                  <c:v>484255.68977615424</c:v>
                </c:pt>
                <c:pt idx="1627">
                  <c:v>487815.89815319312</c:v>
                </c:pt>
                <c:pt idx="1628">
                  <c:v>484223.15348479495</c:v>
                </c:pt>
                <c:pt idx="1629">
                  <c:v>481377.42148263665</c:v>
                </c:pt>
                <c:pt idx="1630">
                  <c:v>478723.19221892441</c:v>
                </c:pt>
                <c:pt idx="1631">
                  <c:v>480607.7713380651</c:v>
                </c:pt>
                <c:pt idx="1632">
                  <c:v>482932.0414862904</c:v>
                </c:pt>
                <c:pt idx="1633">
                  <c:v>484780.78024423675</c:v>
                </c:pt>
                <c:pt idx="1634">
                  <c:v>486554.14339719719</c:v>
                </c:pt>
                <c:pt idx="1635">
                  <c:v>488355.5876578975</c:v>
                </c:pt>
                <c:pt idx="1636">
                  <c:v>490243.49217137578</c:v>
                </c:pt>
                <c:pt idx="1637">
                  <c:v>492099.99018277659</c:v>
                </c:pt>
                <c:pt idx="1638">
                  <c:v>493920.64783298312</c:v>
                </c:pt>
                <c:pt idx="1639">
                  <c:v>495839.21987201937</c:v>
                </c:pt>
                <c:pt idx="1640">
                  <c:v>497171.04455459648</c:v>
                </c:pt>
                <c:pt idx="1641">
                  <c:v>499113.26384225581</c:v>
                </c:pt>
                <c:pt idx="1642">
                  <c:v>497100.03680028656</c:v>
                </c:pt>
                <c:pt idx="1643">
                  <c:v>498575.22292764083</c:v>
                </c:pt>
                <c:pt idx="1644">
                  <c:v>500051.88700803404</c:v>
                </c:pt>
                <c:pt idx="1645">
                  <c:v>501538.89675969986</c:v>
                </c:pt>
                <c:pt idx="1646">
                  <c:v>502909.14822128939</c:v>
                </c:pt>
                <c:pt idx="1647">
                  <c:v>504351.81938178698</c:v>
                </c:pt>
                <c:pt idx="1648">
                  <c:v>506191.69042149972</c:v>
                </c:pt>
                <c:pt idx="1649">
                  <c:v>508397.72432660981</c:v>
                </c:pt>
                <c:pt idx="1650">
                  <c:v>510788.87184984714</c:v>
                </c:pt>
                <c:pt idx="1651">
                  <c:v>510478.25069390878</c:v>
                </c:pt>
                <c:pt idx="1652">
                  <c:v>511694.72406864853</c:v>
                </c:pt>
                <c:pt idx="1653">
                  <c:v>511448.75417871727</c:v>
                </c:pt>
                <c:pt idx="1654">
                  <c:v>515439.04689008772</c:v>
                </c:pt>
                <c:pt idx="1655">
                  <c:v>519792.54656077764</c:v>
                </c:pt>
                <c:pt idx="1656">
                  <c:v>523970.16981983371</c:v>
                </c:pt>
                <c:pt idx="1657">
                  <c:v>521146.85579697764</c:v>
                </c:pt>
                <c:pt idx="1658">
                  <c:v>523709.81536099175</c:v>
                </c:pt>
                <c:pt idx="1659">
                  <c:v>526075.46819430741</c:v>
                </c:pt>
                <c:pt idx="1660">
                  <c:v>528404.91117816896</c:v>
                </c:pt>
                <c:pt idx="1661">
                  <c:v>525684.94783955358</c:v>
                </c:pt>
                <c:pt idx="1662">
                  <c:v>522819.8375841002</c:v>
                </c:pt>
                <c:pt idx="1663">
                  <c:v>525674.32338504528</c:v>
                </c:pt>
                <c:pt idx="1664">
                  <c:v>521696.67341100058</c:v>
                </c:pt>
                <c:pt idx="1665">
                  <c:v>518512.39192480379</c:v>
                </c:pt>
                <c:pt idx="1666">
                  <c:v>520923.12232580711</c:v>
                </c:pt>
                <c:pt idx="1667">
                  <c:v>518759.42884648743</c:v>
                </c:pt>
                <c:pt idx="1668">
                  <c:v>516932.00505670096</c:v>
                </c:pt>
                <c:pt idx="1669">
                  <c:v>515252.38794400875</c:v>
                </c:pt>
                <c:pt idx="1670">
                  <c:v>516502.92520944413</c:v>
                </c:pt>
                <c:pt idx="1671">
                  <c:v>517580.91145758331</c:v>
                </c:pt>
                <c:pt idx="1672">
                  <c:v>518695.47704343626</c:v>
                </c:pt>
                <c:pt idx="1673">
                  <c:v>520416.37286351429</c:v>
                </c:pt>
                <c:pt idx="1674">
                  <c:v>521777.75660687021</c:v>
                </c:pt>
                <c:pt idx="1675">
                  <c:v>523332.38271006756</c:v>
                </c:pt>
                <c:pt idx="1676">
                  <c:v>526074.17459179345</c:v>
                </c:pt>
                <c:pt idx="1677">
                  <c:v>522827.19875670061</c:v>
                </c:pt>
                <c:pt idx="1678">
                  <c:v>525491.39810388209</c:v>
                </c:pt>
                <c:pt idx="1679">
                  <c:v>527879.58972104162</c:v>
                </c:pt>
                <c:pt idx="1680">
                  <c:v>530647.2457809489</c:v>
                </c:pt>
                <c:pt idx="1681">
                  <c:v>532696.6166639314</c:v>
                </c:pt>
                <c:pt idx="1682">
                  <c:v>534478.10855860601</c:v>
                </c:pt>
                <c:pt idx="1683">
                  <c:v>536079.29018252995</c:v>
                </c:pt>
                <c:pt idx="1684">
                  <c:v>537606.5741545069</c:v>
                </c:pt>
                <c:pt idx="1685">
                  <c:v>539007.12365339475</c:v>
                </c:pt>
                <c:pt idx="1686">
                  <c:v>540375.15818542591</c:v>
                </c:pt>
                <c:pt idx="1687">
                  <c:v>541787.90079688502</c:v>
                </c:pt>
                <c:pt idx="1688">
                  <c:v>543108.64083167003</c:v>
                </c:pt>
                <c:pt idx="1689">
                  <c:v>544267.17552043137</c:v>
                </c:pt>
                <c:pt idx="1690">
                  <c:v>545290.84699438943</c:v>
                </c:pt>
                <c:pt idx="1691">
                  <c:v>546682.15928678389</c:v>
                </c:pt>
                <c:pt idx="1692">
                  <c:v>547949.69301216712</c:v>
                </c:pt>
                <c:pt idx="1693">
                  <c:v>546093.7717910643</c:v>
                </c:pt>
                <c:pt idx="1694">
                  <c:v>547665.02486594964</c:v>
                </c:pt>
                <c:pt idx="1695">
                  <c:v>549922.41763916297</c:v>
                </c:pt>
                <c:pt idx="1696">
                  <c:v>551982.87316993752</c:v>
                </c:pt>
                <c:pt idx="1697">
                  <c:v>553879.64540164941</c:v>
                </c:pt>
                <c:pt idx="1698">
                  <c:v>555744.27215476439</c:v>
                </c:pt>
                <c:pt idx="1699">
                  <c:v>557626.26485608693</c:v>
                </c:pt>
                <c:pt idx="1700">
                  <c:v>559556.66051943472</c:v>
                </c:pt>
                <c:pt idx="1701">
                  <c:v>561744.58949981781</c:v>
                </c:pt>
                <c:pt idx="1702">
                  <c:v>563951.36238144734</c:v>
                </c:pt>
                <c:pt idx="1703">
                  <c:v>566467.39693647507</c:v>
                </c:pt>
                <c:pt idx="1704">
                  <c:v>569002.27539274935</c:v>
                </c:pt>
                <c:pt idx="1705">
                  <c:v>571553.04184419219</c:v>
                </c:pt>
                <c:pt idx="1706">
                  <c:v>568471.35111073428</c:v>
                </c:pt>
                <c:pt idx="1707">
                  <c:v>565890.45523694286</c:v>
                </c:pt>
                <c:pt idx="1708">
                  <c:v>567802.00699904421</c:v>
                </c:pt>
                <c:pt idx="1709">
                  <c:v>566047.15666767675</c:v>
                </c:pt>
                <c:pt idx="1710">
                  <c:v>567336.12071212463</c:v>
                </c:pt>
                <c:pt idx="1711">
                  <c:v>568654.27432909154</c:v>
                </c:pt>
                <c:pt idx="1712">
                  <c:v>569774.75172710023</c:v>
                </c:pt>
                <c:pt idx="1713">
                  <c:v>571039.32954640558</c:v>
                </c:pt>
                <c:pt idx="1714">
                  <c:v>572401.08277802123</c:v>
                </c:pt>
                <c:pt idx="1715">
                  <c:v>570083.88313534402</c:v>
                </c:pt>
                <c:pt idx="1716">
                  <c:v>571670.28522887849</c:v>
                </c:pt>
                <c:pt idx="1717">
                  <c:v>573693.05295716005</c:v>
                </c:pt>
                <c:pt idx="1718">
                  <c:v>571266.80314397882</c:v>
                </c:pt>
                <c:pt idx="1719">
                  <c:v>573314.69607392233</c:v>
                </c:pt>
                <c:pt idx="1720">
                  <c:v>575254.69843202329</c:v>
                </c:pt>
                <c:pt idx="1721">
                  <c:v>572580.3309835142</c:v>
                </c:pt>
                <c:pt idx="1722">
                  <c:v>570114.94469799183</c:v>
                </c:pt>
                <c:pt idx="1723">
                  <c:v>567813.70361685171</c:v>
                </c:pt>
                <c:pt idx="1724">
                  <c:v>569664.28981609677</c:v>
                </c:pt>
                <c:pt idx="1725">
                  <c:v>571713.2912108195</c:v>
                </c:pt>
                <c:pt idx="1726">
                  <c:v>569437.50783498876</c:v>
                </c:pt>
                <c:pt idx="1727">
                  <c:v>567235.43781482964</c:v>
                </c:pt>
                <c:pt idx="1728">
                  <c:v>565531.28904569242</c:v>
                </c:pt>
                <c:pt idx="1729">
                  <c:v>566918.5369672298</c:v>
                </c:pt>
                <c:pt idx="1730">
                  <c:v>568264.40220367687</c:v>
                </c:pt>
                <c:pt idx="1731">
                  <c:v>566641.39998786652</c:v>
                </c:pt>
                <c:pt idx="1732">
                  <c:v>567864.2256338218</c:v>
                </c:pt>
                <c:pt idx="1733">
                  <c:v>566497.32033410796</c:v>
                </c:pt>
                <c:pt idx="1734">
                  <c:v>565527.85920981981</c:v>
                </c:pt>
                <c:pt idx="1735">
                  <c:v>566014.66424238298</c:v>
                </c:pt>
                <c:pt idx="1736">
                  <c:v>565385.6524308878</c:v>
                </c:pt>
                <c:pt idx="1737">
                  <c:v>567650.80445755553</c:v>
                </c:pt>
                <c:pt idx="1738">
                  <c:v>566154.59904193657</c:v>
                </c:pt>
                <c:pt idx="1739">
                  <c:v>563728.72919450619</c:v>
                </c:pt>
                <c:pt idx="1740">
                  <c:v>565755.93078190461</c:v>
                </c:pt>
                <c:pt idx="1741">
                  <c:v>567885.11112898984</c:v>
                </c:pt>
                <c:pt idx="1742">
                  <c:v>565485.83888412139</c:v>
                </c:pt>
                <c:pt idx="1743">
                  <c:v>567588.04658824601</c:v>
                </c:pt>
                <c:pt idx="1744">
                  <c:v>564971.05396812048</c:v>
                </c:pt>
                <c:pt idx="1745">
                  <c:v>562361.66066301265</c:v>
                </c:pt>
                <c:pt idx="1746">
                  <c:v>564062.23462880531</c:v>
                </c:pt>
                <c:pt idx="1747">
                  <c:v>566731.23732336343</c:v>
                </c:pt>
                <c:pt idx="1748">
                  <c:v>564002.15480672684</c:v>
                </c:pt>
                <c:pt idx="1749">
                  <c:v>566267.67632165435</c:v>
                </c:pt>
                <c:pt idx="1750">
                  <c:v>564224.43198536523</c:v>
                </c:pt>
                <c:pt idx="1751">
                  <c:v>562365.85100400622</c:v>
                </c:pt>
                <c:pt idx="1752">
                  <c:v>563290.86911261512</c:v>
                </c:pt>
                <c:pt idx="1753">
                  <c:v>563956.50646289007</c:v>
                </c:pt>
                <c:pt idx="1754">
                  <c:v>563003.76383164083</c:v>
                </c:pt>
                <c:pt idx="1755">
                  <c:v>563670.87913495465</c:v>
                </c:pt>
                <c:pt idx="1756">
                  <c:v>564063.09517302562</c:v>
                </c:pt>
                <c:pt idx="1757">
                  <c:v>561446.10255290009</c:v>
                </c:pt>
                <c:pt idx="1758">
                  <c:v>563461.85000424669</c:v>
                </c:pt>
                <c:pt idx="1759">
                  <c:v>562447.28063999745</c:v>
                </c:pt>
                <c:pt idx="1760">
                  <c:v>561167.54568872578</c:v>
                </c:pt>
                <c:pt idx="1761">
                  <c:v>560223.10942316672</c:v>
                </c:pt>
                <c:pt idx="1762">
                  <c:v>561831.66943908506</c:v>
                </c:pt>
                <c:pt idx="1763">
                  <c:v>559515.22972790955</c:v>
                </c:pt>
                <c:pt idx="1764">
                  <c:v>559110.48416992603</c:v>
                </c:pt>
                <c:pt idx="1765">
                  <c:v>560885.69476418511</c:v>
                </c:pt>
                <c:pt idx="1766">
                  <c:v>558747.07902442385</c:v>
                </c:pt>
                <c:pt idx="1767">
                  <c:v>556651.01944876171</c:v>
                </c:pt>
                <c:pt idx="1768">
                  <c:v>554710.36586521147</c:v>
                </c:pt>
                <c:pt idx="1769">
                  <c:v>556118.67461755371</c:v>
                </c:pt>
                <c:pt idx="1770">
                  <c:v>557514.05128080526</c:v>
                </c:pt>
                <c:pt idx="1771">
                  <c:v>559120.77522862516</c:v>
                </c:pt>
                <c:pt idx="1772">
                  <c:v>558019.45654041111</c:v>
                </c:pt>
                <c:pt idx="1773">
                  <c:v>559863.39195098088</c:v>
                </c:pt>
                <c:pt idx="1774">
                  <c:v>557775.31165608729</c:v>
                </c:pt>
                <c:pt idx="1775">
                  <c:v>558984.09674817265</c:v>
                </c:pt>
                <c:pt idx="1776">
                  <c:v>556838.26165914454</c:v>
                </c:pt>
                <c:pt idx="1777">
                  <c:v>555195.12125853729</c:v>
                </c:pt>
                <c:pt idx="1778">
                  <c:v>554106.73085422209</c:v>
                </c:pt>
                <c:pt idx="1779">
                  <c:v>553200.72401033167</c:v>
                </c:pt>
                <c:pt idx="1780">
                  <c:v>553701.20010850497</c:v>
                </c:pt>
                <c:pt idx="1781">
                  <c:v>553998.08817556431</c:v>
                </c:pt>
                <c:pt idx="1782">
                  <c:v>555780.68853501813</c:v>
                </c:pt>
                <c:pt idx="1783">
                  <c:v>557518.580815044</c:v>
                </c:pt>
                <c:pt idx="1784">
                  <c:v>555793.61591364793</c:v>
                </c:pt>
                <c:pt idx="1785">
                  <c:v>557425.83455138956</c:v>
                </c:pt>
                <c:pt idx="1786">
                  <c:v>559108.67308071489</c:v>
                </c:pt>
                <c:pt idx="1787">
                  <c:v>560741.63069497596</c:v>
                </c:pt>
                <c:pt idx="1788">
                  <c:v>562299.21270425117</c:v>
                </c:pt>
                <c:pt idx="1789">
                  <c:v>561879.52208083146</c:v>
                </c:pt>
                <c:pt idx="1790">
                  <c:v>563253.46842501836</c:v>
                </c:pt>
                <c:pt idx="1791">
                  <c:v>561403.62665592972</c:v>
                </c:pt>
                <c:pt idx="1792">
                  <c:v>559753.26690605562</c:v>
                </c:pt>
                <c:pt idx="1793">
                  <c:v>559445.58419510711</c:v>
                </c:pt>
                <c:pt idx="1794">
                  <c:v>558505.12100350554</c:v>
                </c:pt>
                <c:pt idx="1795">
                  <c:v>558127.99514131574</c:v>
                </c:pt>
                <c:pt idx="1796">
                  <c:v>559140.95145574154</c:v>
                </c:pt>
                <c:pt idx="1797">
                  <c:v>560757.28209831461</c:v>
                </c:pt>
                <c:pt idx="1798">
                  <c:v>563272.94716508267</c:v>
                </c:pt>
                <c:pt idx="1799">
                  <c:v>567456.8517245542</c:v>
                </c:pt>
                <c:pt idx="1800">
                  <c:v>562210.11614255363</c:v>
                </c:pt>
                <c:pt idx="1801">
                  <c:v>557403.38090007787</c:v>
                </c:pt>
                <c:pt idx="1802">
                  <c:v>559652.64493157703</c:v>
                </c:pt>
                <c:pt idx="1803">
                  <c:v>560568.67715797096</c:v>
                </c:pt>
                <c:pt idx="1804">
                  <c:v>563256.52375377552</c:v>
                </c:pt>
                <c:pt idx="1805">
                  <c:v>564961.45716055762</c:v>
                </c:pt>
                <c:pt idx="1806">
                  <c:v>561288.91968447354</c:v>
                </c:pt>
                <c:pt idx="1807">
                  <c:v>564199.93718915805</c:v>
                </c:pt>
                <c:pt idx="1808">
                  <c:v>567711.37311591196</c:v>
                </c:pt>
                <c:pt idx="1809">
                  <c:v>563325.63992541679</c:v>
                </c:pt>
                <c:pt idx="1810">
                  <c:v>563950.93575635913</c:v>
                </c:pt>
                <c:pt idx="1811">
                  <c:v>560558.05307292647</c:v>
                </c:pt>
                <c:pt idx="1812">
                  <c:v>563084.06381096714</c:v>
                </c:pt>
                <c:pt idx="1813">
                  <c:v>560113.32307676773</c:v>
                </c:pt>
                <c:pt idx="1814">
                  <c:v>560475.45452149736</c:v>
                </c:pt>
                <c:pt idx="1815">
                  <c:v>558101.26001618733</c:v>
                </c:pt>
                <c:pt idx="1816">
                  <c:v>559702.44164011127</c:v>
                </c:pt>
                <c:pt idx="1817">
                  <c:v>558055.88154774602</c:v>
                </c:pt>
                <c:pt idx="1818">
                  <c:v>558920.67307001806</c:v>
                </c:pt>
                <c:pt idx="1819">
                  <c:v>556072.66127335443</c:v>
                </c:pt>
                <c:pt idx="1820">
                  <c:v>558016.3585140527</c:v>
                </c:pt>
                <c:pt idx="1821">
                  <c:v>558502.64387958567</c:v>
                </c:pt>
                <c:pt idx="1822">
                  <c:v>555493.90657029767</c:v>
                </c:pt>
                <c:pt idx="1823">
                  <c:v>552767.48381391726</c:v>
                </c:pt>
                <c:pt idx="1824">
                  <c:v>552064.63094545819</c:v>
                </c:pt>
                <c:pt idx="1825">
                  <c:v>554482.38162339642</c:v>
                </c:pt>
                <c:pt idx="1826">
                  <c:v>554061.90778422984</c:v>
                </c:pt>
                <c:pt idx="1827">
                  <c:v>555092.16180766164</c:v>
                </c:pt>
                <c:pt idx="1828">
                  <c:v>552845.73018101149</c:v>
                </c:pt>
                <c:pt idx="1829">
                  <c:v>549617.75263346289</c:v>
                </c:pt>
                <c:pt idx="1830">
                  <c:v>546413.71292822005</c:v>
                </c:pt>
                <c:pt idx="1831">
                  <c:v>543716.92750040872</c:v>
                </c:pt>
                <c:pt idx="1832">
                  <c:v>542841.09618679888</c:v>
                </c:pt>
                <c:pt idx="1833">
                  <c:v>544985.42555253324</c:v>
                </c:pt>
                <c:pt idx="1834">
                  <c:v>547265.35710959032</c:v>
                </c:pt>
                <c:pt idx="1835">
                  <c:v>547599.46757992858</c:v>
                </c:pt>
                <c:pt idx="1836">
                  <c:v>546558.34565701592</c:v>
                </c:pt>
                <c:pt idx="1837">
                  <c:v>543613.82255962759</c:v>
                </c:pt>
                <c:pt idx="1838">
                  <c:v>541867.06814841821</c:v>
                </c:pt>
                <c:pt idx="1839">
                  <c:v>538413.77091059485</c:v>
                </c:pt>
                <c:pt idx="1840">
                  <c:v>538354.90890047478</c:v>
                </c:pt>
                <c:pt idx="1841">
                  <c:v>535933.97860780591</c:v>
                </c:pt>
                <c:pt idx="1842">
                  <c:v>533711.77040284988</c:v>
                </c:pt>
                <c:pt idx="1843">
                  <c:v>535773.33439840365</c:v>
                </c:pt>
                <c:pt idx="1844">
                  <c:v>533545.04674143344</c:v>
                </c:pt>
                <c:pt idx="1845">
                  <c:v>531315.61918721069</c:v>
                </c:pt>
                <c:pt idx="1846">
                  <c:v>533202.41523590975</c:v>
                </c:pt>
                <c:pt idx="1847">
                  <c:v>530853.29847015813</c:v>
                </c:pt>
                <c:pt idx="1848">
                  <c:v>528628.43050494592</c:v>
                </c:pt>
                <c:pt idx="1849">
                  <c:v>526033.85586412263</c:v>
                </c:pt>
                <c:pt idx="1850">
                  <c:v>527816.82571183611</c:v>
                </c:pt>
                <c:pt idx="1851">
                  <c:v>527788.81516568479</c:v>
                </c:pt>
                <c:pt idx="1852">
                  <c:v>525126.22665545309</c:v>
                </c:pt>
                <c:pt idx="1853">
                  <c:v>522230.33917417796</c:v>
                </c:pt>
                <c:pt idx="1854">
                  <c:v>524133.02321804565</c:v>
                </c:pt>
                <c:pt idx="1855">
                  <c:v>526053.81218664034</c:v>
                </c:pt>
                <c:pt idx="1856">
                  <c:v>523561.06836705422</c:v>
                </c:pt>
                <c:pt idx="1857">
                  <c:v>521415.99320952786</c:v>
                </c:pt>
                <c:pt idx="1858">
                  <c:v>522936.9958810893</c:v>
                </c:pt>
                <c:pt idx="1859">
                  <c:v>520804.45959334215</c:v>
                </c:pt>
                <c:pt idx="1860">
                  <c:v>518820.48991419107</c:v>
                </c:pt>
                <c:pt idx="1861">
                  <c:v>516347.88427940186</c:v>
                </c:pt>
                <c:pt idx="1862">
                  <c:v>513979.00929460424</c:v>
                </c:pt>
                <c:pt idx="1863">
                  <c:v>515975.54335644463</c:v>
                </c:pt>
                <c:pt idx="1864">
                  <c:v>517920.71855018183</c:v>
                </c:pt>
                <c:pt idx="1865">
                  <c:v>519725.48820521974</c:v>
                </c:pt>
                <c:pt idx="1866">
                  <c:v>521545.40687890677</c:v>
                </c:pt>
                <c:pt idx="1867">
                  <c:v>523202.75071831042</c:v>
                </c:pt>
                <c:pt idx="1868">
                  <c:v>524911.08393755753</c:v>
                </c:pt>
                <c:pt idx="1869">
                  <c:v>526762.03962506226</c:v>
                </c:pt>
                <c:pt idx="1870">
                  <c:v>524467.25796168717</c:v>
                </c:pt>
                <c:pt idx="1871">
                  <c:v>526323.3864848282</c:v>
                </c:pt>
                <c:pt idx="1872">
                  <c:v>523663.07776910177</c:v>
                </c:pt>
                <c:pt idx="1873">
                  <c:v>525666.63210787706</c:v>
                </c:pt>
                <c:pt idx="1874">
                  <c:v>523816.79033878836</c:v>
                </c:pt>
                <c:pt idx="1875">
                  <c:v>522203.66723250103</c:v>
                </c:pt>
                <c:pt idx="1876">
                  <c:v>520866.77922710706</c:v>
                </c:pt>
                <c:pt idx="1877">
                  <c:v>519451.99824278167</c:v>
                </c:pt>
                <c:pt idx="1878">
                  <c:v>520355.21654406615</c:v>
                </c:pt>
                <c:pt idx="1879">
                  <c:v>519348.89874194213</c:v>
                </c:pt>
                <c:pt idx="1880">
                  <c:v>519902.95063777704</c:v>
                </c:pt>
                <c:pt idx="1881">
                  <c:v>519184.26690907299</c:v>
                </c:pt>
                <c:pt idx="1882">
                  <c:v>518587.55218640302</c:v>
                </c:pt>
                <c:pt idx="1883">
                  <c:v>518058.85133314144</c:v>
                </c:pt>
                <c:pt idx="1884">
                  <c:v>518184.6663359435</c:v>
                </c:pt>
                <c:pt idx="1885">
                  <c:v>519816.51548542542</c:v>
                </c:pt>
                <c:pt idx="1886">
                  <c:v>519587.4604758335</c:v>
                </c:pt>
                <c:pt idx="1887">
                  <c:v>517488.74113991513</c:v>
                </c:pt>
                <c:pt idx="1888">
                  <c:v>519463.47539443115</c:v>
                </c:pt>
                <c:pt idx="1889">
                  <c:v>516887.89904115209</c:v>
                </c:pt>
                <c:pt idx="1890">
                  <c:v>513670.56053462828</c:v>
                </c:pt>
                <c:pt idx="1891">
                  <c:v>516166.64272363036</c:v>
                </c:pt>
                <c:pt idx="1892">
                  <c:v>518676.02648998291</c:v>
                </c:pt>
                <c:pt idx="1893">
                  <c:v>515329.49962815817</c:v>
                </c:pt>
                <c:pt idx="1894">
                  <c:v>518120.80293668853</c:v>
                </c:pt>
                <c:pt idx="1895">
                  <c:v>521325.93309612211</c:v>
                </c:pt>
                <c:pt idx="1896">
                  <c:v>517369.56120412698</c:v>
                </c:pt>
                <c:pt idx="1897">
                  <c:v>521350.24722074432</c:v>
                </c:pt>
                <c:pt idx="1898">
                  <c:v>525170.57533263671</c:v>
                </c:pt>
                <c:pt idx="1899">
                  <c:v>520885.1531003752</c:v>
                </c:pt>
                <c:pt idx="1900">
                  <c:v>521489.0649097251</c:v>
                </c:pt>
                <c:pt idx="1901">
                  <c:v>520790.70948105864</c:v>
                </c:pt>
                <c:pt idx="1902">
                  <c:v>521011.0638648707</c:v>
                </c:pt>
                <c:pt idx="1903">
                  <c:v>522838.00281549268</c:v>
                </c:pt>
                <c:pt idx="1904">
                  <c:v>522389.69556765311</c:v>
                </c:pt>
                <c:pt idx="1905">
                  <c:v>519992.32315153914</c:v>
                </c:pt>
                <c:pt idx="1906">
                  <c:v>519714.90986595606</c:v>
                </c:pt>
                <c:pt idx="1907">
                  <c:v>519250.6464747843</c:v>
                </c:pt>
                <c:pt idx="1908">
                  <c:v>520842.22140395513</c:v>
                </c:pt>
                <c:pt idx="1909">
                  <c:v>522443.40302787907</c:v>
                </c:pt>
                <c:pt idx="1910">
                  <c:v>524107.76714421768</c:v>
                </c:pt>
                <c:pt idx="1911">
                  <c:v>525975.34980341047</c:v>
                </c:pt>
                <c:pt idx="1912">
                  <c:v>527947.49764010834</c:v>
                </c:pt>
                <c:pt idx="1913">
                  <c:v>530895.09448250663</c:v>
                </c:pt>
                <c:pt idx="1914">
                  <c:v>528153.47309609083</c:v>
                </c:pt>
                <c:pt idx="1915">
                  <c:v>529728.79054183327</c:v>
                </c:pt>
                <c:pt idx="1916">
                  <c:v>532268.84183374385</c:v>
                </c:pt>
                <c:pt idx="1917">
                  <c:v>533923.59925532935</c:v>
                </c:pt>
                <c:pt idx="1918">
                  <c:v>531895.55354907562</c:v>
                </c:pt>
                <c:pt idx="1919">
                  <c:v>530366.4028737339</c:v>
                </c:pt>
                <c:pt idx="1920">
                  <c:v>531587.75056665018</c:v>
                </c:pt>
                <c:pt idx="1921">
                  <c:v>533814.1063260457</c:v>
                </c:pt>
                <c:pt idx="1922">
                  <c:v>536562.54899644677</c:v>
                </c:pt>
                <c:pt idx="1923">
                  <c:v>538886.81914467213</c:v>
                </c:pt>
                <c:pt idx="1924">
                  <c:v>536111.76077217842</c:v>
                </c:pt>
                <c:pt idx="1925">
                  <c:v>538142.28775391437</c:v>
                </c:pt>
                <c:pt idx="1926">
                  <c:v>540456.95120738656</c:v>
                </c:pt>
                <c:pt idx="1927">
                  <c:v>537375.26047392865</c:v>
                </c:pt>
                <c:pt idx="1928">
                  <c:v>534084.58857748401</c:v>
                </c:pt>
                <c:pt idx="1929">
                  <c:v>530767.31907847745</c:v>
                </c:pt>
                <c:pt idx="1930">
                  <c:v>533615.89306726668</c:v>
                </c:pt>
                <c:pt idx="1931">
                  <c:v>529979.4523375167</c:v>
                </c:pt>
                <c:pt idx="1932">
                  <c:v>526564.53164053266</c:v>
                </c:pt>
                <c:pt idx="1933">
                  <c:v>524762.6976427593</c:v>
                </c:pt>
                <c:pt idx="1934">
                  <c:v>521162.73362509429</c:v>
                </c:pt>
                <c:pt idx="1935">
                  <c:v>524071.90368848009</c:v>
                </c:pt>
                <c:pt idx="1936">
                  <c:v>520190.00508365844</c:v>
                </c:pt>
                <c:pt idx="1937">
                  <c:v>523416.19607389689</c:v>
                </c:pt>
                <c:pt idx="1938">
                  <c:v>527221.37516714004</c:v>
                </c:pt>
                <c:pt idx="1939">
                  <c:v>528828.62388313073</c:v>
                </c:pt>
                <c:pt idx="1940">
                  <c:v>531088.09666069259</c:v>
                </c:pt>
                <c:pt idx="1941">
                  <c:v>526339.87614385318</c:v>
                </c:pt>
                <c:pt idx="1942">
                  <c:v>524641.59996193857</c:v>
                </c:pt>
                <c:pt idx="1943">
                  <c:v>528721.67832042463</c:v>
                </c:pt>
                <c:pt idx="1944">
                  <c:v>528658.15431802045</c:v>
                </c:pt>
                <c:pt idx="1945">
                  <c:v>526498.26049620961</c:v>
                </c:pt>
                <c:pt idx="1946">
                  <c:v>528288.62010911782</c:v>
                </c:pt>
                <c:pt idx="1947">
                  <c:v>530012.10234701401</c:v>
                </c:pt>
                <c:pt idx="1948">
                  <c:v>529260.22798668733</c:v>
                </c:pt>
                <c:pt idx="1949">
                  <c:v>531071.27894214075</c:v>
                </c:pt>
                <c:pt idx="1950">
                  <c:v>528833.87210714933</c:v>
                </c:pt>
                <c:pt idx="1951">
                  <c:v>530581.37108192826</c:v>
                </c:pt>
                <c:pt idx="1952">
                  <c:v>529037.401742302</c:v>
                </c:pt>
                <c:pt idx="1953">
                  <c:v>530132.75393864873</c:v>
                </c:pt>
                <c:pt idx="1954">
                  <c:v>531351.8847020067</c:v>
                </c:pt>
                <c:pt idx="1955">
                  <c:v>529752.8203285021</c:v>
                </c:pt>
                <c:pt idx="1956">
                  <c:v>528192.13249583694</c:v>
                </c:pt>
                <c:pt idx="1957">
                  <c:v>529178.11616730213</c:v>
                </c:pt>
                <c:pt idx="1958">
                  <c:v>527997.01411977108</c:v>
                </c:pt>
                <c:pt idx="1959">
                  <c:v>528688.51564822742</c:v>
                </c:pt>
                <c:pt idx="1960">
                  <c:v>529810.47099927498</c:v>
                </c:pt>
                <c:pt idx="1961">
                  <c:v>530970.11415281554</c:v>
                </c:pt>
                <c:pt idx="1962">
                  <c:v>532797.05310343753</c:v>
                </c:pt>
                <c:pt idx="1963">
                  <c:v>534431.4886707376</c:v>
                </c:pt>
                <c:pt idx="1964">
                  <c:v>536130.95417175104</c:v>
                </c:pt>
                <c:pt idx="1965">
                  <c:v>538031.79077432002</c:v>
                </c:pt>
                <c:pt idx="1966">
                  <c:v>535996.14575304859</c:v>
                </c:pt>
                <c:pt idx="1967">
                  <c:v>537749.55653998337</c:v>
                </c:pt>
                <c:pt idx="1968">
                  <c:v>535911.49370917212</c:v>
                </c:pt>
                <c:pt idx="1969">
                  <c:v>537282.85363554081</c:v>
                </c:pt>
                <c:pt idx="1970">
                  <c:v>538633.15273110464</c:v>
                </c:pt>
                <c:pt idx="1971">
                  <c:v>539940.96067679895</c:v>
                </c:pt>
                <c:pt idx="1972">
                  <c:v>541175.97943532548</c:v>
                </c:pt>
                <c:pt idx="1973">
                  <c:v>542367.76806746307</c:v>
                </c:pt>
                <c:pt idx="1974">
                  <c:v>543435.03915606986</c:v>
                </c:pt>
                <c:pt idx="1975">
                  <c:v>542166.92495158606</c:v>
                </c:pt>
                <c:pt idx="1976">
                  <c:v>543144.04090481752</c:v>
                </c:pt>
                <c:pt idx="1977">
                  <c:v>544169.19033181458</c:v>
                </c:pt>
                <c:pt idx="1978">
                  <c:v>545100.12025257922</c:v>
                </c:pt>
                <c:pt idx="1979">
                  <c:v>543721.81598033884</c:v>
                </c:pt>
                <c:pt idx="1980">
                  <c:v>542872.80399908125</c:v>
                </c:pt>
                <c:pt idx="1981">
                  <c:v>543342.9820599563</c:v>
                </c:pt>
                <c:pt idx="1982">
                  <c:v>545229.40862039558</c:v>
                </c:pt>
                <c:pt idx="1983">
                  <c:v>547263.26099646918</c:v>
                </c:pt>
                <c:pt idx="1984">
                  <c:v>549274.94407695869</c:v>
                </c:pt>
                <c:pt idx="1985">
                  <c:v>549188.59598234051</c:v>
                </c:pt>
                <c:pt idx="1986">
                  <c:v>549068.21337125544</c:v>
                </c:pt>
                <c:pt idx="1987">
                  <c:v>550977.91769205802</c:v>
                </c:pt>
                <c:pt idx="1988">
                  <c:v>550341.59577014518</c:v>
                </c:pt>
                <c:pt idx="1989">
                  <c:v>552294.53021733684</c:v>
                </c:pt>
                <c:pt idx="1990">
                  <c:v>552286.95861376298</c:v>
                </c:pt>
                <c:pt idx="1991">
                  <c:v>550095.90760037955</c:v>
                </c:pt>
                <c:pt idx="1992">
                  <c:v>552007.45936248091</c:v>
                </c:pt>
                <c:pt idx="1993">
                  <c:v>550149.25834687275</c:v>
                </c:pt>
                <c:pt idx="1994">
                  <c:v>550271.83222207299</c:v>
                </c:pt>
                <c:pt idx="1995">
                  <c:v>551830.52269612742</c:v>
                </c:pt>
                <c:pt idx="1996">
                  <c:v>550965.78861261241</c:v>
                </c:pt>
                <c:pt idx="1997">
                  <c:v>549061.61174114712</c:v>
                </c:pt>
                <c:pt idx="1998">
                  <c:v>550522.01833811204</c:v>
                </c:pt>
                <c:pt idx="1999">
                  <c:v>549645.66525475634</c:v>
                </c:pt>
                <c:pt idx="2000">
                  <c:v>551191.0541514603</c:v>
                </c:pt>
                <c:pt idx="2001">
                  <c:v>552758.98183200811</c:v>
                </c:pt>
                <c:pt idx="2002">
                  <c:v>553970.35334191157</c:v>
                </c:pt>
                <c:pt idx="2003">
                  <c:v>554903.50019223464</c:v>
                </c:pt>
                <c:pt idx="2004">
                  <c:v>553912.38102014607</c:v>
                </c:pt>
                <c:pt idx="2005">
                  <c:v>554603.51306034264</c:v>
                </c:pt>
                <c:pt idx="2006">
                  <c:v>555561.78511232766</c:v>
                </c:pt>
                <c:pt idx="2007">
                  <c:v>557434.17111889704</c:v>
                </c:pt>
                <c:pt idx="2008">
                  <c:v>557316.01497468143</c:v>
                </c:pt>
                <c:pt idx="2009">
                  <c:v>556126.54821743397</c:v>
                </c:pt>
                <c:pt idx="2010">
                  <c:v>557762.09224951325</c:v>
                </c:pt>
                <c:pt idx="2011">
                  <c:v>555754.56469380728</c:v>
                </c:pt>
                <c:pt idx="2012">
                  <c:v>557268.17760017398</c:v>
                </c:pt>
                <c:pt idx="2013">
                  <c:v>557609.82505842776</c:v>
                </c:pt>
                <c:pt idx="2014">
                  <c:v>556586.06747228454</c:v>
                </c:pt>
                <c:pt idx="2015">
                  <c:v>558476.92789184069</c:v>
                </c:pt>
                <c:pt idx="2016">
                  <c:v>555884.25307977176</c:v>
                </c:pt>
                <c:pt idx="2017">
                  <c:v>558011.955473818</c:v>
                </c:pt>
                <c:pt idx="2018">
                  <c:v>555901.45719962218</c:v>
                </c:pt>
                <c:pt idx="2019">
                  <c:v>557827.78849211289</c:v>
                </c:pt>
                <c:pt idx="2020">
                  <c:v>555351.00323406397</c:v>
                </c:pt>
                <c:pt idx="2021">
                  <c:v>557036.05869294773</c:v>
                </c:pt>
                <c:pt idx="2022">
                  <c:v>558765.08325473999</c:v>
                </c:pt>
                <c:pt idx="2023">
                  <c:v>556165.56905915518</c:v>
                </c:pt>
                <c:pt idx="2024">
                  <c:v>558269.99369283812</c:v>
                </c:pt>
                <c:pt idx="2025">
                  <c:v>560551.03371467441</c:v>
                </c:pt>
                <c:pt idx="2026">
                  <c:v>562413.81302649074</c:v>
                </c:pt>
                <c:pt idx="2027">
                  <c:v>560358.78975192411</c:v>
                </c:pt>
                <c:pt idx="2028">
                  <c:v>562170.57968389697</c:v>
                </c:pt>
                <c:pt idx="2029">
                  <c:v>562460.81311052234</c:v>
                </c:pt>
                <c:pt idx="2030">
                  <c:v>564203.50873792474</c:v>
                </c:pt>
                <c:pt idx="2031">
                  <c:v>562413.32159172499</c:v>
                </c:pt>
                <c:pt idx="2032">
                  <c:v>563892.94157819613</c:v>
                </c:pt>
                <c:pt idx="2033">
                  <c:v>562286.65785542468</c:v>
                </c:pt>
                <c:pt idx="2034">
                  <c:v>563526.11047306808</c:v>
                </c:pt>
                <c:pt idx="2035">
                  <c:v>564804.35935798357</c:v>
                </c:pt>
                <c:pt idx="2036">
                  <c:v>563413.13625021302</c:v>
                </c:pt>
                <c:pt idx="2037">
                  <c:v>564370.29983741883</c:v>
                </c:pt>
                <c:pt idx="2038">
                  <c:v>563143.98186553246</c:v>
                </c:pt>
                <c:pt idx="2039">
                  <c:v>561981.87810554565</c:v>
                </c:pt>
                <c:pt idx="2040">
                  <c:v>560879.42896844773</c:v>
                </c:pt>
                <c:pt idx="2041">
                  <c:v>561561.69329041068</c:v>
                </c:pt>
                <c:pt idx="2042">
                  <c:v>560591.85220037168</c:v>
                </c:pt>
                <c:pt idx="2043">
                  <c:v>561108.9552702331</c:v>
                </c:pt>
                <c:pt idx="2044">
                  <c:v>561457.94118191511</c:v>
                </c:pt>
                <c:pt idx="2045">
                  <c:v>563279.33780864114</c:v>
                </c:pt>
                <c:pt idx="2046">
                  <c:v>564976.21689183637</c:v>
                </c:pt>
                <c:pt idx="2047">
                  <c:v>566709.30582448572</c:v>
                </c:pt>
                <c:pt idx="2048">
                  <c:v>568851.78774892143</c:v>
                </c:pt>
                <c:pt idx="2049">
                  <c:v>571122.11261122546</c:v>
                </c:pt>
                <c:pt idx="2050">
                  <c:v>571539.09994342632</c:v>
                </c:pt>
                <c:pt idx="2051">
                  <c:v>573959.06755092298</c:v>
                </c:pt>
                <c:pt idx="2052">
                  <c:v>572458.49982720695</c:v>
                </c:pt>
                <c:pt idx="2053">
                  <c:v>575184.77320202393</c:v>
                </c:pt>
                <c:pt idx="2054">
                  <c:v>572195.03418028029</c:v>
                </c:pt>
                <c:pt idx="2055">
                  <c:v>574185.28694170516</c:v>
                </c:pt>
                <c:pt idx="2056">
                  <c:v>575937.21977560094</c:v>
                </c:pt>
                <c:pt idx="2057">
                  <c:v>577692.1085155746</c:v>
                </c:pt>
                <c:pt idx="2058">
                  <c:v>579532.71853180684</c:v>
                </c:pt>
                <c:pt idx="2059">
                  <c:v>581396.2368201426</c:v>
                </c:pt>
                <c:pt idx="2060">
                  <c:v>581065.44497334049</c:v>
                </c:pt>
                <c:pt idx="2061">
                  <c:v>582870.21462837839</c:v>
                </c:pt>
                <c:pt idx="2062">
                  <c:v>580428.00625365996</c:v>
                </c:pt>
                <c:pt idx="2063">
                  <c:v>578156.40250108892</c:v>
                </c:pt>
                <c:pt idx="2064">
                  <c:v>579476.77304761426</c:v>
                </c:pt>
                <c:pt idx="2065">
                  <c:v>578078.33059057698</c:v>
                </c:pt>
                <c:pt idx="2066">
                  <c:v>578927.9730941999</c:v>
                </c:pt>
                <c:pt idx="2067">
                  <c:v>577396.54262435285</c:v>
                </c:pt>
                <c:pt idx="2068">
                  <c:v>574842.24435312336</c:v>
                </c:pt>
                <c:pt idx="2069">
                  <c:v>577026.8479391688</c:v>
                </c:pt>
                <c:pt idx="2070">
                  <c:v>579289.04405975866</c:v>
                </c:pt>
                <c:pt idx="2071">
                  <c:v>576782.24150738982</c:v>
                </c:pt>
                <c:pt idx="2072">
                  <c:v>578731.48107198416</c:v>
                </c:pt>
                <c:pt idx="2073">
                  <c:v>577253.66835423431</c:v>
                </c:pt>
                <c:pt idx="2074">
                  <c:v>575242.72110677033</c:v>
                </c:pt>
                <c:pt idx="2075">
                  <c:v>573416.43721423647</c:v>
                </c:pt>
                <c:pt idx="2076">
                  <c:v>571962.13979181903</c:v>
                </c:pt>
                <c:pt idx="2077">
                  <c:v>571962.60285699018</c:v>
                </c:pt>
                <c:pt idx="2078">
                  <c:v>571986.82779640029</c:v>
                </c:pt>
                <c:pt idx="2079">
                  <c:v>570834.01179447328</c:v>
                </c:pt>
                <c:pt idx="2080">
                  <c:v>569559.05820647359</c:v>
                </c:pt>
                <c:pt idx="2081">
                  <c:v>568361.23766590352</c:v>
                </c:pt>
                <c:pt idx="2082">
                  <c:v>569303.2522344602</c:v>
                </c:pt>
                <c:pt idx="2083">
                  <c:v>568224.36097391718</c:v>
                </c:pt>
                <c:pt idx="2084">
                  <c:v>567366.22981463838</c:v>
                </c:pt>
                <c:pt idx="2085">
                  <c:v>567631.34189136059</c:v>
                </c:pt>
                <c:pt idx="2086">
                  <c:v>569374.03751876298</c:v>
                </c:pt>
                <c:pt idx="2087">
                  <c:v>569938.76463346812</c:v>
                </c:pt>
                <c:pt idx="2088">
                  <c:v>571805.23882788175</c:v>
                </c:pt>
                <c:pt idx="2089">
                  <c:v>573525.02618318063</c:v>
                </c:pt>
                <c:pt idx="2090">
                  <c:v>571356.01318334858</c:v>
                </c:pt>
                <c:pt idx="2091">
                  <c:v>569236.7756968824</c:v>
                </c:pt>
                <c:pt idx="2092">
                  <c:v>567137.29642946227</c:v>
                </c:pt>
                <c:pt idx="2093">
                  <c:v>565235.39935250231</c:v>
                </c:pt>
                <c:pt idx="2094">
                  <c:v>567471.73129491066</c:v>
                </c:pt>
                <c:pt idx="2095">
                  <c:v>565746.89825786313</c:v>
                </c:pt>
                <c:pt idx="2096">
                  <c:v>567399.43874989019</c:v>
                </c:pt>
                <c:pt idx="2097">
                  <c:v>569756.5933532319</c:v>
                </c:pt>
                <c:pt idx="2098">
                  <c:v>572648.3974684102</c:v>
                </c:pt>
                <c:pt idx="2099">
                  <c:v>568839.83225350932</c:v>
                </c:pt>
                <c:pt idx="2100">
                  <c:v>564848.5035124328</c:v>
                </c:pt>
                <c:pt idx="2101">
                  <c:v>568459.70126931509</c:v>
                </c:pt>
                <c:pt idx="2102">
                  <c:v>567376.22149233927</c:v>
                </c:pt>
                <c:pt idx="2103">
                  <c:v>571386.09708147566</c:v>
                </c:pt>
                <c:pt idx="2104">
                  <c:v>572298.66018260969</c:v>
                </c:pt>
                <c:pt idx="2105">
                  <c:v>574504.32459946012</c:v>
                </c:pt>
                <c:pt idx="2106">
                  <c:v>571762.70321304433</c:v>
                </c:pt>
                <c:pt idx="2107">
                  <c:v>574164.19640755421</c:v>
                </c:pt>
                <c:pt idx="2108">
                  <c:v>576521.72049915569</c:v>
                </c:pt>
                <c:pt idx="2109">
                  <c:v>578989.35209215817</c:v>
                </c:pt>
                <c:pt idx="2110">
                  <c:v>581186.51827903464</c:v>
                </c:pt>
                <c:pt idx="2111">
                  <c:v>583186.37773521268</c:v>
                </c:pt>
                <c:pt idx="2112">
                  <c:v>585373.93722733599</c:v>
                </c:pt>
                <c:pt idx="2113">
                  <c:v>587537.47998257657</c:v>
                </c:pt>
                <c:pt idx="2114">
                  <c:v>589416.51677782123</c:v>
                </c:pt>
                <c:pt idx="2115">
                  <c:v>589208.16734898638</c:v>
                </c:pt>
                <c:pt idx="2116">
                  <c:v>586656.14887226222</c:v>
                </c:pt>
                <c:pt idx="2117">
                  <c:v>588608.71383119409</c:v>
                </c:pt>
                <c:pt idx="2118">
                  <c:v>588135.38584321062</c:v>
                </c:pt>
                <c:pt idx="2119">
                  <c:v>589848.5224098342</c:v>
                </c:pt>
                <c:pt idx="2120">
                  <c:v>587893.43012775038</c:v>
                </c:pt>
                <c:pt idx="2121">
                  <c:v>586276.50736395421</c:v>
                </c:pt>
                <c:pt idx="2122">
                  <c:v>584848.42757834785</c:v>
                </c:pt>
                <c:pt idx="2123">
                  <c:v>583530.15789474722</c:v>
                </c:pt>
                <c:pt idx="2124">
                  <c:v>584346.91594325367</c:v>
                </c:pt>
                <c:pt idx="2125">
                  <c:v>584751.69458215567</c:v>
                </c:pt>
                <c:pt idx="2126">
                  <c:v>585255.49607466662</c:v>
                </c:pt>
                <c:pt idx="2127">
                  <c:v>585867.18813902023</c:v>
                </c:pt>
                <c:pt idx="2128">
                  <c:v>586358.79651895992</c:v>
                </c:pt>
                <c:pt idx="2129">
                  <c:v>586656.05407427903</c:v>
                </c:pt>
                <c:pt idx="2130">
                  <c:v>588330.76386189018</c:v>
                </c:pt>
                <c:pt idx="2131">
                  <c:v>587365.52561334206</c:v>
                </c:pt>
                <c:pt idx="2132">
                  <c:v>587503.59305529692</c:v>
                </c:pt>
                <c:pt idx="2133">
                  <c:v>586985.4062733663</c:v>
                </c:pt>
                <c:pt idx="2134">
                  <c:v>588678.95996222401</c:v>
                </c:pt>
                <c:pt idx="2135">
                  <c:v>586404.31648364593</c:v>
                </c:pt>
                <c:pt idx="2136">
                  <c:v>585362.28722862643</c:v>
                </c:pt>
                <c:pt idx="2137">
                  <c:v>586843.01567987679</c:v>
                </c:pt>
                <c:pt idx="2138">
                  <c:v>588768.23850758828</c:v>
                </c:pt>
                <c:pt idx="2139">
                  <c:v>589070.39267648605</c:v>
                </c:pt>
                <c:pt idx="2140">
                  <c:v>586221.24098256975</c:v>
                </c:pt>
                <c:pt idx="2141">
                  <c:v>588411.0174042515</c:v>
                </c:pt>
                <c:pt idx="2142">
                  <c:v>585692.19396288879</c:v>
                </c:pt>
                <c:pt idx="2143">
                  <c:v>587922.6140931414</c:v>
                </c:pt>
                <c:pt idx="2144">
                  <c:v>590167.81375378347</c:v>
                </c:pt>
                <c:pt idx="2145">
                  <c:v>587718.76599554915</c:v>
                </c:pt>
                <c:pt idx="2146">
                  <c:v>589505.80021411972</c:v>
                </c:pt>
                <c:pt idx="2147">
                  <c:v>591771.32172904722</c:v>
                </c:pt>
                <c:pt idx="2148">
                  <c:v>594625.06855347275</c:v>
                </c:pt>
                <c:pt idx="2149">
                  <c:v>596579.48095370329</c:v>
                </c:pt>
                <c:pt idx="2150">
                  <c:v>596402.01442131074</c:v>
                </c:pt>
                <c:pt idx="2151">
                  <c:v>595786.99740196206</c:v>
                </c:pt>
                <c:pt idx="2152">
                  <c:v>593566.68902576051</c:v>
                </c:pt>
                <c:pt idx="2153">
                  <c:v>595195.5822691645</c:v>
                </c:pt>
                <c:pt idx="2154">
                  <c:v>595121.7474329134</c:v>
                </c:pt>
                <c:pt idx="2155">
                  <c:v>596821.95191044628</c:v>
                </c:pt>
                <c:pt idx="2156">
                  <c:v>595745.3223544379</c:v>
                </c:pt>
                <c:pt idx="2157">
                  <c:v>593775.03144231869</c:v>
                </c:pt>
                <c:pt idx="2158">
                  <c:v>591758.3847085915</c:v>
                </c:pt>
                <c:pt idx="2159">
                  <c:v>593489.62619994208</c:v>
                </c:pt>
                <c:pt idx="2160">
                  <c:v>595172.09524100774</c:v>
                </c:pt>
                <c:pt idx="2161">
                  <c:v>594655.18147425191</c:v>
                </c:pt>
                <c:pt idx="2162">
                  <c:v>592702.36898667342</c:v>
                </c:pt>
                <c:pt idx="2163">
                  <c:v>593971.7501533553</c:v>
                </c:pt>
                <c:pt idx="2164">
                  <c:v>591842.63355736609</c:v>
                </c:pt>
                <c:pt idx="2165">
                  <c:v>593447.51006388734</c:v>
                </c:pt>
                <c:pt idx="2166">
                  <c:v>595427.04766577994</c:v>
                </c:pt>
                <c:pt idx="2167">
                  <c:v>597706.24024631758</c:v>
                </c:pt>
                <c:pt idx="2168">
                  <c:v>600030.8798828026</c:v>
                </c:pt>
                <c:pt idx="2169">
                  <c:v>598832.42030421458</c:v>
                </c:pt>
                <c:pt idx="2170">
                  <c:v>598463.37518379081</c:v>
                </c:pt>
                <c:pt idx="2171">
                  <c:v>600306.20212958136</c:v>
                </c:pt>
                <c:pt idx="2172">
                  <c:v>598467.52515643532</c:v>
                </c:pt>
                <c:pt idx="2173">
                  <c:v>600118.95718368317</c:v>
                </c:pt>
                <c:pt idx="2174">
                  <c:v>601740.83015015221</c:v>
                </c:pt>
                <c:pt idx="2175">
                  <c:v>601650.34031259583</c:v>
                </c:pt>
                <c:pt idx="2176">
                  <c:v>603366.06329703762</c:v>
                </c:pt>
                <c:pt idx="2177">
                  <c:v>605068.85419238871</c:v>
                </c:pt>
                <c:pt idx="2178">
                  <c:v>606796.77028940176</c:v>
                </c:pt>
                <c:pt idx="2179">
                  <c:v>608476.65291264921</c:v>
                </c:pt>
                <c:pt idx="2180">
                  <c:v>610267.3820138172</c:v>
                </c:pt>
                <c:pt idx="2181">
                  <c:v>612324.14266199432</c:v>
                </c:pt>
                <c:pt idx="2182">
                  <c:v>609771.7442195192</c:v>
                </c:pt>
                <c:pt idx="2183">
                  <c:v>608921.17830012832</c:v>
                </c:pt>
                <c:pt idx="2184">
                  <c:v>610809.0828136066</c:v>
                </c:pt>
                <c:pt idx="2185">
                  <c:v>612309.7636308826</c:v>
                </c:pt>
                <c:pt idx="2186">
                  <c:v>613664.12709730351</c:v>
                </c:pt>
                <c:pt idx="2187">
                  <c:v>615222.44808309816</c:v>
                </c:pt>
                <c:pt idx="2188">
                  <c:v>613580.44757974357</c:v>
                </c:pt>
                <c:pt idx="2189">
                  <c:v>614952.54648263182</c:v>
                </c:pt>
                <c:pt idx="2190">
                  <c:v>615485.96846731473</c:v>
                </c:pt>
                <c:pt idx="2191">
                  <c:v>617207.97275217203</c:v>
                </c:pt>
                <c:pt idx="2192">
                  <c:v>617907.93530153856</c:v>
                </c:pt>
                <c:pt idx="2193">
                  <c:v>616153.0849701711</c:v>
                </c:pt>
                <c:pt idx="2194">
                  <c:v>616010.60851075163</c:v>
                </c:pt>
                <c:pt idx="2195">
                  <c:v>615835.84203714179</c:v>
                </c:pt>
                <c:pt idx="2196">
                  <c:v>617007.30881499394</c:v>
                </c:pt>
                <c:pt idx="2197">
                  <c:v>618169.16889809293</c:v>
                </c:pt>
                <c:pt idx="2198">
                  <c:v>619275.23625397193</c:v>
                </c:pt>
                <c:pt idx="2199">
                  <c:v>620368.00203250046</c:v>
                </c:pt>
                <c:pt idx="2200">
                  <c:v>619087.34895823745</c:v>
                </c:pt>
                <c:pt idx="2201">
                  <c:v>617853.43167133338</c:v>
                </c:pt>
                <c:pt idx="2202">
                  <c:v>618742.60941874795</c:v>
                </c:pt>
                <c:pt idx="2203">
                  <c:v>617455.87689247087</c:v>
                </c:pt>
                <c:pt idx="2204">
                  <c:v>618054.26737947401</c:v>
                </c:pt>
                <c:pt idx="2205">
                  <c:v>618679.2610211781</c:v>
                </c:pt>
                <c:pt idx="2206">
                  <c:v>617851.90708772093</c:v>
                </c:pt>
                <c:pt idx="2207">
                  <c:v>618444.75525082799</c:v>
                </c:pt>
                <c:pt idx="2208">
                  <c:v>619228.25935595832</c:v>
                </c:pt>
                <c:pt idx="2209">
                  <c:v>620109.30836165871</c:v>
                </c:pt>
                <c:pt idx="2210">
                  <c:v>618500.36487863108</c:v>
                </c:pt>
                <c:pt idx="2211">
                  <c:v>619773.81041617005</c:v>
                </c:pt>
                <c:pt idx="2212">
                  <c:v>618275.8169324008</c:v>
                </c:pt>
                <c:pt idx="2213">
                  <c:v>616768.3243048595</c:v>
                </c:pt>
                <c:pt idx="2214">
                  <c:v>617056.14844636503</c:v>
                </c:pt>
                <c:pt idx="2215">
                  <c:v>615593.11181167723</c:v>
                </c:pt>
                <c:pt idx="2216">
                  <c:v>616664.81675940088</c:v>
                </c:pt>
                <c:pt idx="2217">
                  <c:v>616517.75169670233</c:v>
                </c:pt>
                <c:pt idx="2218">
                  <c:v>616258.47808223381</c:v>
                </c:pt>
                <c:pt idx="2219">
                  <c:v>615478.70588132017</c:v>
                </c:pt>
                <c:pt idx="2220">
                  <c:v>615276.83051289374</c:v>
                </c:pt>
                <c:pt idx="2221">
                  <c:v>616159.72695989278</c:v>
                </c:pt>
                <c:pt idx="2222">
                  <c:v>617162.33760304598</c:v>
                </c:pt>
                <c:pt idx="2223">
                  <c:v>618109.89449549862</c:v>
                </c:pt>
                <c:pt idx="2224">
                  <c:v>618939.21514483611</c:v>
                </c:pt>
                <c:pt idx="2225">
                  <c:v>619613.35072508489</c:v>
                </c:pt>
                <c:pt idx="2226">
                  <c:v>620222.08688336064</c:v>
                </c:pt>
                <c:pt idx="2227">
                  <c:v>620623.90961618477</c:v>
                </c:pt>
                <c:pt idx="2228">
                  <c:v>620872.76420947863</c:v>
                </c:pt>
                <c:pt idx="2229">
                  <c:v>622322.08615865151</c:v>
                </c:pt>
                <c:pt idx="2230">
                  <c:v>623844.56678325182</c:v>
                </c:pt>
                <c:pt idx="2231">
                  <c:v>624308.62052609853</c:v>
                </c:pt>
                <c:pt idx="2232">
                  <c:v>624427.75778420153</c:v>
                </c:pt>
                <c:pt idx="2233">
                  <c:v>624030.21706835064</c:v>
                </c:pt>
                <c:pt idx="2234">
                  <c:v>623122.16751602152</c:v>
                </c:pt>
                <c:pt idx="2235">
                  <c:v>624835.67357090488</c:v>
                </c:pt>
                <c:pt idx="2236">
                  <c:v>624043.936075098</c:v>
                </c:pt>
                <c:pt idx="2237">
                  <c:v>623702.42629269406</c:v>
                </c:pt>
                <c:pt idx="2238">
                  <c:v>622787.61038589373</c:v>
                </c:pt>
                <c:pt idx="2239">
                  <c:v>624422.41544145357</c:v>
                </c:pt>
                <c:pt idx="2240">
                  <c:v>622655.78617180872</c:v>
                </c:pt>
                <c:pt idx="2241">
                  <c:v>621509.15135181556</c:v>
                </c:pt>
                <c:pt idx="2242">
                  <c:v>622858.34198260016</c:v>
                </c:pt>
                <c:pt idx="2243">
                  <c:v>622448.92243444151</c:v>
                </c:pt>
                <c:pt idx="2244">
                  <c:v>620978.28648473602</c:v>
                </c:pt>
                <c:pt idx="2245">
                  <c:v>622160.83791038021</c:v>
                </c:pt>
                <c:pt idx="2246">
                  <c:v>621711.9025509163</c:v>
                </c:pt>
                <c:pt idx="2247">
                  <c:v>622955.41953941679</c:v>
                </c:pt>
                <c:pt idx="2248">
                  <c:v>624284.28831591597</c:v>
                </c:pt>
                <c:pt idx="2249">
                  <c:v>622956.51948854327</c:v>
                </c:pt>
                <c:pt idx="2250">
                  <c:v>621854.07035144535</c:v>
                </c:pt>
                <c:pt idx="2251">
                  <c:v>622202.68677486759</c:v>
                </c:pt>
                <c:pt idx="2252">
                  <c:v>622424.9382134605</c:v>
                </c:pt>
                <c:pt idx="2253">
                  <c:v>622491.65927256329</c:v>
                </c:pt>
                <c:pt idx="2254">
                  <c:v>620657.01613351004</c:v>
                </c:pt>
                <c:pt idx="2255">
                  <c:v>620842.15155307762</c:v>
                </c:pt>
                <c:pt idx="2256">
                  <c:v>620692.78457626002</c:v>
                </c:pt>
                <c:pt idx="2257">
                  <c:v>622341.26069743</c:v>
                </c:pt>
                <c:pt idx="2258">
                  <c:v>622282.1110941479</c:v>
                </c:pt>
                <c:pt idx="2259">
                  <c:v>624007.07128508308</c:v>
                </c:pt>
                <c:pt idx="2260">
                  <c:v>623057.74726990249</c:v>
                </c:pt>
                <c:pt idx="2261">
                  <c:v>624079.44015394233</c:v>
                </c:pt>
                <c:pt idx="2262">
                  <c:v>625489.07475572161</c:v>
                </c:pt>
                <c:pt idx="2263">
                  <c:v>625092.68392124097</c:v>
                </c:pt>
                <c:pt idx="2264">
                  <c:v>625575.2199119092</c:v>
                </c:pt>
                <c:pt idx="2265">
                  <c:v>622412.59647351282</c:v>
                </c:pt>
                <c:pt idx="2266">
                  <c:v>625015.46076957835</c:v>
                </c:pt>
                <c:pt idx="2267">
                  <c:v>621675.77329126955</c:v>
                </c:pt>
                <c:pt idx="2268">
                  <c:v>618523.40892814705</c:v>
                </c:pt>
                <c:pt idx="2269">
                  <c:v>621578.15736586845</c:v>
                </c:pt>
                <c:pt idx="2270">
                  <c:v>621393.17269573116</c:v>
                </c:pt>
                <c:pt idx="2271">
                  <c:v>624723.1898869552</c:v>
                </c:pt>
                <c:pt idx="2272">
                  <c:v>620350.37553199008</c:v>
                </c:pt>
                <c:pt idx="2273">
                  <c:v>618303.71150394296</c:v>
                </c:pt>
                <c:pt idx="2274">
                  <c:v>620121.0437598119</c:v>
                </c:pt>
                <c:pt idx="2275">
                  <c:v>622083.95439001638</c:v>
                </c:pt>
                <c:pt idx="2276">
                  <c:v>619769.79447334621</c:v>
                </c:pt>
                <c:pt idx="2277">
                  <c:v>617742.88866434514</c:v>
                </c:pt>
                <c:pt idx="2278">
                  <c:v>619317.46713356813</c:v>
                </c:pt>
                <c:pt idx="2279">
                  <c:v>620959.6619543226</c:v>
                </c:pt>
                <c:pt idx="2280">
                  <c:v>619829.57892769016</c:v>
                </c:pt>
                <c:pt idx="2281">
                  <c:v>621267.44674081123</c:v>
                </c:pt>
                <c:pt idx="2282">
                  <c:v>622842.02521003422</c:v>
                </c:pt>
                <c:pt idx="2283">
                  <c:v>624876.24707436759</c:v>
                </c:pt>
                <c:pt idx="2284">
                  <c:v>622747.13047837839</c:v>
                </c:pt>
                <c:pt idx="2285">
                  <c:v>624368.63395658776</c:v>
                </c:pt>
                <c:pt idx="2286">
                  <c:v>623512.36725288897</c:v>
                </c:pt>
                <c:pt idx="2287">
                  <c:v>624910.69982221839</c:v>
                </c:pt>
                <c:pt idx="2288">
                  <c:v>626167.51838806923</c:v>
                </c:pt>
                <c:pt idx="2289">
                  <c:v>627529.64110794466</c:v>
                </c:pt>
                <c:pt idx="2290">
                  <c:v>625845.84437199275</c:v>
                </c:pt>
                <c:pt idx="2291">
                  <c:v>624588.36920853378</c:v>
                </c:pt>
                <c:pt idx="2292">
                  <c:v>623495.79918095889</c:v>
                </c:pt>
                <c:pt idx="2293">
                  <c:v>624356.89582063362</c:v>
                </c:pt>
                <c:pt idx="2294">
                  <c:v>623092.58127365867</c:v>
                </c:pt>
                <c:pt idx="2295">
                  <c:v>623852.06864190625</c:v>
                </c:pt>
                <c:pt idx="2296">
                  <c:v>625483.54830312845</c:v>
                </c:pt>
                <c:pt idx="2297">
                  <c:v>624620.76983867993</c:v>
                </c:pt>
                <c:pt idx="2298">
                  <c:v>624763.43846621655</c:v>
                </c:pt>
                <c:pt idx="2299">
                  <c:v>622824.30474566983</c:v>
                </c:pt>
                <c:pt idx="2300">
                  <c:v>620757.88249857666</c:v>
                </c:pt>
                <c:pt idx="2301">
                  <c:v>619968.72246559267</c:v>
                </c:pt>
                <c:pt idx="2302">
                  <c:v>621540.34502873779</c:v>
                </c:pt>
                <c:pt idx="2303">
                  <c:v>623115.29298622056</c:v>
                </c:pt>
                <c:pt idx="2304">
                  <c:v>624880.52739746682</c:v>
                </c:pt>
                <c:pt idx="2305">
                  <c:v>626623.592513129</c:v>
                </c:pt>
                <c:pt idx="2306">
                  <c:v>624600.48636163678</c:v>
                </c:pt>
                <c:pt idx="2307">
                  <c:v>626520.53635371197</c:v>
                </c:pt>
                <c:pt idx="2308">
                  <c:v>626088.3969038392</c:v>
                </c:pt>
                <c:pt idx="2309">
                  <c:v>625607.75773184467</c:v>
                </c:pt>
                <c:pt idx="2310">
                  <c:v>623411.00723219803</c:v>
                </c:pt>
                <c:pt idx="2311">
                  <c:v>621541.40724406333</c:v>
                </c:pt>
                <c:pt idx="2312">
                  <c:v>622406.56825459516</c:v>
                </c:pt>
                <c:pt idx="2313">
                  <c:v>621540.4578145477</c:v>
                </c:pt>
                <c:pt idx="2314">
                  <c:v>621933.78231739788</c:v>
                </c:pt>
                <c:pt idx="2315">
                  <c:v>622962.99611525203</c:v>
                </c:pt>
                <c:pt idx="2316">
                  <c:v>620922.03157346812</c:v>
                </c:pt>
                <c:pt idx="2317">
                  <c:v>620645.02691003983</c:v>
                </c:pt>
                <c:pt idx="2318">
                  <c:v>622308.65204985894</c:v>
                </c:pt>
                <c:pt idx="2319">
                  <c:v>624005.16164479451</c:v>
                </c:pt>
                <c:pt idx="2320">
                  <c:v>625655.85469552292</c:v>
                </c:pt>
                <c:pt idx="2321">
                  <c:v>627499.7901060927</c:v>
                </c:pt>
                <c:pt idx="2322">
                  <c:v>628283.98738154804</c:v>
                </c:pt>
                <c:pt idx="2323">
                  <c:v>625958.04852660047</c:v>
                </c:pt>
                <c:pt idx="2324">
                  <c:v>627903.59320859739</c:v>
                </c:pt>
                <c:pt idx="2325">
                  <c:v>630378.98405505437</c:v>
                </c:pt>
                <c:pt idx="2326">
                  <c:v>631012.36586650833</c:v>
                </c:pt>
                <c:pt idx="2327">
                  <c:v>631631.08339997544</c:v>
                </c:pt>
                <c:pt idx="2328">
                  <c:v>631835.23174763471</c:v>
                </c:pt>
                <c:pt idx="2329">
                  <c:v>628640.31122041307</c:v>
                </c:pt>
                <c:pt idx="2330">
                  <c:v>631354.76097091858</c:v>
                </c:pt>
                <c:pt idx="2331">
                  <c:v>634177.47078152641</c:v>
                </c:pt>
                <c:pt idx="2332">
                  <c:v>630108.62902726931</c:v>
                </c:pt>
                <c:pt idx="2333">
                  <c:v>633443.81905412953</c:v>
                </c:pt>
                <c:pt idx="2334">
                  <c:v>631248.96838323725</c:v>
                </c:pt>
                <c:pt idx="2335">
                  <c:v>630635.59632999916</c:v>
                </c:pt>
                <c:pt idx="2336">
                  <c:v>630656.57638108672</c:v>
                </c:pt>
                <c:pt idx="2337">
                  <c:v>632460.23757134541</c:v>
                </c:pt>
                <c:pt idx="2338">
                  <c:v>630352.77902315673</c:v>
                </c:pt>
                <c:pt idx="2339">
                  <c:v>628284.07698155823</c:v>
                </c:pt>
                <c:pt idx="2340">
                  <c:v>630096.97537831031</c:v>
                </c:pt>
                <c:pt idx="2341">
                  <c:v>631894.72475641326</c:v>
                </c:pt>
                <c:pt idx="2342">
                  <c:v>633455.63216002611</c:v>
                </c:pt>
                <c:pt idx="2343">
                  <c:v>634898.3033205237</c:v>
                </c:pt>
                <c:pt idx="2344">
                  <c:v>636412.28571515018</c:v>
                </c:pt>
                <c:pt idx="2345">
                  <c:v>637812.46572577825</c:v>
                </c:pt>
                <c:pt idx="2346">
                  <c:v>635903.72926530242</c:v>
                </c:pt>
                <c:pt idx="2347">
                  <c:v>637655.66209919821</c:v>
                </c:pt>
                <c:pt idx="2348">
                  <c:v>635570.2415645608</c:v>
                </c:pt>
                <c:pt idx="2349">
                  <c:v>636787.89437487978</c:v>
                </c:pt>
                <c:pt idx="2350">
                  <c:v>635311.1789731601</c:v>
                </c:pt>
                <c:pt idx="2351">
                  <c:v>636378.4500617669</c:v>
                </c:pt>
                <c:pt idx="2352">
                  <c:v>637327.48490725853</c:v>
                </c:pt>
                <c:pt idx="2353">
                  <c:v>636214.39672913589</c:v>
                </c:pt>
                <c:pt idx="2354">
                  <c:v>637000.11776382464</c:v>
                </c:pt>
                <c:pt idx="2355">
                  <c:v>637603.68108646409</c:v>
                </c:pt>
                <c:pt idx="2356">
                  <c:v>638127.4349450008</c:v>
                </c:pt>
                <c:pt idx="2357">
                  <c:v>638620.52127797948</c:v>
                </c:pt>
                <c:pt idx="2358">
                  <c:v>639095.13319797139</c:v>
                </c:pt>
                <c:pt idx="2359">
                  <c:v>641015.18319004658</c:v>
                </c:pt>
                <c:pt idx="2360">
                  <c:v>638703.68303363258</c:v>
                </c:pt>
                <c:pt idx="2361">
                  <c:v>636283.51267246553</c:v>
                </c:pt>
                <c:pt idx="2362">
                  <c:v>633833.7049827294</c:v>
                </c:pt>
                <c:pt idx="2363">
                  <c:v>631337.54147138528</c:v>
                </c:pt>
                <c:pt idx="2364">
                  <c:v>629428.80501090945</c:v>
                </c:pt>
                <c:pt idx="2365">
                  <c:v>629545.30037427577</c:v>
                </c:pt>
                <c:pt idx="2366">
                  <c:v>627513.07504476223</c:v>
                </c:pt>
                <c:pt idx="2367">
                  <c:v>625436.01375664433</c:v>
                </c:pt>
                <c:pt idx="2368">
                  <c:v>627203.46509744902</c:v>
                </c:pt>
                <c:pt idx="2369">
                  <c:v>626554.28102602717</c:v>
                </c:pt>
                <c:pt idx="2370">
                  <c:v>624624.26648350176</c:v>
                </c:pt>
                <c:pt idx="2371">
                  <c:v>625430.44132576662</c:v>
                </c:pt>
                <c:pt idx="2372">
                  <c:v>626926.3187956661</c:v>
                </c:pt>
                <c:pt idx="2373">
                  <c:v>625247.4616144757</c:v>
                </c:pt>
                <c:pt idx="2374">
                  <c:v>626589.26248006569</c:v>
                </c:pt>
                <c:pt idx="2375">
                  <c:v>628082.55353214697</c:v>
                </c:pt>
                <c:pt idx="2376">
                  <c:v>629640.87451794161</c:v>
                </c:pt>
                <c:pt idx="2377">
                  <c:v>631035.14271641395</c:v>
                </c:pt>
                <c:pt idx="2378">
                  <c:v>630631.43966879987</c:v>
                </c:pt>
                <c:pt idx="2379">
                  <c:v>629838.58108143997</c:v>
                </c:pt>
                <c:pt idx="2380">
                  <c:v>627818.89462170564</c:v>
                </c:pt>
                <c:pt idx="2381">
                  <c:v>629530.55323529034</c:v>
                </c:pt>
                <c:pt idx="2382">
                  <c:v>629051.35839010752</c:v>
                </c:pt>
                <c:pt idx="2383">
                  <c:v>629116.75928532542</c:v>
                </c:pt>
                <c:pt idx="2384">
                  <c:v>629282.3096778444</c:v>
                </c:pt>
                <c:pt idx="2385">
                  <c:v>629541.23797444755</c:v>
                </c:pt>
                <c:pt idx="2386">
                  <c:v>628994.21507862757</c:v>
                </c:pt>
                <c:pt idx="2387">
                  <c:v>630582.46461346082</c:v>
                </c:pt>
                <c:pt idx="2388">
                  <c:v>628630.03209163318</c:v>
                </c:pt>
                <c:pt idx="2389">
                  <c:v>630434.80174667109</c:v>
                </c:pt>
                <c:pt idx="2390">
                  <c:v>628180.67641864077</c:v>
                </c:pt>
                <c:pt idx="2391">
                  <c:v>629824.718680694</c:v>
                </c:pt>
                <c:pt idx="2392">
                  <c:v>632299.00106237177</c:v>
                </c:pt>
                <c:pt idx="2393">
                  <c:v>634507.25189704029</c:v>
                </c:pt>
                <c:pt idx="2394">
                  <c:v>637404.96782437433</c:v>
                </c:pt>
                <c:pt idx="2395">
                  <c:v>640974.41340790654</c:v>
                </c:pt>
                <c:pt idx="2396">
                  <c:v>641573.17866429011</c:v>
                </c:pt>
                <c:pt idx="2397">
                  <c:v>637052.93759798165</c:v>
                </c:pt>
                <c:pt idx="2398">
                  <c:v>636785.46794277756</c:v>
                </c:pt>
                <c:pt idx="2399">
                  <c:v>633671.4801204945</c:v>
                </c:pt>
                <c:pt idx="2400">
                  <c:v>631884.34604280465</c:v>
                </c:pt>
                <c:pt idx="2401">
                  <c:v>629308.76968952559</c:v>
                </c:pt>
                <c:pt idx="2402">
                  <c:v>631330.79844128771</c:v>
                </c:pt>
                <c:pt idx="2403">
                  <c:v>627387.72535057354</c:v>
                </c:pt>
                <c:pt idx="2404">
                  <c:v>621699.08960029366</c:v>
                </c:pt>
                <c:pt idx="2405">
                  <c:v>625654.65041524905</c:v>
                </c:pt>
                <c:pt idx="2406">
                  <c:v>620674.65079036972</c:v>
                </c:pt>
                <c:pt idx="2407">
                  <c:v>615205.6352441014</c:v>
                </c:pt>
                <c:pt idx="2408">
                  <c:v>610571.78441827837</c:v>
                </c:pt>
                <c:pt idx="2409">
                  <c:v>614430.53930918314</c:v>
                </c:pt>
                <c:pt idx="2410">
                  <c:v>609915.23779763619</c:v>
                </c:pt>
                <c:pt idx="2411">
                  <c:v>613497.24598199944</c:v>
                </c:pt>
                <c:pt idx="2412">
                  <c:v>618326.64653122809</c:v>
                </c:pt>
                <c:pt idx="2413">
                  <c:v>620288.39232192968</c:v>
                </c:pt>
                <c:pt idx="2414">
                  <c:v>620023.18943002564</c:v>
                </c:pt>
                <c:pt idx="2415">
                  <c:v>617089.40271397831</c:v>
                </c:pt>
                <c:pt idx="2416">
                  <c:v>619276.22322958219</c:v>
                </c:pt>
                <c:pt idx="2417">
                  <c:v>616803.23762904212</c:v>
                </c:pt>
                <c:pt idx="2418">
                  <c:v>616935.84105936228</c:v>
                </c:pt>
                <c:pt idx="2419">
                  <c:v>616865.20132006728</c:v>
                </c:pt>
                <c:pt idx="2420">
                  <c:v>616284.9014210772</c:v>
                </c:pt>
                <c:pt idx="2421">
                  <c:v>618373.80754785135</c:v>
                </c:pt>
                <c:pt idx="2422">
                  <c:v>617672.46867686347</c:v>
                </c:pt>
                <c:pt idx="2423">
                  <c:v>617402.85167381831</c:v>
                </c:pt>
                <c:pt idx="2424">
                  <c:v>619541.26922739693</c:v>
                </c:pt>
                <c:pt idx="2425">
                  <c:v>616758.99150563648</c:v>
                </c:pt>
                <c:pt idx="2426">
                  <c:v>618657.98066690681</c:v>
                </c:pt>
                <c:pt idx="2427">
                  <c:v>615547.41253638163</c:v>
                </c:pt>
                <c:pt idx="2428">
                  <c:v>612474.46101519407</c:v>
                </c:pt>
                <c:pt idx="2429">
                  <c:v>611585.11740977934</c:v>
                </c:pt>
                <c:pt idx="2430">
                  <c:v>614194.63249452005</c:v>
                </c:pt>
                <c:pt idx="2431">
                  <c:v>611054.04706967506</c:v>
                </c:pt>
                <c:pt idx="2432">
                  <c:v>613820.22517654346</c:v>
                </c:pt>
                <c:pt idx="2433">
                  <c:v>610792.48957971123</c:v>
                </c:pt>
                <c:pt idx="2434">
                  <c:v>613444.86530258122</c:v>
                </c:pt>
                <c:pt idx="2435">
                  <c:v>611058.51189324295</c:v>
                </c:pt>
                <c:pt idx="2436">
                  <c:v>613063.91367331694</c:v>
                </c:pt>
                <c:pt idx="2437">
                  <c:v>612332.16025905451</c:v>
                </c:pt>
                <c:pt idx="2438">
                  <c:v>610032.43904091802</c:v>
                </c:pt>
                <c:pt idx="2439">
                  <c:v>610479.70157507446</c:v>
                </c:pt>
                <c:pt idx="2440">
                  <c:v>610431.18765443191</c:v>
                </c:pt>
                <c:pt idx="2441">
                  <c:v>610840.10261754633</c:v>
                </c:pt>
                <c:pt idx="2442">
                  <c:v>612826.29100811412</c:v>
                </c:pt>
                <c:pt idx="2443">
                  <c:v>611978.18886611052</c:v>
                </c:pt>
                <c:pt idx="2444">
                  <c:v>612757.57540616102</c:v>
                </c:pt>
                <c:pt idx="2445">
                  <c:v>614646.21889615874</c:v>
                </c:pt>
                <c:pt idx="2446">
                  <c:v>616534.49289789679</c:v>
                </c:pt>
                <c:pt idx="2447">
                  <c:v>614659.95335500059</c:v>
                </c:pt>
                <c:pt idx="2448">
                  <c:v>612911.56244139816</c:v>
                </c:pt>
                <c:pt idx="2449">
                  <c:v>614172.07588984643</c:v>
                </c:pt>
                <c:pt idx="2450">
                  <c:v>612466.62110609398</c:v>
                </c:pt>
                <c:pt idx="2451">
                  <c:v>610828.80022599909</c:v>
                </c:pt>
                <c:pt idx="2452">
                  <c:v>612114.80836436909</c:v>
                </c:pt>
                <c:pt idx="2453">
                  <c:v>613887.06305255031</c:v>
                </c:pt>
                <c:pt idx="2454">
                  <c:v>612347.65330193471</c:v>
                </c:pt>
                <c:pt idx="2455">
                  <c:v>611487.62231390143</c:v>
                </c:pt>
                <c:pt idx="2456">
                  <c:v>612100.79233129392</c:v>
                </c:pt>
                <c:pt idx="2457">
                  <c:v>612952.2822762155</c:v>
                </c:pt>
                <c:pt idx="2458">
                  <c:v>613389.20639371441</c:v>
                </c:pt>
                <c:pt idx="2459">
                  <c:v>611037.80983345746</c:v>
                </c:pt>
                <c:pt idx="2460">
                  <c:v>612916.47714044235</c:v>
                </c:pt>
                <c:pt idx="2461">
                  <c:v>611987.48572596069</c:v>
                </c:pt>
                <c:pt idx="2462">
                  <c:v>609828.35183565156</c:v>
                </c:pt>
                <c:pt idx="2463">
                  <c:v>609326.65241516777</c:v>
                </c:pt>
                <c:pt idx="2464">
                  <c:v>610857.63126974204</c:v>
                </c:pt>
                <c:pt idx="2465">
                  <c:v>608969.41295981396</c:v>
                </c:pt>
                <c:pt idx="2466">
                  <c:v>609666.84519506781</c:v>
                </c:pt>
                <c:pt idx="2467">
                  <c:v>607603.08270823082</c:v>
                </c:pt>
                <c:pt idx="2468">
                  <c:v>605803.3964182589</c:v>
                </c:pt>
                <c:pt idx="2469">
                  <c:v>607142.61086603068</c:v>
                </c:pt>
                <c:pt idx="2470">
                  <c:v>606619.8197645843</c:v>
                </c:pt>
                <c:pt idx="2471">
                  <c:v>606860.34909545036</c:v>
                </c:pt>
                <c:pt idx="2472">
                  <c:v>606493.05058211461</c:v>
                </c:pt>
                <c:pt idx="2473">
                  <c:v>605113.60641262156</c:v>
                </c:pt>
                <c:pt idx="2474">
                  <c:v>605998.71978917904</c:v>
                </c:pt>
                <c:pt idx="2475">
                  <c:v>604785.32065282273</c:v>
                </c:pt>
                <c:pt idx="2476">
                  <c:v>605434.70051966934</c:v>
                </c:pt>
                <c:pt idx="2477">
                  <c:v>604620.26542174222</c:v>
                </c:pt>
                <c:pt idx="2478">
                  <c:v>604958.1666856322</c:v>
                </c:pt>
                <c:pt idx="2479">
                  <c:v>604277.45535206236</c:v>
                </c:pt>
                <c:pt idx="2480">
                  <c:v>603121.33840257849</c:v>
                </c:pt>
                <c:pt idx="2481">
                  <c:v>605109.00474618527</c:v>
                </c:pt>
                <c:pt idx="2482">
                  <c:v>605617.19433608965</c:v>
                </c:pt>
                <c:pt idx="2483">
                  <c:v>604071.13603502361</c:v>
                </c:pt>
                <c:pt idx="2484">
                  <c:v>601832.96926853037</c:v>
                </c:pt>
                <c:pt idx="2485">
                  <c:v>602308.93327615829</c:v>
                </c:pt>
                <c:pt idx="2486">
                  <c:v>604707.4705645903</c:v>
                </c:pt>
                <c:pt idx="2487">
                  <c:v>604895.85136375809</c:v>
                </c:pt>
                <c:pt idx="2488">
                  <c:v>607881.50549690903</c:v>
                </c:pt>
                <c:pt idx="2489">
                  <c:v>604270.52247246832</c:v>
                </c:pt>
                <c:pt idx="2490">
                  <c:v>600908.41701485729</c:v>
                </c:pt>
                <c:pt idx="2491">
                  <c:v>603511.28131092282</c:v>
                </c:pt>
                <c:pt idx="2492">
                  <c:v>599827.34486231219</c:v>
                </c:pt>
                <c:pt idx="2493">
                  <c:v>598236.09351670463</c:v>
                </c:pt>
                <c:pt idx="2494">
                  <c:v>600936.13322508044</c:v>
                </c:pt>
                <c:pt idx="2495">
                  <c:v>603963.53953158145</c:v>
                </c:pt>
                <c:pt idx="2496">
                  <c:v>606419.84746379801</c:v>
                </c:pt>
                <c:pt idx="2497">
                  <c:v>610644.76522010018</c:v>
                </c:pt>
                <c:pt idx="2498">
                  <c:v>611719.13359776279</c:v>
                </c:pt>
                <c:pt idx="2499">
                  <c:v>613857.92063960107</c:v>
                </c:pt>
                <c:pt idx="2500">
                  <c:v>614956.62299045944</c:v>
                </c:pt>
                <c:pt idx="2501">
                  <c:v>615885.71330476028</c:v>
                </c:pt>
                <c:pt idx="2502">
                  <c:v>614950.43539558863</c:v>
                </c:pt>
                <c:pt idx="2503">
                  <c:v>613715.08094544976</c:v>
                </c:pt>
                <c:pt idx="2504">
                  <c:v>615791.42447139288</c:v>
                </c:pt>
                <c:pt idx="2505">
                  <c:v>618046.96980330744</c:v>
                </c:pt>
                <c:pt idx="2506">
                  <c:v>617156.96298201638</c:v>
                </c:pt>
                <c:pt idx="2507">
                  <c:v>619433.93863299559</c:v>
                </c:pt>
                <c:pt idx="2508">
                  <c:v>621133.05443610018</c:v>
                </c:pt>
                <c:pt idx="2509">
                  <c:v>619005.09690092772</c:v>
                </c:pt>
                <c:pt idx="2510">
                  <c:v>620929.95024037955</c:v>
                </c:pt>
                <c:pt idx="2511">
                  <c:v>622961.95517515449</c:v>
                </c:pt>
                <c:pt idx="2512">
                  <c:v>620406.51700667234</c:v>
                </c:pt>
                <c:pt idx="2513">
                  <c:v>622540.13121287443</c:v>
                </c:pt>
                <c:pt idx="2514">
                  <c:v>624977.46476857865</c:v>
                </c:pt>
                <c:pt idx="2515">
                  <c:v>623959.35190750903</c:v>
                </c:pt>
                <c:pt idx="2516">
                  <c:v>620430.82145101042</c:v>
                </c:pt>
                <c:pt idx="2517">
                  <c:v>620548.91042215377</c:v>
                </c:pt>
                <c:pt idx="2518">
                  <c:v>623573.36082257691</c:v>
                </c:pt>
                <c:pt idx="2519">
                  <c:v>624119.41651020816</c:v>
                </c:pt>
                <c:pt idx="2520">
                  <c:v>621330.33898563345</c:v>
                </c:pt>
                <c:pt idx="2521">
                  <c:v>617413.10356597952</c:v>
                </c:pt>
                <c:pt idx="2522">
                  <c:v>619412.96302215755</c:v>
                </c:pt>
                <c:pt idx="2523">
                  <c:v>619405.72145955486</c:v>
                </c:pt>
                <c:pt idx="2524">
                  <c:v>621376.39134321373</c:v>
                </c:pt>
                <c:pt idx="2525">
                  <c:v>623414.30809014442</c:v>
                </c:pt>
                <c:pt idx="2526">
                  <c:v>625362.80867821921</c:v>
                </c:pt>
                <c:pt idx="2527">
                  <c:v>623240.91143149685</c:v>
                </c:pt>
                <c:pt idx="2528">
                  <c:v>625193.47639042872</c:v>
                </c:pt>
                <c:pt idx="2529">
                  <c:v>627416.5067554866</c:v>
                </c:pt>
                <c:pt idx="2530">
                  <c:v>624286.18040591548</c:v>
                </c:pt>
                <c:pt idx="2531">
                  <c:v>626151.91562380968</c:v>
                </c:pt>
                <c:pt idx="2532">
                  <c:v>627964.44453230198</c:v>
                </c:pt>
                <c:pt idx="2533">
                  <c:v>630349.68024338351</c:v>
                </c:pt>
                <c:pt idx="2534">
                  <c:v>632911.90083087818</c:v>
                </c:pt>
                <c:pt idx="2535">
                  <c:v>635787.81695088779</c:v>
                </c:pt>
                <c:pt idx="2536">
                  <c:v>639598.53836802696</c:v>
                </c:pt>
                <c:pt idx="2537">
                  <c:v>634014.39319924044</c:v>
                </c:pt>
                <c:pt idx="2538">
                  <c:v>637995.07921585778</c:v>
                </c:pt>
                <c:pt idx="2539">
                  <c:v>642689.24706202338</c:v>
                </c:pt>
                <c:pt idx="2540">
                  <c:v>645417.36787813902</c:v>
                </c:pt>
                <c:pt idx="2541">
                  <c:v>642238.40591245459</c:v>
                </c:pt>
                <c:pt idx="2542">
                  <c:v>639358.85695846751</c:v>
                </c:pt>
                <c:pt idx="2543">
                  <c:v>642785.31058548228</c:v>
                </c:pt>
                <c:pt idx="2544">
                  <c:v>646797.40310417709</c:v>
                </c:pt>
                <c:pt idx="2545">
                  <c:v>652560.13099749631</c:v>
                </c:pt>
                <c:pt idx="2546">
                  <c:v>657808.90072152414</c:v>
                </c:pt>
                <c:pt idx="2547">
                  <c:v>652056.43072509556</c:v>
                </c:pt>
                <c:pt idx="2548">
                  <c:v>645061.85268902394</c:v>
                </c:pt>
                <c:pt idx="2549">
                  <c:v>639392.59519203927</c:v>
                </c:pt>
                <c:pt idx="2550">
                  <c:v>634401.19659463339</c:v>
                </c:pt>
                <c:pt idx="2551">
                  <c:v>629681.47350911028</c:v>
                </c:pt>
                <c:pt idx="2552">
                  <c:v>632736.59143509145</c:v>
                </c:pt>
                <c:pt idx="2553">
                  <c:v>638315.3141750627</c:v>
                </c:pt>
                <c:pt idx="2554">
                  <c:v>643547.82641566219</c:v>
                </c:pt>
                <c:pt idx="2555">
                  <c:v>644025.16498630843</c:v>
                </c:pt>
                <c:pt idx="2556">
                  <c:v>650111.56459515553</c:v>
                </c:pt>
                <c:pt idx="2557">
                  <c:v>651066.98734767165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00672"/>
        <c:axId val="158702208"/>
      </c:scatterChart>
      <c:valAx>
        <c:axId val="158700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58702208"/>
        <c:crosses val="autoZero"/>
        <c:crossBetween val="midCat"/>
      </c:valAx>
      <c:valAx>
        <c:axId val="158702208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58700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</xdr:row>
      <xdr:rowOff>26195</xdr:rowOff>
    </xdr:from>
    <xdr:to>
      <xdr:col>13</xdr:col>
      <xdr:colOff>514349</xdr:colOff>
      <xdr:row>15</xdr:row>
      <xdr:rowOff>102395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5</xdr:row>
      <xdr:rowOff>180974</xdr:rowOff>
    </xdr:from>
    <xdr:to>
      <xdr:col>17</xdr:col>
      <xdr:colOff>142875</xdr:colOff>
      <xdr:row>26</xdr:row>
      <xdr:rowOff>76199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sunilbhandari1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560"/>
  <sheetViews>
    <sheetView tabSelected="1" workbookViewId="0">
      <pane xSplit="2" ySplit="1" topLeftCell="AB2" activePane="bottomRight" state="frozen"/>
      <selection pane="topRight" activeCell="C1" sqref="C1"/>
      <selection pane="bottomLeft" activeCell="A2" sqref="A2"/>
      <selection pane="bottomRight" activeCell="AN2" sqref="AN2"/>
    </sheetView>
  </sheetViews>
  <sheetFormatPr defaultRowHeight="15" x14ac:dyDescent="0.25"/>
  <cols>
    <col min="1" max="2" width="10.7109375" bestFit="1" customWidth="1"/>
    <col min="3" max="3" width="14" customWidth="1"/>
    <col min="4" max="4" width="11" customWidth="1"/>
    <col min="5" max="5" width="7.85546875" customWidth="1"/>
    <col min="6" max="8" width="8" customWidth="1"/>
    <col min="9" max="9" width="14" customWidth="1"/>
    <col min="10" max="10" width="7.85546875" customWidth="1"/>
    <col min="11" max="12" width="7" customWidth="1"/>
    <col min="13" max="13" width="7.85546875" customWidth="1"/>
    <col min="14" max="14" width="10.7109375" customWidth="1"/>
    <col min="15" max="15" width="7" customWidth="1"/>
    <col min="16" max="16" width="8" customWidth="1"/>
    <col min="17" max="17" width="10.7109375" customWidth="1"/>
    <col min="18" max="18" width="8.28515625" customWidth="1"/>
    <col min="19" max="19" width="8" style="1" customWidth="1"/>
    <col min="20" max="23" width="12.7109375" style="1" customWidth="1"/>
    <col min="24" max="24" width="12.7109375" style="5" bestFit="1" customWidth="1"/>
    <col min="25" max="25" width="12.7109375" customWidth="1"/>
    <col min="26" max="26" width="16" bestFit="1" customWidth="1"/>
    <col min="27" max="27" width="7" bestFit="1" customWidth="1"/>
    <col min="28" max="28" width="15.140625" customWidth="1"/>
    <col min="29" max="29" width="12.28515625" bestFit="1" customWidth="1"/>
    <col min="30" max="30" width="17" bestFit="1" customWidth="1"/>
    <col min="31" max="31" width="10" hidden="1" customWidth="1"/>
    <col min="32" max="32" width="18.140625" hidden="1" customWidth="1"/>
    <col min="33" max="33" width="18" hidden="1" customWidth="1"/>
    <col min="34" max="34" width="18" style="14" customWidth="1"/>
    <col min="35" max="35" width="18" customWidth="1"/>
    <col min="36" max="36" width="15.5703125" style="14" bestFit="1" customWidth="1"/>
    <col min="37" max="37" width="14" style="14" bestFit="1" customWidth="1"/>
    <col min="38" max="38" width="18" customWidth="1"/>
    <col min="39" max="39" width="21" bestFit="1" customWidth="1"/>
    <col min="40" max="40" width="14" bestFit="1" customWidth="1"/>
    <col min="41" max="41" width="12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</v>
      </c>
      <c r="Q1" t="s">
        <v>22</v>
      </c>
      <c r="R1" t="s">
        <v>23</v>
      </c>
      <c r="S1" s="1" t="s">
        <v>24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34</v>
      </c>
      <c r="AC1" s="1" t="s">
        <v>35</v>
      </c>
      <c r="AD1" s="1" t="s">
        <v>52</v>
      </c>
      <c r="AE1" s="1" t="s">
        <v>36</v>
      </c>
      <c r="AF1" s="1" t="s">
        <v>37</v>
      </c>
      <c r="AG1" s="1" t="s">
        <v>53</v>
      </c>
      <c r="AH1" s="13" t="s">
        <v>54</v>
      </c>
      <c r="AI1" s="1" t="s">
        <v>55</v>
      </c>
      <c r="AJ1" s="13" t="s">
        <v>58</v>
      </c>
      <c r="AK1" s="13" t="s">
        <v>59</v>
      </c>
      <c r="AL1" s="1" t="s">
        <v>56</v>
      </c>
      <c r="AM1" s="1" t="s">
        <v>57</v>
      </c>
      <c r="AN1">
        <f>MIN(AM:AM)</f>
        <v>1.931243110772692E-4</v>
      </c>
      <c r="AO1">
        <f>MAX(AM:AM)</f>
        <v>93.928944108388791</v>
      </c>
      <c r="AP1">
        <f>MIN(AD:AD)</f>
        <v>-0.80892090479839174</v>
      </c>
    </row>
    <row r="2" spans="1:42" x14ac:dyDescent="0.25">
      <c r="A2" s="2">
        <v>39080</v>
      </c>
      <c r="B2" s="2">
        <v>39107</v>
      </c>
      <c r="C2" t="s">
        <v>15</v>
      </c>
      <c r="D2">
        <v>4000</v>
      </c>
      <c r="E2">
        <v>107</v>
      </c>
      <c r="F2">
        <v>116.05</v>
      </c>
      <c r="G2">
        <v>98</v>
      </c>
      <c r="H2">
        <v>113.5</v>
      </c>
      <c r="I2" t="s">
        <v>16</v>
      </c>
      <c r="J2">
        <v>96</v>
      </c>
      <c r="K2">
        <v>97</v>
      </c>
      <c r="L2">
        <v>78.5</v>
      </c>
      <c r="M2">
        <v>81.150000000000006</v>
      </c>
      <c r="N2">
        <v>3966.4</v>
      </c>
      <c r="O2">
        <v>203</v>
      </c>
      <c r="P2">
        <f>VLOOKUP($A2,Sheet2!$A:$E,2,0)</f>
        <v>3971.65</v>
      </c>
      <c r="Q2">
        <f>VLOOKUP($A2,Sheet2!$A:$E,3,0)</f>
        <v>3991.6</v>
      </c>
      <c r="R2">
        <f>VLOOKUP($A2,Sheet2!$A:$E,4,0)</f>
        <v>3960.45</v>
      </c>
      <c r="S2">
        <f>VLOOKUP($A2,Sheet2!$A:$E,5,0)</f>
        <v>3966.4</v>
      </c>
      <c r="T2">
        <f>MAX(K2+D2-Q2,0,G2)</f>
        <v>105.40000000000009</v>
      </c>
      <c r="U2">
        <f>MIN(MAX(L2+D2-R2,0),F2)</f>
        <v>116.05</v>
      </c>
      <c r="V2">
        <f>MAX(L2,F2+R2-D2)</f>
        <v>78.5</v>
      </c>
      <c r="W2">
        <f>MIN(K2,G2+Q2-D2)</f>
        <v>89.599999999999909</v>
      </c>
      <c r="X2" s="5">
        <f>E2+J2</f>
        <v>203</v>
      </c>
      <c r="Y2">
        <f>MAX(T2+K2,U2+L2,V2+F2,W2+G2,X2,AA2)</f>
        <v>203</v>
      </c>
      <c r="Z2">
        <f>MIN(T2+K2,U2+L2,V2+F2,W2+G2,X2,AA2)</f>
        <v>187.59999999999991</v>
      </c>
      <c r="AA2">
        <f>H2+M2</f>
        <v>194.65</v>
      </c>
      <c r="AB2">
        <f>IF(Z2/X2&lt;'model parameter'!$B$2,'model parameter'!$B$2,IF(Y2/X2&gt;'model parameter'!$B$1,'model parameter'!$B$1,AA2/X2))</f>
        <v>0.95886699507389161</v>
      </c>
      <c r="AD2">
        <f>AB2-1</f>
        <v>-4.1133004926108385E-2</v>
      </c>
      <c r="AF2">
        <f>Z2/X2</f>
        <v>0.92413793103448227</v>
      </c>
      <c r="AG2">
        <f>Y2/X2</f>
        <v>1</v>
      </c>
      <c r="AH2" s="14">
        <f>(75*X2+20*2*1.18+0.00055*75*X2*1.18)*1.00002</f>
        <v>15282.386666620499</v>
      </c>
      <c r="AI2">
        <f>(AB2*X2*75-20*2*1.18-0.0006*75*X2*1.18*AB2)*(1-0.00002)</f>
        <v>14540.923260718298</v>
      </c>
      <c r="AJ2" s="14">
        <f>AI2-AH2</f>
        <v>-741.46340590220098</v>
      </c>
      <c r="AL2">
        <f>AI2/AH2</f>
        <v>0.95148248620605236</v>
      </c>
      <c r="AN2" s="15">
        <f>IF(AND(Y2/X2&gt;1.1,Z2/X2&lt;0.9),1,0)</f>
        <v>0</v>
      </c>
    </row>
    <row r="3" spans="1:42" x14ac:dyDescent="0.25">
      <c r="A3" s="2">
        <v>39084</v>
      </c>
      <c r="B3" s="2">
        <v>39107</v>
      </c>
      <c r="C3" t="s">
        <v>15</v>
      </c>
      <c r="D3">
        <v>4000</v>
      </c>
      <c r="E3">
        <v>105</v>
      </c>
      <c r="F3">
        <v>115</v>
      </c>
      <c r="G3">
        <v>90.3</v>
      </c>
      <c r="H3">
        <v>93.6</v>
      </c>
      <c r="I3" t="s">
        <v>16</v>
      </c>
      <c r="J3">
        <v>84.8</v>
      </c>
      <c r="K3">
        <v>107.5</v>
      </c>
      <c r="L3">
        <v>79.25</v>
      </c>
      <c r="M3">
        <v>101.95</v>
      </c>
      <c r="N3">
        <v>4007.4</v>
      </c>
      <c r="O3">
        <v>203</v>
      </c>
      <c r="P3">
        <f>VLOOKUP($A3,Sheet2!$A:$E,2,0)</f>
        <v>3966.25</v>
      </c>
      <c r="Q3">
        <f>VLOOKUP($A3,Sheet2!$A:$E,3,0)</f>
        <v>4016.65</v>
      </c>
      <c r="R3">
        <f>VLOOKUP($A3,Sheet2!$A:$E,4,0)</f>
        <v>3964.95</v>
      </c>
      <c r="S3">
        <f>VLOOKUP($A3,Sheet2!$A:$E,5,0)</f>
        <v>4007.4</v>
      </c>
      <c r="T3">
        <f t="shared" ref="T3:T66" si="0">MAX(K3+D3-Q3,0,G3)</f>
        <v>90.849999999999909</v>
      </c>
      <c r="U3">
        <f t="shared" ref="U3:U66" si="1">MIN(MAX(L3+D3-R3,0),F3)</f>
        <v>114.30000000000018</v>
      </c>
      <c r="V3">
        <f t="shared" ref="V3:V66" si="2">MAX(L3,F3+R3-D3)</f>
        <v>79.949999999999818</v>
      </c>
      <c r="W3">
        <f t="shared" ref="W3:W66" si="3">MIN(K3,G3+Q3-D3)</f>
        <v>106.94999999999982</v>
      </c>
      <c r="X3" s="5">
        <f t="shared" ref="X3:X66" si="4">E3+J3</f>
        <v>189.8</v>
      </c>
      <c r="Y3">
        <f t="shared" ref="Y3:Y66" si="5">MAX(T3+K3,U3+L3,V3+F3,W3+G3,X3,AA3)</f>
        <v>198.34999999999991</v>
      </c>
      <c r="Z3">
        <f t="shared" ref="Z3:Z66" si="6">MIN(T3+K3,U3+L3,V3+F3,W3+G3,X3,AA3)</f>
        <v>189.8</v>
      </c>
      <c r="AA3">
        <f t="shared" ref="AA3:AA66" si="7">H3+M3</f>
        <v>195.55</v>
      </c>
      <c r="AB3">
        <f>IF(Z3/X3&lt;'model parameter'!$B$2,'model parameter'!$B$2,IF(Y3/X3&gt;'model parameter'!$B$1,'model parameter'!$B$1,AA3/X3))</f>
        <v>1.030295047418335</v>
      </c>
      <c r="AC3">
        <f>AB3*AB2</f>
        <v>0.9879159161575316</v>
      </c>
      <c r="AD3">
        <f>(AB3-1)+AD2</f>
        <v>-1.0837957507773388E-2</v>
      </c>
      <c r="AF3">
        <f>Z3/X3</f>
        <v>1</v>
      </c>
      <c r="AG3">
        <f t="shared" ref="AG3:AG66" si="8">Y3/X3</f>
        <v>1.0450474183350891</v>
      </c>
      <c r="AH3" s="14">
        <f t="shared" ref="AH3:AH66" si="9">(75*X3+20*2*1.18+0.00055*75*X3*1.18)*1.00002</f>
        <v>14291.724343770298</v>
      </c>
      <c r="AI3">
        <f t="shared" ref="AI3:AI66" si="10">(AB3*X3*75-20*2*1.18-0.0006*75*X3*1.18*AB3)*(1-0.00002)</f>
        <v>14608.374121674096</v>
      </c>
      <c r="AJ3" s="14">
        <f t="shared" ref="AJ3:AJ66" si="11">AI3-AH3</f>
        <v>316.64977790379817</v>
      </c>
      <c r="AK3" s="14">
        <f>AJ3+AJ2</f>
        <v>-424.81362799840281</v>
      </c>
      <c r="AL3">
        <f t="shared" ref="AL3:AL66" si="12">AI3/AH3</f>
        <v>1.0221561632653393</v>
      </c>
      <c r="AM3">
        <f>AL3*AL2</f>
        <v>0.97256368751454458</v>
      </c>
      <c r="AN3" s="15">
        <f t="shared" ref="AN3:AN66" si="13">IF(AND(Y3/X3&gt;1.1,Z3/X3&lt;0.9),1,0)</f>
        <v>0</v>
      </c>
    </row>
    <row r="4" spans="1:42" x14ac:dyDescent="0.25">
      <c r="A4" s="2">
        <v>39085</v>
      </c>
      <c r="B4" s="2">
        <v>39107</v>
      </c>
      <c r="C4" t="s">
        <v>15</v>
      </c>
      <c r="D4">
        <v>4000</v>
      </c>
      <c r="E4">
        <v>92.5</v>
      </c>
      <c r="F4">
        <v>109.85</v>
      </c>
      <c r="G4">
        <v>82.2</v>
      </c>
      <c r="H4">
        <v>85.65</v>
      </c>
      <c r="I4" t="s">
        <v>16</v>
      </c>
      <c r="J4">
        <v>60.05</v>
      </c>
      <c r="K4">
        <v>109</v>
      </c>
      <c r="L4">
        <v>60.05</v>
      </c>
      <c r="M4">
        <v>103.6</v>
      </c>
      <c r="N4">
        <v>4024.05</v>
      </c>
      <c r="O4">
        <v>203</v>
      </c>
      <c r="P4">
        <f>VLOOKUP($A4,Sheet2!$A:$E,2,0)</f>
        <v>4007.7</v>
      </c>
      <c r="Q4">
        <f>VLOOKUP($A4,Sheet2!$A:$E,3,0)</f>
        <v>4029.8</v>
      </c>
      <c r="R4">
        <f>VLOOKUP($A4,Sheet2!$A:$E,4,0)</f>
        <v>3985</v>
      </c>
      <c r="S4">
        <f>VLOOKUP($A4,Sheet2!$A:$E,5,0)</f>
        <v>4024.05</v>
      </c>
      <c r="T4">
        <f t="shared" si="0"/>
        <v>82.2</v>
      </c>
      <c r="U4">
        <f t="shared" si="1"/>
        <v>75.050000000000182</v>
      </c>
      <c r="V4">
        <f t="shared" si="2"/>
        <v>94.849999999999909</v>
      </c>
      <c r="W4">
        <f t="shared" si="3"/>
        <v>109</v>
      </c>
      <c r="X4" s="5">
        <f t="shared" si="4"/>
        <v>152.55000000000001</v>
      </c>
      <c r="Y4">
        <f t="shared" si="5"/>
        <v>204.6999999999999</v>
      </c>
      <c r="Z4">
        <f t="shared" si="6"/>
        <v>135.10000000000019</v>
      </c>
      <c r="AA4">
        <f t="shared" si="7"/>
        <v>189.25</v>
      </c>
      <c r="AB4">
        <f>IF(Z4/X4&lt;'model parameter'!$B$2,'model parameter'!$B$2,IF(Y4/X4&gt;'model parameter'!$B$1,'model parameter'!$B$1,AA4/X4))</f>
        <v>1.1100000000000001</v>
      </c>
      <c r="AC4">
        <f>AB4*AC3</f>
        <v>1.0965866669348601</v>
      </c>
      <c r="AD4">
        <f>(AB4-1)+AD3</f>
        <v>9.916204249222671E-2</v>
      </c>
      <c r="AF4">
        <f t="shared" ref="AF4:AF67" si="14">Z4/X4</f>
        <v>0.88561127499180714</v>
      </c>
      <c r="AG4">
        <f t="shared" si="8"/>
        <v>1.3418551294657481</v>
      </c>
      <c r="AH4" s="14">
        <f t="shared" si="9"/>
        <v>11496.105288757424</v>
      </c>
      <c r="AI4">
        <f t="shared" si="10"/>
        <v>12643.343178528992</v>
      </c>
      <c r="AJ4" s="14">
        <f t="shared" si="11"/>
        <v>1147.237889771568</v>
      </c>
      <c r="AK4" s="14">
        <f>AJ4+AK3</f>
        <v>722.4242617731652</v>
      </c>
      <c r="AL4">
        <f t="shared" si="12"/>
        <v>1.0997936136591846</v>
      </c>
      <c r="AM4">
        <f>AL4*AM3</f>
        <v>1.0696193324053229</v>
      </c>
      <c r="AN4" s="15">
        <f t="shared" si="13"/>
        <v>1</v>
      </c>
    </row>
    <row r="5" spans="1:42" x14ac:dyDescent="0.25">
      <c r="A5" s="2">
        <v>39086</v>
      </c>
      <c r="B5" s="2">
        <v>39107</v>
      </c>
      <c r="C5" t="s">
        <v>15</v>
      </c>
      <c r="D5">
        <v>4000</v>
      </c>
      <c r="E5">
        <v>95</v>
      </c>
      <c r="F5">
        <v>112</v>
      </c>
      <c r="G5">
        <v>84</v>
      </c>
      <c r="H5">
        <v>106.05</v>
      </c>
      <c r="I5" t="s">
        <v>16</v>
      </c>
      <c r="J5">
        <v>100.1</v>
      </c>
      <c r="K5">
        <v>104.95</v>
      </c>
      <c r="L5">
        <v>82.15</v>
      </c>
      <c r="M5">
        <v>89.2</v>
      </c>
      <c r="N5">
        <v>3988.8</v>
      </c>
      <c r="O5">
        <v>203</v>
      </c>
      <c r="P5">
        <f>VLOOKUP($A5,Sheet2!$A:$E,2,0)</f>
        <v>4027.3</v>
      </c>
      <c r="Q5">
        <f>VLOOKUP($A5,Sheet2!$A:$E,3,0)</f>
        <v>4041</v>
      </c>
      <c r="R5">
        <f>VLOOKUP($A5,Sheet2!$A:$E,4,0)</f>
        <v>3979.8</v>
      </c>
      <c r="S5">
        <f>VLOOKUP($A5,Sheet2!$A:$E,5,0)</f>
        <v>3988.8</v>
      </c>
      <c r="T5">
        <f t="shared" si="0"/>
        <v>84</v>
      </c>
      <c r="U5">
        <f t="shared" si="1"/>
        <v>102.34999999999991</v>
      </c>
      <c r="V5">
        <f t="shared" si="2"/>
        <v>91.800000000000182</v>
      </c>
      <c r="W5">
        <f t="shared" si="3"/>
        <v>104.95</v>
      </c>
      <c r="X5" s="5">
        <f t="shared" si="4"/>
        <v>195.1</v>
      </c>
      <c r="Y5">
        <f t="shared" si="5"/>
        <v>203.80000000000018</v>
      </c>
      <c r="Z5">
        <f t="shared" si="6"/>
        <v>184.49999999999991</v>
      </c>
      <c r="AA5">
        <f t="shared" si="7"/>
        <v>195.25</v>
      </c>
      <c r="AB5">
        <f>IF(Z5/X5&lt;'model parameter'!$B$2,'model parameter'!$B$2,IF(Y5/X5&gt;'model parameter'!$B$1,'model parameter'!$B$1,AA5/X5))</f>
        <v>1.0007688364941056</v>
      </c>
      <c r="AC5">
        <f>AB5*AC4</f>
        <v>1.0974297627833494</v>
      </c>
      <c r="AD5">
        <f t="shared" ref="AD5:AD68" si="15">(AB5-1)+AD4</f>
        <v>9.993087898633235E-2</v>
      </c>
      <c r="AF5">
        <f t="shared" si="14"/>
        <v>0.94566888774987146</v>
      </c>
      <c r="AG5">
        <f t="shared" si="8"/>
        <v>1.0445925166581249</v>
      </c>
      <c r="AH5" s="14">
        <f t="shared" si="9"/>
        <v>14689.490276429849</v>
      </c>
      <c r="AI5">
        <f t="shared" si="10"/>
        <v>14585.890501355498</v>
      </c>
      <c r="AJ5" s="14">
        <f t="shared" si="11"/>
        <v>-103.59977507435178</v>
      </c>
      <c r="AK5" s="14">
        <f t="shared" ref="AK5:AK68" si="16">AJ5+AK4</f>
        <v>618.82448669881342</v>
      </c>
      <c r="AL5">
        <f t="shared" si="12"/>
        <v>0.9929473539840532</v>
      </c>
      <c r="AM5">
        <f>AL5*AM4</f>
        <v>1.0620756858820548</v>
      </c>
      <c r="AN5" s="15">
        <f t="shared" si="13"/>
        <v>0</v>
      </c>
    </row>
    <row r="6" spans="1:42" x14ac:dyDescent="0.25">
      <c r="A6" s="2">
        <v>39087</v>
      </c>
      <c r="B6" s="2">
        <v>39107</v>
      </c>
      <c r="C6" t="s">
        <v>15</v>
      </c>
      <c r="D6">
        <v>4000</v>
      </c>
      <c r="E6">
        <v>117</v>
      </c>
      <c r="F6">
        <v>124</v>
      </c>
      <c r="G6">
        <v>90.05</v>
      </c>
      <c r="H6">
        <v>107.25</v>
      </c>
      <c r="I6" t="s">
        <v>16</v>
      </c>
      <c r="J6">
        <v>90</v>
      </c>
      <c r="K6">
        <v>95.9</v>
      </c>
      <c r="L6">
        <v>75</v>
      </c>
      <c r="M6">
        <v>82.15</v>
      </c>
      <c r="N6">
        <v>3983.4</v>
      </c>
      <c r="O6">
        <v>203</v>
      </c>
      <c r="P6">
        <f>VLOOKUP($A6,Sheet2!$A:$E,2,0)</f>
        <v>3990.15</v>
      </c>
      <c r="Q6">
        <f>VLOOKUP($A6,Sheet2!$A:$E,3,0)</f>
        <v>4011.45</v>
      </c>
      <c r="R6">
        <f>VLOOKUP($A6,Sheet2!$A:$E,4,0)</f>
        <v>3969.65</v>
      </c>
      <c r="S6">
        <f>VLOOKUP($A6,Sheet2!$A:$E,5,0)</f>
        <v>3983.4</v>
      </c>
      <c r="T6">
        <f t="shared" si="0"/>
        <v>90.05</v>
      </c>
      <c r="U6">
        <f t="shared" si="1"/>
        <v>105.34999999999991</v>
      </c>
      <c r="V6">
        <f t="shared" si="2"/>
        <v>93.650000000000091</v>
      </c>
      <c r="W6">
        <f t="shared" si="3"/>
        <v>95.9</v>
      </c>
      <c r="X6" s="5">
        <f t="shared" si="4"/>
        <v>207</v>
      </c>
      <c r="Y6">
        <f t="shared" si="5"/>
        <v>217.65000000000009</v>
      </c>
      <c r="Z6">
        <f t="shared" si="6"/>
        <v>180.34999999999991</v>
      </c>
      <c r="AA6">
        <f t="shared" si="7"/>
        <v>189.4</v>
      </c>
      <c r="AB6">
        <f>IF(Z6/X6&lt;'model parameter'!$B$2,'model parameter'!$B$2,IF(Y6/X6&gt;'model parameter'!$B$1,'model parameter'!$B$1,AA6/X6))</f>
        <v>0.91497584541062804</v>
      </c>
      <c r="AC6">
        <f t="shared" ref="AC6:AC69" si="17">AB6*AC5</f>
        <v>1.00412172498148</v>
      </c>
      <c r="AD6">
        <f t="shared" si="15"/>
        <v>1.4906724396960391E-2</v>
      </c>
      <c r="AF6">
        <f t="shared" si="14"/>
        <v>0.87125603864734258</v>
      </c>
      <c r="AG6">
        <f t="shared" si="8"/>
        <v>1.0514492753623192</v>
      </c>
      <c r="AH6" s="14">
        <f t="shared" si="9"/>
        <v>15582.5873705145</v>
      </c>
      <c r="AI6">
        <f t="shared" si="10"/>
        <v>14147.459905142798</v>
      </c>
      <c r="AJ6" s="14">
        <f t="shared" si="11"/>
        <v>-1435.1274653717028</v>
      </c>
      <c r="AK6" s="14">
        <f t="shared" si="16"/>
        <v>-816.30297867288937</v>
      </c>
      <c r="AL6">
        <f t="shared" si="12"/>
        <v>0.9079018502352656</v>
      </c>
      <c r="AM6">
        <f t="shared" ref="AM6:AM69" si="18">AL6*AM5</f>
        <v>0.96426048030220635</v>
      </c>
      <c r="AN6" s="15">
        <f t="shared" si="13"/>
        <v>0</v>
      </c>
    </row>
    <row r="7" spans="1:42" x14ac:dyDescent="0.25">
      <c r="A7" s="2">
        <v>39090</v>
      </c>
      <c r="B7" s="2">
        <v>39107</v>
      </c>
      <c r="C7" t="s">
        <v>15</v>
      </c>
      <c r="D7">
        <v>4000</v>
      </c>
      <c r="E7">
        <v>124</v>
      </c>
      <c r="F7">
        <v>148.80000000000001</v>
      </c>
      <c r="G7">
        <v>116</v>
      </c>
      <c r="H7">
        <v>134.25</v>
      </c>
      <c r="I7" t="s">
        <v>16</v>
      </c>
      <c r="J7">
        <v>70.349999999999994</v>
      </c>
      <c r="K7">
        <v>72.8</v>
      </c>
      <c r="L7">
        <v>53.5</v>
      </c>
      <c r="M7">
        <v>56.65</v>
      </c>
      <c r="N7">
        <v>3933.4</v>
      </c>
      <c r="O7">
        <v>203</v>
      </c>
      <c r="P7">
        <f>VLOOKUP($A7,Sheet2!$A:$E,2,0)</f>
        <v>3983.3</v>
      </c>
      <c r="Q7">
        <f>VLOOKUP($A7,Sheet2!$A:$E,3,0)</f>
        <v>3987.45</v>
      </c>
      <c r="R7">
        <f>VLOOKUP($A7,Sheet2!$A:$E,4,0)</f>
        <v>3913</v>
      </c>
      <c r="S7">
        <f>VLOOKUP($A7,Sheet2!$A:$E,5,0)</f>
        <v>3933.4</v>
      </c>
      <c r="T7">
        <f t="shared" si="0"/>
        <v>116</v>
      </c>
      <c r="U7">
        <f t="shared" si="1"/>
        <v>140.5</v>
      </c>
      <c r="V7">
        <f t="shared" si="2"/>
        <v>61.800000000000182</v>
      </c>
      <c r="W7">
        <f t="shared" si="3"/>
        <v>72.8</v>
      </c>
      <c r="X7" s="5">
        <f t="shared" si="4"/>
        <v>194.35</v>
      </c>
      <c r="Y7">
        <f t="shared" si="5"/>
        <v>210.60000000000019</v>
      </c>
      <c r="Z7">
        <f t="shared" si="6"/>
        <v>188.8</v>
      </c>
      <c r="AA7">
        <f t="shared" si="7"/>
        <v>190.9</v>
      </c>
      <c r="AB7">
        <f>IF(Z7/X7&lt;'model parameter'!$B$2,'model parameter'!$B$2,IF(Y7/X7&gt;'model parameter'!$B$1,'model parameter'!$B$1,AA7/X7))</f>
        <v>0.98224852071005919</v>
      </c>
      <c r="AC7">
        <f t="shared" si="17"/>
        <v>0.98629707897589158</v>
      </c>
      <c r="AD7">
        <f t="shared" si="15"/>
        <v>-2.8447548929804167E-3</v>
      </c>
      <c r="AF7">
        <f t="shared" si="14"/>
        <v>0.97144327244661699</v>
      </c>
      <c r="AG7">
        <f t="shared" si="8"/>
        <v>1.0836120401337803</v>
      </c>
      <c r="AH7" s="14">
        <f t="shared" si="9"/>
        <v>14633.202644449724</v>
      </c>
      <c r="AI7">
        <f t="shared" si="10"/>
        <v>14259.878006735798</v>
      </c>
      <c r="AJ7" s="14">
        <f t="shared" si="11"/>
        <v>-373.32463771392577</v>
      </c>
      <c r="AK7" s="14">
        <f t="shared" si="16"/>
        <v>-1189.6276163868151</v>
      </c>
      <c r="AL7">
        <f t="shared" si="12"/>
        <v>0.97448783791321814</v>
      </c>
      <c r="AM7">
        <f t="shared" si="18"/>
        <v>0.93966011063485833</v>
      </c>
      <c r="AN7" s="15">
        <f t="shared" si="13"/>
        <v>0</v>
      </c>
    </row>
    <row r="8" spans="1:42" x14ac:dyDescent="0.25">
      <c r="A8" s="2">
        <v>39091</v>
      </c>
      <c r="B8" s="2">
        <v>39107</v>
      </c>
      <c r="C8" t="s">
        <v>15</v>
      </c>
      <c r="D8">
        <v>4000</v>
      </c>
      <c r="E8">
        <v>140</v>
      </c>
      <c r="F8">
        <v>156.5</v>
      </c>
      <c r="G8">
        <v>108.55</v>
      </c>
      <c r="H8">
        <v>141.44999999999999</v>
      </c>
      <c r="I8" t="s">
        <v>16</v>
      </c>
      <c r="J8">
        <v>58.1</v>
      </c>
      <c r="K8">
        <v>67</v>
      </c>
      <c r="L8">
        <v>40.65</v>
      </c>
      <c r="M8">
        <v>48</v>
      </c>
      <c r="N8">
        <v>3911.4</v>
      </c>
      <c r="O8">
        <v>203</v>
      </c>
      <c r="P8">
        <f>VLOOKUP($A8,Sheet2!$A:$E,2,0)</f>
        <v>3933.3</v>
      </c>
      <c r="Q8">
        <f>VLOOKUP($A8,Sheet2!$A:$E,3,0)</f>
        <v>3963.75</v>
      </c>
      <c r="R8">
        <f>VLOOKUP($A8,Sheet2!$A:$E,4,0)</f>
        <v>3890.75</v>
      </c>
      <c r="S8">
        <f>VLOOKUP($A8,Sheet2!$A:$E,5,0)</f>
        <v>3911.4</v>
      </c>
      <c r="T8">
        <f t="shared" si="0"/>
        <v>108.55</v>
      </c>
      <c r="U8">
        <f t="shared" si="1"/>
        <v>149.90000000000009</v>
      </c>
      <c r="V8">
        <f t="shared" si="2"/>
        <v>47.25</v>
      </c>
      <c r="W8">
        <f t="shared" si="3"/>
        <v>67</v>
      </c>
      <c r="X8" s="5">
        <f t="shared" si="4"/>
        <v>198.1</v>
      </c>
      <c r="Y8">
        <f t="shared" si="5"/>
        <v>203.75</v>
      </c>
      <c r="Z8">
        <f t="shared" si="6"/>
        <v>175.55</v>
      </c>
      <c r="AA8">
        <f t="shared" si="7"/>
        <v>189.45</v>
      </c>
      <c r="AB8">
        <f>IF(Z8/X8&lt;'model parameter'!$B$2,'model parameter'!$B$2,IF(Y8/X8&gt;'model parameter'!$B$1,'model parameter'!$B$1,AA8/X8))</f>
        <v>0.95633518425037856</v>
      </c>
      <c r="AC8">
        <f t="shared" si="17"/>
        <v>0.9432305987480194</v>
      </c>
      <c r="AD8">
        <f t="shared" si="15"/>
        <v>-4.6509570642601861E-2</v>
      </c>
      <c r="AF8">
        <f t="shared" si="14"/>
        <v>0.88616860171630496</v>
      </c>
      <c r="AG8">
        <f t="shared" si="8"/>
        <v>1.0285209490156486</v>
      </c>
      <c r="AH8" s="14">
        <f t="shared" si="9"/>
        <v>14914.640804350351</v>
      </c>
      <c r="AI8">
        <f t="shared" si="10"/>
        <v>14151.207175195899</v>
      </c>
      <c r="AJ8" s="14">
        <f t="shared" si="11"/>
        <v>-763.43362915445141</v>
      </c>
      <c r="AK8" s="14">
        <f t="shared" si="16"/>
        <v>-1953.0612455412665</v>
      </c>
      <c r="AL8">
        <f t="shared" si="12"/>
        <v>0.94881314011050333</v>
      </c>
      <c r="AM8">
        <f t="shared" si="18"/>
        <v>0.89156186020804284</v>
      </c>
      <c r="AN8" s="15">
        <f t="shared" si="13"/>
        <v>0</v>
      </c>
    </row>
    <row r="9" spans="1:42" x14ac:dyDescent="0.25">
      <c r="A9" s="2">
        <v>39092</v>
      </c>
      <c r="B9" s="2">
        <v>39107</v>
      </c>
      <c r="C9" t="s">
        <v>15</v>
      </c>
      <c r="D9">
        <v>4000</v>
      </c>
      <c r="E9">
        <v>150</v>
      </c>
      <c r="F9">
        <v>197</v>
      </c>
      <c r="G9">
        <v>150</v>
      </c>
      <c r="H9">
        <v>189.55</v>
      </c>
      <c r="I9" t="s">
        <v>16</v>
      </c>
      <c r="J9">
        <v>38</v>
      </c>
      <c r="K9">
        <v>39</v>
      </c>
      <c r="L9">
        <v>28.25</v>
      </c>
      <c r="M9">
        <v>29.65</v>
      </c>
      <c r="N9">
        <v>3850.3</v>
      </c>
      <c r="O9">
        <v>203</v>
      </c>
      <c r="P9">
        <f>VLOOKUP($A9,Sheet2!$A:$E,2,0)</f>
        <v>3910.95</v>
      </c>
      <c r="Q9">
        <f>VLOOKUP($A9,Sheet2!$A:$E,3,0)</f>
        <v>3911.95</v>
      </c>
      <c r="R9">
        <f>VLOOKUP($A9,Sheet2!$A:$E,4,0)</f>
        <v>3841.7</v>
      </c>
      <c r="S9">
        <f>VLOOKUP($A9,Sheet2!$A:$E,5,0)</f>
        <v>3850.3</v>
      </c>
      <c r="T9">
        <f t="shared" si="0"/>
        <v>150</v>
      </c>
      <c r="U9">
        <f t="shared" si="1"/>
        <v>186.55000000000018</v>
      </c>
      <c r="V9">
        <f t="shared" si="2"/>
        <v>38.699999999999818</v>
      </c>
      <c r="W9">
        <f t="shared" si="3"/>
        <v>39</v>
      </c>
      <c r="X9" s="5">
        <f t="shared" si="4"/>
        <v>188</v>
      </c>
      <c r="Y9">
        <f t="shared" si="5"/>
        <v>235.69999999999982</v>
      </c>
      <c r="Z9">
        <f t="shared" si="6"/>
        <v>188</v>
      </c>
      <c r="AA9">
        <f t="shared" si="7"/>
        <v>219.20000000000002</v>
      </c>
      <c r="AB9">
        <f>IF(Z9/X9&lt;'model parameter'!$B$2,'model parameter'!$B$2,IF(Y9/X9&gt;'model parameter'!$B$1,'model parameter'!$B$1,AA9/X9))</f>
        <v>1.1100000000000001</v>
      </c>
      <c r="AC9">
        <f t="shared" si="17"/>
        <v>1.0469859646103017</v>
      </c>
      <c r="AD9">
        <f t="shared" si="15"/>
        <v>6.3490429357398237E-2</v>
      </c>
      <c r="AF9">
        <f t="shared" si="14"/>
        <v>1</v>
      </c>
      <c r="AG9">
        <f t="shared" si="8"/>
        <v>1.2537234042553183</v>
      </c>
      <c r="AH9" s="14">
        <f t="shared" si="9"/>
        <v>14156.634027018001</v>
      </c>
      <c r="AI9">
        <f t="shared" si="10"/>
        <v>15592.407237618159</v>
      </c>
      <c r="AJ9" s="14">
        <f t="shared" si="11"/>
        <v>1435.7732106001586</v>
      </c>
      <c r="AK9" s="14">
        <f t="shared" si="16"/>
        <v>-517.28803494110798</v>
      </c>
      <c r="AL9">
        <f t="shared" si="12"/>
        <v>1.1014205218457989</v>
      </c>
      <c r="AM9">
        <f t="shared" si="18"/>
        <v>0.98198452932815372</v>
      </c>
      <c r="AN9" s="15">
        <f t="shared" si="13"/>
        <v>0</v>
      </c>
    </row>
    <row r="10" spans="1:42" s="9" customFormat="1" x14ac:dyDescent="0.25">
      <c r="A10" s="7">
        <v>39093</v>
      </c>
      <c r="B10" s="7">
        <v>39107</v>
      </c>
      <c r="C10" t="s">
        <v>15</v>
      </c>
      <c r="D10">
        <v>4000</v>
      </c>
      <c r="E10">
        <v>186</v>
      </c>
      <c r="F10">
        <v>186</v>
      </c>
      <c r="G10">
        <v>94.6</v>
      </c>
      <c r="H10">
        <v>102.4</v>
      </c>
      <c r="I10" t="s">
        <v>16</v>
      </c>
      <c r="J10">
        <v>25</v>
      </c>
      <c r="K10">
        <v>57.1</v>
      </c>
      <c r="L10">
        <v>22.2</v>
      </c>
      <c r="M10">
        <v>52.45</v>
      </c>
      <c r="N10">
        <v>3942.25</v>
      </c>
      <c r="O10">
        <v>203</v>
      </c>
      <c r="P10">
        <f>VLOOKUP($A10,Sheet2!$A:$E,2,0)</f>
        <v>3852.15</v>
      </c>
      <c r="Q10">
        <f>VLOOKUP($A10,Sheet2!$A:$E,3,0)</f>
        <v>3953.1</v>
      </c>
      <c r="R10">
        <f>VLOOKUP($A10,Sheet2!$A:$E,4,0)</f>
        <v>3833.6</v>
      </c>
      <c r="S10">
        <f>VLOOKUP($A10,Sheet2!$A:$E,5,0)</f>
        <v>3942.25</v>
      </c>
      <c r="T10">
        <f t="shared" si="0"/>
        <v>104</v>
      </c>
      <c r="U10">
        <f t="shared" si="1"/>
        <v>186</v>
      </c>
      <c r="V10">
        <f t="shared" si="2"/>
        <v>22.2</v>
      </c>
      <c r="W10">
        <f t="shared" si="3"/>
        <v>47.699999999999818</v>
      </c>
      <c r="X10" s="8">
        <f t="shared" si="4"/>
        <v>211</v>
      </c>
      <c r="Y10" s="9">
        <f t="shared" si="5"/>
        <v>211</v>
      </c>
      <c r="Z10" s="9">
        <f t="shared" si="6"/>
        <v>142.29999999999981</v>
      </c>
      <c r="AA10" s="9">
        <f t="shared" si="7"/>
        <v>154.85000000000002</v>
      </c>
      <c r="AB10">
        <f>IF(Z10/X10&lt;'model parameter'!$B$2,'model parameter'!$B$2,IF(Y10/X10&gt;'model parameter'!$B$1,'model parameter'!$B$1,AA10/X10))</f>
        <v>0.73388625592417067</v>
      </c>
      <c r="AC10" s="9">
        <f t="shared" si="17"/>
        <v>0.76836860957301056</v>
      </c>
      <c r="AD10">
        <f t="shared" si="15"/>
        <v>-0.20262331471843109</v>
      </c>
      <c r="AE10" s="9">
        <f>WEEKDAY(A10)</f>
        <v>5</v>
      </c>
      <c r="AF10">
        <f t="shared" si="14"/>
        <v>0.67440758293838776</v>
      </c>
      <c r="AG10">
        <f t="shared" si="8"/>
        <v>1</v>
      </c>
      <c r="AH10" s="14">
        <f t="shared" si="9"/>
        <v>15882.7880744085</v>
      </c>
      <c r="AI10">
        <f t="shared" si="10"/>
        <v>11558.0962984507</v>
      </c>
      <c r="AJ10" s="14">
        <f t="shared" si="11"/>
        <v>-4324.6917759577991</v>
      </c>
      <c r="AK10" s="14">
        <f t="shared" si="16"/>
        <v>-4841.9798108989071</v>
      </c>
      <c r="AL10">
        <f t="shared" si="12"/>
        <v>0.7277120518326341</v>
      </c>
      <c r="AM10" s="9">
        <f t="shared" si="18"/>
        <v>0.71460197670529424</v>
      </c>
      <c r="AN10" s="15">
        <f t="shared" si="13"/>
        <v>0</v>
      </c>
    </row>
    <row r="11" spans="1:42" x14ac:dyDescent="0.25">
      <c r="A11" s="2">
        <v>39094</v>
      </c>
      <c r="B11" s="2">
        <v>39107</v>
      </c>
      <c r="C11" t="s">
        <v>15</v>
      </c>
      <c r="D11">
        <v>4000</v>
      </c>
      <c r="E11">
        <v>81.400000000000006</v>
      </c>
      <c r="F11">
        <v>81.400000000000006</v>
      </c>
      <c r="G11">
        <v>34</v>
      </c>
      <c r="H11">
        <v>36.75</v>
      </c>
      <c r="I11" t="s">
        <v>16</v>
      </c>
      <c r="J11">
        <v>64.8</v>
      </c>
      <c r="K11">
        <v>98</v>
      </c>
      <c r="L11">
        <v>58.55</v>
      </c>
      <c r="M11">
        <v>93.65</v>
      </c>
      <c r="N11">
        <v>4052.45</v>
      </c>
      <c r="O11">
        <v>203</v>
      </c>
      <c r="P11">
        <f>VLOOKUP($A11,Sheet2!$A:$E,2,0)</f>
        <v>3944.55</v>
      </c>
      <c r="Q11">
        <f>VLOOKUP($A11,Sheet2!$A:$E,3,0)</f>
        <v>4059.15</v>
      </c>
      <c r="R11">
        <f>VLOOKUP($A11,Sheet2!$A:$E,4,0)</f>
        <v>3944.55</v>
      </c>
      <c r="S11">
        <f>VLOOKUP($A11,Sheet2!$A:$E,5,0)</f>
        <v>4052.45</v>
      </c>
      <c r="T11">
        <f t="shared" si="0"/>
        <v>38.849999999999909</v>
      </c>
      <c r="U11">
        <f t="shared" si="1"/>
        <v>81.400000000000006</v>
      </c>
      <c r="V11">
        <f t="shared" si="2"/>
        <v>58.55</v>
      </c>
      <c r="W11">
        <f t="shared" si="3"/>
        <v>93.150000000000091</v>
      </c>
      <c r="X11" s="5">
        <f t="shared" si="4"/>
        <v>146.19999999999999</v>
      </c>
      <c r="Y11">
        <f t="shared" si="5"/>
        <v>146.19999999999999</v>
      </c>
      <c r="Z11">
        <f t="shared" si="6"/>
        <v>127.15000000000009</v>
      </c>
      <c r="AA11">
        <f t="shared" si="7"/>
        <v>130.4</v>
      </c>
      <c r="AB11">
        <f>IF(Z11/X11&lt;'model parameter'!$B$2,'model parameter'!$B$2,IF(Y11/X11&gt;'model parameter'!$B$1,'model parameter'!$B$1,AA11/X11))</f>
        <v>0.8919288645690836</v>
      </c>
      <c r="AC11">
        <f t="shared" si="17"/>
        <v>0.68533014150698079</v>
      </c>
      <c r="AD11">
        <f t="shared" si="15"/>
        <v>-0.31069445014934749</v>
      </c>
      <c r="AF11">
        <f t="shared" si="14"/>
        <v>0.86969904240766138</v>
      </c>
      <c r="AG11">
        <f t="shared" si="8"/>
        <v>1</v>
      </c>
      <c r="AH11" s="14">
        <f t="shared" si="9"/>
        <v>11019.536671325699</v>
      </c>
      <c r="AI11">
        <f t="shared" si="10"/>
        <v>9725.6812424847994</v>
      </c>
      <c r="AJ11" s="14">
        <f t="shared" si="11"/>
        <v>-1293.8554288408995</v>
      </c>
      <c r="AK11" s="14">
        <f t="shared" si="16"/>
        <v>-6135.8352397398066</v>
      </c>
      <c r="AL11">
        <f t="shared" si="12"/>
        <v>0.88258531484289315</v>
      </c>
      <c r="AM11">
        <f t="shared" si="18"/>
        <v>0.63069721059779593</v>
      </c>
      <c r="AN11" s="15">
        <f t="shared" si="13"/>
        <v>0</v>
      </c>
    </row>
    <row r="12" spans="1:42" x14ac:dyDescent="0.25">
      <c r="A12" s="2">
        <v>39097</v>
      </c>
      <c r="B12" s="2">
        <v>39107</v>
      </c>
      <c r="C12" t="s">
        <v>15</v>
      </c>
      <c r="D12">
        <v>4000</v>
      </c>
      <c r="E12">
        <v>27</v>
      </c>
      <c r="F12">
        <v>33</v>
      </c>
      <c r="G12">
        <v>24</v>
      </c>
      <c r="H12">
        <v>29.1</v>
      </c>
      <c r="I12" t="s">
        <v>16</v>
      </c>
      <c r="J12">
        <v>102</v>
      </c>
      <c r="K12">
        <v>123.4</v>
      </c>
      <c r="L12">
        <v>102</v>
      </c>
      <c r="M12">
        <v>109.15</v>
      </c>
      <c r="N12">
        <v>4078.4</v>
      </c>
      <c r="O12">
        <v>203</v>
      </c>
      <c r="P12">
        <f>VLOOKUP($A12,Sheet2!$A:$E,2,0)</f>
        <v>4052.85</v>
      </c>
      <c r="Q12">
        <f>VLOOKUP($A12,Sheet2!$A:$E,3,0)</f>
        <v>4099.6499999999996</v>
      </c>
      <c r="R12">
        <f>VLOOKUP($A12,Sheet2!$A:$E,4,0)</f>
        <v>4052.4</v>
      </c>
      <c r="S12">
        <f>VLOOKUP($A12,Sheet2!$A:$E,5,0)</f>
        <v>4078.4</v>
      </c>
      <c r="T12">
        <f t="shared" si="0"/>
        <v>24</v>
      </c>
      <c r="U12">
        <f t="shared" si="1"/>
        <v>33</v>
      </c>
      <c r="V12">
        <f t="shared" si="2"/>
        <v>102</v>
      </c>
      <c r="W12">
        <f t="shared" si="3"/>
        <v>123.4</v>
      </c>
      <c r="X12" s="5">
        <f t="shared" si="4"/>
        <v>129</v>
      </c>
      <c r="Y12">
        <f t="shared" si="5"/>
        <v>147.4</v>
      </c>
      <c r="Z12">
        <f t="shared" si="6"/>
        <v>129</v>
      </c>
      <c r="AA12">
        <f t="shared" si="7"/>
        <v>138.25</v>
      </c>
      <c r="AB12">
        <f>IF(Z12/X12&lt;'model parameter'!$B$2,'model parameter'!$B$2,IF(Y12/X12&gt;'model parameter'!$B$1,'model parameter'!$B$1,AA12/X12))</f>
        <v>1.1100000000000001</v>
      </c>
      <c r="AC12">
        <f t="shared" si="17"/>
        <v>0.76071645707274871</v>
      </c>
      <c r="AD12">
        <f t="shared" si="15"/>
        <v>-0.20069445014934739</v>
      </c>
      <c r="AF12">
        <f t="shared" si="14"/>
        <v>1</v>
      </c>
      <c r="AG12">
        <f t="shared" si="8"/>
        <v>1.1426356589147286</v>
      </c>
      <c r="AH12" s="14">
        <f t="shared" si="9"/>
        <v>9728.6736445815004</v>
      </c>
      <c r="AI12">
        <f t="shared" si="10"/>
        <v>10684.23292206778</v>
      </c>
      <c r="AJ12" s="14">
        <f t="shared" si="11"/>
        <v>955.55927748627983</v>
      </c>
      <c r="AK12" s="14">
        <f t="shared" si="16"/>
        <v>-5180.2759622535268</v>
      </c>
      <c r="AL12">
        <f t="shared" si="12"/>
        <v>1.0982209201784141</v>
      </c>
      <c r="AM12">
        <f t="shared" si="18"/>
        <v>0.69264487097667049</v>
      </c>
      <c r="AN12" s="15">
        <f t="shared" si="13"/>
        <v>0</v>
      </c>
    </row>
    <row r="13" spans="1:42" x14ac:dyDescent="0.25">
      <c r="A13" s="2">
        <v>39098</v>
      </c>
      <c r="B13" s="2">
        <v>39107</v>
      </c>
      <c r="C13" t="s">
        <v>15</v>
      </c>
      <c r="D13">
        <v>4000</v>
      </c>
      <c r="E13">
        <v>23</v>
      </c>
      <c r="F13">
        <v>31</v>
      </c>
      <c r="G13">
        <v>22.3</v>
      </c>
      <c r="H13">
        <v>24.65</v>
      </c>
      <c r="I13" t="s">
        <v>16</v>
      </c>
      <c r="J13">
        <v>110</v>
      </c>
      <c r="K13">
        <v>118</v>
      </c>
      <c r="L13">
        <v>95.25</v>
      </c>
      <c r="M13">
        <v>101.9</v>
      </c>
      <c r="N13">
        <v>4080.5</v>
      </c>
      <c r="O13">
        <v>203</v>
      </c>
      <c r="P13">
        <f>VLOOKUP($A13,Sheet2!$A:$E,2,0)</f>
        <v>4090.7</v>
      </c>
      <c r="Q13">
        <f>VLOOKUP($A13,Sheet2!$A:$E,3,0)</f>
        <v>4107.45</v>
      </c>
      <c r="R13">
        <f>VLOOKUP($A13,Sheet2!$A:$E,4,0)</f>
        <v>4067.9</v>
      </c>
      <c r="S13">
        <f>VLOOKUP($A13,Sheet2!$A:$E,5,0)</f>
        <v>4080.5</v>
      </c>
      <c r="T13">
        <f t="shared" si="0"/>
        <v>22.3</v>
      </c>
      <c r="U13">
        <f t="shared" si="1"/>
        <v>27.349999999999909</v>
      </c>
      <c r="V13">
        <f t="shared" si="2"/>
        <v>98.899999999999636</v>
      </c>
      <c r="W13">
        <f t="shared" si="3"/>
        <v>118</v>
      </c>
      <c r="X13" s="5">
        <f t="shared" si="4"/>
        <v>133</v>
      </c>
      <c r="Y13">
        <f t="shared" si="5"/>
        <v>140.30000000000001</v>
      </c>
      <c r="Z13">
        <f t="shared" si="6"/>
        <v>122.59999999999991</v>
      </c>
      <c r="AA13">
        <f t="shared" si="7"/>
        <v>126.55000000000001</v>
      </c>
      <c r="AB13">
        <f>IF(Z13/X13&lt;'model parameter'!$B$2,'model parameter'!$B$2,IF(Y13/X13&gt;'model parameter'!$B$1,'model parameter'!$B$1,AA13/X13))</f>
        <v>0.9515037593984963</v>
      </c>
      <c r="AC13">
        <f t="shared" si="17"/>
        <v>0.72382456874102519</v>
      </c>
      <c r="AD13">
        <f t="shared" si="15"/>
        <v>-0.2491906907508511</v>
      </c>
      <c r="AF13">
        <f t="shared" si="14"/>
        <v>0.92180451127819485</v>
      </c>
      <c r="AG13">
        <f t="shared" si="8"/>
        <v>1.0548872180451128</v>
      </c>
      <c r="AH13" s="14">
        <f t="shared" si="9"/>
        <v>10028.8743484755</v>
      </c>
      <c r="AI13">
        <f t="shared" si="10"/>
        <v>9437.141448396098</v>
      </c>
      <c r="AJ13" s="14">
        <f t="shared" si="11"/>
        <v>-591.73290007940159</v>
      </c>
      <c r="AK13" s="14">
        <f t="shared" si="16"/>
        <v>-5772.0088623329284</v>
      </c>
      <c r="AL13">
        <f t="shared" si="12"/>
        <v>0.94099707708778391</v>
      </c>
      <c r="AM13">
        <f t="shared" si="18"/>
        <v>0.65177679904889219</v>
      </c>
      <c r="AN13" s="15">
        <f t="shared" si="13"/>
        <v>0</v>
      </c>
    </row>
    <row r="14" spans="1:42" x14ac:dyDescent="0.25">
      <c r="A14" s="2">
        <v>39099</v>
      </c>
      <c r="B14" s="2">
        <v>39107</v>
      </c>
      <c r="C14" t="s">
        <v>15</v>
      </c>
      <c r="D14">
        <v>4000</v>
      </c>
      <c r="E14">
        <v>26</v>
      </c>
      <c r="F14">
        <v>26.9</v>
      </c>
      <c r="G14">
        <v>19</v>
      </c>
      <c r="H14">
        <v>25.5</v>
      </c>
      <c r="I14" t="s">
        <v>16</v>
      </c>
      <c r="J14">
        <v>105</v>
      </c>
      <c r="K14">
        <v>111.9</v>
      </c>
      <c r="L14">
        <v>94.5</v>
      </c>
      <c r="M14">
        <v>99.4</v>
      </c>
      <c r="N14">
        <v>4076.45</v>
      </c>
      <c r="O14">
        <v>203</v>
      </c>
      <c r="P14">
        <f>VLOOKUP($A14,Sheet2!$A:$E,2,0)</f>
        <v>4084.9</v>
      </c>
      <c r="Q14">
        <f>VLOOKUP($A14,Sheet2!$A:$E,3,0)</f>
        <v>4096.75</v>
      </c>
      <c r="R14">
        <f>VLOOKUP($A14,Sheet2!$A:$E,4,0)</f>
        <v>4071.55</v>
      </c>
      <c r="S14">
        <f>VLOOKUP($A14,Sheet2!$A:$E,5,0)</f>
        <v>4076.45</v>
      </c>
      <c r="T14">
        <f t="shared" si="0"/>
        <v>19</v>
      </c>
      <c r="U14">
        <f t="shared" si="1"/>
        <v>22.949999999999818</v>
      </c>
      <c r="V14">
        <f t="shared" si="2"/>
        <v>98.449999999999818</v>
      </c>
      <c r="W14">
        <f t="shared" si="3"/>
        <v>111.9</v>
      </c>
      <c r="X14" s="5">
        <f t="shared" si="4"/>
        <v>131</v>
      </c>
      <c r="Y14">
        <f t="shared" si="5"/>
        <v>131</v>
      </c>
      <c r="Z14">
        <f t="shared" si="6"/>
        <v>117.44999999999982</v>
      </c>
      <c r="AA14">
        <f t="shared" si="7"/>
        <v>124.9</v>
      </c>
      <c r="AB14">
        <f>IF(Z14/X14&lt;'model parameter'!$B$2,'model parameter'!$B$2,IF(Y14/X14&gt;'model parameter'!$B$1,'model parameter'!$B$1,AA14/X14))</f>
        <v>0.95343511450381679</v>
      </c>
      <c r="AC14">
        <f t="shared" si="17"/>
        <v>0.69011976057827518</v>
      </c>
      <c r="AD14">
        <f t="shared" si="15"/>
        <v>-0.2957555762470343</v>
      </c>
      <c r="AF14">
        <f t="shared" si="14"/>
        <v>0.89656488549618185</v>
      </c>
      <c r="AG14">
        <f t="shared" si="8"/>
        <v>1</v>
      </c>
      <c r="AH14" s="14">
        <f t="shared" si="9"/>
        <v>9878.7739965285</v>
      </c>
      <c r="AI14">
        <f t="shared" si="10"/>
        <v>9313.4815366437997</v>
      </c>
      <c r="AJ14" s="14">
        <f t="shared" si="11"/>
        <v>-565.29245988470029</v>
      </c>
      <c r="AK14" s="14">
        <f t="shared" si="16"/>
        <v>-6337.3013222176287</v>
      </c>
      <c r="AL14">
        <f t="shared" si="12"/>
        <v>0.9427770632182344</v>
      </c>
      <c r="AM14">
        <f t="shared" si="18"/>
        <v>0.61448021648109585</v>
      </c>
      <c r="AN14" s="15">
        <f t="shared" si="13"/>
        <v>0</v>
      </c>
    </row>
    <row r="15" spans="1:42" x14ac:dyDescent="0.25">
      <c r="A15" s="2">
        <v>39100</v>
      </c>
      <c r="B15" s="2">
        <v>39107</v>
      </c>
      <c r="C15" t="s">
        <v>15</v>
      </c>
      <c r="D15">
        <v>4000</v>
      </c>
      <c r="E15">
        <v>22</v>
      </c>
      <c r="F15">
        <v>22</v>
      </c>
      <c r="G15">
        <v>7.75</v>
      </c>
      <c r="H15">
        <v>12.2</v>
      </c>
      <c r="I15" t="s">
        <v>16</v>
      </c>
      <c r="J15">
        <v>106</v>
      </c>
      <c r="K15">
        <v>153</v>
      </c>
      <c r="L15">
        <v>100</v>
      </c>
      <c r="M15">
        <v>119.4</v>
      </c>
      <c r="N15">
        <v>4109.05</v>
      </c>
      <c r="O15">
        <v>203</v>
      </c>
      <c r="P15">
        <f>VLOOKUP($A15,Sheet2!$A:$E,2,0)</f>
        <v>4075.2</v>
      </c>
      <c r="Q15">
        <f>VLOOKUP($A15,Sheet2!$A:$E,3,0)</f>
        <v>4140.25</v>
      </c>
      <c r="R15">
        <f>VLOOKUP($A15,Sheet2!$A:$E,4,0)</f>
        <v>4075.2</v>
      </c>
      <c r="S15">
        <f>VLOOKUP($A15,Sheet2!$A:$E,5,0)</f>
        <v>4109.05</v>
      </c>
      <c r="T15">
        <f t="shared" si="0"/>
        <v>12.75</v>
      </c>
      <c r="U15">
        <f t="shared" si="1"/>
        <v>22</v>
      </c>
      <c r="V15">
        <f t="shared" si="2"/>
        <v>100</v>
      </c>
      <c r="W15">
        <f t="shared" si="3"/>
        <v>148</v>
      </c>
      <c r="X15" s="5">
        <f t="shared" si="4"/>
        <v>128</v>
      </c>
      <c r="Y15">
        <f t="shared" si="5"/>
        <v>165.75</v>
      </c>
      <c r="Z15">
        <f t="shared" si="6"/>
        <v>122</v>
      </c>
      <c r="AA15">
        <f t="shared" si="7"/>
        <v>131.6</v>
      </c>
      <c r="AB15">
        <f>IF(Z15/X15&lt;'model parameter'!$B$2,'model parameter'!$B$2,IF(Y15/X15&gt;'model parameter'!$B$1,'model parameter'!$B$1,AA15/X15))</f>
        <v>1.1100000000000001</v>
      </c>
      <c r="AC15">
        <f t="shared" si="17"/>
        <v>0.76603293424188557</v>
      </c>
      <c r="AD15">
        <f t="shared" si="15"/>
        <v>-0.1857555762470342</v>
      </c>
      <c r="AF15">
        <f t="shared" si="14"/>
        <v>0.953125</v>
      </c>
      <c r="AG15">
        <f t="shared" si="8"/>
        <v>1.294921875</v>
      </c>
      <c r="AH15" s="14">
        <f t="shared" si="9"/>
        <v>9653.6234686080006</v>
      </c>
      <c r="AI15">
        <f t="shared" si="10"/>
        <v>10601.04352688896</v>
      </c>
      <c r="AJ15" s="14">
        <f t="shared" si="11"/>
        <v>947.42005828095898</v>
      </c>
      <c r="AK15" s="14">
        <f t="shared" si="16"/>
        <v>-5389.8812639366697</v>
      </c>
      <c r="AL15">
        <f t="shared" si="12"/>
        <v>1.0981413933702524</v>
      </c>
      <c r="AM15">
        <f t="shared" si="18"/>
        <v>0.67478616112500489</v>
      </c>
      <c r="AN15" s="15">
        <f t="shared" si="13"/>
        <v>0</v>
      </c>
    </row>
    <row r="16" spans="1:42" s="9" customFormat="1" x14ac:dyDescent="0.25">
      <c r="A16" s="7">
        <v>39101</v>
      </c>
      <c r="B16" s="7">
        <v>39107</v>
      </c>
      <c r="C16" t="s">
        <v>15</v>
      </c>
      <c r="D16">
        <v>4000</v>
      </c>
      <c r="E16">
        <v>10</v>
      </c>
      <c r="F16">
        <v>19.899999999999999</v>
      </c>
      <c r="G16">
        <v>7.05</v>
      </c>
      <c r="H16">
        <v>9.75</v>
      </c>
      <c r="I16" t="s">
        <v>16</v>
      </c>
      <c r="J16">
        <v>134.94999999999999</v>
      </c>
      <c r="K16">
        <v>138</v>
      </c>
      <c r="L16">
        <v>80</v>
      </c>
      <c r="M16">
        <v>99.55</v>
      </c>
      <c r="N16">
        <v>4090.15</v>
      </c>
      <c r="O16">
        <v>203</v>
      </c>
      <c r="P16">
        <f>VLOOKUP($A16,Sheet2!$A:$E,2,0)</f>
        <v>4126</v>
      </c>
      <c r="Q16">
        <f>VLOOKUP($A16,Sheet2!$A:$E,3,0)</f>
        <v>4137.1499999999996</v>
      </c>
      <c r="R16">
        <f>VLOOKUP($A16,Sheet2!$A:$E,4,0)</f>
        <v>4058.35</v>
      </c>
      <c r="S16">
        <f>VLOOKUP($A16,Sheet2!$A:$E,5,0)</f>
        <v>4090.15</v>
      </c>
      <c r="T16">
        <f t="shared" si="0"/>
        <v>7.05</v>
      </c>
      <c r="U16">
        <f t="shared" si="1"/>
        <v>19.899999999999999</v>
      </c>
      <c r="V16">
        <f t="shared" si="2"/>
        <v>80</v>
      </c>
      <c r="W16">
        <f t="shared" si="3"/>
        <v>138</v>
      </c>
      <c r="X16" s="8">
        <f t="shared" si="4"/>
        <v>144.94999999999999</v>
      </c>
      <c r="Y16" s="9">
        <f t="shared" si="5"/>
        <v>145.05000000000001</v>
      </c>
      <c r="Z16" s="9">
        <f t="shared" si="6"/>
        <v>99.9</v>
      </c>
      <c r="AA16" s="9">
        <f t="shared" si="7"/>
        <v>109.3</v>
      </c>
      <c r="AB16">
        <f>IF(Z16/X16&lt;'model parameter'!$B$2,'model parameter'!$B$2,IF(Y16/X16&gt;'model parameter'!$B$1,'model parameter'!$B$1,AA16/X16))</f>
        <v>0.75405312176612627</v>
      </c>
      <c r="AC16" s="9">
        <f t="shared" si="17"/>
        <v>0.57762952544075952</v>
      </c>
      <c r="AD16">
        <f t="shared" si="15"/>
        <v>-0.43170245448090794</v>
      </c>
      <c r="AE16" s="9">
        <f>WEEKDAY(A16)</f>
        <v>6</v>
      </c>
      <c r="AF16">
        <f t="shared" si="14"/>
        <v>0.68920317350810634</v>
      </c>
      <c r="AG16">
        <f t="shared" si="8"/>
        <v>1.0006898930665749</v>
      </c>
      <c r="AH16" s="14">
        <f t="shared" si="9"/>
        <v>10925.723951358825</v>
      </c>
      <c r="AI16">
        <f t="shared" si="10"/>
        <v>8144.3332800766002</v>
      </c>
      <c r="AJ16" s="14">
        <f t="shared" si="11"/>
        <v>-2781.3906712822245</v>
      </c>
      <c r="AK16" s="14">
        <f t="shared" si="16"/>
        <v>-8171.2719352188942</v>
      </c>
      <c r="AL16">
        <f t="shared" si="12"/>
        <v>0.7454273342741462</v>
      </c>
      <c r="AM16" s="9">
        <f t="shared" si="18"/>
        <v>0.50300404929249687</v>
      </c>
      <c r="AN16" s="15">
        <f t="shared" si="13"/>
        <v>0</v>
      </c>
    </row>
    <row r="17" spans="1:40" x14ac:dyDescent="0.25">
      <c r="A17" s="2">
        <v>39104</v>
      </c>
      <c r="B17" s="2">
        <v>39107</v>
      </c>
      <c r="C17" t="s">
        <v>15</v>
      </c>
      <c r="D17">
        <v>4000</v>
      </c>
      <c r="E17">
        <v>5</v>
      </c>
      <c r="F17">
        <v>11</v>
      </c>
      <c r="G17">
        <v>3.7</v>
      </c>
      <c r="H17">
        <v>4.3499999999999996</v>
      </c>
      <c r="I17" t="s">
        <v>16</v>
      </c>
      <c r="J17">
        <v>112</v>
      </c>
      <c r="K17">
        <v>124</v>
      </c>
      <c r="L17">
        <v>83.95</v>
      </c>
      <c r="M17">
        <v>110.6</v>
      </c>
      <c r="N17">
        <v>4102.45</v>
      </c>
      <c r="O17">
        <v>203</v>
      </c>
      <c r="P17">
        <f>VLOOKUP($A17,Sheet2!$A:$E,2,0)</f>
        <v>4089.6</v>
      </c>
      <c r="Q17">
        <f>VLOOKUP($A17,Sheet2!$A:$E,3,0)</f>
        <v>4114.5</v>
      </c>
      <c r="R17">
        <f>VLOOKUP($A17,Sheet2!$A:$E,4,0)</f>
        <v>4069.95</v>
      </c>
      <c r="S17">
        <f>VLOOKUP($A17,Sheet2!$A:$E,5,0)</f>
        <v>4102.45</v>
      </c>
      <c r="T17">
        <f t="shared" si="0"/>
        <v>9.5</v>
      </c>
      <c r="U17">
        <f t="shared" si="1"/>
        <v>11</v>
      </c>
      <c r="V17">
        <f t="shared" si="2"/>
        <v>83.95</v>
      </c>
      <c r="W17">
        <f t="shared" si="3"/>
        <v>118.19999999999982</v>
      </c>
      <c r="X17" s="5">
        <f t="shared" si="4"/>
        <v>117</v>
      </c>
      <c r="Y17">
        <f t="shared" si="5"/>
        <v>133.5</v>
      </c>
      <c r="Z17">
        <f t="shared" si="6"/>
        <v>94.95</v>
      </c>
      <c r="AA17">
        <f t="shared" si="7"/>
        <v>114.94999999999999</v>
      </c>
      <c r="AB17">
        <f>IF(Z17/X17&lt;'model parameter'!$B$2,'model parameter'!$B$2,IF(Y17/X17&gt;'model parameter'!$B$1,'model parameter'!$B$1,AA17/X17))</f>
        <v>1.1100000000000001</v>
      </c>
      <c r="AC17">
        <f t="shared" si="17"/>
        <v>0.64116877323924315</v>
      </c>
      <c r="AD17">
        <f t="shared" si="15"/>
        <v>-0.32170245448090784</v>
      </c>
      <c r="AF17">
        <f t="shared" si="14"/>
        <v>0.81153846153846154</v>
      </c>
      <c r="AG17">
        <f t="shared" si="8"/>
        <v>1.141025641025641</v>
      </c>
      <c r="AH17" s="14">
        <f t="shared" si="9"/>
        <v>8828.0715328995011</v>
      </c>
      <c r="AI17">
        <f t="shared" si="10"/>
        <v>9685.9601799219381</v>
      </c>
      <c r="AJ17" s="14">
        <f t="shared" si="11"/>
        <v>857.888647022437</v>
      </c>
      <c r="AK17" s="14">
        <f t="shared" si="16"/>
        <v>-7313.3832881964572</v>
      </c>
      <c r="AL17">
        <f t="shared" si="12"/>
        <v>1.0971773556461737</v>
      </c>
      <c r="AM17">
        <f t="shared" si="18"/>
        <v>0.55188465268205933</v>
      </c>
      <c r="AN17" s="15">
        <f t="shared" si="13"/>
        <v>1</v>
      </c>
    </row>
    <row r="18" spans="1:40" s="9" customFormat="1" x14ac:dyDescent="0.25">
      <c r="A18" s="7">
        <v>39105</v>
      </c>
      <c r="B18" s="7">
        <v>39107</v>
      </c>
      <c r="C18" t="s">
        <v>15</v>
      </c>
      <c r="D18">
        <v>4000</v>
      </c>
      <c r="E18">
        <v>8.85</v>
      </c>
      <c r="F18">
        <v>8.85</v>
      </c>
      <c r="G18">
        <v>3.25</v>
      </c>
      <c r="H18">
        <v>4.7</v>
      </c>
      <c r="I18" t="s">
        <v>16</v>
      </c>
      <c r="J18">
        <v>101</v>
      </c>
      <c r="K18">
        <v>106</v>
      </c>
      <c r="L18">
        <v>70</v>
      </c>
      <c r="M18">
        <v>77.8</v>
      </c>
      <c r="N18">
        <v>4066.1</v>
      </c>
      <c r="O18">
        <v>203</v>
      </c>
      <c r="P18">
        <f>VLOOKUP($A18,Sheet2!$A:$E,2,0)</f>
        <v>4102.6499999999996</v>
      </c>
      <c r="Q18">
        <f>VLOOKUP($A18,Sheet2!$A:$E,3,0)</f>
        <v>4105.1000000000004</v>
      </c>
      <c r="R18">
        <f>VLOOKUP($A18,Sheet2!$A:$E,4,0)</f>
        <v>4056.45</v>
      </c>
      <c r="S18">
        <f>VLOOKUP($A18,Sheet2!$A:$E,5,0)</f>
        <v>4066.1</v>
      </c>
      <c r="T18">
        <f t="shared" si="0"/>
        <v>3.25</v>
      </c>
      <c r="U18">
        <f t="shared" si="1"/>
        <v>8.85</v>
      </c>
      <c r="V18">
        <f t="shared" si="2"/>
        <v>70</v>
      </c>
      <c r="W18">
        <f t="shared" si="3"/>
        <v>106</v>
      </c>
      <c r="X18" s="8">
        <f t="shared" si="4"/>
        <v>109.85</v>
      </c>
      <c r="Y18" s="9">
        <f t="shared" si="5"/>
        <v>109.85</v>
      </c>
      <c r="Z18" s="9">
        <f t="shared" si="6"/>
        <v>78.849999999999994</v>
      </c>
      <c r="AA18" s="9">
        <f t="shared" si="7"/>
        <v>82.5</v>
      </c>
      <c r="AB18">
        <f>IF(Z18/X18&lt;'model parameter'!$B$2,'model parameter'!$B$2,IF(Y18/X18&gt;'model parameter'!$B$1,'model parameter'!$B$1,AA18/X18))</f>
        <v>0.7510241238051889</v>
      </c>
      <c r="AC18" s="9">
        <f t="shared" si="17"/>
        <v>0.48153321613325045</v>
      </c>
      <c r="AD18">
        <f t="shared" si="15"/>
        <v>-0.57067833067571894</v>
      </c>
      <c r="AE18" s="9">
        <f>WEEKDAY(A18)</f>
        <v>3</v>
      </c>
      <c r="AF18">
        <f t="shared" si="14"/>
        <v>0.71779699590350476</v>
      </c>
      <c r="AG18">
        <f t="shared" si="8"/>
        <v>1</v>
      </c>
      <c r="AH18" s="14">
        <f t="shared" si="9"/>
        <v>8291.4627746889764</v>
      </c>
      <c r="AI18">
        <f t="shared" si="10"/>
        <v>6135.7965316149994</v>
      </c>
      <c r="AJ18" s="14">
        <f t="shared" si="11"/>
        <v>-2155.6662430739771</v>
      </c>
      <c r="AK18" s="14">
        <f t="shared" si="16"/>
        <v>-9469.0495312704334</v>
      </c>
      <c r="AL18">
        <f t="shared" si="12"/>
        <v>0.74001375853070284</v>
      </c>
      <c r="AM18" s="9">
        <f t="shared" si="18"/>
        <v>0.40840223610666226</v>
      </c>
      <c r="AN18" s="15">
        <f t="shared" si="13"/>
        <v>0</v>
      </c>
    </row>
    <row r="19" spans="1:40" x14ac:dyDescent="0.25">
      <c r="A19" s="2">
        <v>39106</v>
      </c>
      <c r="B19" s="2">
        <v>39107</v>
      </c>
      <c r="C19" t="s">
        <v>15</v>
      </c>
      <c r="D19">
        <v>4000</v>
      </c>
      <c r="E19">
        <v>4.5</v>
      </c>
      <c r="F19">
        <v>4.7</v>
      </c>
      <c r="G19">
        <v>1.2</v>
      </c>
      <c r="H19">
        <v>1.6</v>
      </c>
      <c r="I19" t="s">
        <v>16</v>
      </c>
      <c r="J19">
        <v>86</v>
      </c>
      <c r="K19">
        <v>105</v>
      </c>
      <c r="L19">
        <v>74</v>
      </c>
      <c r="M19">
        <v>97.95</v>
      </c>
      <c r="N19">
        <v>4089.9</v>
      </c>
      <c r="O19">
        <v>203</v>
      </c>
      <c r="P19">
        <f>VLOOKUP($A19,Sheet2!$A:$E,2,0)</f>
        <v>4066.6</v>
      </c>
      <c r="Q19">
        <f>VLOOKUP($A19,Sheet2!$A:$E,3,0)</f>
        <v>4098.25</v>
      </c>
      <c r="R19">
        <f>VLOOKUP($A19,Sheet2!$A:$E,4,0)</f>
        <v>4065.75</v>
      </c>
      <c r="S19">
        <f>VLOOKUP($A19,Sheet2!$A:$E,5,0)</f>
        <v>4089.9</v>
      </c>
      <c r="T19">
        <f t="shared" si="0"/>
        <v>6.75</v>
      </c>
      <c r="U19">
        <f t="shared" si="1"/>
        <v>4.7</v>
      </c>
      <c r="V19">
        <f t="shared" si="2"/>
        <v>74</v>
      </c>
      <c r="W19">
        <f t="shared" si="3"/>
        <v>99.449999999999818</v>
      </c>
      <c r="X19" s="5">
        <f t="shared" si="4"/>
        <v>90.5</v>
      </c>
      <c r="Y19">
        <f t="shared" si="5"/>
        <v>111.75</v>
      </c>
      <c r="Z19">
        <f t="shared" si="6"/>
        <v>78.7</v>
      </c>
      <c r="AA19">
        <f t="shared" si="7"/>
        <v>99.55</v>
      </c>
      <c r="AB19">
        <f>IF(Z19/X19&lt;'model parameter'!$B$2,'model parameter'!$B$2,IF(Y19/X19&gt;'model parameter'!$B$1,'model parameter'!$B$1,AA19/X19))</f>
        <v>1.1100000000000001</v>
      </c>
      <c r="AC19">
        <f t="shared" si="17"/>
        <v>0.53450186990790804</v>
      </c>
      <c r="AD19">
        <f t="shared" si="15"/>
        <v>-0.46067833067571884</v>
      </c>
      <c r="AF19">
        <f t="shared" si="14"/>
        <v>0.86961325966850833</v>
      </c>
      <c r="AG19">
        <f t="shared" si="8"/>
        <v>1.2348066298342542</v>
      </c>
      <c r="AH19" s="14">
        <f t="shared" si="9"/>
        <v>6839.2418696017494</v>
      </c>
      <c r="AI19">
        <f t="shared" si="10"/>
        <v>7481.4412076832114</v>
      </c>
      <c r="AJ19" s="14">
        <f t="shared" si="11"/>
        <v>642.19933808146197</v>
      </c>
      <c r="AK19" s="14">
        <f t="shared" si="16"/>
        <v>-8826.8501931889714</v>
      </c>
      <c r="AL19">
        <f t="shared" si="12"/>
        <v>1.0938991996957781</v>
      </c>
      <c r="AM19">
        <f t="shared" si="18"/>
        <v>0.44675087923104406</v>
      </c>
      <c r="AN19" s="15">
        <f t="shared" si="13"/>
        <v>1</v>
      </c>
    </row>
    <row r="20" spans="1:40" x14ac:dyDescent="0.25">
      <c r="A20" s="2">
        <v>39107</v>
      </c>
      <c r="B20" s="2">
        <v>39107</v>
      </c>
      <c r="C20" t="s">
        <v>15</v>
      </c>
      <c r="D20">
        <v>4000</v>
      </c>
      <c r="E20">
        <v>0.5</v>
      </c>
      <c r="F20">
        <v>0.8</v>
      </c>
      <c r="G20">
        <v>0.15</v>
      </c>
      <c r="H20">
        <v>0.2</v>
      </c>
      <c r="I20" t="s">
        <v>16</v>
      </c>
      <c r="J20">
        <v>110</v>
      </c>
      <c r="K20">
        <v>149.9</v>
      </c>
      <c r="L20">
        <v>92.25</v>
      </c>
      <c r="M20">
        <v>140.65</v>
      </c>
      <c r="N20">
        <v>4147.7</v>
      </c>
      <c r="O20">
        <v>203</v>
      </c>
      <c r="P20">
        <f>VLOOKUP($A20,Sheet2!$A:$E,2,0)</f>
        <v>4092.05</v>
      </c>
      <c r="Q20">
        <f>VLOOKUP($A20,Sheet2!$A:$E,3,0)</f>
        <v>4157.95</v>
      </c>
      <c r="R20">
        <f>VLOOKUP($A20,Sheet2!$A:$E,4,0)</f>
        <v>4090.1</v>
      </c>
      <c r="S20">
        <f>VLOOKUP($A20,Sheet2!$A:$E,5,0)</f>
        <v>4147.7</v>
      </c>
      <c r="T20">
        <f t="shared" si="0"/>
        <v>0.15</v>
      </c>
      <c r="U20">
        <f t="shared" si="1"/>
        <v>0.8</v>
      </c>
      <c r="V20">
        <f t="shared" si="2"/>
        <v>92.25</v>
      </c>
      <c r="W20">
        <f t="shared" si="3"/>
        <v>149.9</v>
      </c>
      <c r="X20" s="5">
        <f t="shared" si="4"/>
        <v>110.5</v>
      </c>
      <c r="Y20">
        <f t="shared" si="5"/>
        <v>150.05000000000001</v>
      </c>
      <c r="Z20">
        <f t="shared" si="6"/>
        <v>93.05</v>
      </c>
      <c r="AA20">
        <f t="shared" si="7"/>
        <v>140.85</v>
      </c>
      <c r="AB20">
        <f>IF(Z20/X20&lt;'model parameter'!$B$2,'model parameter'!$B$2,IF(Y20/X20&gt;'model parameter'!$B$1,'model parameter'!$B$1,AA20/X20))</f>
        <v>1.1100000000000001</v>
      </c>
      <c r="AC20">
        <f t="shared" si="17"/>
        <v>0.593297075597778</v>
      </c>
      <c r="AD20">
        <f t="shared" si="15"/>
        <v>-0.35067833067571874</v>
      </c>
      <c r="AF20">
        <f t="shared" si="14"/>
        <v>0.84208144796380091</v>
      </c>
      <c r="AG20">
        <f t="shared" si="8"/>
        <v>1.3579185520361992</v>
      </c>
      <c r="AH20" s="14">
        <f t="shared" si="9"/>
        <v>8340.2453890717497</v>
      </c>
      <c r="AI20">
        <f t="shared" si="10"/>
        <v>9145.2291112596104</v>
      </c>
      <c r="AJ20" s="14">
        <f t="shared" si="11"/>
        <v>804.98372218786062</v>
      </c>
      <c r="AK20" s="14">
        <f t="shared" si="16"/>
        <v>-8021.8664710011108</v>
      </c>
      <c r="AL20">
        <f t="shared" si="12"/>
        <v>1.0965179901352342</v>
      </c>
      <c r="AM20">
        <f t="shared" si="18"/>
        <v>0.48987037618557316</v>
      </c>
      <c r="AN20" s="15">
        <f t="shared" si="13"/>
        <v>1</v>
      </c>
    </row>
    <row r="21" spans="1:40" x14ac:dyDescent="0.25">
      <c r="A21" s="2">
        <v>39111</v>
      </c>
      <c r="B21" s="2">
        <v>39135</v>
      </c>
      <c r="C21" t="s">
        <v>15</v>
      </c>
      <c r="D21">
        <v>4100</v>
      </c>
      <c r="E21">
        <v>87.2</v>
      </c>
      <c r="F21">
        <v>98</v>
      </c>
      <c r="G21">
        <v>85</v>
      </c>
      <c r="H21">
        <v>94.55</v>
      </c>
      <c r="I21" t="s">
        <v>16</v>
      </c>
      <c r="J21">
        <v>122</v>
      </c>
      <c r="K21">
        <v>122.95</v>
      </c>
      <c r="L21">
        <v>98.05</v>
      </c>
      <c r="M21">
        <v>101.9</v>
      </c>
      <c r="N21">
        <v>4124.45</v>
      </c>
      <c r="O21">
        <v>209.2</v>
      </c>
      <c r="P21">
        <f>VLOOKUP($A21,Sheet2!$A:$E,2,0)</f>
        <v>4148.3999999999996</v>
      </c>
      <c r="Q21">
        <f>VLOOKUP($A21,Sheet2!$A:$E,3,0)</f>
        <v>4167.1499999999996</v>
      </c>
      <c r="R21">
        <f>VLOOKUP($A21,Sheet2!$A:$E,4,0)</f>
        <v>4115.75</v>
      </c>
      <c r="S21">
        <f>VLOOKUP($A21,Sheet2!$A:$E,5,0)</f>
        <v>4124.45</v>
      </c>
      <c r="T21">
        <f t="shared" si="0"/>
        <v>85</v>
      </c>
      <c r="U21">
        <f t="shared" si="1"/>
        <v>82.300000000000182</v>
      </c>
      <c r="V21">
        <f t="shared" si="2"/>
        <v>113.75</v>
      </c>
      <c r="W21">
        <f t="shared" si="3"/>
        <v>122.95</v>
      </c>
      <c r="X21" s="5">
        <f t="shared" si="4"/>
        <v>209.2</v>
      </c>
      <c r="Y21">
        <f t="shared" si="5"/>
        <v>211.75</v>
      </c>
      <c r="Z21">
        <f t="shared" si="6"/>
        <v>180.35000000000019</v>
      </c>
      <c r="AA21">
        <f t="shared" si="7"/>
        <v>196.45</v>
      </c>
      <c r="AB21">
        <f>IF(Z21/X21&lt;'model parameter'!$B$2,'model parameter'!$B$2,IF(Y21/X21&gt;'model parameter'!$B$1,'model parameter'!$B$1,AA21/X21))</f>
        <v>0.93905353728489482</v>
      </c>
      <c r="AC21">
        <f t="shared" si="17"/>
        <v>0.55713771750087704</v>
      </c>
      <c r="AD21">
        <f t="shared" si="15"/>
        <v>-0.41162479339082392</v>
      </c>
      <c r="AF21">
        <f t="shared" si="14"/>
        <v>0.86209369024856697</v>
      </c>
      <c r="AG21">
        <f t="shared" si="8"/>
        <v>1.0121892925430211</v>
      </c>
      <c r="AH21" s="14">
        <f t="shared" si="9"/>
        <v>15747.6977576562</v>
      </c>
      <c r="AI21">
        <f t="shared" si="10"/>
        <v>14675.824982629898</v>
      </c>
      <c r="AJ21" s="14">
        <f t="shared" si="11"/>
        <v>-1071.8727750263024</v>
      </c>
      <c r="AK21" s="14">
        <f t="shared" si="16"/>
        <v>-9093.7392460274132</v>
      </c>
      <c r="AL21">
        <f t="shared" si="12"/>
        <v>0.93193463631817675</v>
      </c>
      <c r="AM21">
        <f t="shared" si="18"/>
        <v>0.45652717087355055</v>
      </c>
      <c r="AN21" s="15">
        <f t="shared" si="13"/>
        <v>0</v>
      </c>
    </row>
    <row r="22" spans="1:40" x14ac:dyDescent="0.25">
      <c r="A22" s="2">
        <v>39113</v>
      </c>
      <c r="B22" s="2">
        <v>39135</v>
      </c>
      <c r="C22" t="s">
        <v>15</v>
      </c>
      <c r="D22">
        <v>4100</v>
      </c>
      <c r="E22">
        <v>92</v>
      </c>
      <c r="F22">
        <v>125</v>
      </c>
      <c r="G22">
        <v>82.55</v>
      </c>
      <c r="H22">
        <v>118.9</v>
      </c>
      <c r="I22" t="s">
        <v>16</v>
      </c>
      <c r="J22">
        <v>100</v>
      </c>
      <c r="K22">
        <v>109.5</v>
      </c>
      <c r="L22">
        <v>75.3</v>
      </c>
      <c r="M22">
        <v>79</v>
      </c>
      <c r="N22">
        <v>4082.7</v>
      </c>
      <c r="O22">
        <v>209.2</v>
      </c>
      <c r="P22">
        <f>VLOOKUP($A22,Sheet2!$A:$E,2,0)</f>
        <v>4123.8500000000004</v>
      </c>
      <c r="Q22">
        <f>VLOOKUP($A22,Sheet2!$A:$E,3,0)</f>
        <v>4137.8500000000004</v>
      </c>
      <c r="R22">
        <f>VLOOKUP($A22,Sheet2!$A:$E,4,0)</f>
        <v>4068.55</v>
      </c>
      <c r="S22">
        <f>VLOOKUP($A22,Sheet2!$A:$E,5,0)</f>
        <v>4082.7</v>
      </c>
      <c r="T22">
        <f t="shared" si="0"/>
        <v>82.55</v>
      </c>
      <c r="U22">
        <f t="shared" si="1"/>
        <v>106.75</v>
      </c>
      <c r="V22">
        <f t="shared" si="2"/>
        <v>93.550000000000182</v>
      </c>
      <c r="W22">
        <f t="shared" si="3"/>
        <v>109.5</v>
      </c>
      <c r="X22" s="5">
        <f t="shared" si="4"/>
        <v>192</v>
      </c>
      <c r="Y22">
        <f t="shared" si="5"/>
        <v>218.55000000000018</v>
      </c>
      <c r="Z22">
        <f t="shared" si="6"/>
        <v>182.05</v>
      </c>
      <c r="AA22">
        <f t="shared" si="7"/>
        <v>197.9</v>
      </c>
      <c r="AB22">
        <f>IF(Z22/X22&lt;'model parameter'!$B$2,'model parameter'!$B$2,IF(Y22/X22&gt;'model parameter'!$B$1,'model parameter'!$B$1,AA22/X22))</f>
        <v>1.1100000000000001</v>
      </c>
      <c r="AC22">
        <f t="shared" si="17"/>
        <v>0.61842286642597355</v>
      </c>
      <c r="AD22">
        <f t="shared" si="15"/>
        <v>-0.30162479339082382</v>
      </c>
      <c r="AF22">
        <f t="shared" si="14"/>
        <v>0.94817708333333339</v>
      </c>
      <c r="AG22">
        <f t="shared" si="8"/>
        <v>1.138281250000001</v>
      </c>
      <c r="AH22" s="14">
        <f t="shared" si="9"/>
        <v>14456.834730912</v>
      </c>
      <c r="AI22">
        <f t="shared" si="10"/>
        <v>15925.164818333438</v>
      </c>
      <c r="AJ22" s="14">
        <f t="shared" si="11"/>
        <v>1468.3300874214383</v>
      </c>
      <c r="AK22" s="14">
        <f t="shared" si="16"/>
        <v>-7625.4091586059749</v>
      </c>
      <c r="AL22">
        <f t="shared" si="12"/>
        <v>1.1015664988050127</v>
      </c>
      <c r="AM22">
        <f t="shared" si="18"/>
        <v>0.50289503722853479</v>
      </c>
      <c r="AN22" s="15">
        <f t="shared" si="13"/>
        <v>0</v>
      </c>
    </row>
    <row r="23" spans="1:40" x14ac:dyDescent="0.25">
      <c r="A23" s="2">
        <v>39114</v>
      </c>
      <c r="B23" s="2">
        <v>39135</v>
      </c>
      <c r="C23" t="s">
        <v>15</v>
      </c>
      <c r="D23">
        <v>4100</v>
      </c>
      <c r="E23">
        <v>103</v>
      </c>
      <c r="F23">
        <v>109.95</v>
      </c>
      <c r="G23">
        <v>69.05</v>
      </c>
      <c r="H23">
        <v>71.150000000000006</v>
      </c>
      <c r="I23" t="s">
        <v>16</v>
      </c>
      <c r="J23">
        <v>86</v>
      </c>
      <c r="K23">
        <v>109.6</v>
      </c>
      <c r="L23">
        <v>80.05</v>
      </c>
      <c r="M23">
        <v>107.95</v>
      </c>
      <c r="N23">
        <v>4137.2</v>
      </c>
      <c r="O23">
        <v>209.2</v>
      </c>
      <c r="P23">
        <f>VLOOKUP($A23,Sheet2!$A:$E,2,0)</f>
        <v>4083.4</v>
      </c>
      <c r="Q23">
        <f>VLOOKUP($A23,Sheet2!$A:$E,3,0)</f>
        <v>4141.6000000000004</v>
      </c>
      <c r="R23">
        <f>VLOOKUP($A23,Sheet2!$A:$E,4,0)</f>
        <v>4081.1</v>
      </c>
      <c r="S23">
        <f>VLOOKUP($A23,Sheet2!$A:$E,5,0)</f>
        <v>4137.2</v>
      </c>
      <c r="T23">
        <f t="shared" si="0"/>
        <v>69.05</v>
      </c>
      <c r="U23">
        <f t="shared" si="1"/>
        <v>98.950000000000273</v>
      </c>
      <c r="V23">
        <f t="shared" si="2"/>
        <v>91.050000000000182</v>
      </c>
      <c r="W23">
        <f t="shared" si="3"/>
        <v>109.6</v>
      </c>
      <c r="X23" s="5">
        <f t="shared" si="4"/>
        <v>189</v>
      </c>
      <c r="Y23">
        <f t="shared" si="5"/>
        <v>201.00000000000017</v>
      </c>
      <c r="Z23">
        <f t="shared" si="6"/>
        <v>178.64999999999998</v>
      </c>
      <c r="AA23">
        <f t="shared" si="7"/>
        <v>179.10000000000002</v>
      </c>
      <c r="AB23">
        <f>IF(Z23/X23&lt;'model parameter'!$B$2,'model parameter'!$B$2,IF(Y23/X23&gt;'model parameter'!$B$1,'model parameter'!$B$1,AA23/X23))</f>
        <v>0.94761904761904769</v>
      </c>
      <c r="AC23">
        <f t="shared" si="17"/>
        <v>0.58602928770842255</v>
      </c>
      <c r="AD23">
        <f t="shared" si="15"/>
        <v>-0.35400574577177613</v>
      </c>
      <c r="AF23">
        <f t="shared" si="14"/>
        <v>0.9452380952380951</v>
      </c>
      <c r="AG23">
        <f t="shared" si="8"/>
        <v>1.0634920634920644</v>
      </c>
      <c r="AH23" s="14">
        <f t="shared" si="9"/>
        <v>14231.684202991501</v>
      </c>
      <c r="AI23">
        <f t="shared" si="10"/>
        <v>13375.522274204201</v>
      </c>
      <c r="AJ23" s="14">
        <f t="shared" si="11"/>
        <v>-856.16192878729998</v>
      </c>
      <c r="AK23" s="14">
        <f t="shared" si="16"/>
        <v>-8481.5710873932749</v>
      </c>
      <c r="AL23">
        <f t="shared" si="12"/>
        <v>0.93984113780382128</v>
      </c>
      <c r="AM23">
        <f t="shared" si="18"/>
        <v>0.47264144398476121</v>
      </c>
      <c r="AN23" s="15">
        <f t="shared" si="13"/>
        <v>0</v>
      </c>
    </row>
    <row r="24" spans="1:40" x14ac:dyDescent="0.25">
      <c r="A24" s="2">
        <v>39115</v>
      </c>
      <c r="B24" s="2">
        <v>39135</v>
      </c>
      <c r="C24" t="s">
        <v>15</v>
      </c>
      <c r="D24">
        <v>4100</v>
      </c>
      <c r="E24">
        <v>62</v>
      </c>
      <c r="F24">
        <v>63</v>
      </c>
      <c r="G24">
        <v>42.8</v>
      </c>
      <c r="H24">
        <v>49.7</v>
      </c>
      <c r="I24" t="s">
        <v>16</v>
      </c>
      <c r="J24">
        <v>113</v>
      </c>
      <c r="K24">
        <v>133.9</v>
      </c>
      <c r="L24">
        <v>113</v>
      </c>
      <c r="M24">
        <v>123.4</v>
      </c>
      <c r="N24">
        <v>4183.5</v>
      </c>
      <c r="O24">
        <v>209.2</v>
      </c>
      <c r="P24">
        <f>VLOOKUP($A24,Sheet2!$A:$E,2,0)</f>
        <v>4140.2</v>
      </c>
      <c r="Q24">
        <f>VLOOKUP($A24,Sheet2!$A:$E,3,0)</f>
        <v>4198.7</v>
      </c>
      <c r="R24">
        <f>VLOOKUP($A24,Sheet2!$A:$E,4,0)</f>
        <v>4132.95</v>
      </c>
      <c r="S24">
        <f>VLOOKUP($A24,Sheet2!$A:$E,5,0)</f>
        <v>4183.5</v>
      </c>
      <c r="T24">
        <f t="shared" si="0"/>
        <v>42.8</v>
      </c>
      <c r="U24">
        <f t="shared" si="1"/>
        <v>63</v>
      </c>
      <c r="V24">
        <f t="shared" si="2"/>
        <v>113</v>
      </c>
      <c r="W24">
        <f t="shared" si="3"/>
        <v>133.9</v>
      </c>
      <c r="X24" s="5">
        <f t="shared" si="4"/>
        <v>175</v>
      </c>
      <c r="Y24">
        <f t="shared" si="5"/>
        <v>176.7</v>
      </c>
      <c r="Z24">
        <f t="shared" si="6"/>
        <v>173.10000000000002</v>
      </c>
      <c r="AA24">
        <f t="shared" si="7"/>
        <v>173.10000000000002</v>
      </c>
      <c r="AB24">
        <f>IF(Z24/X24&lt;'model parameter'!$B$2,'model parameter'!$B$2,IF(Y24/X24&gt;'model parameter'!$B$1,'model parameter'!$B$1,AA24/X24))</f>
        <v>0.98914285714285732</v>
      </c>
      <c r="AC24">
        <f t="shared" si="17"/>
        <v>0.57966668401330268</v>
      </c>
      <c r="AD24">
        <f t="shared" si="15"/>
        <v>-0.3648628886289188</v>
      </c>
      <c r="AF24">
        <f t="shared" si="14"/>
        <v>0.98914285714285732</v>
      </c>
      <c r="AG24">
        <f t="shared" si="8"/>
        <v>1.0097142857142856</v>
      </c>
      <c r="AH24" s="14">
        <f t="shared" si="9"/>
        <v>13180.9817393625</v>
      </c>
      <c r="AI24">
        <f t="shared" si="10"/>
        <v>12925.849867832201</v>
      </c>
      <c r="AJ24" s="14">
        <f t="shared" si="11"/>
        <v>-255.13187153029867</v>
      </c>
      <c r="AK24" s="14">
        <f t="shared" si="16"/>
        <v>-8736.7029589235735</v>
      </c>
      <c r="AL24">
        <f t="shared" si="12"/>
        <v>0.98064394014230394</v>
      </c>
      <c r="AM24">
        <f t="shared" si="18"/>
        <v>0.46349296790376426</v>
      </c>
      <c r="AN24" s="15">
        <f t="shared" si="13"/>
        <v>0</v>
      </c>
    </row>
    <row r="25" spans="1:40" x14ac:dyDescent="0.25">
      <c r="A25" s="2">
        <v>39118</v>
      </c>
      <c r="B25" s="2">
        <v>39135</v>
      </c>
      <c r="C25" t="s">
        <v>15</v>
      </c>
      <c r="D25">
        <v>4100</v>
      </c>
      <c r="E25">
        <v>49.95</v>
      </c>
      <c r="F25">
        <v>52.9</v>
      </c>
      <c r="G25">
        <v>34</v>
      </c>
      <c r="H25">
        <v>36.299999999999997</v>
      </c>
      <c r="I25" t="s">
        <v>16</v>
      </c>
      <c r="J25">
        <v>122.9</v>
      </c>
      <c r="K25">
        <v>144</v>
      </c>
      <c r="L25">
        <v>117</v>
      </c>
      <c r="M25">
        <v>140.35</v>
      </c>
      <c r="N25">
        <v>4215.3500000000004</v>
      </c>
      <c r="O25">
        <v>209.2</v>
      </c>
      <c r="P25">
        <f>VLOOKUP($A25,Sheet2!$A:$E,2,0)</f>
        <v>4193.1499999999996</v>
      </c>
      <c r="Q25">
        <f>VLOOKUP($A25,Sheet2!$A:$E,3,0)</f>
        <v>4219</v>
      </c>
      <c r="R25">
        <f>VLOOKUP($A25,Sheet2!$A:$E,4,0)</f>
        <v>4170</v>
      </c>
      <c r="S25">
        <f>VLOOKUP($A25,Sheet2!$A:$E,5,0)</f>
        <v>4215.3500000000004</v>
      </c>
      <c r="T25">
        <f t="shared" si="0"/>
        <v>34</v>
      </c>
      <c r="U25">
        <f t="shared" si="1"/>
        <v>47</v>
      </c>
      <c r="V25">
        <f t="shared" si="2"/>
        <v>122.89999999999964</v>
      </c>
      <c r="W25">
        <f t="shared" si="3"/>
        <v>144</v>
      </c>
      <c r="X25" s="5">
        <f t="shared" si="4"/>
        <v>172.85000000000002</v>
      </c>
      <c r="Y25">
        <f t="shared" si="5"/>
        <v>178</v>
      </c>
      <c r="Z25">
        <f t="shared" si="6"/>
        <v>164</v>
      </c>
      <c r="AA25">
        <f t="shared" si="7"/>
        <v>176.64999999999998</v>
      </c>
      <c r="AB25">
        <f>IF(Z25/X25&lt;'model parameter'!$B$2,'model parameter'!$B$2,IF(Y25/X25&gt;'model parameter'!$B$1,'model parameter'!$B$1,AA25/X25))</f>
        <v>1.0219843795198147</v>
      </c>
      <c r="AC25">
        <f t="shared" si="17"/>
        <v>0.5924102963896436</v>
      </c>
      <c r="AD25">
        <f t="shared" si="15"/>
        <v>-0.34287850910910411</v>
      </c>
      <c r="AF25">
        <f t="shared" si="14"/>
        <v>0.94879953717095733</v>
      </c>
      <c r="AG25">
        <f t="shared" si="8"/>
        <v>1.0297946196123806</v>
      </c>
      <c r="AH25" s="14">
        <f t="shared" si="9"/>
        <v>13019.623861019478</v>
      </c>
      <c r="AI25">
        <f t="shared" si="10"/>
        <v>13191.906041602299</v>
      </c>
      <c r="AJ25" s="14">
        <f t="shared" si="11"/>
        <v>172.28218058282073</v>
      </c>
      <c r="AK25" s="14">
        <f t="shared" si="16"/>
        <v>-8564.4207783407528</v>
      </c>
      <c r="AL25">
        <f t="shared" si="12"/>
        <v>1.0132325006023124</v>
      </c>
      <c r="AM25">
        <f t="shared" si="18"/>
        <v>0.46962613888071841</v>
      </c>
      <c r="AN25" s="15">
        <f t="shared" si="13"/>
        <v>0</v>
      </c>
    </row>
    <row r="26" spans="1:40" x14ac:dyDescent="0.25">
      <c r="A26" s="2">
        <v>39119</v>
      </c>
      <c r="B26" s="2">
        <v>39135</v>
      </c>
      <c r="C26" t="s">
        <v>15</v>
      </c>
      <c r="D26">
        <v>4100</v>
      </c>
      <c r="E26">
        <v>38.950000000000003</v>
      </c>
      <c r="F26">
        <v>45</v>
      </c>
      <c r="G26">
        <v>33</v>
      </c>
      <c r="H26">
        <v>40.35</v>
      </c>
      <c r="I26" t="s">
        <v>16</v>
      </c>
      <c r="J26">
        <v>143</v>
      </c>
      <c r="K26">
        <v>146</v>
      </c>
      <c r="L26">
        <v>124.2</v>
      </c>
      <c r="M26">
        <v>128.94999999999999</v>
      </c>
      <c r="N26">
        <v>4195.8999999999996</v>
      </c>
      <c r="O26">
        <v>209.2</v>
      </c>
      <c r="P26">
        <f>VLOOKUP($A26,Sheet2!$A:$E,2,0)</f>
        <v>4216.55</v>
      </c>
      <c r="Q26">
        <f>VLOOKUP($A26,Sheet2!$A:$E,3,0)</f>
        <v>4228.1499999999996</v>
      </c>
      <c r="R26">
        <f>VLOOKUP($A26,Sheet2!$A:$E,4,0)</f>
        <v>4186.1499999999996</v>
      </c>
      <c r="S26">
        <f>VLOOKUP($A26,Sheet2!$A:$E,5,0)</f>
        <v>4195.8999999999996</v>
      </c>
      <c r="T26">
        <f t="shared" si="0"/>
        <v>33</v>
      </c>
      <c r="U26">
        <f t="shared" si="1"/>
        <v>38.050000000000182</v>
      </c>
      <c r="V26">
        <f t="shared" si="2"/>
        <v>131.14999999999964</v>
      </c>
      <c r="W26">
        <f t="shared" si="3"/>
        <v>146</v>
      </c>
      <c r="X26" s="5">
        <f t="shared" si="4"/>
        <v>181.95</v>
      </c>
      <c r="Y26">
        <f t="shared" si="5"/>
        <v>181.95</v>
      </c>
      <c r="Z26">
        <f t="shared" si="6"/>
        <v>162.25000000000017</v>
      </c>
      <c r="AA26">
        <f t="shared" si="7"/>
        <v>169.29999999999998</v>
      </c>
      <c r="AB26">
        <f>IF(Z26/X26&lt;'model parameter'!$B$2,'model parameter'!$B$2,IF(Y26/X26&gt;'model parameter'!$B$1,'model parameter'!$B$1,AA26/X26))</f>
        <v>0.93047540533113493</v>
      </c>
      <c r="AC26">
        <f t="shared" si="17"/>
        <v>0.5512232106554914</v>
      </c>
      <c r="AD26">
        <f t="shared" si="15"/>
        <v>-0.41240310377796918</v>
      </c>
      <c r="AF26">
        <f t="shared" si="14"/>
        <v>0.89172849683979216</v>
      </c>
      <c r="AG26">
        <f t="shared" si="8"/>
        <v>1</v>
      </c>
      <c r="AH26" s="14">
        <f t="shared" si="9"/>
        <v>13702.580462378324</v>
      </c>
      <c r="AI26">
        <f t="shared" si="10"/>
        <v>12641.057343796596</v>
      </c>
      <c r="AJ26" s="14">
        <f t="shared" si="11"/>
        <v>-1061.5231185817283</v>
      </c>
      <c r="AK26" s="14">
        <f t="shared" si="16"/>
        <v>-9625.9438969224811</v>
      </c>
      <c r="AL26">
        <f t="shared" si="12"/>
        <v>0.92253115232592608</v>
      </c>
      <c r="AM26">
        <f t="shared" si="18"/>
        <v>0.43324474306400457</v>
      </c>
      <c r="AN26" s="15">
        <f t="shared" si="13"/>
        <v>0</v>
      </c>
    </row>
    <row r="27" spans="1:40" x14ac:dyDescent="0.25">
      <c r="A27" s="2">
        <v>39120</v>
      </c>
      <c r="B27" s="2">
        <v>39135</v>
      </c>
      <c r="C27" t="s">
        <v>15</v>
      </c>
      <c r="D27">
        <v>4100</v>
      </c>
      <c r="E27">
        <v>42</v>
      </c>
      <c r="F27">
        <v>43.4</v>
      </c>
      <c r="G27">
        <v>30</v>
      </c>
      <c r="H27">
        <v>31.2</v>
      </c>
      <c r="I27" t="s">
        <v>16</v>
      </c>
      <c r="J27">
        <v>122.1</v>
      </c>
      <c r="K27">
        <v>152</v>
      </c>
      <c r="L27">
        <v>122.1</v>
      </c>
      <c r="M27">
        <v>147.80000000000001</v>
      </c>
      <c r="N27">
        <v>4224.25</v>
      </c>
      <c r="O27">
        <v>209.2</v>
      </c>
      <c r="P27">
        <f>VLOOKUP($A27,Sheet2!$A:$E,2,0)</f>
        <v>4198.2</v>
      </c>
      <c r="Q27">
        <f>VLOOKUP($A27,Sheet2!$A:$E,3,0)</f>
        <v>4232.3</v>
      </c>
      <c r="R27">
        <f>VLOOKUP($A27,Sheet2!$A:$E,4,0)</f>
        <v>4192.8500000000004</v>
      </c>
      <c r="S27">
        <f>VLOOKUP($A27,Sheet2!$A:$E,5,0)</f>
        <v>4224.25</v>
      </c>
      <c r="T27">
        <f t="shared" si="0"/>
        <v>30</v>
      </c>
      <c r="U27">
        <f t="shared" si="1"/>
        <v>29.25</v>
      </c>
      <c r="V27">
        <f t="shared" si="2"/>
        <v>136.25</v>
      </c>
      <c r="W27">
        <f t="shared" si="3"/>
        <v>152</v>
      </c>
      <c r="X27" s="5">
        <f t="shared" si="4"/>
        <v>164.1</v>
      </c>
      <c r="Y27">
        <f t="shared" si="5"/>
        <v>182</v>
      </c>
      <c r="Z27">
        <f t="shared" si="6"/>
        <v>151.35</v>
      </c>
      <c r="AA27">
        <f t="shared" si="7"/>
        <v>179</v>
      </c>
      <c r="AB27">
        <f>IF(Z27/X27&lt;'model parameter'!$B$2,'model parameter'!$B$2,IF(Y27/X27&gt;'model parameter'!$B$1,'model parameter'!$B$1,AA27/X27))</f>
        <v>1.0907982937233394</v>
      </c>
      <c r="AC27">
        <f t="shared" si="17"/>
        <v>0.60127333764371083</v>
      </c>
      <c r="AD27">
        <f t="shared" si="15"/>
        <v>-0.32160481005462982</v>
      </c>
      <c r="AF27">
        <f t="shared" si="14"/>
        <v>0.92230347349177333</v>
      </c>
      <c r="AG27">
        <f t="shared" si="8"/>
        <v>1.1090798293723341</v>
      </c>
      <c r="AH27" s="14">
        <f t="shared" si="9"/>
        <v>12362.934821251351</v>
      </c>
      <c r="AI27">
        <f t="shared" si="10"/>
        <v>13368.027734097997</v>
      </c>
      <c r="AJ27" s="14">
        <f t="shared" si="11"/>
        <v>1005.0929128466469</v>
      </c>
      <c r="AK27" s="14">
        <f t="shared" si="16"/>
        <v>-8620.8509840758343</v>
      </c>
      <c r="AL27">
        <f t="shared" si="12"/>
        <v>1.0812988928097345</v>
      </c>
      <c r="AM27">
        <f t="shared" si="18"/>
        <v>0.46846706099074603</v>
      </c>
      <c r="AN27" s="15">
        <f t="shared" si="13"/>
        <v>0</v>
      </c>
    </row>
    <row r="28" spans="1:40" x14ac:dyDescent="0.25">
      <c r="A28" s="2">
        <v>39121</v>
      </c>
      <c r="B28" s="2">
        <v>39135</v>
      </c>
      <c r="C28" t="s">
        <v>15</v>
      </c>
      <c r="D28">
        <v>4100</v>
      </c>
      <c r="E28">
        <v>31</v>
      </c>
      <c r="F28">
        <v>40.5</v>
      </c>
      <c r="G28">
        <v>27</v>
      </c>
      <c r="H28">
        <v>29.55</v>
      </c>
      <c r="I28" t="s">
        <v>16</v>
      </c>
      <c r="J28">
        <v>141</v>
      </c>
      <c r="K28">
        <v>147</v>
      </c>
      <c r="L28">
        <v>125.2</v>
      </c>
      <c r="M28">
        <v>143.15</v>
      </c>
      <c r="N28">
        <v>4223.3999999999996</v>
      </c>
      <c r="O28">
        <v>209.2</v>
      </c>
      <c r="P28">
        <f>VLOOKUP($A28,Sheet2!$A:$E,2,0)</f>
        <v>4232</v>
      </c>
      <c r="Q28">
        <f>VLOOKUP($A28,Sheet2!$A:$E,3,0)</f>
        <v>4245.3</v>
      </c>
      <c r="R28">
        <f>VLOOKUP($A28,Sheet2!$A:$E,4,0)</f>
        <v>4188.45</v>
      </c>
      <c r="S28">
        <f>VLOOKUP($A28,Sheet2!$A:$E,5,0)</f>
        <v>4223.3999999999996</v>
      </c>
      <c r="T28">
        <f t="shared" si="0"/>
        <v>27</v>
      </c>
      <c r="U28">
        <f t="shared" si="1"/>
        <v>36.75</v>
      </c>
      <c r="V28">
        <f t="shared" si="2"/>
        <v>128.94999999999982</v>
      </c>
      <c r="W28">
        <f t="shared" si="3"/>
        <v>147</v>
      </c>
      <c r="X28" s="5">
        <f t="shared" si="4"/>
        <v>172</v>
      </c>
      <c r="Y28">
        <f t="shared" si="5"/>
        <v>174</v>
      </c>
      <c r="Z28">
        <f t="shared" si="6"/>
        <v>161.94999999999999</v>
      </c>
      <c r="AA28">
        <f t="shared" si="7"/>
        <v>172.70000000000002</v>
      </c>
      <c r="AB28">
        <f>IF(Z28/X28&lt;'model parameter'!$B$2,'model parameter'!$B$2,IF(Y28/X28&gt;'model parameter'!$B$1,'model parameter'!$B$1,AA28/X28))</f>
        <v>1.0040697674418606</v>
      </c>
      <c r="AC28">
        <f t="shared" si="17"/>
        <v>0.60372038029691211</v>
      </c>
      <c r="AD28">
        <f t="shared" si="15"/>
        <v>-0.31753504261276921</v>
      </c>
      <c r="AF28">
        <f t="shared" si="14"/>
        <v>0.94156976744186038</v>
      </c>
      <c r="AG28">
        <f t="shared" si="8"/>
        <v>1.0116279069767442</v>
      </c>
      <c r="AH28" s="14">
        <f t="shared" si="9"/>
        <v>12955.831211442</v>
      </c>
      <c r="AI28">
        <f t="shared" si="10"/>
        <v>12895.871707407401</v>
      </c>
      <c r="AJ28" s="14">
        <f t="shared" si="11"/>
        <v>-59.959504034599377</v>
      </c>
      <c r="AK28" s="14">
        <f t="shared" si="16"/>
        <v>-8680.8104881104337</v>
      </c>
      <c r="AL28">
        <f t="shared" si="12"/>
        <v>0.99537200639186729</v>
      </c>
      <c r="AM28">
        <f t="shared" si="18"/>
        <v>0.46629899842686012</v>
      </c>
      <c r="AN28" s="15">
        <f t="shared" si="13"/>
        <v>0</v>
      </c>
    </row>
    <row r="29" spans="1:40" x14ac:dyDescent="0.25">
      <c r="A29" s="2">
        <v>39122</v>
      </c>
      <c r="B29" s="2">
        <v>39135</v>
      </c>
      <c r="C29" t="s">
        <v>15</v>
      </c>
      <c r="D29">
        <v>4100</v>
      </c>
      <c r="E29">
        <v>28</v>
      </c>
      <c r="F29">
        <v>42.4</v>
      </c>
      <c r="G29">
        <v>24</v>
      </c>
      <c r="H29">
        <v>37.799999999999997</v>
      </c>
      <c r="I29" t="s">
        <v>16</v>
      </c>
      <c r="J29">
        <v>140.1</v>
      </c>
      <c r="K29">
        <v>148.9</v>
      </c>
      <c r="L29">
        <v>107</v>
      </c>
      <c r="M29">
        <v>112.4</v>
      </c>
      <c r="N29">
        <v>4187.3999999999996</v>
      </c>
      <c r="O29">
        <v>209.2</v>
      </c>
      <c r="P29">
        <f>VLOOKUP($A29,Sheet2!$A:$E,2,0)</f>
        <v>4223.5</v>
      </c>
      <c r="Q29">
        <f>VLOOKUP($A29,Sheet2!$A:$E,3,0)</f>
        <v>4239.2</v>
      </c>
      <c r="R29">
        <f>VLOOKUP($A29,Sheet2!$A:$E,4,0)</f>
        <v>4171.8</v>
      </c>
      <c r="S29">
        <f>VLOOKUP($A29,Sheet2!$A:$E,5,0)</f>
        <v>4187.3999999999996</v>
      </c>
      <c r="T29">
        <f t="shared" si="0"/>
        <v>24</v>
      </c>
      <c r="U29">
        <f t="shared" si="1"/>
        <v>35.199999999999818</v>
      </c>
      <c r="V29">
        <f t="shared" si="2"/>
        <v>114.19999999999982</v>
      </c>
      <c r="W29">
        <f t="shared" si="3"/>
        <v>148.9</v>
      </c>
      <c r="X29" s="5">
        <f t="shared" si="4"/>
        <v>168.1</v>
      </c>
      <c r="Y29">
        <f t="shared" si="5"/>
        <v>172.9</v>
      </c>
      <c r="Z29">
        <f t="shared" si="6"/>
        <v>142.19999999999982</v>
      </c>
      <c r="AA29">
        <f t="shared" si="7"/>
        <v>150.19999999999999</v>
      </c>
      <c r="AB29">
        <f>IF(Z29/X29&lt;'model parameter'!$B$2,'model parameter'!$B$2,IF(Y29/X29&gt;'model parameter'!$B$1,'model parameter'!$B$1,AA29/X29))</f>
        <v>0.89351576442593694</v>
      </c>
      <c r="AC29">
        <f t="shared" si="17"/>
        <v>0.53943367710051282</v>
      </c>
      <c r="AD29">
        <f t="shared" si="15"/>
        <v>-0.42401927818683227</v>
      </c>
      <c r="AF29">
        <f t="shared" si="14"/>
        <v>0.8459250446162988</v>
      </c>
      <c r="AG29">
        <f t="shared" si="8"/>
        <v>1.0285544318857824</v>
      </c>
      <c r="AH29" s="14">
        <f t="shared" si="9"/>
        <v>12663.13552514535</v>
      </c>
      <c r="AI29">
        <f t="shared" si="10"/>
        <v>11209.600183512401</v>
      </c>
      <c r="AJ29" s="14">
        <f t="shared" si="11"/>
        <v>-1453.535341632949</v>
      </c>
      <c r="AK29" s="14">
        <f t="shared" si="16"/>
        <v>-10134.345829743383</v>
      </c>
      <c r="AL29">
        <f t="shared" si="12"/>
        <v>0.88521521081831234</v>
      </c>
      <c r="AM29">
        <f t="shared" si="18"/>
        <v>0.41277496619680087</v>
      </c>
      <c r="AN29" s="15">
        <f t="shared" si="13"/>
        <v>0</v>
      </c>
    </row>
    <row r="30" spans="1:40" x14ac:dyDescent="0.25">
      <c r="A30" s="2">
        <v>39125</v>
      </c>
      <c r="B30" s="2">
        <v>39135</v>
      </c>
      <c r="C30" t="s">
        <v>15</v>
      </c>
      <c r="D30">
        <v>4100</v>
      </c>
      <c r="E30">
        <v>45</v>
      </c>
      <c r="F30">
        <v>109</v>
      </c>
      <c r="G30">
        <v>40.15</v>
      </c>
      <c r="H30">
        <v>95.9</v>
      </c>
      <c r="I30" t="s">
        <v>16</v>
      </c>
      <c r="J30">
        <v>89</v>
      </c>
      <c r="K30">
        <v>96</v>
      </c>
      <c r="L30">
        <v>44.65</v>
      </c>
      <c r="M30">
        <v>51.95</v>
      </c>
      <c r="N30">
        <v>4058.3</v>
      </c>
      <c r="O30">
        <v>209.2</v>
      </c>
      <c r="P30">
        <f>VLOOKUP($A30,Sheet2!$A:$E,2,0)</f>
        <v>4187.2</v>
      </c>
      <c r="Q30">
        <f>VLOOKUP($A30,Sheet2!$A:$E,3,0)</f>
        <v>4187.2</v>
      </c>
      <c r="R30">
        <f>VLOOKUP($A30,Sheet2!$A:$E,4,0)</f>
        <v>4044.35</v>
      </c>
      <c r="S30">
        <f>VLOOKUP($A30,Sheet2!$A:$E,5,0)</f>
        <v>4058.3</v>
      </c>
      <c r="T30">
        <f t="shared" si="0"/>
        <v>40.15</v>
      </c>
      <c r="U30">
        <f t="shared" si="1"/>
        <v>100.29999999999973</v>
      </c>
      <c r="V30">
        <f t="shared" si="2"/>
        <v>53.350000000000364</v>
      </c>
      <c r="W30">
        <f t="shared" si="3"/>
        <v>96</v>
      </c>
      <c r="X30" s="5">
        <f t="shared" si="4"/>
        <v>134</v>
      </c>
      <c r="Y30">
        <f t="shared" si="5"/>
        <v>162.35000000000036</v>
      </c>
      <c r="Z30">
        <f t="shared" si="6"/>
        <v>134</v>
      </c>
      <c r="AA30">
        <f t="shared" si="7"/>
        <v>147.85000000000002</v>
      </c>
      <c r="AB30">
        <f>IF(Z30/X30&lt;'model parameter'!$B$2,'model parameter'!$B$2,IF(Y30/X30&gt;'model parameter'!$B$1,'model parameter'!$B$1,AA30/X30))</f>
        <v>1.1100000000000001</v>
      </c>
      <c r="AC30">
        <f t="shared" si="17"/>
        <v>0.59877138158156928</v>
      </c>
      <c r="AD30">
        <f t="shared" si="15"/>
        <v>-0.31401927818683217</v>
      </c>
      <c r="AF30">
        <f t="shared" si="14"/>
        <v>1</v>
      </c>
      <c r="AG30">
        <f t="shared" si="8"/>
        <v>1.2115671641791073</v>
      </c>
      <c r="AH30" s="14">
        <f t="shared" si="9"/>
        <v>10103.924524448999</v>
      </c>
      <c r="AI30">
        <f t="shared" si="10"/>
        <v>11100.17989796188</v>
      </c>
      <c r="AJ30" s="14">
        <f t="shared" si="11"/>
        <v>996.2553735128804</v>
      </c>
      <c r="AK30" s="14">
        <f t="shared" si="16"/>
        <v>-9138.0904562305022</v>
      </c>
      <c r="AL30">
        <f t="shared" si="12"/>
        <v>1.0986008328845083</v>
      </c>
      <c r="AM30">
        <f t="shared" si="18"/>
        <v>0.45347492165768016</v>
      </c>
      <c r="AN30" s="15">
        <f t="shared" si="13"/>
        <v>0</v>
      </c>
    </row>
    <row r="31" spans="1:40" x14ac:dyDescent="0.25">
      <c r="A31" s="2">
        <v>39126</v>
      </c>
      <c r="B31" s="2">
        <v>39135</v>
      </c>
      <c r="C31" t="s">
        <v>15</v>
      </c>
      <c r="D31">
        <v>4100</v>
      </c>
      <c r="E31">
        <v>110</v>
      </c>
      <c r="F31">
        <v>141</v>
      </c>
      <c r="G31">
        <v>41.55</v>
      </c>
      <c r="H31">
        <v>117.7</v>
      </c>
      <c r="I31" t="s">
        <v>16</v>
      </c>
      <c r="J31">
        <v>4.95</v>
      </c>
      <c r="K31">
        <v>79.95</v>
      </c>
      <c r="L31">
        <v>4.95</v>
      </c>
      <c r="M31">
        <v>52.65</v>
      </c>
      <c r="N31">
        <v>4044.55</v>
      </c>
      <c r="O31">
        <v>209.2</v>
      </c>
      <c r="P31">
        <f>VLOOKUP($A31,Sheet2!$A:$E,2,0)</f>
        <v>4069.1</v>
      </c>
      <c r="Q31">
        <f>VLOOKUP($A31,Sheet2!$A:$E,3,0)</f>
        <v>4132.7</v>
      </c>
      <c r="R31">
        <f>VLOOKUP($A31,Sheet2!$A:$E,4,0)</f>
        <v>3998.3</v>
      </c>
      <c r="S31">
        <f>VLOOKUP($A31,Sheet2!$A:$E,5,0)</f>
        <v>4044.55</v>
      </c>
      <c r="T31">
        <f t="shared" si="0"/>
        <v>47.25</v>
      </c>
      <c r="U31">
        <f t="shared" si="1"/>
        <v>106.64999999999964</v>
      </c>
      <c r="V31">
        <f t="shared" si="2"/>
        <v>39.300000000000182</v>
      </c>
      <c r="W31">
        <f t="shared" si="3"/>
        <v>74.25</v>
      </c>
      <c r="X31" s="5">
        <f t="shared" si="4"/>
        <v>114.95</v>
      </c>
      <c r="Y31">
        <f t="shared" si="5"/>
        <v>180.30000000000018</v>
      </c>
      <c r="Z31">
        <f t="shared" si="6"/>
        <v>111.59999999999964</v>
      </c>
      <c r="AA31">
        <f t="shared" si="7"/>
        <v>170.35</v>
      </c>
      <c r="AB31">
        <f>IF(Z31/X31&lt;'model parameter'!$B$2,'model parameter'!$B$2,IF(Y31/X31&gt;'model parameter'!$B$1,'model parameter'!$B$1,AA31/X31))</f>
        <v>1.1100000000000001</v>
      </c>
      <c r="AC31">
        <f t="shared" si="17"/>
        <v>0.66463623355554191</v>
      </c>
      <c r="AD31">
        <f t="shared" si="15"/>
        <v>-0.20401927818683208</v>
      </c>
      <c r="AF31">
        <f t="shared" si="14"/>
        <v>0.97085689430186717</v>
      </c>
      <c r="AG31">
        <f t="shared" si="8"/>
        <v>1.5685080469769481</v>
      </c>
      <c r="AH31" s="14">
        <f t="shared" si="9"/>
        <v>8674.2186721538255</v>
      </c>
      <c r="AI31">
        <f t="shared" si="10"/>
        <v>9515.4219198053579</v>
      </c>
      <c r="AJ31" s="14">
        <f t="shared" si="11"/>
        <v>841.20324765153237</v>
      </c>
      <c r="AK31" s="14">
        <f t="shared" si="16"/>
        <v>-8296.8872085789699</v>
      </c>
      <c r="AL31">
        <f t="shared" si="12"/>
        <v>1.0969774085073485</v>
      </c>
      <c r="AM31">
        <f t="shared" si="18"/>
        <v>0.49745174438311485</v>
      </c>
      <c r="AN31" s="15">
        <f t="shared" si="13"/>
        <v>0</v>
      </c>
    </row>
    <row r="32" spans="1:40" s="9" customFormat="1" x14ac:dyDescent="0.25">
      <c r="A32" s="7">
        <v>39127</v>
      </c>
      <c r="B32" s="7">
        <v>39135</v>
      </c>
      <c r="C32" t="s">
        <v>15</v>
      </c>
      <c r="D32">
        <v>4100</v>
      </c>
      <c r="E32">
        <v>125</v>
      </c>
      <c r="F32">
        <v>152</v>
      </c>
      <c r="G32">
        <v>71.150000000000006</v>
      </c>
      <c r="H32">
        <v>84.7</v>
      </c>
      <c r="I32" t="s">
        <v>16</v>
      </c>
      <c r="J32">
        <v>49.5</v>
      </c>
      <c r="K32">
        <v>49.5</v>
      </c>
      <c r="L32">
        <v>29.1</v>
      </c>
      <c r="M32">
        <v>42.6</v>
      </c>
      <c r="N32">
        <v>4047.1</v>
      </c>
      <c r="O32">
        <v>209.2</v>
      </c>
      <c r="P32">
        <f>VLOOKUP($A32,Sheet2!$A:$E,2,0)</f>
        <v>4044.9</v>
      </c>
      <c r="Q32">
        <f>VLOOKUP($A32,Sheet2!$A:$E,3,0)</f>
        <v>4057.35</v>
      </c>
      <c r="R32">
        <f>VLOOKUP($A32,Sheet2!$A:$E,4,0)</f>
        <v>3965.2</v>
      </c>
      <c r="S32">
        <f>VLOOKUP($A32,Sheet2!$A:$E,5,0)</f>
        <v>4047.1</v>
      </c>
      <c r="T32">
        <f t="shared" si="0"/>
        <v>92.150000000000091</v>
      </c>
      <c r="U32">
        <f t="shared" si="1"/>
        <v>152</v>
      </c>
      <c r="V32">
        <f t="shared" si="2"/>
        <v>29.1</v>
      </c>
      <c r="W32">
        <f t="shared" si="3"/>
        <v>28.5</v>
      </c>
      <c r="X32" s="8">
        <f t="shared" si="4"/>
        <v>174.5</v>
      </c>
      <c r="Y32" s="9">
        <f t="shared" si="5"/>
        <v>181.1</v>
      </c>
      <c r="Z32" s="9">
        <f t="shared" si="6"/>
        <v>99.65</v>
      </c>
      <c r="AA32" s="9">
        <f t="shared" si="7"/>
        <v>127.30000000000001</v>
      </c>
      <c r="AB32">
        <f>IF(Z32/X32&lt;'model parameter'!$B$2,'model parameter'!$B$2,IF(Y32/X32&gt;'model parameter'!$B$1,'model parameter'!$B$1,AA32/X32))</f>
        <v>0.72951289398280805</v>
      </c>
      <c r="AC32" s="9">
        <f t="shared" si="17"/>
        <v>0.48486070218693689</v>
      </c>
      <c r="AD32">
        <f t="shared" si="15"/>
        <v>-0.47450638420402402</v>
      </c>
      <c r="AE32" s="9">
        <f>WEEKDAY(A32)</f>
        <v>4</v>
      </c>
      <c r="AF32">
        <f t="shared" si="14"/>
        <v>0.57106017191977076</v>
      </c>
      <c r="AG32">
        <f t="shared" si="8"/>
        <v>1.0378223495702006</v>
      </c>
      <c r="AH32" s="14">
        <f t="shared" si="9"/>
        <v>13143.456651375749</v>
      </c>
      <c r="AI32">
        <f t="shared" si="10"/>
        <v>9493.3504991925984</v>
      </c>
      <c r="AJ32" s="14">
        <f t="shared" si="11"/>
        <v>-3650.1061521831507</v>
      </c>
      <c r="AK32" s="14">
        <f t="shared" si="16"/>
        <v>-11946.993360762121</v>
      </c>
      <c r="AL32">
        <f t="shared" si="12"/>
        <v>0.72228719970700495</v>
      </c>
      <c r="AM32" s="9">
        <f t="shared" si="18"/>
        <v>0.35930302743984482</v>
      </c>
      <c r="AN32" s="15">
        <f t="shared" si="13"/>
        <v>0</v>
      </c>
    </row>
    <row r="33" spans="1:40" x14ac:dyDescent="0.25">
      <c r="A33" s="2">
        <v>39128</v>
      </c>
      <c r="B33" s="2">
        <v>39135</v>
      </c>
      <c r="C33" t="s">
        <v>15</v>
      </c>
      <c r="D33">
        <v>4100</v>
      </c>
      <c r="E33">
        <v>36.15</v>
      </c>
      <c r="F33">
        <v>54</v>
      </c>
      <c r="G33">
        <v>17.399999999999999</v>
      </c>
      <c r="H33">
        <v>19.75</v>
      </c>
      <c r="I33" t="s">
        <v>16</v>
      </c>
      <c r="J33">
        <v>50</v>
      </c>
      <c r="K33">
        <v>83.7</v>
      </c>
      <c r="L33">
        <v>50</v>
      </c>
      <c r="M33">
        <v>79.2</v>
      </c>
      <c r="N33">
        <v>4146.2</v>
      </c>
      <c r="O33">
        <v>209.2</v>
      </c>
      <c r="P33">
        <f>VLOOKUP($A33,Sheet2!$A:$E,2,0)</f>
        <v>4046.8</v>
      </c>
      <c r="Q33">
        <f>VLOOKUP($A33,Sheet2!$A:$E,3,0)</f>
        <v>4155.7</v>
      </c>
      <c r="R33">
        <f>VLOOKUP($A33,Sheet2!$A:$E,4,0)</f>
        <v>4046.8</v>
      </c>
      <c r="S33">
        <f>VLOOKUP($A33,Sheet2!$A:$E,5,0)</f>
        <v>4146.2</v>
      </c>
      <c r="T33">
        <f t="shared" si="0"/>
        <v>28</v>
      </c>
      <c r="U33">
        <f t="shared" si="1"/>
        <v>54</v>
      </c>
      <c r="V33">
        <f t="shared" si="2"/>
        <v>50</v>
      </c>
      <c r="W33">
        <f t="shared" si="3"/>
        <v>73.099999999999454</v>
      </c>
      <c r="X33" s="5">
        <f t="shared" si="4"/>
        <v>86.15</v>
      </c>
      <c r="Y33">
        <f t="shared" si="5"/>
        <v>111.7</v>
      </c>
      <c r="Z33">
        <f t="shared" si="6"/>
        <v>86.15</v>
      </c>
      <c r="AA33">
        <f t="shared" si="7"/>
        <v>98.95</v>
      </c>
      <c r="AB33">
        <f>IF(Z33/X33&lt;'model parameter'!$B$2,'model parameter'!$B$2,IF(Y33/X33&gt;'model parameter'!$B$1,'model parameter'!$B$1,AA33/X33))</f>
        <v>1.1100000000000001</v>
      </c>
      <c r="AC33">
        <f t="shared" si="17"/>
        <v>0.53819537942749995</v>
      </c>
      <c r="AD33">
        <f t="shared" si="15"/>
        <v>-0.36450638420402393</v>
      </c>
      <c r="AF33">
        <f t="shared" si="14"/>
        <v>1</v>
      </c>
      <c r="AG33">
        <f t="shared" si="8"/>
        <v>1.2965757399883924</v>
      </c>
      <c r="AH33" s="14">
        <f t="shared" si="9"/>
        <v>6512.7736041170238</v>
      </c>
      <c r="AI33">
        <f t="shared" si="10"/>
        <v>7119.5673386553453</v>
      </c>
      <c r="AJ33" s="14">
        <f t="shared" si="11"/>
        <v>606.79373453832159</v>
      </c>
      <c r="AK33" s="14">
        <f t="shared" si="16"/>
        <v>-11340.199626223799</v>
      </c>
      <c r="AL33">
        <f t="shared" si="12"/>
        <v>1.0931697877774746</v>
      </c>
      <c r="AM33">
        <f t="shared" si="18"/>
        <v>0.3927792142542193</v>
      </c>
      <c r="AN33" s="15">
        <f t="shared" si="13"/>
        <v>0</v>
      </c>
    </row>
    <row r="34" spans="1:40" x14ac:dyDescent="0.25">
      <c r="A34" s="2">
        <v>39132</v>
      </c>
      <c r="B34" s="2">
        <v>39135</v>
      </c>
      <c r="C34" t="s">
        <v>15</v>
      </c>
      <c r="D34">
        <v>4100</v>
      </c>
      <c r="E34">
        <v>15</v>
      </c>
      <c r="F34">
        <v>18.399999999999999</v>
      </c>
      <c r="G34">
        <v>8.1</v>
      </c>
      <c r="H34">
        <v>10.45</v>
      </c>
      <c r="I34" t="s">
        <v>16</v>
      </c>
      <c r="J34">
        <v>85</v>
      </c>
      <c r="K34">
        <v>92.9</v>
      </c>
      <c r="L34">
        <v>76.2</v>
      </c>
      <c r="M34">
        <v>86.65</v>
      </c>
      <c r="N34">
        <v>4164.55</v>
      </c>
      <c r="O34">
        <v>209.2</v>
      </c>
      <c r="P34">
        <f>VLOOKUP($A34,Sheet2!$A:$E,2,0)</f>
        <v>4149.25</v>
      </c>
      <c r="Q34">
        <f>VLOOKUP($A34,Sheet2!$A:$E,3,0)</f>
        <v>4177.7</v>
      </c>
      <c r="R34">
        <f>VLOOKUP($A34,Sheet2!$A:$E,4,0)</f>
        <v>4149.25</v>
      </c>
      <c r="S34">
        <f>VLOOKUP($A34,Sheet2!$A:$E,5,0)</f>
        <v>4164.55</v>
      </c>
      <c r="T34">
        <f t="shared" si="0"/>
        <v>15.199999999999818</v>
      </c>
      <c r="U34">
        <f t="shared" si="1"/>
        <v>18.399999999999999</v>
      </c>
      <c r="V34">
        <f t="shared" si="2"/>
        <v>76.2</v>
      </c>
      <c r="W34">
        <f t="shared" si="3"/>
        <v>85.800000000000182</v>
      </c>
      <c r="X34" s="5">
        <f t="shared" si="4"/>
        <v>100</v>
      </c>
      <c r="Y34">
        <f t="shared" si="5"/>
        <v>108.09999999999982</v>
      </c>
      <c r="Z34">
        <f t="shared" si="6"/>
        <v>93.900000000000176</v>
      </c>
      <c r="AA34">
        <f t="shared" si="7"/>
        <v>97.100000000000009</v>
      </c>
      <c r="AB34">
        <f>IF(Z34/X34&lt;'model parameter'!$B$2,'model parameter'!$B$2,IF(Y34/X34&gt;'model parameter'!$B$1,'model parameter'!$B$1,AA34/X34))</f>
        <v>0.97100000000000009</v>
      </c>
      <c r="AC34">
        <f t="shared" si="17"/>
        <v>0.52258771342410248</v>
      </c>
      <c r="AD34">
        <f t="shared" si="15"/>
        <v>-0.39350638420402384</v>
      </c>
      <c r="AF34">
        <f t="shared" si="14"/>
        <v>0.93900000000000172</v>
      </c>
      <c r="AG34">
        <f t="shared" si="8"/>
        <v>1.0809999999999982</v>
      </c>
      <c r="AH34" s="14">
        <f t="shared" si="9"/>
        <v>7552.2185413499992</v>
      </c>
      <c r="AI34">
        <f t="shared" si="10"/>
        <v>7229.9993871202014</v>
      </c>
      <c r="AJ34" s="14">
        <f t="shared" si="11"/>
        <v>-322.21915422979782</v>
      </c>
      <c r="AK34" s="14">
        <f t="shared" si="16"/>
        <v>-11662.418780453598</v>
      </c>
      <c r="AL34">
        <f t="shared" si="12"/>
        <v>0.95733450343556936</v>
      </c>
      <c r="AM34">
        <f t="shared" si="18"/>
        <v>0.37602109403787615</v>
      </c>
      <c r="AN34" s="15">
        <f t="shared" si="13"/>
        <v>0</v>
      </c>
    </row>
    <row r="35" spans="1:40" s="9" customFormat="1" x14ac:dyDescent="0.25">
      <c r="A35" s="7">
        <v>39133</v>
      </c>
      <c r="B35" s="7">
        <v>39135</v>
      </c>
      <c r="C35" t="s">
        <v>15</v>
      </c>
      <c r="D35">
        <v>4100</v>
      </c>
      <c r="E35">
        <v>9</v>
      </c>
      <c r="F35">
        <v>26.75</v>
      </c>
      <c r="G35">
        <v>7.5</v>
      </c>
      <c r="H35">
        <v>24.15</v>
      </c>
      <c r="I35" t="s">
        <v>16</v>
      </c>
      <c r="J35">
        <v>84</v>
      </c>
      <c r="K35">
        <v>85.9</v>
      </c>
      <c r="L35">
        <v>35.5</v>
      </c>
      <c r="M35">
        <v>41.55</v>
      </c>
      <c r="N35">
        <v>4106.95</v>
      </c>
      <c r="O35">
        <v>209.2</v>
      </c>
      <c r="P35">
        <f>VLOOKUP($A35,Sheet2!$A:$E,2,0)</f>
        <v>4164.8500000000004</v>
      </c>
      <c r="Q35">
        <f>VLOOKUP($A35,Sheet2!$A:$E,3,0)</f>
        <v>4175.45</v>
      </c>
      <c r="R35">
        <f>VLOOKUP($A35,Sheet2!$A:$E,4,0)</f>
        <v>4099.55</v>
      </c>
      <c r="S35">
        <f>VLOOKUP($A35,Sheet2!$A:$E,5,0)</f>
        <v>4106.95</v>
      </c>
      <c r="T35">
        <f t="shared" si="0"/>
        <v>10.449999999999818</v>
      </c>
      <c r="U35">
        <f t="shared" si="1"/>
        <v>26.75</v>
      </c>
      <c r="V35">
        <f t="shared" si="2"/>
        <v>35.5</v>
      </c>
      <c r="W35">
        <f t="shared" si="3"/>
        <v>82.949999999999818</v>
      </c>
      <c r="X35" s="8">
        <f t="shared" si="4"/>
        <v>93</v>
      </c>
      <c r="Y35" s="9">
        <f t="shared" si="5"/>
        <v>96.349999999999824</v>
      </c>
      <c r="Z35" s="9">
        <f t="shared" si="6"/>
        <v>62.25</v>
      </c>
      <c r="AA35" s="9">
        <f t="shared" si="7"/>
        <v>65.699999999999989</v>
      </c>
      <c r="AB35">
        <f>IF(Z35/X35&lt;'model parameter'!$B$2,'model parameter'!$B$2,IF(Y35/X35&gt;'model parameter'!$B$1,'model parameter'!$B$1,AA35/X35))</f>
        <v>0.70645161290322567</v>
      </c>
      <c r="AC35" s="9">
        <f t="shared" si="17"/>
        <v>0.36918293303186589</v>
      </c>
      <c r="AD35">
        <f t="shared" si="15"/>
        <v>-0.68705477130079817</v>
      </c>
      <c r="AE35" s="9">
        <f>WEEKDAY(A35)</f>
        <v>3</v>
      </c>
      <c r="AF35">
        <f t="shared" si="14"/>
        <v>0.66935483870967738</v>
      </c>
      <c r="AG35">
        <f t="shared" si="8"/>
        <v>1.0360215053763422</v>
      </c>
      <c r="AH35" s="14">
        <f t="shared" si="9"/>
        <v>7026.8673095354998</v>
      </c>
      <c r="AI35">
        <f t="shared" si="10"/>
        <v>4876.7137937733996</v>
      </c>
      <c r="AJ35" s="14">
        <f t="shared" si="11"/>
        <v>-2150.1535157621001</v>
      </c>
      <c r="AK35" s="14">
        <f t="shared" si="16"/>
        <v>-13812.572296215698</v>
      </c>
      <c r="AL35">
        <f t="shared" si="12"/>
        <v>0.69400966020173327</v>
      </c>
      <c r="AM35" s="9">
        <f t="shared" si="18"/>
        <v>0.26096227170191044</v>
      </c>
      <c r="AN35" s="15">
        <f t="shared" si="13"/>
        <v>0</v>
      </c>
    </row>
    <row r="36" spans="1:40" x14ac:dyDescent="0.25">
      <c r="A36" s="2">
        <v>39134</v>
      </c>
      <c r="B36" s="2">
        <v>39135</v>
      </c>
      <c r="C36" t="s">
        <v>15</v>
      </c>
      <c r="D36">
        <v>4100</v>
      </c>
      <c r="E36">
        <v>25</v>
      </c>
      <c r="F36">
        <v>33</v>
      </c>
      <c r="G36">
        <v>5.5</v>
      </c>
      <c r="H36">
        <v>14.6</v>
      </c>
      <c r="I36" t="s">
        <v>16</v>
      </c>
      <c r="J36">
        <v>44</v>
      </c>
      <c r="K36">
        <v>58</v>
      </c>
      <c r="L36">
        <v>18</v>
      </c>
      <c r="M36">
        <v>23.5</v>
      </c>
      <c r="N36">
        <v>4096.2</v>
      </c>
      <c r="O36">
        <v>209.2</v>
      </c>
      <c r="P36">
        <f>VLOOKUP($A36,Sheet2!$A:$E,2,0)</f>
        <v>4107.1499999999996</v>
      </c>
      <c r="Q36">
        <f>VLOOKUP($A36,Sheet2!$A:$E,3,0)</f>
        <v>4132.8</v>
      </c>
      <c r="R36">
        <f>VLOOKUP($A36,Sheet2!$A:$E,4,0)</f>
        <v>4080.9</v>
      </c>
      <c r="S36">
        <f>VLOOKUP($A36,Sheet2!$A:$E,5,0)</f>
        <v>4096.2</v>
      </c>
      <c r="T36">
        <f t="shared" si="0"/>
        <v>25.199999999999818</v>
      </c>
      <c r="U36">
        <f t="shared" si="1"/>
        <v>33</v>
      </c>
      <c r="V36">
        <f t="shared" si="2"/>
        <v>18</v>
      </c>
      <c r="W36">
        <f t="shared" si="3"/>
        <v>38.300000000000182</v>
      </c>
      <c r="X36" s="5">
        <f t="shared" si="4"/>
        <v>69</v>
      </c>
      <c r="Y36">
        <f t="shared" si="5"/>
        <v>83.199999999999818</v>
      </c>
      <c r="Z36">
        <f t="shared" si="6"/>
        <v>38.1</v>
      </c>
      <c r="AA36">
        <f t="shared" si="7"/>
        <v>38.1</v>
      </c>
      <c r="AB36">
        <f>IF(Z36/X36&lt;'model parameter'!$B$2,'model parameter'!$B$2,IF(Y36/X36&gt;'model parameter'!$B$1,'model parameter'!$B$1,AA36/X36))</f>
        <v>1.1100000000000001</v>
      </c>
      <c r="AC36">
        <f t="shared" si="17"/>
        <v>0.40979305566537116</v>
      </c>
      <c r="AD36">
        <f t="shared" si="15"/>
        <v>-0.57705477130079808</v>
      </c>
      <c r="AF36">
        <f t="shared" si="14"/>
        <v>0.55217391304347829</v>
      </c>
      <c r="AG36">
        <f t="shared" si="8"/>
        <v>1.2057971014492728</v>
      </c>
      <c r="AH36" s="14">
        <f t="shared" si="9"/>
        <v>5225.6630861714993</v>
      </c>
      <c r="AI36">
        <f t="shared" si="10"/>
        <v>5692.8692113385805</v>
      </c>
      <c r="AJ36" s="14">
        <f t="shared" si="11"/>
        <v>467.20612516708115</v>
      </c>
      <c r="AK36" s="14">
        <f t="shared" si="16"/>
        <v>-13345.366171048616</v>
      </c>
      <c r="AL36">
        <f t="shared" si="12"/>
        <v>1.0894060940138741</v>
      </c>
      <c r="AM36">
        <f t="shared" si="18"/>
        <v>0.28429388909976561</v>
      </c>
      <c r="AN36" s="15">
        <f t="shared" si="13"/>
        <v>1</v>
      </c>
    </row>
    <row r="37" spans="1:40" x14ac:dyDescent="0.25">
      <c r="A37" s="2">
        <v>39135</v>
      </c>
      <c r="B37" s="2">
        <v>39135</v>
      </c>
      <c r="C37" t="s">
        <v>15</v>
      </c>
      <c r="D37">
        <v>4100</v>
      </c>
      <c r="E37">
        <v>12</v>
      </c>
      <c r="F37">
        <v>61.5</v>
      </c>
      <c r="G37">
        <v>2.5</v>
      </c>
      <c r="H37">
        <v>41.2</v>
      </c>
      <c r="I37" t="s">
        <v>16</v>
      </c>
      <c r="J37">
        <v>20</v>
      </c>
      <c r="K37">
        <v>36</v>
      </c>
      <c r="L37">
        <v>0.05</v>
      </c>
      <c r="M37">
        <v>1.4</v>
      </c>
      <c r="N37">
        <v>4040</v>
      </c>
      <c r="O37">
        <v>209.2</v>
      </c>
      <c r="P37">
        <f>VLOOKUP($A37,Sheet2!$A:$E,2,0)</f>
        <v>4096.6499999999996</v>
      </c>
      <c r="Q37">
        <f>VLOOKUP($A37,Sheet2!$A:$E,3,0)</f>
        <v>4126.8999999999996</v>
      </c>
      <c r="R37">
        <f>VLOOKUP($A37,Sheet2!$A:$E,4,0)</f>
        <v>4023.15</v>
      </c>
      <c r="S37">
        <f>VLOOKUP($A37,Sheet2!$A:$E,5,0)</f>
        <v>4040</v>
      </c>
      <c r="T37">
        <f t="shared" si="0"/>
        <v>9.1000000000003638</v>
      </c>
      <c r="U37">
        <f t="shared" si="1"/>
        <v>61.5</v>
      </c>
      <c r="V37">
        <f t="shared" si="2"/>
        <v>0.05</v>
      </c>
      <c r="W37">
        <f t="shared" si="3"/>
        <v>29.399999999999636</v>
      </c>
      <c r="X37" s="5">
        <f t="shared" si="4"/>
        <v>32</v>
      </c>
      <c r="Y37">
        <f t="shared" si="5"/>
        <v>61.55</v>
      </c>
      <c r="Z37">
        <f t="shared" si="6"/>
        <v>31.899999999999636</v>
      </c>
      <c r="AA37">
        <f t="shared" si="7"/>
        <v>42.6</v>
      </c>
      <c r="AB37">
        <f>IF(Z37/X37&lt;'model parameter'!$B$2,'model parameter'!$B$2,IF(Y37/X37&gt;'model parameter'!$B$1,'model parameter'!$B$1,AA37/X37))</f>
        <v>1.1100000000000001</v>
      </c>
      <c r="AC37">
        <f t="shared" si="17"/>
        <v>0.45487029178856203</v>
      </c>
      <c r="AD37">
        <f t="shared" si="15"/>
        <v>-0.46705477130079798</v>
      </c>
      <c r="AF37">
        <f t="shared" si="14"/>
        <v>0.99687499999998863</v>
      </c>
      <c r="AG37">
        <f t="shared" si="8"/>
        <v>1.9234374999999999</v>
      </c>
      <c r="AH37" s="14">
        <f t="shared" si="9"/>
        <v>2448.8065751519998</v>
      </c>
      <c r="AI37">
        <f t="shared" si="10"/>
        <v>2614.8615897222403</v>
      </c>
      <c r="AJ37" s="14">
        <f t="shared" si="11"/>
        <v>166.05501457024047</v>
      </c>
      <c r="AK37" s="14">
        <f t="shared" si="16"/>
        <v>-13179.311156478376</v>
      </c>
      <c r="AL37">
        <f t="shared" si="12"/>
        <v>1.0678105883311479</v>
      </c>
      <c r="AM37">
        <f t="shared" si="18"/>
        <v>0.30357202497857083</v>
      </c>
      <c r="AN37" s="15">
        <f t="shared" si="13"/>
        <v>0</v>
      </c>
    </row>
    <row r="38" spans="1:40" s="4" customFormat="1" x14ac:dyDescent="0.25">
      <c r="A38" s="3">
        <v>39136</v>
      </c>
      <c r="B38" s="3">
        <v>39170</v>
      </c>
      <c r="C38" s="4" t="s">
        <v>15</v>
      </c>
      <c r="D38" s="4">
        <v>4100</v>
      </c>
      <c r="E38" s="4">
        <v>145.5</v>
      </c>
      <c r="F38" s="4">
        <v>243</v>
      </c>
      <c r="G38" s="4">
        <v>145.5</v>
      </c>
      <c r="H38" s="4">
        <v>234.4</v>
      </c>
      <c r="I38" s="4" t="s">
        <v>16</v>
      </c>
      <c r="J38" s="4">
        <v>101.1</v>
      </c>
      <c r="K38" s="4">
        <v>125</v>
      </c>
      <c r="L38" s="4">
        <v>60</v>
      </c>
      <c r="M38" s="4">
        <v>65.849999999999994</v>
      </c>
      <c r="N38" s="4">
        <v>3938.95</v>
      </c>
      <c r="O38" s="4">
        <v>246.6</v>
      </c>
      <c r="P38">
        <f>VLOOKUP($A38,Sheet2!$A:$E,2,0)</f>
        <v>4046</v>
      </c>
      <c r="Q38">
        <f>VLOOKUP($A38,Sheet2!$A:$E,3,0)</f>
        <v>4065.45</v>
      </c>
      <c r="R38">
        <f>VLOOKUP($A38,Sheet2!$A:$E,4,0)</f>
        <v>3918.2</v>
      </c>
      <c r="S38">
        <f>VLOOKUP($A38,Sheet2!$A:$E,5,0)</f>
        <v>3938.95</v>
      </c>
      <c r="T38">
        <f t="shared" si="0"/>
        <v>159.55000000000018</v>
      </c>
      <c r="U38">
        <f t="shared" si="1"/>
        <v>241.80000000000018</v>
      </c>
      <c r="V38">
        <f t="shared" si="2"/>
        <v>61.199999999999818</v>
      </c>
      <c r="W38">
        <f t="shared" si="3"/>
        <v>110.94999999999982</v>
      </c>
      <c r="X38" s="5">
        <f t="shared" si="4"/>
        <v>246.6</v>
      </c>
      <c r="Y38">
        <f t="shared" si="5"/>
        <v>304.19999999999982</v>
      </c>
      <c r="Z38">
        <f t="shared" si="6"/>
        <v>246.6</v>
      </c>
      <c r="AA38">
        <f t="shared" si="7"/>
        <v>300.25</v>
      </c>
      <c r="AB38">
        <f>IF(Z38/X38&lt;'model parameter'!$B$2,'model parameter'!$B$2,IF(Y38/X38&gt;'model parameter'!$B$1,'model parameter'!$B$1,AA38/X38))</f>
        <v>1.1100000000000001</v>
      </c>
      <c r="AC38">
        <f t="shared" si="17"/>
        <v>0.50490602388530392</v>
      </c>
      <c r="AD38">
        <f t="shared" si="15"/>
        <v>-0.35705477130079788</v>
      </c>
      <c r="AF38">
        <f t="shared" si="14"/>
        <v>1</v>
      </c>
      <c r="AG38">
        <f t="shared" si="8"/>
        <v>1.2335766423357657</v>
      </c>
      <c r="AH38" s="14">
        <f t="shared" si="9"/>
        <v>18554.574339065097</v>
      </c>
      <c r="AI38">
        <f t="shared" si="10"/>
        <v>20467.305795097011</v>
      </c>
      <c r="AJ38" s="14">
        <f t="shared" si="11"/>
        <v>1912.7314560319137</v>
      </c>
      <c r="AK38" s="14">
        <f t="shared" si="16"/>
        <v>-11266.579700446462</v>
      </c>
      <c r="AL38">
        <f t="shared" si="12"/>
        <v>1.1030867871759698</v>
      </c>
      <c r="AM38">
        <f t="shared" si="18"/>
        <v>0.33486628971011495</v>
      </c>
      <c r="AN38" s="15">
        <f t="shared" si="13"/>
        <v>0</v>
      </c>
    </row>
    <row r="39" spans="1:40" s="4" customFormat="1" x14ac:dyDescent="0.25">
      <c r="A39" s="3">
        <v>39139</v>
      </c>
      <c r="B39" s="3">
        <v>39170</v>
      </c>
      <c r="C39" s="4" t="s">
        <v>15</v>
      </c>
      <c r="D39" s="4">
        <v>4100</v>
      </c>
      <c r="E39" s="4">
        <v>220</v>
      </c>
      <c r="F39" s="4">
        <v>290</v>
      </c>
      <c r="G39" s="4">
        <v>198</v>
      </c>
      <c r="H39" s="4">
        <v>205.8</v>
      </c>
      <c r="I39" s="4" t="s">
        <v>16</v>
      </c>
      <c r="J39" s="4">
        <v>60</v>
      </c>
      <c r="K39" s="4">
        <v>71.900000000000006</v>
      </c>
      <c r="L39" s="4">
        <v>42.35</v>
      </c>
      <c r="M39" s="4">
        <v>62.65</v>
      </c>
      <c r="N39" s="4">
        <v>3942</v>
      </c>
      <c r="O39" s="4">
        <v>246.6</v>
      </c>
      <c r="P39">
        <f>VLOOKUP($A39,Sheet2!$A:$E,2,0)</f>
        <v>3939.1</v>
      </c>
      <c r="Q39">
        <f>VLOOKUP($A39,Sheet2!$A:$E,3,0)</f>
        <v>3958.9</v>
      </c>
      <c r="R39">
        <f>VLOOKUP($A39,Sheet2!$A:$E,4,0)</f>
        <v>3856.7</v>
      </c>
      <c r="S39">
        <f>VLOOKUP($A39,Sheet2!$A:$E,5,0)</f>
        <v>3942</v>
      </c>
      <c r="T39">
        <f t="shared" si="0"/>
        <v>212.99999999999955</v>
      </c>
      <c r="U39">
        <f t="shared" si="1"/>
        <v>285.65000000000055</v>
      </c>
      <c r="V39">
        <f t="shared" si="2"/>
        <v>46.699999999999818</v>
      </c>
      <c r="W39">
        <f t="shared" si="3"/>
        <v>56.899999999999636</v>
      </c>
      <c r="X39" s="5">
        <f t="shared" si="4"/>
        <v>280</v>
      </c>
      <c r="Y39">
        <f t="shared" si="5"/>
        <v>336.69999999999982</v>
      </c>
      <c r="Z39">
        <f t="shared" si="6"/>
        <v>254.89999999999964</v>
      </c>
      <c r="AA39">
        <f t="shared" si="7"/>
        <v>268.45</v>
      </c>
      <c r="AB39">
        <f>IF(Z39/X39&lt;'model parameter'!$B$2,'model parameter'!$B$2,IF(Y39/X39&gt;'model parameter'!$B$1,'model parameter'!$B$1,AA39/X39))</f>
        <v>1.1100000000000001</v>
      </c>
      <c r="AC39">
        <f t="shared" si="17"/>
        <v>0.56044568651268745</v>
      </c>
      <c r="AD39">
        <f t="shared" si="15"/>
        <v>-0.24705477130079778</v>
      </c>
      <c r="AF39">
        <f t="shared" si="14"/>
        <v>0.91035714285714153</v>
      </c>
      <c r="AG39">
        <f t="shared" si="8"/>
        <v>1.2024999999999995</v>
      </c>
      <c r="AH39" s="14">
        <f t="shared" si="9"/>
        <v>21061.25021658</v>
      </c>
      <c r="AI39">
        <f t="shared" si="10"/>
        <v>23245.831594069601</v>
      </c>
      <c r="AJ39" s="14">
        <f t="shared" si="11"/>
        <v>2184.5813774896014</v>
      </c>
      <c r="AK39" s="14">
        <f t="shared" si="16"/>
        <v>-9081.9983229568606</v>
      </c>
      <c r="AL39">
        <f t="shared" si="12"/>
        <v>1.1037251518796276</v>
      </c>
      <c r="AM39">
        <f t="shared" si="18"/>
        <v>0.369600346469664</v>
      </c>
      <c r="AN39" s="15">
        <f t="shared" si="13"/>
        <v>0</v>
      </c>
    </row>
    <row r="40" spans="1:40" s="4" customFormat="1" x14ac:dyDescent="0.25">
      <c r="A40" s="3">
        <v>39140</v>
      </c>
      <c r="B40" s="3">
        <v>39170</v>
      </c>
      <c r="C40" s="4" t="s">
        <v>15</v>
      </c>
      <c r="D40" s="4">
        <v>4100</v>
      </c>
      <c r="E40" s="4">
        <v>215</v>
      </c>
      <c r="F40" s="4">
        <v>278</v>
      </c>
      <c r="G40" s="4">
        <v>212.3</v>
      </c>
      <c r="H40" s="4">
        <v>266</v>
      </c>
      <c r="I40" s="4" t="s">
        <v>16</v>
      </c>
      <c r="J40" s="4">
        <v>60</v>
      </c>
      <c r="K40" s="4">
        <v>65</v>
      </c>
      <c r="L40" s="4">
        <v>45.25</v>
      </c>
      <c r="M40" s="4">
        <v>50.1</v>
      </c>
      <c r="N40" s="4">
        <v>3893.9</v>
      </c>
      <c r="O40" s="4">
        <v>246.6</v>
      </c>
      <c r="P40">
        <f>VLOOKUP($A40,Sheet2!$A:$E,2,0)</f>
        <v>3948.05</v>
      </c>
      <c r="Q40">
        <f>VLOOKUP($A40,Sheet2!$A:$E,3,0)</f>
        <v>3958</v>
      </c>
      <c r="R40">
        <f>VLOOKUP($A40,Sheet2!$A:$E,4,0)</f>
        <v>3873.85</v>
      </c>
      <c r="S40">
        <f>VLOOKUP($A40,Sheet2!$A:$E,5,0)</f>
        <v>3893.9</v>
      </c>
      <c r="T40">
        <f t="shared" si="0"/>
        <v>212.3</v>
      </c>
      <c r="U40">
        <f t="shared" si="1"/>
        <v>271.40000000000009</v>
      </c>
      <c r="V40">
        <f t="shared" si="2"/>
        <v>51.850000000000364</v>
      </c>
      <c r="W40">
        <f t="shared" si="3"/>
        <v>65</v>
      </c>
      <c r="X40" s="5">
        <f t="shared" si="4"/>
        <v>275</v>
      </c>
      <c r="Y40">
        <f t="shared" si="5"/>
        <v>329.85000000000036</v>
      </c>
      <c r="Z40">
        <f t="shared" si="6"/>
        <v>275</v>
      </c>
      <c r="AA40">
        <f t="shared" si="7"/>
        <v>316.10000000000002</v>
      </c>
      <c r="AB40">
        <f>IF(Z40/X40&lt;'model parameter'!$B$2,'model parameter'!$B$2,IF(Y40/X40&gt;'model parameter'!$B$1,'model parameter'!$B$1,AA40/X40))</f>
        <v>1.1100000000000001</v>
      </c>
      <c r="AC40">
        <f t="shared" si="17"/>
        <v>0.62209471202908317</v>
      </c>
      <c r="AD40">
        <f t="shared" si="15"/>
        <v>-0.13705477130079768</v>
      </c>
      <c r="AF40">
        <f t="shared" si="14"/>
        <v>1</v>
      </c>
      <c r="AG40">
        <f t="shared" si="8"/>
        <v>1.1994545454545469</v>
      </c>
      <c r="AH40" s="14">
        <f t="shared" si="9"/>
        <v>20685.999336712499</v>
      </c>
      <c r="AI40">
        <f t="shared" si="10"/>
        <v>22829.8846181755</v>
      </c>
      <c r="AJ40" s="14">
        <f t="shared" si="11"/>
        <v>2143.8852814630009</v>
      </c>
      <c r="AK40" s="14">
        <f t="shared" si="16"/>
        <v>-6938.1130414938598</v>
      </c>
      <c r="AL40">
        <f t="shared" si="12"/>
        <v>1.103639434893442</v>
      </c>
      <c r="AM40">
        <f t="shared" si="18"/>
        <v>0.40790551751420034</v>
      </c>
      <c r="AN40" s="15">
        <f t="shared" si="13"/>
        <v>0</v>
      </c>
    </row>
    <row r="41" spans="1:40" s="4" customFormat="1" x14ac:dyDescent="0.25">
      <c r="A41" s="3">
        <v>39141</v>
      </c>
      <c r="B41" s="3">
        <v>39170</v>
      </c>
      <c r="C41" s="4" t="s">
        <v>15</v>
      </c>
      <c r="D41" s="4">
        <v>4100</v>
      </c>
      <c r="E41" s="4">
        <v>405</v>
      </c>
      <c r="F41" s="4">
        <v>405.05</v>
      </c>
      <c r="G41" s="4">
        <v>302.39999999999998</v>
      </c>
      <c r="H41" s="4">
        <v>400.75</v>
      </c>
      <c r="I41" s="4" t="s">
        <v>16</v>
      </c>
      <c r="J41" s="4">
        <v>25</v>
      </c>
      <c r="K41" s="4">
        <v>40</v>
      </c>
      <c r="L41" s="4">
        <v>1</v>
      </c>
      <c r="M41" s="4">
        <v>21.75</v>
      </c>
      <c r="N41" s="4">
        <v>3745.3</v>
      </c>
      <c r="O41" s="4">
        <v>246.6</v>
      </c>
      <c r="P41">
        <f>VLOOKUP($A41,Sheet2!$A:$E,2,0)</f>
        <v>3893.4</v>
      </c>
      <c r="Q41">
        <f>VLOOKUP($A41,Sheet2!$A:$E,3,0)</f>
        <v>3893.4</v>
      </c>
      <c r="R41">
        <f>VLOOKUP($A41,Sheet2!$A:$E,4,0)</f>
        <v>3674.85</v>
      </c>
      <c r="S41">
        <f>VLOOKUP($A41,Sheet2!$A:$E,5,0)</f>
        <v>3745.3</v>
      </c>
      <c r="T41">
        <f t="shared" si="0"/>
        <v>302.39999999999998</v>
      </c>
      <c r="U41">
        <f t="shared" si="1"/>
        <v>405.05</v>
      </c>
      <c r="V41">
        <f t="shared" si="2"/>
        <v>1</v>
      </c>
      <c r="W41">
        <f t="shared" si="3"/>
        <v>40</v>
      </c>
      <c r="X41" s="5">
        <f t="shared" si="4"/>
        <v>430</v>
      </c>
      <c r="Y41">
        <f t="shared" si="5"/>
        <v>430</v>
      </c>
      <c r="Z41">
        <f t="shared" si="6"/>
        <v>342.4</v>
      </c>
      <c r="AA41">
        <f t="shared" si="7"/>
        <v>422.5</v>
      </c>
      <c r="AB41">
        <f>IF(Z41/X41&lt;'model parameter'!$B$2,'model parameter'!$B$2,IF(Y41/X41&gt;'model parameter'!$B$1,'model parameter'!$B$1,AA41/X41))</f>
        <v>0.98255813953488369</v>
      </c>
      <c r="AC41">
        <f t="shared" si="17"/>
        <v>0.61124422286578517</v>
      </c>
      <c r="AD41">
        <f t="shared" si="15"/>
        <v>-0.15449663176591399</v>
      </c>
      <c r="AF41">
        <f t="shared" si="14"/>
        <v>0.79627906976744178</v>
      </c>
      <c r="AG41">
        <f t="shared" si="8"/>
        <v>1</v>
      </c>
      <c r="AH41" s="14">
        <f t="shared" si="9"/>
        <v>32318.776612604997</v>
      </c>
      <c r="AI41">
        <f t="shared" si="10"/>
        <v>31617.232892694999</v>
      </c>
      <c r="AJ41" s="14">
        <f t="shared" si="11"/>
        <v>-701.54371990999789</v>
      </c>
      <c r="AK41" s="14">
        <f t="shared" si="16"/>
        <v>-7639.6567614038577</v>
      </c>
      <c r="AL41">
        <f t="shared" si="12"/>
        <v>0.97829299888670973</v>
      </c>
      <c r="AM41">
        <f t="shared" si="18"/>
        <v>0.39905111199140236</v>
      </c>
      <c r="AN41" s="15">
        <f t="shared" si="13"/>
        <v>0</v>
      </c>
    </row>
    <row r="42" spans="1:40" s="4" customFormat="1" x14ac:dyDescent="0.25">
      <c r="A42" s="3">
        <v>39142</v>
      </c>
      <c r="B42" s="3">
        <v>39170</v>
      </c>
      <c r="C42" s="4" t="s">
        <v>15</v>
      </c>
      <c r="D42" s="4">
        <v>4100</v>
      </c>
      <c r="E42" s="4">
        <v>391</v>
      </c>
      <c r="F42" s="4">
        <v>414</v>
      </c>
      <c r="G42" s="4">
        <v>315.10000000000002</v>
      </c>
      <c r="H42" s="4">
        <v>326.10000000000002</v>
      </c>
      <c r="I42" s="4" t="s">
        <v>16</v>
      </c>
      <c r="J42" s="4">
        <v>18</v>
      </c>
      <c r="K42" s="4">
        <v>27.95</v>
      </c>
      <c r="L42" s="4">
        <v>13.5</v>
      </c>
      <c r="M42" s="4">
        <v>18.899999999999999</v>
      </c>
      <c r="N42" s="4">
        <v>3811.2</v>
      </c>
      <c r="O42" s="4">
        <v>246.6</v>
      </c>
      <c r="P42">
        <f>VLOOKUP($A42,Sheet2!$A:$E,2,0)</f>
        <v>3745.4</v>
      </c>
      <c r="Q42">
        <f>VLOOKUP($A42,Sheet2!$A:$E,3,0)</f>
        <v>3818.75</v>
      </c>
      <c r="R42">
        <f>VLOOKUP($A42,Sheet2!$A:$E,4,0)</f>
        <v>3718.15</v>
      </c>
      <c r="S42">
        <f>VLOOKUP($A42,Sheet2!$A:$E,5,0)</f>
        <v>3811.2</v>
      </c>
      <c r="T42">
        <f t="shared" si="0"/>
        <v>315.10000000000002</v>
      </c>
      <c r="U42">
        <f t="shared" si="1"/>
        <v>395.34999999999991</v>
      </c>
      <c r="V42">
        <f t="shared" si="2"/>
        <v>32.149999999999636</v>
      </c>
      <c r="W42">
        <f t="shared" si="3"/>
        <v>27.95</v>
      </c>
      <c r="X42" s="5">
        <f t="shared" si="4"/>
        <v>409</v>
      </c>
      <c r="Y42">
        <f t="shared" si="5"/>
        <v>446.14999999999964</v>
      </c>
      <c r="Z42">
        <f t="shared" si="6"/>
        <v>343.05</v>
      </c>
      <c r="AA42">
        <f t="shared" si="7"/>
        <v>345</v>
      </c>
      <c r="AB42">
        <f>IF(Z42/X42&lt;'model parameter'!$B$2,'model parameter'!$B$2,IF(Y42/X42&gt;'model parameter'!$B$1,'model parameter'!$B$1,AA42/X42))</f>
        <v>0.84352078239608796</v>
      </c>
      <c r="AC42">
        <f t="shared" si="17"/>
        <v>0.51559720510683582</v>
      </c>
      <c r="AD42">
        <f t="shared" si="15"/>
        <v>-0.31097584936982603</v>
      </c>
      <c r="AF42">
        <f t="shared" si="14"/>
        <v>0.83875305623471885</v>
      </c>
      <c r="AG42">
        <f t="shared" si="8"/>
        <v>1.0908312958435198</v>
      </c>
      <c r="AH42" s="14">
        <f t="shared" si="9"/>
        <v>30742.722917161496</v>
      </c>
      <c r="AI42">
        <f t="shared" si="10"/>
        <v>25808.964310389998</v>
      </c>
      <c r="AJ42" s="14">
        <f t="shared" si="11"/>
        <v>-4933.7586067714983</v>
      </c>
      <c r="AK42" s="14">
        <f t="shared" si="16"/>
        <v>-12573.415368175356</v>
      </c>
      <c r="AL42">
        <f t="shared" si="12"/>
        <v>0.83951458626271103</v>
      </c>
      <c r="AM42">
        <f t="shared" si="18"/>
        <v>0.3350092291811369</v>
      </c>
      <c r="AN42" s="15">
        <f t="shared" si="13"/>
        <v>0</v>
      </c>
    </row>
    <row r="43" spans="1:40" s="4" customFormat="1" x14ac:dyDescent="0.25">
      <c r="A43" s="3">
        <v>39143</v>
      </c>
      <c r="B43" s="3">
        <v>39170</v>
      </c>
      <c r="C43" s="4" t="s">
        <v>15</v>
      </c>
      <c r="D43" s="4">
        <v>4100</v>
      </c>
      <c r="E43" s="4">
        <v>335</v>
      </c>
      <c r="F43" s="4">
        <v>444</v>
      </c>
      <c r="G43" s="4">
        <v>299.05</v>
      </c>
      <c r="H43" s="4">
        <v>427.05</v>
      </c>
      <c r="I43" s="4" t="s">
        <v>16</v>
      </c>
      <c r="J43" s="4">
        <v>21</v>
      </c>
      <c r="K43" s="4">
        <v>22</v>
      </c>
      <c r="L43" s="4">
        <v>9</v>
      </c>
      <c r="M43" s="4">
        <v>10.55</v>
      </c>
      <c r="N43" s="4">
        <v>3726.75</v>
      </c>
      <c r="O43" s="4">
        <v>246.6</v>
      </c>
      <c r="P43">
        <f>VLOOKUP($A43,Sheet2!$A:$E,2,0)</f>
        <v>3811.65</v>
      </c>
      <c r="Q43">
        <f>VLOOKUP($A43,Sheet2!$A:$E,3,0)</f>
        <v>3842.05</v>
      </c>
      <c r="R43">
        <f>VLOOKUP($A43,Sheet2!$A:$E,4,0)</f>
        <v>3711.05</v>
      </c>
      <c r="S43">
        <f>VLOOKUP($A43,Sheet2!$A:$E,5,0)</f>
        <v>3726.75</v>
      </c>
      <c r="T43">
        <f t="shared" si="0"/>
        <v>299.05</v>
      </c>
      <c r="U43">
        <f t="shared" si="1"/>
        <v>397.94999999999982</v>
      </c>
      <c r="V43">
        <f t="shared" si="2"/>
        <v>55.050000000000182</v>
      </c>
      <c r="W43">
        <f t="shared" si="3"/>
        <v>22</v>
      </c>
      <c r="X43" s="5">
        <f t="shared" si="4"/>
        <v>356</v>
      </c>
      <c r="Y43">
        <f t="shared" si="5"/>
        <v>499.05000000000018</v>
      </c>
      <c r="Z43">
        <f t="shared" si="6"/>
        <v>321.05</v>
      </c>
      <c r="AA43">
        <f t="shared" si="7"/>
        <v>437.6</v>
      </c>
      <c r="AB43">
        <f>IF(Z43/X43&lt;'model parameter'!$B$2,'model parameter'!$B$2,IF(Y43/X43&gt;'model parameter'!$B$1,'model parameter'!$B$1,AA43/X43))</f>
        <v>1.1100000000000001</v>
      </c>
      <c r="AC43">
        <f t="shared" si="17"/>
        <v>0.57231289766858784</v>
      </c>
      <c r="AD43">
        <f t="shared" si="15"/>
        <v>-0.20097584936982593</v>
      </c>
      <c r="AF43">
        <f t="shared" si="14"/>
        <v>0.90182584269662924</v>
      </c>
      <c r="AG43">
        <f t="shared" si="8"/>
        <v>1.4018258426966297</v>
      </c>
      <c r="AH43" s="14">
        <f t="shared" si="9"/>
        <v>26765.063590565998</v>
      </c>
      <c r="AI43">
        <f t="shared" si="10"/>
        <v>29568.225627659922</v>
      </c>
      <c r="AJ43" s="14">
        <f t="shared" si="11"/>
        <v>2803.1620370939236</v>
      </c>
      <c r="AK43" s="14">
        <f t="shared" si="16"/>
        <v>-9770.2533310814324</v>
      </c>
      <c r="AL43">
        <f t="shared" si="12"/>
        <v>1.104732126923919</v>
      </c>
      <c r="AM43">
        <f t="shared" si="18"/>
        <v>0.37009545829242002</v>
      </c>
      <c r="AN43" s="15">
        <f t="shared" si="13"/>
        <v>0</v>
      </c>
    </row>
    <row r="44" spans="1:40" s="4" customFormat="1" x14ac:dyDescent="0.25">
      <c r="A44" s="3">
        <v>39146</v>
      </c>
      <c r="B44" s="3">
        <v>39170</v>
      </c>
      <c r="C44" s="4" t="s">
        <v>15</v>
      </c>
      <c r="D44" s="4">
        <v>4100</v>
      </c>
      <c r="E44" s="4">
        <v>505</v>
      </c>
      <c r="F44" s="4">
        <v>590</v>
      </c>
      <c r="G44" s="4">
        <v>505</v>
      </c>
      <c r="H44" s="4">
        <v>551.25</v>
      </c>
      <c r="I44" s="4" t="s">
        <v>16</v>
      </c>
      <c r="J44" s="4">
        <v>6.1</v>
      </c>
      <c r="K44" s="4">
        <v>10.5</v>
      </c>
      <c r="L44" s="4">
        <v>6</v>
      </c>
      <c r="M44" s="4">
        <v>7.3</v>
      </c>
      <c r="N44" s="4">
        <v>3576.5</v>
      </c>
      <c r="O44" s="4">
        <v>246.6</v>
      </c>
      <c r="P44">
        <f>VLOOKUP($A44,Sheet2!$A:$E,2,0)</f>
        <v>3726.5</v>
      </c>
      <c r="Q44">
        <f>VLOOKUP($A44,Sheet2!$A:$E,3,0)</f>
        <v>3726.65</v>
      </c>
      <c r="R44">
        <f>VLOOKUP($A44,Sheet2!$A:$E,4,0)</f>
        <v>3554.5</v>
      </c>
      <c r="S44">
        <f>VLOOKUP($A44,Sheet2!$A:$E,5,0)</f>
        <v>3576.5</v>
      </c>
      <c r="T44">
        <f t="shared" si="0"/>
        <v>505</v>
      </c>
      <c r="U44">
        <f t="shared" si="1"/>
        <v>551.5</v>
      </c>
      <c r="V44">
        <f t="shared" si="2"/>
        <v>44.5</v>
      </c>
      <c r="W44">
        <f t="shared" si="3"/>
        <v>10.5</v>
      </c>
      <c r="X44" s="5">
        <f t="shared" si="4"/>
        <v>511.1</v>
      </c>
      <c r="Y44">
        <f t="shared" si="5"/>
        <v>634.5</v>
      </c>
      <c r="Z44">
        <f t="shared" si="6"/>
        <v>511.1</v>
      </c>
      <c r="AA44">
        <f t="shared" si="7"/>
        <v>558.54999999999995</v>
      </c>
      <c r="AB44">
        <f>IF(Z44/X44&lt;'model parameter'!$B$2,'model parameter'!$B$2,IF(Y44/X44&gt;'model parameter'!$B$1,'model parameter'!$B$1,AA44/X44))</f>
        <v>1.1100000000000001</v>
      </c>
      <c r="AC44">
        <f t="shared" si="17"/>
        <v>0.63526731641213252</v>
      </c>
      <c r="AD44">
        <f t="shared" si="15"/>
        <v>-9.0975849369825834E-2</v>
      </c>
      <c r="AF44">
        <f t="shared" si="14"/>
        <v>1</v>
      </c>
      <c r="AG44">
        <f t="shared" si="8"/>
        <v>1.2414400313050282</v>
      </c>
      <c r="AH44" s="14">
        <f t="shared" si="9"/>
        <v>38405.345884055845</v>
      </c>
      <c r="AI44">
        <f t="shared" si="10"/>
        <v>42470.900819894909</v>
      </c>
      <c r="AJ44" s="14">
        <f t="shared" si="11"/>
        <v>4065.5549358390635</v>
      </c>
      <c r="AK44" s="14">
        <f t="shared" si="16"/>
        <v>-5704.6983952423689</v>
      </c>
      <c r="AL44">
        <f t="shared" si="12"/>
        <v>1.1058590892036959</v>
      </c>
      <c r="AM44">
        <f t="shared" si="18"/>
        <v>0.40927342642568004</v>
      </c>
      <c r="AN44" s="15">
        <f t="shared" si="13"/>
        <v>0</v>
      </c>
    </row>
    <row r="45" spans="1:40" s="4" customFormat="1" x14ac:dyDescent="0.25">
      <c r="A45" s="3">
        <v>39147</v>
      </c>
      <c r="B45" s="3">
        <v>39170</v>
      </c>
      <c r="C45" s="4" t="s">
        <v>15</v>
      </c>
      <c r="D45" s="4">
        <v>4100</v>
      </c>
      <c r="E45" s="4">
        <v>514.85</v>
      </c>
      <c r="F45" s="4">
        <v>550</v>
      </c>
      <c r="G45" s="4">
        <v>450</v>
      </c>
      <c r="H45" s="4">
        <v>481.85</v>
      </c>
      <c r="I45" s="4" t="s">
        <v>16</v>
      </c>
      <c r="J45" s="4">
        <v>15</v>
      </c>
      <c r="K45" s="4">
        <v>15</v>
      </c>
      <c r="L45" s="4">
        <v>5.95</v>
      </c>
      <c r="M45" s="4">
        <v>8.9</v>
      </c>
      <c r="N45" s="4">
        <v>3655.65</v>
      </c>
      <c r="O45" s="4">
        <v>246.6</v>
      </c>
      <c r="P45">
        <f>VLOOKUP($A45,Sheet2!$A:$E,2,0)</f>
        <v>3577.15</v>
      </c>
      <c r="Q45">
        <f>VLOOKUP($A45,Sheet2!$A:$E,3,0)</f>
        <v>3679.15</v>
      </c>
      <c r="R45">
        <f>VLOOKUP($A45,Sheet2!$A:$E,4,0)</f>
        <v>3576.65</v>
      </c>
      <c r="S45">
        <f>VLOOKUP($A45,Sheet2!$A:$E,5,0)</f>
        <v>3655.65</v>
      </c>
      <c r="T45">
        <f t="shared" si="0"/>
        <v>450</v>
      </c>
      <c r="U45">
        <f t="shared" si="1"/>
        <v>529.29999999999973</v>
      </c>
      <c r="V45">
        <f t="shared" si="2"/>
        <v>26.649999999999636</v>
      </c>
      <c r="W45">
        <f t="shared" si="3"/>
        <v>15</v>
      </c>
      <c r="X45" s="5">
        <f t="shared" si="4"/>
        <v>529.85</v>
      </c>
      <c r="Y45">
        <f t="shared" si="5"/>
        <v>576.64999999999964</v>
      </c>
      <c r="Z45">
        <f t="shared" si="6"/>
        <v>465</v>
      </c>
      <c r="AA45">
        <f t="shared" si="7"/>
        <v>490.75</v>
      </c>
      <c r="AB45">
        <f>IF(Z45/X45&lt;'model parameter'!$B$2,'model parameter'!$B$2,IF(Y45/X45&gt;'model parameter'!$B$1,'model parameter'!$B$1,AA45/X45))</f>
        <v>0.92620552986694349</v>
      </c>
      <c r="AC45">
        <f t="shared" si="17"/>
        <v>0.58838810140465048</v>
      </c>
      <c r="AD45">
        <f t="shared" si="15"/>
        <v>-0.16477031950288235</v>
      </c>
      <c r="AF45">
        <f t="shared" si="14"/>
        <v>0.87760686986883074</v>
      </c>
      <c r="AG45">
        <f t="shared" si="8"/>
        <v>1.0883268849674428</v>
      </c>
      <c r="AH45" s="14">
        <f t="shared" si="9"/>
        <v>39812.536683558967</v>
      </c>
      <c r="AI45">
        <f t="shared" si="10"/>
        <v>36732.256515176508</v>
      </c>
      <c r="AJ45" s="14">
        <f t="shared" si="11"/>
        <v>-3080.2801683824582</v>
      </c>
      <c r="AK45" s="14">
        <f t="shared" si="16"/>
        <v>-8784.9785636248271</v>
      </c>
      <c r="AL45">
        <f t="shared" si="12"/>
        <v>0.92263039672992009</v>
      </c>
      <c r="AM45">
        <f t="shared" si="18"/>
        <v>0.37760810379413895</v>
      </c>
      <c r="AN45" s="15">
        <f t="shared" si="13"/>
        <v>0</v>
      </c>
    </row>
    <row r="46" spans="1:40" s="4" customFormat="1" x14ac:dyDescent="0.25">
      <c r="A46" s="3">
        <v>39148</v>
      </c>
      <c r="B46" s="3">
        <v>39170</v>
      </c>
      <c r="C46" s="4" t="s">
        <v>15</v>
      </c>
      <c r="D46" s="4">
        <v>4100</v>
      </c>
      <c r="E46" s="4">
        <v>400</v>
      </c>
      <c r="F46" s="4">
        <v>585</v>
      </c>
      <c r="G46" s="4">
        <v>400</v>
      </c>
      <c r="H46" s="4">
        <v>509.85</v>
      </c>
      <c r="I46" s="4" t="s">
        <v>16</v>
      </c>
      <c r="J46" s="4">
        <v>10</v>
      </c>
      <c r="K46" s="4">
        <v>10</v>
      </c>
      <c r="L46" s="4">
        <v>5.5</v>
      </c>
      <c r="M46" s="4">
        <v>7.7</v>
      </c>
      <c r="N46" s="4">
        <v>3626.85</v>
      </c>
      <c r="O46" s="4">
        <v>246.6</v>
      </c>
      <c r="P46">
        <f>VLOOKUP($A46,Sheet2!$A:$E,2,0)</f>
        <v>3661.55</v>
      </c>
      <c r="Q46">
        <f>VLOOKUP($A46,Sheet2!$A:$E,3,0)</f>
        <v>3714.15</v>
      </c>
      <c r="R46">
        <f>VLOOKUP($A46,Sheet2!$A:$E,4,0)</f>
        <v>3568.55</v>
      </c>
      <c r="S46">
        <f>VLOOKUP($A46,Sheet2!$A:$E,5,0)</f>
        <v>3626.85</v>
      </c>
      <c r="T46">
        <f t="shared" si="0"/>
        <v>400</v>
      </c>
      <c r="U46">
        <f t="shared" si="1"/>
        <v>536.94999999999982</v>
      </c>
      <c r="V46">
        <f t="shared" si="2"/>
        <v>53.550000000000182</v>
      </c>
      <c r="W46">
        <f t="shared" si="3"/>
        <v>10</v>
      </c>
      <c r="X46" s="5">
        <f t="shared" si="4"/>
        <v>410</v>
      </c>
      <c r="Y46">
        <f t="shared" si="5"/>
        <v>638.55000000000018</v>
      </c>
      <c r="Z46">
        <f t="shared" si="6"/>
        <v>410</v>
      </c>
      <c r="AA46">
        <f t="shared" si="7"/>
        <v>517.55000000000007</v>
      </c>
      <c r="AB46">
        <f>IF(Z46/X46&lt;'model parameter'!$B$2,'model parameter'!$B$2,IF(Y46/X46&gt;'model parameter'!$B$1,'model parameter'!$B$1,AA46/X46))</f>
        <v>1.1100000000000001</v>
      </c>
      <c r="AC46">
        <f t="shared" si="17"/>
        <v>0.65311079255916205</v>
      </c>
      <c r="AD46">
        <f t="shared" si="15"/>
        <v>-5.4770319502882248E-2</v>
      </c>
      <c r="AF46">
        <f t="shared" si="14"/>
        <v>1</v>
      </c>
      <c r="AG46">
        <f t="shared" si="8"/>
        <v>1.5574390243902443</v>
      </c>
      <c r="AH46" s="14">
        <f t="shared" si="9"/>
        <v>30817.773093134998</v>
      </c>
      <c r="AI46">
        <f t="shared" si="10"/>
        <v>34060.452967316203</v>
      </c>
      <c r="AJ46" s="14">
        <f t="shared" si="11"/>
        <v>3242.6798741812054</v>
      </c>
      <c r="AK46" s="14">
        <f t="shared" si="16"/>
        <v>-5542.2986894436217</v>
      </c>
      <c r="AL46">
        <f t="shared" si="12"/>
        <v>1.1052210964232048</v>
      </c>
      <c r="AM46">
        <f t="shared" si="18"/>
        <v>0.41734044249364555</v>
      </c>
      <c r="AN46" s="15">
        <f t="shared" si="13"/>
        <v>0</v>
      </c>
    </row>
    <row r="47" spans="1:40" s="4" customFormat="1" x14ac:dyDescent="0.25">
      <c r="A47" s="3">
        <v>39149</v>
      </c>
      <c r="B47" s="3">
        <v>39170</v>
      </c>
      <c r="C47" s="4" t="s">
        <v>15</v>
      </c>
      <c r="D47" s="4">
        <v>4100</v>
      </c>
      <c r="E47" s="4">
        <v>480</v>
      </c>
      <c r="F47" s="4">
        <v>493.5</v>
      </c>
      <c r="G47" s="4">
        <v>350</v>
      </c>
      <c r="H47" s="4">
        <v>365.1</v>
      </c>
      <c r="I47" s="4" t="s">
        <v>16</v>
      </c>
      <c r="J47" s="4">
        <v>6.25</v>
      </c>
      <c r="K47" s="4">
        <v>15</v>
      </c>
      <c r="L47" s="4">
        <v>6.25</v>
      </c>
      <c r="M47" s="4">
        <v>13.15</v>
      </c>
      <c r="N47" s="4">
        <v>3761.65</v>
      </c>
      <c r="O47" s="4">
        <v>246.6</v>
      </c>
      <c r="P47">
        <f>VLOOKUP($A47,Sheet2!$A:$E,2,0)</f>
        <v>3627.25</v>
      </c>
      <c r="Q47">
        <f>VLOOKUP($A47,Sheet2!$A:$E,3,0)</f>
        <v>3779.5</v>
      </c>
      <c r="R47">
        <f>VLOOKUP($A47,Sheet2!$A:$E,4,0)</f>
        <v>3626.8</v>
      </c>
      <c r="S47">
        <f>VLOOKUP($A47,Sheet2!$A:$E,5,0)</f>
        <v>3761.65</v>
      </c>
      <c r="T47">
        <f t="shared" si="0"/>
        <v>350</v>
      </c>
      <c r="U47">
        <f t="shared" si="1"/>
        <v>479.44999999999982</v>
      </c>
      <c r="V47">
        <f t="shared" si="2"/>
        <v>20.300000000000182</v>
      </c>
      <c r="W47">
        <f t="shared" si="3"/>
        <v>15</v>
      </c>
      <c r="X47" s="5">
        <f t="shared" si="4"/>
        <v>486.25</v>
      </c>
      <c r="Y47">
        <f t="shared" si="5"/>
        <v>513.80000000000018</v>
      </c>
      <c r="Z47">
        <f t="shared" si="6"/>
        <v>365</v>
      </c>
      <c r="AA47">
        <f t="shared" si="7"/>
        <v>378.25</v>
      </c>
      <c r="AB47">
        <f>IF(Z47/X47&lt;'model parameter'!$B$2,'model parameter'!$B$2,IF(Y47/X47&gt;'model parameter'!$B$1,'model parameter'!$B$1,AA47/X47))</f>
        <v>0.77789203084832903</v>
      </c>
      <c r="AC47">
        <f t="shared" si="17"/>
        <v>0.50804968079280832</v>
      </c>
      <c r="AD47">
        <f t="shared" si="15"/>
        <v>-0.27687828865455322</v>
      </c>
      <c r="AF47">
        <f t="shared" si="14"/>
        <v>0.75064267352185088</v>
      </c>
      <c r="AG47">
        <f t="shared" si="8"/>
        <v>1.0566580976863758</v>
      </c>
      <c r="AH47" s="14">
        <f t="shared" si="9"/>
        <v>36540.349011114369</v>
      </c>
      <c r="AI47">
        <f t="shared" si="10"/>
        <v>28300.898895701499</v>
      </c>
      <c r="AJ47" s="14">
        <f t="shared" si="11"/>
        <v>-8239.4501154128702</v>
      </c>
      <c r="AK47" s="14">
        <f t="shared" si="16"/>
        <v>-13781.748804856492</v>
      </c>
      <c r="AL47">
        <f t="shared" si="12"/>
        <v>0.77451090812223222</v>
      </c>
      <c r="AM47">
        <f t="shared" si="18"/>
        <v>0.32323472511188767</v>
      </c>
      <c r="AN47" s="15">
        <f t="shared" si="13"/>
        <v>0</v>
      </c>
    </row>
    <row r="48" spans="1:40" s="4" customFormat="1" x14ac:dyDescent="0.25">
      <c r="A48" s="3">
        <v>39150</v>
      </c>
      <c r="B48" s="3">
        <v>39170</v>
      </c>
      <c r="C48" s="4" t="s">
        <v>15</v>
      </c>
      <c r="D48" s="4">
        <v>4100</v>
      </c>
      <c r="E48" s="4">
        <v>371</v>
      </c>
      <c r="F48" s="4">
        <v>447</v>
      </c>
      <c r="G48" s="4">
        <v>363.05</v>
      </c>
      <c r="H48" s="4">
        <v>401.6</v>
      </c>
      <c r="I48" s="4" t="s">
        <v>16</v>
      </c>
      <c r="J48" s="4">
        <v>11.1</v>
      </c>
      <c r="K48" s="4">
        <v>14</v>
      </c>
      <c r="L48" s="4">
        <v>8.3000000000000007</v>
      </c>
      <c r="M48" s="4">
        <v>9.75</v>
      </c>
      <c r="N48" s="4">
        <v>3718</v>
      </c>
      <c r="O48" s="4">
        <v>246.6</v>
      </c>
      <c r="P48">
        <f>VLOOKUP($A48,Sheet2!$A:$E,2,0)</f>
        <v>3761.85</v>
      </c>
      <c r="Q48">
        <f>VLOOKUP($A48,Sheet2!$A:$E,3,0)</f>
        <v>3795.7</v>
      </c>
      <c r="R48">
        <f>VLOOKUP($A48,Sheet2!$A:$E,4,0)</f>
        <v>3684.25</v>
      </c>
      <c r="S48">
        <f>VLOOKUP($A48,Sheet2!$A:$E,5,0)</f>
        <v>3718</v>
      </c>
      <c r="T48">
        <f t="shared" si="0"/>
        <v>363.05</v>
      </c>
      <c r="U48">
        <f t="shared" si="1"/>
        <v>424.05000000000018</v>
      </c>
      <c r="V48">
        <f t="shared" si="2"/>
        <v>31.25</v>
      </c>
      <c r="W48">
        <f t="shared" si="3"/>
        <v>14</v>
      </c>
      <c r="X48" s="5">
        <f t="shared" si="4"/>
        <v>382.1</v>
      </c>
      <c r="Y48">
        <f t="shared" si="5"/>
        <v>478.25</v>
      </c>
      <c r="Z48">
        <f t="shared" si="6"/>
        <v>377.05</v>
      </c>
      <c r="AA48">
        <f t="shared" si="7"/>
        <v>411.35</v>
      </c>
      <c r="AB48">
        <f>IF(Z48/X48&lt;'model parameter'!$B$2,'model parameter'!$B$2,IF(Y48/X48&gt;'model parameter'!$B$1,'model parameter'!$B$1,AA48/X48))</f>
        <v>1.1100000000000001</v>
      </c>
      <c r="AC48">
        <f t="shared" si="17"/>
        <v>0.56393514568001724</v>
      </c>
      <c r="AD48">
        <f t="shared" si="15"/>
        <v>-0.16687828865455312</v>
      </c>
      <c r="AF48">
        <f t="shared" si="14"/>
        <v>0.98678356451190785</v>
      </c>
      <c r="AG48">
        <f t="shared" si="8"/>
        <v>1.2516356974613974</v>
      </c>
      <c r="AH48" s="14">
        <f t="shared" si="9"/>
        <v>28723.873183474348</v>
      </c>
      <c r="AI48">
        <f t="shared" si="10"/>
        <v>31739.468841827129</v>
      </c>
      <c r="AJ48" s="14">
        <f t="shared" si="11"/>
        <v>3015.5956583527804</v>
      </c>
      <c r="AK48" s="14">
        <f t="shared" si="16"/>
        <v>-10766.153146503711</v>
      </c>
      <c r="AL48">
        <f t="shared" si="12"/>
        <v>1.1049856904426014</v>
      </c>
      <c r="AM48">
        <f t="shared" si="18"/>
        <v>0.35716974590278366</v>
      </c>
      <c r="AN48" s="15">
        <f t="shared" si="13"/>
        <v>0</v>
      </c>
    </row>
    <row r="49" spans="1:40" s="4" customFormat="1" x14ac:dyDescent="0.25">
      <c r="A49" s="3">
        <v>39153</v>
      </c>
      <c r="B49" s="3">
        <v>39170</v>
      </c>
      <c r="C49" s="4" t="s">
        <v>15</v>
      </c>
      <c r="D49" s="4">
        <v>4100</v>
      </c>
      <c r="E49" s="4">
        <v>401</v>
      </c>
      <c r="F49" s="4">
        <v>401</v>
      </c>
      <c r="G49" s="4">
        <v>340</v>
      </c>
      <c r="H49" s="4">
        <v>381.25</v>
      </c>
      <c r="I49" s="4" t="s">
        <v>16</v>
      </c>
      <c r="J49" s="4">
        <v>9.75</v>
      </c>
      <c r="K49" s="4">
        <v>12.25</v>
      </c>
      <c r="L49" s="4">
        <v>8.0500000000000007</v>
      </c>
      <c r="M49" s="4">
        <v>8.6</v>
      </c>
      <c r="N49" s="4">
        <v>3734.6</v>
      </c>
      <c r="O49" s="4">
        <v>246.6</v>
      </c>
      <c r="P49">
        <f>VLOOKUP($A49,Sheet2!$A:$E,2,0)</f>
        <v>3717.45</v>
      </c>
      <c r="Q49">
        <f>VLOOKUP($A49,Sheet2!$A:$E,3,0)</f>
        <v>3781.45</v>
      </c>
      <c r="R49">
        <f>VLOOKUP($A49,Sheet2!$A:$E,4,0)</f>
        <v>3713.9</v>
      </c>
      <c r="S49">
        <f>VLOOKUP($A49,Sheet2!$A:$E,5,0)</f>
        <v>3734.6</v>
      </c>
      <c r="T49">
        <f t="shared" si="0"/>
        <v>340</v>
      </c>
      <c r="U49">
        <f t="shared" si="1"/>
        <v>394.15000000000009</v>
      </c>
      <c r="V49">
        <f t="shared" si="2"/>
        <v>14.899999999999636</v>
      </c>
      <c r="W49">
        <f t="shared" si="3"/>
        <v>12.25</v>
      </c>
      <c r="X49" s="5">
        <f t="shared" si="4"/>
        <v>410.75</v>
      </c>
      <c r="Y49">
        <f t="shared" si="5"/>
        <v>415.89999999999964</v>
      </c>
      <c r="Z49">
        <f t="shared" si="6"/>
        <v>352.25</v>
      </c>
      <c r="AA49">
        <f t="shared" si="7"/>
        <v>389.85</v>
      </c>
      <c r="AB49">
        <f>IF(Z49/X49&lt;'model parameter'!$B$2,'model parameter'!$B$2,IF(Y49/X49&gt;'model parameter'!$B$1,'model parameter'!$B$1,AA49/X49))</f>
        <v>0.94911746804625685</v>
      </c>
      <c r="AC49">
        <f t="shared" si="17"/>
        <v>0.53524069761011495</v>
      </c>
      <c r="AD49">
        <f t="shared" si="15"/>
        <v>-0.21776082060829627</v>
      </c>
      <c r="AF49">
        <f t="shared" si="14"/>
        <v>0.85757760194765675</v>
      </c>
      <c r="AG49">
        <f t="shared" si="8"/>
        <v>1.0125380401704192</v>
      </c>
      <c r="AH49" s="14">
        <f t="shared" si="9"/>
        <v>30874.060725115123</v>
      </c>
      <c r="AI49">
        <f t="shared" si="10"/>
        <v>29170.265548020699</v>
      </c>
      <c r="AJ49" s="14">
        <f t="shared" si="11"/>
        <v>-1703.7951770944237</v>
      </c>
      <c r="AK49" s="14">
        <f t="shared" si="16"/>
        <v>-12469.948323598135</v>
      </c>
      <c r="AL49">
        <f t="shared" si="12"/>
        <v>0.94481467169919642</v>
      </c>
      <c r="AM49">
        <f t="shared" si="18"/>
        <v>0.33745921621602393</v>
      </c>
      <c r="AN49" s="15">
        <f t="shared" si="13"/>
        <v>0</v>
      </c>
    </row>
    <row r="50" spans="1:40" s="4" customFormat="1" x14ac:dyDescent="0.25">
      <c r="A50" s="3">
        <v>39154</v>
      </c>
      <c r="B50" s="3">
        <v>39170</v>
      </c>
      <c r="C50" s="4" t="s">
        <v>15</v>
      </c>
      <c r="D50" s="4">
        <v>4100</v>
      </c>
      <c r="E50" s="4">
        <v>418</v>
      </c>
      <c r="F50" s="4">
        <v>418</v>
      </c>
      <c r="G50" s="4">
        <v>346</v>
      </c>
      <c r="H50" s="4">
        <v>352.15</v>
      </c>
      <c r="I50" s="4" t="s">
        <v>16</v>
      </c>
      <c r="J50" s="4">
        <v>8.5</v>
      </c>
      <c r="K50" s="4">
        <v>9.9499999999999993</v>
      </c>
      <c r="L50" s="4">
        <v>7.05</v>
      </c>
      <c r="M50" s="4">
        <v>9.4</v>
      </c>
      <c r="N50" s="4">
        <v>3770.55</v>
      </c>
      <c r="O50" s="4">
        <v>246.6</v>
      </c>
      <c r="P50">
        <f>VLOOKUP($A50,Sheet2!$A:$E,2,0)</f>
        <v>3735.25</v>
      </c>
      <c r="Q50">
        <f>VLOOKUP($A50,Sheet2!$A:$E,3,0)</f>
        <v>3775.85</v>
      </c>
      <c r="R50">
        <f>VLOOKUP($A50,Sheet2!$A:$E,4,0)</f>
        <v>3717.15</v>
      </c>
      <c r="S50">
        <f>VLOOKUP($A50,Sheet2!$A:$E,5,0)</f>
        <v>3770.55</v>
      </c>
      <c r="T50">
        <f t="shared" si="0"/>
        <v>346</v>
      </c>
      <c r="U50">
        <f t="shared" si="1"/>
        <v>389.90000000000009</v>
      </c>
      <c r="V50">
        <f t="shared" si="2"/>
        <v>35.149999999999636</v>
      </c>
      <c r="W50">
        <f t="shared" si="3"/>
        <v>9.9499999999999993</v>
      </c>
      <c r="X50" s="5">
        <f t="shared" si="4"/>
        <v>426.5</v>
      </c>
      <c r="Y50">
        <f t="shared" si="5"/>
        <v>453.14999999999964</v>
      </c>
      <c r="Z50">
        <f t="shared" si="6"/>
        <v>355.95</v>
      </c>
      <c r="AA50">
        <f t="shared" si="7"/>
        <v>361.54999999999995</v>
      </c>
      <c r="AB50">
        <f>IF(Z50/X50&lt;'model parameter'!$B$2,'model parameter'!$B$2,IF(Y50/X50&gt;'model parameter'!$B$1,'model parameter'!$B$1,AA50/X50))</f>
        <v>0.84771395076201628</v>
      </c>
      <c r="AC50">
        <f t="shared" si="17"/>
        <v>0.45373100637968822</v>
      </c>
      <c r="AD50">
        <f t="shared" si="15"/>
        <v>-0.37004686984627999</v>
      </c>
      <c r="AF50">
        <f t="shared" si="14"/>
        <v>0.8345838218053927</v>
      </c>
      <c r="AG50">
        <f t="shared" si="8"/>
        <v>1.0624853458382173</v>
      </c>
      <c r="AH50" s="14">
        <f t="shared" si="9"/>
        <v>32056.100996697747</v>
      </c>
      <c r="AI50">
        <f t="shared" si="10"/>
        <v>27049.310697966095</v>
      </c>
      <c r="AJ50" s="14">
        <f t="shared" si="11"/>
        <v>-5006.790298731652</v>
      </c>
      <c r="AK50" s="14">
        <f t="shared" si="16"/>
        <v>-17476.738622329787</v>
      </c>
      <c r="AL50">
        <f t="shared" si="12"/>
        <v>0.84381162577297142</v>
      </c>
      <c r="AM50">
        <f t="shared" si="18"/>
        <v>0.2847520098673158</v>
      </c>
      <c r="AN50" s="15">
        <f t="shared" si="13"/>
        <v>0</v>
      </c>
    </row>
    <row r="51" spans="1:40" s="4" customFormat="1" x14ac:dyDescent="0.25">
      <c r="A51" s="3">
        <v>39155</v>
      </c>
      <c r="B51" s="3">
        <v>39170</v>
      </c>
      <c r="C51" s="4" t="s">
        <v>15</v>
      </c>
      <c r="D51" s="4">
        <v>4100</v>
      </c>
      <c r="E51" s="4">
        <v>421</v>
      </c>
      <c r="F51" s="4">
        <v>516</v>
      </c>
      <c r="G51" s="4">
        <v>421</v>
      </c>
      <c r="H51" s="4">
        <v>509.45</v>
      </c>
      <c r="I51" s="4" t="s">
        <v>16</v>
      </c>
      <c r="J51" s="4">
        <v>7</v>
      </c>
      <c r="K51" s="4">
        <v>7</v>
      </c>
      <c r="L51" s="4">
        <v>4.5999999999999996</v>
      </c>
      <c r="M51" s="4">
        <v>5.35</v>
      </c>
      <c r="N51" s="4">
        <v>3641.1</v>
      </c>
      <c r="O51" s="4">
        <v>246.6</v>
      </c>
      <c r="P51">
        <f>VLOOKUP($A51,Sheet2!$A:$E,2,0)</f>
        <v>3768.4</v>
      </c>
      <c r="Q51">
        <f>VLOOKUP($A51,Sheet2!$A:$E,3,0)</f>
        <v>3768.4</v>
      </c>
      <c r="R51">
        <f>VLOOKUP($A51,Sheet2!$A:$E,4,0)</f>
        <v>3623</v>
      </c>
      <c r="S51">
        <f>VLOOKUP($A51,Sheet2!$A:$E,5,0)</f>
        <v>3641.1</v>
      </c>
      <c r="T51">
        <f t="shared" si="0"/>
        <v>421</v>
      </c>
      <c r="U51">
        <f t="shared" si="1"/>
        <v>481.60000000000036</v>
      </c>
      <c r="V51">
        <f t="shared" si="2"/>
        <v>39</v>
      </c>
      <c r="W51">
        <f t="shared" si="3"/>
        <v>7</v>
      </c>
      <c r="X51" s="5">
        <f t="shared" si="4"/>
        <v>428</v>
      </c>
      <c r="Y51">
        <f t="shared" si="5"/>
        <v>555</v>
      </c>
      <c r="Z51">
        <f t="shared" si="6"/>
        <v>428</v>
      </c>
      <c r="AA51">
        <f t="shared" si="7"/>
        <v>514.79999999999995</v>
      </c>
      <c r="AB51">
        <f>IF(Z51/X51&lt;'model parameter'!$B$2,'model parameter'!$B$2,IF(Y51/X51&gt;'model parameter'!$B$1,'model parameter'!$B$1,AA51/X51))</f>
        <v>1.1100000000000001</v>
      </c>
      <c r="AC51">
        <f t="shared" si="17"/>
        <v>0.50364141708145393</v>
      </c>
      <c r="AD51">
        <f t="shared" si="15"/>
        <v>-0.26004686984627989</v>
      </c>
      <c r="AF51">
        <f t="shared" si="14"/>
        <v>1</v>
      </c>
      <c r="AG51">
        <f t="shared" si="8"/>
        <v>1.2967289719626167</v>
      </c>
      <c r="AH51" s="14">
        <f t="shared" si="9"/>
        <v>32168.676260657998</v>
      </c>
      <c r="AI51">
        <f t="shared" si="10"/>
        <v>35557.862080534964</v>
      </c>
      <c r="AJ51" s="14">
        <f t="shared" si="11"/>
        <v>3389.185819876966</v>
      </c>
      <c r="AK51" s="14">
        <f t="shared" si="16"/>
        <v>-14087.552802452821</v>
      </c>
      <c r="AL51">
        <f t="shared" si="12"/>
        <v>1.1053567076374202</v>
      </c>
      <c r="AM51">
        <f t="shared" si="18"/>
        <v>0.31475254412007442</v>
      </c>
      <c r="AN51" s="15">
        <f t="shared" si="13"/>
        <v>0</v>
      </c>
    </row>
    <row r="52" spans="1:40" s="4" customFormat="1" x14ac:dyDescent="0.25">
      <c r="A52" s="3">
        <v>39156</v>
      </c>
      <c r="B52" s="3">
        <v>39170</v>
      </c>
      <c r="C52" s="4" t="s">
        <v>15</v>
      </c>
      <c r="D52" s="4">
        <v>4100</v>
      </c>
      <c r="E52" s="4">
        <v>480</v>
      </c>
      <c r="F52" s="4">
        <v>495</v>
      </c>
      <c r="G52" s="4">
        <v>420</v>
      </c>
      <c r="H52" s="4">
        <v>487.25</v>
      </c>
      <c r="I52" s="4" t="s">
        <v>16</v>
      </c>
      <c r="J52" s="4">
        <v>6.5</v>
      </c>
      <c r="K52" s="4">
        <v>6.5</v>
      </c>
      <c r="L52" s="4">
        <v>3.4</v>
      </c>
      <c r="M52" s="4">
        <v>3.85</v>
      </c>
      <c r="N52" s="4">
        <v>3643.6</v>
      </c>
      <c r="O52" s="4">
        <v>246.6</v>
      </c>
      <c r="P52">
        <f>VLOOKUP($A52,Sheet2!$A:$E,2,0)</f>
        <v>3644.9</v>
      </c>
      <c r="Q52">
        <f>VLOOKUP($A52,Sheet2!$A:$E,3,0)</f>
        <v>3711.05</v>
      </c>
      <c r="R52">
        <f>VLOOKUP($A52,Sheet2!$A:$E,4,0)</f>
        <v>3630.55</v>
      </c>
      <c r="S52">
        <f>VLOOKUP($A52,Sheet2!$A:$E,5,0)</f>
        <v>3643.6</v>
      </c>
      <c r="T52">
        <f t="shared" si="0"/>
        <v>420</v>
      </c>
      <c r="U52">
        <f t="shared" si="1"/>
        <v>472.84999999999945</v>
      </c>
      <c r="V52">
        <f t="shared" si="2"/>
        <v>25.550000000000182</v>
      </c>
      <c r="W52">
        <f t="shared" si="3"/>
        <v>6.5</v>
      </c>
      <c r="X52" s="5">
        <f t="shared" si="4"/>
        <v>486.5</v>
      </c>
      <c r="Y52">
        <f t="shared" si="5"/>
        <v>520.55000000000018</v>
      </c>
      <c r="Z52">
        <f t="shared" si="6"/>
        <v>426.5</v>
      </c>
      <c r="AA52">
        <f t="shared" si="7"/>
        <v>491.1</v>
      </c>
      <c r="AB52">
        <f>IF(Z52/X52&lt;'model parameter'!$B$2,'model parameter'!$B$2,IF(Y52/X52&gt;'model parameter'!$B$1,'model parameter'!$B$1,AA52/X52))</f>
        <v>1.0094552929085303</v>
      </c>
      <c r="AC52">
        <f t="shared" si="17"/>
        <v>0.50840349420082631</v>
      </c>
      <c r="AD52">
        <f t="shared" si="15"/>
        <v>-0.25059157693774958</v>
      </c>
      <c r="AF52">
        <f t="shared" si="14"/>
        <v>0.87667009249743066</v>
      </c>
      <c r="AG52">
        <f t="shared" si="8"/>
        <v>1.0699897225077084</v>
      </c>
      <c r="AH52" s="14">
        <f t="shared" si="9"/>
        <v>36559.111555107738</v>
      </c>
      <c r="AI52">
        <f t="shared" si="10"/>
        <v>36758.487405548207</v>
      </c>
      <c r="AJ52" s="14">
        <f t="shared" si="11"/>
        <v>199.37585044046864</v>
      </c>
      <c r="AK52" s="14">
        <f t="shared" si="16"/>
        <v>-13888.176952012353</v>
      </c>
      <c r="AL52">
        <f t="shared" si="12"/>
        <v>1.0054535201201467</v>
      </c>
      <c r="AM52">
        <f t="shared" si="18"/>
        <v>0.31646905345230059</v>
      </c>
      <c r="AN52" s="15">
        <f t="shared" si="13"/>
        <v>0</v>
      </c>
    </row>
    <row r="53" spans="1:40" s="4" customFormat="1" x14ac:dyDescent="0.25">
      <c r="A53" s="3">
        <v>39157</v>
      </c>
      <c r="B53" s="3">
        <v>39170</v>
      </c>
      <c r="C53" s="4" t="s">
        <v>15</v>
      </c>
      <c r="D53" s="4">
        <v>4100</v>
      </c>
      <c r="E53" s="4">
        <v>462</v>
      </c>
      <c r="F53" s="4">
        <v>559.9</v>
      </c>
      <c r="G53" s="4">
        <v>462</v>
      </c>
      <c r="H53" s="4">
        <v>524.65</v>
      </c>
      <c r="I53" s="4" t="s">
        <v>16</v>
      </c>
      <c r="J53" s="4">
        <v>3.5</v>
      </c>
      <c r="K53" s="4">
        <v>4</v>
      </c>
      <c r="L53" s="4">
        <v>2</v>
      </c>
      <c r="M53" s="4">
        <v>3.85</v>
      </c>
      <c r="N53" s="4">
        <v>3608.55</v>
      </c>
      <c r="O53" s="4">
        <v>246.6</v>
      </c>
      <c r="P53">
        <f>VLOOKUP($A53,Sheet2!$A:$E,2,0)</f>
        <v>3639.35</v>
      </c>
      <c r="Q53">
        <f>VLOOKUP($A53,Sheet2!$A:$E,3,0)</f>
        <v>3683.6</v>
      </c>
      <c r="R53">
        <f>VLOOKUP($A53,Sheet2!$A:$E,4,0)</f>
        <v>3573.85</v>
      </c>
      <c r="S53">
        <f>VLOOKUP($A53,Sheet2!$A:$E,5,0)</f>
        <v>3608.55</v>
      </c>
      <c r="T53">
        <f t="shared" si="0"/>
        <v>462</v>
      </c>
      <c r="U53">
        <f t="shared" si="1"/>
        <v>528.15000000000009</v>
      </c>
      <c r="V53">
        <f t="shared" si="2"/>
        <v>33.75</v>
      </c>
      <c r="W53">
        <f t="shared" si="3"/>
        <v>4</v>
      </c>
      <c r="X53" s="5">
        <f t="shared" si="4"/>
        <v>465.5</v>
      </c>
      <c r="Y53">
        <f t="shared" si="5"/>
        <v>593.65</v>
      </c>
      <c r="Z53">
        <f t="shared" si="6"/>
        <v>465.5</v>
      </c>
      <c r="AA53">
        <f t="shared" si="7"/>
        <v>528.5</v>
      </c>
      <c r="AB53">
        <f>IF(Z53/X53&lt;'model parameter'!$B$2,'model parameter'!$B$2,IF(Y53/X53&gt;'model parameter'!$B$1,'model parameter'!$B$1,AA53/X53))</f>
        <v>1.1100000000000001</v>
      </c>
      <c r="AC53">
        <f t="shared" si="17"/>
        <v>0.56432787856291722</v>
      </c>
      <c r="AD53">
        <f t="shared" si="15"/>
        <v>-0.14059157693774949</v>
      </c>
      <c r="AF53">
        <f t="shared" si="14"/>
        <v>1</v>
      </c>
      <c r="AG53">
        <f t="shared" si="8"/>
        <v>1.2752953813104189</v>
      </c>
      <c r="AH53" s="14">
        <f t="shared" si="9"/>
        <v>34983.057859664244</v>
      </c>
      <c r="AI53">
        <f t="shared" si="10"/>
        <v>38677.464399740711</v>
      </c>
      <c r="AJ53" s="14">
        <f t="shared" si="11"/>
        <v>3694.4065400764666</v>
      </c>
      <c r="AK53" s="14">
        <f t="shared" si="16"/>
        <v>-10193.770411935886</v>
      </c>
      <c r="AL53">
        <f t="shared" si="12"/>
        <v>1.105605592138249</v>
      </c>
      <c r="AM53">
        <f t="shared" si="18"/>
        <v>0.34988995523556199</v>
      </c>
      <c r="AN53" s="15">
        <f t="shared" si="13"/>
        <v>0</v>
      </c>
    </row>
    <row r="54" spans="1:40" s="4" customFormat="1" x14ac:dyDescent="0.25">
      <c r="A54" s="3">
        <v>39160</v>
      </c>
      <c r="B54" s="3">
        <v>39170</v>
      </c>
      <c r="C54" s="4" t="s">
        <v>15</v>
      </c>
      <c r="D54" s="4">
        <v>4100</v>
      </c>
      <c r="E54" s="4">
        <v>499.95</v>
      </c>
      <c r="F54" s="4">
        <v>507</v>
      </c>
      <c r="G54" s="4">
        <v>435</v>
      </c>
      <c r="H54" s="4">
        <v>440.3</v>
      </c>
      <c r="I54" s="4" t="s">
        <v>16</v>
      </c>
      <c r="J54" s="4">
        <v>3.05</v>
      </c>
      <c r="K54" s="4">
        <v>5</v>
      </c>
      <c r="L54" s="4">
        <v>2.15</v>
      </c>
      <c r="M54" s="4">
        <v>4.2</v>
      </c>
      <c r="N54" s="4">
        <v>3678.9</v>
      </c>
      <c r="O54" s="4">
        <v>246.6</v>
      </c>
      <c r="P54">
        <f>VLOOKUP($A54,Sheet2!$A:$E,2,0)</f>
        <v>3611.3</v>
      </c>
      <c r="Q54">
        <f>VLOOKUP($A54,Sheet2!$A:$E,3,0)</f>
        <v>3683.35</v>
      </c>
      <c r="R54">
        <f>VLOOKUP($A54,Sheet2!$A:$E,4,0)</f>
        <v>3602.85</v>
      </c>
      <c r="S54">
        <f>VLOOKUP($A54,Sheet2!$A:$E,5,0)</f>
        <v>3678.9</v>
      </c>
      <c r="T54">
        <f t="shared" si="0"/>
        <v>435</v>
      </c>
      <c r="U54">
        <f t="shared" si="1"/>
        <v>499.29999999999973</v>
      </c>
      <c r="V54">
        <f t="shared" si="2"/>
        <v>9.8500000000003638</v>
      </c>
      <c r="W54">
        <f t="shared" si="3"/>
        <v>5</v>
      </c>
      <c r="X54" s="5">
        <f t="shared" si="4"/>
        <v>503</v>
      </c>
      <c r="Y54">
        <f t="shared" si="5"/>
        <v>516.85000000000036</v>
      </c>
      <c r="Z54">
        <f t="shared" si="6"/>
        <v>440</v>
      </c>
      <c r="AA54">
        <f t="shared" si="7"/>
        <v>444.5</v>
      </c>
      <c r="AB54">
        <f>IF(Z54/X54&lt;'model parameter'!$B$2,'model parameter'!$B$2,IF(Y54/X54&gt;'model parameter'!$B$1,'model parameter'!$B$1,AA54/X54))</f>
        <v>0.88369781312127238</v>
      </c>
      <c r="AC54">
        <f t="shared" si="17"/>
        <v>0.49869531216941693</v>
      </c>
      <c r="AD54">
        <f t="shared" si="15"/>
        <v>-0.25689376381647711</v>
      </c>
      <c r="AF54">
        <f t="shared" si="14"/>
        <v>0.87475149105367789</v>
      </c>
      <c r="AG54">
        <f t="shared" si="8"/>
        <v>1.0275347912524857</v>
      </c>
      <c r="AH54" s="14">
        <f t="shared" si="9"/>
        <v>37797.439458670495</v>
      </c>
      <c r="AI54">
        <f t="shared" si="10"/>
        <v>33266.031716058998</v>
      </c>
      <c r="AJ54" s="14">
        <f t="shared" si="11"/>
        <v>-4531.4077426114964</v>
      </c>
      <c r="AK54" s="14">
        <f t="shared" si="16"/>
        <v>-14725.178154547382</v>
      </c>
      <c r="AL54">
        <f t="shared" si="12"/>
        <v>0.88011336726747447</v>
      </c>
      <c r="AM54">
        <f t="shared" si="18"/>
        <v>0.30794282667543638</v>
      </c>
      <c r="AN54" s="15">
        <f t="shared" si="13"/>
        <v>0</v>
      </c>
    </row>
    <row r="55" spans="1:40" s="4" customFormat="1" x14ac:dyDescent="0.25">
      <c r="A55" s="3">
        <v>39161</v>
      </c>
      <c r="B55" s="3">
        <v>39170</v>
      </c>
      <c r="C55" s="4" t="s">
        <v>15</v>
      </c>
      <c r="D55" s="4">
        <v>4100</v>
      </c>
      <c r="E55" s="4">
        <v>412.4</v>
      </c>
      <c r="F55" s="4">
        <v>436</v>
      </c>
      <c r="G55" s="4">
        <v>391.05</v>
      </c>
      <c r="H55" s="4">
        <v>429.85</v>
      </c>
      <c r="I55" s="4" t="s">
        <v>16</v>
      </c>
      <c r="J55" s="4">
        <v>3.9</v>
      </c>
      <c r="K55" s="4">
        <v>4.5</v>
      </c>
      <c r="L55" s="4">
        <v>2</v>
      </c>
      <c r="M55" s="4">
        <v>2.15</v>
      </c>
      <c r="N55" s="4">
        <v>3697.6</v>
      </c>
      <c r="O55" s="4">
        <v>246.6</v>
      </c>
      <c r="P55">
        <f>VLOOKUP($A55,Sheet2!$A:$E,2,0)</f>
        <v>3680.35</v>
      </c>
      <c r="Q55">
        <f>VLOOKUP($A55,Sheet2!$A:$E,3,0)</f>
        <v>3725</v>
      </c>
      <c r="R55">
        <f>VLOOKUP($A55,Sheet2!$A:$E,4,0)</f>
        <v>3676.65</v>
      </c>
      <c r="S55">
        <f>VLOOKUP($A55,Sheet2!$A:$E,5,0)</f>
        <v>3697.6</v>
      </c>
      <c r="T55">
        <f t="shared" si="0"/>
        <v>391.05</v>
      </c>
      <c r="U55">
        <f t="shared" si="1"/>
        <v>425.34999999999991</v>
      </c>
      <c r="V55">
        <f t="shared" si="2"/>
        <v>12.649999999999636</v>
      </c>
      <c r="W55">
        <f t="shared" si="3"/>
        <v>4.5</v>
      </c>
      <c r="X55" s="5">
        <f t="shared" si="4"/>
        <v>416.29999999999995</v>
      </c>
      <c r="Y55">
        <f t="shared" si="5"/>
        <v>448.64999999999964</v>
      </c>
      <c r="Z55">
        <f t="shared" si="6"/>
        <v>395.55</v>
      </c>
      <c r="AA55">
        <f t="shared" si="7"/>
        <v>432</v>
      </c>
      <c r="AB55">
        <f>IF(Z55/X55&lt;'model parameter'!$B$2,'model parameter'!$B$2,IF(Y55/X55&gt;'model parameter'!$B$1,'model parameter'!$B$1,AA55/X55))</f>
        <v>1.0377131876050927</v>
      </c>
      <c r="AC55">
        <f t="shared" si="17"/>
        <v>0.51750270203504245</v>
      </c>
      <c r="AD55">
        <f t="shared" si="15"/>
        <v>-0.21918057621138443</v>
      </c>
      <c r="AF55">
        <f t="shared" si="14"/>
        <v>0.95015613740091298</v>
      </c>
      <c r="AG55">
        <f t="shared" si="8"/>
        <v>1.0777083833773713</v>
      </c>
      <c r="AH55" s="14">
        <f t="shared" si="9"/>
        <v>31290.589201768045</v>
      </c>
      <c r="AI55">
        <f t="shared" si="10"/>
        <v>32329.214202784002</v>
      </c>
      <c r="AJ55" s="14">
        <f t="shared" si="11"/>
        <v>1038.6250010159565</v>
      </c>
      <c r="AK55" s="14">
        <f t="shared" si="16"/>
        <v>-13686.553153531426</v>
      </c>
      <c r="AL55">
        <f t="shared" si="12"/>
        <v>1.0331928873029106</v>
      </c>
      <c r="AM55">
        <f t="shared" si="18"/>
        <v>0.31816433821701384</v>
      </c>
      <c r="AN55" s="15">
        <f t="shared" si="13"/>
        <v>0</v>
      </c>
    </row>
    <row r="56" spans="1:40" s="4" customFormat="1" x14ac:dyDescent="0.25">
      <c r="A56" s="3">
        <v>39162</v>
      </c>
      <c r="B56" s="3">
        <v>39170</v>
      </c>
      <c r="C56" s="4" t="s">
        <v>15</v>
      </c>
      <c r="D56" s="4">
        <v>4100</v>
      </c>
      <c r="E56" s="4">
        <v>420.05</v>
      </c>
      <c r="F56" s="4">
        <v>430</v>
      </c>
      <c r="G56" s="4">
        <v>305</v>
      </c>
      <c r="H56" s="4">
        <v>349.3</v>
      </c>
      <c r="I56" s="4" t="s">
        <v>16</v>
      </c>
      <c r="J56" s="4">
        <v>2.4</v>
      </c>
      <c r="K56" s="4">
        <v>2.7</v>
      </c>
      <c r="L56" s="4">
        <v>1.5</v>
      </c>
      <c r="M56" s="4">
        <v>2.4500000000000002</v>
      </c>
      <c r="N56" s="4">
        <v>3764.55</v>
      </c>
      <c r="O56" s="4">
        <v>246.6</v>
      </c>
      <c r="P56">
        <f>VLOOKUP($A56,Sheet2!$A:$E,2,0)</f>
        <v>3697.7</v>
      </c>
      <c r="Q56">
        <f>VLOOKUP($A56,Sheet2!$A:$E,3,0)</f>
        <v>3771.2</v>
      </c>
      <c r="R56">
        <f>VLOOKUP($A56,Sheet2!$A:$E,4,0)</f>
        <v>3680.6</v>
      </c>
      <c r="S56">
        <f>VLOOKUP($A56,Sheet2!$A:$E,5,0)</f>
        <v>3764.55</v>
      </c>
      <c r="T56">
        <f t="shared" si="0"/>
        <v>331.5</v>
      </c>
      <c r="U56">
        <f t="shared" si="1"/>
        <v>420.90000000000009</v>
      </c>
      <c r="V56">
        <f t="shared" si="2"/>
        <v>10.600000000000364</v>
      </c>
      <c r="W56">
        <f t="shared" si="3"/>
        <v>-23.800000000000182</v>
      </c>
      <c r="X56" s="5">
        <f t="shared" si="4"/>
        <v>422.45</v>
      </c>
      <c r="Y56">
        <f t="shared" si="5"/>
        <v>440.60000000000036</v>
      </c>
      <c r="Z56">
        <f t="shared" si="6"/>
        <v>281.19999999999982</v>
      </c>
      <c r="AA56">
        <f t="shared" si="7"/>
        <v>351.75</v>
      </c>
      <c r="AB56">
        <f>IF(Z56/X56&lt;'model parameter'!$B$2,'model parameter'!$B$2,IF(Y56/X56&gt;'model parameter'!$B$1,'model parameter'!$B$1,AA56/X56))</f>
        <v>0.83264291632145815</v>
      </c>
      <c r="AC56">
        <f t="shared" si="17"/>
        <v>0.43089495902669234</v>
      </c>
      <c r="AD56">
        <f t="shared" si="15"/>
        <v>-0.38653765988992628</v>
      </c>
      <c r="AF56">
        <f t="shared" si="14"/>
        <v>0.66564090424902311</v>
      </c>
      <c r="AG56">
        <f t="shared" si="8"/>
        <v>1.0429636643389759</v>
      </c>
      <c r="AH56" s="14">
        <f t="shared" si="9"/>
        <v>31752.147784005072</v>
      </c>
      <c r="AI56">
        <f t="shared" si="10"/>
        <v>26314.845767558498</v>
      </c>
      <c r="AJ56" s="14">
        <f t="shared" si="11"/>
        <v>-5437.3020164465743</v>
      </c>
      <c r="AK56" s="14">
        <f t="shared" si="16"/>
        <v>-19123.855169978</v>
      </c>
      <c r="AL56">
        <f t="shared" si="12"/>
        <v>0.82875797714743638</v>
      </c>
      <c r="AM56">
        <f t="shared" si="18"/>
        <v>0.26368123334118515</v>
      </c>
      <c r="AN56" s="15">
        <f t="shared" si="13"/>
        <v>0</v>
      </c>
    </row>
    <row r="57" spans="1:40" s="4" customFormat="1" x14ac:dyDescent="0.25">
      <c r="A57" s="3">
        <v>39163</v>
      </c>
      <c r="B57" s="3">
        <v>39170</v>
      </c>
      <c r="C57" s="4" t="s">
        <v>15</v>
      </c>
      <c r="D57" s="4">
        <v>4100</v>
      </c>
      <c r="E57" s="4">
        <v>280</v>
      </c>
      <c r="F57" s="4">
        <v>280</v>
      </c>
      <c r="G57" s="4">
        <v>227.5</v>
      </c>
      <c r="H57" s="4">
        <v>232.65</v>
      </c>
      <c r="I57" s="4" t="s">
        <v>16</v>
      </c>
      <c r="J57" s="4">
        <v>1.55</v>
      </c>
      <c r="K57" s="4">
        <v>7.6</v>
      </c>
      <c r="L57" s="4">
        <v>1.55</v>
      </c>
      <c r="M57" s="4">
        <v>6.55</v>
      </c>
      <c r="N57" s="4">
        <v>3875.9</v>
      </c>
      <c r="O57" s="4">
        <v>246.6</v>
      </c>
      <c r="P57">
        <f>VLOOKUP($A57,Sheet2!$A:$E,2,0)</f>
        <v>3764.5</v>
      </c>
      <c r="Q57">
        <f>VLOOKUP($A57,Sheet2!$A:$E,3,0)</f>
        <v>3881</v>
      </c>
      <c r="R57">
        <f>VLOOKUP($A57,Sheet2!$A:$E,4,0)</f>
        <v>3764.5</v>
      </c>
      <c r="S57">
        <f>VLOOKUP($A57,Sheet2!$A:$E,5,0)</f>
        <v>3875.9</v>
      </c>
      <c r="T57">
        <f t="shared" si="0"/>
        <v>227.5</v>
      </c>
      <c r="U57">
        <f t="shared" si="1"/>
        <v>280</v>
      </c>
      <c r="V57">
        <f t="shared" si="2"/>
        <v>1.55</v>
      </c>
      <c r="W57">
        <f t="shared" si="3"/>
        <v>7.6</v>
      </c>
      <c r="X57" s="5">
        <f t="shared" si="4"/>
        <v>281.55</v>
      </c>
      <c r="Y57">
        <f t="shared" si="5"/>
        <v>281.55</v>
      </c>
      <c r="Z57">
        <f t="shared" si="6"/>
        <v>235.1</v>
      </c>
      <c r="AA57">
        <f t="shared" si="7"/>
        <v>239.20000000000002</v>
      </c>
      <c r="AB57">
        <f>IF(Z57/X57&lt;'model parameter'!$B$2,'model parameter'!$B$2,IF(Y57/X57&gt;'model parameter'!$B$1,'model parameter'!$B$1,AA57/X57))</f>
        <v>0.84958266737702004</v>
      </c>
      <c r="AC57">
        <f t="shared" si="17"/>
        <v>0.36608088864920901</v>
      </c>
      <c r="AD57">
        <f t="shared" si="15"/>
        <v>-0.53695499251290624</v>
      </c>
      <c r="AF57">
        <f t="shared" si="14"/>
        <v>0.83502042266027343</v>
      </c>
      <c r="AG57">
        <f t="shared" si="8"/>
        <v>1</v>
      </c>
      <c r="AH57" s="14">
        <f t="shared" si="9"/>
        <v>21177.577989338926</v>
      </c>
      <c r="AI57">
        <f t="shared" si="10"/>
        <v>17879.740878030399</v>
      </c>
      <c r="AJ57" s="14">
        <f t="shared" si="11"/>
        <v>-3297.8371113085268</v>
      </c>
      <c r="AK57" s="14">
        <f t="shared" si="16"/>
        <v>-22421.692281286527</v>
      </c>
      <c r="AL57">
        <f t="shared" si="12"/>
        <v>0.84427694644927287</v>
      </c>
      <c r="AM57">
        <f t="shared" si="18"/>
        <v>0.22261998652127399</v>
      </c>
      <c r="AN57" s="15">
        <f t="shared" si="13"/>
        <v>0</v>
      </c>
    </row>
    <row r="58" spans="1:40" s="4" customFormat="1" x14ac:dyDescent="0.25">
      <c r="A58" s="3">
        <v>39164</v>
      </c>
      <c r="B58" s="3">
        <v>39170</v>
      </c>
      <c r="C58" s="4" t="s">
        <v>15</v>
      </c>
      <c r="D58" s="4">
        <v>4100</v>
      </c>
      <c r="E58" s="4">
        <v>233</v>
      </c>
      <c r="F58" s="4">
        <v>259.95</v>
      </c>
      <c r="G58" s="4">
        <v>205</v>
      </c>
      <c r="H58" s="4">
        <v>237</v>
      </c>
      <c r="I58" s="4" t="s">
        <v>16</v>
      </c>
      <c r="J58" s="4">
        <v>7</v>
      </c>
      <c r="K58" s="4">
        <v>7</v>
      </c>
      <c r="L58" s="4">
        <v>3.05</v>
      </c>
      <c r="M58" s="4">
        <v>3.6</v>
      </c>
      <c r="N58" s="4">
        <v>3861.05</v>
      </c>
      <c r="O58" s="4">
        <v>246.6</v>
      </c>
      <c r="P58">
        <f>VLOOKUP($A58,Sheet2!$A:$E,2,0)</f>
        <v>3876.75</v>
      </c>
      <c r="Q58">
        <f>VLOOKUP($A58,Sheet2!$A:$E,3,0)</f>
        <v>3901.75</v>
      </c>
      <c r="R58">
        <f>VLOOKUP($A58,Sheet2!$A:$E,4,0)</f>
        <v>3850.8</v>
      </c>
      <c r="S58">
        <f>VLOOKUP($A58,Sheet2!$A:$E,5,0)</f>
        <v>3861.05</v>
      </c>
      <c r="T58">
        <f t="shared" si="0"/>
        <v>205.25</v>
      </c>
      <c r="U58">
        <f t="shared" si="1"/>
        <v>252.25</v>
      </c>
      <c r="V58">
        <f t="shared" si="2"/>
        <v>10.75</v>
      </c>
      <c r="W58">
        <f t="shared" si="3"/>
        <v>6.75</v>
      </c>
      <c r="X58" s="5">
        <f t="shared" si="4"/>
        <v>240</v>
      </c>
      <c r="Y58">
        <f t="shared" si="5"/>
        <v>270.7</v>
      </c>
      <c r="Z58">
        <f t="shared" si="6"/>
        <v>211.75</v>
      </c>
      <c r="AA58">
        <f t="shared" si="7"/>
        <v>240.6</v>
      </c>
      <c r="AB58">
        <f>IF(Z58/X58&lt;'model parameter'!$B$2,'model parameter'!$B$2,IF(Y58/X58&gt;'model parameter'!$B$1,'model parameter'!$B$1,AA58/X58))</f>
        <v>1.1100000000000001</v>
      </c>
      <c r="AC58">
        <f t="shared" si="17"/>
        <v>0.40634978640062203</v>
      </c>
      <c r="AD58">
        <f t="shared" si="15"/>
        <v>-0.42695499251290614</v>
      </c>
      <c r="AF58">
        <f t="shared" si="14"/>
        <v>0.8822916666666667</v>
      </c>
      <c r="AG58">
        <f t="shared" si="8"/>
        <v>1.1279166666666667</v>
      </c>
      <c r="AH58" s="14">
        <f t="shared" si="9"/>
        <v>18059.243177640001</v>
      </c>
      <c r="AI58">
        <f t="shared" si="10"/>
        <v>19918.255786916801</v>
      </c>
      <c r="AJ58" s="14">
        <f t="shared" si="11"/>
        <v>1859.0126092768005</v>
      </c>
      <c r="AK58" s="14">
        <f t="shared" si="16"/>
        <v>-20562.679672009726</v>
      </c>
      <c r="AL58">
        <f t="shared" si="12"/>
        <v>1.1029396742150597</v>
      </c>
      <c r="AM58">
        <f t="shared" si="18"/>
        <v>0.2455364154075349</v>
      </c>
      <c r="AN58" s="15">
        <f t="shared" si="13"/>
        <v>1</v>
      </c>
    </row>
    <row r="59" spans="1:40" s="4" customFormat="1" x14ac:dyDescent="0.25">
      <c r="A59" s="3">
        <v>39167</v>
      </c>
      <c r="B59" s="3">
        <v>39170</v>
      </c>
      <c r="C59" s="4" t="s">
        <v>15</v>
      </c>
      <c r="D59" s="4">
        <v>4100</v>
      </c>
      <c r="E59" s="4">
        <v>225.4</v>
      </c>
      <c r="F59" s="4">
        <v>268</v>
      </c>
      <c r="G59" s="4">
        <v>224</v>
      </c>
      <c r="H59" s="4">
        <v>258.60000000000002</v>
      </c>
      <c r="I59" s="4" t="s">
        <v>16</v>
      </c>
      <c r="J59" s="4">
        <v>6.7</v>
      </c>
      <c r="K59" s="4">
        <v>7.9</v>
      </c>
      <c r="L59" s="4">
        <v>1.05</v>
      </c>
      <c r="M59" s="4">
        <v>1.25</v>
      </c>
      <c r="N59" s="4">
        <v>3819.95</v>
      </c>
      <c r="O59" s="4">
        <v>246.6</v>
      </c>
      <c r="P59">
        <f>VLOOKUP($A59,Sheet2!$A:$E,2,0)</f>
        <v>3863.45</v>
      </c>
      <c r="Q59">
        <f>VLOOKUP($A59,Sheet2!$A:$E,3,0)</f>
        <v>3885.45</v>
      </c>
      <c r="R59">
        <f>VLOOKUP($A59,Sheet2!$A:$E,4,0)</f>
        <v>3768.25</v>
      </c>
      <c r="S59">
        <f>VLOOKUP($A59,Sheet2!$A:$E,5,0)</f>
        <v>3819.95</v>
      </c>
      <c r="T59">
        <f t="shared" si="0"/>
        <v>224</v>
      </c>
      <c r="U59">
        <f t="shared" si="1"/>
        <v>268</v>
      </c>
      <c r="V59">
        <f t="shared" si="2"/>
        <v>1.05</v>
      </c>
      <c r="W59">
        <f t="shared" si="3"/>
        <v>7.9</v>
      </c>
      <c r="X59" s="5">
        <f t="shared" si="4"/>
        <v>232.1</v>
      </c>
      <c r="Y59">
        <f t="shared" si="5"/>
        <v>269.05</v>
      </c>
      <c r="Z59">
        <f t="shared" si="6"/>
        <v>231.9</v>
      </c>
      <c r="AA59">
        <f t="shared" si="7"/>
        <v>259.85000000000002</v>
      </c>
      <c r="AB59">
        <f>IF(Z59/X59&lt;'model parameter'!$B$2,'model parameter'!$B$2,IF(Y59/X59&gt;'model parameter'!$B$1,'model parameter'!$B$1,AA59/X59))</f>
        <v>1.1100000000000001</v>
      </c>
      <c r="AC59">
        <f t="shared" si="17"/>
        <v>0.45104826290469047</v>
      </c>
      <c r="AD59">
        <f t="shared" si="15"/>
        <v>-0.31695499251290604</v>
      </c>
      <c r="AF59">
        <f t="shared" si="14"/>
        <v>0.99913830245583801</v>
      </c>
      <c r="AG59">
        <f t="shared" si="8"/>
        <v>1.1591986212839294</v>
      </c>
      <c r="AH59" s="14">
        <f t="shared" si="9"/>
        <v>17466.346787449351</v>
      </c>
      <c r="AI59">
        <f t="shared" si="10"/>
        <v>19261.059565004121</v>
      </c>
      <c r="AJ59" s="14">
        <f t="shared" si="11"/>
        <v>1794.7127775547706</v>
      </c>
      <c r="AK59" s="14">
        <f t="shared" si="16"/>
        <v>-18767.966894454956</v>
      </c>
      <c r="AL59">
        <f t="shared" si="12"/>
        <v>1.1027526133194827</v>
      </c>
      <c r="AM59">
        <f t="shared" si="18"/>
        <v>0.2707659237557572</v>
      </c>
      <c r="AN59" s="15">
        <f t="shared" si="13"/>
        <v>0</v>
      </c>
    </row>
    <row r="60" spans="1:40" s="4" customFormat="1" x14ac:dyDescent="0.25">
      <c r="A60" s="3">
        <v>39169</v>
      </c>
      <c r="B60" s="3">
        <v>39170</v>
      </c>
      <c r="C60" s="4" t="s">
        <v>15</v>
      </c>
      <c r="D60" s="4">
        <v>4100</v>
      </c>
      <c r="E60" s="4">
        <v>327.75</v>
      </c>
      <c r="F60" s="4">
        <v>345</v>
      </c>
      <c r="G60" s="4">
        <v>305</v>
      </c>
      <c r="H60" s="4">
        <v>328.55</v>
      </c>
      <c r="I60" s="4" t="s">
        <v>16</v>
      </c>
      <c r="J60" s="4">
        <v>0.1</v>
      </c>
      <c r="K60" s="4">
        <v>1.25</v>
      </c>
      <c r="L60" s="4">
        <v>0.1</v>
      </c>
      <c r="M60" s="4">
        <v>0.55000000000000004</v>
      </c>
      <c r="N60" s="4">
        <v>3761.1</v>
      </c>
      <c r="O60" s="4">
        <v>246.6</v>
      </c>
      <c r="P60">
        <f>VLOOKUP($A60,Sheet2!$A:$E,2,0)</f>
        <v>3818.75</v>
      </c>
      <c r="Q60">
        <f>VLOOKUP($A60,Sheet2!$A:$E,3,0)</f>
        <v>3830.3</v>
      </c>
      <c r="R60">
        <f>VLOOKUP($A60,Sheet2!$A:$E,4,0)</f>
        <v>3752.95</v>
      </c>
      <c r="S60">
        <f>VLOOKUP($A60,Sheet2!$A:$E,5,0)</f>
        <v>3761.1</v>
      </c>
      <c r="T60">
        <f t="shared" si="0"/>
        <v>305</v>
      </c>
      <c r="U60">
        <f t="shared" si="1"/>
        <v>345</v>
      </c>
      <c r="V60">
        <f t="shared" si="2"/>
        <v>0.1</v>
      </c>
      <c r="W60">
        <f t="shared" si="3"/>
        <v>1.25</v>
      </c>
      <c r="X60" s="5">
        <f t="shared" si="4"/>
        <v>327.85</v>
      </c>
      <c r="Y60">
        <f t="shared" si="5"/>
        <v>345.1</v>
      </c>
      <c r="Z60">
        <f t="shared" si="6"/>
        <v>306.25</v>
      </c>
      <c r="AA60">
        <f t="shared" si="7"/>
        <v>329.1</v>
      </c>
      <c r="AB60">
        <f>IF(Z60/X60&lt;'model parameter'!$B$2,'model parameter'!$B$2,IF(Y60/X60&gt;'model parameter'!$B$1,'model parameter'!$B$1,AA60/X60))</f>
        <v>1.0038127192313557</v>
      </c>
      <c r="AC60">
        <f t="shared" si="17"/>
        <v>0.45276798329093676</v>
      </c>
      <c r="AD60">
        <f t="shared" si="15"/>
        <v>-0.31314227328155031</v>
      </c>
      <c r="AF60">
        <f t="shared" si="14"/>
        <v>0.93411621168217163</v>
      </c>
      <c r="AG60">
        <f t="shared" si="8"/>
        <v>1.0526155253927101</v>
      </c>
      <c r="AH60" s="14">
        <f t="shared" si="9"/>
        <v>24652.401136911976</v>
      </c>
      <c r="AI60">
        <f t="shared" si="10"/>
        <v>24617.332433504198</v>
      </c>
      <c r="AJ60" s="14">
        <f t="shared" si="11"/>
        <v>-35.06870340777823</v>
      </c>
      <c r="AK60" s="14">
        <f t="shared" si="16"/>
        <v>-18803.035597862734</v>
      </c>
      <c r="AL60">
        <f t="shared" si="12"/>
        <v>0.99857747311456535</v>
      </c>
      <c r="AM60">
        <f t="shared" si="18"/>
        <v>0.27038075194955508</v>
      </c>
      <c r="AN60" s="15">
        <f t="shared" si="13"/>
        <v>0</v>
      </c>
    </row>
    <row r="61" spans="1:40" s="4" customFormat="1" x14ac:dyDescent="0.25">
      <c r="A61" s="3">
        <v>39170</v>
      </c>
      <c r="B61" s="3">
        <v>39170</v>
      </c>
      <c r="C61" s="4" t="s">
        <v>15</v>
      </c>
      <c r="D61" s="4">
        <v>4100</v>
      </c>
      <c r="E61" s="4">
        <v>330</v>
      </c>
      <c r="F61" s="4">
        <v>343.5</v>
      </c>
      <c r="G61" s="4">
        <v>290</v>
      </c>
      <c r="H61" s="4">
        <v>301.60000000000002</v>
      </c>
      <c r="I61" s="4" t="s">
        <v>16</v>
      </c>
      <c r="J61" s="4">
        <v>0.2</v>
      </c>
      <c r="K61" s="4">
        <v>0.3</v>
      </c>
      <c r="L61" s="4">
        <v>0.05</v>
      </c>
      <c r="M61" s="4">
        <v>0.1</v>
      </c>
      <c r="N61" s="4">
        <v>3798.1</v>
      </c>
      <c r="O61" s="4">
        <v>246.6</v>
      </c>
      <c r="P61">
        <f>VLOOKUP($A61,Sheet2!$A:$E,2,0)</f>
        <v>3759.15</v>
      </c>
      <c r="Q61">
        <f>VLOOKUP($A61,Sheet2!$A:$E,3,0)</f>
        <v>3805.85</v>
      </c>
      <c r="R61">
        <f>VLOOKUP($A61,Sheet2!$A:$E,4,0)</f>
        <v>3750.35</v>
      </c>
      <c r="S61">
        <f>VLOOKUP($A61,Sheet2!$A:$E,5,0)</f>
        <v>3798.1</v>
      </c>
      <c r="T61">
        <f t="shared" si="0"/>
        <v>294.45000000000027</v>
      </c>
      <c r="U61">
        <f t="shared" si="1"/>
        <v>343.5</v>
      </c>
      <c r="V61">
        <f t="shared" si="2"/>
        <v>0.05</v>
      </c>
      <c r="W61">
        <f t="shared" si="3"/>
        <v>-4.1500000000000909</v>
      </c>
      <c r="X61" s="5">
        <f t="shared" si="4"/>
        <v>330.2</v>
      </c>
      <c r="Y61">
        <f t="shared" si="5"/>
        <v>343.55</v>
      </c>
      <c r="Z61">
        <f t="shared" si="6"/>
        <v>285.84999999999991</v>
      </c>
      <c r="AA61">
        <f t="shared" si="7"/>
        <v>301.70000000000005</v>
      </c>
      <c r="AB61">
        <f>IF(Z61/X61&lt;'model parameter'!$B$2,'model parameter'!$B$2,IF(Y61/X61&gt;'model parameter'!$B$1,'model parameter'!$B$1,AA61/X61))</f>
        <v>0.91368867353119343</v>
      </c>
      <c r="AC61">
        <f t="shared" si="17"/>
        <v>0.41368897807048954</v>
      </c>
      <c r="AD61">
        <f t="shared" si="15"/>
        <v>-0.39945359975035688</v>
      </c>
      <c r="AF61">
        <f t="shared" si="14"/>
        <v>0.86568746214415482</v>
      </c>
      <c r="AG61">
        <f t="shared" si="8"/>
        <v>1.0404300423985464</v>
      </c>
      <c r="AH61" s="14">
        <f t="shared" si="9"/>
        <v>24828.7690504497</v>
      </c>
      <c r="AI61">
        <f t="shared" si="10"/>
        <v>22563.828444405401</v>
      </c>
      <c r="AJ61" s="14">
        <f t="shared" si="11"/>
        <v>-2264.9406060442998</v>
      </c>
      <c r="AK61" s="14">
        <f t="shared" si="16"/>
        <v>-21067.976203907034</v>
      </c>
      <c r="AL61">
        <f t="shared" si="12"/>
        <v>0.90877757163707329</v>
      </c>
      <c r="AM61">
        <f t="shared" si="18"/>
        <v>0.24571596317412253</v>
      </c>
      <c r="AN61" s="15">
        <f t="shared" si="13"/>
        <v>0</v>
      </c>
    </row>
    <row r="62" spans="1:40" x14ac:dyDescent="0.25">
      <c r="A62" s="2">
        <v>39171</v>
      </c>
      <c r="B62" s="2">
        <v>39198</v>
      </c>
      <c r="C62" t="s">
        <v>15</v>
      </c>
      <c r="D62">
        <v>3800</v>
      </c>
      <c r="E62">
        <v>112</v>
      </c>
      <c r="F62">
        <v>122.9</v>
      </c>
      <c r="G62">
        <v>101.7</v>
      </c>
      <c r="H62">
        <v>105.7</v>
      </c>
      <c r="I62" t="s">
        <v>16</v>
      </c>
      <c r="J62">
        <v>126.8</v>
      </c>
      <c r="K62">
        <v>126.8</v>
      </c>
      <c r="L62">
        <v>99</v>
      </c>
      <c r="M62">
        <v>106.2</v>
      </c>
      <c r="N62">
        <v>3821.55</v>
      </c>
      <c r="O62">
        <v>238.8</v>
      </c>
      <c r="P62">
        <f>VLOOKUP($A62,Sheet2!$A:$E,2,0)</f>
        <v>3788.85</v>
      </c>
      <c r="Q62">
        <f>VLOOKUP($A62,Sheet2!$A:$E,3,0)</f>
        <v>3832.2</v>
      </c>
      <c r="R62">
        <f>VLOOKUP($A62,Sheet2!$A:$E,4,0)</f>
        <v>3785.3</v>
      </c>
      <c r="S62">
        <f>VLOOKUP($A62,Sheet2!$A:$E,5,0)</f>
        <v>3821.55</v>
      </c>
      <c r="T62">
        <f t="shared" si="0"/>
        <v>101.7</v>
      </c>
      <c r="U62">
        <f t="shared" si="1"/>
        <v>113.69999999999982</v>
      </c>
      <c r="V62">
        <f t="shared" si="2"/>
        <v>108.20000000000027</v>
      </c>
      <c r="W62">
        <f t="shared" si="3"/>
        <v>126.8</v>
      </c>
      <c r="X62" s="5">
        <f t="shared" si="4"/>
        <v>238.8</v>
      </c>
      <c r="Y62">
        <f t="shared" si="5"/>
        <v>238.8</v>
      </c>
      <c r="Z62">
        <f t="shared" si="6"/>
        <v>211.9</v>
      </c>
      <c r="AA62">
        <f t="shared" si="7"/>
        <v>211.9</v>
      </c>
      <c r="AB62">
        <f>IF(Z62/X62&lt;'model parameter'!$B$2,'model parameter'!$B$2,IF(Y62/X62&gt;'model parameter'!$B$1,'model parameter'!$B$1,AA62/X62))</f>
        <v>0.88735343383584586</v>
      </c>
      <c r="AC62">
        <f t="shared" si="17"/>
        <v>0.36708833523089085</v>
      </c>
      <c r="AD62">
        <f t="shared" si="15"/>
        <v>-0.51210016591451102</v>
      </c>
      <c r="AF62">
        <f t="shared" si="14"/>
        <v>0.88735343383584586</v>
      </c>
      <c r="AG62">
        <f t="shared" si="8"/>
        <v>1</v>
      </c>
      <c r="AH62" s="14">
        <f t="shared" si="9"/>
        <v>17969.182966471799</v>
      </c>
      <c r="AI62">
        <f t="shared" si="10"/>
        <v>15833.7314290378</v>
      </c>
      <c r="AJ62" s="14">
        <f t="shared" si="11"/>
        <v>-2135.451537433999</v>
      </c>
      <c r="AK62" s="14">
        <f t="shared" si="16"/>
        <v>-23203.427741341031</v>
      </c>
      <c r="AL62">
        <f t="shared" si="12"/>
        <v>0.8811603431598154</v>
      </c>
      <c r="AM62">
        <f t="shared" si="18"/>
        <v>0.21651516243035437</v>
      </c>
      <c r="AN62" s="15">
        <f t="shared" si="13"/>
        <v>0</v>
      </c>
    </row>
    <row r="63" spans="1:40" x14ac:dyDescent="0.25">
      <c r="A63" s="2">
        <v>39174</v>
      </c>
      <c r="B63" s="2">
        <v>39198</v>
      </c>
      <c r="C63" t="s">
        <v>15</v>
      </c>
      <c r="D63">
        <v>3800</v>
      </c>
      <c r="E63">
        <v>149.44999999999999</v>
      </c>
      <c r="F63">
        <v>248</v>
      </c>
      <c r="G63">
        <v>149.44999999999999</v>
      </c>
      <c r="H63">
        <v>231.05</v>
      </c>
      <c r="I63" t="s">
        <v>16</v>
      </c>
      <c r="J63">
        <v>65</v>
      </c>
      <c r="K63">
        <v>86.5</v>
      </c>
      <c r="L63">
        <v>36.049999999999997</v>
      </c>
      <c r="M63">
        <v>42.05</v>
      </c>
      <c r="N63">
        <v>3633.6</v>
      </c>
      <c r="O63">
        <v>238.8</v>
      </c>
      <c r="P63">
        <f>VLOOKUP($A63,Sheet2!$A:$E,2,0)</f>
        <v>3820</v>
      </c>
      <c r="Q63">
        <f>VLOOKUP($A63,Sheet2!$A:$E,3,0)</f>
        <v>3820</v>
      </c>
      <c r="R63">
        <f>VLOOKUP($A63,Sheet2!$A:$E,4,0)</f>
        <v>3617</v>
      </c>
      <c r="S63">
        <f>VLOOKUP($A63,Sheet2!$A:$E,5,0)</f>
        <v>3633.6</v>
      </c>
      <c r="T63">
        <f t="shared" si="0"/>
        <v>149.44999999999999</v>
      </c>
      <c r="U63">
        <f t="shared" si="1"/>
        <v>219.05000000000018</v>
      </c>
      <c r="V63">
        <f t="shared" si="2"/>
        <v>65</v>
      </c>
      <c r="W63">
        <f t="shared" si="3"/>
        <v>86.5</v>
      </c>
      <c r="X63" s="5">
        <f t="shared" si="4"/>
        <v>214.45</v>
      </c>
      <c r="Y63">
        <f t="shared" si="5"/>
        <v>313</v>
      </c>
      <c r="Z63">
        <f t="shared" si="6"/>
        <v>214.45</v>
      </c>
      <c r="AA63">
        <f t="shared" si="7"/>
        <v>273.10000000000002</v>
      </c>
      <c r="AB63">
        <f>IF(Z63/X63&lt;'model parameter'!$B$2,'model parameter'!$B$2,IF(Y63/X63&gt;'model parameter'!$B$1,'model parameter'!$B$1,AA63/X63))</f>
        <v>1.1100000000000001</v>
      </c>
      <c r="AC63">
        <f t="shared" si="17"/>
        <v>0.40746805210628889</v>
      </c>
      <c r="AD63">
        <f t="shared" si="15"/>
        <v>-0.40210016591451092</v>
      </c>
      <c r="AF63">
        <f t="shared" si="14"/>
        <v>1</v>
      </c>
      <c r="AG63">
        <f t="shared" si="8"/>
        <v>1.4595476801119143</v>
      </c>
      <c r="AH63" s="14">
        <f t="shared" si="9"/>
        <v>16141.711181517074</v>
      </c>
      <c r="AI63">
        <f t="shared" si="10"/>
        <v>17792.766740097948</v>
      </c>
      <c r="AJ63" s="14">
        <f t="shared" si="11"/>
        <v>1651.0555585808743</v>
      </c>
      <c r="AK63" s="14">
        <f t="shared" si="16"/>
        <v>-21552.372182760155</v>
      </c>
      <c r="AL63">
        <f t="shared" si="12"/>
        <v>1.1022850390528236</v>
      </c>
      <c r="AM63">
        <f t="shared" si="18"/>
        <v>0.23866142427507162</v>
      </c>
      <c r="AN63" s="15">
        <f t="shared" si="13"/>
        <v>0</v>
      </c>
    </row>
    <row r="64" spans="1:40" x14ac:dyDescent="0.25">
      <c r="A64" s="2">
        <v>39175</v>
      </c>
      <c r="B64" s="2">
        <v>39198</v>
      </c>
      <c r="C64" t="s">
        <v>15</v>
      </c>
      <c r="D64">
        <v>3800</v>
      </c>
      <c r="E64">
        <v>212</v>
      </c>
      <c r="F64">
        <v>226</v>
      </c>
      <c r="G64">
        <v>172.15</v>
      </c>
      <c r="H64">
        <v>185.85</v>
      </c>
      <c r="I64" t="s">
        <v>16</v>
      </c>
      <c r="J64">
        <v>45</v>
      </c>
      <c r="K64">
        <v>54</v>
      </c>
      <c r="L64">
        <v>37.049999999999997</v>
      </c>
      <c r="M64">
        <v>47.55</v>
      </c>
      <c r="N64">
        <v>3690.65</v>
      </c>
      <c r="O64">
        <v>238.8</v>
      </c>
      <c r="P64">
        <f>VLOOKUP($A64,Sheet2!$A:$E,2,0)</f>
        <v>3633.85</v>
      </c>
      <c r="Q64">
        <f>VLOOKUP($A64,Sheet2!$A:$E,3,0)</f>
        <v>3703.05</v>
      </c>
      <c r="R64">
        <f>VLOOKUP($A64,Sheet2!$A:$E,4,0)</f>
        <v>3632.2</v>
      </c>
      <c r="S64">
        <f>VLOOKUP($A64,Sheet2!$A:$E,5,0)</f>
        <v>3690.65</v>
      </c>
      <c r="T64">
        <f t="shared" si="0"/>
        <v>172.15</v>
      </c>
      <c r="U64">
        <f t="shared" si="1"/>
        <v>204.85000000000036</v>
      </c>
      <c r="V64">
        <f t="shared" si="2"/>
        <v>58.199999999999818</v>
      </c>
      <c r="W64">
        <f t="shared" si="3"/>
        <v>54</v>
      </c>
      <c r="X64" s="5">
        <f t="shared" si="4"/>
        <v>257</v>
      </c>
      <c r="Y64">
        <f t="shared" si="5"/>
        <v>284.19999999999982</v>
      </c>
      <c r="Z64">
        <f t="shared" si="6"/>
        <v>226.15</v>
      </c>
      <c r="AA64">
        <f t="shared" si="7"/>
        <v>233.39999999999998</v>
      </c>
      <c r="AB64">
        <f>IF(Z64/X64&lt;'model parameter'!$B$2,'model parameter'!$B$2,IF(Y64/X64&gt;'model parameter'!$B$1,'model parameter'!$B$1,AA64/X64))</f>
        <v>0.90817120622568082</v>
      </c>
      <c r="AC64">
        <f t="shared" si="17"/>
        <v>0.37005075237979695</v>
      </c>
      <c r="AD64">
        <f t="shared" si="15"/>
        <v>-0.4939289596888301</v>
      </c>
      <c r="AF64">
        <f t="shared" si="14"/>
        <v>0.87996108949416341</v>
      </c>
      <c r="AG64">
        <f t="shared" si="8"/>
        <v>1.1058365758754858</v>
      </c>
      <c r="AH64" s="14">
        <f t="shared" si="9"/>
        <v>19335.096169189499</v>
      </c>
      <c r="AI64">
        <f t="shared" si="10"/>
        <v>17445.057551870799</v>
      </c>
      <c r="AJ64" s="14">
        <f t="shared" si="11"/>
        <v>-1890.0386173186998</v>
      </c>
      <c r="AK64" s="14">
        <f t="shared" si="16"/>
        <v>-23442.410800078855</v>
      </c>
      <c r="AL64">
        <f t="shared" si="12"/>
        <v>0.90224829497716807</v>
      </c>
      <c r="AM64">
        <f t="shared" si="18"/>
        <v>0.21533186312900587</v>
      </c>
      <c r="AN64" s="15">
        <f t="shared" si="13"/>
        <v>1</v>
      </c>
    </row>
    <row r="65" spans="1:40" x14ac:dyDescent="0.25">
      <c r="A65" s="2">
        <v>39176</v>
      </c>
      <c r="B65" s="2">
        <v>39198</v>
      </c>
      <c r="C65" t="s">
        <v>15</v>
      </c>
      <c r="D65">
        <v>3800</v>
      </c>
      <c r="E65">
        <v>162</v>
      </c>
      <c r="F65">
        <v>167</v>
      </c>
      <c r="G65">
        <v>143</v>
      </c>
      <c r="H65">
        <v>151.44999999999999</v>
      </c>
      <c r="I65" t="s">
        <v>16</v>
      </c>
      <c r="J65">
        <v>59</v>
      </c>
      <c r="K65">
        <v>67.8</v>
      </c>
      <c r="L65">
        <v>52</v>
      </c>
      <c r="M65">
        <v>57.15</v>
      </c>
      <c r="N65">
        <v>3733.25</v>
      </c>
      <c r="O65">
        <v>238.8</v>
      </c>
      <c r="P65">
        <f>VLOOKUP($A65,Sheet2!$A:$E,2,0)</f>
        <v>3689.75</v>
      </c>
      <c r="Q65">
        <f>VLOOKUP($A65,Sheet2!$A:$E,3,0)</f>
        <v>3751.4</v>
      </c>
      <c r="R65">
        <f>VLOOKUP($A65,Sheet2!$A:$E,4,0)</f>
        <v>3689.75</v>
      </c>
      <c r="S65">
        <f>VLOOKUP($A65,Sheet2!$A:$E,5,0)</f>
        <v>3733.25</v>
      </c>
      <c r="T65">
        <f t="shared" si="0"/>
        <v>143</v>
      </c>
      <c r="U65">
        <f t="shared" si="1"/>
        <v>162.25</v>
      </c>
      <c r="V65">
        <f t="shared" si="2"/>
        <v>56.75</v>
      </c>
      <c r="W65">
        <f t="shared" si="3"/>
        <v>67.8</v>
      </c>
      <c r="X65" s="5">
        <f t="shared" si="4"/>
        <v>221</v>
      </c>
      <c r="Y65">
        <f t="shared" si="5"/>
        <v>223.75</v>
      </c>
      <c r="Z65">
        <f t="shared" si="6"/>
        <v>208.6</v>
      </c>
      <c r="AA65">
        <f t="shared" si="7"/>
        <v>208.6</v>
      </c>
      <c r="AB65">
        <f>IF(Z65/X65&lt;'model parameter'!$B$2,'model parameter'!$B$2,IF(Y65/X65&gt;'model parameter'!$B$1,'model parameter'!$B$1,AA65/X65))</f>
        <v>0.9438914027149321</v>
      </c>
      <c r="AC65">
        <f t="shared" si="17"/>
        <v>0.34928772373948253</v>
      </c>
      <c r="AD65">
        <f t="shared" si="15"/>
        <v>-0.550037556973898</v>
      </c>
      <c r="AF65">
        <f t="shared" si="14"/>
        <v>0.9438914027149321</v>
      </c>
      <c r="AG65">
        <f t="shared" si="8"/>
        <v>1.0124434389140271</v>
      </c>
      <c r="AH65" s="14">
        <f t="shared" si="9"/>
        <v>16633.289834143499</v>
      </c>
      <c r="AI65">
        <f t="shared" si="10"/>
        <v>15586.411605533198</v>
      </c>
      <c r="AJ65" s="14">
        <f t="shared" si="11"/>
        <v>-1046.8782286103014</v>
      </c>
      <c r="AK65" s="14">
        <f t="shared" si="16"/>
        <v>-24489.289028689156</v>
      </c>
      <c r="AL65">
        <f t="shared" si="12"/>
        <v>0.9370612645454327</v>
      </c>
      <c r="AM65">
        <f t="shared" si="18"/>
        <v>0.20177914796059027</v>
      </c>
      <c r="AN65" s="15">
        <f t="shared" si="13"/>
        <v>0</v>
      </c>
    </row>
    <row r="66" spans="1:40" x14ac:dyDescent="0.25">
      <c r="A66" s="2">
        <v>39177</v>
      </c>
      <c r="B66" s="2">
        <v>39198</v>
      </c>
      <c r="C66" t="s">
        <v>15</v>
      </c>
      <c r="D66">
        <v>3800</v>
      </c>
      <c r="E66">
        <v>158</v>
      </c>
      <c r="F66">
        <v>164</v>
      </c>
      <c r="G66">
        <v>111.05</v>
      </c>
      <c r="H66">
        <v>138.9</v>
      </c>
      <c r="I66" t="s">
        <v>16</v>
      </c>
      <c r="J66">
        <v>57</v>
      </c>
      <c r="K66">
        <v>71</v>
      </c>
      <c r="L66">
        <v>47.15</v>
      </c>
      <c r="M66">
        <v>57.4</v>
      </c>
      <c r="N66">
        <v>3752</v>
      </c>
      <c r="O66">
        <v>238.8</v>
      </c>
      <c r="P66">
        <f>VLOOKUP($A66,Sheet2!$A:$E,2,0)</f>
        <v>3735.2</v>
      </c>
      <c r="Q66">
        <f>VLOOKUP($A66,Sheet2!$A:$E,3,0)</f>
        <v>3771.45</v>
      </c>
      <c r="R66">
        <f>VLOOKUP($A66,Sheet2!$A:$E,4,0)</f>
        <v>3709.15</v>
      </c>
      <c r="S66">
        <f>VLOOKUP($A66,Sheet2!$A:$E,5,0)</f>
        <v>3752</v>
      </c>
      <c r="T66">
        <f t="shared" si="0"/>
        <v>111.05</v>
      </c>
      <c r="U66">
        <f t="shared" si="1"/>
        <v>138</v>
      </c>
      <c r="V66">
        <f t="shared" si="2"/>
        <v>73.150000000000091</v>
      </c>
      <c r="W66">
        <f t="shared" si="3"/>
        <v>71</v>
      </c>
      <c r="X66" s="5">
        <f t="shared" si="4"/>
        <v>215</v>
      </c>
      <c r="Y66">
        <f t="shared" si="5"/>
        <v>237.15000000000009</v>
      </c>
      <c r="Z66">
        <f t="shared" si="6"/>
        <v>182.05</v>
      </c>
      <c r="AA66">
        <f t="shared" si="7"/>
        <v>196.3</v>
      </c>
      <c r="AB66">
        <f>IF(Z66/X66&lt;'model parameter'!$B$2,'model parameter'!$B$2,IF(Y66/X66&gt;'model parameter'!$B$1,'model parameter'!$B$1,AA66/X66))</f>
        <v>0.91302325581395349</v>
      </c>
      <c r="AC66">
        <f t="shared" si="17"/>
        <v>0.31890781474446706</v>
      </c>
      <c r="AD66">
        <f t="shared" si="15"/>
        <v>-0.63701430115994451</v>
      </c>
      <c r="AF66">
        <f t="shared" si="14"/>
        <v>0.84674418604651169</v>
      </c>
      <c r="AG66">
        <f t="shared" si="8"/>
        <v>1.1030232558139539</v>
      </c>
      <c r="AH66" s="14">
        <f t="shared" si="9"/>
        <v>16182.988778302501</v>
      </c>
      <c r="AI66">
        <f t="shared" si="10"/>
        <v>14664.583172470599</v>
      </c>
      <c r="AJ66" s="14">
        <f t="shared" si="11"/>
        <v>-1518.405605831902</v>
      </c>
      <c r="AK66" s="14">
        <f t="shared" si="16"/>
        <v>-26007.69463452106</v>
      </c>
      <c r="AL66">
        <f t="shared" si="12"/>
        <v>0.90617273319328262</v>
      </c>
      <c r="AM66">
        <f t="shared" si="18"/>
        <v>0.18284676200885985</v>
      </c>
      <c r="AN66" s="15">
        <f t="shared" si="13"/>
        <v>1</v>
      </c>
    </row>
    <row r="67" spans="1:40" x14ac:dyDescent="0.25">
      <c r="A67" s="2">
        <v>39181</v>
      </c>
      <c r="B67" s="2">
        <v>39198</v>
      </c>
      <c r="C67" t="s">
        <v>15</v>
      </c>
      <c r="D67">
        <v>3800</v>
      </c>
      <c r="E67">
        <v>128</v>
      </c>
      <c r="F67">
        <v>128</v>
      </c>
      <c r="G67">
        <v>72</v>
      </c>
      <c r="H67">
        <v>75.2</v>
      </c>
      <c r="I67" t="s">
        <v>16</v>
      </c>
      <c r="J67">
        <v>67</v>
      </c>
      <c r="K67">
        <v>104.7</v>
      </c>
      <c r="L67">
        <v>65</v>
      </c>
      <c r="M67">
        <v>99.95</v>
      </c>
      <c r="N67">
        <v>3843.5</v>
      </c>
      <c r="O67">
        <v>238.8</v>
      </c>
      <c r="P67">
        <f>VLOOKUP($A67,Sheet2!$A:$E,2,0)</f>
        <v>3752.9</v>
      </c>
      <c r="Q67">
        <f>VLOOKUP($A67,Sheet2!$A:$E,3,0)</f>
        <v>3850.9</v>
      </c>
      <c r="R67">
        <f>VLOOKUP($A67,Sheet2!$A:$E,4,0)</f>
        <v>3747.25</v>
      </c>
      <c r="S67">
        <f>VLOOKUP($A67,Sheet2!$A:$E,5,0)</f>
        <v>3843.5</v>
      </c>
      <c r="T67">
        <f t="shared" ref="T67:T130" si="19">MAX(K67+D67-Q67,0,G67)</f>
        <v>72</v>
      </c>
      <c r="U67">
        <f t="shared" ref="U67:U130" si="20">MIN(MAX(L67+D67-R67,0),F67)</f>
        <v>117.75</v>
      </c>
      <c r="V67">
        <f t="shared" ref="V67:V130" si="21">MAX(L67,F67+R67-D67)</f>
        <v>75.25</v>
      </c>
      <c r="W67">
        <f t="shared" ref="W67:W130" si="22">MIN(K67,G67+Q67-D67)</f>
        <v>104.7</v>
      </c>
      <c r="X67" s="5">
        <f t="shared" ref="X67:X130" si="23">E67+J67</f>
        <v>195</v>
      </c>
      <c r="Y67">
        <f t="shared" ref="Y67:Y130" si="24">MAX(T67+K67,U67+L67,V67+F67,W67+G67,X67,AA67)</f>
        <v>203.25</v>
      </c>
      <c r="Z67">
        <f t="shared" ref="Z67:Z130" si="25">MIN(T67+K67,U67+L67,V67+F67,W67+G67,X67,AA67)</f>
        <v>175.15</v>
      </c>
      <c r="AA67">
        <f t="shared" ref="AA67:AA130" si="26">H67+M67</f>
        <v>175.15</v>
      </c>
      <c r="AB67">
        <f>IF(Z67/X67&lt;'model parameter'!$B$2,'model parameter'!$B$2,IF(Y67/X67&gt;'model parameter'!$B$1,'model parameter'!$B$1,AA67/X67))</f>
        <v>0.89820512820512821</v>
      </c>
      <c r="AC67">
        <f t="shared" si="17"/>
        <v>0.28644463462817132</v>
      </c>
      <c r="AD67">
        <f t="shared" si="15"/>
        <v>-0.7388091729548163</v>
      </c>
      <c r="AF67">
        <f t="shared" si="14"/>
        <v>0.89820512820512821</v>
      </c>
      <c r="AG67">
        <f t="shared" ref="AG67:AG130" si="27">Y67/X67</f>
        <v>1.0423076923076924</v>
      </c>
      <c r="AH67" s="14">
        <f t="shared" ref="AH67:AH130" si="28">(75*X67+20*2*1.18+0.00055*75*X67*1.18)*1.00002</f>
        <v>14681.985258832499</v>
      </c>
      <c r="AI67">
        <f t="shared" ref="AI67:AI130" si="29">(AB67*X67*75-20*2*1.18-0.0006*75*X67*1.18*AB67)*(1-0.00002)</f>
        <v>13079.4879400093</v>
      </c>
      <c r="AJ67" s="14">
        <f t="shared" ref="AJ67:AJ130" si="30">AI67-AH67</f>
        <v>-1602.4973188231997</v>
      </c>
      <c r="AK67" s="14">
        <f t="shared" si="16"/>
        <v>-27610.19195334426</v>
      </c>
      <c r="AL67">
        <f t="shared" ref="AL67:AL130" si="31">AI67/AH67</f>
        <v>0.8908528178872025</v>
      </c>
      <c r="AM67">
        <f t="shared" si="18"/>
        <v>0.16288955317714349</v>
      </c>
      <c r="AN67" s="15">
        <f t="shared" ref="AN67:AN130" si="32">IF(AND(Y67/X67&gt;1.1,Z67/X67&lt;0.9),1,0)</f>
        <v>0</v>
      </c>
    </row>
    <row r="68" spans="1:40" x14ac:dyDescent="0.25">
      <c r="A68" s="2">
        <v>39182</v>
      </c>
      <c r="B68" s="2">
        <v>39198</v>
      </c>
      <c r="C68" t="s">
        <v>15</v>
      </c>
      <c r="D68">
        <v>3800</v>
      </c>
      <c r="E68">
        <v>78</v>
      </c>
      <c r="F68">
        <v>86</v>
      </c>
      <c r="G68">
        <v>65.099999999999994</v>
      </c>
      <c r="H68">
        <v>70.150000000000006</v>
      </c>
      <c r="I68" t="s">
        <v>16</v>
      </c>
      <c r="J68">
        <v>101</v>
      </c>
      <c r="K68">
        <v>105</v>
      </c>
      <c r="L68">
        <v>82.5</v>
      </c>
      <c r="M68">
        <v>96.3</v>
      </c>
      <c r="N68">
        <v>3848.15</v>
      </c>
      <c r="O68">
        <v>238.8</v>
      </c>
      <c r="P68">
        <f>VLOOKUP($A68,Sheet2!$A:$E,2,0)</f>
        <v>3844.15</v>
      </c>
      <c r="Q68">
        <f>VLOOKUP($A68,Sheet2!$A:$E,3,0)</f>
        <v>3858.35</v>
      </c>
      <c r="R68">
        <f>VLOOKUP($A68,Sheet2!$A:$E,4,0)</f>
        <v>3819.3</v>
      </c>
      <c r="S68">
        <f>VLOOKUP($A68,Sheet2!$A:$E,5,0)</f>
        <v>3848.15</v>
      </c>
      <c r="T68">
        <f t="shared" si="19"/>
        <v>65.099999999999994</v>
      </c>
      <c r="U68">
        <f t="shared" si="20"/>
        <v>63.199999999999818</v>
      </c>
      <c r="V68">
        <f t="shared" si="21"/>
        <v>105.30000000000018</v>
      </c>
      <c r="W68">
        <f t="shared" si="22"/>
        <v>105</v>
      </c>
      <c r="X68" s="5">
        <f t="shared" si="23"/>
        <v>179</v>
      </c>
      <c r="Y68">
        <f t="shared" si="24"/>
        <v>191.30000000000018</v>
      </c>
      <c r="Z68">
        <f t="shared" si="25"/>
        <v>145.69999999999982</v>
      </c>
      <c r="AA68">
        <f t="shared" si="26"/>
        <v>166.45</v>
      </c>
      <c r="AB68">
        <f>IF(Z68/X68&lt;'model parameter'!$B$2,'model parameter'!$B$2,IF(Y68/X68&gt;'model parameter'!$B$1,'model parameter'!$B$1,AA68/X68))</f>
        <v>0.92988826815642456</v>
      </c>
      <c r="AC68">
        <f t="shared" si="17"/>
        <v>0.26636150521709001</v>
      </c>
      <c r="AD68">
        <f t="shared" si="15"/>
        <v>-0.80892090479839174</v>
      </c>
      <c r="AF68">
        <f t="shared" ref="AF68:AF131" si="33">Z68/X68</f>
        <v>0.81396648044692632</v>
      </c>
      <c r="AG68">
        <f t="shared" si="27"/>
        <v>1.0687150837988837</v>
      </c>
      <c r="AH68" s="14">
        <f t="shared" si="28"/>
        <v>13481.182443256501</v>
      </c>
      <c r="AI68">
        <f t="shared" si="29"/>
        <v>12427.462950769899</v>
      </c>
      <c r="AJ68" s="14">
        <f t="shared" si="30"/>
        <v>-1053.7194924866017</v>
      </c>
      <c r="AK68" s="14">
        <f t="shared" si="16"/>
        <v>-28663.911445830861</v>
      </c>
      <c r="AL68">
        <f t="shared" si="31"/>
        <v>0.92183775444611027</v>
      </c>
      <c r="AM68">
        <f t="shared" si="18"/>
        <v>0.15015773992354822</v>
      </c>
      <c r="AN68" s="15">
        <f t="shared" si="32"/>
        <v>0</v>
      </c>
    </row>
    <row r="69" spans="1:40" x14ac:dyDescent="0.25">
      <c r="A69" s="2">
        <v>39183</v>
      </c>
      <c r="B69" s="2">
        <v>39198</v>
      </c>
      <c r="C69" t="s">
        <v>15</v>
      </c>
      <c r="D69">
        <v>3800</v>
      </c>
      <c r="E69">
        <v>69</v>
      </c>
      <c r="F69">
        <v>73.599999999999994</v>
      </c>
      <c r="G69">
        <v>57</v>
      </c>
      <c r="H69">
        <v>66.400000000000006</v>
      </c>
      <c r="I69" t="s">
        <v>16</v>
      </c>
      <c r="J69">
        <v>97.05</v>
      </c>
      <c r="K69">
        <v>106</v>
      </c>
      <c r="L69">
        <v>88</v>
      </c>
      <c r="M69">
        <v>96.3</v>
      </c>
      <c r="N69">
        <v>3862.65</v>
      </c>
      <c r="O69">
        <v>238.8</v>
      </c>
      <c r="P69">
        <f>VLOOKUP($A69,Sheet2!$A:$E,2,0)</f>
        <v>3848.35</v>
      </c>
      <c r="Q69">
        <f>VLOOKUP($A69,Sheet2!$A:$E,3,0)</f>
        <v>3876.35</v>
      </c>
      <c r="R69">
        <f>VLOOKUP($A69,Sheet2!$A:$E,4,0)</f>
        <v>3844.75</v>
      </c>
      <c r="S69">
        <f>VLOOKUP($A69,Sheet2!$A:$E,5,0)</f>
        <v>3862.65</v>
      </c>
      <c r="T69">
        <f t="shared" si="19"/>
        <v>57</v>
      </c>
      <c r="U69">
        <f t="shared" si="20"/>
        <v>43.25</v>
      </c>
      <c r="V69">
        <f t="shared" si="21"/>
        <v>118.34999999999991</v>
      </c>
      <c r="W69">
        <f t="shared" si="22"/>
        <v>106</v>
      </c>
      <c r="X69" s="5">
        <f t="shared" si="23"/>
        <v>166.05</v>
      </c>
      <c r="Y69">
        <f t="shared" si="24"/>
        <v>191.9499999999999</v>
      </c>
      <c r="Z69">
        <f t="shared" si="25"/>
        <v>131.25</v>
      </c>
      <c r="AA69">
        <f t="shared" si="26"/>
        <v>162.69999999999999</v>
      </c>
      <c r="AB69">
        <f>IF(Z69/X69&lt;'model parameter'!$B$2,'model parameter'!$B$2,IF(Y69/X69&gt;'model parameter'!$B$1,'model parameter'!$B$1,AA69/X69))</f>
        <v>1.1100000000000001</v>
      </c>
      <c r="AC69">
        <f t="shared" si="17"/>
        <v>0.29566127079096993</v>
      </c>
      <c r="AD69">
        <f t="shared" ref="AD69:AD132" si="34">(AB69-1)+AD68</f>
        <v>-0.69892090479839164</v>
      </c>
      <c r="AF69">
        <f t="shared" si="33"/>
        <v>0.79042457091237572</v>
      </c>
      <c r="AG69">
        <f t="shared" si="27"/>
        <v>1.1559771153267082</v>
      </c>
      <c r="AH69" s="14">
        <f t="shared" si="28"/>
        <v>12509.282664399674</v>
      </c>
      <c r="AI69">
        <f t="shared" si="29"/>
        <v>13766.400013443064</v>
      </c>
      <c r="AJ69" s="14">
        <f t="shared" si="30"/>
        <v>1257.1173490433903</v>
      </c>
      <c r="AK69" s="14">
        <f t="shared" ref="AK69:AK132" si="35">AJ69+AK68</f>
        <v>-27406.794096787471</v>
      </c>
      <c r="AL69">
        <f t="shared" si="31"/>
        <v>1.1004947591935896</v>
      </c>
      <c r="AM69">
        <f t="shared" si="18"/>
        <v>0.16524780583821885</v>
      </c>
      <c r="AN69" s="15">
        <f t="shared" si="32"/>
        <v>1</v>
      </c>
    </row>
    <row r="70" spans="1:40" x14ac:dyDescent="0.25">
      <c r="A70" s="2">
        <v>39184</v>
      </c>
      <c r="B70" s="2">
        <v>39198</v>
      </c>
      <c r="C70" t="s">
        <v>15</v>
      </c>
      <c r="D70">
        <v>3800</v>
      </c>
      <c r="E70">
        <v>70</v>
      </c>
      <c r="F70">
        <v>89.5</v>
      </c>
      <c r="G70">
        <v>67.25</v>
      </c>
      <c r="H70">
        <v>82.15</v>
      </c>
      <c r="I70" t="s">
        <v>16</v>
      </c>
      <c r="J70">
        <v>75.349999999999994</v>
      </c>
      <c r="K70">
        <v>89</v>
      </c>
      <c r="L70">
        <v>72.5</v>
      </c>
      <c r="M70">
        <v>79.45</v>
      </c>
      <c r="N70">
        <v>3829.85</v>
      </c>
      <c r="O70">
        <v>238.8</v>
      </c>
      <c r="P70">
        <f>VLOOKUP($A70,Sheet2!$A:$E,2,0)</f>
        <v>3861.85</v>
      </c>
      <c r="Q70">
        <f>VLOOKUP($A70,Sheet2!$A:$E,3,0)</f>
        <v>3861.85</v>
      </c>
      <c r="R70">
        <f>VLOOKUP($A70,Sheet2!$A:$E,4,0)</f>
        <v>3811.25</v>
      </c>
      <c r="S70">
        <f>VLOOKUP($A70,Sheet2!$A:$E,5,0)</f>
        <v>3829.85</v>
      </c>
      <c r="T70">
        <f t="shared" si="19"/>
        <v>67.25</v>
      </c>
      <c r="U70">
        <f t="shared" si="20"/>
        <v>61.25</v>
      </c>
      <c r="V70">
        <f t="shared" si="21"/>
        <v>100.75</v>
      </c>
      <c r="W70">
        <f t="shared" si="22"/>
        <v>89</v>
      </c>
      <c r="X70" s="5">
        <f t="shared" si="23"/>
        <v>145.35</v>
      </c>
      <c r="Y70">
        <f t="shared" si="24"/>
        <v>190.25</v>
      </c>
      <c r="Z70">
        <f t="shared" si="25"/>
        <v>133.75</v>
      </c>
      <c r="AA70">
        <f t="shared" si="26"/>
        <v>161.60000000000002</v>
      </c>
      <c r="AB70">
        <f>IF(Z70/X70&lt;'model parameter'!$B$2,'model parameter'!$B$2,IF(Y70/X70&gt;'model parameter'!$B$1,'model parameter'!$B$1,AA70/X70))</f>
        <v>1.1100000000000001</v>
      </c>
      <c r="AC70">
        <f t="shared" ref="AC70:AC133" si="36">AB70*AC69</f>
        <v>0.32818401057797664</v>
      </c>
      <c r="AD70">
        <f t="shared" si="34"/>
        <v>-0.58892090479839154</v>
      </c>
      <c r="AF70">
        <f t="shared" si="33"/>
        <v>0.92019263845889232</v>
      </c>
      <c r="AG70">
        <f t="shared" si="27"/>
        <v>1.3089095287237702</v>
      </c>
      <c r="AH70" s="14">
        <f t="shared" si="28"/>
        <v>10955.744021748225</v>
      </c>
      <c r="AI70">
        <f t="shared" si="29"/>
        <v>12044.379533241487</v>
      </c>
      <c r="AJ70" s="14">
        <f t="shared" si="30"/>
        <v>1088.6355114932612</v>
      </c>
      <c r="AK70" s="14">
        <f t="shared" si="35"/>
        <v>-26318.158585294208</v>
      </c>
      <c r="AL70">
        <f t="shared" si="31"/>
        <v>1.0993666435919105</v>
      </c>
      <c r="AM70">
        <f t="shared" ref="AM70:AM133" si="37">AL70*AM69</f>
        <v>0.18166792566529039</v>
      </c>
      <c r="AN70" s="15">
        <f t="shared" si="32"/>
        <v>0</v>
      </c>
    </row>
    <row r="71" spans="1:40" x14ac:dyDescent="0.25">
      <c r="A71" s="2">
        <v>39185</v>
      </c>
      <c r="B71" s="2">
        <v>39198</v>
      </c>
      <c r="C71" t="s">
        <v>15</v>
      </c>
      <c r="D71">
        <v>3800</v>
      </c>
      <c r="E71">
        <v>65</v>
      </c>
      <c r="F71">
        <v>77.45</v>
      </c>
      <c r="G71">
        <v>35.700000000000003</v>
      </c>
      <c r="H71">
        <v>38.299999999999997</v>
      </c>
      <c r="I71" t="s">
        <v>16</v>
      </c>
      <c r="J71">
        <v>85</v>
      </c>
      <c r="K71">
        <v>139</v>
      </c>
      <c r="L71">
        <v>75.5</v>
      </c>
      <c r="M71">
        <v>133.69999999999999</v>
      </c>
      <c r="N71">
        <v>3917.35</v>
      </c>
      <c r="O71">
        <v>238.8</v>
      </c>
      <c r="P71">
        <f>VLOOKUP($A71,Sheet2!$A:$E,2,0)</f>
        <v>3830.35</v>
      </c>
      <c r="Q71">
        <f>VLOOKUP($A71,Sheet2!$A:$E,3,0)</f>
        <v>3924.55</v>
      </c>
      <c r="R71">
        <f>VLOOKUP($A71,Sheet2!$A:$E,4,0)</f>
        <v>3828.45</v>
      </c>
      <c r="S71">
        <f>VLOOKUP($A71,Sheet2!$A:$E,5,0)</f>
        <v>3917.35</v>
      </c>
      <c r="T71">
        <f t="shared" si="19"/>
        <v>35.700000000000003</v>
      </c>
      <c r="U71">
        <f t="shared" si="20"/>
        <v>47.050000000000182</v>
      </c>
      <c r="V71">
        <f t="shared" si="21"/>
        <v>105.89999999999964</v>
      </c>
      <c r="W71">
        <f t="shared" si="22"/>
        <v>139</v>
      </c>
      <c r="X71" s="5">
        <f t="shared" si="23"/>
        <v>150</v>
      </c>
      <c r="Y71">
        <f t="shared" si="24"/>
        <v>183.34999999999962</v>
      </c>
      <c r="Z71">
        <f t="shared" si="25"/>
        <v>122.55000000000018</v>
      </c>
      <c r="AA71">
        <f t="shared" si="26"/>
        <v>172</v>
      </c>
      <c r="AB71">
        <f>IF(Z71/X71&lt;'model parameter'!$B$2,'model parameter'!$B$2,IF(Y71/X71&gt;'model parameter'!$B$1,'model parameter'!$B$1,AA71/X71))</f>
        <v>1.1100000000000001</v>
      </c>
      <c r="AC71">
        <f t="shared" si="36"/>
        <v>0.3642842517415541</v>
      </c>
      <c r="AD71">
        <f t="shared" si="34"/>
        <v>-0.47892090479839144</v>
      </c>
      <c r="AF71">
        <f t="shared" si="33"/>
        <v>0.81700000000000117</v>
      </c>
      <c r="AG71">
        <f t="shared" si="27"/>
        <v>1.2223333333333308</v>
      </c>
      <c r="AH71" s="14">
        <f t="shared" si="28"/>
        <v>11304.727340025</v>
      </c>
      <c r="AI71">
        <f t="shared" si="29"/>
        <v>12431.210220823001</v>
      </c>
      <c r="AJ71" s="14">
        <f t="shared" si="30"/>
        <v>1126.4828807980011</v>
      </c>
      <c r="AK71" s="14">
        <f t="shared" si="35"/>
        <v>-25191.675704496207</v>
      </c>
      <c r="AL71">
        <f t="shared" si="31"/>
        <v>1.0996470632962219</v>
      </c>
      <c r="AM71">
        <f t="shared" si="37"/>
        <v>0.1997706009529529</v>
      </c>
      <c r="AN71" s="15">
        <f t="shared" si="32"/>
        <v>1</v>
      </c>
    </row>
    <row r="72" spans="1:40" x14ac:dyDescent="0.25">
      <c r="A72" s="2">
        <v>39188</v>
      </c>
      <c r="B72" s="2">
        <v>39198</v>
      </c>
      <c r="C72" t="s">
        <v>15</v>
      </c>
      <c r="D72">
        <v>3800</v>
      </c>
      <c r="E72">
        <v>39</v>
      </c>
      <c r="F72">
        <v>39</v>
      </c>
      <c r="G72">
        <v>11</v>
      </c>
      <c r="H72">
        <v>13.45</v>
      </c>
      <c r="I72" t="s">
        <v>16</v>
      </c>
      <c r="J72">
        <v>150</v>
      </c>
      <c r="K72">
        <v>222</v>
      </c>
      <c r="L72">
        <v>150</v>
      </c>
      <c r="M72">
        <v>218.3</v>
      </c>
      <c r="N72">
        <v>4013.35</v>
      </c>
      <c r="O72">
        <v>238.8</v>
      </c>
      <c r="P72">
        <f>VLOOKUP($A72,Sheet2!$A:$E,2,0)</f>
        <v>3920.5</v>
      </c>
      <c r="Q72">
        <f>VLOOKUP($A72,Sheet2!$A:$E,3,0)</f>
        <v>4016.8</v>
      </c>
      <c r="R72">
        <f>VLOOKUP($A72,Sheet2!$A:$E,4,0)</f>
        <v>3920.5</v>
      </c>
      <c r="S72">
        <f>VLOOKUP($A72,Sheet2!$A:$E,5,0)</f>
        <v>4013.35</v>
      </c>
      <c r="T72">
        <f t="shared" si="19"/>
        <v>11</v>
      </c>
      <c r="U72">
        <f t="shared" si="20"/>
        <v>29.5</v>
      </c>
      <c r="V72">
        <f t="shared" si="21"/>
        <v>159.5</v>
      </c>
      <c r="W72">
        <f t="shared" si="22"/>
        <v>222</v>
      </c>
      <c r="X72" s="5">
        <f t="shared" si="23"/>
        <v>189</v>
      </c>
      <c r="Y72">
        <f t="shared" si="24"/>
        <v>233</v>
      </c>
      <c r="Z72">
        <f t="shared" si="25"/>
        <v>179.5</v>
      </c>
      <c r="AA72">
        <f t="shared" si="26"/>
        <v>231.75</v>
      </c>
      <c r="AB72">
        <f>IF(Z72/X72&lt;'model parameter'!$B$2,'model parameter'!$B$2,IF(Y72/X72&gt;'model parameter'!$B$1,'model parameter'!$B$1,AA72/X72))</f>
        <v>1.1100000000000001</v>
      </c>
      <c r="AC72">
        <f t="shared" si="36"/>
        <v>0.40435551943312509</v>
      </c>
      <c r="AD72">
        <f t="shared" si="34"/>
        <v>-0.36892090479839135</v>
      </c>
      <c r="AF72">
        <f t="shared" si="33"/>
        <v>0.94973544973544977</v>
      </c>
      <c r="AG72">
        <f t="shared" si="27"/>
        <v>1.2328042328042328</v>
      </c>
      <c r="AH72" s="14">
        <f t="shared" si="28"/>
        <v>14231.684202991501</v>
      </c>
      <c r="AI72">
        <f t="shared" si="29"/>
        <v>15675.596632796982</v>
      </c>
      <c r="AJ72" s="14">
        <f t="shared" si="30"/>
        <v>1443.9124298054812</v>
      </c>
      <c r="AK72" s="14">
        <f t="shared" si="35"/>
        <v>-23747.763274690726</v>
      </c>
      <c r="AL72">
        <f t="shared" si="31"/>
        <v>1.1014575934380255</v>
      </c>
      <c r="AM72">
        <f t="shared" si="37"/>
        <v>0.22003884536530763</v>
      </c>
      <c r="AN72" s="15">
        <f t="shared" si="32"/>
        <v>0</v>
      </c>
    </row>
    <row r="73" spans="1:40" x14ac:dyDescent="0.25">
      <c r="A73" s="2">
        <v>39189</v>
      </c>
      <c r="B73" s="2">
        <v>39198</v>
      </c>
      <c r="C73" t="s">
        <v>15</v>
      </c>
      <c r="D73">
        <v>3800</v>
      </c>
      <c r="E73">
        <v>14</v>
      </c>
      <c r="F73">
        <v>18</v>
      </c>
      <c r="G73">
        <v>10.65</v>
      </c>
      <c r="H73">
        <v>15.55</v>
      </c>
      <c r="I73" t="s">
        <v>16</v>
      </c>
      <c r="J73">
        <v>220</v>
      </c>
      <c r="K73">
        <v>225</v>
      </c>
      <c r="L73">
        <v>182.35</v>
      </c>
      <c r="M73">
        <v>185.85</v>
      </c>
      <c r="N73">
        <v>3984.95</v>
      </c>
      <c r="O73">
        <v>238.8</v>
      </c>
      <c r="P73">
        <f>VLOOKUP($A73,Sheet2!$A:$E,2,0)</f>
        <v>4014.4</v>
      </c>
      <c r="Q73">
        <f>VLOOKUP($A73,Sheet2!$A:$E,3,0)</f>
        <v>4030</v>
      </c>
      <c r="R73">
        <f>VLOOKUP($A73,Sheet2!$A:$E,4,0)</f>
        <v>3976.25</v>
      </c>
      <c r="S73">
        <f>VLOOKUP($A73,Sheet2!$A:$E,5,0)</f>
        <v>3984.95</v>
      </c>
      <c r="T73">
        <f t="shared" si="19"/>
        <v>10.65</v>
      </c>
      <c r="U73">
        <f t="shared" si="20"/>
        <v>6.0999999999999091</v>
      </c>
      <c r="V73">
        <f t="shared" si="21"/>
        <v>194.25</v>
      </c>
      <c r="W73">
        <f t="shared" si="22"/>
        <v>225</v>
      </c>
      <c r="X73" s="5">
        <f t="shared" si="23"/>
        <v>234</v>
      </c>
      <c r="Y73">
        <f t="shared" si="24"/>
        <v>235.65</v>
      </c>
      <c r="Z73">
        <f t="shared" si="25"/>
        <v>188.4499999999999</v>
      </c>
      <c r="AA73">
        <f t="shared" si="26"/>
        <v>201.4</v>
      </c>
      <c r="AB73">
        <f>IF(Z73/X73&lt;'model parameter'!$B$2,'model parameter'!$B$2,IF(Y73/X73&gt;'model parameter'!$B$1,'model parameter'!$B$1,AA73/X73))</f>
        <v>0.86068376068376073</v>
      </c>
      <c r="AC73">
        <f t="shared" si="36"/>
        <v>0.3480222291189376</v>
      </c>
      <c r="AD73">
        <f t="shared" si="34"/>
        <v>-0.50823714411463061</v>
      </c>
      <c r="AF73">
        <f t="shared" si="33"/>
        <v>0.80534188034187992</v>
      </c>
      <c r="AG73">
        <f t="shared" si="27"/>
        <v>1.007051282051282</v>
      </c>
      <c r="AH73" s="14">
        <f t="shared" si="28"/>
        <v>17608.942121798998</v>
      </c>
      <c r="AI73">
        <f t="shared" si="29"/>
        <v>15046.804717886798</v>
      </c>
      <c r="AJ73" s="14">
        <f t="shared" si="30"/>
        <v>-2562.1374039122002</v>
      </c>
      <c r="AK73" s="14">
        <f t="shared" si="35"/>
        <v>-26309.900678602928</v>
      </c>
      <c r="AL73">
        <f t="shared" si="31"/>
        <v>0.8544979371168242</v>
      </c>
      <c r="AM73">
        <f t="shared" si="37"/>
        <v>0.18802273945022324</v>
      </c>
      <c r="AN73" s="15">
        <f t="shared" si="32"/>
        <v>0</v>
      </c>
    </row>
    <row r="74" spans="1:40" x14ac:dyDescent="0.25">
      <c r="A74" s="2">
        <v>39190</v>
      </c>
      <c r="B74" s="2">
        <v>39198</v>
      </c>
      <c r="C74" t="s">
        <v>15</v>
      </c>
      <c r="D74">
        <v>3800</v>
      </c>
      <c r="E74">
        <v>11.5</v>
      </c>
      <c r="F74">
        <v>12.5</v>
      </c>
      <c r="G74">
        <v>7.5</v>
      </c>
      <c r="H74">
        <v>11.75</v>
      </c>
      <c r="I74" t="s">
        <v>16</v>
      </c>
      <c r="J74">
        <v>204</v>
      </c>
      <c r="K74">
        <v>240</v>
      </c>
      <c r="L74">
        <v>199.9</v>
      </c>
      <c r="M74">
        <v>209.15</v>
      </c>
      <c r="N74">
        <v>4011.6</v>
      </c>
      <c r="O74">
        <v>238.8</v>
      </c>
      <c r="P74">
        <f>VLOOKUP($A74,Sheet2!$A:$E,2,0)</f>
        <v>3989.6</v>
      </c>
      <c r="Q74">
        <f>VLOOKUP($A74,Sheet2!$A:$E,3,0)</f>
        <v>4039.25</v>
      </c>
      <c r="R74">
        <f>VLOOKUP($A74,Sheet2!$A:$E,4,0)</f>
        <v>3981.75</v>
      </c>
      <c r="S74">
        <f>VLOOKUP($A74,Sheet2!$A:$E,5,0)</f>
        <v>4011.6</v>
      </c>
      <c r="T74">
        <f t="shared" si="19"/>
        <v>7.5</v>
      </c>
      <c r="U74">
        <f t="shared" si="20"/>
        <v>12.5</v>
      </c>
      <c r="V74">
        <f t="shared" si="21"/>
        <v>199.9</v>
      </c>
      <c r="W74">
        <f t="shared" si="22"/>
        <v>240</v>
      </c>
      <c r="X74" s="5">
        <f t="shared" si="23"/>
        <v>215.5</v>
      </c>
      <c r="Y74">
        <f t="shared" si="24"/>
        <v>247.5</v>
      </c>
      <c r="Z74">
        <f t="shared" si="25"/>
        <v>212.4</v>
      </c>
      <c r="AA74">
        <f t="shared" si="26"/>
        <v>220.9</v>
      </c>
      <c r="AB74">
        <f>IF(Z74/X74&lt;'model parameter'!$B$2,'model parameter'!$B$2,IF(Y74/X74&gt;'model parameter'!$B$1,'model parameter'!$B$1,AA74/X74))</f>
        <v>1.1100000000000001</v>
      </c>
      <c r="AC74">
        <f t="shared" si="36"/>
        <v>0.38630467432202076</v>
      </c>
      <c r="AD74">
        <f t="shared" si="34"/>
        <v>-0.39823714411463051</v>
      </c>
      <c r="AF74">
        <f t="shared" si="33"/>
        <v>0.98561484918793507</v>
      </c>
      <c r="AG74">
        <f t="shared" si="27"/>
        <v>1.148491879350348</v>
      </c>
      <c r="AH74" s="14">
        <f t="shared" si="28"/>
        <v>16220.51386628925</v>
      </c>
      <c r="AI74">
        <f t="shared" si="29"/>
        <v>17880.115605035709</v>
      </c>
      <c r="AJ74" s="14">
        <f t="shared" si="30"/>
        <v>1659.6017387464599</v>
      </c>
      <c r="AK74" s="14">
        <f t="shared" si="35"/>
        <v>-24650.298939856468</v>
      </c>
      <c r="AL74">
        <f t="shared" si="31"/>
        <v>1.1023149915241326</v>
      </c>
      <c r="AM74">
        <f t="shared" si="37"/>
        <v>0.20726028444341701</v>
      </c>
      <c r="AN74" s="15">
        <f t="shared" si="32"/>
        <v>0</v>
      </c>
    </row>
    <row r="75" spans="1:40" x14ac:dyDescent="0.25">
      <c r="A75" s="2">
        <v>39191</v>
      </c>
      <c r="B75" s="2">
        <v>39198</v>
      </c>
      <c r="C75" t="s">
        <v>15</v>
      </c>
      <c r="D75">
        <v>3800</v>
      </c>
      <c r="E75">
        <v>15</v>
      </c>
      <c r="F75">
        <v>20</v>
      </c>
      <c r="G75">
        <v>9.0500000000000007</v>
      </c>
      <c r="H75">
        <v>13.3</v>
      </c>
      <c r="I75" t="s">
        <v>16</v>
      </c>
      <c r="J75">
        <v>150</v>
      </c>
      <c r="K75">
        <v>207</v>
      </c>
      <c r="L75">
        <v>140</v>
      </c>
      <c r="M75">
        <v>189.3</v>
      </c>
      <c r="N75">
        <v>3997.65</v>
      </c>
      <c r="O75">
        <v>238.8</v>
      </c>
      <c r="P75">
        <f>VLOOKUP($A75,Sheet2!$A:$E,2,0)</f>
        <v>3998.5</v>
      </c>
      <c r="Q75">
        <f>VLOOKUP($A75,Sheet2!$A:$E,3,0)</f>
        <v>4011</v>
      </c>
      <c r="R75">
        <f>VLOOKUP($A75,Sheet2!$A:$E,4,0)</f>
        <v>3933.35</v>
      </c>
      <c r="S75">
        <f>VLOOKUP($A75,Sheet2!$A:$E,5,0)</f>
        <v>3997.65</v>
      </c>
      <c r="T75">
        <f t="shared" si="19"/>
        <v>9.0500000000000007</v>
      </c>
      <c r="U75">
        <f t="shared" si="20"/>
        <v>6.6500000000000909</v>
      </c>
      <c r="V75">
        <f t="shared" si="21"/>
        <v>153.34999999999991</v>
      </c>
      <c r="W75">
        <f t="shared" si="22"/>
        <v>207</v>
      </c>
      <c r="X75" s="5">
        <f t="shared" si="23"/>
        <v>165</v>
      </c>
      <c r="Y75">
        <f t="shared" si="24"/>
        <v>216.05</v>
      </c>
      <c r="Z75">
        <f t="shared" si="25"/>
        <v>146.65000000000009</v>
      </c>
      <c r="AA75">
        <f t="shared" si="26"/>
        <v>202.60000000000002</v>
      </c>
      <c r="AB75">
        <f>IF(Z75/X75&lt;'model parameter'!$B$2,'model parameter'!$B$2,IF(Y75/X75&gt;'model parameter'!$B$1,'model parameter'!$B$1,AA75/X75))</f>
        <v>1.1100000000000001</v>
      </c>
      <c r="AC75">
        <f t="shared" si="36"/>
        <v>0.42879818849744306</v>
      </c>
      <c r="AD75">
        <f t="shared" si="34"/>
        <v>-0.28823714411463042</v>
      </c>
      <c r="AF75">
        <f t="shared" si="33"/>
        <v>0.88878787878787935</v>
      </c>
      <c r="AG75">
        <f t="shared" si="27"/>
        <v>1.3093939393939396</v>
      </c>
      <c r="AH75" s="14">
        <f t="shared" si="28"/>
        <v>12430.4799796275</v>
      </c>
      <c r="AI75">
        <f t="shared" si="29"/>
        <v>13679.051148505299</v>
      </c>
      <c r="AJ75" s="14">
        <f t="shared" si="30"/>
        <v>1248.5711688777992</v>
      </c>
      <c r="AK75" s="14">
        <f t="shared" si="35"/>
        <v>-23401.727770978669</v>
      </c>
      <c r="AL75">
        <f t="shared" si="31"/>
        <v>1.1004443248309077</v>
      </c>
      <c r="AM75">
        <f t="shared" si="37"/>
        <v>0.22807840377859792</v>
      </c>
      <c r="AN75" s="15">
        <f t="shared" si="32"/>
        <v>1</v>
      </c>
    </row>
    <row r="76" spans="1:40" x14ac:dyDescent="0.25">
      <c r="A76" s="2">
        <v>39192</v>
      </c>
      <c r="B76" s="2">
        <v>39198</v>
      </c>
      <c r="C76" t="s">
        <v>15</v>
      </c>
      <c r="D76">
        <v>3800</v>
      </c>
      <c r="E76">
        <v>5.0999999999999996</v>
      </c>
      <c r="F76">
        <v>8</v>
      </c>
      <c r="G76">
        <v>1.05</v>
      </c>
      <c r="H76">
        <v>3.65</v>
      </c>
      <c r="I76" t="s">
        <v>16</v>
      </c>
      <c r="J76">
        <v>200.1</v>
      </c>
      <c r="K76">
        <v>289</v>
      </c>
      <c r="L76">
        <v>200</v>
      </c>
      <c r="M76">
        <v>280.8</v>
      </c>
      <c r="N76">
        <v>4083.55</v>
      </c>
      <c r="O76">
        <v>238.8</v>
      </c>
      <c r="P76">
        <f>VLOOKUP($A76,Sheet2!$A:$E,2,0)</f>
        <v>4000.25</v>
      </c>
      <c r="Q76">
        <f>VLOOKUP($A76,Sheet2!$A:$E,3,0)</f>
        <v>4090.05</v>
      </c>
      <c r="R76">
        <f>VLOOKUP($A76,Sheet2!$A:$E,4,0)</f>
        <v>3995.5</v>
      </c>
      <c r="S76">
        <f>VLOOKUP($A76,Sheet2!$A:$E,5,0)</f>
        <v>4083.55</v>
      </c>
      <c r="T76">
        <f t="shared" si="19"/>
        <v>1.05</v>
      </c>
      <c r="U76">
        <f t="shared" si="20"/>
        <v>4.5</v>
      </c>
      <c r="V76">
        <f t="shared" si="21"/>
        <v>203.5</v>
      </c>
      <c r="W76">
        <f t="shared" si="22"/>
        <v>289</v>
      </c>
      <c r="X76" s="5">
        <f t="shared" si="23"/>
        <v>205.2</v>
      </c>
      <c r="Y76">
        <f t="shared" si="24"/>
        <v>290.05</v>
      </c>
      <c r="Z76">
        <f t="shared" si="25"/>
        <v>204.5</v>
      </c>
      <c r="AA76">
        <f t="shared" si="26"/>
        <v>284.45</v>
      </c>
      <c r="AB76">
        <f>IF(Z76/X76&lt;'model parameter'!$B$2,'model parameter'!$B$2,IF(Y76/X76&gt;'model parameter'!$B$1,'model parameter'!$B$1,AA76/X76))</f>
        <v>1.1100000000000001</v>
      </c>
      <c r="AC76">
        <f t="shared" si="36"/>
        <v>0.47596598923216182</v>
      </c>
      <c r="AD76">
        <f t="shared" si="34"/>
        <v>-0.17823714411463032</v>
      </c>
      <c r="AF76">
        <f t="shared" si="33"/>
        <v>0.99658869395711502</v>
      </c>
      <c r="AG76">
        <f t="shared" si="27"/>
        <v>1.4134990253411308</v>
      </c>
      <c r="AH76" s="14">
        <f t="shared" si="28"/>
        <v>15447.497053762199</v>
      </c>
      <c r="AI76">
        <f t="shared" si="29"/>
        <v>17023.264834693862</v>
      </c>
      <c r="AJ76" s="14">
        <f t="shared" si="30"/>
        <v>1575.7677809316629</v>
      </c>
      <c r="AK76" s="14">
        <f t="shared" si="35"/>
        <v>-21825.959990047006</v>
      </c>
      <c r="AL76">
        <f t="shared" si="31"/>
        <v>1.1020079677275543</v>
      </c>
      <c r="AM76">
        <f t="shared" si="37"/>
        <v>0.25134421823059722</v>
      </c>
      <c r="AN76" s="15">
        <f t="shared" si="32"/>
        <v>0</v>
      </c>
    </row>
    <row r="77" spans="1:40" x14ac:dyDescent="0.25">
      <c r="A77" s="2">
        <v>39195</v>
      </c>
      <c r="B77" s="2">
        <v>39198</v>
      </c>
      <c r="C77" t="s">
        <v>15</v>
      </c>
      <c r="D77">
        <v>3800</v>
      </c>
      <c r="E77">
        <v>3.4</v>
      </c>
      <c r="F77">
        <v>4.3499999999999996</v>
      </c>
      <c r="G77">
        <v>2.25</v>
      </c>
      <c r="H77">
        <v>3.1</v>
      </c>
      <c r="I77" t="s">
        <v>16</v>
      </c>
      <c r="J77">
        <v>315</v>
      </c>
      <c r="K77">
        <v>315</v>
      </c>
      <c r="L77">
        <v>275.10000000000002</v>
      </c>
      <c r="M77">
        <v>280.7</v>
      </c>
      <c r="N77">
        <v>4085.1</v>
      </c>
      <c r="O77">
        <v>238.8</v>
      </c>
      <c r="P77">
        <f>VLOOKUP($A77,Sheet2!$A:$E,2,0)</f>
        <v>4083.55</v>
      </c>
      <c r="Q77">
        <f>VLOOKUP($A77,Sheet2!$A:$E,3,0)</f>
        <v>4122.3500000000004</v>
      </c>
      <c r="R77">
        <f>VLOOKUP($A77,Sheet2!$A:$E,4,0)</f>
        <v>4075.2</v>
      </c>
      <c r="S77">
        <f>VLOOKUP($A77,Sheet2!$A:$E,5,0)</f>
        <v>4085.1</v>
      </c>
      <c r="T77">
        <f t="shared" si="19"/>
        <v>2.25</v>
      </c>
      <c r="U77">
        <f t="shared" si="20"/>
        <v>0</v>
      </c>
      <c r="V77">
        <f t="shared" si="21"/>
        <v>279.54999999999973</v>
      </c>
      <c r="W77">
        <f t="shared" si="22"/>
        <v>315</v>
      </c>
      <c r="X77" s="5">
        <f t="shared" si="23"/>
        <v>318.39999999999998</v>
      </c>
      <c r="Y77">
        <f t="shared" si="24"/>
        <v>318.39999999999998</v>
      </c>
      <c r="Z77">
        <f t="shared" si="25"/>
        <v>275.10000000000002</v>
      </c>
      <c r="AA77">
        <f t="shared" si="26"/>
        <v>283.8</v>
      </c>
      <c r="AB77">
        <f>IF(Z77/X77&lt;'model parameter'!$B$2,'model parameter'!$B$2,IF(Y77/X77&gt;'model parameter'!$B$1,'model parameter'!$B$1,AA77/X77))</f>
        <v>0.89133165829145744</v>
      </c>
      <c r="AC77">
        <f t="shared" si="36"/>
        <v>0.42424355447263679</v>
      </c>
      <c r="AD77">
        <f t="shared" si="34"/>
        <v>-0.28690548582317288</v>
      </c>
      <c r="AF77">
        <f t="shared" si="33"/>
        <v>0.8640075376884423</v>
      </c>
      <c r="AG77">
        <f t="shared" si="27"/>
        <v>1</v>
      </c>
      <c r="AH77" s="14">
        <f t="shared" si="28"/>
        <v>23943.1769739624</v>
      </c>
      <c r="AI77">
        <f t="shared" si="29"/>
        <v>21222.305765395598</v>
      </c>
      <c r="AJ77" s="14">
        <f t="shared" si="30"/>
        <v>-2720.8712085668012</v>
      </c>
      <c r="AK77" s="14">
        <f t="shared" si="35"/>
        <v>-24546.831198613807</v>
      </c>
      <c r="AL77">
        <f t="shared" si="31"/>
        <v>0.88636131238867422</v>
      </c>
      <c r="AM77">
        <f t="shared" si="37"/>
        <v>0.22278179113217747</v>
      </c>
      <c r="AN77" s="15">
        <f t="shared" si="32"/>
        <v>0</v>
      </c>
    </row>
    <row r="78" spans="1:40" x14ac:dyDescent="0.25">
      <c r="A78" s="2">
        <v>39196</v>
      </c>
      <c r="B78" s="2">
        <v>39198</v>
      </c>
      <c r="C78" t="s">
        <v>15</v>
      </c>
      <c r="D78">
        <v>3800</v>
      </c>
      <c r="E78">
        <v>2.25</v>
      </c>
      <c r="F78">
        <v>3</v>
      </c>
      <c r="G78">
        <v>1.1499999999999999</v>
      </c>
      <c r="H78">
        <v>1.5</v>
      </c>
      <c r="I78" t="s">
        <v>16</v>
      </c>
      <c r="J78">
        <v>270</v>
      </c>
      <c r="K78">
        <v>370</v>
      </c>
      <c r="L78">
        <v>270</v>
      </c>
      <c r="M78">
        <v>342.1</v>
      </c>
      <c r="N78">
        <v>4141.8</v>
      </c>
      <c r="O78">
        <v>238.8</v>
      </c>
      <c r="P78">
        <f>VLOOKUP($A78,Sheet2!$A:$E,2,0)</f>
        <v>4085.1</v>
      </c>
      <c r="Q78">
        <f>VLOOKUP($A78,Sheet2!$A:$E,3,0)</f>
        <v>4162.1499999999996</v>
      </c>
      <c r="R78">
        <f>VLOOKUP($A78,Sheet2!$A:$E,4,0)</f>
        <v>4057.7</v>
      </c>
      <c r="S78">
        <f>VLOOKUP($A78,Sheet2!$A:$E,5,0)</f>
        <v>4141.8</v>
      </c>
      <c r="T78">
        <f t="shared" si="19"/>
        <v>7.8500000000003638</v>
      </c>
      <c r="U78">
        <f t="shared" si="20"/>
        <v>3</v>
      </c>
      <c r="V78">
        <f t="shared" si="21"/>
        <v>270</v>
      </c>
      <c r="W78">
        <f t="shared" si="22"/>
        <v>363.29999999999927</v>
      </c>
      <c r="X78" s="5">
        <f t="shared" si="23"/>
        <v>272.25</v>
      </c>
      <c r="Y78">
        <f t="shared" si="24"/>
        <v>377.85000000000036</v>
      </c>
      <c r="Z78">
        <f t="shared" si="25"/>
        <v>272.25</v>
      </c>
      <c r="AA78">
        <f t="shared" si="26"/>
        <v>343.6</v>
      </c>
      <c r="AB78">
        <f>IF(Z78/X78&lt;'model parameter'!$B$2,'model parameter'!$B$2,IF(Y78/X78&gt;'model parameter'!$B$1,'model parameter'!$B$1,AA78/X78))</f>
        <v>1.1100000000000001</v>
      </c>
      <c r="AC78">
        <f t="shared" si="36"/>
        <v>0.4709103454646269</v>
      </c>
      <c r="AD78">
        <f t="shared" si="34"/>
        <v>-0.17690548582317278</v>
      </c>
      <c r="AF78">
        <f t="shared" si="33"/>
        <v>1</v>
      </c>
      <c r="AG78">
        <f t="shared" si="27"/>
        <v>1.3878787878787893</v>
      </c>
      <c r="AH78" s="14">
        <f t="shared" si="28"/>
        <v>20479.611352785374</v>
      </c>
      <c r="AI78">
        <f t="shared" si="29"/>
        <v>22601.113781433749</v>
      </c>
      <c r="AJ78" s="14">
        <f t="shared" si="30"/>
        <v>2121.5024286483749</v>
      </c>
      <c r="AK78" s="14">
        <f t="shared" si="35"/>
        <v>-22425.328769965432</v>
      </c>
      <c r="AL78">
        <f t="shared" si="31"/>
        <v>1.1035909516105067</v>
      </c>
      <c r="AM78">
        <f t="shared" si="37"/>
        <v>0.24585996887705289</v>
      </c>
      <c r="AN78" s="15">
        <f t="shared" si="32"/>
        <v>0</v>
      </c>
    </row>
    <row r="79" spans="1:40" x14ac:dyDescent="0.25">
      <c r="A79" s="2">
        <v>39197</v>
      </c>
      <c r="B79" s="2">
        <v>39198</v>
      </c>
      <c r="C79" t="s">
        <v>15</v>
      </c>
      <c r="D79">
        <v>3800</v>
      </c>
      <c r="E79">
        <v>3.8</v>
      </c>
      <c r="F79">
        <v>3.8</v>
      </c>
      <c r="G79">
        <v>0.1</v>
      </c>
      <c r="H79">
        <v>0.85</v>
      </c>
      <c r="I79" t="s">
        <v>16</v>
      </c>
      <c r="J79">
        <v>344.95</v>
      </c>
      <c r="K79">
        <v>379.95</v>
      </c>
      <c r="L79">
        <v>314.25</v>
      </c>
      <c r="M79">
        <v>373.7</v>
      </c>
      <c r="N79">
        <v>4167.3</v>
      </c>
      <c r="O79">
        <v>238.8</v>
      </c>
      <c r="P79">
        <f>VLOOKUP($A79,Sheet2!$A:$E,2,0)</f>
        <v>4134.25</v>
      </c>
      <c r="Q79">
        <f>VLOOKUP($A79,Sheet2!$A:$E,3,0)</f>
        <v>4173.3</v>
      </c>
      <c r="R79">
        <f>VLOOKUP($A79,Sheet2!$A:$E,4,0)</f>
        <v>4114.3500000000004</v>
      </c>
      <c r="S79">
        <f>VLOOKUP($A79,Sheet2!$A:$E,5,0)</f>
        <v>4167.3</v>
      </c>
      <c r="T79">
        <f t="shared" si="19"/>
        <v>6.6499999999996362</v>
      </c>
      <c r="U79">
        <f t="shared" si="20"/>
        <v>0</v>
      </c>
      <c r="V79">
        <f t="shared" si="21"/>
        <v>318.15000000000055</v>
      </c>
      <c r="W79">
        <f t="shared" si="22"/>
        <v>373.40000000000055</v>
      </c>
      <c r="X79" s="5">
        <f t="shared" si="23"/>
        <v>348.75</v>
      </c>
      <c r="Y79">
        <f t="shared" si="24"/>
        <v>386.59999999999962</v>
      </c>
      <c r="Z79">
        <f t="shared" si="25"/>
        <v>314.25</v>
      </c>
      <c r="AA79">
        <f t="shared" si="26"/>
        <v>374.55</v>
      </c>
      <c r="AB79">
        <f>IF(Z79/X79&lt;'model parameter'!$B$2,'model parameter'!$B$2,IF(Y79/X79&gt;'model parameter'!$B$1,'model parameter'!$B$1,AA79/X79))</f>
        <v>1.0739784946236559</v>
      </c>
      <c r="AC79">
        <f t="shared" si="36"/>
        <v>0.50574758392480579</v>
      </c>
      <c r="AD79">
        <f t="shared" si="34"/>
        <v>-0.10292699119951687</v>
      </c>
      <c r="AF79">
        <f t="shared" si="33"/>
        <v>0.90107526881720434</v>
      </c>
      <c r="AG79">
        <f t="shared" si="27"/>
        <v>1.1085304659498196</v>
      </c>
      <c r="AH79" s="14">
        <f t="shared" si="28"/>
        <v>26220.949814758122</v>
      </c>
      <c r="AI79">
        <f t="shared" si="29"/>
        <v>28023.600911772097</v>
      </c>
      <c r="AJ79" s="14">
        <f t="shared" si="30"/>
        <v>1802.6510970139752</v>
      </c>
      <c r="AK79" s="14">
        <f t="shared" si="35"/>
        <v>-20622.677672951457</v>
      </c>
      <c r="AL79">
        <f t="shared" si="31"/>
        <v>1.0687485049073004</v>
      </c>
      <c r="AM79">
        <f t="shared" si="37"/>
        <v>0.26276247415390569</v>
      </c>
      <c r="AN79" s="15">
        <f t="shared" si="32"/>
        <v>0</v>
      </c>
    </row>
    <row r="80" spans="1:40" x14ac:dyDescent="0.25">
      <c r="A80" s="2">
        <v>39198</v>
      </c>
      <c r="B80" s="2">
        <v>39198</v>
      </c>
      <c r="C80" t="s">
        <v>15</v>
      </c>
      <c r="D80">
        <v>3800</v>
      </c>
      <c r="E80">
        <v>0.45</v>
      </c>
      <c r="F80">
        <v>0.9</v>
      </c>
      <c r="G80">
        <v>0.05</v>
      </c>
      <c r="H80">
        <v>0.05</v>
      </c>
      <c r="I80" t="s">
        <v>16</v>
      </c>
      <c r="J80">
        <v>310</v>
      </c>
      <c r="K80">
        <v>417.45</v>
      </c>
      <c r="L80">
        <v>310</v>
      </c>
      <c r="M80">
        <v>376.8</v>
      </c>
      <c r="N80">
        <v>4177.8500000000004</v>
      </c>
      <c r="O80">
        <v>238.8</v>
      </c>
      <c r="P80">
        <f>VLOOKUP($A80,Sheet2!$A:$E,2,0)</f>
        <v>4170.05</v>
      </c>
      <c r="Q80">
        <f>VLOOKUP($A80,Sheet2!$A:$E,3,0)</f>
        <v>4217.8999999999996</v>
      </c>
      <c r="R80">
        <f>VLOOKUP($A80,Sheet2!$A:$E,4,0)</f>
        <v>4143.25</v>
      </c>
      <c r="S80">
        <f>VLOOKUP($A80,Sheet2!$A:$E,5,0)</f>
        <v>4177.8500000000004</v>
      </c>
      <c r="T80">
        <f t="shared" si="19"/>
        <v>0.05</v>
      </c>
      <c r="U80">
        <f t="shared" si="20"/>
        <v>0</v>
      </c>
      <c r="V80">
        <f t="shared" si="21"/>
        <v>344.14999999999964</v>
      </c>
      <c r="W80">
        <f t="shared" si="22"/>
        <v>417.45</v>
      </c>
      <c r="X80" s="5">
        <f t="shared" si="23"/>
        <v>310.45</v>
      </c>
      <c r="Y80">
        <f t="shared" si="24"/>
        <v>417.5</v>
      </c>
      <c r="Z80">
        <f t="shared" si="25"/>
        <v>310</v>
      </c>
      <c r="AA80">
        <f t="shared" si="26"/>
        <v>376.85</v>
      </c>
      <c r="AB80">
        <f>IF(Z80/X80&lt;'model parameter'!$B$2,'model parameter'!$B$2,IF(Y80/X80&gt;'model parameter'!$B$1,'model parameter'!$B$1,AA80/X80))</f>
        <v>1.1100000000000001</v>
      </c>
      <c r="AC80">
        <f t="shared" si="36"/>
        <v>0.56137981815653448</v>
      </c>
      <c r="AD80">
        <f t="shared" si="34"/>
        <v>7.073008800483227E-3</v>
      </c>
      <c r="AF80">
        <f t="shared" si="33"/>
        <v>0.99855049122241912</v>
      </c>
      <c r="AG80">
        <f t="shared" si="27"/>
        <v>1.3448220325334193</v>
      </c>
      <c r="AH80" s="14">
        <f t="shared" si="28"/>
        <v>23346.528074973074</v>
      </c>
      <c r="AI80">
        <f t="shared" si="29"/>
        <v>25778.948677264667</v>
      </c>
      <c r="AJ80" s="14">
        <f t="shared" si="30"/>
        <v>2432.4206022915932</v>
      </c>
      <c r="AK80" s="14">
        <f t="shared" si="35"/>
        <v>-18190.257070659864</v>
      </c>
      <c r="AL80">
        <f t="shared" si="31"/>
        <v>1.1041876802615072</v>
      </c>
      <c r="AM80">
        <f t="shared" si="37"/>
        <v>0.29013908679577538</v>
      </c>
      <c r="AN80" s="15">
        <f t="shared" si="32"/>
        <v>0</v>
      </c>
    </row>
    <row r="81" spans="1:40" x14ac:dyDescent="0.25">
      <c r="A81" s="2">
        <v>39199</v>
      </c>
      <c r="B81" s="2">
        <v>39233</v>
      </c>
      <c r="C81" t="s">
        <v>15</v>
      </c>
      <c r="D81">
        <v>4200</v>
      </c>
      <c r="E81">
        <v>162</v>
      </c>
      <c r="F81">
        <v>197</v>
      </c>
      <c r="G81">
        <v>150</v>
      </c>
      <c r="H81">
        <v>192.2</v>
      </c>
      <c r="I81" t="s">
        <v>16</v>
      </c>
      <c r="J81">
        <v>85</v>
      </c>
      <c r="K81">
        <v>97.95</v>
      </c>
      <c r="L81">
        <v>62</v>
      </c>
      <c r="M81">
        <v>66.900000000000006</v>
      </c>
      <c r="N81">
        <v>4083.5</v>
      </c>
      <c r="O81">
        <v>247</v>
      </c>
      <c r="P81">
        <f>VLOOKUP($A81,Sheet2!$A:$E,2,0)</f>
        <v>4182</v>
      </c>
      <c r="Q81">
        <f>VLOOKUP($A81,Sheet2!$A:$E,3,0)</f>
        <v>4182</v>
      </c>
      <c r="R81">
        <f>VLOOKUP($A81,Sheet2!$A:$E,4,0)</f>
        <v>4074.3</v>
      </c>
      <c r="S81">
        <f>VLOOKUP($A81,Sheet2!$A:$E,5,0)</f>
        <v>4083.5</v>
      </c>
      <c r="T81">
        <f t="shared" si="19"/>
        <v>150</v>
      </c>
      <c r="U81">
        <f t="shared" si="20"/>
        <v>187.69999999999982</v>
      </c>
      <c r="V81">
        <f t="shared" si="21"/>
        <v>71.300000000000182</v>
      </c>
      <c r="W81">
        <f t="shared" si="22"/>
        <v>97.95</v>
      </c>
      <c r="X81" s="5">
        <f t="shared" si="23"/>
        <v>247</v>
      </c>
      <c r="Y81">
        <f t="shared" si="24"/>
        <v>268.30000000000018</v>
      </c>
      <c r="Z81">
        <f t="shared" si="25"/>
        <v>247</v>
      </c>
      <c r="AA81">
        <f t="shared" si="26"/>
        <v>259.10000000000002</v>
      </c>
      <c r="AB81">
        <f>IF(Z81/X81&lt;'model parameter'!$B$2,'model parameter'!$B$2,IF(Y81/X81&gt;'model parameter'!$B$1,'model parameter'!$B$1,AA81/X81))</f>
        <v>1.0489878542510123</v>
      </c>
      <c r="AC81">
        <f t="shared" si="36"/>
        <v>0.5888806108678466</v>
      </c>
      <c r="AD81">
        <f t="shared" si="34"/>
        <v>5.6060863051495491E-2</v>
      </c>
      <c r="AF81">
        <f t="shared" si="33"/>
        <v>1</v>
      </c>
      <c r="AG81">
        <f t="shared" si="27"/>
        <v>1.086234817813766</v>
      </c>
      <c r="AH81" s="14">
        <f t="shared" si="28"/>
        <v>18584.594409454498</v>
      </c>
      <c r="AI81">
        <f t="shared" si="29"/>
        <v>19371.1543591642</v>
      </c>
      <c r="AJ81" s="14">
        <f t="shared" si="30"/>
        <v>786.55994970970278</v>
      </c>
      <c r="AK81" s="14">
        <f t="shared" si="35"/>
        <v>-17403.697120950161</v>
      </c>
      <c r="AL81">
        <f t="shared" si="31"/>
        <v>1.0423232238692042</v>
      </c>
      <c r="AM81">
        <f t="shared" si="37"/>
        <v>0.30241870831943946</v>
      </c>
      <c r="AN81" s="15">
        <f t="shared" si="32"/>
        <v>0</v>
      </c>
    </row>
    <row r="82" spans="1:40" x14ac:dyDescent="0.25">
      <c r="A82" s="2">
        <v>39202</v>
      </c>
      <c r="B82" s="2">
        <v>39233</v>
      </c>
      <c r="C82" t="s">
        <v>15</v>
      </c>
      <c r="D82">
        <v>4200</v>
      </c>
      <c r="E82">
        <v>207</v>
      </c>
      <c r="F82">
        <v>220.9</v>
      </c>
      <c r="G82">
        <v>158</v>
      </c>
      <c r="H82">
        <v>168.7</v>
      </c>
      <c r="I82" t="s">
        <v>16</v>
      </c>
      <c r="J82">
        <v>55</v>
      </c>
      <c r="K82">
        <v>65</v>
      </c>
      <c r="L82">
        <v>45.05</v>
      </c>
      <c r="M82">
        <v>60.9</v>
      </c>
      <c r="N82">
        <v>4087.9</v>
      </c>
      <c r="O82">
        <v>247</v>
      </c>
      <c r="P82">
        <f>VLOOKUP($A82,Sheet2!$A:$E,2,0)</f>
        <v>4081.6</v>
      </c>
      <c r="Q82">
        <f>VLOOKUP($A82,Sheet2!$A:$E,3,0)</f>
        <v>4096.8999999999996</v>
      </c>
      <c r="R82">
        <f>VLOOKUP($A82,Sheet2!$A:$E,4,0)</f>
        <v>4028.9</v>
      </c>
      <c r="S82">
        <f>VLOOKUP($A82,Sheet2!$A:$E,5,0)</f>
        <v>4087.9</v>
      </c>
      <c r="T82">
        <f t="shared" si="19"/>
        <v>168.10000000000036</v>
      </c>
      <c r="U82">
        <f t="shared" si="20"/>
        <v>216.15000000000009</v>
      </c>
      <c r="V82">
        <f t="shared" si="21"/>
        <v>49.800000000000182</v>
      </c>
      <c r="W82">
        <f t="shared" si="22"/>
        <v>54.899999999999636</v>
      </c>
      <c r="X82" s="5">
        <f t="shared" si="23"/>
        <v>262</v>
      </c>
      <c r="Y82">
        <f t="shared" si="24"/>
        <v>270.70000000000016</v>
      </c>
      <c r="Z82">
        <f t="shared" si="25"/>
        <v>212.89999999999964</v>
      </c>
      <c r="AA82">
        <f t="shared" si="26"/>
        <v>229.6</v>
      </c>
      <c r="AB82">
        <f>IF(Z82/X82&lt;'model parameter'!$B$2,'model parameter'!$B$2,IF(Y82/X82&gt;'model parameter'!$B$1,'model parameter'!$B$1,AA82/X82))</f>
        <v>0.87633587786259537</v>
      </c>
      <c r="AC82">
        <f t="shared" si="36"/>
        <v>0.51605720708113578</v>
      </c>
      <c r="AD82">
        <f t="shared" si="34"/>
        <v>-6.760325908590914E-2</v>
      </c>
      <c r="AF82">
        <f t="shared" si="33"/>
        <v>0.81259541984732686</v>
      </c>
      <c r="AG82">
        <f t="shared" si="27"/>
        <v>1.0332061068702296</v>
      </c>
      <c r="AH82" s="14">
        <f t="shared" si="28"/>
        <v>19710.347049057</v>
      </c>
      <c r="AI82">
        <f t="shared" si="29"/>
        <v>17160.265027835198</v>
      </c>
      <c r="AJ82" s="14">
        <f t="shared" si="30"/>
        <v>-2550.0820212218023</v>
      </c>
      <c r="AK82" s="14">
        <f t="shared" si="35"/>
        <v>-19953.779142171963</v>
      </c>
      <c r="AL82">
        <f t="shared" si="31"/>
        <v>0.87062216535939652</v>
      </c>
      <c r="AM82">
        <f t="shared" si="37"/>
        <v>0.2632924306822621</v>
      </c>
      <c r="AN82" s="15">
        <f t="shared" si="32"/>
        <v>0</v>
      </c>
    </row>
    <row r="83" spans="1:40" x14ac:dyDescent="0.25">
      <c r="A83" s="2">
        <v>39205</v>
      </c>
      <c r="B83" s="2">
        <v>39233</v>
      </c>
      <c r="C83" t="s">
        <v>15</v>
      </c>
      <c r="D83">
        <v>4200</v>
      </c>
      <c r="E83">
        <v>137</v>
      </c>
      <c r="F83">
        <v>149</v>
      </c>
      <c r="G83">
        <v>118</v>
      </c>
      <c r="H83">
        <v>125.05</v>
      </c>
      <c r="I83" t="s">
        <v>16</v>
      </c>
      <c r="J83">
        <v>73</v>
      </c>
      <c r="K83">
        <v>92.45</v>
      </c>
      <c r="L83">
        <v>72.099999999999994</v>
      </c>
      <c r="M83">
        <v>88.1</v>
      </c>
      <c r="N83">
        <v>4150.8500000000004</v>
      </c>
      <c r="O83">
        <v>247</v>
      </c>
      <c r="P83">
        <f>VLOOKUP($A83,Sheet2!$A:$E,2,0)</f>
        <v>4089.45</v>
      </c>
      <c r="Q83">
        <f>VLOOKUP($A83,Sheet2!$A:$E,3,0)</f>
        <v>4161.2</v>
      </c>
      <c r="R83">
        <f>VLOOKUP($A83,Sheet2!$A:$E,4,0)</f>
        <v>4080.75</v>
      </c>
      <c r="S83">
        <f>VLOOKUP($A83,Sheet2!$A:$E,5,0)</f>
        <v>4150.8500000000004</v>
      </c>
      <c r="T83">
        <f t="shared" si="19"/>
        <v>131.25</v>
      </c>
      <c r="U83">
        <f t="shared" si="20"/>
        <v>149</v>
      </c>
      <c r="V83">
        <f t="shared" si="21"/>
        <v>72.099999999999994</v>
      </c>
      <c r="W83">
        <f t="shared" si="22"/>
        <v>79.199999999999818</v>
      </c>
      <c r="X83" s="5">
        <f t="shared" si="23"/>
        <v>210</v>
      </c>
      <c r="Y83">
        <f t="shared" si="24"/>
        <v>223.7</v>
      </c>
      <c r="Z83">
        <f t="shared" si="25"/>
        <v>197.19999999999982</v>
      </c>
      <c r="AA83">
        <f t="shared" si="26"/>
        <v>213.14999999999998</v>
      </c>
      <c r="AB83">
        <f>IF(Z83/X83&lt;'model parameter'!$B$2,'model parameter'!$B$2,IF(Y83/X83&gt;'model parameter'!$B$1,'model parameter'!$B$1,AA83/X83))</f>
        <v>1.0149999999999999</v>
      </c>
      <c r="AC83">
        <f t="shared" si="36"/>
        <v>0.52379806518735272</v>
      </c>
      <c r="AD83">
        <f t="shared" si="34"/>
        <v>-5.2603259085909237E-2</v>
      </c>
      <c r="AF83">
        <f t="shared" si="33"/>
        <v>0.93904761904761813</v>
      </c>
      <c r="AG83">
        <f t="shared" si="27"/>
        <v>1.0652380952380951</v>
      </c>
      <c r="AH83" s="14">
        <f t="shared" si="28"/>
        <v>15807.737898435</v>
      </c>
      <c r="AI83">
        <f t="shared" si="29"/>
        <v>15927.413180365298</v>
      </c>
      <c r="AJ83" s="14">
        <f t="shared" si="30"/>
        <v>119.6752819302983</v>
      </c>
      <c r="AK83" s="14">
        <f t="shared" si="35"/>
        <v>-19834.103860241667</v>
      </c>
      <c r="AL83">
        <f t="shared" si="31"/>
        <v>1.0075706772657298</v>
      </c>
      <c r="AM83">
        <f t="shared" si="37"/>
        <v>0.26528573270146705</v>
      </c>
      <c r="AN83" s="15">
        <f t="shared" si="32"/>
        <v>0</v>
      </c>
    </row>
    <row r="84" spans="1:40" x14ac:dyDescent="0.25">
      <c r="A84" s="2">
        <v>39206</v>
      </c>
      <c r="B84" s="2">
        <v>39233</v>
      </c>
      <c r="C84" t="s">
        <v>15</v>
      </c>
      <c r="D84">
        <v>4200</v>
      </c>
      <c r="E84">
        <v>112</v>
      </c>
      <c r="F84">
        <v>156.5</v>
      </c>
      <c r="G84">
        <v>112</v>
      </c>
      <c r="H84">
        <v>152.65</v>
      </c>
      <c r="I84" t="s">
        <v>16</v>
      </c>
      <c r="J84">
        <v>94</v>
      </c>
      <c r="K84">
        <v>97</v>
      </c>
      <c r="L84">
        <v>65.5</v>
      </c>
      <c r="M84">
        <v>68.7</v>
      </c>
      <c r="N84">
        <v>4117.3500000000004</v>
      </c>
      <c r="O84">
        <v>247</v>
      </c>
      <c r="P84">
        <f>VLOOKUP($A84,Sheet2!$A:$E,2,0)</f>
        <v>4168.8999999999996</v>
      </c>
      <c r="Q84">
        <f>VLOOKUP($A84,Sheet2!$A:$E,3,0)</f>
        <v>4180.8999999999996</v>
      </c>
      <c r="R84">
        <f>VLOOKUP($A84,Sheet2!$A:$E,4,0)</f>
        <v>4109.7</v>
      </c>
      <c r="S84">
        <f>VLOOKUP($A84,Sheet2!$A:$E,5,0)</f>
        <v>4117.3500000000004</v>
      </c>
      <c r="T84">
        <f t="shared" si="19"/>
        <v>116.10000000000036</v>
      </c>
      <c r="U84">
        <f t="shared" si="20"/>
        <v>155.80000000000018</v>
      </c>
      <c r="V84">
        <f t="shared" si="21"/>
        <v>66.199999999999818</v>
      </c>
      <c r="W84">
        <f t="shared" si="22"/>
        <v>92.899999999999636</v>
      </c>
      <c r="X84" s="5">
        <f t="shared" si="23"/>
        <v>206</v>
      </c>
      <c r="Y84">
        <f t="shared" si="24"/>
        <v>222.69999999999982</v>
      </c>
      <c r="Z84">
        <f t="shared" si="25"/>
        <v>204.89999999999964</v>
      </c>
      <c r="AA84">
        <f t="shared" si="26"/>
        <v>221.35000000000002</v>
      </c>
      <c r="AB84">
        <f>IF(Z84/X84&lt;'model parameter'!$B$2,'model parameter'!$B$2,IF(Y84/X84&gt;'model parameter'!$B$1,'model parameter'!$B$1,AA84/X84))</f>
        <v>1.0745145631067963</v>
      </c>
      <c r="AC84">
        <f t="shared" si="36"/>
        <v>0.56282864917097353</v>
      </c>
      <c r="AD84">
        <f t="shared" si="34"/>
        <v>2.1911304020887035E-2</v>
      </c>
      <c r="AF84">
        <f t="shared" si="33"/>
        <v>0.99466019417475549</v>
      </c>
      <c r="AG84">
        <f t="shared" si="27"/>
        <v>1.0810679611650476</v>
      </c>
      <c r="AH84" s="14">
        <f t="shared" si="28"/>
        <v>15507.537194541001</v>
      </c>
      <c r="AI84">
        <f t="shared" si="29"/>
        <v>16541.965469073701</v>
      </c>
      <c r="AJ84" s="14">
        <f t="shared" si="30"/>
        <v>1034.4282745327</v>
      </c>
      <c r="AK84" s="14">
        <f t="shared" si="35"/>
        <v>-18799.675585708967</v>
      </c>
      <c r="AL84">
        <f t="shared" si="31"/>
        <v>1.0667048714154845</v>
      </c>
      <c r="AM84">
        <f t="shared" si="37"/>
        <v>0.28298158338968099</v>
      </c>
      <c r="AN84" s="15">
        <f t="shared" si="32"/>
        <v>0</v>
      </c>
    </row>
    <row r="85" spans="1:40" x14ac:dyDescent="0.25">
      <c r="A85" s="2">
        <v>39209</v>
      </c>
      <c r="B85" s="2">
        <v>39233</v>
      </c>
      <c r="C85" t="s">
        <v>15</v>
      </c>
      <c r="D85">
        <v>4200</v>
      </c>
      <c r="E85">
        <v>126</v>
      </c>
      <c r="F85">
        <v>161.5</v>
      </c>
      <c r="G85">
        <v>125</v>
      </c>
      <c r="H85">
        <v>151.80000000000001</v>
      </c>
      <c r="I85" t="s">
        <v>16</v>
      </c>
      <c r="J85">
        <v>80</v>
      </c>
      <c r="K85">
        <v>85</v>
      </c>
      <c r="L85">
        <v>55</v>
      </c>
      <c r="M85">
        <v>59.45</v>
      </c>
      <c r="N85">
        <v>4111.1499999999996</v>
      </c>
      <c r="O85">
        <v>247</v>
      </c>
      <c r="P85">
        <f>VLOOKUP($A85,Sheet2!$A:$E,2,0)</f>
        <v>4117.5</v>
      </c>
      <c r="Q85">
        <f>VLOOKUP($A85,Sheet2!$A:$E,3,0)</f>
        <v>4157.6499999999996</v>
      </c>
      <c r="R85">
        <f>VLOOKUP($A85,Sheet2!$A:$E,4,0)</f>
        <v>4103.6000000000004</v>
      </c>
      <c r="S85">
        <f>VLOOKUP($A85,Sheet2!$A:$E,5,0)</f>
        <v>4111.1499999999996</v>
      </c>
      <c r="T85">
        <f t="shared" si="19"/>
        <v>127.35000000000036</v>
      </c>
      <c r="U85">
        <f t="shared" si="20"/>
        <v>151.39999999999964</v>
      </c>
      <c r="V85">
        <f t="shared" si="21"/>
        <v>65.100000000000364</v>
      </c>
      <c r="W85">
        <f t="shared" si="22"/>
        <v>82.649999999999636</v>
      </c>
      <c r="X85" s="5">
        <f t="shared" si="23"/>
        <v>206</v>
      </c>
      <c r="Y85">
        <f t="shared" si="24"/>
        <v>226.60000000000036</v>
      </c>
      <c r="Z85">
        <f t="shared" si="25"/>
        <v>206</v>
      </c>
      <c r="AA85">
        <f t="shared" si="26"/>
        <v>211.25</v>
      </c>
      <c r="AB85">
        <f>IF(Z85/X85&lt;'model parameter'!$B$2,'model parameter'!$B$2,IF(Y85/X85&gt;'model parameter'!$B$1,'model parameter'!$B$1,AA85/X85))</f>
        <v>1.0254854368932038</v>
      </c>
      <c r="AC85">
        <f t="shared" si="36"/>
        <v>0.57717258319110754</v>
      </c>
      <c r="AD85">
        <f t="shared" si="34"/>
        <v>4.7396740914090851E-2</v>
      </c>
      <c r="AF85">
        <f t="shared" si="33"/>
        <v>1</v>
      </c>
      <c r="AG85">
        <f t="shared" si="27"/>
        <v>1.1000000000000019</v>
      </c>
      <c r="AH85" s="14">
        <f t="shared" si="28"/>
        <v>15507.537194541001</v>
      </c>
      <c r="AI85">
        <f t="shared" si="29"/>
        <v>15785.016918347499</v>
      </c>
      <c r="AJ85" s="14">
        <f t="shared" si="30"/>
        <v>277.47972380649844</v>
      </c>
      <c r="AK85" s="14">
        <f t="shared" si="35"/>
        <v>-18522.195861902466</v>
      </c>
      <c r="AL85">
        <f t="shared" si="31"/>
        <v>1.017893216719427</v>
      </c>
      <c r="AM85">
        <f t="shared" si="37"/>
        <v>0.28804503418887917</v>
      </c>
      <c r="AN85" s="15">
        <f t="shared" si="32"/>
        <v>0</v>
      </c>
    </row>
    <row r="86" spans="1:40" x14ac:dyDescent="0.25">
      <c r="A86" s="2">
        <v>39210</v>
      </c>
      <c r="B86" s="2">
        <v>39233</v>
      </c>
      <c r="C86" t="s">
        <v>15</v>
      </c>
      <c r="D86">
        <v>4200</v>
      </c>
      <c r="E86">
        <v>160</v>
      </c>
      <c r="F86">
        <v>189</v>
      </c>
      <c r="G86">
        <v>132</v>
      </c>
      <c r="H86">
        <v>179.55</v>
      </c>
      <c r="I86" t="s">
        <v>16</v>
      </c>
      <c r="J86">
        <v>55</v>
      </c>
      <c r="K86">
        <v>74.900000000000006</v>
      </c>
      <c r="L86">
        <v>44.4</v>
      </c>
      <c r="M86">
        <v>47.3</v>
      </c>
      <c r="N86">
        <v>4077</v>
      </c>
      <c r="O86">
        <v>247</v>
      </c>
      <c r="P86">
        <f>VLOOKUP($A86,Sheet2!$A:$E,2,0)</f>
        <v>4111.25</v>
      </c>
      <c r="Q86">
        <f>VLOOKUP($A86,Sheet2!$A:$E,3,0)</f>
        <v>4136.05</v>
      </c>
      <c r="R86">
        <f>VLOOKUP($A86,Sheet2!$A:$E,4,0)</f>
        <v>4066.4</v>
      </c>
      <c r="S86">
        <f>VLOOKUP($A86,Sheet2!$A:$E,5,0)</f>
        <v>4077</v>
      </c>
      <c r="T86">
        <f t="shared" si="19"/>
        <v>138.84999999999945</v>
      </c>
      <c r="U86">
        <f t="shared" si="20"/>
        <v>177.99999999999955</v>
      </c>
      <c r="V86">
        <f t="shared" si="21"/>
        <v>55.399999999999636</v>
      </c>
      <c r="W86">
        <f t="shared" si="22"/>
        <v>68.050000000000182</v>
      </c>
      <c r="X86" s="5">
        <f t="shared" si="23"/>
        <v>215</v>
      </c>
      <c r="Y86">
        <f t="shared" si="24"/>
        <v>244.39999999999964</v>
      </c>
      <c r="Z86">
        <f t="shared" si="25"/>
        <v>200.05000000000018</v>
      </c>
      <c r="AA86">
        <f t="shared" si="26"/>
        <v>226.85000000000002</v>
      </c>
      <c r="AB86">
        <f>IF(Z86/X86&lt;'model parameter'!$B$2,'model parameter'!$B$2,IF(Y86/X86&gt;'model parameter'!$B$1,'model parameter'!$B$1,AA86/X86))</f>
        <v>1.1100000000000001</v>
      </c>
      <c r="AC86">
        <f t="shared" si="36"/>
        <v>0.64066156734212942</v>
      </c>
      <c r="AD86">
        <f t="shared" si="34"/>
        <v>0.15739674091409095</v>
      </c>
      <c r="AF86">
        <f t="shared" si="33"/>
        <v>0.93046511627907058</v>
      </c>
      <c r="AG86">
        <f t="shared" si="27"/>
        <v>1.13674418604651</v>
      </c>
      <c r="AH86" s="14">
        <f t="shared" si="28"/>
        <v>16182.988778302501</v>
      </c>
      <c r="AI86">
        <f t="shared" si="29"/>
        <v>17838.520907446302</v>
      </c>
      <c r="AJ86" s="14">
        <f t="shared" si="30"/>
        <v>1655.5321291438013</v>
      </c>
      <c r="AK86" s="14">
        <f t="shared" si="35"/>
        <v>-16866.663732758665</v>
      </c>
      <c r="AL86">
        <f t="shared" si="31"/>
        <v>1.1023007648230883</v>
      </c>
      <c r="AM86">
        <f t="shared" si="37"/>
        <v>0.31751226148989409</v>
      </c>
      <c r="AN86" s="15">
        <f t="shared" si="32"/>
        <v>0</v>
      </c>
    </row>
    <row r="87" spans="1:40" x14ac:dyDescent="0.25">
      <c r="A87" s="2">
        <v>39211</v>
      </c>
      <c r="B87" s="2">
        <v>39233</v>
      </c>
      <c r="C87" t="s">
        <v>15</v>
      </c>
      <c r="D87">
        <v>4200</v>
      </c>
      <c r="E87">
        <v>184.45</v>
      </c>
      <c r="F87">
        <v>203.9</v>
      </c>
      <c r="G87">
        <v>155</v>
      </c>
      <c r="H87">
        <v>158.35</v>
      </c>
      <c r="I87" t="s">
        <v>16</v>
      </c>
      <c r="J87">
        <v>47.45</v>
      </c>
      <c r="K87">
        <v>55</v>
      </c>
      <c r="L87">
        <v>35.049999999999997</v>
      </c>
      <c r="M87">
        <v>52.55</v>
      </c>
      <c r="N87">
        <v>4079.3</v>
      </c>
      <c r="O87">
        <v>247</v>
      </c>
      <c r="P87">
        <f>VLOOKUP($A87,Sheet2!$A:$E,2,0)</f>
        <v>4077.25</v>
      </c>
      <c r="Q87">
        <f>VLOOKUP($A87,Sheet2!$A:$E,3,0)</f>
        <v>4087.8</v>
      </c>
      <c r="R87">
        <f>VLOOKUP($A87,Sheet2!$A:$E,4,0)</f>
        <v>4030.55</v>
      </c>
      <c r="S87">
        <f>VLOOKUP($A87,Sheet2!$A:$E,5,0)</f>
        <v>4079.3</v>
      </c>
      <c r="T87">
        <f t="shared" si="19"/>
        <v>167.19999999999982</v>
      </c>
      <c r="U87">
        <f t="shared" si="20"/>
        <v>203.9</v>
      </c>
      <c r="V87">
        <f t="shared" si="21"/>
        <v>35.049999999999997</v>
      </c>
      <c r="W87">
        <f t="shared" si="22"/>
        <v>42.800000000000182</v>
      </c>
      <c r="X87" s="5">
        <f t="shared" si="23"/>
        <v>231.89999999999998</v>
      </c>
      <c r="Y87">
        <f t="shared" si="24"/>
        <v>238.95</v>
      </c>
      <c r="Z87">
        <f t="shared" si="25"/>
        <v>197.80000000000018</v>
      </c>
      <c r="AA87">
        <f t="shared" si="26"/>
        <v>210.89999999999998</v>
      </c>
      <c r="AB87">
        <f>IF(Z87/X87&lt;'model parameter'!$B$2,'model parameter'!$B$2,IF(Y87/X87&gt;'model parameter'!$B$1,'model parameter'!$B$1,AA87/X87))</f>
        <v>0.90944372574385512</v>
      </c>
      <c r="AC87">
        <f t="shared" si="36"/>
        <v>0.58264564274452391</v>
      </c>
      <c r="AD87">
        <f t="shared" si="34"/>
        <v>6.6840466657946074E-2</v>
      </c>
      <c r="AF87">
        <f t="shared" si="33"/>
        <v>0.85295385942216562</v>
      </c>
      <c r="AG87">
        <f t="shared" si="27"/>
        <v>1.0304010349288486</v>
      </c>
      <c r="AH87" s="14">
        <f t="shared" si="28"/>
        <v>17451.33675225465</v>
      </c>
      <c r="AI87">
        <f t="shared" si="29"/>
        <v>15758.786027975797</v>
      </c>
      <c r="AJ87" s="14">
        <f t="shared" si="30"/>
        <v>-1692.5507242788535</v>
      </c>
      <c r="AK87" s="14">
        <f t="shared" si="35"/>
        <v>-18559.214457037517</v>
      </c>
      <c r="AL87">
        <f t="shared" si="31"/>
        <v>0.90301311880534407</v>
      </c>
      <c r="AM87">
        <f t="shared" si="37"/>
        <v>0.28671773750692719</v>
      </c>
      <c r="AN87" s="15">
        <f t="shared" si="32"/>
        <v>0</v>
      </c>
    </row>
    <row r="88" spans="1:40" x14ac:dyDescent="0.25">
      <c r="A88" s="2">
        <v>39212</v>
      </c>
      <c r="B88" s="2">
        <v>39233</v>
      </c>
      <c r="C88" t="s">
        <v>15</v>
      </c>
      <c r="D88">
        <v>4200</v>
      </c>
      <c r="E88">
        <v>146.15</v>
      </c>
      <c r="F88">
        <v>194.5</v>
      </c>
      <c r="G88">
        <v>127.5</v>
      </c>
      <c r="H88">
        <v>185.75</v>
      </c>
      <c r="I88" t="s">
        <v>16</v>
      </c>
      <c r="J88">
        <v>55</v>
      </c>
      <c r="K88">
        <v>59.65</v>
      </c>
      <c r="L88">
        <v>33.15</v>
      </c>
      <c r="M88">
        <v>36.299999999999997</v>
      </c>
      <c r="N88">
        <v>4066.8</v>
      </c>
      <c r="O88">
        <v>247</v>
      </c>
      <c r="P88">
        <f>VLOOKUP($A88,Sheet2!$A:$E,2,0)</f>
        <v>4079.6</v>
      </c>
      <c r="Q88">
        <f>VLOOKUP($A88,Sheet2!$A:$E,3,0)</f>
        <v>4134.2</v>
      </c>
      <c r="R88">
        <f>VLOOKUP($A88,Sheet2!$A:$E,4,0)</f>
        <v>4057.55</v>
      </c>
      <c r="S88">
        <f>VLOOKUP($A88,Sheet2!$A:$E,5,0)</f>
        <v>4066.8</v>
      </c>
      <c r="T88">
        <f t="shared" si="19"/>
        <v>127.5</v>
      </c>
      <c r="U88">
        <f t="shared" si="20"/>
        <v>175.59999999999945</v>
      </c>
      <c r="V88">
        <f t="shared" si="21"/>
        <v>52.050000000000182</v>
      </c>
      <c r="W88">
        <f t="shared" si="22"/>
        <v>59.65</v>
      </c>
      <c r="X88" s="5">
        <f t="shared" si="23"/>
        <v>201.15</v>
      </c>
      <c r="Y88">
        <f t="shared" si="24"/>
        <v>246.55000000000018</v>
      </c>
      <c r="Z88">
        <f t="shared" si="25"/>
        <v>187.15</v>
      </c>
      <c r="AA88">
        <f t="shared" si="26"/>
        <v>222.05</v>
      </c>
      <c r="AB88">
        <f>IF(Z88/X88&lt;'model parameter'!$B$2,'model parameter'!$B$2,IF(Y88/X88&gt;'model parameter'!$B$1,'model parameter'!$B$1,AA88/X88))</f>
        <v>1.1100000000000001</v>
      </c>
      <c r="AC88">
        <f t="shared" si="36"/>
        <v>0.64673666344642156</v>
      </c>
      <c r="AD88">
        <f t="shared" si="34"/>
        <v>0.17684046665794617</v>
      </c>
      <c r="AF88">
        <f t="shared" si="33"/>
        <v>0.93040019885657466</v>
      </c>
      <c r="AG88">
        <f t="shared" si="27"/>
        <v>1.2257022122793944</v>
      </c>
      <c r="AH88" s="14">
        <f t="shared" si="28"/>
        <v>15143.543841069524</v>
      </c>
      <c r="AI88">
        <f t="shared" si="29"/>
        <v>16686.347784219648</v>
      </c>
      <c r="AJ88" s="14">
        <f t="shared" si="30"/>
        <v>1542.8039431501238</v>
      </c>
      <c r="AK88" s="14">
        <f t="shared" si="35"/>
        <v>-17016.410513887393</v>
      </c>
      <c r="AL88">
        <f t="shared" si="31"/>
        <v>1.1018786592716836</v>
      </c>
      <c r="AM88">
        <f t="shared" si="37"/>
        <v>0.31592815619354347</v>
      </c>
      <c r="AN88" s="15">
        <f t="shared" si="32"/>
        <v>0</v>
      </c>
    </row>
    <row r="89" spans="1:40" x14ac:dyDescent="0.25">
      <c r="A89" s="2">
        <v>39213</v>
      </c>
      <c r="B89" s="2">
        <v>39233</v>
      </c>
      <c r="C89" t="s">
        <v>15</v>
      </c>
      <c r="D89">
        <v>4200</v>
      </c>
      <c r="E89">
        <v>215</v>
      </c>
      <c r="F89">
        <v>230</v>
      </c>
      <c r="G89">
        <v>150.65</v>
      </c>
      <c r="H89">
        <v>161.9</v>
      </c>
      <c r="I89" t="s">
        <v>16</v>
      </c>
      <c r="J89">
        <v>26</v>
      </c>
      <c r="K89">
        <v>45</v>
      </c>
      <c r="L89">
        <v>20.55</v>
      </c>
      <c r="M89">
        <v>38</v>
      </c>
      <c r="N89">
        <v>4076.65</v>
      </c>
      <c r="O89">
        <v>247</v>
      </c>
      <c r="P89">
        <f>VLOOKUP($A89,Sheet2!$A:$E,2,0)</f>
        <v>4070.2</v>
      </c>
      <c r="Q89">
        <f>VLOOKUP($A89,Sheet2!$A:$E,3,0)</f>
        <v>4094.65</v>
      </c>
      <c r="R89">
        <f>VLOOKUP($A89,Sheet2!$A:$E,4,0)</f>
        <v>3981.15</v>
      </c>
      <c r="S89">
        <f>VLOOKUP($A89,Sheet2!$A:$E,5,0)</f>
        <v>4076.65</v>
      </c>
      <c r="T89">
        <f t="shared" si="19"/>
        <v>150.65</v>
      </c>
      <c r="U89">
        <f t="shared" si="20"/>
        <v>230</v>
      </c>
      <c r="V89">
        <f t="shared" si="21"/>
        <v>20.55</v>
      </c>
      <c r="W89">
        <f t="shared" si="22"/>
        <v>45</v>
      </c>
      <c r="X89" s="5">
        <f t="shared" si="23"/>
        <v>241</v>
      </c>
      <c r="Y89">
        <f t="shared" si="24"/>
        <v>250.55</v>
      </c>
      <c r="Z89">
        <f t="shared" si="25"/>
        <v>195.65</v>
      </c>
      <c r="AA89">
        <f t="shared" si="26"/>
        <v>199.9</v>
      </c>
      <c r="AB89">
        <f>IF(Z89/X89&lt;'model parameter'!$B$2,'model parameter'!$B$2,IF(Y89/X89&gt;'model parameter'!$B$1,'model parameter'!$B$1,AA89/X89))</f>
        <v>0.82946058091286312</v>
      </c>
      <c r="AC89">
        <f t="shared" si="36"/>
        <v>0.53644256855991568</v>
      </c>
      <c r="AD89">
        <f t="shared" si="34"/>
        <v>6.3010475708092928E-3</v>
      </c>
      <c r="AF89">
        <f t="shared" si="33"/>
        <v>0.81182572614107884</v>
      </c>
      <c r="AG89">
        <f t="shared" si="27"/>
        <v>1.0396265560165976</v>
      </c>
      <c r="AH89" s="14">
        <f t="shared" si="28"/>
        <v>18134.293353613499</v>
      </c>
      <c r="AI89">
        <f t="shared" si="29"/>
        <v>14934.386616293799</v>
      </c>
      <c r="AJ89" s="14">
        <f t="shared" si="30"/>
        <v>-3199.9067373196995</v>
      </c>
      <c r="AK89" s="14">
        <f t="shared" si="35"/>
        <v>-20216.317251207092</v>
      </c>
      <c r="AL89">
        <f t="shared" si="31"/>
        <v>0.82354389691826202</v>
      </c>
      <c r="AM89">
        <f t="shared" si="37"/>
        <v>0.26018070489783213</v>
      </c>
      <c r="AN89" s="15">
        <f t="shared" si="32"/>
        <v>0</v>
      </c>
    </row>
    <row r="90" spans="1:40" x14ac:dyDescent="0.25">
      <c r="A90" s="2">
        <v>39216</v>
      </c>
      <c r="B90" s="2">
        <v>39233</v>
      </c>
      <c r="C90" t="s">
        <v>15</v>
      </c>
      <c r="D90">
        <v>4200</v>
      </c>
      <c r="E90">
        <v>112</v>
      </c>
      <c r="F90">
        <v>125.15</v>
      </c>
      <c r="G90">
        <v>101</v>
      </c>
      <c r="H90">
        <v>114.05</v>
      </c>
      <c r="I90" t="s">
        <v>16</v>
      </c>
      <c r="J90">
        <v>74.900000000000006</v>
      </c>
      <c r="K90">
        <v>74.900000000000006</v>
      </c>
      <c r="L90">
        <v>48.15</v>
      </c>
      <c r="M90">
        <v>54.65</v>
      </c>
      <c r="N90">
        <v>4134.3</v>
      </c>
      <c r="O90">
        <v>247</v>
      </c>
      <c r="P90">
        <f>VLOOKUP($A90,Sheet2!$A:$E,2,0)</f>
        <v>4078.8</v>
      </c>
      <c r="Q90">
        <f>VLOOKUP($A90,Sheet2!$A:$E,3,0)</f>
        <v>4151.3</v>
      </c>
      <c r="R90">
        <f>VLOOKUP($A90,Sheet2!$A:$E,4,0)</f>
        <v>4072.45</v>
      </c>
      <c r="S90">
        <f>VLOOKUP($A90,Sheet2!$A:$E,5,0)</f>
        <v>4134.3</v>
      </c>
      <c r="T90">
        <f t="shared" si="19"/>
        <v>123.59999999999945</v>
      </c>
      <c r="U90">
        <f t="shared" si="20"/>
        <v>125.15</v>
      </c>
      <c r="V90">
        <f t="shared" si="21"/>
        <v>48.15</v>
      </c>
      <c r="W90">
        <f t="shared" si="22"/>
        <v>52.300000000000182</v>
      </c>
      <c r="X90" s="5">
        <f t="shared" si="23"/>
        <v>186.9</v>
      </c>
      <c r="Y90">
        <f t="shared" si="24"/>
        <v>198.49999999999946</v>
      </c>
      <c r="Z90">
        <f t="shared" si="25"/>
        <v>153.30000000000018</v>
      </c>
      <c r="AA90">
        <f t="shared" si="26"/>
        <v>168.7</v>
      </c>
      <c r="AB90">
        <f>IF(Z90/X90&lt;'model parameter'!$B$2,'model parameter'!$B$2,IF(Y90/X90&gt;'model parameter'!$B$1,'model parameter'!$B$1,AA90/X90))</f>
        <v>0.90262172284644182</v>
      </c>
      <c r="AC90">
        <f t="shared" si="36"/>
        <v>0.48420471544172156</v>
      </c>
      <c r="AD90">
        <f t="shared" si="34"/>
        <v>-9.1077229582748886E-2</v>
      </c>
      <c r="AF90">
        <f t="shared" si="33"/>
        <v>0.82022471910112449</v>
      </c>
      <c r="AG90">
        <f t="shared" si="27"/>
        <v>1.0620652755484188</v>
      </c>
      <c r="AH90" s="14">
        <f t="shared" si="28"/>
        <v>14074.078833447151</v>
      </c>
      <c r="AI90">
        <f t="shared" si="29"/>
        <v>12596.0901031594</v>
      </c>
      <c r="AJ90" s="14">
        <f t="shared" si="30"/>
        <v>-1477.9887302877505</v>
      </c>
      <c r="AK90" s="14">
        <f t="shared" si="35"/>
        <v>-21694.305981494843</v>
      </c>
      <c r="AL90">
        <f t="shared" si="31"/>
        <v>0.89498504678151303</v>
      </c>
      <c r="AM90">
        <f t="shared" si="37"/>
        <v>0.23285784034463333</v>
      </c>
      <c r="AN90" s="15">
        <f t="shared" si="32"/>
        <v>0</v>
      </c>
    </row>
    <row r="91" spans="1:40" x14ac:dyDescent="0.25">
      <c r="A91" s="2">
        <v>39217</v>
      </c>
      <c r="B91" s="2">
        <v>39233</v>
      </c>
      <c r="C91" t="s">
        <v>15</v>
      </c>
      <c r="D91">
        <v>4200</v>
      </c>
      <c r="E91">
        <v>121</v>
      </c>
      <c r="F91">
        <v>138</v>
      </c>
      <c r="G91">
        <v>109.05</v>
      </c>
      <c r="H91">
        <v>120.75</v>
      </c>
      <c r="I91" t="s">
        <v>16</v>
      </c>
      <c r="J91">
        <v>51</v>
      </c>
      <c r="K91">
        <v>55.9</v>
      </c>
      <c r="L91">
        <v>10.3</v>
      </c>
      <c r="M91">
        <v>50</v>
      </c>
      <c r="N91">
        <v>4120.3</v>
      </c>
      <c r="O91">
        <v>247</v>
      </c>
      <c r="P91">
        <f>VLOOKUP($A91,Sheet2!$A:$E,2,0)</f>
        <v>4134.3</v>
      </c>
      <c r="Q91">
        <f>VLOOKUP($A91,Sheet2!$A:$E,3,0)</f>
        <v>4150.45</v>
      </c>
      <c r="R91">
        <f>VLOOKUP($A91,Sheet2!$A:$E,4,0)</f>
        <v>4102.45</v>
      </c>
      <c r="S91">
        <f>VLOOKUP($A91,Sheet2!$A:$E,5,0)</f>
        <v>4120.3</v>
      </c>
      <c r="T91">
        <f t="shared" si="19"/>
        <v>109.05</v>
      </c>
      <c r="U91">
        <f t="shared" si="20"/>
        <v>107.85000000000036</v>
      </c>
      <c r="V91">
        <f t="shared" si="21"/>
        <v>40.449999999999818</v>
      </c>
      <c r="W91">
        <f t="shared" si="22"/>
        <v>55.9</v>
      </c>
      <c r="X91" s="5">
        <f t="shared" si="23"/>
        <v>172</v>
      </c>
      <c r="Y91">
        <f t="shared" si="24"/>
        <v>178.44999999999982</v>
      </c>
      <c r="Z91">
        <f t="shared" si="25"/>
        <v>118.15000000000036</v>
      </c>
      <c r="AA91">
        <f t="shared" si="26"/>
        <v>170.75</v>
      </c>
      <c r="AB91">
        <f>IF(Z91/X91&lt;'model parameter'!$B$2,'model parameter'!$B$2,IF(Y91/X91&gt;'model parameter'!$B$1,'model parameter'!$B$1,AA91/X91))</f>
        <v>0.99273255813953487</v>
      </c>
      <c r="AC91">
        <f t="shared" si="36"/>
        <v>0.48068578582368576</v>
      </c>
      <c r="AD91">
        <f t="shared" si="34"/>
        <v>-9.8344671443214016E-2</v>
      </c>
      <c r="AF91">
        <f t="shared" si="33"/>
        <v>0.68691860465116494</v>
      </c>
      <c r="AG91">
        <f t="shared" si="27"/>
        <v>1.037499999999999</v>
      </c>
      <c r="AH91" s="14">
        <f t="shared" si="28"/>
        <v>12955.831211442</v>
      </c>
      <c r="AI91">
        <f t="shared" si="29"/>
        <v>12749.728175336499</v>
      </c>
      <c r="AJ91" s="14">
        <f t="shared" si="30"/>
        <v>-206.10303610550181</v>
      </c>
      <c r="AK91" s="14">
        <f t="shared" si="35"/>
        <v>-21900.409017600345</v>
      </c>
      <c r="AL91">
        <f t="shared" si="31"/>
        <v>0.98409187085399186</v>
      </c>
      <c r="AM91">
        <f t="shared" si="37"/>
        <v>0.22915350774777035</v>
      </c>
      <c r="AN91" s="15">
        <f t="shared" si="32"/>
        <v>0</v>
      </c>
    </row>
    <row r="92" spans="1:40" s="9" customFormat="1" x14ac:dyDescent="0.25">
      <c r="A92" s="7">
        <v>39218</v>
      </c>
      <c r="B92" s="7">
        <v>39233</v>
      </c>
      <c r="C92" t="s">
        <v>15</v>
      </c>
      <c r="D92">
        <v>4200</v>
      </c>
      <c r="E92">
        <v>118</v>
      </c>
      <c r="F92">
        <v>125.4</v>
      </c>
      <c r="G92">
        <v>75</v>
      </c>
      <c r="H92">
        <v>79.05</v>
      </c>
      <c r="I92" t="s">
        <v>16</v>
      </c>
      <c r="J92">
        <v>74</v>
      </c>
      <c r="K92">
        <v>74</v>
      </c>
      <c r="L92">
        <v>42.6</v>
      </c>
      <c r="M92">
        <v>69.45</v>
      </c>
      <c r="N92">
        <v>4170.95</v>
      </c>
      <c r="O92">
        <v>247</v>
      </c>
      <c r="P92">
        <f>VLOOKUP($A92,Sheet2!$A:$E,2,0)</f>
        <v>4125.3999999999996</v>
      </c>
      <c r="Q92">
        <f>VLOOKUP($A92,Sheet2!$A:$E,3,0)</f>
        <v>4181</v>
      </c>
      <c r="R92">
        <f>VLOOKUP($A92,Sheet2!$A:$E,4,0)</f>
        <v>4113.05</v>
      </c>
      <c r="S92">
        <f>VLOOKUP($A92,Sheet2!$A:$E,5,0)</f>
        <v>4170.95</v>
      </c>
      <c r="T92">
        <f t="shared" si="19"/>
        <v>93</v>
      </c>
      <c r="U92">
        <f t="shared" si="20"/>
        <v>125.4</v>
      </c>
      <c r="V92">
        <f t="shared" si="21"/>
        <v>42.6</v>
      </c>
      <c r="W92">
        <f t="shared" si="22"/>
        <v>56</v>
      </c>
      <c r="X92" s="8">
        <f t="shared" si="23"/>
        <v>192</v>
      </c>
      <c r="Y92" s="9">
        <f t="shared" si="24"/>
        <v>192</v>
      </c>
      <c r="Z92" s="9">
        <f t="shared" si="25"/>
        <v>131</v>
      </c>
      <c r="AA92" s="9">
        <f t="shared" si="26"/>
        <v>148.5</v>
      </c>
      <c r="AB92">
        <f>IF(Z92/X92&lt;'model parameter'!$B$2,'model parameter'!$B$2,IF(Y92/X92&gt;'model parameter'!$B$1,'model parameter'!$B$1,AA92/X92))</f>
        <v>0.7734375</v>
      </c>
      <c r="AC92" s="9">
        <f t="shared" si="36"/>
        <v>0.37178041247300697</v>
      </c>
      <c r="AD92">
        <f t="shared" si="34"/>
        <v>-0.32490717144321402</v>
      </c>
      <c r="AE92" s="9">
        <f>WEEKDAY(A92)</f>
        <v>4</v>
      </c>
      <c r="AF92">
        <f t="shared" si="33"/>
        <v>0.68229166666666663</v>
      </c>
      <c r="AG92">
        <f t="shared" si="27"/>
        <v>1</v>
      </c>
      <c r="AH92" s="14">
        <f t="shared" si="28"/>
        <v>14456.834730912</v>
      </c>
      <c r="AI92">
        <f t="shared" si="29"/>
        <v>11082.193001706999</v>
      </c>
      <c r="AJ92" s="14">
        <f t="shared" si="30"/>
        <v>-3374.641729205001</v>
      </c>
      <c r="AK92" s="14">
        <f t="shared" si="35"/>
        <v>-25275.050746805347</v>
      </c>
      <c r="AL92">
        <f t="shared" si="31"/>
        <v>0.76657118988921902</v>
      </c>
      <c r="AM92" s="9">
        <f t="shared" si="37"/>
        <v>0.17566247710149668</v>
      </c>
      <c r="AN92" s="15">
        <f t="shared" si="32"/>
        <v>0</v>
      </c>
    </row>
    <row r="93" spans="1:40" x14ac:dyDescent="0.25">
      <c r="A93" s="2">
        <v>39219</v>
      </c>
      <c r="B93" s="2">
        <v>39233</v>
      </c>
      <c r="C93" t="s">
        <v>15</v>
      </c>
      <c r="D93">
        <v>4200</v>
      </c>
      <c r="E93">
        <v>66.099999999999994</v>
      </c>
      <c r="F93">
        <v>66.099999999999994</v>
      </c>
      <c r="G93">
        <v>48.5</v>
      </c>
      <c r="H93">
        <v>55.65</v>
      </c>
      <c r="I93" t="s">
        <v>16</v>
      </c>
      <c r="J93">
        <v>55</v>
      </c>
      <c r="K93">
        <v>94</v>
      </c>
      <c r="L93">
        <v>55</v>
      </c>
      <c r="M93">
        <v>86.5</v>
      </c>
      <c r="N93">
        <v>4219.55</v>
      </c>
      <c r="O93">
        <v>247</v>
      </c>
      <c r="P93">
        <f>VLOOKUP($A93,Sheet2!$A:$E,2,0)</f>
        <v>4172.1000000000004</v>
      </c>
      <c r="Q93">
        <f>VLOOKUP($A93,Sheet2!$A:$E,3,0)</f>
        <v>4232.45</v>
      </c>
      <c r="R93">
        <f>VLOOKUP($A93,Sheet2!$A:$E,4,0)</f>
        <v>4172.1000000000004</v>
      </c>
      <c r="S93">
        <f>VLOOKUP($A93,Sheet2!$A:$E,5,0)</f>
        <v>4219.55</v>
      </c>
      <c r="T93">
        <f t="shared" si="19"/>
        <v>61.550000000000182</v>
      </c>
      <c r="U93">
        <f t="shared" si="20"/>
        <v>66.099999999999994</v>
      </c>
      <c r="V93">
        <f t="shared" si="21"/>
        <v>55</v>
      </c>
      <c r="W93">
        <f t="shared" si="22"/>
        <v>80.949999999999818</v>
      </c>
      <c r="X93" s="5">
        <f t="shared" si="23"/>
        <v>121.1</v>
      </c>
      <c r="Y93">
        <f t="shared" si="24"/>
        <v>155.55000000000018</v>
      </c>
      <c r="Z93">
        <f t="shared" si="25"/>
        <v>121.1</v>
      </c>
      <c r="AA93">
        <f t="shared" si="26"/>
        <v>142.15</v>
      </c>
      <c r="AB93">
        <f>IF(Z93/X93&lt;'model parameter'!$B$2,'model parameter'!$B$2,IF(Y93/X93&gt;'model parameter'!$B$1,'model parameter'!$B$1,AA93/X93))</f>
        <v>1.1100000000000001</v>
      </c>
      <c r="AC93">
        <f t="shared" si="36"/>
        <v>0.41267625784503775</v>
      </c>
      <c r="AD93">
        <f t="shared" si="34"/>
        <v>-0.21490717144321392</v>
      </c>
      <c r="AF93">
        <f t="shared" si="33"/>
        <v>1</v>
      </c>
      <c r="AG93">
        <f t="shared" si="27"/>
        <v>1.284475639966971</v>
      </c>
      <c r="AH93" s="14">
        <f t="shared" si="28"/>
        <v>9135.7772543908504</v>
      </c>
      <c r="AI93">
        <f t="shared" si="29"/>
        <v>10027.0367001551</v>
      </c>
      <c r="AJ93" s="14">
        <f t="shared" si="30"/>
        <v>891.2594457642499</v>
      </c>
      <c r="AK93" s="14">
        <f t="shared" si="35"/>
        <v>-24383.791301041099</v>
      </c>
      <c r="AL93">
        <f t="shared" si="31"/>
        <v>1.0975570464281943</v>
      </c>
      <c r="AM93">
        <f t="shared" si="37"/>
        <v>0.19279958953577903</v>
      </c>
      <c r="AN93" s="15">
        <f t="shared" si="32"/>
        <v>0</v>
      </c>
    </row>
    <row r="94" spans="1:40" x14ac:dyDescent="0.25">
      <c r="A94" s="2">
        <v>39220</v>
      </c>
      <c r="B94" s="2">
        <v>39233</v>
      </c>
      <c r="C94" t="s">
        <v>15</v>
      </c>
      <c r="D94">
        <v>4200</v>
      </c>
      <c r="E94">
        <v>65</v>
      </c>
      <c r="F94">
        <v>70.05</v>
      </c>
      <c r="G94">
        <v>50</v>
      </c>
      <c r="H94">
        <v>53.6</v>
      </c>
      <c r="I94" t="s">
        <v>16</v>
      </c>
      <c r="J94">
        <v>70</v>
      </c>
      <c r="K94">
        <v>86.9</v>
      </c>
      <c r="L94">
        <v>70</v>
      </c>
      <c r="M94">
        <v>78.2</v>
      </c>
      <c r="N94">
        <v>4214.5</v>
      </c>
      <c r="O94">
        <v>247</v>
      </c>
      <c r="P94">
        <f>VLOOKUP($A94,Sheet2!$A:$E,2,0)</f>
        <v>4216.5</v>
      </c>
      <c r="Q94">
        <f>VLOOKUP($A94,Sheet2!$A:$E,3,0)</f>
        <v>4228.45</v>
      </c>
      <c r="R94">
        <f>VLOOKUP($A94,Sheet2!$A:$E,4,0)</f>
        <v>4177</v>
      </c>
      <c r="S94">
        <f>VLOOKUP($A94,Sheet2!$A:$E,5,0)</f>
        <v>4214.5</v>
      </c>
      <c r="T94">
        <f t="shared" si="19"/>
        <v>58.449999999999818</v>
      </c>
      <c r="U94">
        <f t="shared" si="20"/>
        <v>70.05</v>
      </c>
      <c r="V94">
        <f t="shared" si="21"/>
        <v>70</v>
      </c>
      <c r="W94">
        <f t="shared" si="22"/>
        <v>78.449999999999818</v>
      </c>
      <c r="X94" s="5">
        <f t="shared" si="23"/>
        <v>135</v>
      </c>
      <c r="Y94">
        <f t="shared" si="24"/>
        <v>145.34999999999982</v>
      </c>
      <c r="Z94">
        <f t="shared" si="25"/>
        <v>128.44999999999982</v>
      </c>
      <c r="AA94">
        <f t="shared" si="26"/>
        <v>131.80000000000001</v>
      </c>
      <c r="AB94">
        <f>IF(Z94/X94&lt;'model parameter'!$B$2,'model parameter'!$B$2,IF(Y94/X94&gt;'model parameter'!$B$1,'model parameter'!$B$1,AA94/X94))</f>
        <v>0.97629629629629633</v>
      </c>
      <c r="AC94">
        <f t="shared" si="36"/>
        <v>0.40289430210352578</v>
      </c>
      <c r="AD94">
        <f t="shared" si="34"/>
        <v>-0.23861087514691759</v>
      </c>
      <c r="AF94">
        <f t="shared" si="33"/>
        <v>0.95148148148148015</v>
      </c>
      <c r="AG94">
        <f t="shared" si="27"/>
        <v>1.0766666666666653</v>
      </c>
      <c r="AH94" s="14">
        <f t="shared" si="28"/>
        <v>10178.974700422501</v>
      </c>
      <c r="AI94">
        <f t="shared" si="29"/>
        <v>9830.6048039715988</v>
      </c>
      <c r="AJ94" s="14">
        <f t="shared" si="30"/>
        <v>-348.36989645090216</v>
      </c>
      <c r="AK94" s="14">
        <f t="shared" si="35"/>
        <v>-24732.161197492002</v>
      </c>
      <c r="AL94">
        <f t="shared" si="31"/>
        <v>0.96577554157429601</v>
      </c>
      <c r="AM94">
        <f t="shared" si="37"/>
        <v>0.18620112799921895</v>
      </c>
      <c r="AN94" s="15">
        <f t="shared" si="32"/>
        <v>0</v>
      </c>
    </row>
    <row r="95" spans="1:40" x14ac:dyDescent="0.25">
      <c r="A95" s="2">
        <v>39223</v>
      </c>
      <c r="B95" s="2">
        <v>39233</v>
      </c>
      <c r="C95" t="s">
        <v>15</v>
      </c>
      <c r="D95">
        <v>4200</v>
      </c>
      <c r="E95">
        <v>40</v>
      </c>
      <c r="F95">
        <v>49.75</v>
      </c>
      <c r="G95">
        <v>28</v>
      </c>
      <c r="H95">
        <v>31</v>
      </c>
      <c r="I95" t="s">
        <v>16</v>
      </c>
      <c r="J95">
        <v>92</v>
      </c>
      <c r="K95">
        <v>98</v>
      </c>
      <c r="L95">
        <v>85.2</v>
      </c>
      <c r="M95">
        <v>93.15</v>
      </c>
      <c r="N95">
        <v>4260.8999999999996</v>
      </c>
      <c r="O95">
        <v>247</v>
      </c>
      <c r="P95">
        <f>VLOOKUP($A95,Sheet2!$A:$E,2,0)</f>
        <v>4217.6499999999996</v>
      </c>
      <c r="Q95">
        <f>VLOOKUP($A95,Sheet2!$A:$E,3,0)</f>
        <v>4269.3500000000004</v>
      </c>
      <c r="R95">
        <f>VLOOKUP($A95,Sheet2!$A:$E,4,0)</f>
        <v>4217.55</v>
      </c>
      <c r="S95">
        <f>VLOOKUP($A95,Sheet2!$A:$E,5,0)</f>
        <v>4260.8999999999996</v>
      </c>
      <c r="T95">
        <f t="shared" si="19"/>
        <v>28.649999999999636</v>
      </c>
      <c r="U95">
        <f t="shared" si="20"/>
        <v>49.75</v>
      </c>
      <c r="V95">
        <f t="shared" si="21"/>
        <v>85.2</v>
      </c>
      <c r="W95">
        <f t="shared" si="22"/>
        <v>97.350000000000364</v>
      </c>
      <c r="X95" s="5">
        <f t="shared" si="23"/>
        <v>132</v>
      </c>
      <c r="Y95">
        <f t="shared" si="24"/>
        <v>134.94999999999999</v>
      </c>
      <c r="Z95">
        <f t="shared" si="25"/>
        <v>124.15</v>
      </c>
      <c r="AA95">
        <f t="shared" si="26"/>
        <v>124.15</v>
      </c>
      <c r="AB95">
        <f>IF(Z95/X95&lt;'model parameter'!$B$2,'model parameter'!$B$2,IF(Y95/X95&gt;'model parameter'!$B$1,'model parameter'!$B$1,AA95/X95))</f>
        <v>0.94053030303030305</v>
      </c>
      <c r="AC95">
        <f t="shared" si="36"/>
        <v>0.37893430004661155</v>
      </c>
      <c r="AD95">
        <f t="shared" si="34"/>
        <v>-0.29808057211661454</v>
      </c>
      <c r="AF95">
        <f t="shared" si="33"/>
        <v>0.94053030303030305</v>
      </c>
      <c r="AG95">
        <f t="shared" si="27"/>
        <v>1.0223484848484847</v>
      </c>
      <c r="AH95" s="14">
        <f t="shared" si="28"/>
        <v>9953.8241725019998</v>
      </c>
      <c r="AI95">
        <f t="shared" si="29"/>
        <v>9257.2724858472993</v>
      </c>
      <c r="AJ95" s="14">
        <f t="shared" si="30"/>
        <v>-696.55168665470046</v>
      </c>
      <c r="AK95" s="14">
        <f t="shared" si="35"/>
        <v>-25428.712884146702</v>
      </c>
      <c r="AL95">
        <f t="shared" si="31"/>
        <v>0.93002170074703916</v>
      </c>
      <c r="AM95">
        <f t="shared" si="37"/>
        <v>0.17317108974285075</v>
      </c>
      <c r="AN95" s="15">
        <f t="shared" si="32"/>
        <v>0</v>
      </c>
    </row>
    <row r="96" spans="1:40" x14ac:dyDescent="0.25">
      <c r="A96" s="2">
        <v>39224</v>
      </c>
      <c r="B96" s="2">
        <v>39233</v>
      </c>
      <c r="C96" t="s">
        <v>15</v>
      </c>
      <c r="D96">
        <v>4200</v>
      </c>
      <c r="E96">
        <v>34.799999999999997</v>
      </c>
      <c r="F96">
        <v>37.9</v>
      </c>
      <c r="G96">
        <v>22</v>
      </c>
      <c r="H96">
        <v>23.3</v>
      </c>
      <c r="I96" t="s">
        <v>16</v>
      </c>
      <c r="J96">
        <v>90</v>
      </c>
      <c r="K96">
        <v>103</v>
      </c>
      <c r="L96">
        <v>75.099999999999994</v>
      </c>
      <c r="M96">
        <v>97.95</v>
      </c>
      <c r="N96">
        <v>4278.1000000000004</v>
      </c>
      <c r="O96">
        <v>247</v>
      </c>
      <c r="P96">
        <f>VLOOKUP($A96,Sheet2!$A:$E,2,0)</f>
        <v>4263.1000000000004</v>
      </c>
      <c r="Q96">
        <f>VLOOKUP($A96,Sheet2!$A:$E,3,0)</f>
        <v>4281.6000000000004</v>
      </c>
      <c r="R96">
        <f>VLOOKUP($A96,Sheet2!$A:$E,4,0)</f>
        <v>4234.1000000000004</v>
      </c>
      <c r="S96">
        <f>VLOOKUP($A96,Sheet2!$A:$E,5,0)</f>
        <v>4278.1000000000004</v>
      </c>
      <c r="T96">
        <f t="shared" si="19"/>
        <v>22</v>
      </c>
      <c r="U96">
        <f t="shared" si="20"/>
        <v>37.9</v>
      </c>
      <c r="V96">
        <f t="shared" si="21"/>
        <v>75.099999999999994</v>
      </c>
      <c r="W96">
        <f t="shared" si="22"/>
        <v>103</v>
      </c>
      <c r="X96" s="5">
        <f t="shared" si="23"/>
        <v>124.8</v>
      </c>
      <c r="Y96">
        <f t="shared" si="24"/>
        <v>125</v>
      </c>
      <c r="Z96">
        <f t="shared" si="25"/>
        <v>113</v>
      </c>
      <c r="AA96">
        <f t="shared" si="26"/>
        <v>121.25</v>
      </c>
      <c r="AB96">
        <f>IF(Z96/X96&lt;'model parameter'!$B$2,'model parameter'!$B$2,IF(Y96/X96&gt;'model parameter'!$B$1,'model parameter'!$B$1,AA96/X96))</f>
        <v>0.97155448717948723</v>
      </c>
      <c r="AC96">
        <f t="shared" si="36"/>
        <v>0.3681553195565036</v>
      </c>
      <c r="AD96">
        <f t="shared" si="34"/>
        <v>-0.32652608493712731</v>
      </c>
      <c r="AF96">
        <f t="shared" si="33"/>
        <v>0.90544871794871795</v>
      </c>
      <c r="AG96">
        <f t="shared" si="27"/>
        <v>1.0016025641025641</v>
      </c>
      <c r="AH96" s="14">
        <f t="shared" si="28"/>
        <v>9413.4629054928009</v>
      </c>
      <c r="AI96">
        <f t="shared" si="29"/>
        <v>9039.9308227674992</v>
      </c>
      <c r="AJ96" s="14">
        <f t="shared" si="30"/>
        <v>-373.53208272530173</v>
      </c>
      <c r="AK96" s="14">
        <f t="shared" si="35"/>
        <v>-25802.244966872004</v>
      </c>
      <c r="AL96">
        <f t="shared" si="31"/>
        <v>0.96031937593259709</v>
      </c>
      <c r="AM96">
        <f t="shared" si="37"/>
        <v>0.1662995528314222</v>
      </c>
      <c r="AN96" s="15">
        <f t="shared" si="32"/>
        <v>0</v>
      </c>
    </row>
    <row r="97" spans="1:40" x14ac:dyDescent="0.25">
      <c r="A97" s="2">
        <v>39225</v>
      </c>
      <c r="B97" s="2">
        <v>39233</v>
      </c>
      <c r="C97" t="s">
        <v>15</v>
      </c>
      <c r="D97">
        <v>4200</v>
      </c>
      <c r="E97">
        <v>26</v>
      </c>
      <c r="F97">
        <v>39.799999999999997</v>
      </c>
      <c r="G97">
        <v>20.100000000000001</v>
      </c>
      <c r="H97">
        <v>33.9</v>
      </c>
      <c r="I97" t="s">
        <v>16</v>
      </c>
      <c r="J97">
        <v>99</v>
      </c>
      <c r="K97">
        <v>100.8</v>
      </c>
      <c r="L97">
        <v>68.099999999999994</v>
      </c>
      <c r="M97">
        <v>73.95</v>
      </c>
      <c r="N97">
        <v>4246.2</v>
      </c>
      <c r="O97">
        <v>247</v>
      </c>
      <c r="P97">
        <f>VLOOKUP($A97,Sheet2!$A:$E,2,0)</f>
        <v>4279.6000000000004</v>
      </c>
      <c r="Q97">
        <f>VLOOKUP($A97,Sheet2!$A:$E,3,0)</f>
        <v>4291.3999999999996</v>
      </c>
      <c r="R97">
        <f>VLOOKUP($A97,Sheet2!$A:$E,4,0)</f>
        <v>4231.05</v>
      </c>
      <c r="S97">
        <f>VLOOKUP($A97,Sheet2!$A:$E,5,0)</f>
        <v>4246.2</v>
      </c>
      <c r="T97">
        <f t="shared" si="19"/>
        <v>20.100000000000001</v>
      </c>
      <c r="U97">
        <f t="shared" si="20"/>
        <v>37.050000000000182</v>
      </c>
      <c r="V97">
        <f t="shared" si="21"/>
        <v>70.850000000000364</v>
      </c>
      <c r="W97">
        <f t="shared" si="22"/>
        <v>100.8</v>
      </c>
      <c r="X97" s="5">
        <f t="shared" si="23"/>
        <v>125</v>
      </c>
      <c r="Y97">
        <f t="shared" si="24"/>
        <v>125</v>
      </c>
      <c r="Z97">
        <f t="shared" si="25"/>
        <v>105.15000000000018</v>
      </c>
      <c r="AA97">
        <f t="shared" si="26"/>
        <v>107.85</v>
      </c>
      <c r="AB97">
        <f>IF(Z97/X97&lt;'model parameter'!$B$2,'model parameter'!$B$2,IF(Y97/X97&gt;'model parameter'!$B$1,'model parameter'!$B$1,AA97/X97))</f>
        <v>0.8627999999999999</v>
      </c>
      <c r="AC97">
        <f t="shared" si="36"/>
        <v>0.31764440971335128</v>
      </c>
      <c r="AD97">
        <f t="shared" si="34"/>
        <v>-0.46372608493712741</v>
      </c>
      <c r="AF97">
        <f t="shared" si="33"/>
        <v>0.84120000000000139</v>
      </c>
      <c r="AG97">
        <f t="shared" si="27"/>
        <v>1</v>
      </c>
      <c r="AH97" s="14">
        <f t="shared" si="28"/>
        <v>9428.4729406874994</v>
      </c>
      <c r="AI97">
        <f t="shared" si="29"/>
        <v>8035.6624485366992</v>
      </c>
      <c r="AJ97" s="14">
        <f t="shared" si="30"/>
        <v>-1392.8104921508002</v>
      </c>
      <c r="AK97" s="14">
        <f t="shared" si="35"/>
        <v>-27195.055459022806</v>
      </c>
      <c r="AL97">
        <f t="shared" si="31"/>
        <v>0.85227613199797336</v>
      </c>
      <c r="AM97">
        <f t="shared" si="37"/>
        <v>0.14173313964015713</v>
      </c>
      <c r="AN97" s="15">
        <f t="shared" si="32"/>
        <v>0</v>
      </c>
    </row>
    <row r="98" spans="1:40" x14ac:dyDescent="0.25">
      <c r="A98" s="2">
        <v>39226</v>
      </c>
      <c r="B98" s="2">
        <v>39233</v>
      </c>
      <c r="C98" t="s">
        <v>15</v>
      </c>
      <c r="D98">
        <v>4200</v>
      </c>
      <c r="E98">
        <v>38</v>
      </c>
      <c r="F98">
        <v>56.85</v>
      </c>
      <c r="G98">
        <v>25.1</v>
      </c>
      <c r="H98">
        <v>46.35</v>
      </c>
      <c r="I98" t="s">
        <v>16</v>
      </c>
      <c r="J98">
        <v>79.8</v>
      </c>
      <c r="K98">
        <v>79.8</v>
      </c>
      <c r="L98">
        <v>45</v>
      </c>
      <c r="M98">
        <v>51</v>
      </c>
      <c r="N98">
        <v>4204.8999999999996</v>
      </c>
      <c r="O98">
        <v>247</v>
      </c>
      <c r="P98">
        <f>VLOOKUP($A98,Sheet2!$A:$E,2,0)</f>
        <v>4246.2</v>
      </c>
      <c r="Q98">
        <f>VLOOKUP($A98,Sheet2!$A:$E,3,0)</f>
        <v>4250.8500000000004</v>
      </c>
      <c r="R98">
        <f>VLOOKUP($A98,Sheet2!$A:$E,4,0)</f>
        <v>4189.05</v>
      </c>
      <c r="S98">
        <f>VLOOKUP($A98,Sheet2!$A:$E,5,0)</f>
        <v>4204.8999999999996</v>
      </c>
      <c r="T98">
        <f t="shared" si="19"/>
        <v>28.949999999999818</v>
      </c>
      <c r="U98">
        <f t="shared" si="20"/>
        <v>55.949999999999818</v>
      </c>
      <c r="V98">
        <f t="shared" si="21"/>
        <v>45.900000000000546</v>
      </c>
      <c r="W98">
        <f t="shared" si="22"/>
        <v>75.950000000000728</v>
      </c>
      <c r="X98" s="5">
        <f t="shared" si="23"/>
        <v>117.8</v>
      </c>
      <c r="Y98">
        <f t="shared" si="24"/>
        <v>117.8</v>
      </c>
      <c r="Z98">
        <f t="shared" si="25"/>
        <v>97.35</v>
      </c>
      <c r="AA98">
        <f t="shared" si="26"/>
        <v>97.35</v>
      </c>
      <c r="AB98">
        <f>IF(Z98/X98&lt;'model parameter'!$B$2,'model parameter'!$B$2,IF(Y98/X98&gt;'model parameter'!$B$1,'model parameter'!$B$1,AA98/X98))</f>
        <v>0.82640067911714765</v>
      </c>
      <c r="AC98">
        <f t="shared" si="36"/>
        <v>0.262501555904879</v>
      </c>
      <c r="AD98">
        <f t="shared" si="34"/>
        <v>-0.63732540581997976</v>
      </c>
      <c r="AF98">
        <f t="shared" si="33"/>
        <v>0.82640067911714765</v>
      </c>
      <c r="AG98">
        <f t="shared" si="27"/>
        <v>1</v>
      </c>
      <c r="AH98" s="14">
        <f t="shared" si="28"/>
        <v>8888.1116736783006</v>
      </c>
      <c r="AI98">
        <f t="shared" si="29"/>
        <v>7248.7357373857003</v>
      </c>
      <c r="AJ98" s="14">
        <f t="shared" si="30"/>
        <v>-1639.3759362926003</v>
      </c>
      <c r="AK98" s="14">
        <f t="shared" si="35"/>
        <v>-28834.431395315405</v>
      </c>
      <c r="AL98">
        <f t="shared" si="31"/>
        <v>0.81555407982242956</v>
      </c>
      <c r="AM98">
        <f t="shared" si="37"/>
        <v>0.11559104027957226</v>
      </c>
      <c r="AN98" s="15">
        <f t="shared" si="32"/>
        <v>0</v>
      </c>
    </row>
    <row r="99" spans="1:40" x14ac:dyDescent="0.25">
      <c r="A99" s="2">
        <v>39227</v>
      </c>
      <c r="B99" s="2">
        <v>39233</v>
      </c>
      <c r="C99" t="s">
        <v>15</v>
      </c>
      <c r="D99">
        <v>4200</v>
      </c>
      <c r="E99">
        <v>63</v>
      </c>
      <c r="F99">
        <v>74.900000000000006</v>
      </c>
      <c r="G99">
        <v>15</v>
      </c>
      <c r="H99">
        <v>17.5</v>
      </c>
      <c r="I99" t="s">
        <v>16</v>
      </c>
      <c r="J99">
        <v>29</v>
      </c>
      <c r="K99">
        <v>85</v>
      </c>
      <c r="L99">
        <v>29</v>
      </c>
      <c r="M99">
        <v>77.099999999999994</v>
      </c>
      <c r="N99">
        <v>4248.1499999999996</v>
      </c>
      <c r="O99">
        <v>247</v>
      </c>
      <c r="P99">
        <f>VLOOKUP($A99,Sheet2!$A:$E,2,0)</f>
        <v>4197.8500000000004</v>
      </c>
      <c r="Q99">
        <f>VLOOKUP($A99,Sheet2!$A:$E,3,0)</f>
        <v>4256.3999999999996</v>
      </c>
      <c r="R99">
        <f>VLOOKUP($A99,Sheet2!$A:$E,4,0)</f>
        <v>4141.3500000000004</v>
      </c>
      <c r="S99">
        <f>VLOOKUP($A99,Sheet2!$A:$E,5,0)</f>
        <v>4248.1499999999996</v>
      </c>
      <c r="T99">
        <f t="shared" si="19"/>
        <v>28.600000000000364</v>
      </c>
      <c r="U99">
        <f t="shared" si="20"/>
        <v>74.900000000000006</v>
      </c>
      <c r="V99">
        <f t="shared" si="21"/>
        <v>29</v>
      </c>
      <c r="W99">
        <f t="shared" si="22"/>
        <v>71.399999999999636</v>
      </c>
      <c r="X99" s="5">
        <f t="shared" si="23"/>
        <v>92</v>
      </c>
      <c r="Y99">
        <f t="shared" si="24"/>
        <v>113.60000000000036</v>
      </c>
      <c r="Z99">
        <f t="shared" si="25"/>
        <v>86.399999999999636</v>
      </c>
      <c r="AA99">
        <f t="shared" si="26"/>
        <v>94.6</v>
      </c>
      <c r="AB99">
        <f>IF(Z99/X99&lt;'model parameter'!$B$2,'model parameter'!$B$2,IF(Y99/X99&gt;'model parameter'!$B$1,'model parameter'!$B$1,AA99/X99))</f>
        <v>1.1100000000000001</v>
      </c>
      <c r="AC99">
        <f t="shared" si="36"/>
        <v>0.2913767270544157</v>
      </c>
      <c r="AD99">
        <f t="shared" si="34"/>
        <v>-0.52732540581997966</v>
      </c>
      <c r="AF99">
        <f t="shared" si="33"/>
        <v>0.93913043478260472</v>
      </c>
      <c r="AG99">
        <f t="shared" si="27"/>
        <v>1.2347826086956561</v>
      </c>
      <c r="AH99" s="14">
        <f t="shared" si="28"/>
        <v>6951.8171335619991</v>
      </c>
      <c r="AI99">
        <f t="shared" si="29"/>
        <v>7606.2253004514396</v>
      </c>
      <c r="AJ99" s="14">
        <f t="shared" si="30"/>
        <v>654.40816688944051</v>
      </c>
      <c r="AK99" s="14">
        <f t="shared" si="35"/>
        <v>-28180.023228425965</v>
      </c>
      <c r="AL99">
        <f t="shared" si="31"/>
        <v>1.0941348361610501</v>
      </c>
      <c r="AM99">
        <f t="shared" si="37"/>
        <v>0.12647218391797513</v>
      </c>
      <c r="AN99" s="15">
        <f t="shared" si="32"/>
        <v>0</v>
      </c>
    </row>
    <row r="100" spans="1:40" x14ac:dyDescent="0.25">
      <c r="A100" s="2">
        <v>39230</v>
      </c>
      <c r="B100" s="2">
        <v>39233</v>
      </c>
      <c r="C100" t="s">
        <v>15</v>
      </c>
      <c r="D100">
        <v>4200</v>
      </c>
      <c r="E100">
        <v>10</v>
      </c>
      <c r="F100">
        <v>16</v>
      </c>
      <c r="G100">
        <v>6.5</v>
      </c>
      <c r="H100">
        <v>12.95</v>
      </c>
      <c r="I100" t="s">
        <v>16</v>
      </c>
      <c r="J100">
        <v>90</v>
      </c>
      <c r="K100">
        <v>100.7</v>
      </c>
      <c r="L100">
        <v>70</v>
      </c>
      <c r="M100">
        <v>74.099999999999994</v>
      </c>
      <c r="N100">
        <v>4256.55</v>
      </c>
      <c r="O100">
        <v>247</v>
      </c>
      <c r="P100">
        <f>VLOOKUP($A100,Sheet2!$A:$E,2,0)</f>
        <v>4248.3500000000004</v>
      </c>
      <c r="Q100">
        <f>VLOOKUP($A100,Sheet2!$A:$E,3,0)</f>
        <v>4295.6000000000004</v>
      </c>
      <c r="R100">
        <f>VLOOKUP($A100,Sheet2!$A:$E,4,0)</f>
        <v>4242.8</v>
      </c>
      <c r="S100">
        <f>VLOOKUP($A100,Sheet2!$A:$E,5,0)</f>
        <v>4256.55</v>
      </c>
      <c r="T100">
        <f t="shared" si="19"/>
        <v>6.5</v>
      </c>
      <c r="U100">
        <f t="shared" si="20"/>
        <v>16</v>
      </c>
      <c r="V100">
        <f t="shared" si="21"/>
        <v>70</v>
      </c>
      <c r="W100">
        <f t="shared" si="22"/>
        <v>100.7</v>
      </c>
      <c r="X100" s="5">
        <f t="shared" si="23"/>
        <v>100</v>
      </c>
      <c r="Y100">
        <f t="shared" si="24"/>
        <v>107.2</v>
      </c>
      <c r="Z100">
        <f t="shared" si="25"/>
        <v>86</v>
      </c>
      <c r="AA100">
        <f t="shared" si="26"/>
        <v>87.05</v>
      </c>
      <c r="AB100">
        <f>IF(Z100/X100&lt;'model parameter'!$B$2,'model parameter'!$B$2,IF(Y100/X100&gt;'model parameter'!$B$1,'model parameter'!$B$1,AA100/X100))</f>
        <v>0.87049999999999994</v>
      </c>
      <c r="AC100">
        <f t="shared" si="36"/>
        <v>0.25364344090086882</v>
      </c>
      <c r="AD100">
        <f t="shared" si="34"/>
        <v>-0.65682540581997972</v>
      </c>
      <c r="AF100">
        <f t="shared" si="33"/>
        <v>0.86</v>
      </c>
      <c r="AG100">
        <f t="shared" si="27"/>
        <v>1.0720000000000001</v>
      </c>
      <c r="AH100" s="14">
        <f t="shared" si="28"/>
        <v>7552.2185413499992</v>
      </c>
      <c r="AI100">
        <f t="shared" si="29"/>
        <v>6476.7981064470996</v>
      </c>
      <c r="AJ100" s="14">
        <f t="shared" si="30"/>
        <v>-1075.4204349028996</v>
      </c>
      <c r="AK100" s="14">
        <f t="shared" si="35"/>
        <v>-29255.443663328864</v>
      </c>
      <c r="AL100">
        <f t="shared" si="31"/>
        <v>0.85760205044190063</v>
      </c>
      <c r="AM100">
        <f t="shared" si="37"/>
        <v>0.10846280425192063</v>
      </c>
      <c r="AN100" s="15">
        <f t="shared" si="32"/>
        <v>0</v>
      </c>
    </row>
    <row r="101" spans="1:40" x14ac:dyDescent="0.25">
      <c r="A101" s="2">
        <v>39231</v>
      </c>
      <c r="B101" s="2">
        <v>39233</v>
      </c>
      <c r="C101" t="s">
        <v>15</v>
      </c>
      <c r="D101">
        <v>4200</v>
      </c>
      <c r="E101">
        <v>13</v>
      </c>
      <c r="F101">
        <v>15</v>
      </c>
      <c r="G101">
        <v>4</v>
      </c>
      <c r="H101">
        <v>4.3</v>
      </c>
      <c r="I101" t="s">
        <v>16</v>
      </c>
      <c r="J101">
        <v>74</v>
      </c>
      <c r="K101">
        <v>103.2</v>
      </c>
      <c r="L101">
        <v>65</v>
      </c>
      <c r="M101">
        <v>98.8</v>
      </c>
      <c r="N101">
        <v>4293.25</v>
      </c>
      <c r="O101">
        <v>247</v>
      </c>
      <c r="P101">
        <f>VLOOKUP($A101,Sheet2!$A:$E,2,0)</f>
        <v>4257.6000000000004</v>
      </c>
      <c r="Q101">
        <f>VLOOKUP($A101,Sheet2!$A:$E,3,0)</f>
        <v>4298.8500000000004</v>
      </c>
      <c r="R101">
        <f>VLOOKUP($A101,Sheet2!$A:$E,4,0)</f>
        <v>4248.8999999999996</v>
      </c>
      <c r="S101">
        <f>VLOOKUP($A101,Sheet2!$A:$E,5,0)</f>
        <v>4293.25</v>
      </c>
      <c r="T101">
        <f t="shared" si="19"/>
        <v>4.3499999999994543</v>
      </c>
      <c r="U101">
        <f t="shared" si="20"/>
        <v>15</v>
      </c>
      <c r="V101">
        <f t="shared" si="21"/>
        <v>65</v>
      </c>
      <c r="W101">
        <f t="shared" si="22"/>
        <v>102.85000000000036</v>
      </c>
      <c r="X101" s="5">
        <f t="shared" si="23"/>
        <v>87</v>
      </c>
      <c r="Y101">
        <f t="shared" si="24"/>
        <v>107.54999999999946</v>
      </c>
      <c r="Z101">
        <f t="shared" si="25"/>
        <v>80</v>
      </c>
      <c r="AA101">
        <f t="shared" si="26"/>
        <v>103.1</v>
      </c>
      <c r="AB101">
        <f>IF(Z101/X101&lt;'model parameter'!$B$2,'model parameter'!$B$2,IF(Y101/X101&gt;'model parameter'!$B$1,'model parameter'!$B$1,AA101/X101))</f>
        <v>1.1100000000000001</v>
      </c>
      <c r="AC101">
        <f t="shared" si="36"/>
        <v>0.28154421939996443</v>
      </c>
      <c r="AD101">
        <f t="shared" si="34"/>
        <v>-0.54682540581997963</v>
      </c>
      <c r="AF101">
        <f t="shared" si="33"/>
        <v>0.91954022988505746</v>
      </c>
      <c r="AG101">
        <f t="shared" si="27"/>
        <v>1.2362068965517179</v>
      </c>
      <c r="AH101" s="14">
        <f t="shared" si="28"/>
        <v>6576.5662536944992</v>
      </c>
      <c r="AI101">
        <f t="shared" si="29"/>
        <v>7190.278324557341</v>
      </c>
      <c r="AJ101" s="14">
        <f t="shared" si="30"/>
        <v>613.71207086284176</v>
      </c>
      <c r="AK101" s="14">
        <f t="shared" si="35"/>
        <v>-28641.731592466022</v>
      </c>
      <c r="AL101">
        <f t="shared" si="31"/>
        <v>1.0933180093058561</v>
      </c>
      <c r="AM101">
        <f t="shared" si="37"/>
        <v>0.11858433722844061</v>
      </c>
      <c r="AN101" s="15">
        <f t="shared" si="32"/>
        <v>0</v>
      </c>
    </row>
    <row r="102" spans="1:40" x14ac:dyDescent="0.25">
      <c r="A102" s="2">
        <v>39232</v>
      </c>
      <c r="B102" s="2">
        <v>39233</v>
      </c>
      <c r="C102" t="s">
        <v>15</v>
      </c>
      <c r="D102">
        <v>4200</v>
      </c>
      <c r="E102">
        <v>8.0500000000000007</v>
      </c>
      <c r="F102">
        <v>10</v>
      </c>
      <c r="G102">
        <v>3.75</v>
      </c>
      <c r="H102">
        <v>8.25</v>
      </c>
      <c r="I102" t="s">
        <v>16</v>
      </c>
      <c r="J102">
        <v>80</v>
      </c>
      <c r="K102">
        <v>97</v>
      </c>
      <c r="L102">
        <v>45</v>
      </c>
      <c r="M102">
        <v>50.5</v>
      </c>
      <c r="N102">
        <v>4249.6499999999996</v>
      </c>
      <c r="O102">
        <v>247</v>
      </c>
      <c r="P102">
        <f>VLOOKUP($A102,Sheet2!$A:$E,2,0)</f>
        <v>4292.7</v>
      </c>
      <c r="Q102">
        <f>VLOOKUP($A102,Sheet2!$A:$E,3,0)</f>
        <v>4301.6000000000004</v>
      </c>
      <c r="R102">
        <f>VLOOKUP($A102,Sheet2!$A:$E,4,0)</f>
        <v>4241.3500000000004</v>
      </c>
      <c r="S102">
        <f>VLOOKUP($A102,Sheet2!$A:$E,5,0)</f>
        <v>4249.6499999999996</v>
      </c>
      <c r="T102">
        <f t="shared" si="19"/>
        <v>3.75</v>
      </c>
      <c r="U102">
        <f t="shared" si="20"/>
        <v>3.6499999999996362</v>
      </c>
      <c r="V102">
        <f t="shared" si="21"/>
        <v>51.350000000000364</v>
      </c>
      <c r="W102">
        <f t="shared" si="22"/>
        <v>97</v>
      </c>
      <c r="X102" s="5">
        <f t="shared" si="23"/>
        <v>88.05</v>
      </c>
      <c r="Y102">
        <f t="shared" si="24"/>
        <v>100.75</v>
      </c>
      <c r="Z102">
        <f t="shared" si="25"/>
        <v>48.649999999999636</v>
      </c>
      <c r="AA102">
        <f t="shared" si="26"/>
        <v>58.75</v>
      </c>
      <c r="AB102">
        <f>IF(Z102/X102&lt;'model parameter'!$B$2,'model parameter'!$B$2,IF(Y102/X102&gt;'model parameter'!$B$1,'model parameter'!$B$1,AA102/X102))</f>
        <v>1.1100000000000001</v>
      </c>
      <c r="AC102">
        <f t="shared" si="36"/>
        <v>0.31251408353396054</v>
      </c>
      <c r="AD102">
        <f t="shared" si="34"/>
        <v>-0.43682540581997953</v>
      </c>
      <c r="AF102">
        <f t="shared" si="33"/>
        <v>0.55252697331061484</v>
      </c>
      <c r="AG102">
        <f t="shared" si="27"/>
        <v>1.1442362294151052</v>
      </c>
      <c r="AH102" s="14">
        <f t="shared" si="28"/>
        <v>6655.3689384666741</v>
      </c>
      <c r="AI102">
        <f t="shared" si="29"/>
        <v>7277.6271894951014</v>
      </c>
      <c r="AJ102" s="14">
        <f t="shared" si="30"/>
        <v>622.25825102842737</v>
      </c>
      <c r="AK102" s="14">
        <f t="shared" si="35"/>
        <v>-28019.473341437595</v>
      </c>
      <c r="AL102">
        <f t="shared" si="31"/>
        <v>1.0934971835192939</v>
      </c>
      <c r="AM102">
        <f t="shared" si="37"/>
        <v>0.12967163876880197</v>
      </c>
      <c r="AN102" s="15">
        <f t="shared" si="32"/>
        <v>1</v>
      </c>
    </row>
    <row r="103" spans="1:40" x14ac:dyDescent="0.25">
      <c r="A103" s="2">
        <v>39233</v>
      </c>
      <c r="B103" s="2">
        <v>39233</v>
      </c>
      <c r="C103" t="s">
        <v>15</v>
      </c>
      <c r="D103">
        <v>4200</v>
      </c>
      <c r="E103">
        <v>4</v>
      </c>
      <c r="F103">
        <v>4</v>
      </c>
      <c r="G103">
        <v>0.05</v>
      </c>
      <c r="H103">
        <v>0.25</v>
      </c>
      <c r="I103" t="s">
        <v>16</v>
      </c>
      <c r="J103">
        <v>73.5</v>
      </c>
      <c r="K103">
        <v>96.6</v>
      </c>
      <c r="L103">
        <v>64.849999999999994</v>
      </c>
      <c r="M103">
        <v>90.5</v>
      </c>
      <c r="N103">
        <v>4295.8</v>
      </c>
      <c r="O103">
        <v>247</v>
      </c>
      <c r="P103">
        <f>VLOOKUP($A103,Sheet2!$A:$E,2,0)</f>
        <v>4250.25</v>
      </c>
      <c r="Q103">
        <f>VLOOKUP($A103,Sheet2!$A:$E,3,0)</f>
        <v>4306.75</v>
      </c>
      <c r="R103">
        <f>VLOOKUP($A103,Sheet2!$A:$E,4,0)</f>
        <v>4250.25</v>
      </c>
      <c r="S103">
        <f>VLOOKUP($A103,Sheet2!$A:$E,5,0)</f>
        <v>4295.8</v>
      </c>
      <c r="T103">
        <f t="shared" si="19"/>
        <v>0.05</v>
      </c>
      <c r="U103">
        <f t="shared" si="20"/>
        <v>4</v>
      </c>
      <c r="V103">
        <f t="shared" si="21"/>
        <v>64.849999999999994</v>
      </c>
      <c r="W103">
        <f t="shared" si="22"/>
        <v>96.6</v>
      </c>
      <c r="X103" s="5">
        <f t="shared" si="23"/>
        <v>77.5</v>
      </c>
      <c r="Y103">
        <f t="shared" si="24"/>
        <v>96.649999999999991</v>
      </c>
      <c r="Z103">
        <f t="shared" si="25"/>
        <v>68.849999999999994</v>
      </c>
      <c r="AA103">
        <f t="shared" si="26"/>
        <v>90.75</v>
      </c>
      <c r="AB103">
        <f>IF(Z103/X103&lt;'model parameter'!$B$2,'model parameter'!$B$2,IF(Y103/X103&gt;'model parameter'!$B$1,'model parameter'!$B$1,AA103/X103))</f>
        <v>1.1100000000000001</v>
      </c>
      <c r="AC103">
        <f t="shared" si="36"/>
        <v>0.34689063272269621</v>
      </c>
      <c r="AD103">
        <f t="shared" si="34"/>
        <v>-0.32682540581997943</v>
      </c>
      <c r="AF103">
        <f t="shared" si="33"/>
        <v>0.88838709677419347</v>
      </c>
      <c r="AG103">
        <f t="shared" si="27"/>
        <v>1.2470967741935484</v>
      </c>
      <c r="AH103" s="14">
        <f t="shared" si="28"/>
        <v>5863.5895819462494</v>
      </c>
      <c r="AI103">
        <f t="shared" si="29"/>
        <v>6399.9790703585495</v>
      </c>
      <c r="AJ103" s="14">
        <f t="shared" si="30"/>
        <v>536.38948841230012</v>
      </c>
      <c r="AK103" s="14">
        <f t="shared" si="35"/>
        <v>-27483.083853025295</v>
      </c>
      <c r="AL103">
        <f t="shared" si="31"/>
        <v>1.0914780069300589</v>
      </c>
      <c r="AM103">
        <f t="shared" si="37"/>
        <v>0.14153374183872652</v>
      </c>
      <c r="AN103" s="15">
        <f t="shared" si="32"/>
        <v>1</v>
      </c>
    </row>
    <row r="104" spans="1:40" x14ac:dyDescent="0.25">
      <c r="A104" s="2">
        <v>39234</v>
      </c>
      <c r="B104" s="2">
        <v>39261</v>
      </c>
      <c r="C104" t="s">
        <v>15</v>
      </c>
      <c r="D104">
        <v>4300</v>
      </c>
      <c r="E104">
        <v>101</v>
      </c>
      <c r="F104">
        <v>115</v>
      </c>
      <c r="G104">
        <v>95</v>
      </c>
      <c r="H104">
        <v>111.8</v>
      </c>
      <c r="I104" t="s">
        <v>16</v>
      </c>
      <c r="J104">
        <v>90</v>
      </c>
      <c r="K104">
        <v>105.8</v>
      </c>
      <c r="L104">
        <v>81.099999999999994</v>
      </c>
      <c r="M104">
        <v>93.75</v>
      </c>
      <c r="N104">
        <v>4297.05</v>
      </c>
      <c r="O104">
        <v>191</v>
      </c>
      <c r="P104">
        <f>VLOOKUP($A104,Sheet2!$A:$E,2,0)</f>
        <v>4296.05</v>
      </c>
      <c r="Q104">
        <f>VLOOKUP($A104,Sheet2!$A:$E,3,0)</f>
        <v>4325.8</v>
      </c>
      <c r="R104">
        <f>VLOOKUP($A104,Sheet2!$A:$E,4,0)</f>
        <v>4288.55</v>
      </c>
      <c r="S104">
        <f>VLOOKUP($A104,Sheet2!$A:$E,5,0)</f>
        <v>4297.05</v>
      </c>
      <c r="T104">
        <f t="shared" si="19"/>
        <v>95</v>
      </c>
      <c r="U104">
        <f t="shared" si="20"/>
        <v>92.550000000000182</v>
      </c>
      <c r="V104">
        <f t="shared" si="21"/>
        <v>103.55000000000018</v>
      </c>
      <c r="W104">
        <f t="shared" si="22"/>
        <v>105.8</v>
      </c>
      <c r="X104" s="5">
        <f t="shared" si="23"/>
        <v>191</v>
      </c>
      <c r="Y104">
        <f t="shared" si="24"/>
        <v>218.55000000000018</v>
      </c>
      <c r="Z104">
        <f t="shared" si="25"/>
        <v>173.65000000000018</v>
      </c>
      <c r="AA104">
        <f t="shared" si="26"/>
        <v>205.55</v>
      </c>
      <c r="AB104">
        <f>IF(Z104/X104&lt;'model parameter'!$B$2,'model parameter'!$B$2,IF(Y104/X104&gt;'model parameter'!$B$1,'model parameter'!$B$1,AA104/X104))</f>
        <v>1.1100000000000001</v>
      </c>
      <c r="AC104">
        <f t="shared" si="36"/>
        <v>0.38504860232219285</v>
      </c>
      <c r="AD104">
        <f t="shared" si="34"/>
        <v>-0.21682540581997933</v>
      </c>
      <c r="AF104">
        <f t="shared" si="33"/>
        <v>0.90916230366492234</v>
      </c>
      <c r="AG104">
        <f t="shared" si="27"/>
        <v>1.144240837696336</v>
      </c>
      <c r="AH104" s="14">
        <f t="shared" si="28"/>
        <v>14381.7845549385</v>
      </c>
      <c r="AI104">
        <f t="shared" si="29"/>
        <v>15841.975423154621</v>
      </c>
      <c r="AJ104" s="14">
        <f t="shared" si="30"/>
        <v>1460.1908682161211</v>
      </c>
      <c r="AK104" s="14">
        <f t="shared" si="35"/>
        <v>-26022.892984809172</v>
      </c>
      <c r="AL104">
        <f t="shared" si="31"/>
        <v>1.1015305758918987</v>
      </c>
      <c r="AM104">
        <f t="shared" si="37"/>
        <v>0.15590374415574776</v>
      </c>
      <c r="AN104" s="15">
        <f t="shared" si="32"/>
        <v>0</v>
      </c>
    </row>
    <row r="105" spans="1:40" x14ac:dyDescent="0.25">
      <c r="A105" s="2">
        <v>39237</v>
      </c>
      <c r="B105" s="2">
        <v>39261</v>
      </c>
      <c r="C105" t="s">
        <v>15</v>
      </c>
      <c r="D105">
        <v>4300</v>
      </c>
      <c r="E105">
        <v>96.1</v>
      </c>
      <c r="F105">
        <v>137</v>
      </c>
      <c r="G105">
        <v>94.95</v>
      </c>
      <c r="H105">
        <v>130.94999999999999</v>
      </c>
      <c r="I105" t="s">
        <v>16</v>
      </c>
      <c r="J105">
        <v>95</v>
      </c>
      <c r="K105">
        <v>101.7</v>
      </c>
      <c r="L105">
        <v>71</v>
      </c>
      <c r="M105">
        <v>75.099999999999994</v>
      </c>
      <c r="N105">
        <v>4267.05</v>
      </c>
      <c r="O105">
        <v>191</v>
      </c>
      <c r="P105">
        <f>VLOOKUP($A105,Sheet2!$A:$E,2,0)</f>
        <v>4300.7</v>
      </c>
      <c r="Q105">
        <f>VLOOKUP($A105,Sheet2!$A:$E,3,0)</f>
        <v>4362.95</v>
      </c>
      <c r="R105">
        <f>VLOOKUP($A105,Sheet2!$A:$E,4,0)</f>
        <v>4256.45</v>
      </c>
      <c r="S105">
        <f>VLOOKUP($A105,Sheet2!$A:$E,5,0)</f>
        <v>4267.05</v>
      </c>
      <c r="T105">
        <f t="shared" si="19"/>
        <v>94.95</v>
      </c>
      <c r="U105">
        <f t="shared" si="20"/>
        <v>114.55000000000018</v>
      </c>
      <c r="V105">
        <f t="shared" si="21"/>
        <v>93.449999999999818</v>
      </c>
      <c r="W105">
        <f t="shared" si="22"/>
        <v>101.7</v>
      </c>
      <c r="X105" s="5">
        <f t="shared" si="23"/>
        <v>191.1</v>
      </c>
      <c r="Y105">
        <f t="shared" si="24"/>
        <v>230.44999999999982</v>
      </c>
      <c r="Z105">
        <f t="shared" si="25"/>
        <v>185.55000000000018</v>
      </c>
      <c r="AA105">
        <f t="shared" si="26"/>
        <v>206.04999999999998</v>
      </c>
      <c r="AB105">
        <f>IF(Z105/X105&lt;'model parameter'!$B$2,'model parameter'!$B$2,IF(Y105/X105&gt;'model parameter'!$B$1,'model parameter'!$B$1,AA105/X105))</f>
        <v>1.1100000000000001</v>
      </c>
      <c r="AC105">
        <f t="shared" si="36"/>
        <v>0.42740394857763409</v>
      </c>
      <c r="AD105">
        <f t="shared" si="34"/>
        <v>-0.10682540581997924</v>
      </c>
      <c r="AF105">
        <f t="shared" si="33"/>
        <v>0.97095761381475765</v>
      </c>
      <c r="AG105">
        <f t="shared" si="27"/>
        <v>1.2059131344845622</v>
      </c>
      <c r="AH105" s="14">
        <f t="shared" si="28"/>
        <v>14389.28957253585</v>
      </c>
      <c r="AI105">
        <f t="shared" si="29"/>
        <v>15850.294362672501</v>
      </c>
      <c r="AJ105" s="14">
        <f t="shared" si="30"/>
        <v>1461.0047901366506</v>
      </c>
      <c r="AK105" s="14">
        <f t="shared" si="35"/>
        <v>-24561.888194672523</v>
      </c>
      <c r="AL105">
        <f t="shared" si="31"/>
        <v>1.1015341850458831</v>
      </c>
      <c r="AM105">
        <f t="shared" si="37"/>
        <v>0.17173330376420345</v>
      </c>
      <c r="AN105" s="15">
        <f t="shared" si="32"/>
        <v>0</v>
      </c>
    </row>
    <row r="106" spans="1:40" x14ac:dyDescent="0.25">
      <c r="A106" s="2">
        <v>39238</v>
      </c>
      <c r="B106" s="2">
        <v>39261</v>
      </c>
      <c r="C106" t="s">
        <v>15</v>
      </c>
      <c r="D106">
        <v>4300</v>
      </c>
      <c r="E106">
        <v>125</v>
      </c>
      <c r="F106">
        <v>142</v>
      </c>
      <c r="G106">
        <v>96.1</v>
      </c>
      <c r="H106">
        <v>101.25</v>
      </c>
      <c r="I106" t="s">
        <v>16</v>
      </c>
      <c r="J106">
        <v>70</v>
      </c>
      <c r="K106">
        <v>93</v>
      </c>
      <c r="L106">
        <v>67</v>
      </c>
      <c r="M106">
        <v>85.3</v>
      </c>
      <c r="N106">
        <v>4284.6499999999996</v>
      </c>
      <c r="O106">
        <v>191</v>
      </c>
      <c r="P106">
        <f>VLOOKUP($A106,Sheet2!$A:$E,2,0)</f>
        <v>4268.8999999999996</v>
      </c>
      <c r="Q106">
        <f>VLOOKUP($A106,Sheet2!$A:$E,3,0)</f>
        <v>4292.5</v>
      </c>
      <c r="R106">
        <f>VLOOKUP($A106,Sheet2!$A:$E,4,0)</f>
        <v>4249.1000000000004</v>
      </c>
      <c r="S106">
        <f>VLOOKUP($A106,Sheet2!$A:$E,5,0)</f>
        <v>4284.6499999999996</v>
      </c>
      <c r="T106">
        <f t="shared" si="19"/>
        <v>100.5</v>
      </c>
      <c r="U106">
        <f t="shared" si="20"/>
        <v>117.89999999999964</v>
      </c>
      <c r="V106">
        <f t="shared" si="21"/>
        <v>91.100000000000364</v>
      </c>
      <c r="W106">
        <f t="shared" si="22"/>
        <v>88.600000000000364</v>
      </c>
      <c r="X106" s="5">
        <f t="shared" si="23"/>
        <v>195</v>
      </c>
      <c r="Y106">
        <f t="shared" si="24"/>
        <v>233.10000000000036</v>
      </c>
      <c r="Z106">
        <f t="shared" si="25"/>
        <v>184.70000000000036</v>
      </c>
      <c r="AA106">
        <f t="shared" si="26"/>
        <v>186.55</v>
      </c>
      <c r="AB106">
        <f>IF(Z106/X106&lt;'model parameter'!$B$2,'model parameter'!$B$2,IF(Y106/X106&gt;'model parameter'!$B$1,'model parameter'!$B$1,AA106/X106))</f>
        <v>1.1100000000000001</v>
      </c>
      <c r="AC106">
        <f t="shared" si="36"/>
        <v>0.47441838292117389</v>
      </c>
      <c r="AD106">
        <f t="shared" si="34"/>
        <v>3.1745941800208621E-3</v>
      </c>
      <c r="AF106">
        <f t="shared" si="33"/>
        <v>0.94717948717948897</v>
      </c>
      <c r="AG106">
        <f t="shared" si="27"/>
        <v>1.1953846153846173</v>
      </c>
      <c r="AH106" s="14">
        <f t="shared" si="28"/>
        <v>14681.985258832499</v>
      </c>
      <c r="AI106">
        <f t="shared" si="29"/>
        <v>16174.7330038699</v>
      </c>
      <c r="AJ106" s="14">
        <f t="shared" si="30"/>
        <v>1492.7477450374008</v>
      </c>
      <c r="AK106" s="14">
        <f t="shared" si="35"/>
        <v>-23069.140449635124</v>
      </c>
      <c r="AL106">
        <f t="shared" si="31"/>
        <v>1.1016720640105113</v>
      </c>
      <c r="AM106">
        <f t="shared" si="37"/>
        <v>0.18919378321725414</v>
      </c>
      <c r="AN106" s="15">
        <f t="shared" si="32"/>
        <v>0</v>
      </c>
    </row>
    <row r="107" spans="1:40" x14ac:dyDescent="0.25">
      <c r="A107" s="2">
        <v>39239</v>
      </c>
      <c r="B107" s="2">
        <v>39261</v>
      </c>
      <c r="C107" t="s">
        <v>15</v>
      </c>
      <c r="D107">
        <v>4300</v>
      </c>
      <c r="E107">
        <v>105.25</v>
      </c>
      <c r="F107">
        <v>172</v>
      </c>
      <c r="G107">
        <v>101</v>
      </c>
      <c r="H107">
        <v>164.1</v>
      </c>
      <c r="I107" t="s">
        <v>16</v>
      </c>
      <c r="J107">
        <v>83</v>
      </c>
      <c r="K107">
        <v>88.4</v>
      </c>
      <c r="L107">
        <v>42</v>
      </c>
      <c r="M107">
        <v>45.25</v>
      </c>
      <c r="N107">
        <v>4198.25</v>
      </c>
      <c r="O107">
        <v>191</v>
      </c>
      <c r="P107">
        <f>VLOOKUP($A107,Sheet2!$A:$E,2,0)</f>
        <v>4285.75</v>
      </c>
      <c r="Q107">
        <f>VLOOKUP($A107,Sheet2!$A:$E,3,0)</f>
        <v>4324.1000000000004</v>
      </c>
      <c r="R107">
        <f>VLOOKUP($A107,Sheet2!$A:$E,4,0)</f>
        <v>4190.95</v>
      </c>
      <c r="S107">
        <f>VLOOKUP($A107,Sheet2!$A:$E,5,0)</f>
        <v>4198.25</v>
      </c>
      <c r="T107">
        <f t="shared" si="19"/>
        <v>101</v>
      </c>
      <c r="U107">
        <f t="shared" si="20"/>
        <v>151.05000000000018</v>
      </c>
      <c r="V107">
        <f t="shared" si="21"/>
        <v>62.949999999999818</v>
      </c>
      <c r="W107">
        <f t="shared" si="22"/>
        <v>88.4</v>
      </c>
      <c r="X107" s="5">
        <f t="shared" si="23"/>
        <v>188.25</v>
      </c>
      <c r="Y107">
        <f t="shared" si="24"/>
        <v>234.94999999999982</v>
      </c>
      <c r="Z107">
        <f t="shared" si="25"/>
        <v>188.25</v>
      </c>
      <c r="AA107">
        <f t="shared" si="26"/>
        <v>209.35</v>
      </c>
      <c r="AB107">
        <f>IF(Z107/X107&lt;'model parameter'!$B$2,'model parameter'!$B$2,IF(Y107/X107&gt;'model parameter'!$B$1,'model parameter'!$B$1,AA107/X107))</f>
        <v>1.1100000000000001</v>
      </c>
      <c r="AC107">
        <f t="shared" si="36"/>
        <v>0.52660440504250305</v>
      </c>
      <c r="AD107">
        <f t="shared" si="34"/>
        <v>0.11317459418002096</v>
      </c>
      <c r="AF107">
        <f t="shared" si="33"/>
        <v>1</v>
      </c>
      <c r="AG107">
        <f t="shared" si="27"/>
        <v>1.2480743691899061</v>
      </c>
      <c r="AH107" s="14">
        <f t="shared" si="28"/>
        <v>14175.396571011375</v>
      </c>
      <c r="AI107">
        <f t="shared" si="29"/>
        <v>15613.204586412863</v>
      </c>
      <c r="AJ107" s="14">
        <f t="shared" si="30"/>
        <v>1437.8080154014879</v>
      </c>
      <c r="AK107" s="14">
        <f t="shared" si="35"/>
        <v>-21631.332434233635</v>
      </c>
      <c r="AL107">
        <f t="shared" si="31"/>
        <v>1.1014298265448037</v>
      </c>
      <c r="AM107">
        <f t="shared" si="37"/>
        <v>0.20838367583233541</v>
      </c>
      <c r="AN107" s="15">
        <f t="shared" si="32"/>
        <v>0</v>
      </c>
    </row>
    <row r="108" spans="1:40" x14ac:dyDescent="0.25">
      <c r="A108" s="2">
        <v>39240</v>
      </c>
      <c r="B108" s="2">
        <v>39261</v>
      </c>
      <c r="C108" t="s">
        <v>15</v>
      </c>
      <c r="D108">
        <v>4300</v>
      </c>
      <c r="E108">
        <v>155</v>
      </c>
      <c r="F108">
        <v>194.9</v>
      </c>
      <c r="G108">
        <v>140.5</v>
      </c>
      <c r="H108">
        <v>178.7</v>
      </c>
      <c r="I108" t="s">
        <v>16</v>
      </c>
      <c r="J108">
        <v>34</v>
      </c>
      <c r="K108">
        <v>54.5</v>
      </c>
      <c r="L108">
        <v>34</v>
      </c>
      <c r="M108">
        <v>41</v>
      </c>
      <c r="N108">
        <v>4179.5</v>
      </c>
      <c r="O108">
        <v>191</v>
      </c>
      <c r="P108">
        <f>VLOOKUP($A108,Sheet2!$A:$E,2,0)</f>
        <v>4197.6000000000004</v>
      </c>
      <c r="Q108">
        <f>VLOOKUP($A108,Sheet2!$A:$E,3,0)</f>
        <v>4230.05</v>
      </c>
      <c r="R108">
        <f>VLOOKUP($A108,Sheet2!$A:$E,4,0)</f>
        <v>4130.5</v>
      </c>
      <c r="S108">
        <f>VLOOKUP($A108,Sheet2!$A:$E,5,0)</f>
        <v>4179.5</v>
      </c>
      <c r="T108">
        <f t="shared" si="19"/>
        <v>140.5</v>
      </c>
      <c r="U108">
        <f t="shared" si="20"/>
        <v>194.9</v>
      </c>
      <c r="V108">
        <f t="shared" si="21"/>
        <v>34</v>
      </c>
      <c r="W108">
        <f t="shared" si="22"/>
        <v>54.5</v>
      </c>
      <c r="X108" s="5">
        <f t="shared" si="23"/>
        <v>189</v>
      </c>
      <c r="Y108">
        <f t="shared" si="24"/>
        <v>228.9</v>
      </c>
      <c r="Z108">
        <f t="shared" si="25"/>
        <v>189</v>
      </c>
      <c r="AA108">
        <f t="shared" si="26"/>
        <v>219.7</v>
      </c>
      <c r="AB108">
        <f>IF(Z108/X108&lt;'model parameter'!$B$2,'model parameter'!$B$2,IF(Y108/X108&gt;'model parameter'!$B$1,'model parameter'!$B$1,AA108/X108))</f>
        <v>1.1100000000000001</v>
      </c>
      <c r="AC108">
        <f t="shared" si="36"/>
        <v>0.58453088959717847</v>
      </c>
      <c r="AD108">
        <f t="shared" si="34"/>
        <v>0.22317459418002106</v>
      </c>
      <c r="AF108">
        <f t="shared" si="33"/>
        <v>1</v>
      </c>
      <c r="AG108">
        <f t="shared" si="27"/>
        <v>1.2111111111111112</v>
      </c>
      <c r="AH108" s="14">
        <f t="shared" si="28"/>
        <v>14231.684202991501</v>
      </c>
      <c r="AI108">
        <f t="shared" si="29"/>
        <v>15675.596632796982</v>
      </c>
      <c r="AJ108" s="14">
        <f t="shared" si="30"/>
        <v>1443.9124298054812</v>
      </c>
      <c r="AK108" s="14">
        <f t="shared" si="35"/>
        <v>-20187.420004428153</v>
      </c>
      <c r="AL108">
        <f t="shared" si="31"/>
        <v>1.1014575934380255</v>
      </c>
      <c r="AM108">
        <f t="shared" si="37"/>
        <v>0.2295257820940538</v>
      </c>
      <c r="AN108" s="15">
        <f t="shared" si="32"/>
        <v>0</v>
      </c>
    </row>
    <row r="109" spans="1:40" x14ac:dyDescent="0.25">
      <c r="A109" s="2">
        <v>39241</v>
      </c>
      <c r="B109" s="2">
        <v>39261</v>
      </c>
      <c r="C109" t="s">
        <v>15</v>
      </c>
      <c r="D109">
        <v>4300</v>
      </c>
      <c r="E109">
        <v>205</v>
      </c>
      <c r="F109">
        <v>218</v>
      </c>
      <c r="G109">
        <v>168.2</v>
      </c>
      <c r="H109">
        <v>207.85</v>
      </c>
      <c r="I109" t="s">
        <v>16</v>
      </c>
      <c r="J109">
        <v>34</v>
      </c>
      <c r="K109">
        <v>42.6</v>
      </c>
      <c r="L109">
        <v>21.1</v>
      </c>
      <c r="M109">
        <v>30.2</v>
      </c>
      <c r="N109">
        <v>4145</v>
      </c>
      <c r="O109">
        <v>191</v>
      </c>
      <c r="P109">
        <f>VLOOKUP($A109,Sheet2!$A:$E,2,0)</f>
        <v>4179.5</v>
      </c>
      <c r="Q109">
        <f>VLOOKUP($A109,Sheet2!$A:$E,3,0)</f>
        <v>4195.1499999999996</v>
      </c>
      <c r="R109">
        <f>VLOOKUP($A109,Sheet2!$A:$E,4,0)</f>
        <v>4126.1000000000004</v>
      </c>
      <c r="S109">
        <f>VLOOKUP($A109,Sheet2!$A:$E,5,0)</f>
        <v>4145</v>
      </c>
      <c r="T109">
        <f t="shared" si="19"/>
        <v>168.2</v>
      </c>
      <c r="U109">
        <f t="shared" si="20"/>
        <v>195</v>
      </c>
      <c r="V109">
        <f t="shared" si="21"/>
        <v>44.100000000000364</v>
      </c>
      <c r="W109">
        <f t="shared" si="22"/>
        <v>42.6</v>
      </c>
      <c r="X109" s="5">
        <f t="shared" si="23"/>
        <v>239</v>
      </c>
      <c r="Y109">
        <f t="shared" si="24"/>
        <v>262.10000000000036</v>
      </c>
      <c r="Z109">
        <f t="shared" si="25"/>
        <v>210.79999999999998</v>
      </c>
      <c r="AA109">
        <f t="shared" si="26"/>
        <v>238.04999999999998</v>
      </c>
      <c r="AB109">
        <f>IF(Z109/X109&lt;'model parameter'!$B$2,'model parameter'!$B$2,IF(Y109/X109&gt;'model parameter'!$B$1,'model parameter'!$B$1,AA109/X109))</f>
        <v>0.99602510460251037</v>
      </c>
      <c r="AC109">
        <f t="shared" si="36"/>
        <v>0.58220744045442818</v>
      </c>
      <c r="AD109">
        <f t="shared" si="34"/>
        <v>0.21919969878253143</v>
      </c>
      <c r="AF109">
        <f t="shared" si="33"/>
        <v>0.88200836820083672</v>
      </c>
      <c r="AG109">
        <f t="shared" si="27"/>
        <v>1.0966527196652736</v>
      </c>
      <c r="AH109" s="14">
        <f t="shared" si="28"/>
        <v>17984.193001666499</v>
      </c>
      <c r="AI109">
        <f t="shared" si="29"/>
        <v>17793.553666809097</v>
      </c>
      <c r="AJ109" s="14">
        <f t="shared" si="30"/>
        <v>-190.63933485740199</v>
      </c>
      <c r="AK109" s="14">
        <f t="shared" si="35"/>
        <v>-20378.059339285555</v>
      </c>
      <c r="AL109">
        <f t="shared" si="31"/>
        <v>0.98939961693917899</v>
      </c>
      <c r="AM109">
        <f t="shared" si="37"/>
        <v>0.2270927208815223</v>
      </c>
      <c r="AN109" s="15">
        <f t="shared" si="32"/>
        <v>0</v>
      </c>
    </row>
    <row r="110" spans="1:40" x14ac:dyDescent="0.25">
      <c r="A110" s="2">
        <v>39244</v>
      </c>
      <c r="B110" s="2">
        <v>39261</v>
      </c>
      <c r="C110" t="s">
        <v>15</v>
      </c>
      <c r="D110">
        <v>4300</v>
      </c>
      <c r="E110">
        <v>200</v>
      </c>
      <c r="F110">
        <v>207</v>
      </c>
      <c r="G110">
        <v>156</v>
      </c>
      <c r="H110">
        <v>200.7</v>
      </c>
      <c r="I110" t="s">
        <v>16</v>
      </c>
      <c r="J110">
        <v>39</v>
      </c>
      <c r="K110">
        <v>39</v>
      </c>
      <c r="L110">
        <v>24</v>
      </c>
      <c r="M110">
        <v>25.45</v>
      </c>
      <c r="N110">
        <v>4145.6000000000004</v>
      </c>
      <c r="O110">
        <v>191</v>
      </c>
      <c r="P110">
        <f>VLOOKUP($A110,Sheet2!$A:$E,2,0)</f>
        <v>4183.75</v>
      </c>
      <c r="Q110">
        <f>VLOOKUP($A110,Sheet2!$A:$E,3,0)</f>
        <v>4205.2</v>
      </c>
      <c r="R110">
        <f>VLOOKUP($A110,Sheet2!$A:$E,4,0)</f>
        <v>4134.95</v>
      </c>
      <c r="S110">
        <f>VLOOKUP($A110,Sheet2!$A:$E,5,0)</f>
        <v>4145.6000000000004</v>
      </c>
      <c r="T110">
        <f t="shared" si="19"/>
        <v>156</v>
      </c>
      <c r="U110">
        <f t="shared" si="20"/>
        <v>189.05000000000018</v>
      </c>
      <c r="V110">
        <f t="shared" si="21"/>
        <v>41.949999999999818</v>
      </c>
      <c r="W110">
        <f t="shared" si="22"/>
        <v>39</v>
      </c>
      <c r="X110" s="5">
        <f t="shared" si="23"/>
        <v>239</v>
      </c>
      <c r="Y110">
        <f t="shared" si="24"/>
        <v>248.94999999999982</v>
      </c>
      <c r="Z110">
        <f t="shared" si="25"/>
        <v>195</v>
      </c>
      <c r="AA110">
        <f t="shared" si="26"/>
        <v>226.14999999999998</v>
      </c>
      <c r="AB110">
        <f>IF(Z110/X110&lt;'model parameter'!$B$2,'model parameter'!$B$2,IF(Y110/X110&gt;'model parameter'!$B$1,'model parameter'!$B$1,AA110/X110))</f>
        <v>0.94623430962343091</v>
      </c>
      <c r="AC110">
        <f t="shared" si="36"/>
        <v>0.55090465547602063</v>
      </c>
      <c r="AD110">
        <f t="shared" si="34"/>
        <v>0.16543400840596234</v>
      </c>
      <c r="AF110">
        <f t="shared" si="33"/>
        <v>0.81589958158995812</v>
      </c>
      <c r="AG110">
        <f t="shared" si="27"/>
        <v>1.0416317991631792</v>
      </c>
      <c r="AH110" s="14">
        <f t="shared" si="28"/>
        <v>17984.193001666499</v>
      </c>
      <c r="AI110">
        <f t="shared" si="29"/>
        <v>16901.703394171298</v>
      </c>
      <c r="AJ110" s="14">
        <f t="shared" si="30"/>
        <v>-1082.4896074952012</v>
      </c>
      <c r="AK110" s="14">
        <f t="shared" si="35"/>
        <v>-21460.548946780757</v>
      </c>
      <c r="AL110">
        <f t="shared" si="31"/>
        <v>0.93980883059946629</v>
      </c>
      <c r="AM110">
        <f t="shared" si="37"/>
        <v>0.21342374444931447</v>
      </c>
      <c r="AN110" s="15">
        <f t="shared" si="32"/>
        <v>0</v>
      </c>
    </row>
    <row r="111" spans="1:40" x14ac:dyDescent="0.25">
      <c r="A111" s="2">
        <v>39245</v>
      </c>
      <c r="B111" s="2">
        <v>39261</v>
      </c>
      <c r="C111" t="s">
        <v>15</v>
      </c>
      <c r="D111">
        <v>4300</v>
      </c>
      <c r="E111">
        <v>200</v>
      </c>
      <c r="F111">
        <v>234</v>
      </c>
      <c r="G111">
        <v>172</v>
      </c>
      <c r="H111">
        <v>180.65</v>
      </c>
      <c r="I111" t="s">
        <v>16</v>
      </c>
      <c r="J111">
        <v>27.9</v>
      </c>
      <c r="K111">
        <v>28.8</v>
      </c>
      <c r="L111">
        <v>19</v>
      </c>
      <c r="M111">
        <v>27.1</v>
      </c>
      <c r="N111">
        <v>4155.2</v>
      </c>
      <c r="O111">
        <v>191</v>
      </c>
      <c r="P111">
        <f>VLOOKUP($A111,Sheet2!$A:$E,2,0)</f>
        <v>4139.7</v>
      </c>
      <c r="Q111">
        <f>VLOOKUP($A111,Sheet2!$A:$E,3,0)</f>
        <v>4166.8500000000004</v>
      </c>
      <c r="R111">
        <f>VLOOKUP($A111,Sheet2!$A:$E,4,0)</f>
        <v>4100.8</v>
      </c>
      <c r="S111">
        <f>VLOOKUP($A111,Sheet2!$A:$E,5,0)</f>
        <v>4155.2</v>
      </c>
      <c r="T111">
        <f t="shared" si="19"/>
        <v>172</v>
      </c>
      <c r="U111">
        <f t="shared" si="20"/>
        <v>218.19999999999982</v>
      </c>
      <c r="V111">
        <f t="shared" si="21"/>
        <v>34.800000000000182</v>
      </c>
      <c r="W111">
        <f t="shared" si="22"/>
        <v>28.8</v>
      </c>
      <c r="X111" s="5">
        <f t="shared" si="23"/>
        <v>227.9</v>
      </c>
      <c r="Y111">
        <f t="shared" si="24"/>
        <v>268.80000000000018</v>
      </c>
      <c r="Z111">
        <f t="shared" si="25"/>
        <v>200.8</v>
      </c>
      <c r="AA111">
        <f t="shared" si="26"/>
        <v>207.75</v>
      </c>
      <c r="AB111">
        <f>IF(Z111/X111&lt;'model parameter'!$B$2,'model parameter'!$B$2,IF(Y111/X111&gt;'model parameter'!$B$1,'model parameter'!$B$1,AA111/X111))</f>
        <v>1.1100000000000001</v>
      </c>
      <c r="AC111">
        <f t="shared" si="36"/>
        <v>0.611504167578383</v>
      </c>
      <c r="AD111">
        <f t="shared" si="34"/>
        <v>0.27543400840596244</v>
      </c>
      <c r="AF111">
        <f t="shared" si="33"/>
        <v>0.8810881965774463</v>
      </c>
      <c r="AG111">
        <f t="shared" si="27"/>
        <v>1.1794646774901281</v>
      </c>
      <c r="AH111" s="14">
        <f t="shared" si="28"/>
        <v>17151.136048360651</v>
      </c>
      <c r="AI111">
        <f t="shared" si="29"/>
        <v>18911.664105253079</v>
      </c>
      <c r="AJ111" s="14">
        <f t="shared" si="30"/>
        <v>1760.5280568924281</v>
      </c>
      <c r="AK111" s="14">
        <f t="shared" si="35"/>
        <v>-19700.020889888328</v>
      </c>
      <c r="AL111">
        <f t="shared" si="31"/>
        <v>1.1026478976044682</v>
      </c>
      <c r="AM111">
        <f t="shared" si="37"/>
        <v>0.23533124311590992</v>
      </c>
      <c r="AN111" s="15">
        <f t="shared" si="32"/>
        <v>1</v>
      </c>
    </row>
    <row r="112" spans="1:40" x14ac:dyDescent="0.25">
      <c r="A112" s="2">
        <v>39246</v>
      </c>
      <c r="B112" s="2">
        <v>39261</v>
      </c>
      <c r="C112" t="s">
        <v>15</v>
      </c>
      <c r="D112">
        <v>4300</v>
      </c>
      <c r="E112">
        <v>192</v>
      </c>
      <c r="F112">
        <v>232</v>
      </c>
      <c r="G112">
        <v>185.9</v>
      </c>
      <c r="H112">
        <v>224.55</v>
      </c>
      <c r="I112" t="s">
        <v>16</v>
      </c>
      <c r="J112">
        <v>24</v>
      </c>
      <c r="K112">
        <v>24.7</v>
      </c>
      <c r="L112">
        <v>16</v>
      </c>
      <c r="M112">
        <v>16.649999999999999</v>
      </c>
      <c r="N112">
        <v>4113.05</v>
      </c>
      <c r="O112">
        <v>191</v>
      </c>
      <c r="P112">
        <f>VLOOKUP($A112,Sheet2!$A:$E,2,0)</f>
        <v>4155.2</v>
      </c>
      <c r="Q112">
        <f>VLOOKUP($A112,Sheet2!$A:$E,3,0)</f>
        <v>4161.8</v>
      </c>
      <c r="R112">
        <f>VLOOKUP($A112,Sheet2!$A:$E,4,0)</f>
        <v>4102.95</v>
      </c>
      <c r="S112">
        <f>VLOOKUP($A112,Sheet2!$A:$E,5,0)</f>
        <v>4113.05</v>
      </c>
      <c r="T112">
        <f t="shared" si="19"/>
        <v>185.9</v>
      </c>
      <c r="U112">
        <f t="shared" si="20"/>
        <v>213.05000000000018</v>
      </c>
      <c r="V112">
        <f t="shared" si="21"/>
        <v>34.949999999999818</v>
      </c>
      <c r="W112">
        <f t="shared" si="22"/>
        <v>24.7</v>
      </c>
      <c r="X112" s="5">
        <f t="shared" si="23"/>
        <v>216</v>
      </c>
      <c r="Y112">
        <f t="shared" si="24"/>
        <v>266.94999999999982</v>
      </c>
      <c r="Z112">
        <f t="shared" si="25"/>
        <v>210.6</v>
      </c>
      <c r="AA112">
        <f t="shared" si="26"/>
        <v>241.20000000000002</v>
      </c>
      <c r="AB112">
        <f>IF(Z112/X112&lt;'model parameter'!$B$2,'model parameter'!$B$2,IF(Y112/X112&gt;'model parameter'!$B$1,'model parameter'!$B$1,AA112/X112))</f>
        <v>1.1100000000000001</v>
      </c>
      <c r="AC112">
        <f t="shared" si="36"/>
        <v>0.67876962601200519</v>
      </c>
      <c r="AD112">
        <f t="shared" si="34"/>
        <v>0.38543400840596254</v>
      </c>
      <c r="AF112">
        <f t="shared" si="33"/>
        <v>0.97499999999999998</v>
      </c>
      <c r="AG112">
        <f t="shared" si="27"/>
        <v>1.2358796296296288</v>
      </c>
      <c r="AH112" s="14">
        <f t="shared" si="28"/>
        <v>16258.038954276</v>
      </c>
      <c r="AI112">
        <f t="shared" si="29"/>
        <v>17921.710302625121</v>
      </c>
      <c r="AJ112" s="14">
        <f t="shared" si="30"/>
        <v>1663.6713483491203</v>
      </c>
      <c r="AK112" s="14">
        <f t="shared" si="35"/>
        <v>-18036.34954153921</v>
      </c>
      <c r="AL112">
        <f t="shared" si="31"/>
        <v>1.1023291525520402</v>
      </c>
      <c r="AM112">
        <f t="shared" si="37"/>
        <v>0.25941248979297915</v>
      </c>
      <c r="AN112" s="15">
        <f t="shared" si="32"/>
        <v>0</v>
      </c>
    </row>
    <row r="113" spans="1:40" x14ac:dyDescent="0.25">
      <c r="A113" s="2">
        <v>39247</v>
      </c>
      <c r="B113" s="2">
        <v>39261</v>
      </c>
      <c r="C113" t="s">
        <v>15</v>
      </c>
      <c r="D113">
        <v>4300</v>
      </c>
      <c r="E113">
        <v>201</v>
      </c>
      <c r="F113">
        <v>201</v>
      </c>
      <c r="G113">
        <v>160</v>
      </c>
      <c r="H113">
        <v>166.05</v>
      </c>
      <c r="I113" t="s">
        <v>16</v>
      </c>
      <c r="J113">
        <v>21</v>
      </c>
      <c r="K113">
        <v>25.45</v>
      </c>
      <c r="L113">
        <v>18.2</v>
      </c>
      <c r="M113">
        <v>23.55</v>
      </c>
      <c r="N113">
        <v>4170</v>
      </c>
      <c r="O113">
        <v>191</v>
      </c>
      <c r="P113">
        <f>VLOOKUP($A113,Sheet2!$A:$E,2,0)</f>
        <v>4113.2</v>
      </c>
      <c r="Q113">
        <f>VLOOKUP($A113,Sheet2!$A:$E,3,0)</f>
        <v>4174.05</v>
      </c>
      <c r="R113">
        <f>VLOOKUP($A113,Sheet2!$A:$E,4,0)</f>
        <v>4112.8500000000004</v>
      </c>
      <c r="S113">
        <f>VLOOKUP($A113,Sheet2!$A:$E,5,0)</f>
        <v>4170</v>
      </c>
      <c r="T113">
        <f t="shared" si="19"/>
        <v>160</v>
      </c>
      <c r="U113">
        <f t="shared" si="20"/>
        <v>201</v>
      </c>
      <c r="V113">
        <f t="shared" si="21"/>
        <v>18.2</v>
      </c>
      <c r="W113">
        <f t="shared" si="22"/>
        <v>25.45</v>
      </c>
      <c r="X113" s="5">
        <f t="shared" si="23"/>
        <v>222</v>
      </c>
      <c r="Y113">
        <f t="shared" si="24"/>
        <v>222</v>
      </c>
      <c r="Z113">
        <f t="shared" si="25"/>
        <v>185.45</v>
      </c>
      <c r="AA113">
        <f t="shared" si="26"/>
        <v>189.60000000000002</v>
      </c>
      <c r="AB113">
        <f>IF(Z113/X113&lt;'model parameter'!$B$2,'model parameter'!$B$2,IF(Y113/X113&gt;'model parameter'!$B$1,'model parameter'!$B$1,AA113/X113))</f>
        <v>0.8540540540540541</v>
      </c>
      <c r="AC113">
        <f t="shared" si="36"/>
        <v>0.57970595086430721</v>
      </c>
      <c r="AD113">
        <f t="shared" si="34"/>
        <v>0.23948806246001664</v>
      </c>
      <c r="AF113">
        <f t="shared" si="33"/>
        <v>0.83536036036036032</v>
      </c>
      <c r="AG113">
        <f t="shared" si="27"/>
        <v>1</v>
      </c>
      <c r="AH113" s="14">
        <f t="shared" si="28"/>
        <v>16708.340010117001</v>
      </c>
      <c r="AI113">
        <f t="shared" si="29"/>
        <v>14162.4489853552</v>
      </c>
      <c r="AJ113" s="14">
        <f t="shared" si="30"/>
        <v>-2545.8910247618005</v>
      </c>
      <c r="AK113" s="14">
        <f t="shared" si="35"/>
        <v>-20582.24056630101</v>
      </c>
      <c r="AL113">
        <f t="shared" si="31"/>
        <v>0.84762753072895047</v>
      </c>
      <c r="AM113">
        <f t="shared" si="37"/>
        <v>0.21988516816347198</v>
      </c>
      <c r="AN113" s="15">
        <f t="shared" si="32"/>
        <v>0</v>
      </c>
    </row>
    <row r="114" spans="1:40" x14ac:dyDescent="0.25">
      <c r="A114" s="2">
        <v>39248</v>
      </c>
      <c r="B114" s="2">
        <v>39261</v>
      </c>
      <c r="C114" t="s">
        <v>15</v>
      </c>
      <c r="D114">
        <v>4300</v>
      </c>
      <c r="E114">
        <v>152.19999999999999</v>
      </c>
      <c r="F114">
        <v>188</v>
      </c>
      <c r="G114">
        <v>136</v>
      </c>
      <c r="H114">
        <v>171.25</v>
      </c>
      <c r="I114" t="s">
        <v>16</v>
      </c>
      <c r="J114">
        <v>30</v>
      </c>
      <c r="K114">
        <v>30</v>
      </c>
      <c r="L114">
        <v>16</v>
      </c>
      <c r="M114">
        <v>18.399999999999999</v>
      </c>
      <c r="N114">
        <v>4171.45</v>
      </c>
      <c r="O114">
        <v>191</v>
      </c>
      <c r="P114">
        <f>VLOOKUP($A114,Sheet2!$A:$E,2,0)</f>
        <v>4186.3999999999996</v>
      </c>
      <c r="Q114">
        <f>VLOOKUP($A114,Sheet2!$A:$E,3,0)</f>
        <v>4209.45</v>
      </c>
      <c r="R114">
        <f>VLOOKUP($A114,Sheet2!$A:$E,4,0)</f>
        <v>4153.7</v>
      </c>
      <c r="S114">
        <f>VLOOKUP($A114,Sheet2!$A:$E,5,0)</f>
        <v>4171.45</v>
      </c>
      <c r="T114">
        <f t="shared" si="19"/>
        <v>136</v>
      </c>
      <c r="U114">
        <f t="shared" si="20"/>
        <v>162.30000000000018</v>
      </c>
      <c r="V114">
        <f t="shared" si="21"/>
        <v>41.699999999999818</v>
      </c>
      <c r="W114">
        <f t="shared" si="22"/>
        <v>30</v>
      </c>
      <c r="X114" s="5">
        <f t="shared" si="23"/>
        <v>182.2</v>
      </c>
      <c r="Y114">
        <f t="shared" si="24"/>
        <v>229.69999999999982</v>
      </c>
      <c r="Z114">
        <f t="shared" si="25"/>
        <v>166</v>
      </c>
      <c r="AA114">
        <f t="shared" si="26"/>
        <v>189.65</v>
      </c>
      <c r="AB114">
        <f>IF(Z114/X114&lt;'model parameter'!$B$2,'model parameter'!$B$2,IF(Y114/X114&gt;'model parameter'!$B$1,'model parameter'!$B$1,AA114/X114))</f>
        <v>1.1100000000000001</v>
      </c>
      <c r="AC114">
        <f t="shared" si="36"/>
        <v>0.64347360545938104</v>
      </c>
      <c r="AD114">
        <f t="shared" si="34"/>
        <v>0.34948806246001674</v>
      </c>
      <c r="AF114">
        <f t="shared" si="33"/>
        <v>0.91108671789242601</v>
      </c>
      <c r="AG114">
        <f t="shared" si="27"/>
        <v>1.2607025246981329</v>
      </c>
      <c r="AH114" s="14">
        <f t="shared" si="28"/>
        <v>13721.343006371701</v>
      </c>
      <c r="AI114">
        <f t="shared" si="29"/>
        <v>15109.908745581004</v>
      </c>
      <c r="AJ114" s="14">
        <f t="shared" si="30"/>
        <v>1388.5657392093035</v>
      </c>
      <c r="AK114" s="14">
        <f t="shared" si="35"/>
        <v>-19193.674827091709</v>
      </c>
      <c r="AL114">
        <f t="shared" si="31"/>
        <v>1.1011975094977586</v>
      </c>
      <c r="AM114">
        <f t="shared" si="37"/>
        <v>0.24213699955711118</v>
      </c>
      <c r="AN114" s="15">
        <f t="shared" si="32"/>
        <v>0</v>
      </c>
    </row>
    <row r="115" spans="1:40" x14ac:dyDescent="0.25">
      <c r="A115" s="2">
        <v>39251</v>
      </c>
      <c r="B115" s="2">
        <v>39261</v>
      </c>
      <c r="C115" t="s">
        <v>15</v>
      </c>
      <c r="D115">
        <v>4300</v>
      </c>
      <c r="E115">
        <v>146</v>
      </c>
      <c r="F115">
        <v>192</v>
      </c>
      <c r="G115">
        <v>141</v>
      </c>
      <c r="H115">
        <v>185.05</v>
      </c>
      <c r="I115" t="s">
        <v>16</v>
      </c>
      <c r="J115">
        <v>22</v>
      </c>
      <c r="K115">
        <v>34</v>
      </c>
      <c r="L115">
        <v>10</v>
      </c>
      <c r="M115">
        <v>12.7</v>
      </c>
      <c r="N115">
        <v>4147.1000000000004</v>
      </c>
      <c r="O115">
        <v>191</v>
      </c>
      <c r="P115">
        <f>VLOOKUP($A115,Sheet2!$A:$E,2,0)</f>
        <v>4177</v>
      </c>
      <c r="Q115">
        <f>VLOOKUP($A115,Sheet2!$A:$E,3,0)</f>
        <v>4208.1499999999996</v>
      </c>
      <c r="R115">
        <f>VLOOKUP($A115,Sheet2!$A:$E,4,0)</f>
        <v>4140.25</v>
      </c>
      <c r="S115">
        <f>VLOOKUP($A115,Sheet2!$A:$E,5,0)</f>
        <v>4147.1000000000004</v>
      </c>
      <c r="T115">
        <f t="shared" si="19"/>
        <v>141</v>
      </c>
      <c r="U115">
        <f t="shared" si="20"/>
        <v>169.75</v>
      </c>
      <c r="V115">
        <f t="shared" si="21"/>
        <v>32.25</v>
      </c>
      <c r="W115">
        <f t="shared" si="22"/>
        <v>34</v>
      </c>
      <c r="X115" s="5">
        <f t="shared" si="23"/>
        <v>168</v>
      </c>
      <c r="Y115">
        <f t="shared" si="24"/>
        <v>224.25</v>
      </c>
      <c r="Z115">
        <f t="shared" si="25"/>
        <v>168</v>
      </c>
      <c r="AA115">
        <f t="shared" si="26"/>
        <v>197.75</v>
      </c>
      <c r="AB115">
        <f>IF(Z115/X115&lt;'model parameter'!$B$2,'model parameter'!$B$2,IF(Y115/X115&gt;'model parameter'!$B$1,'model parameter'!$B$1,AA115/X115))</f>
        <v>1.1100000000000001</v>
      </c>
      <c r="AC115">
        <f t="shared" si="36"/>
        <v>0.71425570205991307</v>
      </c>
      <c r="AD115">
        <f t="shared" si="34"/>
        <v>0.45948806246001683</v>
      </c>
      <c r="AF115">
        <f t="shared" si="33"/>
        <v>1</v>
      </c>
      <c r="AG115">
        <f t="shared" si="27"/>
        <v>1.3348214285714286</v>
      </c>
      <c r="AH115" s="14">
        <f t="shared" si="28"/>
        <v>12655.630507548</v>
      </c>
      <c r="AI115">
        <f t="shared" si="29"/>
        <v>13928.619334041759</v>
      </c>
      <c r="AJ115" s="14">
        <f t="shared" si="30"/>
        <v>1272.9888264937599</v>
      </c>
      <c r="AK115" s="14">
        <f t="shared" si="35"/>
        <v>-17920.686000597947</v>
      </c>
      <c r="AL115">
        <f t="shared" si="31"/>
        <v>1.1005867566799246</v>
      </c>
      <c r="AM115">
        <f t="shared" si="37"/>
        <v>0.26649277501476931</v>
      </c>
      <c r="AN115" s="15">
        <f t="shared" si="32"/>
        <v>0</v>
      </c>
    </row>
    <row r="116" spans="1:40" x14ac:dyDescent="0.25">
      <c r="A116" s="2">
        <v>39252</v>
      </c>
      <c r="B116" s="2">
        <v>39261</v>
      </c>
      <c r="C116" t="s">
        <v>15</v>
      </c>
      <c r="D116">
        <v>4300</v>
      </c>
      <c r="E116">
        <v>180.15</v>
      </c>
      <c r="F116">
        <v>183.55</v>
      </c>
      <c r="G116">
        <v>99</v>
      </c>
      <c r="H116">
        <v>105.75</v>
      </c>
      <c r="I116" t="s">
        <v>16</v>
      </c>
      <c r="J116">
        <v>13</v>
      </c>
      <c r="K116">
        <v>25.1</v>
      </c>
      <c r="L116">
        <v>10.1</v>
      </c>
      <c r="M116">
        <v>23.8</v>
      </c>
      <c r="N116">
        <v>4214.3</v>
      </c>
      <c r="O116">
        <v>191</v>
      </c>
      <c r="P116">
        <f>VLOOKUP($A116,Sheet2!$A:$E,2,0)</f>
        <v>4143.8500000000004</v>
      </c>
      <c r="Q116">
        <f>VLOOKUP($A116,Sheet2!$A:$E,3,0)</f>
        <v>4222.3999999999996</v>
      </c>
      <c r="R116">
        <f>VLOOKUP($A116,Sheet2!$A:$E,4,0)</f>
        <v>4136.1499999999996</v>
      </c>
      <c r="S116">
        <f>VLOOKUP($A116,Sheet2!$A:$E,5,0)</f>
        <v>4214.3</v>
      </c>
      <c r="T116">
        <f t="shared" si="19"/>
        <v>102.70000000000073</v>
      </c>
      <c r="U116">
        <f t="shared" si="20"/>
        <v>173.95000000000073</v>
      </c>
      <c r="V116">
        <f t="shared" si="21"/>
        <v>19.699999999999818</v>
      </c>
      <c r="W116">
        <f t="shared" si="22"/>
        <v>21.399999999999636</v>
      </c>
      <c r="X116" s="5">
        <f t="shared" si="23"/>
        <v>193.15</v>
      </c>
      <c r="Y116">
        <f t="shared" si="24"/>
        <v>203.24999999999983</v>
      </c>
      <c r="Z116">
        <f t="shared" si="25"/>
        <v>120.39999999999964</v>
      </c>
      <c r="AA116">
        <f t="shared" si="26"/>
        <v>129.55000000000001</v>
      </c>
      <c r="AB116">
        <f>IF(Z116/X116&lt;'model parameter'!$B$2,'model parameter'!$B$2,IF(Y116/X116&gt;'model parameter'!$B$1,'model parameter'!$B$1,AA116/X116))</f>
        <v>0.67072223660367591</v>
      </c>
      <c r="AC116">
        <f t="shared" si="36"/>
        <v>0.47906718199255366</v>
      </c>
      <c r="AD116">
        <f t="shared" si="34"/>
        <v>0.13021029906369275</v>
      </c>
      <c r="AF116">
        <f t="shared" si="33"/>
        <v>0.62334972819052359</v>
      </c>
      <c r="AG116">
        <f t="shared" si="27"/>
        <v>1.052290965570799</v>
      </c>
      <c r="AH116" s="14">
        <f t="shared" si="28"/>
        <v>14543.142433281524</v>
      </c>
      <c r="AI116">
        <f t="shared" si="29"/>
        <v>9661.9776515820995</v>
      </c>
      <c r="AJ116" s="14">
        <f t="shared" si="30"/>
        <v>-4881.1647816994246</v>
      </c>
      <c r="AK116" s="14">
        <f t="shared" si="35"/>
        <v>-22801.85078229737</v>
      </c>
      <c r="AL116">
        <f t="shared" si="31"/>
        <v>0.66436656973605424</v>
      </c>
      <c r="AM116">
        <f t="shared" si="37"/>
        <v>0.17704889079600436</v>
      </c>
      <c r="AN116" s="15">
        <f t="shared" si="32"/>
        <v>0</v>
      </c>
    </row>
    <row r="117" spans="1:40" x14ac:dyDescent="0.25">
      <c r="A117" s="2">
        <v>39253</v>
      </c>
      <c r="B117" s="2">
        <v>39261</v>
      </c>
      <c r="C117" t="s">
        <v>15</v>
      </c>
      <c r="D117">
        <v>4300</v>
      </c>
      <c r="E117">
        <v>90</v>
      </c>
      <c r="F117">
        <v>104</v>
      </c>
      <c r="G117">
        <v>76</v>
      </c>
      <c r="H117">
        <v>82.4</v>
      </c>
      <c r="I117" t="s">
        <v>16</v>
      </c>
      <c r="J117">
        <v>27</v>
      </c>
      <c r="K117">
        <v>29.55</v>
      </c>
      <c r="L117">
        <v>20.100000000000001</v>
      </c>
      <c r="M117">
        <v>24.45</v>
      </c>
      <c r="N117">
        <v>4248.6499999999996</v>
      </c>
      <c r="O117">
        <v>191</v>
      </c>
      <c r="P117">
        <f>VLOOKUP($A117,Sheet2!$A:$E,2,0)</f>
        <v>4214.3</v>
      </c>
      <c r="Q117">
        <f>VLOOKUP($A117,Sheet2!$A:$E,3,0)</f>
        <v>4257</v>
      </c>
      <c r="R117">
        <f>VLOOKUP($A117,Sheet2!$A:$E,4,0)</f>
        <v>4214.3</v>
      </c>
      <c r="S117">
        <f>VLOOKUP($A117,Sheet2!$A:$E,5,0)</f>
        <v>4248.6499999999996</v>
      </c>
      <c r="T117">
        <f t="shared" si="19"/>
        <v>76</v>
      </c>
      <c r="U117">
        <f t="shared" si="20"/>
        <v>104</v>
      </c>
      <c r="V117">
        <f t="shared" si="21"/>
        <v>20.100000000000001</v>
      </c>
      <c r="W117">
        <f t="shared" si="22"/>
        <v>29.55</v>
      </c>
      <c r="X117" s="5">
        <f t="shared" si="23"/>
        <v>117</v>
      </c>
      <c r="Y117">
        <f t="shared" si="24"/>
        <v>124.1</v>
      </c>
      <c r="Z117">
        <f t="shared" si="25"/>
        <v>105.55</v>
      </c>
      <c r="AA117">
        <f t="shared" si="26"/>
        <v>106.85000000000001</v>
      </c>
      <c r="AB117">
        <f>IF(Z117/X117&lt;'model parameter'!$B$2,'model parameter'!$B$2,IF(Y117/X117&gt;'model parameter'!$B$1,'model parameter'!$B$1,AA117/X117))</f>
        <v>0.91324786324786333</v>
      </c>
      <c r="AC117">
        <f t="shared" si="36"/>
        <v>0.43750708030687491</v>
      </c>
      <c r="AD117">
        <f t="shared" si="34"/>
        <v>4.3458162311556081E-2</v>
      </c>
      <c r="AF117">
        <f t="shared" si="33"/>
        <v>0.90213675213675215</v>
      </c>
      <c r="AG117">
        <f t="shared" si="27"/>
        <v>1.0606837606837607</v>
      </c>
      <c r="AH117" s="14">
        <f t="shared" si="28"/>
        <v>8828.0715328995011</v>
      </c>
      <c r="AI117">
        <f t="shared" si="29"/>
        <v>7960.7170474747008</v>
      </c>
      <c r="AJ117" s="14">
        <f t="shared" si="30"/>
        <v>-867.35448542480026</v>
      </c>
      <c r="AK117" s="14">
        <f t="shared" si="35"/>
        <v>-23669.205267722169</v>
      </c>
      <c r="AL117">
        <f t="shared" si="31"/>
        <v>0.90175040129744788</v>
      </c>
      <c r="AM117">
        <f t="shared" si="37"/>
        <v>0.15965390832456497</v>
      </c>
      <c r="AN117" s="15">
        <f t="shared" si="32"/>
        <v>0</v>
      </c>
    </row>
    <row r="118" spans="1:40" s="9" customFormat="1" x14ac:dyDescent="0.25">
      <c r="A118" s="7">
        <v>39254</v>
      </c>
      <c r="B118" s="7">
        <v>39261</v>
      </c>
      <c r="C118" t="s">
        <v>15</v>
      </c>
      <c r="D118">
        <v>4300</v>
      </c>
      <c r="E118">
        <v>88</v>
      </c>
      <c r="F118">
        <v>93</v>
      </c>
      <c r="G118">
        <v>61</v>
      </c>
      <c r="H118">
        <v>67.45</v>
      </c>
      <c r="I118" t="s">
        <v>16</v>
      </c>
      <c r="J118">
        <v>25.8</v>
      </c>
      <c r="K118">
        <v>27</v>
      </c>
      <c r="L118">
        <v>15.05</v>
      </c>
      <c r="M118">
        <v>21.4</v>
      </c>
      <c r="N118">
        <v>4267.3999999999996</v>
      </c>
      <c r="O118">
        <v>191</v>
      </c>
      <c r="P118">
        <f>VLOOKUP($A118,Sheet2!$A:$E,2,0)</f>
        <v>4248.6499999999996</v>
      </c>
      <c r="Q118">
        <f>VLOOKUP($A118,Sheet2!$A:$E,3,0)</f>
        <v>4275.3500000000004</v>
      </c>
      <c r="R118">
        <f>VLOOKUP($A118,Sheet2!$A:$E,4,0)</f>
        <v>4220.1000000000004</v>
      </c>
      <c r="S118">
        <f>VLOOKUP($A118,Sheet2!$A:$E,5,0)</f>
        <v>4267.3999999999996</v>
      </c>
      <c r="T118">
        <f t="shared" si="19"/>
        <v>61</v>
      </c>
      <c r="U118">
        <f t="shared" si="20"/>
        <v>93</v>
      </c>
      <c r="V118">
        <f t="shared" si="21"/>
        <v>15.05</v>
      </c>
      <c r="W118">
        <f t="shared" si="22"/>
        <v>27</v>
      </c>
      <c r="X118" s="8">
        <f t="shared" si="23"/>
        <v>113.8</v>
      </c>
      <c r="Y118" s="9">
        <f t="shared" si="24"/>
        <v>113.8</v>
      </c>
      <c r="Z118" s="9">
        <f t="shared" si="25"/>
        <v>88</v>
      </c>
      <c r="AA118" s="9">
        <f t="shared" si="26"/>
        <v>88.85</v>
      </c>
      <c r="AB118">
        <f>IF(Z118/X118&lt;'model parameter'!$B$2,'model parameter'!$B$2,IF(Y118/X118&gt;'model parameter'!$B$1,'model parameter'!$B$1,AA118/X118))</f>
        <v>0.78075571177504388</v>
      </c>
      <c r="AC118" s="9">
        <f t="shared" si="36"/>
        <v>0.3415861518916154</v>
      </c>
      <c r="AD118">
        <f t="shared" si="34"/>
        <v>-0.17578612591340004</v>
      </c>
      <c r="AE118" s="9">
        <f>WEEKDAY(A118)</f>
        <v>5</v>
      </c>
      <c r="AF118">
        <f t="shared" si="33"/>
        <v>0.77328646748681895</v>
      </c>
      <c r="AG118">
        <f t="shared" si="27"/>
        <v>1</v>
      </c>
      <c r="AH118" s="14">
        <f t="shared" si="28"/>
        <v>8587.9109697843014</v>
      </c>
      <c r="AI118">
        <f t="shared" si="29"/>
        <v>6611.6998283587</v>
      </c>
      <c r="AJ118" s="14">
        <f t="shared" si="30"/>
        <v>-1976.2111414256015</v>
      </c>
      <c r="AK118" s="14">
        <f t="shared" si="35"/>
        <v>-25645.416409147772</v>
      </c>
      <c r="AL118">
        <f t="shared" si="31"/>
        <v>0.7698845332259846</v>
      </c>
      <c r="AM118" s="9">
        <f t="shared" si="37"/>
        <v>0.12291507468816183</v>
      </c>
      <c r="AN118" s="15">
        <f t="shared" si="32"/>
        <v>0</v>
      </c>
    </row>
    <row r="119" spans="1:40" x14ac:dyDescent="0.25">
      <c r="A119" s="2">
        <v>39255</v>
      </c>
      <c r="B119" s="2">
        <v>39261</v>
      </c>
      <c r="C119" t="s">
        <v>15</v>
      </c>
      <c r="D119">
        <v>4300</v>
      </c>
      <c r="E119">
        <v>79.900000000000006</v>
      </c>
      <c r="F119">
        <v>83.95</v>
      </c>
      <c r="G119">
        <v>58.15</v>
      </c>
      <c r="H119">
        <v>73.05</v>
      </c>
      <c r="I119" t="s">
        <v>16</v>
      </c>
      <c r="J119">
        <v>19</v>
      </c>
      <c r="K119">
        <v>24.4</v>
      </c>
      <c r="L119">
        <v>14.2</v>
      </c>
      <c r="M119">
        <v>15.6</v>
      </c>
      <c r="N119">
        <v>4252.05</v>
      </c>
      <c r="O119">
        <v>191</v>
      </c>
      <c r="P119">
        <f>VLOOKUP($A119,Sheet2!$A:$E,2,0)</f>
        <v>4267.55</v>
      </c>
      <c r="Q119">
        <f>VLOOKUP($A119,Sheet2!$A:$E,3,0)</f>
        <v>4278.8500000000004</v>
      </c>
      <c r="R119">
        <f>VLOOKUP($A119,Sheet2!$A:$E,4,0)</f>
        <v>4242.5</v>
      </c>
      <c r="S119">
        <f>VLOOKUP($A119,Sheet2!$A:$E,5,0)</f>
        <v>4252.05</v>
      </c>
      <c r="T119">
        <f t="shared" si="19"/>
        <v>58.15</v>
      </c>
      <c r="U119">
        <f t="shared" si="20"/>
        <v>71.699999999999818</v>
      </c>
      <c r="V119">
        <f t="shared" si="21"/>
        <v>26.449999999999818</v>
      </c>
      <c r="W119">
        <f t="shared" si="22"/>
        <v>24.4</v>
      </c>
      <c r="X119" s="5">
        <f t="shared" si="23"/>
        <v>98.9</v>
      </c>
      <c r="Y119">
        <f t="shared" si="24"/>
        <v>110.39999999999982</v>
      </c>
      <c r="Z119">
        <f t="shared" si="25"/>
        <v>82.55</v>
      </c>
      <c r="AA119">
        <f t="shared" si="26"/>
        <v>88.649999999999991</v>
      </c>
      <c r="AB119">
        <f>IF(Z119/X119&lt;'model parameter'!$B$2,'model parameter'!$B$2,IF(Y119/X119&gt;'model parameter'!$B$1,'model parameter'!$B$1,AA119/X119))</f>
        <v>1.1100000000000001</v>
      </c>
      <c r="AC119">
        <f t="shared" si="36"/>
        <v>0.37916062859969313</v>
      </c>
      <c r="AD119">
        <f t="shared" si="34"/>
        <v>-6.578612591339994E-2</v>
      </c>
      <c r="AF119">
        <f t="shared" si="33"/>
        <v>0.8346814964610717</v>
      </c>
      <c r="AG119">
        <f t="shared" si="27"/>
        <v>1.1162790697674401</v>
      </c>
      <c r="AH119" s="14">
        <f t="shared" si="28"/>
        <v>7469.6633477791484</v>
      </c>
      <c r="AI119">
        <f t="shared" si="29"/>
        <v>8180.2321271852989</v>
      </c>
      <c r="AJ119" s="14">
        <f t="shared" si="30"/>
        <v>710.5687794061505</v>
      </c>
      <c r="AK119" s="14">
        <f t="shared" si="35"/>
        <v>-24934.84762974162</v>
      </c>
      <c r="AL119">
        <f t="shared" si="31"/>
        <v>1.0951272830277436</v>
      </c>
      <c r="AM119">
        <f t="shared" si="37"/>
        <v>0.13460765178639886</v>
      </c>
      <c r="AN119" s="15">
        <f t="shared" si="32"/>
        <v>1</v>
      </c>
    </row>
    <row r="120" spans="1:40" x14ac:dyDescent="0.25">
      <c r="A120" s="2">
        <v>39258</v>
      </c>
      <c r="B120" s="2">
        <v>39261</v>
      </c>
      <c r="C120" t="s">
        <v>15</v>
      </c>
      <c r="D120">
        <v>4300</v>
      </c>
      <c r="E120">
        <v>75</v>
      </c>
      <c r="F120">
        <v>90</v>
      </c>
      <c r="G120">
        <v>66</v>
      </c>
      <c r="H120">
        <v>69</v>
      </c>
      <c r="I120" t="s">
        <v>16</v>
      </c>
      <c r="J120">
        <v>5.25</v>
      </c>
      <c r="K120">
        <v>16.25</v>
      </c>
      <c r="L120">
        <v>5.25</v>
      </c>
      <c r="M120">
        <v>11.4</v>
      </c>
      <c r="N120">
        <v>4259.3999999999996</v>
      </c>
      <c r="O120">
        <v>191</v>
      </c>
      <c r="P120">
        <f>VLOOKUP($A120,Sheet2!$A:$E,2,0)</f>
        <v>4251.3999999999996</v>
      </c>
      <c r="Q120">
        <f>VLOOKUP($A120,Sheet2!$A:$E,3,0)</f>
        <v>4264.25</v>
      </c>
      <c r="R120">
        <f>VLOOKUP($A120,Sheet2!$A:$E,4,0)</f>
        <v>4236.3</v>
      </c>
      <c r="S120">
        <f>VLOOKUP($A120,Sheet2!$A:$E,5,0)</f>
        <v>4259.3999999999996</v>
      </c>
      <c r="T120">
        <f t="shared" si="19"/>
        <v>66</v>
      </c>
      <c r="U120">
        <f t="shared" si="20"/>
        <v>68.949999999999818</v>
      </c>
      <c r="V120">
        <f t="shared" si="21"/>
        <v>26.300000000000182</v>
      </c>
      <c r="W120">
        <f t="shared" si="22"/>
        <v>16.25</v>
      </c>
      <c r="X120" s="5">
        <f t="shared" si="23"/>
        <v>80.25</v>
      </c>
      <c r="Y120">
        <f t="shared" si="24"/>
        <v>116.30000000000018</v>
      </c>
      <c r="Z120">
        <f t="shared" si="25"/>
        <v>74.199999999999818</v>
      </c>
      <c r="AA120">
        <f t="shared" si="26"/>
        <v>80.400000000000006</v>
      </c>
      <c r="AB120">
        <f>IF(Z120/X120&lt;'model parameter'!$B$2,'model parameter'!$B$2,IF(Y120/X120&gt;'model parameter'!$B$1,'model parameter'!$B$1,AA120/X120))</f>
        <v>1.1100000000000001</v>
      </c>
      <c r="AC120">
        <f t="shared" si="36"/>
        <v>0.42086829774565943</v>
      </c>
      <c r="AD120">
        <f t="shared" si="34"/>
        <v>4.4213874086600158E-2</v>
      </c>
      <c r="AF120">
        <f t="shared" si="33"/>
        <v>0.92461059190030925</v>
      </c>
      <c r="AG120">
        <f t="shared" si="27"/>
        <v>1.4492211838006253</v>
      </c>
      <c r="AH120" s="14">
        <f t="shared" si="28"/>
        <v>6069.9775658733743</v>
      </c>
      <c r="AI120">
        <f t="shared" si="29"/>
        <v>6628.7499071003058</v>
      </c>
      <c r="AJ120" s="14">
        <f t="shared" si="30"/>
        <v>558.77234122693153</v>
      </c>
      <c r="AK120" s="14">
        <f t="shared" si="35"/>
        <v>-24376.075288514687</v>
      </c>
      <c r="AL120">
        <f t="shared" si="31"/>
        <v>1.0920550916643352</v>
      </c>
      <c r="AM120">
        <f t="shared" si="37"/>
        <v>0.14699897151031671</v>
      </c>
      <c r="AN120" s="15">
        <f t="shared" si="32"/>
        <v>0</v>
      </c>
    </row>
    <row r="121" spans="1:40" x14ac:dyDescent="0.25">
      <c r="A121" s="2">
        <v>39259</v>
      </c>
      <c r="B121" s="2">
        <v>39261</v>
      </c>
      <c r="C121" t="s">
        <v>15</v>
      </c>
      <c r="D121">
        <v>4300</v>
      </c>
      <c r="E121">
        <v>70</v>
      </c>
      <c r="F121">
        <v>74.75</v>
      </c>
      <c r="G121">
        <v>35.1</v>
      </c>
      <c r="H121">
        <v>40.700000000000003</v>
      </c>
      <c r="I121" t="s">
        <v>16</v>
      </c>
      <c r="J121">
        <v>11</v>
      </c>
      <c r="K121">
        <v>17.5</v>
      </c>
      <c r="L121">
        <v>8.1999999999999993</v>
      </c>
      <c r="M121">
        <v>15.55</v>
      </c>
      <c r="N121">
        <v>4285.7</v>
      </c>
      <c r="O121">
        <v>191</v>
      </c>
      <c r="P121">
        <f>VLOOKUP($A121,Sheet2!$A:$E,2,0)</f>
        <v>4259.3999999999996</v>
      </c>
      <c r="Q121">
        <f>VLOOKUP($A121,Sheet2!$A:$E,3,0)</f>
        <v>4296.1499999999996</v>
      </c>
      <c r="R121">
        <f>VLOOKUP($A121,Sheet2!$A:$E,4,0)</f>
        <v>4250.1000000000004</v>
      </c>
      <c r="S121">
        <f>VLOOKUP($A121,Sheet2!$A:$E,5,0)</f>
        <v>4285.7</v>
      </c>
      <c r="T121">
        <f t="shared" si="19"/>
        <v>35.1</v>
      </c>
      <c r="U121">
        <f t="shared" si="20"/>
        <v>58.099999999999454</v>
      </c>
      <c r="V121">
        <f t="shared" si="21"/>
        <v>24.850000000000364</v>
      </c>
      <c r="W121">
        <f t="shared" si="22"/>
        <v>17.5</v>
      </c>
      <c r="X121" s="5">
        <f t="shared" si="23"/>
        <v>81</v>
      </c>
      <c r="Y121">
        <f t="shared" si="24"/>
        <v>99.600000000000364</v>
      </c>
      <c r="Z121">
        <f t="shared" si="25"/>
        <v>52.6</v>
      </c>
      <c r="AA121">
        <f t="shared" si="26"/>
        <v>56.25</v>
      </c>
      <c r="AB121">
        <f>IF(Z121/X121&lt;'model parameter'!$B$2,'model parameter'!$B$2,IF(Y121/X121&gt;'model parameter'!$B$1,'model parameter'!$B$1,AA121/X121))</f>
        <v>1.1100000000000001</v>
      </c>
      <c r="AC121">
        <f t="shared" si="36"/>
        <v>0.46716381049768202</v>
      </c>
      <c r="AD121">
        <f t="shared" si="34"/>
        <v>0.15421387408660026</v>
      </c>
      <c r="AF121">
        <f t="shared" si="33"/>
        <v>0.64938271604938269</v>
      </c>
      <c r="AG121">
        <f t="shared" si="27"/>
        <v>1.2296296296296341</v>
      </c>
      <c r="AH121" s="14">
        <f t="shared" si="28"/>
        <v>6126.2651978534996</v>
      </c>
      <c r="AI121">
        <f t="shared" si="29"/>
        <v>6691.1419534844217</v>
      </c>
      <c r="AJ121" s="14">
        <f t="shared" si="30"/>
        <v>564.87675563092216</v>
      </c>
      <c r="AK121" s="14">
        <f t="shared" si="35"/>
        <v>-23811.198532883765</v>
      </c>
      <c r="AL121">
        <f t="shared" si="31"/>
        <v>1.0922057301451531</v>
      </c>
      <c r="AM121">
        <f t="shared" si="37"/>
        <v>0.16055311900901204</v>
      </c>
      <c r="AN121" s="15">
        <f t="shared" si="32"/>
        <v>1</v>
      </c>
    </row>
    <row r="122" spans="1:40" x14ac:dyDescent="0.25">
      <c r="A122" s="2">
        <v>39260</v>
      </c>
      <c r="B122" s="2">
        <v>39261</v>
      </c>
      <c r="C122" t="s">
        <v>15</v>
      </c>
      <c r="D122">
        <v>4300</v>
      </c>
      <c r="E122">
        <v>44</v>
      </c>
      <c r="F122">
        <v>61</v>
      </c>
      <c r="G122">
        <v>35.4</v>
      </c>
      <c r="H122">
        <v>48.75</v>
      </c>
      <c r="I122" t="s">
        <v>16</v>
      </c>
      <c r="J122">
        <v>11</v>
      </c>
      <c r="K122">
        <v>13.95</v>
      </c>
      <c r="L122">
        <v>4.5</v>
      </c>
      <c r="M122">
        <v>5.9</v>
      </c>
      <c r="N122">
        <v>4263.95</v>
      </c>
      <c r="O122">
        <v>191</v>
      </c>
      <c r="P122">
        <f>VLOOKUP($A122,Sheet2!$A:$E,2,0)</f>
        <v>4286.2</v>
      </c>
      <c r="Q122">
        <f>VLOOKUP($A122,Sheet2!$A:$E,3,0)</f>
        <v>4294.2</v>
      </c>
      <c r="R122">
        <f>VLOOKUP($A122,Sheet2!$A:$E,4,0)</f>
        <v>4255.25</v>
      </c>
      <c r="S122">
        <f>VLOOKUP($A122,Sheet2!$A:$E,5,0)</f>
        <v>4263.95</v>
      </c>
      <c r="T122">
        <f t="shared" si="19"/>
        <v>35.4</v>
      </c>
      <c r="U122">
        <f t="shared" si="20"/>
        <v>49.25</v>
      </c>
      <c r="V122">
        <f t="shared" si="21"/>
        <v>16.25</v>
      </c>
      <c r="W122">
        <f t="shared" si="22"/>
        <v>13.95</v>
      </c>
      <c r="X122" s="5">
        <f t="shared" si="23"/>
        <v>55</v>
      </c>
      <c r="Y122">
        <f t="shared" si="24"/>
        <v>77.25</v>
      </c>
      <c r="Z122">
        <f t="shared" si="25"/>
        <v>49.349999999999994</v>
      </c>
      <c r="AA122">
        <f t="shared" si="26"/>
        <v>54.65</v>
      </c>
      <c r="AB122">
        <f>IF(Z122/X122&lt;'model parameter'!$B$2,'model parameter'!$B$2,IF(Y122/X122&gt;'model parameter'!$B$1,'model parameter'!$B$1,AA122/X122))</f>
        <v>1.1100000000000001</v>
      </c>
      <c r="AC122">
        <f t="shared" si="36"/>
        <v>0.51855182965242708</v>
      </c>
      <c r="AD122">
        <f t="shared" si="34"/>
        <v>0.26421387408660035</v>
      </c>
      <c r="AF122">
        <f t="shared" si="33"/>
        <v>0.89727272727272722</v>
      </c>
      <c r="AG122">
        <f t="shared" si="27"/>
        <v>1.4045454545454545</v>
      </c>
      <c r="AH122" s="14">
        <f t="shared" si="28"/>
        <v>4174.9606225424996</v>
      </c>
      <c r="AI122">
        <f t="shared" si="29"/>
        <v>4528.2176788350998</v>
      </c>
      <c r="AJ122" s="14">
        <f t="shared" si="30"/>
        <v>353.25705629260028</v>
      </c>
      <c r="AK122" s="14">
        <f t="shared" si="35"/>
        <v>-23457.941476591164</v>
      </c>
      <c r="AL122">
        <f t="shared" si="31"/>
        <v>1.0846132666222541</v>
      </c>
      <c r="AM122">
        <f t="shared" si="37"/>
        <v>0.17413804287475607</v>
      </c>
      <c r="AN122" s="15">
        <f t="shared" si="32"/>
        <v>1</v>
      </c>
    </row>
    <row r="123" spans="1:40" x14ac:dyDescent="0.25">
      <c r="A123" s="2">
        <v>39261</v>
      </c>
      <c r="B123" s="2">
        <v>39261</v>
      </c>
      <c r="C123" t="s">
        <v>15</v>
      </c>
      <c r="D123">
        <v>4300</v>
      </c>
      <c r="E123">
        <v>25.35</v>
      </c>
      <c r="F123">
        <v>42</v>
      </c>
      <c r="G123">
        <v>15.1</v>
      </c>
      <c r="H123">
        <v>19.2</v>
      </c>
      <c r="I123" t="s">
        <v>16</v>
      </c>
      <c r="J123">
        <v>8.9</v>
      </c>
      <c r="K123">
        <v>10</v>
      </c>
      <c r="L123">
        <v>0.05</v>
      </c>
      <c r="M123">
        <v>1.05</v>
      </c>
      <c r="N123">
        <v>4282</v>
      </c>
      <c r="O123">
        <v>191</v>
      </c>
      <c r="P123">
        <f>VLOOKUP($A123,Sheet2!$A:$E,2,0)</f>
        <v>4263.8999999999996</v>
      </c>
      <c r="Q123">
        <f>VLOOKUP($A123,Sheet2!$A:$E,3,0)</f>
        <v>4291.3999999999996</v>
      </c>
      <c r="R123">
        <f>VLOOKUP($A123,Sheet2!$A:$E,4,0)</f>
        <v>4256.8999999999996</v>
      </c>
      <c r="S123">
        <f>VLOOKUP($A123,Sheet2!$A:$E,5,0)</f>
        <v>4282</v>
      </c>
      <c r="T123">
        <f t="shared" si="19"/>
        <v>18.600000000000364</v>
      </c>
      <c r="U123">
        <f t="shared" si="20"/>
        <v>42</v>
      </c>
      <c r="V123">
        <f t="shared" si="21"/>
        <v>0.05</v>
      </c>
      <c r="W123">
        <f t="shared" si="22"/>
        <v>6.5</v>
      </c>
      <c r="X123" s="5">
        <f t="shared" si="23"/>
        <v>34.25</v>
      </c>
      <c r="Y123">
        <f t="shared" si="24"/>
        <v>42.05</v>
      </c>
      <c r="Z123">
        <f t="shared" si="25"/>
        <v>20.25</v>
      </c>
      <c r="AA123">
        <f t="shared" si="26"/>
        <v>20.25</v>
      </c>
      <c r="AB123">
        <f>IF(Z123/X123&lt;'model parameter'!$B$2,'model parameter'!$B$2,IF(Y123/X123&gt;'model parameter'!$B$1,'model parameter'!$B$1,AA123/X123))</f>
        <v>1.1100000000000001</v>
      </c>
      <c r="AC123">
        <f t="shared" si="36"/>
        <v>0.57559253091419416</v>
      </c>
      <c r="AD123">
        <f t="shared" si="34"/>
        <v>0.37421387408660045</v>
      </c>
      <c r="AF123">
        <f t="shared" si="33"/>
        <v>0.59124087591240881</v>
      </c>
      <c r="AG123">
        <f t="shared" si="27"/>
        <v>1.2277372262773723</v>
      </c>
      <c r="AH123" s="14">
        <f t="shared" si="28"/>
        <v>2617.6694710923748</v>
      </c>
      <c r="AI123">
        <f t="shared" si="29"/>
        <v>2802.0377288745858</v>
      </c>
      <c r="AJ123" s="14">
        <f t="shared" si="30"/>
        <v>184.368257782211</v>
      </c>
      <c r="AK123" s="14">
        <f t="shared" si="35"/>
        <v>-23273.573218808953</v>
      </c>
      <c r="AL123">
        <f t="shared" si="31"/>
        <v>1.0704322145397802</v>
      </c>
      <c r="AM123">
        <f t="shared" si="37"/>
        <v>0.18640297087004834</v>
      </c>
      <c r="AN123" s="15">
        <f t="shared" si="32"/>
        <v>1</v>
      </c>
    </row>
    <row r="124" spans="1:40" s="4" customFormat="1" x14ac:dyDescent="0.25">
      <c r="A124" s="3">
        <v>39262</v>
      </c>
      <c r="B124" s="3">
        <v>39289</v>
      </c>
      <c r="C124" s="4" t="s">
        <v>15</v>
      </c>
      <c r="D124" s="4">
        <v>4300</v>
      </c>
      <c r="E124" s="4">
        <v>116</v>
      </c>
      <c r="F124" s="4">
        <v>120</v>
      </c>
      <c r="G124" s="4">
        <v>96</v>
      </c>
      <c r="H124" s="4">
        <v>99.9</v>
      </c>
      <c r="I124" s="4" t="s">
        <v>16</v>
      </c>
      <c r="J124" s="4">
        <v>81.349999999999994</v>
      </c>
      <c r="K124" s="4">
        <v>95</v>
      </c>
      <c r="L124" s="4">
        <v>77</v>
      </c>
      <c r="M124" s="4">
        <v>91.7</v>
      </c>
      <c r="N124" s="4">
        <v>4318.3</v>
      </c>
      <c r="O124" s="4">
        <v>197.35</v>
      </c>
      <c r="P124">
        <f>VLOOKUP($A124,Sheet2!$A:$E,2,0)</f>
        <v>4282.3999999999996</v>
      </c>
      <c r="Q124">
        <f>VLOOKUP($A124,Sheet2!$A:$E,3,0)</f>
        <v>4321.3500000000004</v>
      </c>
      <c r="R124">
        <f>VLOOKUP($A124,Sheet2!$A:$E,4,0)</f>
        <v>4280.95</v>
      </c>
      <c r="S124">
        <f>VLOOKUP($A124,Sheet2!$A:$E,5,0)</f>
        <v>4318.3</v>
      </c>
      <c r="T124">
        <f t="shared" si="19"/>
        <v>96</v>
      </c>
      <c r="U124">
        <f t="shared" si="20"/>
        <v>96.050000000000182</v>
      </c>
      <c r="V124">
        <f t="shared" si="21"/>
        <v>100.94999999999982</v>
      </c>
      <c r="W124">
        <f t="shared" si="22"/>
        <v>95</v>
      </c>
      <c r="X124" s="5">
        <f t="shared" si="23"/>
        <v>197.35</v>
      </c>
      <c r="Y124">
        <f t="shared" si="24"/>
        <v>220.94999999999982</v>
      </c>
      <c r="Z124">
        <f t="shared" si="25"/>
        <v>173.05000000000018</v>
      </c>
      <c r="AA124">
        <f t="shared" si="26"/>
        <v>191.60000000000002</v>
      </c>
      <c r="AB124">
        <f>IF(Z124/X124&lt;'model parameter'!$B$2,'model parameter'!$B$2,IF(Y124/X124&gt;'model parameter'!$B$1,'model parameter'!$B$1,AA124/X124))</f>
        <v>1.1100000000000001</v>
      </c>
      <c r="AC124">
        <f t="shared" si="36"/>
        <v>0.6389077093147556</v>
      </c>
      <c r="AD124">
        <f t="shared" si="34"/>
        <v>0.48421387408660055</v>
      </c>
      <c r="AF124">
        <f t="shared" si="33"/>
        <v>0.87686850772738889</v>
      </c>
      <c r="AG124">
        <f t="shared" si="27"/>
        <v>1.1195844945528239</v>
      </c>
      <c r="AH124" s="14">
        <f t="shared" si="28"/>
        <v>14858.353172370224</v>
      </c>
      <c r="AI124">
        <f t="shared" si="29"/>
        <v>16370.228082540127</v>
      </c>
      <c r="AJ124" s="14">
        <f t="shared" si="30"/>
        <v>1511.8749101699032</v>
      </c>
      <c r="AK124" s="14">
        <f t="shared" si="35"/>
        <v>-21761.69830863905</v>
      </c>
      <c r="AL124">
        <f t="shared" si="31"/>
        <v>1.1017525221423128</v>
      </c>
      <c r="AM124">
        <f t="shared" si="37"/>
        <v>0.20536994329089581</v>
      </c>
      <c r="AN124" s="15">
        <f t="shared" si="32"/>
        <v>1</v>
      </c>
    </row>
    <row r="125" spans="1:40" s="4" customFormat="1" x14ac:dyDescent="0.25">
      <c r="A125" s="3">
        <v>39265</v>
      </c>
      <c r="B125" s="3">
        <v>39289</v>
      </c>
      <c r="C125" s="4" t="s">
        <v>15</v>
      </c>
      <c r="D125" s="4">
        <v>4300</v>
      </c>
      <c r="E125" s="4">
        <v>112</v>
      </c>
      <c r="F125" s="4">
        <v>112</v>
      </c>
      <c r="G125" s="4">
        <v>79.8</v>
      </c>
      <c r="H125" s="4">
        <v>92.7</v>
      </c>
      <c r="I125" s="4" t="s">
        <v>16</v>
      </c>
      <c r="J125" s="4">
        <v>85</v>
      </c>
      <c r="K125" s="4">
        <v>102</v>
      </c>
      <c r="L125" s="4">
        <v>69</v>
      </c>
      <c r="M125" s="4">
        <v>90.5</v>
      </c>
      <c r="N125" s="4">
        <v>4313.75</v>
      </c>
      <c r="O125" s="4">
        <v>197.35</v>
      </c>
      <c r="P125">
        <f>VLOOKUP($A125,Sheet2!$A:$E,2,0)</f>
        <v>4318.3999999999996</v>
      </c>
      <c r="Q125">
        <f>VLOOKUP($A125,Sheet2!$A:$E,3,0)</f>
        <v>4346.75</v>
      </c>
      <c r="R125">
        <f>VLOOKUP($A125,Sheet2!$A:$E,4,0)</f>
        <v>4305.45</v>
      </c>
      <c r="S125">
        <f>VLOOKUP($A125,Sheet2!$A:$E,5,0)</f>
        <v>4313.75</v>
      </c>
      <c r="T125">
        <f t="shared" si="19"/>
        <v>79.8</v>
      </c>
      <c r="U125">
        <f t="shared" si="20"/>
        <v>63.550000000000182</v>
      </c>
      <c r="V125">
        <f t="shared" si="21"/>
        <v>117.44999999999982</v>
      </c>
      <c r="W125">
        <f t="shared" si="22"/>
        <v>102</v>
      </c>
      <c r="X125" s="5">
        <f t="shared" si="23"/>
        <v>197</v>
      </c>
      <c r="Y125">
        <f t="shared" si="24"/>
        <v>229.44999999999982</v>
      </c>
      <c r="Z125">
        <f t="shared" si="25"/>
        <v>132.55000000000018</v>
      </c>
      <c r="AA125">
        <f t="shared" si="26"/>
        <v>183.2</v>
      </c>
      <c r="AB125">
        <f>IF(Z125/X125&lt;'model parameter'!$B$2,'model parameter'!$B$2,IF(Y125/X125&gt;'model parameter'!$B$1,'model parameter'!$B$1,AA125/X125))</f>
        <v>1.1100000000000001</v>
      </c>
      <c r="AC125">
        <f t="shared" si="36"/>
        <v>0.70918755733937877</v>
      </c>
      <c r="AD125">
        <f t="shared" si="34"/>
        <v>0.59421387408660065</v>
      </c>
      <c r="AF125">
        <f t="shared" si="33"/>
        <v>0.67284263959390955</v>
      </c>
      <c r="AG125">
        <f t="shared" si="27"/>
        <v>1.1647208121827402</v>
      </c>
      <c r="AH125" s="14">
        <f t="shared" si="28"/>
        <v>14832.085610779501</v>
      </c>
      <c r="AI125">
        <f t="shared" si="29"/>
        <v>16341.11179422754</v>
      </c>
      <c r="AJ125" s="14">
        <f t="shared" si="30"/>
        <v>1509.0261834480389</v>
      </c>
      <c r="AK125" s="14">
        <f t="shared" si="35"/>
        <v>-20252.672125191013</v>
      </c>
      <c r="AL125">
        <f t="shared" si="31"/>
        <v>1.1017406602852484</v>
      </c>
      <c r="AM125">
        <f t="shared" si="37"/>
        <v>0.22626441692405558</v>
      </c>
      <c r="AN125" s="15">
        <f t="shared" si="32"/>
        <v>1</v>
      </c>
    </row>
    <row r="126" spans="1:40" s="4" customFormat="1" x14ac:dyDescent="0.25">
      <c r="A126" s="3">
        <v>39266</v>
      </c>
      <c r="B126" s="3">
        <v>39289</v>
      </c>
      <c r="C126" s="4" t="s">
        <v>15</v>
      </c>
      <c r="D126" s="4">
        <v>4300</v>
      </c>
      <c r="E126" s="4">
        <v>79</v>
      </c>
      <c r="F126" s="4">
        <v>84.45</v>
      </c>
      <c r="G126" s="4">
        <v>64</v>
      </c>
      <c r="H126" s="4">
        <v>66.3</v>
      </c>
      <c r="I126" s="4" t="s">
        <v>16</v>
      </c>
      <c r="J126" s="4">
        <v>99</v>
      </c>
      <c r="K126" s="4">
        <v>121.5</v>
      </c>
      <c r="L126" s="4">
        <v>99</v>
      </c>
      <c r="M126" s="4">
        <v>119</v>
      </c>
      <c r="N126" s="4">
        <v>4357.55</v>
      </c>
      <c r="O126" s="4">
        <v>197.35</v>
      </c>
      <c r="P126">
        <f>VLOOKUP($A126,Sheet2!$A:$E,2,0)</f>
        <v>4315.05</v>
      </c>
      <c r="Q126">
        <f>VLOOKUP($A126,Sheet2!$A:$E,3,0)</f>
        <v>4363.3500000000004</v>
      </c>
      <c r="R126">
        <f>VLOOKUP($A126,Sheet2!$A:$E,4,0)</f>
        <v>4313.55</v>
      </c>
      <c r="S126">
        <f>VLOOKUP($A126,Sheet2!$A:$E,5,0)</f>
        <v>4357.55</v>
      </c>
      <c r="T126">
        <f t="shared" si="19"/>
        <v>64</v>
      </c>
      <c r="U126">
        <f t="shared" si="20"/>
        <v>84.45</v>
      </c>
      <c r="V126">
        <f t="shared" si="21"/>
        <v>99</v>
      </c>
      <c r="W126">
        <f t="shared" si="22"/>
        <v>121.5</v>
      </c>
      <c r="X126" s="5">
        <f t="shared" si="23"/>
        <v>178</v>
      </c>
      <c r="Y126">
        <f t="shared" si="24"/>
        <v>185.5</v>
      </c>
      <c r="Z126">
        <f t="shared" si="25"/>
        <v>178</v>
      </c>
      <c r="AA126">
        <f t="shared" si="26"/>
        <v>185.3</v>
      </c>
      <c r="AB126">
        <f>IF(Z126/X126&lt;'model parameter'!$B$2,'model parameter'!$B$2,IF(Y126/X126&gt;'model parameter'!$B$1,'model parameter'!$B$1,AA126/X126))</f>
        <v>1.0410112359550563</v>
      </c>
      <c r="AC126">
        <f t="shared" si="36"/>
        <v>0.73827221558981404</v>
      </c>
      <c r="AD126">
        <f t="shared" si="34"/>
        <v>0.63522511004165694</v>
      </c>
      <c r="AF126">
        <f t="shared" si="33"/>
        <v>1</v>
      </c>
      <c r="AG126">
        <f t="shared" si="27"/>
        <v>1.0421348314606742</v>
      </c>
      <c r="AH126" s="14">
        <f t="shared" si="28"/>
        <v>13406.132267282999</v>
      </c>
      <c r="AI126">
        <f t="shared" si="29"/>
        <v>13840.183760788599</v>
      </c>
      <c r="AJ126" s="14">
        <f t="shared" si="30"/>
        <v>434.05149350559986</v>
      </c>
      <c r="AK126" s="14">
        <f t="shared" si="35"/>
        <v>-19818.620631685415</v>
      </c>
      <c r="AL126">
        <f t="shared" si="31"/>
        <v>1.0323770857135941</v>
      </c>
      <c r="AM126">
        <f t="shared" si="37"/>
        <v>0.23359019934474212</v>
      </c>
      <c r="AN126" s="15">
        <f t="shared" si="32"/>
        <v>0</v>
      </c>
    </row>
    <row r="127" spans="1:40" s="4" customFormat="1" x14ac:dyDescent="0.25">
      <c r="A127" s="3">
        <v>39267</v>
      </c>
      <c r="B127" s="3">
        <v>39289</v>
      </c>
      <c r="C127" s="4" t="s">
        <v>15</v>
      </c>
      <c r="D127" s="4">
        <v>4300</v>
      </c>
      <c r="E127" s="4">
        <v>62</v>
      </c>
      <c r="F127" s="4">
        <v>74</v>
      </c>
      <c r="G127" s="4">
        <v>62</v>
      </c>
      <c r="H127" s="4">
        <v>70.400000000000006</v>
      </c>
      <c r="I127" s="4" t="s">
        <v>16</v>
      </c>
      <c r="J127" s="4">
        <v>100</v>
      </c>
      <c r="K127" s="4">
        <v>126</v>
      </c>
      <c r="L127" s="4">
        <v>100</v>
      </c>
      <c r="M127" s="4">
        <v>123.2</v>
      </c>
      <c r="N127" s="4">
        <v>4359.3</v>
      </c>
      <c r="O127" s="4">
        <v>197.35</v>
      </c>
      <c r="P127">
        <f>VLOOKUP($A127,Sheet2!$A:$E,2,0)</f>
        <v>4358.25</v>
      </c>
      <c r="Q127">
        <f>VLOOKUP($A127,Sheet2!$A:$E,3,0)</f>
        <v>4386.45</v>
      </c>
      <c r="R127">
        <f>VLOOKUP($A127,Sheet2!$A:$E,4,0)</f>
        <v>4342</v>
      </c>
      <c r="S127">
        <f>VLOOKUP($A127,Sheet2!$A:$E,5,0)</f>
        <v>4359.3</v>
      </c>
      <c r="T127">
        <f t="shared" si="19"/>
        <v>62</v>
      </c>
      <c r="U127">
        <f t="shared" si="20"/>
        <v>58</v>
      </c>
      <c r="V127">
        <f t="shared" si="21"/>
        <v>116</v>
      </c>
      <c r="W127">
        <f t="shared" si="22"/>
        <v>126</v>
      </c>
      <c r="X127" s="5">
        <f t="shared" si="23"/>
        <v>162</v>
      </c>
      <c r="Y127">
        <f t="shared" si="24"/>
        <v>193.60000000000002</v>
      </c>
      <c r="Z127">
        <f t="shared" si="25"/>
        <v>158</v>
      </c>
      <c r="AA127">
        <f t="shared" si="26"/>
        <v>193.60000000000002</v>
      </c>
      <c r="AB127">
        <f>IF(Z127/X127&lt;'model parameter'!$B$2,'model parameter'!$B$2,IF(Y127/X127&gt;'model parameter'!$B$1,'model parameter'!$B$1,AA127/X127))</f>
        <v>1.1100000000000001</v>
      </c>
      <c r="AC127">
        <f t="shared" si="36"/>
        <v>0.8194821593046937</v>
      </c>
      <c r="AD127">
        <f t="shared" si="34"/>
        <v>0.74522511004165704</v>
      </c>
      <c r="AF127">
        <f t="shared" si="33"/>
        <v>0.97530864197530864</v>
      </c>
      <c r="AG127">
        <f t="shared" si="27"/>
        <v>1.195061728395062</v>
      </c>
      <c r="AH127" s="14">
        <f t="shared" si="28"/>
        <v>12205.329451707001</v>
      </c>
      <c r="AI127">
        <f t="shared" si="29"/>
        <v>13429.482962968841</v>
      </c>
      <c r="AJ127" s="14">
        <f t="shared" si="30"/>
        <v>1224.1535112618403</v>
      </c>
      <c r="AK127" s="14">
        <f t="shared" si="35"/>
        <v>-18594.467120423575</v>
      </c>
      <c r="AL127">
        <f t="shared" si="31"/>
        <v>1.1002966381288981</v>
      </c>
      <c r="AM127">
        <f t="shared" si="37"/>
        <v>0.25701851103887891</v>
      </c>
      <c r="AN127" s="15">
        <f t="shared" si="32"/>
        <v>0</v>
      </c>
    </row>
    <row r="128" spans="1:40" s="4" customFormat="1" x14ac:dyDescent="0.25">
      <c r="A128" s="3">
        <v>39268</v>
      </c>
      <c r="B128" s="3">
        <v>39289</v>
      </c>
      <c r="C128" s="4" t="s">
        <v>15</v>
      </c>
      <c r="D128" s="4">
        <v>4300</v>
      </c>
      <c r="E128" s="4">
        <v>72</v>
      </c>
      <c r="F128" s="4">
        <v>91</v>
      </c>
      <c r="G128" s="4">
        <v>64.8</v>
      </c>
      <c r="H128" s="4">
        <v>69.349999999999994</v>
      </c>
      <c r="I128" s="4" t="s">
        <v>16</v>
      </c>
      <c r="J128" s="4">
        <v>127</v>
      </c>
      <c r="K128" s="4">
        <v>130</v>
      </c>
      <c r="L128" s="4">
        <v>96.75</v>
      </c>
      <c r="M128" s="4">
        <v>121.5</v>
      </c>
      <c r="N128" s="4">
        <v>4353.95</v>
      </c>
      <c r="O128" s="4">
        <v>197.35</v>
      </c>
      <c r="P128">
        <f>VLOOKUP($A128,Sheet2!$A:$E,2,0)</f>
        <v>4359.2</v>
      </c>
      <c r="Q128">
        <f>VLOOKUP($A128,Sheet2!$A:$E,3,0)</f>
        <v>4378.55</v>
      </c>
      <c r="R128">
        <f>VLOOKUP($A128,Sheet2!$A:$E,4,0)</f>
        <v>4311.8</v>
      </c>
      <c r="S128">
        <f>VLOOKUP($A128,Sheet2!$A:$E,5,0)</f>
        <v>4353.95</v>
      </c>
      <c r="T128">
        <f t="shared" si="19"/>
        <v>64.8</v>
      </c>
      <c r="U128">
        <f t="shared" si="20"/>
        <v>84.949999999999818</v>
      </c>
      <c r="V128">
        <f t="shared" si="21"/>
        <v>102.80000000000018</v>
      </c>
      <c r="W128">
        <f t="shared" si="22"/>
        <v>130</v>
      </c>
      <c r="X128" s="5">
        <f t="shared" si="23"/>
        <v>199</v>
      </c>
      <c r="Y128">
        <f t="shared" si="24"/>
        <v>199</v>
      </c>
      <c r="Z128">
        <f t="shared" si="25"/>
        <v>181.69999999999982</v>
      </c>
      <c r="AA128">
        <f t="shared" si="26"/>
        <v>190.85</v>
      </c>
      <c r="AB128">
        <f>IF(Z128/X128&lt;'model parameter'!$B$2,'model parameter'!$B$2,IF(Y128/X128&gt;'model parameter'!$B$1,'model parameter'!$B$1,AA128/X128))</f>
        <v>0.95904522613065324</v>
      </c>
      <c r="AC128">
        <f t="shared" si="36"/>
        <v>0.78592045278040601</v>
      </c>
      <c r="AD128">
        <f t="shared" si="34"/>
        <v>0.70427033617231027</v>
      </c>
      <c r="AF128">
        <f t="shared" si="33"/>
        <v>0.91306532663316486</v>
      </c>
      <c r="AG128">
        <f t="shared" si="27"/>
        <v>1</v>
      </c>
      <c r="AH128" s="14">
        <f t="shared" si="28"/>
        <v>14982.1859627265</v>
      </c>
      <c r="AI128">
        <f t="shared" si="29"/>
        <v>14256.130736682699</v>
      </c>
      <c r="AJ128" s="14">
        <f t="shared" si="30"/>
        <v>-726.05522604380167</v>
      </c>
      <c r="AK128" s="14">
        <f t="shared" si="35"/>
        <v>-19320.522346467376</v>
      </c>
      <c r="AL128">
        <f t="shared" si="31"/>
        <v>0.95153876558132966</v>
      </c>
      <c r="AM128">
        <f t="shared" si="37"/>
        <v>0.24456307672548619</v>
      </c>
      <c r="AN128" s="15">
        <f t="shared" si="32"/>
        <v>0</v>
      </c>
    </row>
    <row r="129" spans="1:40" s="4" customFormat="1" x14ac:dyDescent="0.25">
      <c r="A129" s="3">
        <v>39269</v>
      </c>
      <c r="B129" s="3">
        <v>39289</v>
      </c>
      <c r="C129" s="4" t="s">
        <v>15</v>
      </c>
      <c r="D129" s="4">
        <v>4300</v>
      </c>
      <c r="E129" s="4">
        <v>78.900000000000006</v>
      </c>
      <c r="F129" s="4">
        <v>78.900000000000006</v>
      </c>
      <c r="G129" s="4">
        <v>55</v>
      </c>
      <c r="H129" s="4">
        <v>58.65</v>
      </c>
      <c r="I129" s="4" t="s">
        <v>16</v>
      </c>
      <c r="J129" s="4">
        <v>113</v>
      </c>
      <c r="K129" s="4">
        <v>130</v>
      </c>
      <c r="L129" s="4">
        <v>108.35</v>
      </c>
      <c r="M129" s="4">
        <v>126.7</v>
      </c>
      <c r="N129" s="4">
        <v>4384.8500000000004</v>
      </c>
      <c r="O129" s="4">
        <v>197.35</v>
      </c>
      <c r="P129">
        <f>VLOOKUP($A129,Sheet2!$A:$E,2,0)</f>
        <v>4353.1000000000004</v>
      </c>
      <c r="Q129">
        <f>VLOOKUP($A129,Sheet2!$A:$E,3,0)</f>
        <v>4411</v>
      </c>
      <c r="R129">
        <f>VLOOKUP($A129,Sheet2!$A:$E,4,0)</f>
        <v>4304</v>
      </c>
      <c r="S129">
        <f>VLOOKUP($A129,Sheet2!$A:$E,5,0)</f>
        <v>4384.8500000000004</v>
      </c>
      <c r="T129">
        <f t="shared" si="19"/>
        <v>55</v>
      </c>
      <c r="U129">
        <f t="shared" si="20"/>
        <v>78.900000000000006</v>
      </c>
      <c r="V129">
        <f t="shared" si="21"/>
        <v>108.35</v>
      </c>
      <c r="W129">
        <f t="shared" si="22"/>
        <v>130</v>
      </c>
      <c r="X129" s="5">
        <f t="shared" si="23"/>
        <v>191.9</v>
      </c>
      <c r="Y129">
        <f t="shared" si="24"/>
        <v>191.9</v>
      </c>
      <c r="Z129">
        <f t="shared" si="25"/>
        <v>185</v>
      </c>
      <c r="AA129">
        <f t="shared" si="26"/>
        <v>185.35</v>
      </c>
      <c r="AB129">
        <f>IF(Z129/X129&lt;'model parameter'!$B$2,'model parameter'!$B$2,IF(Y129/X129&gt;'model parameter'!$B$1,'model parameter'!$B$1,AA129/X129))</f>
        <v>0.96586763939551845</v>
      </c>
      <c r="AC129">
        <f t="shared" si="36"/>
        <v>0.75909513247966776</v>
      </c>
      <c r="AD129">
        <f t="shared" si="34"/>
        <v>0.67013797556782873</v>
      </c>
      <c r="AF129">
        <f t="shared" si="33"/>
        <v>0.96404377279833242</v>
      </c>
      <c r="AG129">
        <f t="shared" si="27"/>
        <v>1</v>
      </c>
      <c r="AH129" s="14">
        <f t="shared" si="28"/>
        <v>14449.32971331465</v>
      </c>
      <c r="AI129">
        <f t="shared" si="29"/>
        <v>13843.931030841699</v>
      </c>
      <c r="AJ129" s="14">
        <f t="shared" si="30"/>
        <v>-605.3986824729509</v>
      </c>
      <c r="AK129" s="14">
        <f t="shared" si="35"/>
        <v>-19925.921028940327</v>
      </c>
      <c r="AL129">
        <f t="shared" si="31"/>
        <v>0.95810195389789654</v>
      </c>
      <c r="AM129">
        <f t="shared" si="37"/>
        <v>0.23431636166196951</v>
      </c>
      <c r="AN129" s="15">
        <f t="shared" si="32"/>
        <v>0</v>
      </c>
    </row>
    <row r="130" spans="1:40" s="4" customFormat="1" x14ac:dyDescent="0.25">
      <c r="A130" s="3">
        <v>39272</v>
      </c>
      <c r="B130" s="3">
        <v>39289</v>
      </c>
      <c r="C130" s="4" t="s">
        <v>15</v>
      </c>
      <c r="D130" s="4">
        <v>4300</v>
      </c>
      <c r="E130" s="4">
        <v>40</v>
      </c>
      <c r="F130" s="4">
        <v>54</v>
      </c>
      <c r="G130" s="4">
        <v>40</v>
      </c>
      <c r="H130" s="4">
        <v>46.3</v>
      </c>
      <c r="I130" s="4" t="s">
        <v>16</v>
      </c>
      <c r="J130" s="4">
        <v>135</v>
      </c>
      <c r="K130" s="4">
        <v>152.4</v>
      </c>
      <c r="L130" s="4">
        <v>132</v>
      </c>
      <c r="M130" s="4">
        <v>148.75</v>
      </c>
      <c r="N130" s="4">
        <v>4419.3999999999996</v>
      </c>
      <c r="O130" s="4">
        <v>197.35</v>
      </c>
      <c r="P130">
        <f>VLOOKUP($A130,Sheet2!$A:$E,2,0)</f>
        <v>4385.45</v>
      </c>
      <c r="Q130">
        <f>VLOOKUP($A130,Sheet2!$A:$E,3,0)</f>
        <v>4427.55</v>
      </c>
      <c r="R130">
        <f>VLOOKUP($A130,Sheet2!$A:$E,4,0)</f>
        <v>4385.45</v>
      </c>
      <c r="S130">
        <f>VLOOKUP($A130,Sheet2!$A:$E,5,0)</f>
        <v>4419.3999999999996</v>
      </c>
      <c r="T130">
        <f t="shared" si="19"/>
        <v>40</v>
      </c>
      <c r="U130">
        <f t="shared" si="20"/>
        <v>46.550000000000182</v>
      </c>
      <c r="V130">
        <f t="shared" si="21"/>
        <v>139.44999999999982</v>
      </c>
      <c r="W130">
        <f t="shared" si="22"/>
        <v>152.4</v>
      </c>
      <c r="X130" s="5">
        <f t="shared" si="23"/>
        <v>175</v>
      </c>
      <c r="Y130">
        <f t="shared" si="24"/>
        <v>195.05</v>
      </c>
      <c r="Z130">
        <f t="shared" si="25"/>
        <v>175</v>
      </c>
      <c r="AA130">
        <f t="shared" si="26"/>
        <v>195.05</v>
      </c>
      <c r="AB130">
        <f>IF(Z130/X130&lt;'model parameter'!$B$2,'model parameter'!$B$2,IF(Y130/X130&gt;'model parameter'!$B$1,'model parameter'!$B$1,AA130/X130))</f>
        <v>1.1100000000000001</v>
      </c>
      <c r="AC130">
        <f t="shared" si="36"/>
        <v>0.84259559705243126</v>
      </c>
      <c r="AD130">
        <f t="shared" si="34"/>
        <v>0.78013797556782882</v>
      </c>
      <c r="AF130">
        <f t="shared" si="33"/>
        <v>1</v>
      </c>
      <c r="AG130">
        <f t="shared" si="27"/>
        <v>1.1145714285714285</v>
      </c>
      <c r="AH130" s="14">
        <f t="shared" si="28"/>
        <v>13180.9817393625</v>
      </c>
      <c r="AI130">
        <f t="shared" si="29"/>
        <v>14510.945100293502</v>
      </c>
      <c r="AJ130" s="14">
        <f t="shared" si="30"/>
        <v>1329.9633609310022</v>
      </c>
      <c r="AK130" s="14">
        <f t="shared" si="35"/>
        <v>-18595.957668009323</v>
      </c>
      <c r="AL130">
        <f t="shared" si="31"/>
        <v>1.1009001747540033</v>
      </c>
      <c r="AM130">
        <f t="shared" si="37"/>
        <v>0.25795892350138444</v>
      </c>
      <c r="AN130" s="15">
        <f t="shared" si="32"/>
        <v>0</v>
      </c>
    </row>
    <row r="131" spans="1:40" s="4" customFormat="1" x14ac:dyDescent="0.25">
      <c r="A131" s="3">
        <v>39273</v>
      </c>
      <c r="B131" s="3">
        <v>39289</v>
      </c>
      <c r="C131" s="4" t="s">
        <v>15</v>
      </c>
      <c r="D131" s="4">
        <v>4300</v>
      </c>
      <c r="E131" s="4">
        <v>46.5</v>
      </c>
      <c r="F131" s="4">
        <v>53.8</v>
      </c>
      <c r="G131" s="4">
        <v>44.35</v>
      </c>
      <c r="H131" s="4">
        <v>50.6</v>
      </c>
      <c r="I131" s="4" t="s">
        <v>16</v>
      </c>
      <c r="J131" s="4">
        <v>141.5</v>
      </c>
      <c r="K131" s="4">
        <v>150.55000000000001</v>
      </c>
      <c r="L131" s="4">
        <v>131</v>
      </c>
      <c r="M131" s="4">
        <v>139.15</v>
      </c>
      <c r="N131" s="4">
        <v>4406.05</v>
      </c>
      <c r="O131" s="4">
        <v>197.35</v>
      </c>
      <c r="P131">
        <f>VLOOKUP($A131,Sheet2!$A:$E,2,0)</f>
        <v>4419.1000000000004</v>
      </c>
      <c r="Q131">
        <f>VLOOKUP($A131,Sheet2!$A:$E,3,0)</f>
        <v>4434.45</v>
      </c>
      <c r="R131">
        <f>VLOOKUP($A131,Sheet2!$A:$E,4,0)</f>
        <v>4393</v>
      </c>
      <c r="S131">
        <f>VLOOKUP($A131,Sheet2!$A:$E,5,0)</f>
        <v>4406.05</v>
      </c>
      <c r="T131">
        <f t="shared" ref="T131:T194" si="38">MAX(K131+D131-Q131,0,G131)</f>
        <v>44.35</v>
      </c>
      <c r="U131">
        <f t="shared" ref="U131:U194" si="39">MIN(MAX(L131+D131-R131,0),F131)</f>
        <v>38</v>
      </c>
      <c r="V131">
        <f t="shared" ref="V131:V194" si="40">MAX(L131,F131+R131-D131)</f>
        <v>146.80000000000018</v>
      </c>
      <c r="W131">
        <f t="shared" ref="W131:W194" si="41">MIN(K131,G131+Q131-D131)</f>
        <v>150.55000000000001</v>
      </c>
      <c r="X131" s="5">
        <f t="shared" ref="X131:X194" si="42">E131+J131</f>
        <v>188</v>
      </c>
      <c r="Y131">
        <f t="shared" ref="Y131:Y194" si="43">MAX(T131+K131,U131+L131,V131+F131,W131+G131,X131,AA131)</f>
        <v>200.60000000000019</v>
      </c>
      <c r="Z131">
        <f t="shared" ref="Z131:Z194" si="44">MIN(T131+K131,U131+L131,V131+F131,W131+G131,X131,AA131)</f>
        <v>169</v>
      </c>
      <c r="AA131">
        <f t="shared" ref="AA131:AA194" si="45">H131+M131</f>
        <v>189.75</v>
      </c>
      <c r="AB131">
        <f>IF(Z131/X131&lt;'model parameter'!$B$2,'model parameter'!$B$2,IF(Y131/X131&gt;'model parameter'!$B$1,'model parameter'!$B$1,AA131/X131))</f>
        <v>1.009308510638298</v>
      </c>
      <c r="AC131">
        <f t="shared" si="36"/>
        <v>0.85043890713137682</v>
      </c>
      <c r="AD131">
        <f t="shared" si="34"/>
        <v>0.78944648620612679</v>
      </c>
      <c r="AF131">
        <f t="shared" si="33"/>
        <v>0.89893617021276595</v>
      </c>
      <c r="AG131">
        <f t="shared" ref="AG131:AG194" si="46">Y131/X131</f>
        <v>1.0670212765957456</v>
      </c>
      <c r="AH131" s="14">
        <f t="shared" ref="AH131:AH194" si="47">(75*X131+20*2*1.18+0.00055*75*X131*1.18)*1.00002</f>
        <v>14156.634027018001</v>
      </c>
      <c r="AI131">
        <f t="shared" ref="AI131:AI194" si="48">(AB131*X131*75-20*2*1.18-0.0006*75*X131*1.18*AB131)*(1-0.00002)</f>
        <v>14173.6907955145</v>
      </c>
      <c r="AJ131" s="14">
        <f t="shared" ref="AJ131:AJ194" si="49">AI131-AH131</f>
        <v>17.056768496498989</v>
      </c>
      <c r="AK131" s="14">
        <f t="shared" si="35"/>
        <v>-18578.900899512824</v>
      </c>
      <c r="AL131">
        <f t="shared" ref="AL131:AL194" si="50">AI131/AH131</f>
        <v>1.0012048604536887</v>
      </c>
      <c r="AM131">
        <f t="shared" si="37"/>
        <v>0.25826972800698739</v>
      </c>
      <c r="AN131" s="15">
        <f t="shared" ref="AN131:AN194" si="51">IF(AND(Y131/X131&gt;1.1,Z131/X131&lt;0.9),1,0)</f>
        <v>0</v>
      </c>
    </row>
    <row r="132" spans="1:40" s="4" customFormat="1" x14ac:dyDescent="0.25">
      <c r="A132" s="3">
        <v>39274</v>
      </c>
      <c r="B132" s="3">
        <v>39289</v>
      </c>
      <c r="C132" s="4" t="s">
        <v>15</v>
      </c>
      <c r="D132" s="4">
        <v>4300</v>
      </c>
      <c r="E132" s="4">
        <v>65</v>
      </c>
      <c r="F132" s="4">
        <v>72.849999999999994</v>
      </c>
      <c r="G132" s="4">
        <v>44.05</v>
      </c>
      <c r="H132" s="4">
        <v>46.85</v>
      </c>
      <c r="I132" s="4" t="s">
        <v>16</v>
      </c>
      <c r="J132" s="4">
        <v>120</v>
      </c>
      <c r="K132" s="4">
        <v>138</v>
      </c>
      <c r="L132" s="4">
        <v>120</v>
      </c>
      <c r="M132" s="4">
        <v>127.7</v>
      </c>
      <c r="N132" s="4">
        <v>4387.1499999999996</v>
      </c>
      <c r="O132" s="4">
        <v>197.35</v>
      </c>
      <c r="P132">
        <f>VLOOKUP($A132,Sheet2!$A:$E,2,0)</f>
        <v>4403.8</v>
      </c>
      <c r="Q132">
        <f>VLOOKUP($A132,Sheet2!$A:$E,3,0)</f>
        <v>4411.45</v>
      </c>
      <c r="R132">
        <f>VLOOKUP($A132,Sheet2!$A:$E,4,0)</f>
        <v>4344.7</v>
      </c>
      <c r="S132">
        <f>VLOOKUP($A132,Sheet2!$A:$E,5,0)</f>
        <v>4387.1499999999996</v>
      </c>
      <c r="T132">
        <f t="shared" si="38"/>
        <v>44.05</v>
      </c>
      <c r="U132">
        <f t="shared" si="39"/>
        <v>72.849999999999994</v>
      </c>
      <c r="V132">
        <f t="shared" si="40"/>
        <v>120</v>
      </c>
      <c r="W132">
        <f t="shared" si="41"/>
        <v>138</v>
      </c>
      <c r="X132" s="5">
        <f t="shared" si="42"/>
        <v>185</v>
      </c>
      <c r="Y132">
        <f t="shared" si="43"/>
        <v>192.85</v>
      </c>
      <c r="Z132">
        <f t="shared" si="44"/>
        <v>174.55</v>
      </c>
      <c r="AA132">
        <f t="shared" si="45"/>
        <v>174.55</v>
      </c>
      <c r="AB132">
        <f>IF(Z132/X132&lt;'model parameter'!$B$2,'model parameter'!$B$2,IF(Y132/X132&gt;'model parameter'!$B$1,'model parameter'!$B$1,AA132/X132))</f>
        <v>0.94351351351351354</v>
      </c>
      <c r="AC132">
        <f t="shared" si="36"/>
        <v>0.80240060129611801</v>
      </c>
      <c r="AD132">
        <f t="shared" si="34"/>
        <v>0.73295999971964032</v>
      </c>
      <c r="AF132">
        <f t="shared" ref="AF132:AF195" si="52">Z132/X132</f>
        <v>0.94351351351351354</v>
      </c>
      <c r="AG132">
        <f t="shared" si="46"/>
        <v>1.0424324324324323</v>
      </c>
      <c r="AH132" s="14">
        <f t="shared" si="47"/>
        <v>13931.4834990975</v>
      </c>
      <c r="AI132">
        <f t="shared" si="48"/>
        <v>13034.5206993721</v>
      </c>
      <c r="AJ132" s="14">
        <f t="shared" si="49"/>
        <v>-896.96279972539924</v>
      </c>
      <c r="AK132" s="14">
        <f t="shared" si="35"/>
        <v>-19475.863699238223</v>
      </c>
      <c r="AL132">
        <f t="shared" si="50"/>
        <v>0.93561613163569368</v>
      </c>
      <c r="AM132">
        <f t="shared" si="37"/>
        <v>0.2416413238365003</v>
      </c>
      <c r="AN132" s="15">
        <f t="shared" si="51"/>
        <v>0</v>
      </c>
    </row>
    <row r="133" spans="1:40" s="4" customFormat="1" x14ac:dyDescent="0.25">
      <c r="A133" s="3">
        <v>39275</v>
      </c>
      <c r="B133" s="3">
        <v>39289</v>
      </c>
      <c r="C133" s="4" t="s">
        <v>15</v>
      </c>
      <c r="D133" s="4">
        <v>4300</v>
      </c>
      <c r="E133" s="4">
        <v>40.200000000000003</v>
      </c>
      <c r="F133" s="4">
        <v>40.200000000000003</v>
      </c>
      <c r="G133" s="4">
        <v>24.1</v>
      </c>
      <c r="H133" s="4">
        <v>25.55</v>
      </c>
      <c r="I133" s="4" t="s">
        <v>16</v>
      </c>
      <c r="J133" s="4">
        <v>133</v>
      </c>
      <c r="K133" s="4">
        <v>169.65</v>
      </c>
      <c r="L133" s="4">
        <v>133</v>
      </c>
      <c r="M133" s="4">
        <v>166.25</v>
      </c>
      <c r="N133" s="4">
        <v>4446.1499999999996</v>
      </c>
      <c r="O133" s="4">
        <v>197.35</v>
      </c>
      <c r="P133">
        <f>VLOOKUP($A133,Sheet2!$A:$E,2,0)</f>
        <v>4388.05</v>
      </c>
      <c r="Q133">
        <f>VLOOKUP($A133,Sheet2!$A:$E,3,0)</f>
        <v>4451.95</v>
      </c>
      <c r="R133">
        <f>VLOOKUP($A133,Sheet2!$A:$E,4,0)</f>
        <v>4387.05</v>
      </c>
      <c r="S133">
        <f>VLOOKUP($A133,Sheet2!$A:$E,5,0)</f>
        <v>4446.1499999999996</v>
      </c>
      <c r="T133">
        <f t="shared" si="38"/>
        <v>24.1</v>
      </c>
      <c r="U133">
        <f t="shared" si="39"/>
        <v>40.200000000000003</v>
      </c>
      <c r="V133">
        <f t="shared" si="40"/>
        <v>133</v>
      </c>
      <c r="W133">
        <f t="shared" si="41"/>
        <v>169.65</v>
      </c>
      <c r="X133" s="5">
        <f t="shared" si="42"/>
        <v>173.2</v>
      </c>
      <c r="Y133">
        <f t="shared" si="43"/>
        <v>193.75</v>
      </c>
      <c r="Z133">
        <f t="shared" si="44"/>
        <v>173.2</v>
      </c>
      <c r="AA133">
        <f t="shared" si="45"/>
        <v>191.8</v>
      </c>
      <c r="AB133">
        <f>IF(Z133/X133&lt;'model parameter'!$B$2,'model parameter'!$B$2,IF(Y133/X133&gt;'model parameter'!$B$1,'model parameter'!$B$1,AA133/X133))</f>
        <v>1.1100000000000001</v>
      </c>
      <c r="AC133">
        <f t="shared" si="36"/>
        <v>0.8906646674386911</v>
      </c>
      <c r="AD133">
        <f t="shared" ref="AD133:AD196" si="53">(AB133-1)+AD132</f>
        <v>0.84295999971964042</v>
      </c>
      <c r="AF133">
        <f t="shared" si="52"/>
        <v>1</v>
      </c>
      <c r="AG133">
        <f t="shared" si="46"/>
        <v>1.1186489607390302</v>
      </c>
      <c r="AH133" s="14">
        <f t="shared" si="47"/>
        <v>13045.891422610199</v>
      </c>
      <c r="AI133">
        <f t="shared" si="48"/>
        <v>14361.204188971624</v>
      </c>
      <c r="AJ133" s="14">
        <f t="shared" si="49"/>
        <v>1315.312766361425</v>
      </c>
      <c r="AK133" s="14">
        <f t="shared" ref="AK133:AK196" si="54">AJ133+AK132</f>
        <v>-18160.550932876798</v>
      </c>
      <c r="AL133">
        <f t="shared" si="50"/>
        <v>1.1008219924383105</v>
      </c>
      <c r="AM133">
        <f t="shared" si="37"/>
        <v>0.26600408356112726</v>
      </c>
      <c r="AN133" s="15">
        <f t="shared" si="51"/>
        <v>0</v>
      </c>
    </row>
    <row r="134" spans="1:40" s="4" customFormat="1" x14ac:dyDescent="0.25">
      <c r="A134" s="3">
        <v>39276</v>
      </c>
      <c r="B134" s="3">
        <v>39289</v>
      </c>
      <c r="C134" s="4" t="s">
        <v>15</v>
      </c>
      <c r="D134" s="4">
        <v>4300</v>
      </c>
      <c r="E134" s="4">
        <v>16.5</v>
      </c>
      <c r="F134" s="4">
        <v>22</v>
      </c>
      <c r="G134" s="4">
        <v>12</v>
      </c>
      <c r="H134" s="4">
        <v>20</v>
      </c>
      <c r="I134" s="4" t="s">
        <v>16</v>
      </c>
      <c r="J134" s="4">
        <v>200</v>
      </c>
      <c r="K134" s="4">
        <v>212</v>
      </c>
      <c r="L134" s="4">
        <v>195</v>
      </c>
      <c r="M134" s="4">
        <v>199.55</v>
      </c>
      <c r="N134" s="4">
        <v>4504.55</v>
      </c>
      <c r="O134" s="4">
        <v>197.35</v>
      </c>
      <c r="P134">
        <f>VLOOKUP($A134,Sheet2!$A:$E,2,0)</f>
        <v>4446.3999999999996</v>
      </c>
      <c r="Q134">
        <f>VLOOKUP($A134,Sheet2!$A:$E,3,0)</f>
        <v>4513.8999999999996</v>
      </c>
      <c r="R134">
        <f>VLOOKUP($A134,Sheet2!$A:$E,4,0)</f>
        <v>4446.05</v>
      </c>
      <c r="S134">
        <f>VLOOKUP($A134,Sheet2!$A:$E,5,0)</f>
        <v>4504.55</v>
      </c>
      <c r="T134">
        <f t="shared" si="38"/>
        <v>12</v>
      </c>
      <c r="U134">
        <f t="shared" si="39"/>
        <v>22</v>
      </c>
      <c r="V134">
        <f t="shared" si="40"/>
        <v>195</v>
      </c>
      <c r="W134">
        <f t="shared" si="41"/>
        <v>212</v>
      </c>
      <c r="X134" s="5">
        <f t="shared" si="42"/>
        <v>216.5</v>
      </c>
      <c r="Y134">
        <f t="shared" si="43"/>
        <v>224</v>
      </c>
      <c r="Z134">
        <f t="shared" si="44"/>
        <v>216.5</v>
      </c>
      <c r="AA134">
        <f t="shared" si="45"/>
        <v>219.55</v>
      </c>
      <c r="AB134">
        <f>IF(Z134/X134&lt;'model parameter'!$B$2,'model parameter'!$B$2,IF(Y134/X134&gt;'model parameter'!$B$1,'model parameter'!$B$1,AA134/X134))</f>
        <v>1.0140877598152425</v>
      </c>
      <c r="AC134">
        <f t="shared" ref="AC134:AC197" si="55">AB134*AC133</f>
        <v>0.90321213734949024</v>
      </c>
      <c r="AD134">
        <f t="shared" si="53"/>
        <v>0.85704775953488288</v>
      </c>
      <c r="AF134">
        <f t="shared" si="52"/>
        <v>1</v>
      </c>
      <c r="AG134">
        <f t="shared" si="46"/>
        <v>1.0346420323325636</v>
      </c>
      <c r="AH134" s="14">
        <f t="shared" si="47"/>
        <v>16295.564042262749</v>
      </c>
      <c r="AI134">
        <f t="shared" si="48"/>
        <v>16407.063747162101</v>
      </c>
      <c r="AJ134" s="14">
        <f t="shared" si="49"/>
        <v>111.49970489935185</v>
      </c>
      <c r="AK134" s="14">
        <f t="shared" si="54"/>
        <v>-18049.051227977448</v>
      </c>
      <c r="AL134">
        <f t="shared" si="50"/>
        <v>1.0068423347979962</v>
      </c>
      <c r="AM134">
        <f t="shared" ref="AM134:AM197" si="56">AL134*AM133</f>
        <v>0.26782417255848667</v>
      </c>
      <c r="AN134" s="15">
        <f t="shared" si="51"/>
        <v>0</v>
      </c>
    </row>
    <row r="135" spans="1:40" s="4" customFormat="1" x14ac:dyDescent="0.25">
      <c r="A135" s="3">
        <v>39279</v>
      </c>
      <c r="B135" s="3">
        <v>39289</v>
      </c>
      <c r="C135" s="4" t="s">
        <v>15</v>
      </c>
      <c r="D135" s="4">
        <v>4300</v>
      </c>
      <c r="E135" s="4">
        <v>20</v>
      </c>
      <c r="F135" s="4">
        <v>20</v>
      </c>
      <c r="G135" s="4">
        <v>13.6</v>
      </c>
      <c r="H135" s="4">
        <v>15.3</v>
      </c>
      <c r="I135" s="4" t="s">
        <v>16</v>
      </c>
      <c r="J135" s="4">
        <v>195</v>
      </c>
      <c r="K135" s="4">
        <v>222</v>
      </c>
      <c r="L135" s="4">
        <v>194</v>
      </c>
      <c r="M135" s="4">
        <v>210</v>
      </c>
      <c r="N135" s="4">
        <v>4512.1499999999996</v>
      </c>
      <c r="O135" s="4">
        <v>197.35</v>
      </c>
      <c r="P135">
        <f>VLOOKUP($A135,Sheet2!$A:$E,2,0)</f>
        <v>4505.95</v>
      </c>
      <c r="Q135">
        <f>VLOOKUP($A135,Sheet2!$A:$E,3,0)</f>
        <v>4521.8500000000004</v>
      </c>
      <c r="R135">
        <f>VLOOKUP($A135,Sheet2!$A:$E,4,0)</f>
        <v>4495.95</v>
      </c>
      <c r="S135">
        <f>VLOOKUP($A135,Sheet2!$A:$E,5,0)</f>
        <v>4512.1499999999996</v>
      </c>
      <c r="T135">
        <f t="shared" si="38"/>
        <v>13.6</v>
      </c>
      <c r="U135">
        <f t="shared" si="39"/>
        <v>0</v>
      </c>
      <c r="V135">
        <f t="shared" si="40"/>
        <v>215.94999999999982</v>
      </c>
      <c r="W135">
        <f t="shared" si="41"/>
        <v>222</v>
      </c>
      <c r="X135" s="5">
        <f t="shared" si="42"/>
        <v>215</v>
      </c>
      <c r="Y135">
        <f t="shared" si="43"/>
        <v>235.94999999999982</v>
      </c>
      <c r="Z135">
        <f t="shared" si="44"/>
        <v>194</v>
      </c>
      <c r="AA135">
        <f t="shared" si="45"/>
        <v>225.3</v>
      </c>
      <c r="AB135">
        <f>IF(Z135/X135&lt;'model parameter'!$B$2,'model parameter'!$B$2,IF(Y135/X135&gt;'model parameter'!$B$1,'model parameter'!$B$1,AA135/X135))</f>
        <v>1.0479069767441862</v>
      </c>
      <c r="AC135">
        <f t="shared" si="55"/>
        <v>0.94648230020855895</v>
      </c>
      <c r="AD135">
        <f t="shared" si="53"/>
        <v>0.90495473627906908</v>
      </c>
      <c r="AF135">
        <f t="shared" si="52"/>
        <v>0.9023255813953488</v>
      </c>
      <c r="AG135">
        <f t="shared" si="46"/>
        <v>1.0974418604651155</v>
      </c>
      <c r="AH135" s="14">
        <f t="shared" si="47"/>
        <v>16182.988778302501</v>
      </c>
      <c r="AI135">
        <f t="shared" si="48"/>
        <v>16837.999803268602</v>
      </c>
      <c r="AJ135" s="14">
        <f t="shared" si="49"/>
        <v>655.0110249661011</v>
      </c>
      <c r="AK135" s="14">
        <f t="shared" si="54"/>
        <v>-17394.040203011347</v>
      </c>
      <c r="AL135">
        <f t="shared" si="50"/>
        <v>1.0404752814167624</v>
      </c>
      <c r="AM135">
        <f t="shared" si="56"/>
        <v>0.27866443131300295</v>
      </c>
      <c r="AN135" s="15">
        <f t="shared" si="51"/>
        <v>0</v>
      </c>
    </row>
    <row r="136" spans="1:40" s="4" customFormat="1" x14ac:dyDescent="0.25">
      <c r="A136" s="3">
        <v>39280</v>
      </c>
      <c r="B136" s="3">
        <v>39289</v>
      </c>
      <c r="C136" s="4" t="s">
        <v>15</v>
      </c>
      <c r="D136" s="4">
        <v>4300</v>
      </c>
      <c r="E136" s="4">
        <v>13</v>
      </c>
      <c r="F136" s="4">
        <v>15</v>
      </c>
      <c r="G136" s="4">
        <v>10</v>
      </c>
      <c r="H136" s="4">
        <v>13.85</v>
      </c>
      <c r="I136" s="4" t="s">
        <v>16</v>
      </c>
      <c r="J136" s="4">
        <v>220.9</v>
      </c>
      <c r="K136" s="4">
        <v>241.6</v>
      </c>
      <c r="L136" s="4">
        <v>189</v>
      </c>
      <c r="M136" s="4">
        <v>193.15</v>
      </c>
      <c r="N136" s="4">
        <v>4496.75</v>
      </c>
      <c r="O136" s="4">
        <v>197.35</v>
      </c>
      <c r="P136">
        <f>VLOOKUP($A136,Sheet2!$A:$E,2,0)</f>
        <v>4497.1000000000004</v>
      </c>
      <c r="Q136">
        <f>VLOOKUP($A136,Sheet2!$A:$E,3,0)</f>
        <v>4550.25</v>
      </c>
      <c r="R136">
        <f>VLOOKUP($A136,Sheet2!$A:$E,4,0)</f>
        <v>4488.25</v>
      </c>
      <c r="S136">
        <f>VLOOKUP($A136,Sheet2!$A:$E,5,0)</f>
        <v>4496.75</v>
      </c>
      <c r="T136">
        <f t="shared" si="38"/>
        <v>10</v>
      </c>
      <c r="U136">
        <f t="shared" si="39"/>
        <v>0.75</v>
      </c>
      <c r="V136">
        <f t="shared" si="40"/>
        <v>203.25</v>
      </c>
      <c r="W136">
        <f t="shared" si="41"/>
        <v>241.6</v>
      </c>
      <c r="X136" s="5">
        <f t="shared" si="42"/>
        <v>233.9</v>
      </c>
      <c r="Y136">
        <f t="shared" si="43"/>
        <v>251.6</v>
      </c>
      <c r="Z136">
        <f t="shared" si="44"/>
        <v>189.75</v>
      </c>
      <c r="AA136">
        <f t="shared" si="45"/>
        <v>207</v>
      </c>
      <c r="AB136">
        <f>IF(Z136/X136&lt;'model parameter'!$B$2,'model parameter'!$B$2,IF(Y136/X136&gt;'model parameter'!$B$1,'model parameter'!$B$1,AA136/X136))</f>
        <v>0.88499358700299269</v>
      </c>
      <c r="AC136">
        <f t="shared" si="55"/>
        <v>0.83763076589641594</v>
      </c>
      <c r="AD136">
        <f t="shared" si="53"/>
        <v>0.78994832328206177</v>
      </c>
      <c r="AF136">
        <f t="shared" si="52"/>
        <v>0.81124412141940994</v>
      </c>
      <c r="AG136">
        <f t="shared" si="46"/>
        <v>1.075673364685763</v>
      </c>
      <c r="AH136" s="14">
        <f t="shared" si="47"/>
        <v>17601.43710420165</v>
      </c>
      <c r="AI136">
        <f t="shared" si="48"/>
        <v>15466.498963833999</v>
      </c>
      <c r="AJ136" s="14">
        <f t="shared" si="49"/>
        <v>-2134.9381403676507</v>
      </c>
      <c r="AK136" s="14">
        <f t="shared" si="54"/>
        <v>-19528.978343379</v>
      </c>
      <c r="AL136">
        <f t="shared" si="50"/>
        <v>0.878706600618536</v>
      </c>
      <c r="AM136">
        <f t="shared" si="56"/>
        <v>0.24486427515234635</v>
      </c>
      <c r="AN136" s="15">
        <f t="shared" si="51"/>
        <v>0</v>
      </c>
    </row>
    <row r="137" spans="1:40" s="4" customFormat="1" x14ac:dyDescent="0.25">
      <c r="A137" s="3">
        <v>39281</v>
      </c>
      <c r="B137" s="3">
        <v>39289</v>
      </c>
      <c r="C137" s="4" t="s">
        <v>15</v>
      </c>
      <c r="D137" s="4">
        <v>4300</v>
      </c>
      <c r="E137" s="4">
        <v>12.55</v>
      </c>
      <c r="F137" s="4">
        <v>18</v>
      </c>
      <c r="G137" s="4">
        <v>8</v>
      </c>
      <c r="H137" s="4">
        <v>10.1</v>
      </c>
      <c r="I137" s="4" t="s">
        <v>16</v>
      </c>
      <c r="J137" s="4">
        <v>198.6</v>
      </c>
      <c r="K137" s="4">
        <v>214.8</v>
      </c>
      <c r="L137" s="4">
        <v>152</v>
      </c>
      <c r="M137" s="4">
        <v>194.75</v>
      </c>
      <c r="N137" s="4">
        <v>4499.55</v>
      </c>
      <c r="O137" s="4">
        <v>197.35</v>
      </c>
      <c r="P137">
        <f>VLOOKUP($A137,Sheet2!$A:$E,2,0)</f>
        <v>4498.6499999999996</v>
      </c>
      <c r="Q137">
        <f>VLOOKUP($A137,Sheet2!$A:$E,3,0)</f>
        <v>4510.8</v>
      </c>
      <c r="R137">
        <f>VLOOKUP($A137,Sheet2!$A:$E,4,0)</f>
        <v>4452.8500000000004</v>
      </c>
      <c r="S137">
        <f>VLOOKUP($A137,Sheet2!$A:$E,5,0)</f>
        <v>4499.55</v>
      </c>
      <c r="T137">
        <f t="shared" si="38"/>
        <v>8</v>
      </c>
      <c r="U137">
        <f t="shared" si="39"/>
        <v>0</v>
      </c>
      <c r="V137">
        <f t="shared" si="40"/>
        <v>170.85000000000036</v>
      </c>
      <c r="W137">
        <f t="shared" si="41"/>
        <v>214.8</v>
      </c>
      <c r="X137" s="5">
        <f t="shared" si="42"/>
        <v>211.15</v>
      </c>
      <c r="Y137">
        <f t="shared" si="43"/>
        <v>222.8</v>
      </c>
      <c r="Z137">
        <f t="shared" si="44"/>
        <v>152</v>
      </c>
      <c r="AA137">
        <f t="shared" si="45"/>
        <v>204.85</v>
      </c>
      <c r="AB137">
        <f>IF(Z137/X137&lt;'model parameter'!$B$2,'model parameter'!$B$2,IF(Y137/X137&gt;'model parameter'!$B$1,'model parameter'!$B$1,AA137/X137))</f>
        <v>0.97016339095429782</v>
      </c>
      <c r="AC137">
        <f t="shared" si="55"/>
        <v>0.81263870420971251</v>
      </c>
      <c r="AD137">
        <f t="shared" si="53"/>
        <v>0.76011171423635959</v>
      </c>
      <c r="AF137">
        <f t="shared" si="52"/>
        <v>0.71986739284868573</v>
      </c>
      <c r="AG137">
        <f t="shared" si="46"/>
        <v>1.0551740468860999</v>
      </c>
      <c r="AH137" s="14">
        <f t="shared" si="47"/>
        <v>15894.045600804524</v>
      </c>
      <c r="AI137">
        <f t="shared" si="48"/>
        <v>15305.3663515507</v>
      </c>
      <c r="AJ137" s="14">
        <f t="shared" si="49"/>
        <v>-588.67924925382431</v>
      </c>
      <c r="AK137" s="14">
        <f t="shared" si="54"/>
        <v>-20117.657592632822</v>
      </c>
      <c r="AL137">
        <f t="shared" si="50"/>
        <v>0.96296227756990793</v>
      </c>
      <c r="AM137">
        <f t="shared" si="56"/>
        <v>0.23579506009620804</v>
      </c>
      <c r="AN137" s="15">
        <f t="shared" si="51"/>
        <v>0</v>
      </c>
    </row>
    <row r="138" spans="1:40" s="4" customFormat="1" x14ac:dyDescent="0.25">
      <c r="A138" s="3">
        <v>39282</v>
      </c>
      <c r="B138" s="3">
        <v>39289</v>
      </c>
      <c r="C138" s="4" t="s">
        <v>15</v>
      </c>
      <c r="D138" s="4">
        <v>4300</v>
      </c>
      <c r="E138" s="4">
        <v>8.85</v>
      </c>
      <c r="F138" s="4">
        <v>8.9</v>
      </c>
      <c r="G138" s="4">
        <v>4</v>
      </c>
      <c r="H138" s="4">
        <v>4.6500000000000004</v>
      </c>
      <c r="I138" s="4" t="s">
        <v>16</v>
      </c>
      <c r="J138" s="4">
        <v>192</v>
      </c>
      <c r="K138" s="4">
        <v>260</v>
      </c>
      <c r="L138" s="4">
        <v>192</v>
      </c>
      <c r="M138" s="4">
        <v>249.25</v>
      </c>
      <c r="N138" s="4">
        <v>4562.1000000000004</v>
      </c>
      <c r="O138" s="4">
        <v>197.35</v>
      </c>
      <c r="P138">
        <f>VLOOKUP($A138,Sheet2!$A:$E,2,0)</f>
        <v>4500.3500000000004</v>
      </c>
      <c r="Q138">
        <f>VLOOKUP($A138,Sheet2!$A:$E,3,0)</f>
        <v>4573</v>
      </c>
      <c r="R138">
        <f>VLOOKUP($A138,Sheet2!$A:$E,4,0)</f>
        <v>4496.2</v>
      </c>
      <c r="S138">
        <f>VLOOKUP($A138,Sheet2!$A:$E,5,0)</f>
        <v>4562.1000000000004</v>
      </c>
      <c r="T138">
        <f t="shared" si="38"/>
        <v>4</v>
      </c>
      <c r="U138">
        <f t="shared" si="39"/>
        <v>0</v>
      </c>
      <c r="V138">
        <f t="shared" si="40"/>
        <v>205.09999999999945</v>
      </c>
      <c r="W138">
        <f t="shared" si="41"/>
        <v>260</v>
      </c>
      <c r="X138" s="5">
        <f t="shared" si="42"/>
        <v>200.85</v>
      </c>
      <c r="Y138">
        <f t="shared" si="43"/>
        <v>264</v>
      </c>
      <c r="Z138">
        <f t="shared" si="44"/>
        <v>192</v>
      </c>
      <c r="AA138">
        <f t="shared" si="45"/>
        <v>253.9</v>
      </c>
      <c r="AB138">
        <f>IF(Z138/X138&lt;'model parameter'!$B$2,'model parameter'!$B$2,IF(Y138/X138&gt;'model parameter'!$B$1,'model parameter'!$B$1,AA138/X138))</f>
        <v>1.1100000000000001</v>
      </c>
      <c r="AC138">
        <f t="shared" si="55"/>
        <v>0.90202896167278102</v>
      </c>
      <c r="AD138">
        <f t="shared" si="53"/>
        <v>0.87011171423635969</v>
      </c>
      <c r="AF138">
        <f t="shared" si="52"/>
        <v>0.95593726661687828</v>
      </c>
      <c r="AG138">
        <f t="shared" si="46"/>
        <v>1.3144137415982076</v>
      </c>
      <c r="AH138" s="14">
        <f t="shared" si="47"/>
        <v>15121.028788277476</v>
      </c>
      <c r="AI138">
        <f t="shared" si="48"/>
        <v>16661.390965666</v>
      </c>
      <c r="AJ138" s="14">
        <f t="shared" si="49"/>
        <v>1540.3621773885243</v>
      </c>
      <c r="AK138" s="14">
        <f t="shared" si="54"/>
        <v>-18577.295415244298</v>
      </c>
      <c r="AL138">
        <f t="shared" si="50"/>
        <v>1.1018688740664713</v>
      </c>
      <c r="AM138">
        <f t="shared" si="56"/>
        <v>0.2598152373786447</v>
      </c>
      <c r="AN138" s="15">
        <f t="shared" si="51"/>
        <v>0</v>
      </c>
    </row>
    <row r="139" spans="1:40" s="4" customFormat="1" x14ac:dyDescent="0.25">
      <c r="A139" s="3">
        <v>39283</v>
      </c>
      <c r="B139" s="3">
        <v>39289</v>
      </c>
      <c r="C139" s="4" t="s">
        <v>15</v>
      </c>
      <c r="D139" s="4">
        <v>4300</v>
      </c>
      <c r="E139" s="4">
        <v>3</v>
      </c>
      <c r="F139" s="4">
        <v>5.5</v>
      </c>
      <c r="G139" s="4">
        <v>3</v>
      </c>
      <c r="H139" s="4">
        <v>3.95</v>
      </c>
      <c r="I139" s="4" t="s">
        <v>16</v>
      </c>
      <c r="J139" s="4">
        <v>274</v>
      </c>
      <c r="K139" s="4">
        <v>275</v>
      </c>
      <c r="L139" s="4">
        <v>240</v>
      </c>
      <c r="M139" s="4">
        <v>250.75</v>
      </c>
      <c r="N139" s="4">
        <v>4566.05</v>
      </c>
      <c r="O139" s="4">
        <v>197.35</v>
      </c>
      <c r="P139">
        <f>VLOOKUP($A139,Sheet2!$A:$E,2,0)</f>
        <v>4563.75</v>
      </c>
      <c r="Q139">
        <f>VLOOKUP($A139,Sheet2!$A:$E,3,0)</f>
        <v>4600.8</v>
      </c>
      <c r="R139">
        <f>VLOOKUP($A139,Sheet2!$A:$E,4,0)</f>
        <v>4553.8</v>
      </c>
      <c r="S139">
        <f>VLOOKUP($A139,Sheet2!$A:$E,5,0)</f>
        <v>4566.05</v>
      </c>
      <c r="T139">
        <f t="shared" si="38"/>
        <v>3</v>
      </c>
      <c r="U139">
        <f t="shared" si="39"/>
        <v>0</v>
      </c>
      <c r="V139">
        <f t="shared" si="40"/>
        <v>259.30000000000018</v>
      </c>
      <c r="W139">
        <f t="shared" si="41"/>
        <v>275</v>
      </c>
      <c r="X139" s="5">
        <f t="shared" si="42"/>
        <v>277</v>
      </c>
      <c r="Y139">
        <f t="shared" si="43"/>
        <v>278</v>
      </c>
      <c r="Z139">
        <f t="shared" si="44"/>
        <v>240</v>
      </c>
      <c r="AA139">
        <f t="shared" si="45"/>
        <v>254.7</v>
      </c>
      <c r="AB139">
        <f>IF(Z139/X139&lt;'model parameter'!$B$2,'model parameter'!$B$2,IF(Y139/X139&gt;'model parameter'!$B$1,'model parameter'!$B$1,AA139/X139))</f>
        <v>0.91949458483754509</v>
      </c>
      <c r="AC139">
        <f t="shared" si="55"/>
        <v>0.8294107456247557</v>
      </c>
      <c r="AD139">
        <f t="shared" si="53"/>
        <v>0.78960629907390478</v>
      </c>
      <c r="AF139">
        <f t="shared" si="52"/>
        <v>0.86642599277978338</v>
      </c>
      <c r="AG139">
        <f t="shared" si="46"/>
        <v>1.0036101083032491</v>
      </c>
      <c r="AH139" s="14">
        <f t="shared" si="47"/>
        <v>20836.099688659498</v>
      </c>
      <c r="AI139">
        <f t="shared" si="48"/>
        <v>19041.394594491398</v>
      </c>
      <c r="AJ139" s="14">
        <f t="shared" si="49"/>
        <v>-1794.7050941681009</v>
      </c>
      <c r="AK139" s="14">
        <f t="shared" si="54"/>
        <v>-20372.000509412399</v>
      </c>
      <c r="AL139">
        <f t="shared" si="50"/>
        <v>0.91386559284197955</v>
      </c>
      <c r="AM139">
        <f t="shared" si="56"/>
        <v>0.23743620593641479</v>
      </c>
      <c r="AN139" s="15">
        <f t="shared" si="51"/>
        <v>0</v>
      </c>
    </row>
    <row r="140" spans="1:40" s="4" customFormat="1" x14ac:dyDescent="0.25">
      <c r="A140" s="3">
        <v>39286</v>
      </c>
      <c r="B140" s="3">
        <v>39289</v>
      </c>
      <c r="C140" s="4" t="s">
        <v>15</v>
      </c>
      <c r="D140" s="4">
        <v>4300</v>
      </c>
      <c r="E140" s="4">
        <v>4</v>
      </c>
      <c r="F140" s="4">
        <v>4</v>
      </c>
      <c r="G140" s="4">
        <v>1.1000000000000001</v>
      </c>
      <c r="H140" s="4">
        <v>1.9</v>
      </c>
      <c r="I140" s="4" t="s">
        <v>16</v>
      </c>
      <c r="J140" s="4">
        <v>243.3</v>
      </c>
      <c r="K140" s="4">
        <v>320</v>
      </c>
      <c r="L140" s="4">
        <v>243</v>
      </c>
      <c r="M140" s="4">
        <v>303.7</v>
      </c>
      <c r="N140" s="4">
        <v>4619.3500000000004</v>
      </c>
      <c r="O140" s="4">
        <v>197.35</v>
      </c>
      <c r="P140">
        <f>VLOOKUP($A140,Sheet2!$A:$E,2,0)</f>
        <v>4564.25</v>
      </c>
      <c r="Q140">
        <f>VLOOKUP($A140,Sheet2!$A:$E,3,0)</f>
        <v>4628.45</v>
      </c>
      <c r="R140">
        <f>VLOOKUP($A140,Sheet2!$A:$E,4,0)</f>
        <v>4547.2</v>
      </c>
      <c r="S140">
        <f>VLOOKUP($A140,Sheet2!$A:$E,5,0)</f>
        <v>4619.3500000000004</v>
      </c>
      <c r="T140">
        <f t="shared" si="38"/>
        <v>1.1000000000000001</v>
      </c>
      <c r="U140">
        <f t="shared" si="39"/>
        <v>0</v>
      </c>
      <c r="V140">
        <f t="shared" si="40"/>
        <v>251.19999999999982</v>
      </c>
      <c r="W140">
        <f t="shared" si="41"/>
        <v>320</v>
      </c>
      <c r="X140" s="5">
        <f t="shared" si="42"/>
        <v>247.3</v>
      </c>
      <c r="Y140">
        <f t="shared" si="43"/>
        <v>321.10000000000002</v>
      </c>
      <c r="Z140">
        <f t="shared" si="44"/>
        <v>243</v>
      </c>
      <c r="AA140">
        <f t="shared" si="45"/>
        <v>305.59999999999997</v>
      </c>
      <c r="AB140">
        <f>IF(Z140/X140&lt;'model parameter'!$B$2,'model parameter'!$B$2,IF(Y140/X140&gt;'model parameter'!$B$1,'model parameter'!$B$1,AA140/X140))</f>
        <v>1.1100000000000001</v>
      </c>
      <c r="AC140">
        <f t="shared" si="55"/>
        <v>0.92064592764347886</v>
      </c>
      <c r="AD140">
        <f t="shared" si="53"/>
        <v>0.89960629907390488</v>
      </c>
      <c r="AF140">
        <f t="shared" si="52"/>
        <v>0.98261221188839465</v>
      </c>
      <c r="AG140">
        <f t="shared" si="46"/>
        <v>1.2984229680549939</v>
      </c>
      <c r="AH140" s="14">
        <f t="shared" si="47"/>
        <v>18607.109462246546</v>
      </c>
      <c r="AI140">
        <f t="shared" si="48"/>
        <v>20525.538371722188</v>
      </c>
      <c r="AJ140" s="14">
        <f t="shared" si="49"/>
        <v>1918.4289094756423</v>
      </c>
      <c r="AK140" s="14">
        <f t="shared" si="54"/>
        <v>-18453.571599936757</v>
      </c>
      <c r="AL140">
        <f t="shared" si="50"/>
        <v>1.1031019306554892</v>
      </c>
      <c r="AM140">
        <f t="shared" si="56"/>
        <v>0.26191633717597351</v>
      </c>
      <c r="AN140" s="15">
        <f t="shared" si="51"/>
        <v>0</v>
      </c>
    </row>
    <row r="141" spans="1:40" s="4" customFormat="1" x14ac:dyDescent="0.25">
      <c r="A141" s="3">
        <v>39287</v>
      </c>
      <c r="B141" s="3">
        <v>39289</v>
      </c>
      <c r="C141" s="4" t="s">
        <v>15</v>
      </c>
      <c r="D141" s="4">
        <v>4300</v>
      </c>
      <c r="E141" s="4">
        <v>1.95</v>
      </c>
      <c r="F141" s="4">
        <v>2.75</v>
      </c>
      <c r="G141" s="4">
        <v>1.35</v>
      </c>
      <c r="H141" s="4">
        <v>2.0499999999999998</v>
      </c>
      <c r="I141" s="4" t="s">
        <v>16</v>
      </c>
      <c r="J141" s="4">
        <v>319</v>
      </c>
      <c r="K141" s="4">
        <v>338</v>
      </c>
      <c r="L141" s="4">
        <v>302</v>
      </c>
      <c r="M141" s="4">
        <v>311.55</v>
      </c>
      <c r="N141" s="4">
        <v>4620.75</v>
      </c>
      <c r="O141" s="4">
        <v>197.35</v>
      </c>
      <c r="P141">
        <f>VLOOKUP($A141,Sheet2!$A:$E,2,0)</f>
        <v>4620.05</v>
      </c>
      <c r="Q141">
        <f>VLOOKUP($A141,Sheet2!$A:$E,3,0)</f>
        <v>4647.95</v>
      </c>
      <c r="R141">
        <f>VLOOKUP($A141,Sheet2!$A:$E,4,0)</f>
        <v>4609.75</v>
      </c>
      <c r="S141">
        <f>VLOOKUP($A141,Sheet2!$A:$E,5,0)</f>
        <v>4620.75</v>
      </c>
      <c r="T141">
        <f t="shared" si="38"/>
        <v>1.35</v>
      </c>
      <c r="U141">
        <f t="shared" si="39"/>
        <v>0</v>
      </c>
      <c r="V141">
        <f t="shared" si="40"/>
        <v>312.5</v>
      </c>
      <c r="W141">
        <f t="shared" si="41"/>
        <v>338</v>
      </c>
      <c r="X141" s="5">
        <f t="shared" si="42"/>
        <v>320.95</v>
      </c>
      <c r="Y141">
        <f t="shared" si="43"/>
        <v>339.35</v>
      </c>
      <c r="Z141">
        <f t="shared" si="44"/>
        <v>302</v>
      </c>
      <c r="AA141">
        <f t="shared" si="45"/>
        <v>313.60000000000002</v>
      </c>
      <c r="AB141">
        <f>IF(Z141/X141&lt;'model parameter'!$B$2,'model parameter'!$B$2,IF(Y141/X141&gt;'model parameter'!$B$1,'model parameter'!$B$1,AA141/X141))</f>
        <v>0.97709923664122145</v>
      </c>
      <c r="AC141">
        <f t="shared" si="55"/>
        <v>0.89956243311729234</v>
      </c>
      <c r="AD141">
        <f t="shared" si="53"/>
        <v>0.87670553571512633</v>
      </c>
      <c r="AF141">
        <f t="shared" si="52"/>
        <v>0.94095653528587009</v>
      </c>
      <c r="AG141">
        <f t="shared" si="46"/>
        <v>1.0573298021498676</v>
      </c>
      <c r="AH141" s="14">
        <f t="shared" si="47"/>
        <v>24134.554922694824</v>
      </c>
      <c r="AI141">
        <f t="shared" si="48"/>
        <v>23455.678717043196</v>
      </c>
      <c r="AJ141" s="14">
        <f t="shared" si="49"/>
        <v>-678.87620565162797</v>
      </c>
      <c r="AK141" s="14">
        <f t="shared" si="54"/>
        <v>-19132.447805588385</v>
      </c>
      <c r="AL141">
        <f t="shared" si="50"/>
        <v>0.97187119431760272</v>
      </c>
      <c r="AM141">
        <f t="shared" si="56"/>
        <v>0.25454894342250528</v>
      </c>
      <c r="AN141" s="15">
        <f t="shared" si="51"/>
        <v>0</v>
      </c>
    </row>
    <row r="142" spans="1:40" s="4" customFormat="1" x14ac:dyDescent="0.25">
      <c r="A142" s="3">
        <v>39288</v>
      </c>
      <c r="B142" s="3">
        <v>39289</v>
      </c>
      <c r="C142" s="4" t="s">
        <v>15</v>
      </c>
      <c r="D142" s="4">
        <v>4300</v>
      </c>
      <c r="E142" s="4">
        <v>1</v>
      </c>
      <c r="F142" s="4">
        <v>2</v>
      </c>
      <c r="G142" s="4">
        <v>0.55000000000000004</v>
      </c>
      <c r="H142" s="4">
        <v>1.1499999999999999</v>
      </c>
      <c r="I142" s="4" t="s">
        <v>16</v>
      </c>
      <c r="J142" s="4">
        <v>299</v>
      </c>
      <c r="K142" s="4">
        <v>314.85000000000002</v>
      </c>
      <c r="L142" s="4">
        <v>266</v>
      </c>
      <c r="M142" s="4">
        <v>290.64999999999998</v>
      </c>
      <c r="N142" s="4">
        <v>4588.7</v>
      </c>
      <c r="O142" s="4">
        <v>197.35</v>
      </c>
      <c r="P142">
        <f>VLOOKUP($A142,Sheet2!$A:$E,2,0)</f>
        <v>4620.5</v>
      </c>
      <c r="Q142">
        <f>VLOOKUP($A142,Sheet2!$A:$E,3,0)</f>
        <v>4620.5</v>
      </c>
      <c r="R142">
        <f>VLOOKUP($A142,Sheet2!$A:$E,4,0)</f>
        <v>4555.8</v>
      </c>
      <c r="S142">
        <f>VLOOKUP($A142,Sheet2!$A:$E,5,0)</f>
        <v>4588.7</v>
      </c>
      <c r="T142">
        <f t="shared" si="38"/>
        <v>0.55000000000000004</v>
      </c>
      <c r="U142">
        <f t="shared" si="39"/>
        <v>2</v>
      </c>
      <c r="V142">
        <f t="shared" si="40"/>
        <v>266</v>
      </c>
      <c r="W142">
        <f t="shared" si="41"/>
        <v>314.85000000000002</v>
      </c>
      <c r="X142" s="5">
        <f t="shared" si="42"/>
        <v>300</v>
      </c>
      <c r="Y142">
        <f t="shared" si="43"/>
        <v>315.40000000000003</v>
      </c>
      <c r="Z142">
        <f t="shared" si="44"/>
        <v>268</v>
      </c>
      <c r="AA142">
        <f t="shared" si="45"/>
        <v>291.79999999999995</v>
      </c>
      <c r="AB142">
        <f>IF(Z142/X142&lt;'model parameter'!$B$2,'model parameter'!$B$2,IF(Y142/X142&gt;'model parameter'!$B$1,'model parameter'!$B$1,AA142/X142))</f>
        <v>0.97266666666666657</v>
      </c>
      <c r="AC142">
        <f t="shared" si="55"/>
        <v>0.87497439327875293</v>
      </c>
      <c r="AD142">
        <f t="shared" si="53"/>
        <v>0.8493722023817929</v>
      </c>
      <c r="AF142">
        <f t="shared" si="52"/>
        <v>0.89333333333333331</v>
      </c>
      <c r="AG142">
        <f t="shared" si="46"/>
        <v>1.0513333333333335</v>
      </c>
      <c r="AH142" s="14">
        <f t="shared" si="47"/>
        <v>22562.253736049999</v>
      </c>
      <c r="AI142">
        <f t="shared" si="48"/>
        <v>21821.868973891596</v>
      </c>
      <c r="AJ142" s="14">
        <f t="shared" si="49"/>
        <v>-740.38476215840274</v>
      </c>
      <c r="AK142" s="14">
        <f t="shared" si="54"/>
        <v>-19872.832567746787</v>
      </c>
      <c r="AL142">
        <f t="shared" si="50"/>
        <v>0.9671848047265148</v>
      </c>
      <c r="AM142">
        <f t="shared" si="56"/>
        <v>0.24619587013743643</v>
      </c>
      <c r="AN142" s="15">
        <f t="shared" si="51"/>
        <v>0</v>
      </c>
    </row>
    <row r="143" spans="1:40" s="4" customFormat="1" x14ac:dyDescent="0.25">
      <c r="A143" s="3">
        <v>39289</v>
      </c>
      <c r="B143" s="3">
        <v>39289</v>
      </c>
      <c r="C143" s="4" t="s">
        <v>15</v>
      </c>
      <c r="D143" s="4">
        <v>4300</v>
      </c>
      <c r="E143" s="4">
        <v>0.1</v>
      </c>
      <c r="F143" s="4">
        <v>1</v>
      </c>
      <c r="G143" s="4">
        <v>0.1</v>
      </c>
      <c r="H143" s="4">
        <v>0.7</v>
      </c>
      <c r="I143" s="4" t="s">
        <v>16</v>
      </c>
      <c r="J143" s="4">
        <v>350</v>
      </c>
      <c r="K143" s="4">
        <v>350</v>
      </c>
      <c r="L143" s="4">
        <v>275</v>
      </c>
      <c r="M143" s="4">
        <v>316.10000000000002</v>
      </c>
      <c r="N143" s="4">
        <v>4619.8</v>
      </c>
      <c r="O143" s="4">
        <v>197.35</v>
      </c>
      <c r="P143">
        <f>VLOOKUP($A143,Sheet2!$A:$E,2,0)</f>
        <v>4593.1000000000004</v>
      </c>
      <c r="Q143">
        <f>VLOOKUP($A143,Sheet2!$A:$E,3,0)</f>
        <v>4624.3</v>
      </c>
      <c r="R143">
        <f>VLOOKUP($A143,Sheet2!$A:$E,4,0)</f>
        <v>4570.8</v>
      </c>
      <c r="S143">
        <f>VLOOKUP($A143,Sheet2!$A:$E,5,0)</f>
        <v>4619.8</v>
      </c>
      <c r="T143">
        <f t="shared" si="38"/>
        <v>25.699999999999818</v>
      </c>
      <c r="U143">
        <f t="shared" si="39"/>
        <v>1</v>
      </c>
      <c r="V143">
        <f t="shared" si="40"/>
        <v>275</v>
      </c>
      <c r="W143">
        <f t="shared" si="41"/>
        <v>324.40000000000055</v>
      </c>
      <c r="X143" s="5">
        <f t="shared" si="42"/>
        <v>350.1</v>
      </c>
      <c r="Y143">
        <f t="shared" si="43"/>
        <v>375.69999999999982</v>
      </c>
      <c r="Z143">
        <f t="shared" si="44"/>
        <v>276</v>
      </c>
      <c r="AA143">
        <f t="shared" si="45"/>
        <v>316.8</v>
      </c>
      <c r="AB143">
        <f>IF(Z143/X143&lt;'model parameter'!$B$2,'model parameter'!$B$2,IF(Y143/X143&gt;'model parameter'!$B$1,'model parameter'!$B$1,AA143/X143))</f>
        <v>0.90488431876606679</v>
      </c>
      <c r="AC143">
        <f t="shared" si="55"/>
        <v>0.791750607799797</v>
      </c>
      <c r="AD143">
        <f t="shared" si="53"/>
        <v>0.75425652114785968</v>
      </c>
      <c r="AF143">
        <f t="shared" si="52"/>
        <v>0.78834618680377033</v>
      </c>
      <c r="AG143">
        <f t="shared" si="46"/>
        <v>1.073121965152813</v>
      </c>
      <c r="AH143" s="14">
        <f t="shared" si="47"/>
        <v>26322.267552322348</v>
      </c>
      <c r="AI143">
        <f t="shared" si="48"/>
        <v>23695.504000441597</v>
      </c>
      <c r="AJ143" s="14">
        <f t="shared" si="49"/>
        <v>-2626.763551880751</v>
      </c>
      <c r="AK143" s="14">
        <f t="shared" si="54"/>
        <v>-22499.596119627538</v>
      </c>
      <c r="AL143">
        <f t="shared" si="50"/>
        <v>0.9002075506352416</v>
      </c>
      <c r="AM143">
        <f t="shared" si="56"/>
        <v>0.22162738123293368</v>
      </c>
      <c r="AN143" s="15">
        <f t="shared" si="51"/>
        <v>0</v>
      </c>
    </row>
    <row r="144" spans="1:40" x14ac:dyDescent="0.25">
      <c r="A144" s="2">
        <v>39290</v>
      </c>
      <c r="B144" s="2">
        <v>39324</v>
      </c>
      <c r="C144" t="s">
        <v>15</v>
      </c>
      <c r="D144">
        <v>4500</v>
      </c>
      <c r="E144">
        <v>130</v>
      </c>
      <c r="F144">
        <v>202</v>
      </c>
      <c r="G144">
        <v>120</v>
      </c>
      <c r="H144">
        <v>192.4</v>
      </c>
      <c r="I144" t="s">
        <v>16</v>
      </c>
      <c r="J144">
        <v>111</v>
      </c>
      <c r="K144">
        <v>145</v>
      </c>
      <c r="L144">
        <v>86.15</v>
      </c>
      <c r="M144">
        <v>91.5</v>
      </c>
      <c r="N144">
        <v>4445.2</v>
      </c>
      <c r="O144">
        <v>241</v>
      </c>
      <c r="P144">
        <f>VLOOKUP($A144,Sheet2!$A:$E,2,0)</f>
        <v>4618.6499999999996</v>
      </c>
      <c r="Q144">
        <f>VLOOKUP($A144,Sheet2!$A:$E,3,0)</f>
        <v>4618.8999999999996</v>
      </c>
      <c r="R144">
        <f>VLOOKUP($A144,Sheet2!$A:$E,4,0)</f>
        <v>4424.25</v>
      </c>
      <c r="S144">
        <f>VLOOKUP($A144,Sheet2!$A:$E,5,0)</f>
        <v>4445.2</v>
      </c>
      <c r="T144">
        <f t="shared" si="38"/>
        <v>120</v>
      </c>
      <c r="U144">
        <f t="shared" si="39"/>
        <v>161.89999999999964</v>
      </c>
      <c r="V144">
        <f t="shared" si="40"/>
        <v>126.25</v>
      </c>
      <c r="W144">
        <f t="shared" si="41"/>
        <v>145</v>
      </c>
      <c r="X144" s="5">
        <f t="shared" si="42"/>
        <v>241</v>
      </c>
      <c r="Y144">
        <f t="shared" si="43"/>
        <v>328.25</v>
      </c>
      <c r="Z144">
        <f t="shared" si="44"/>
        <v>241</v>
      </c>
      <c r="AA144">
        <f t="shared" si="45"/>
        <v>283.89999999999998</v>
      </c>
      <c r="AB144">
        <f>IF(Z144/X144&lt;'model parameter'!$B$2,'model parameter'!$B$2,IF(Y144/X144&gt;'model parameter'!$B$1,'model parameter'!$B$1,AA144/X144))</f>
        <v>1.1100000000000001</v>
      </c>
      <c r="AC144">
        <f t="shared" si="55"/>
        <v>0.87884317465777473</v>
      </c>
      <c r="AD144">
        <f t="shared" si="53"/>
        <v>0.86425652114785978</v>
      </c>
      <c r="AF144">
        <f t="shared" si="52"/>
        <v>1</v>
      </c>
      <c r="AG144">
        <f t="shared" si="46"/>
        <v>1.3620331950207469</v>
      </c>
      <c r="AH144" s="14">
        <f t="shared" si="47"/>
        <v>18134.293353613499</v>
      </c>
      <c r="AI144">
        <f t="shared" si="48"/>
        <v>20001.445182095624</v>
      </c>
      <c r="AJ144" s="14">
        <f t="shared" si="49"/>
        <v>1867.151828482125</v>
      </c>
      <c r="AK144" s="14">
        <f t="shared" si="54"/>
        <v>-20632.444291145413</v>
      </c>
      <c r="AL144">
        <f t="shared" si="50"/>
        <v>1.102962480647754</v>
      </c>
      <c r="AM144">
        <f t="shared" si="56"/>
        <v>0.24444668618414203</v>
      </c>
      <c r="AN144" s="15">
        <f t="shared" si="51"/>
        <v>0</v>
      </c>
    </row>
    <row r="145" spans="1:40" x14ac:dyDescent="0.25">
      <c r="A145" s="2">
        <v>39293</v>
      </c>
      <c r="B145" s="2">
        <v>39324</v>
      </c>
      <c r="C145" t="s">
        <v>15</v>
      </c>
      <c r="D145">
        <v>4500</v>
      </c>
      <c r="E145">
        <v>181</v>
      </c>
      <c r="F145">
        <v>205</v>
      </c>
      <c r="G145">
        <v>141</v>
      </c>
      <c r="H145">
        <v>183.3</v>
      </c>
      <c r="I145" t="s">
        <v>16</v>
      </c>
      <c r="J145">
        <v>95</v>
      </c>
      <c r="K145">
        <v>104.05</v>
      </c>
      <c r="L145">
        <v>77</v>
      </c>
      <c r="M145">
        <v>81.150000000000006</v>
      </c>
      <c r="N145">
        <v>4440.05</v>
      </c>
      <c r="O145">
        <v>241</v>
      </c>
      <c r="P145">
        <f>VLOOKUP($A145,Sheet2!$A:$E,2,0)</f>
        <v>4442.3500000000004</v>
      </c>
      <c r="Q145">
        <f>VLOOKUP($A145,Sheet2!$A:$E,3,0)</f>
        <v>4493.05</v>
      </c>
      <c r="R145">
        <f>VLOOKUP($A145,Sheet2!$A:$E,4,0)</f>
        <v>4403.7</v>
      </c>
      <c r="S145">
        <f>VLOOKUP($A145,Sheet2!$A:$E,5,0)</f>
        <v>4440.05</v>
      </c>
      <c r="T145">
        <f t="shared" si="38"/>
        <v>141</v>
      </c>
      <c r="U145">
        <f t="shared" si="39"/>
        <v>173.30000000000018</v>
      </c>
      <c r="V145">
        <f t="shared" si="40"/>
        <v>108.69999999999982</v>
      </c>
      <c r="W145">
        <f t="shared" si="41"/>
        <v>104.05</v>
      </c>
      <c r="X145" s="5">
        <f t="shared" si="42"/>
        <v>276</v>
      </c>
      <c r="Y145">
        <f t="shared" si="43"/>
        <v>313.69999999999982</v>
      </c>
      <c r="Z145">
        <f t="shared" si="44"/>
        <v>245.05</v>
      </c>
      <c r="AA145">
        <f t="shared" si="45"/>
        <v>264.45000000000005</v>
      </c>
      <c r="AB145">
        <f>IF(Z145/X145&lt;'model parameter'!$B$2,'model parameter'!$B$2,IF(Y145/X145&gt;'model parameter'!$B$1,'model parameter'!$B$1,AA145/X145))</f>
        <v>1.1100000000000001</v>
      </c>
      <c r="AC145">
        <f t="shared" si="55"/>
        <v>0.97551592387013009</v>
      </c>
      <c r="AD145">
        <f t="shared" si="53"/>
        <v>0.97425652114785988</v>
      </c>
      <c r="AF145">
        <f t="shared" si="52"/>
        <v>0.88786231884057976</v>
      </c>
      <c r="AG145">
        <f t="shared" si="46"/>
        <v>1.1365942028985501</v>
      </c>
      <c r="AH145" s="14">
        <f t="shared" si="47"/>
        <v>20761.049512686001</v>
      </c>
      <c r="AI145">
        <f t="shared" si="48"/>
        <v>22913.074013354319</v>
      </c>
      <c r="AJ145" s="14">
        <f t="shared" si="49"/>
        <v>2152.0245006683181</v>
      </c>
      <c r="AK145" s="14">
        <f t="shared" si="54"/>
        <v>-18480.419790477095</v>
      </c>
      <c r="AL145">
        <f t="shared" si="50"/>
        <v>1.1036568261808406</v>
      </c>
      <c r="AM145">
        <f t="shared" si="56"/>
        <v>0.26978525384441415</v>
      </c>
      <c r="AN145" s="15">
        <f t="shared" si="51"/>
        <v>1</v>
      </c>
    </row>
    <row r="146" spans="1:40" x14ac:dyDescent="0.25">
      <c r="A146" s="2">
        <v>39294</v>
      </c>
      <c r="B146" s="2">
        <v>39324</v>
      </c>
      <c r="C146" t="s">
        <v>15</v>
      </c>
      <c r="D146">
        <v>4500</v>
      </c>
      <c r="E146">
        <v>160</v>
      </c>
      <c r="F146">
        <v>188.9</v>
      </c>
      <c r="G146">
        <v>108.4</v>
      </c>
      <c r="H146">
        <v>114.25</v>
      </c>
      <c r="I146" t="s">
        <v>16</v>
      </c>
      <c r="J146">
        <v>88</v>
      </c>
      <c r="K146">
        <v>124</v>
      </c>
      <c r="L146">
        <v>76</v>
      </c>
      <c r="M146">
        <v>119.85</v>
      </c>
      <c r="N146">
        <v>4528.8500000000004</v>
      </c>
      <c r="O146">
        <v>241</v>
      </c>
      <c r="P146">
        <f>VLOOKUP($A146,Sheet2!$A:$E,2,0)</f>
        <v>4444.25</v>
      </c>
      <c r="Q146">
        <f>VLOOKUP($A146,Sheet2!$A:$E,3,0)</f>
        <v>4534.2</v>
      </c>
      <c r="R146">
        <f>VLOOKUP($A146,Sheet2!$A:$E,4,0)</f>
        <v>4432.8500000000004</v>
      </c>
      <c r="S146">
        <f>VLOOKUP($A146,Sheet2!$A:$E,5,0)</f>
        <v>4528.8500000000004</v>
      </c>
      <c r="T146">
        <f t="shared" si="38"/>
        <v>108.4</v>
      </c>
      <c r="U146">
        <f t="shared" si="39"/>
        <v>143.14999999999964</v>
      </c>
      <c r="V146">
        <f t="shared" si="40"/>
        <v>121.75</v>
      </c>
      <c r="W146">
        <f t="shared" si="41"/>
        <v>124</v>
      </c>
      <c r="X146" s="5">
        <f t="shared" si="42"/>
        <v>248</v>
      </c>
      <c r="Y146">
        <f t="shared" si="43"/>
        <v>310.64999999999998</v>
      </c>
      <c r="Z146">
        <f t="shared" si="44"/>
        <v>219.14999999999964</v>
      </c>
      <c r="AA146">
        <f t="shared" si="45"/>
        <v>234.1</v>
      </c>
      <c r="AB146">
        <f>IF(Z146/X146&lt;'model parameter'!$B$2,'model parameter'!$B$2,IF(Y146/X146&gt;'model parameter'!$B$1,'model parameter'!$B$1,AA146/X146))</f>
        <v>1.1100000000000001</v>
      </c>
      <c r="AC146">
        <f t="shared" si="55"/>
        <v>1.0828226754958445</v>
      </c>
      <c r="AD146">
        <f t="shared" si="53"/>
        <v>1.0842565211478599</v>
      </c>
      <c r="AF146">
        <f t="shared" si="52"/>
        <v>0.88366935483870823</v>
      </c>
      <c r="AG146">
        <f t="shared" si="46"/>
        <v>1.2526209677419353</v>
      </c>
      <c r="AH146" s="14">
        <f t="shared" si="47"/>
        <v>18659.644585427999</v>
      </c>
      <c r="AI146">
        <f t="shared" si="48"/>
        <v>20583.770948347363</v>
      </c>
      <c r="AJ146" s="14">
        <f t="shared" si="49"/>
        <v>1924.1263629193636</v>
      </c>
      <c r="AK146" s="14">
        <f t="shared" si="54"/>
        <v>-16556.293427557732</v>
      </c>
      <c r="AL146">
        <f t="shared" si="50"/>
        <v>1.1031169888638708</v>
      </c>
      <c r="AM146">
        <f t="shared" si="56"/>
        <v>0.29760469686072516</v>
      </c>
      <c r="AN146" s="15">
        <f t="shared" si="51"/>
        <v>1</v>
      </c>
    </row>
    <row r="147" spans="1:40" x14ac:dyDescent="0.25">
      <c r="A147" s="2">
        <v>39295</v>
      </c>
      <c r="B147" s="2">
        <v>39324</v>
      </c>
      <c r="C147" t="s">
        <v>15</v>
      </c>
      <c r="D147">
        <v>4500</v>
      </c>
      <c r="E147">
        <v>140</v>
      </c>
      <c r="F147">
        <v>272</v>
      </c>
      <c r="G147">
        <v>140</v>
      </c>
      <c r="H147">
        <v>261.14999999999998</v>
      </c>
      <c r="I147" t="s">
        <v>16</v>
      </c>
      <c r="J147">
        <v>95</v>
      </c>
      <c r="K147">
        <v>95</v>
      </c>
      <c r="L147">
        <v>45</v>
      </c>
      <c r="M147">
        <v>48.75</v>
      </c>
      <c r="N147">
        <v>4345.8500000000004</v>
      </c>
      <c r="O147">
        <v>241</v>
      </c>
      <c r="P147">
        <f>VLOOKUP($A147,Sheet2!$A:$E,2,0)</f>
        <v>4528.8500000000004</v>
      </c>
      <c r="Q147">
        <f>VLOOKUP($A147,Sheet2!$A:$E,3,0)</f>
        <v>4532.8999999999996</v>
      </c>
      <c r="R147">
        <f>VLOOKUP($A147,Sheet2!$A:$E,4,0)</f>
        <v>4339.75</v>
      </c>
      <c r="S147">
        <f>VLOOKUP($A147,Sheet2!$A:$E,5,0)</f>
        <v>4345.8500000000004</v>
      </c>
      <c r="T147">
        <f t="shared" si="38"/>
        <v>140</v>
      </c>
      <c r="U147">
        <f t="shared" si="39"/>
        <v>205.25</v>
      </c>
      <c r="V147">
        <f t="shared" si="40"/>
        <v>111.75</v>
      </c>
      <c r="W147">
        <f t="shared" si="41"/>
        <v>95</v>
      </c>
      <c r="X147" s="5">
        <f t="shared" si="42"/>
        <v>235</v>
      </c>
      <c r="Y147">
        <f t="shared" si="43"/>
        <v>383.75</v>
      </c>
      <c r="Z147">
        <f t="shared" si="44"/>
        <v>235</v>
      </c>
      <c r="AA147">
        <f t="shared" si="45"/>
        <v>309.89999999999998</v>
      </c>
      <c r="AB147">
        <f>IF(Z147/X147&lt;'model parameter'!$B$2,'model parameter'!$B$2,IF(Y147/X147&gt;'model parameter'!$B$1,'model parameter'!$B$1,AA147/X147))</f>
        <v>1.1100000000000001</v>
      </c>
      <c r="AC147">
        <f t="shared" si="55"/>
        <v>1.2019331698003874</v>
      </c>
      <c r="AD147">
        <f t="shared" si="53"/>
        <v>1.19425652114786</v>
      </c>
      <c r="AF147">
        <f t="shared" si="52"/>
        <v>1</v>
      </c>
      <c r="AG147">
        <f t="shared" si="46"/>
        <v>1.6329787234042554</v>
      </c>
      <c r="AH147" s="14">
        <f t="shared" si="47"/>
        <v>17683.992297772496</v>
      </c>
      <c r="AI147">
        <f t="shared" si="48"/>
        <v>19502.308811022696</v>
      </c>
      <c r="AJ147" s="14">
        <f t="shared" si="49"/>
        <v>1818.3165132501999</v>
      </c>
      <c r="AK147" s="14">
        <f t="shared" si="54"/>
        <v>-14737.976914307532</v>
      </c>
      <c r="AL147">
        <f t="shared" si="50"/>
        <v>1.1028227383631715</v>
      </c>
      <c r="AM147">
        <f t="shared" si="56"/>
        <v>0.32820522674168645</v>
      </c>
      <c r="AN147" s="15">
        <f t="shared" si="51"/>
        <v>0</v>
      </c>
    </row>
    <row r="148" spans="1:40" x14ac:dyDescent="0.25">
      <c r="A148" s="2">
        <v>39296</v>
      </c>
      <c r="B148" s="2">
        <v>39324</v>
      </c>
      <c r="C148" t="s">
        <v>15</v>
      </c>
      <c r="D148">
        <v>4500</v>
      </c>
      <c r="E148">
        <v>260.55</v>
      </c>
      <c r="F148">
        <v>275</v>
      </c>
      <c r="G148">
        <v>205</v>
      </c>
      <c r="H148">
        <v>238.15</v>
      </c>
      <c r="I148" t="s">
        <v>16</v>
      </c>
      <c r="J148">
        <v>46.9</v>
      </c>
      <c r="K148">
        <v>64</v>
      </c>
      <c r="L148">
        <v>42.25</v>
      </c>
      <c r="M148">
        <v>51.55</v>
      </c>
      <c r="N148">
        <v>4356.3500000000004</v>
      </c>
      <c r="O148">
        <v>241</v>
      </c>
      <c r="P148">
        <f>VLOOKUP($A148,Sheet2!$A:$E,2,0)</f>
        <v>4356.3500000000004</v>
      </c>
      <c r="Q148">
        <f>VLOOKUP($A148,Sheet2!$A:$E,3,0)</f>
        <v>4399.75</v>
      </c>
      <c r="R148">
        <f>VLOOKUP($A148,Sheet2!$A:$E,4,0)</f>
        <v>4327</v>
      </c>
      <c r="S148">
        <f>VLOOKUP($A148,Sheet2!$A:$E,5,0)</f>
        <v>4356.3500000000004</v>
      </c>
      <c r="T148">
        <f t="shared" si="38"/>
        <v>205</v>
      </c>
      <c r="U148">
        <f t="shared" si="39"/>
        <v>215.25</v>
      </c>
      <c r="V148">
        <f t="shared" si="40"/>
        <v>102</v>
      </c>
      <c r="W148">
        <f t="shared" si="41"/>
        <v>64</v>
      </c>
      <c r="X148" s="5">
        <f t="shared" si="42"/>
        <v>307.45</v>
      </c>
      <c r="Y148">
        <f t="shared" si="43"/>
        <v>377</v>
      </c>
      <c r="Z148">
        <f t="shared" si="44"/>
        <v>257.5</v>
      </c>
      <c r="AA148">
        <f t="shared" si="45"/>
        <v>289.7</v>
      </c>
      <c r="AB148">
        <f>IF(Z148/X148&lt;'model parameter'!$B$2,'model parameter'!$B$2,IF(Y148/X148&gt;'model parameter'!$B$1,'model parameter'!$B$1,AA148/X148))</f>
        <v>1.1100000000000001</v>
      </c>
      <c r="AC148">
        <f t="shared" si="55"/>
        <v>1.3341458184784303</v>
      </c>
      <c r="AD148">
        <f t="shared" si="53"/>
        <v>1.3042565211478601</v>
      </c>
      <c r="AF148">
        <f t="shared" si="52"/>
        <v>0.83753455846479108</v>
      </c>
      <c r="AG148">
        <f t="shared" si="46"/>
        <v>1.2262156448202961</v>
      </c>
      <c r="AH148" s="14">
        <f t="shared" si="47"/>
        <v>23121.377547052572</v>
      </c>
      <c r="AI148">
        <f t="shared" si="48"/>
        <v>25529.380491728207</v>
      </c>
      <c r="AJ148" s="14">
        <f t="shared" si="49"/>
        <v>2408.0029446756344</v>
      </c>
      <c r="AK148" s="14">
        <f t="shared" si="54"/>
        <v>-12329.973969631897</v>
      </c>
      <c r="AL148">
        <f t="shared" si="50"/>
        <v>1.1041461712121299</v>
      </c>
      <c r="AM148">
        <f t="shared" si="56"/>
        <v>0.36238654447864205</v>
      </c>
      <c r="AN148" s="15">
        <f t="shared" si="51"/>
        <v>1</v>
      </c>
    </row>
    <row r="149" spans="1:40" x14ac:dyDescent="0.25">
      <c r="A149" s="2">
        <v>39297</v>
      </c>
      <c r="B149" s="2">
        <v>39324</v>
      </c>
      <c r="C149" t="s">
        <v>15</v>
      </c>
      <c r="D149">
        <v>4500</v>
      </c>
      <c r="E149">
        <v>202</v>
      </c>
      <c r="F149">
        <v>210</v>
      </c>
      <c r="G149">
        <v>182</v>
      </c>
      <c r="H149">
        <v>191.25</v>
      </c>
      <c r="I149" t="s">
        <v>16</v>
      </c>
      <c r="J149">
        <v>55</v>
      </c>
      <c r="K149">
        <v>65.75</v>
      </c>
      <c r="L149">
        <v>52.05</v>
      </c>
      <c r="M149">
        <v>55.95</v>
      </c>
      <c r="N149">
        <v>4401.55</v>
      </c>
      <c r="O149">
        <v>241</v>
      </c>
      <c r="P149">
        <f>VLOOKUP($A149,Sheet2!$A:$E,2,0)</f>
        <v>4355.75</v>
      </c>
      <c r="Q149">
        <f>VLOOKUP($A149,Sheet2!$A:$E,3,0)</f>
        <v>4428.1000000000004</v>
      </c>
      <c r="R149">
        <f>VLOOKUP($A149,Sheet2!$A:$E,4,0)</f>
        <v>4355.75</v>
      </c>
      <c r="S149">
        <f>VLOOKUP($A149,Sheet2!$A:$E,5,0)</f>
        <v>4401.55</v>
      </c>
      <c r="T149">
        <f t="shared" si="38"/>
        <v>182</v>
      </c>
      <c r="U149">
        <f t="shared" si="39"/>
        <v>196.30000000000018</v>
      </c>
      <c r="V149">
        <f t="shared" si="40"/>
        <v>65.75</v>
      </c>
      <c r="W149">
        <f t="shared" si="41"/>
        <v>65.75</v>
      </c>
      <c r="X149" s="5">
        <f t="shared" si="42"/>
        <v>257</v>
      </c>
      <c r="Y149">
        <f t="shared" si="43"/>
        <v>275.75</v>
      </c>
      <c r="Z149">
        <f t="shared" si="44"/>
        <v>247.2</v>
      </c>
      <c r="AA149">
        <f t="shared" si="45"/>
        <v>247.2</v>
      </c>
      <c r="AB149">
        <f>IF(Z149/X149&lt;'model parameter'!$B$2,'model parameter'!$B$2,IF(Y149/X149&gt;'model parameter'!$B$1,'model parameter'!$B$1,AA149/X149))</f>
        <v>0.96186770428015556</v>
      </c>
      <c r="AC149">
        <f t="shared" si="55"/>
        <v>1.2832717755948169</v>
      </c>
      <c r="AD149">
        <f t="shared" si="53"/>
        <v>1.2661242254280156</v>
      </c>
      <c r="AF149">
        <f t="shared" si="52"/>
        <v>0.96186770428015556</v>
      </c>
      <c r="AG149">
        <f t="shared" si="46"/>
        <v>1.0729571984435797</v>
      </c>
      <c r="AH149" s="14">
        <f t="shared" si="47"/>
        <v>19335.096169189499</v>
      </c>
      <c r="AI149">
        <f t="shared" si="48"/>
        <v>18479.304086526401</v>
      </c>
      <c r="AJ149" s="14">
        <f t="shared" si="49"/>
        <v>-855.79208266309797</v>
      </c>
      <c r="AK149" s="14">
        <f t="shared" si="54"/>
        <v>-13185.766052294995</v>
      </c>
      <c r="AL149">
        <f t="shared" si="50"/>
        <v>0.95573892805214988</v>
      </c>
      <c r="AM149">
        <f t="shared" si="56"/>
        <v>0.34634692756054009</v>
      </c>
      <c r="AN149" s="15">
        <f t="shared" si="51"/>
        <v>0</v>
      </c>
    </row>
    <row r="150" spans="1:40" x14ac:dyDescent="0.25">
      <c r="A150" s="2">
        <v>39300</v>
      </c>
      <c r="B150" s="2">
        <v>39324</v>
      </c>
      <c r="C150" t="s">
        <v>15</v>
      </c>
      <c r="D150">
        <v>4500</v>
      </c>
      <c r="E150">
        <v>225.55</v>
      </c>
      <c r="F150">
        <v>288</v>
      </c>
      <c r="G150">
        <v>220</v>
      </c>
      <c r="H150">
        <v>239.55</v>
      </c>
      <c r="I150" t="s">
        <v>16</v>
      </c>
      <c r="J150">
        <v>32</v>
      </c>
      <c r="K150">
        <v>48</v>
      </c>
      <c r="L150">
        <v>32</v>
      </c>
      <c r="M150">
        <v>43.1</v>
      </c>
      <c r="N150">
        <v>4339.5</v>
      </c>
      <c r="O150">
        <v>241</v>
      </c>
      <c r="P150">
        <f>VLOOKUP($A150,Sheet2!$A:$E,2,0)</f>
        <v>4404.05</v>
      </c>
      <c r="Q150">
        <f>VLOOKUP($A150,Sheet2!$A:$E,3,0)</f>
        <v>4404.05</v>
      </c>
      <c r="R150">
        <f>VLOOKUP($A150,Sheet2!$A:$E,4,0)</f>
        <v>4267.1499999999996</v>
      </c>
      <c r="S150">
        <f>VLOOKUP($A150,Sheet2!$A:$E,5,0)</f>
        <v>4339.5</v>
      </c>
      <c r="T150">
        <f t="shared" si="38"/>
        <v>220</v>
      </c>
      <c r="U150">
        <f t="shared" si="39"/>
        <v>264.85000000000036</v>
      </c>
      <c r="V150">
        <f t="shared" si="40"/>
        <v>55.149999999999636</v>
      </c>
      <c r="W150">
        <f t="shared" si="41"/>
        <v>48</v>
      </c>
      <c r="X150" s="5">
        <f t="shared" si="42"/>
        <v>257.55</v>
      </c>
      <c r="Y150">
        <f t="shared" si="43"/>
        <v>343.14999999999964</v>
      </c>
      <c r="Z150">
        <f t="shared" si="44"/>
        <v>257.55</v>
      </c>
      <c r="AA150">
        <f t="shared" si="45"/>
        <v>282.65000000000003</v>
      </c>
      <c r="AB150">
        <f>IF(Z150/X150&lt;'model parameter'!$B$2,'model parameter'!$B$2,IF(Y150/X150&gt;'model parameter'!$B$1,'model parameter'!$B$1,AA150/X150))</f>
        <v>1.1100000000000001</v>
      </c>
      <c r="AC150">
        <f t="shared" si="55"/>
        <v>1.4244316709102469</v>
      </c>
      <c r="AD150">
        <f t="shared" si="53"/>
        <v>1.3761242254280157</v>
      </c>
      <c r="AF150">
        <f t="shared" si="52"/>
        <v>1</v>
      </c>
      <c r="AG150">
        <f t="shared" si="46"/>
        <v>1.3323626480295074</v>
      </c>
      <c r="AH150" s="14">
        <f t="shared" si="47"/>
        <v>19376.373765974924</v>
      </c>
      <c r="AI150">
        <f t="shared" si="48"/>
        <v>21378.229672305093</v>
      </c>
      <c r="AJ150" s="14">
        <f t="shared" si="49"/>
        <v>2001.8559063301691</v>
      </c>
      <c r="AK150" s="14">
        <f t="shared" si="54"/>
        <v>-11183.910145964826</v>
      </c>
      <c r="AL150">
        <f t="shared" si="50"/>
        <v>1.103314269765246</v>
      </c>
      <c r="AM150">
        <f t="shared" si="56"/>
        <v>0.38212950746689384</v>
      </c>
      <c r="AN150" s="15">
        <f t="shared" si="51"/>
        <v>0</v>
      </c>
    </row>
    <row r="151" spans="1:40" x14ac:dyDescent="0.25">
      <c r="A151" s="2">
        <v>39301</v>
      </c>
      <c r="B151" s="2">
        <v>39324</v>
      </c>
      <c r="C151" t="s">
        <v>15</v>
      </c>
      <c r="D151">
        <v>4500</v>
      </c>
      <c r="E151">
        <v>215</v>
      </c>
      <c r="F151">
        <v>235</v>
      </c>
      <c r="G151">
        <v>199</v>
      </c>
      <c r="H151">
        <v>227.75</v>
      </c>
      <c r="I151" t="s">
        <v>16</v>
      </c>
      <c r="J151">
        <v>56.1</v>
      </c>
      <c r="K151">
        <v>56.1</v>
      </c>
      <c r="L151">
        <v>39</v>
      </c>
      <c r="M151">
        <v>41.1</v>
      </c>
      <c r="N151">
        <v>4356.3500000000004</v>
      </c>
      <c r="O151">
        <v>241</v>
      </c>
      <c r="P151">
        <f>VLOOKUP($A151,Sheet2!$A:$E,2,0)</f>
        <v>4341.5</v>
      </c>
      <c r="Q151">
        <f>VLOOKUP($A151,Sheet2!$A:$E,3,0)</f>
        <v>4406.3999999999996</v>
      </c>
      <c r="R151">
        <f>VLOOKUP($A151,Sheet2!$A:$E,4,0)</f>
        <v>4341.5</v>
      </c>
      <c r="S151">
        <f>VLOOKUP($A151,Sheet2!$A:$E,5,0)</f>
        <v>4356.3500000000004</v>
      </c>
      <c r="T151">
        <f t="shared" si="38"/>
        <v>199</v>
      </c>
      <c r="U151">
        <f t="shared" si="39"/>
        <v>197.5</v>
      </c>
      <c r="V151">
        <f t="shared" si="40"/>
        <v>76.5</v>
      </c>
      <c r="W151">
        <f t="shared" si="41"/>
        <v>56.1</v>
      </c>
      <c r="X151" s="5">
        <f t="shared" si="42"/>
        <v>271.10000000000002</v>
      </c>
      <c r="Y151">
        <f t="shared" si="43"/>
        <v>311.5</v>
      </c>
      <c r="Z151">
        <f t="shared" si="44"/>
        <v>236.5</v>
      </c>
      <c r="AA151">
        <f t="shared" si="45"/>
        <v>268.85000000000002</v>
      </c>
      <c r="AB151">
        <f>IF(Z151/X151&lt;'model parameter'!$B$2,'model parameter'!$B$2,IF(Y151/X151&gt;'model parameter'!$B$1,'model parameter'!$B$1,AA151/X151))</f>
        <v>1.1100000000000001</v>
      </c>
      <c r="AC151">
        <f t="shared" si="55"/>
        <v>1.5811191547103742</v>
      </c>
      <c r="AD151">
        <f t="shared" si="53"/>
        <v>1.4861242254280158</v>
      </c>
      <c r="AF151">
        <f t="shared" si="52"/>
        <v>0.87237181851715229</v>
      </c>
      <c r="AG151">
        <f t="shared" si="46"/>
        <v>1.1490225009221688</v>
      </c>
      <c r="AH151" s="14">
        <f t="shared" si="47"/>
        <v>20393.303650415848</v>
      </c>
      <c r="AI151">
        <f t="shared" si="48"/>
        <v>22505.445976978106</v>
      </c>
      <c r="AJ151" s="14">
        <f t="shared" si="49"/>
        <v>2112.1423265622579</v>
      </c>
      <c r="AK151" s="14">
        <f t="shared" si="54"/>
        <v>-9071.7678194025684</v>
      </c>
      <c r="AL151">
        <f t="shared" si="50"/>
        <v>1.1035703857878461</v>
      </c>
      <c r="AM151">
        <f t="shared" si="56"/>
        <v>0.42170680797615961</v>
      </c>
      <c r="AN151" s="15">
        <f t="shared" si="51"/>
        <v>1</v>
      </c>
    </row>
    <row r="152" spans="1:40" x14ac:dyDescent="0.25">
      <c r="A152" s="2">
        <v>39302</v>
      </c>
      <c r="B152" s="2">
        <v>39324</v>
      </c>
      <c r="C152" t="s">
        <v>15</v>
      </c>
      <c r="D152">
        <v>4500</v>
      </c>
      <c r="E152">
        <v>190.15</v>
      </c>
      <c r="F152">
        <v>190.15</v>
      </c>
      <c r="G152">
        <v>125</v>
      </c>
      <c r="H152">
        <v>130.30000000000001</v>
      </c>
      <c r="I152" t="s">
        <v>16</v>
      </c>
      <c r="J152">
        <v>54.9</v>
      </c>
      <c r="K152">
        <v>73.849999999999994</v>
      </c>
      <c r="L152">
        <v>49.25</v>
      </c>
      <c r="M152">
        <v>69.5</v>
      </c>
      <c r="N152">
        <v>4462.1000000000004</v>
      </c>
      <c r="O152">
        <v>241</v>
      </c>
      <c r="P152">
        <f>VLOOKUP($A152,Sheet2!$A:$E,2,0)</f>
        <v>4357</v>
      </c>
      <c r="Q152">
        <f>VLOOKUP($A152,Sheet2!$A:$E,3,0)</f>
        <v>4472.1499999999996</v>
      </c>
      <c r="R152">
        <f>VLOOKUP($A152,Sheet2!$A:$E,4,0)</f>
        <v>4356.75</v>
      </c>
      <c r="S152">
        <f>VLOOKUP($A152,Sheet2!$A:$E,5,0)</f>
        <v>4462.1000000000004</v>
      </c>
      <c r="T152">
        <f t="shared" si="38"/>
        <v>125</v>
      </c>
      <c r="U152">
        <f t="shared" si="39"/>
        <v>190.15</v>
      </c>
      <c r="V152">
        <f t="shared" si="40"/>
        <v>49.25</v>
      </c>
      <c r="W152">
        <f t="shared" si="41"/>
        <v>73.849999999999994</v>
      </c>
      <c r="X152" s="5">
        <f t="shared" si="42"/>
        <v>245.05</v>
      </c>
      <c r="Y152">
        <f t="shared" si="43"/>
        <v>245.05</v>
      </c>
      <c r="Z152">
        <f t="shared" si="44"/>
        <v>198.85</v>
      </c>
      <c r="AA152">
        <f t="shared" si="45"/>
        <v>199.8</v>
      </c>
      <c r="AB152">
        <f>IF(Z152/X152&lt;'model parameter'!$B$2,'model parameter'!$B$2,IF(Y152/X152&gt;'model parameter'!$B$1,'model parameter'!$B$1,AA152/X152))</f>
        <v>0.81534380738624768</v>
      </c>
      <c r="AC152">
        <f t="shared" si="55"/>
        <v>1.289155711532882</v>
      </c>
      <c r="AD152">
        <f t="shared" si="53"/>
        <v>1.3014680328142636</v>
      </c>
      <c r="AF152">
        <f t="shared" si="52"/>
        <v>0.81146704754131804</v>
      </c>
      <c r="AG152">
        <f t="shared" si="46"/>
        <v>1</v>
      </c>
      <c r="AH152" s="14">
        <f t="shared" si="47"/>
        <v>18438.246566306174</v>
      </c>
      <c r="AI152">
        <f t="shared" si="48"/>
        <v>14926.8920761876</v>
      </c>
      <c r="AJ152" s="14">
        <f t="shared" si="49"/>
        <v>-3511.3544901185742</v>
      </c>
      <c r="AK152" s="14">
        <f t="shared" si="54"/>
        <v>-12583.122309521143</v>
      </c>
      <c r="AL152">
        <f t="shared" si="50"/>
        <v>0.80956136596333517</v>
      </c>
      <c r="AM152">
        <f t="shared" si="56"/>
        <v>0.34139753950121765</v>
      </c>
      <c r="AN152" s="15">
        <f t="shared" si="51"/>
        <v>0</v>
      </c>
    </row>
    <row r="153" spans="1:40" x14ac:dyDescent="0.25">
      <c r="A153" s="2">
        <v>39303</v>
      </c>
      <c r="B153" s="2">
        <v>39324</v>
      </c>
      <c r="C153" t="s">
        <v>15</v>
      </c>
      <c r="D153">
        <v>4500</v>
      </c>
      <c r="E153">
        <v>105</v>
      </c>
      <c r="F153">
        <v>206</v>
      </c>
      <c r="G153">
        <v>93.2</v>
      </c>
      <c r="H153">
        <v>195.45</v>
      </c>
      <c r="I153" t="s">
        <v>16</v>
      </c>
      <c r="J153">
        <v>80</v>
      </c>
      <c r="K153">
        <v>95.1</v>
      </c>
      <c r="L153">
        <v>56</v>
      </c>
      <c r="M153">
        <v>59.75</v>
      </c>
      <c r="N153">
        <v>4403.2</v>
      </c>
      <c r="O153">
        <v>241</v>
      </c>
      <c r="P153">
        <f>VLOOKUP($A153,Sheet2!$A:$E,2,0)</f>
        <v>4462.25</v>
      </c>
      <c r="Q153">
        <f>VLOOKUP($A153,Sheet2!$A:$E,3,0)</f>
        <v>4530.05</v>
      </c>
      <c r="R153">
        <f>VLOOKUP($A153,Sheet2!$A:$E,4,0)</f>
        <v>4390.8</v>
      </c>
      <c r="S153">
        <f>VLOOKUP($A153,Sheet2!$A:$E,5,0)</f>
        <v>4403.2</v>
      </c>
      <c r="T153">
        <f t="shared" si="38"/>
        <v>93.2</v>
      </c>
      <c r="U153">
        <f t="shared" si="39"/>
        <v>165.19999999999982</v>
      </c>
      <c r="V153">
        <f t="shared" si="40"/>
        <v>96.800000000000182</v>
      </c>
      <c r="W153">
        <f t="shared" si="41"/>
        <v>95.1</v>
      </c>
      <c r="X153" s="5">
        <f t="shared" si="42"/>
        <v>185</v>
      </c>
      <c r="Y153">
        <f t="shared" si="43"/>
        <v>302.80000000000018</v>
      </c>
      <c r="Z153">
        <f t="shared" si="44"/>
        <v>185</v>
      </c>
      <c r="AA153">
        <f t="shared" si="45"/>
        <v>255.2</v>
      </c>
      <c r="AB153">
        <f>IF(Z153/X153&lt;'model parameter'!$B$2,'model parameter'!$B$2,IF(Y153/X153&gt;'model parameter'!$B$1,'model parameter'!$B$1,AA153/X153))</f>
        <v>1.1100000000000001</v>
      </c>
      <c r="AC153">
        <f t="shared" si="55"/>
        <v>1.4309628398014991</v>
      </c>
      <c r="AD153">
        <f t="shared" si="53"/>
        <v>1.4114680328142637</v>
      </c>
      <c r="AF153">
        <f t="shared" si="52"/>
        <v>1</v>
      </c>
      <c r="AG153">
        <f t="shared" si="46"/>
        <v>1.6367567567567578</v>
      </c>
      <c r="AH153" s="14">
        <f t="shared" si="47"/>
        <v>13931.4834990975</v>
      </c>
      <c r="AI153">
        <f t="shared" si="48"/>
        <v>15342.839052081701</v>
      </c>
      <c r="AJ153" s="14">
        <f t="shared" si="49"/>
        <v>1411.3555529842015</v>
      </c>
      <c r="AK153" s="14">
        <f t="shared" si="54"/>
        <v>-11171.766756536941</v>
      </c>
      <c r="AL153">
        <f t="shared" si="50"/>
        <v>1.1013069105724189</v>
      </c>
      <c r="AM153">
        <f t="shared" si="56"/>
        <v>0.37598346950511136</v>
      </c>
      <c r="AN153" s="15">
        <f t="shared" si="51"/>
        <v>0</v>
      </c>
    </row>
    <row r="154" spans="1:40" x14ac:dyDescent="0.25">
      <c r="A154" s="2">
        <v>39304</v>
      </c>
      <c r="B154" s="2">
        <v>39324</v>
      </c>
      <c r="C154" t="s">
        <v>15</v>
      </c>
      <c r="D154">
        <v>4500</v>
      </c>
      <c r="E154">
        <v>308</v>
      </c>
      <c r="F154">
        <v>315</v>
      </c>
      <c r="G154">
        <v>230.1</v>
      </c>
      <c r="H154">
        <v>250</v>
      </c>
      <c r="I154" t="s">
        <v>16</v>
      </c>
      <c r="J154">
        <v>31</v>
      </c>
      <c r="K154">
        <v>44</v>
      </c>
      <c r="L154">
        <v>28</v>
      </c>
      <c r="M154">
        <v>41</v>
      </c>
      <c r="N154">
        <v>4333.3500000000004</v>
      </c>
      <c r="O154">
        <v>241</v>
      </c>
      <c r="P154">
        <f>VLOOKUP($A154,Sheet2!$A:$E,2,0)</f>
        <v>4393.6000000000004</v>
      </c>
      <c r="Q154">
        <f>VLOOKUP($A154,Sheet2!$A:$E,3,0)</f>
        <v>4395.5</v>
      </c>
      <c r="R154">
        <f>VLOOKUP($A154,Sheet2!$A:$E,4,0)</f>
        <v>4239.2</v>
      </c>
      <c r="S154">
        <f>VLOOKUP($A154,Sheet2!$A:$E,5,0)</f>
        <v>4333.3500000000004</v>
      </c>
      <c r="T154">
        <f t="shared" si="38"/>
        <v>230.1</v>
      </c>
      <c r="U154">
        <f t="shared" si="39"/>
        <v>288.80000000000018</v>
      </c>
      <c r="V154">
        <f t="shared" si="40"/>
        <v>54.199999999999818</v>
      </c>
      <c r="W154">
        <f t="shared" si="41"/>
        <v>44</v>
      </c>
      <c r="X154" s="5">
        <f t="shared" si="42"/>
        <v>339</v>
      </c>
      <c r="Y154">
        <f t="shared" si="43"/>
        <v>369.19999999999982</v>
      </c>
      <c r="Z154">
        <f t="shared" si="44"/>
        <v>274.10000000000002</v>
      </c>
      <c r="AA154">
        <f t="shared" si="45"/>
        <v>291</v>
      </c>
      <c r="AB154">
        <f>IF(Z154/X154&lt;'model parameter'!$B$2,'model parameter'!$B$2,IF(Y154/X154&gt;'model parameter'!$B$1,'model parameter'!$B$1,AA154/X154))</f>
        <v>0.8584070796460177</v>
      </c>
      <c r="AC154">
        <f t="shared" si="55"/>
        <v>1.2283486323959771</v>
      </c>
      <c r="AD154">
        <f t="shared" si="53"/>
        <v>1.2698751124602814</v>
      </c>
      <c r="AF154">
        <f t="shared" si="52"/>
        <v>0.8085545722713865</v>
      </c>
      <c r="AG154">
        <f t="shared" si="46"/>
        <v>1.0890855457227133</v>
      </c>
      <c r="AH154" s="14">
        <f t="shared" si="47"/>
        <v>25489.210599016496</v>
      </c>
      <c r="AI154">
        <f t="shared" si="48"/>
        <v>21761.912653042</v>
      </c>
      <c r="AJ154" s="14">
        <f t="shared" si="49"/>
        <v>-3727.2979459744965</v>
      </c>
      <c r="AK154" s="14">
        <f t="shared" si="54"/>
        <v>-14899.064702511438</v>
      </c>
      <c r="AL154">
        <f t="shared" si="50"/>
        <v>0.85376958099603462</v>
      </c>
      <c r="AM154">
        <f t="shared" si="56"/>
        <v>0.3210032492208143</v>
      </c>
      <c r="AN154" s="15">
        <f t="shared" si="51"/>
        <v>0</v>
      </c>
    </row>
    <row r="155" spans="1:40" x14ac:dyDescent="0.25">
      <c r="A155" s="2">
        <v>39307</v>
      </c>
      <c r="B155" s="2">
        <v>39324</v>
      </c>
      <c r="C155" t="s">
        <v>15</v>
      </c>
      <c r="D155">
        <v>4500</v>
      </c>
      <c r="E155">
        <v>201</v>
      </c>
      <c r="F155">
        <v>230</v>
      </c>
      <c r="G155">
        <v>184</v>
      </c>
      <c r="H155">
        <v>194.45</v>
      </c>
      <c r="I155" t="s">
        <v>16</v>
      </c>
      <c r="J155">
        <v>45</v>
      </c>
      <c r="K155">
        <v>50</v>
      </c>
      <c r="L155">
        <v>35.1</v>
      </c>
      <c r="M155">
        <v>48.5</v>
      </c>
      <c r="N155">
        <v>4373.6499999999996</v>
      </c>
      <c r="O155">
        <v>241</v>
      </c>
      <c r="P155">
        <f>VLOOKUP($A155,Sheet2!$A:$E,2,0)</f>
        <v>4324.6499999999996</v>
      </c>
      <c r="Q155">
        <f>VLOOKUP($A155,Sheet2!$A:$E,3,0)</f>
        <v>4383.8</v>
      </c>
      <c r="R155">
        <f>VLOOKUP($A155,Sheet2!$A:$E,4,0)</f>
        <v>4324.6499999999996</v>
      </c>
      <c r="S155">
        <f>VLOOKUP($A155,Sheet2!$A:$E,5,0)</f>
        <v>4373.6499999999996</v>
      </c>
      <c r="T155">
        <f t="shared" si="38"/>
        <v>184</v>
      </c>
      <c r="U155">
        <f t="shared" si="39"/>
        <v>210.45000000000073</v>
      </c>
      <c r="V155">
        <f t="shared" si="40"/>
        <v>54.649999999999636</v>
      </c>
      <c r="W155">
        <f t="shared" si="41"/>
        <v>50</v>
      </c>
      <c r="X155" s="5">
        <f t="shared" si="42"/>
        <v>246</v>
      </c>
      <c r="Y155">
        <f t="shared" si="43"/>
        <v>284.64999999999964</v>
      </c>
      <c r="Z155">
        <f t="shared" si="44"/>
        <v>234</v>
      </c>
      <c r="AA155">
        <f t="shared" si="45"/>
        <v>242.95</v>
      </c>
      <c r="AB155">
        <f>IF(Z155/X155&lt;'model parameter'!$B$2,'model parameter'!$B$2,IF(Y155/X155&gt;'model parameter'!$B$1,'model parameter'!$B$1,AA155/X155))</f>
        <v>1.1100000000000001</v>
      </c>
      <c r="AC155">
        <f t="shared" si="55"/>
        <v>1.3634669819595346</v>
      </c>
      <c r="AD155">
        <f t="shared" si="53"/>
        <v>1.3798751124602815</v>
      </c>
      <c r="AF155">
        <f t="shared" si="52"/>
        <v>0.95121951219512191</v>
      </c>
      <c r="AG155">
        <f t="shared" si="46"/>
        <v>1.1571138211382099</v>
      </c>
      <c r="AH155" s="14">
        <f t="shared" si="47"/>
        <v>18509.544233481</v>
      </c>
      <c r="AI155">
        <f t="shared" si="48"/>
        <v>20417.392157989718</v>
      </c>
      <c r="AJ155" s="14">
        <f t="shared" si="49"/>
        <v>1907.8479245087183</v>
      </c>
      <c r="AK155" s="14">
        <f t="shared" si="54"/>
        <v>-12991.216778002719</v>
      </c>
      <c r="AL155">
        <f t="shared" si="50"/>
        <v>1.1030737386314302</v>
      </c>
      <c r="AM155">
        <f t="shared" si="56"/>
        <v>0.3540902542308404</v>
      </c>
      <c r="AN155" s="15">
        <f t="shared" si="51"/>
        <v>0</v>
      </c>
    </row>
    <row r="156" spans="1:40" x14ac:dyDescent="0.25">
      <c r="A156" s="2">
        <v>39308</v>
      </c>
      <c r="B156" s="2">
        <v>39324</v>
      </c>
      <c r="C156" t="s">
        <v>15</v>
      </c>
      <c r="D156">
        <v>4500</v>
      </c>
      <c r="E156">
        <v>195.55</v>
      </c>
      <c r="F156">
        <v>211.85</v>
      </c>
      <c r="G156">
        <v>186.1</v>
      </c>
      <c r="H156">
        <v>196.95</v>
      </c>
      <c r="I156" t="s">
        <v>16</v>
      </c>
      <c r="J156">
        <v>45.1</v>
      </c>
      <c r="K156">
        <v>46</v>
      </c>
      <c r="L156">
        <v>34.65</v>
      </c>
      <c r="M156">
        <v>38.950000000000003</v>
      </c>
      <c r="N156">
        <v>4370.2</v>
      </c>
      <c r="O156">
        <v>241</v>
      </c>
      <c r="P156">
        <f>VLOOKUP($A156,Sheet2!$A:$E,2,0)</f>
        <v>4373.8999999999996</v>
      </c>
      <c r="Q156">
        <f>VLOOKUP($A156,Sheet2!$A:$E,3,0)</f>
        <v>4394.3</v>
      </c>
      <c r="R156">
        <f>VLOOKUP($A156,Sheet2!$A:$E,4,0)</f>
        <v>4354.3500000000004</v>
      </c>
      <c r="S156">
        <f>VLOOKUP($A156,Sheet2!$A:$E,5,0)</f>
        <v>4370.2</v>
      </c>
      <c r="T156">
        <f t="shared" si="38"/>
        <v>186.1</v>
      </c>
      <c r="U156">
        <f t="shared" si="39"/>
        <v>180.29999999999927</v>
      </c>
      <c r="V156">
        <f t="shared" si="40"/>
        <v>66.200000000000728</v>
      </c>
      <c r="W156">
        <f t="shared" si="41"/>
        <v>46</v>
      </c>
      <c r="X156" s="5">
        <f t="shared" si="42"/>
        <v>240.65</v>
      </c>
      <c r="Y156">
        <f t="shared" si="43"/>
        <v>278.05000000000075</v>
      </c>
      <c r="Z156">
        <f t="shared" si="44"/>
        <v>214.94999999999928</v>
      </c>
      <c r="AA156">
        <f t="shared" si="45"/>
        <v>235.89999999999998</v>
      </c>
      <c r="AB156">
        <f>IF(Z156/X156&lt;'model parameter'!$B$2,'model parameter'!$B$2,IF(Y156/X156&gt;'model parameter'!$B$1,'model parameter'!$B$1,AA156/X156))</f>
        <v>1.1100000000000001</v>
      </c>
      <c r="AC156">
        <f t="shared" si="55"/>
        <v>1.5134483499750835</v>
      </c>
      <c r="AD156">
        <f t="shared" si="53"/>
        <v>1.4898751124602816</v>
      </c>
      <c r="AF156">
        <f t="shared" si="52"/>
        <v>0.89320590068563999</v>
      </c>
      <c r="AG156">
        <f t="shared" si="46"/>
        <v>1.155412424683153</v>
      </c>
      <c r="AH156" s="14">
        <f t="shared" si="47"/>
        <v>18108.025792022774</v>
      </c>
      <c r="AI156">
        <f t="shared" si="48"/>
        <v>19972.328893783037</v>
      </c>
      <c r="AJ156" s="14">
        <f t="shared" si="49"/>
        <v>1864.3031017602625</v>
      </c>
      <c r="AK156" s="14">
        <f t="shared" si="54"/>
        <v>-11126.913676242457</v>
      </c>
      <c r="AL156">
        <f t="shared" si="50"/>
        <v>1.102954519900317</v>
      </c>
      <c r="AM156">
        <f t="shared" si="56"/>
        <v>0.39054544635655775</v>
      </c>
      <c r="AN156" s="15">
        <f t="shared" si="51"/>
        <v>1</v>
      </c>
    </row>
    <row r="157" spans="1:40" x14ac:dyDescent="0.25">
      <c r="A157" s="2">
        <v>39310</v>
      </c>
      <c r="B157" s="2">
        <v>39324</v>
      </c>
      <c r="C157" t="s">
        <v>15</v>
      </c>
      <c r="D157">
        <v>4500</v>
      </c>
      <c r="E157">
        <v>370</v>
      </c>
      <c r="F157">
        <v>389.3</v>
      </c>
      <c r="G157">
        <v>339</v>
      </c>
      <c r="H157">
        <v>378.65</v>
      </c>
      <c r="I157" t="s">
        <v>16</v>
      </c>
      <c r="J157">
        <v>20</v>
      </c>
      <c r="K157">
        <v>29.9</v>
      </c>
      <c r="L157">
        <v>13.55</v>
      </c>
      <c r="M157">
        <v>16.55</v>
      </c>
      <c r="N157">
        <v>4178.6000000000004</v>
      </c>
      <c r="O157">
        <v>241</v>
      </c>
      <c r="P157">
        <f>VLOOKUP($A157,Sheet2!$A:$E,2,0)</f>
        <v>4366</v>
      </c>
      <c r="Q157">
        <f>VLOOKUP($A157,Sheet2!$A:$E,3,0)</f>
        <v>4366</v>
      </c>
      <c r="R157">
        <f>VLOOKUP($A157,Sheet2!$A:$E,4,0)</f>
        <v>4171.1499999999996</v>
      </c>
      <c r="S157">
        <f>VLOOKUP($A157,Sheet2!$A:$E,5,0)</f>
        <v>4178.6000000000004</v>
      </c>
      <c r="T157">
        <f t="shared" si="38"/>
        <v>339</v>
      </c>
      <c r="U157">
        <f t="shared" si="39"/>
        <v>342.40000000000055</v>
      </c>
      <c r="V157">
        <f t="shared" si="40"/>
        <v>60.449999999999818</v>
      </c>
      <c r="W157">
        <f t="shared" si="41"/>
        <v>29.9</v>
      </c>
      <c r="X157" s="5">
        <f t="shared" si="42"/>
        <v>390</v>
      </c>
      <c r="Y157">
        <f t="shared" si="43"/>
        <v>449.74999999999983</v>
      </c>
      <c r="Z157">
        <f t="shared" si="44"/>
        <v>355.95000000000056</v>
      </c>
      <c r="AA157">
        <f t="shared" si="45"/>
        <v>395.2</v>
      </c>
      <c r="AB157">
        <f>IF(Z157/X157&lt;'model parameter'!$B$2,'model parameter'!$B$2,IF(Y157/X157&gt;'model parameter'!$B$1,'model parameter'!$B$1,AA157/X157))</f>
        <v>1.1100000000000001</v>
      </c>
      <c r="AC157">
        <f t="shared" si="55"/>
        <v>1.6799276684723428</v>
      </c>
      <c r="AD157">
        <f t="shared" si="53"/>
        <v>1.5998751124602817</v>
      </c>
      <c r="AF157">
        <f t="shared" si="52"/>
        <v>0.91269230769230913</v>
      </c>
      <c r="AG157">
        <f t="shared" si="46"/>
        <v>1.1532051282051277</v>
      </c>
      <c r="AH157" s="14">
        <f t="shared" si="47"/>
        <v>29316.769573664998</v>
      </c>
      <c r="AI157">
        <f t="shared" si="48"/>
        <v>32396.665063739802</v>
      </c>
      <c r="AJ157" s="14">
        <f t="shared" si="49"/>
        <v>3079.8954900748031</v>
      </c>
      <c r="AK157" s="14">
        <f t="shared" si="54"/>
        <v>-8047.0181861676538</v>
      </c>
      <c r="AL157">
        <f t="shared" si="50"/>
        <v>1.1050557593781221</v>
      </c>
      <c r="AM157">
        <f t="shared" si="56"/>
        <v>0.43157449479521354</v>
      </c>
      <c r="AN157" s="15">
        <f t="shared" si="51"/>
        <v>0</v>
      </c>
    </row>
    <row r="158" spans="1:40" x14ac:dyDescent="0.25">
      <c r="A158" s="2">
        <v>39311</v>
      </c>
      <c r="B158" s="2">
        <v>39324</v>
      </c>
      <c r="C158" t="s">
        <v>15</v>
      </c>
      <c r="D158">
        <v>4500</v>
      </c>
      <c r="E158">
        <v>404.95</v>
      </c>
      <c r="F158">
        <v>588.95000000000005</v>
      </c>
      <c r="G158">
        <v>360</v>
      </c>
      <c r="H158">
        <v>428.05</v>
      </c>
      <c r="I158" t="s">
        <v>16</v>
      </c>
      <c r="J158">
        <v>11.5</v>
      </c>
      <c r="K158">
        <v>16</v>
      </c>
      <c r="L158">
        <v>10.15</v>
      </c>
      <c r="M158">
        <v>11.5</v>
      </c>
      <c r="N158">
        <v>4108.05</v>
      </c>
      <c r="O158">
        <v>241</v>
      </c>
      <c r="P158">
        <f>VLOOKUP($A158,Sheet2!$A:$E,2,0)</f>
        <v>4171.1000000000004</v>
      </c>
      <c r="Q158">
        <f>VLOOKUP($A158,Sheet2!$A:$E,3,0)</f>
        <v>4171.1000000000004</v>
      </c>
      <c r="R158">
        <f>VLOOKUP($A158,Sheet2!$A:$E,4,0)</f>
        <v>4002.2</v>
      </c>
      <c r="S158">
        <f>VLOOKUP($A158,Sheet2!$A:$E,5,0)</f>
        <v>4108.05</v>
      </c>
      <c r="T158">
        <f t="shared" si="38"/>
        <v>360</v>
      </c>
      <c r="U158">
        <f t="shared" si="39"/>
        <v>507.94999999999982</v>
      </c>
      <c r="V158">
        <f t="shared" si="40"/>
        <v>91.149999999999636</v>
      </c>
      <c r="W158">
        <f t="shared" si="41"/>
        <v>16</v>
      </c>
      <c r="X158" s="5">
        <f t="shared" si="42"/>
        <v>416.45</v>
      </c>
      <c r="Y158">
        <f t="shared" si="43"/>
        <v>680.09999999999968</v>
      </c>
      <c r="Z158">
        <f t="shared" si="44"/>
        <v>376</v>
      </c>
      <c r="AA158">
        <f t="shared" si="45"/>
        <v>439.55</v>
      </c>
      <c r="AB158">
        <f>IF(Z158/X158&lt;'model parameter'!$B$2,'model parameter'!$B$2,IF(Y158/X158&gt;'model parameter'!$B$1,'model parameter'!$B$1,AA158/X158))</f>
        <v>1.1100000000000001</v>
      </c>
      <c r="AC158">
        <f t="shared" si="55"/>
        <v>1.8647197120043006</v>
      </c>
      <c r="AD158">
        <f t="shared" si="53"/>
        <v>1.7098751124602818</v>
      </c>
      <c r="AF158">
        <f t="shared" si="52"/>
        <v>0.90286949213591072</v>
      </c>
      <c r="AG158">
        <f t="shared" si="46"/>
        <v>1.6330892063873206</v>
      </c>
      <c r="AH158" s="14">
        <f t="shared" si="47"/>
        <v>31301.846728164073</v>
      </c>
      <c r="AI158">
        <f t="shared" si="48"/>
        <v>34597.024566219596</v>
      </c>
      <c r="AJ158" s="14">
        <f t="shared" si="49"/>
        <v>3295.1778380555224</v>
      </c>
      <c r="AK158" s="14">
        <f t="shared" si="54"/>
        <v>-4751.8403481121313</v>
      </c>
      <c r="AL158">
        <f t="shared" si="50"/>
        <v>1.1052710361363651</v>
      </c>
      <c r="AM158">
        <f t="shared" si="56"/>
        <v>0.47700678903233401</v>
      </c>
      <c r="AN158" s="15">
        <f t="shared" si="51"/>
        <v>0</v>
      </c>
    </row>
    <row r="159" spans="1:40" x14ac:dyDescent="0.25">
      <c r="A159" s="2">
        <v>39314</v>
      </c>
      <c r="B159" s="2">
        <v>39324</v>
      </c>
      <c r="C159" t="s">
        <v>15</v>
      </c>
      <c r="D159">
        <v>4500</v>
      </c>
      <c r="E159">
        <v>330</v>
      </c>
      <c r="F159">
        <v>379</v>
      </c>
      <c r="G159">
        <v>285</v>
      </c>
      <c r="H159">
        <v>309.10000000000002</v>
      </c>
      <c r="I159" t="s">
        <v>16</v>
      </c>
      <c r="J159">
        <v>19.899999999999999</v>
      </c>
      <c r="K159">
        <v>22</v>
      </c>
      <c r="L159">
        <v>11</v>
      </c>
      <c r="M159">
        <v>13.3</v>
      </c>
      <c r="N159">
        <v>4209.05</v>
      </c>
      <c r="O159">
        <v>241</v>
      </c>
      <c r="P159">
        <f>VLOOKUP($A159,Sheet2!$A:$E,2,0)</f>
        <v>4108.95</v>
      </c>
      <c r="Q159">
        <f>VLOOKUP($A159,Sheet2!$A:$E,3,0)</f>
        <v>4262.6000000000004</v>
      </c>
      <c r="R159">
        <f>VLOOKUP($A159,Sheet2!$A:$E,4,0)</f>
        <v>4108.95</v>
      </c>
      <c r="S159">
        <f>VLOOKUP($A159,Sheet2!$A:$E,5,0)</f>
        <v>4209.05</v>
      </c>
      <c r="T159">
        <f t="shared" si="38"/>
        <v>285</v>
      </c>
      <c r="U159">
        <f t="shared" si="39"/>
        <v>379</v>
      </c>
      <c r="V159">
        <f t="shared" si="40"/>
        <v>11</v>
      </c>
      <c r="W159">
        <f t="shared" si="41"/>
        <v>22</v>
      </c>
      <c r="X159" s="5">
        <f t="shared" si="42"/>
        <v>349.9</v>
      </c>
      <c r="Y159">
        <f t="shared" si="43"/>
        <v>390</v>
      </c>
      <c r="Z159">
        <f t="shared" si="44"/>
        <v>307</v>
      </c>
      <c r="AA159">
        <f t="shared" si="45"/>
        <v>322.40000000000003</v>
      </c>
      <c r="AB159">
        <f>IF(Z159/X159&lt;'model parameter'!$B$2,'model parameter'!$B$2,IF(Y159/X159&gt;'model parameter'!$B$1,'model parameter'!$B$1,AA159/X159))</f>
        <v>1.1100000000000001</v>
      </c>
      <c r="AC159">
        <f t="shared" si="55"/>
        <v>2.0698388803247738</v>
      </c>
      <c r="AD159">
        <f t="shared" si="53"/>
        <v>1.8198751124602819</v>
      </c>
      <c r="AF159">
        <f t="shared" si="52"/>
        <v>0.87739354101171774</v>
      </c>
      <c r="AG159">
        <f t="shared" si="46"/>
        <v>1.114604172620749</v>
      </c>
      <c r="AH159" s="14">
        <f t="shared" si="47"/>
        <v>26307.257517127651</v>
      </c>
      <c r="AI159">
        <f t="shared" si="48"/>
        <v>29060.770317069117</v>
      </c>
      <c r="AJ159" s="14">
        <f t="shared" si="49"/>
        <v>2753.5127999414653</v>
      </c>
      <c r="AK159" s="14">
        <f t="shared" si="54"/>
        <v>-1998.327548170666</v>
      </c>
      <c r="AL159">
        <f t="shared" si="50"/>
        <v>1.1046674210775775</v>
      </c>
      <c r="AM159">
        <f t="shared" si="56"/>
        <v>0.52693385947684446</v>
      </c>
      <c r="AN159" s="15">
        <f t="shared" si="51"/>
        <v>1</v>
      </c>
    </row>
    <row r="160" spans="1:40" x14ac:dyDescent="0.25">
      <c r="A160" s="2">
        <v>39315</v>
      </c>
      <c r="B160" s="2">
        <v>39324</v>
      </c>
      <c r="C160" t="s">
        <v>15</v>
      </c>
      <c r="D160">
        <v>4500</v>
      </c>
      <c r="E160">
        <v>300</v>
      </c>
      <c r="F160">
        <v>479.9</v>
      </c>
      <c r="G160">
        <v>300</v>
      </c>
      <c r="H160">
        <v>464.75</v>
      </c>
      <c r="I160" t="s">
        <v>16</v>
      </c>
      <c r="J160">
        <v>9.0500000000000007</v>
      </c>
      <c r="K160">
        <v>10</v>
      </c>
      <c r="L160">
        <v>5.05</v>
      </c>
      <c r="M160">
        <v>6.8</v>
      </c>
      <c r="N160">
        <v>4074.9</v>
      </c>
      <c r="O160">
        <v>241</v>
      </c>
      <c r="P160">
        <f>VLOOKUP($A160,Sheet2!$A:$E,2,0)</f>
        <v>4209.55</v>
      </c>
      <c r="Q160">
        <f>VLOOKUP($A160,Sheet2!$A:$E,3,0)</f>
        <v>4238.1000000000004</v>
      </c>
      <c r="R160">
        <f>VLOOKUP($A160,Sheet2!$A:$E,4,0)</f>
        <v>4058.55</v>
      </c>
      <c r="S160">
        <f>VLOOKUP($A160,Sheet2!$A:$E,5,0)</f>
        <v>4074.9</v>
      </c>
      <c r="T160">
        <f t="shared" si="38"/>
        <v>300</v>
      </c>
      <c r="U160">
        <f t="shared" si="39"/>
        <v>446.5</v>
      </c>
      <c r="V160">
        <f t="shared" si="40"/>
        <v>38.449999999999818</v>
      </c>
      <c r="W160">
        <f t="shared" si="41"/>
        <v>10</v>
      </c>
      <c r="X160" s="5">
        <f t="shared" si="42"/>
        <v>309.05</v>
      </c>
      <c r="Y160">
        <f t="shared" si="43"/>
        <v>518.3499999999998</v>
      </c>
      <c r="Z160">
        <f t="shared" si="44"/>
        <v>309.05</v>
      </c>
      <c r="AA160">
        <f t="shared" si="45"/>
        <v>471.55</v>
      </c>
      <c r="AB160">
        <f>IF(Z160/X160&lt;'model parameter'!$B$2,'model parameter'!$B$2,IF(Y160/X160&gt;'model parameter'!$B$1,'model parameter'!$B$1,AA160/X160))</f>
        <v>1.1100000000000001</v>
      </c>
      <c r="AC160">
        <f t="shared" si="55"/>
        <v>2.297521157160499</v>
      </c>
      <c r="AD160">
        <f t="shared" si="53"/>
        <v>1.929875112460282</v>
      </c>
      <c r="AF160">
        <f t="shared" si="52"/>
        <v>1</v>
      </c>
      <c r="AG160">
        <f t="shared" si="46"/>
        <v>1.677236693091732</v>
      </c>
      <c r="AH160" s="14">
        <f t="shared" si="47"/>
        <v>23241.457828610171</v>
      </c>
      <c r="AI160">
        <f t="shared" si="48"/>
        <v>25662.483524014326</v>
      </c>
      <c r="AJ160" s="14">
        <f t="shared" si="49"/>
        <v>2421.0256954041542</v>
      </c>
      <c r="AK160" s="14">
        <f t="shared" si="54"/>
        <v>422.69814723348827</v>
      </c>
      <c r="AL160">
        <f t="shared" si="50"/>
        <v>1.1041684094542417</v>
      </c>
      <c r="AM160">
        <f t="shared" si="56"/>
        <v>0.58182372150613226</v>
      </c>
      <c r="AN160" s="15">
        <f t="shared" si="51"/>
        <v>0</v>
      </c>
    </row>
    <row r="161" spans="1:40" x14ac:dyDescent="0.25">
      <c r="A161" s="2">
        <v>39316</v>
      </c>
      <c r="B161" s="2">
        <v>39324</v>
      </c>
      <c r="C161" t="s">
        <v>15</v>
      </c>
      <c r="D161">
        <v>4500</v>
      </c>
      <c r="E161">
        <v>410</v>
      </c>
      <c r="F161">
        <v>480</v>
      </c>
      <c r="G161">
        <v>344</v>
      </c>
      <c r="H161">
        <v>360</v>
      </c>
      <c r="I161" t="s">
        <v>16</v>
      </c>
      <c r="J161">
        <v>7</v>
      </c>
      <c r="K161">
        <v>7</v>
      </c>
      <c r="L161">
        <v>1</v>
      </c>
      <c r="M161">
        <v>4.4000000000000004</v>
      </c>
      <c r="N161">
        <v>4153.1499999999996</v>
      </c>
      <c r="O161">
        <v>241</v>
      </c>
      <c r="P161">
        <f>VLOOKUP($A161,Sheet2!$A:$E,2,0)</f>
        <v>4081.25</v>
      </c>
      <c r="Q161">
        <f>VLOOKUP($A161,Sheet2!$A:$E,3,0)</f>
        <v>4165.7</v>
      </c>
      <c r="R161">
        <f>VLOOKUP($A161,Sheet2!$A:$E,4,0)</f>
        <v>4040.15</v>
      </c>
      <c r="S161">
        <f>VLOOKUP($A161,Sheet2!$A:$E,5,0)</f>
        <v>4153.1499999999996</v>
      </c>
      <c r="T161">
        <f t="shared" si="38"/>
        <v>344</v>
      </c>
      <c r="U161">
        <f t="shared" si="39"/>
        <v>460.84999999999991</v>
      </c>
      <c r="V161">
        <f t="shared" si="40"/>
        <v>20.149999999999636</v>
      </c>
      <c r="W161">
        <f t="shared" si="41"/>
        <v>7</v>
      </c>
      <c r="X161" s="5">
        <f t="shared" si="42"/>
        <v>417</v>
      </c>
      <c r="Y161">
        <f t="shared" si="43"/>
        <v>500.14999999999964</v>
      </c>
      <c r="Z161">
        <f t="shared" si="44"/>
        <v>351</v>
      </c>
      <c r="AA161">
        <f t="shared" si="45"/>
        <v>364.4</v>
      </c>
      <c r="AB161">
        <f>IF(Z161/X161&lt;'model parameter'!$B$2,'model parameter'!$B$2,IF(Y161/X161&gt;'model parameter'!$B$1,'model parameter'!$B$1,AA161/X161))</f>
        <v>1.1100000000000001</v>
      </c>
      <c r="AC161">
        <f t="shared" si="55"/>
        <v>2.5502484844481539</v>
      </c>
      <c r="AD161">
        <f t="shared" si="53"/>
        <v>2.0398751124602823</v>
      </c>
      <c r="AF161">
        <f t="shared" si="52"/>
        <v>0.84172661870503596</v>
      </c>
      <c r="AG161">
        <f t="shared" si="46"/>
        <v>1.199400479616306</v>
      </c>
      <c r="AH161" s="14">
        <f t="shared" si="47"/>
        <v>31343.124324949498</v>
      </c>
      <c r="AI161">
        <f t="shared" si="48"/>
        <v>34642.778733567953</v>
      </c>
      <c r="AJ161" s="14">
        <f t="shared" si="49"/>
        <v>3299.6544086184549</v>
      </c>
      <c r="AK161" s="14">
        <f t="shared" si="54"/>
        <v>3722.3525558519432</v>
      </c>
      <c r="AL161">
        <f t="shared" si="50"/>
        <v>1.1052752231848149</v>
      </c>
      <c r="AM161">
        <f t="shared" si="56"/>
        <v>0.64307534364190988</v>
      </c>
      <c r="AN161" s="15">
        <f t="shared" si="51"/>
        <v>1</v>
      </c>
    </row>
    <row r="162" spans="1:40" x14ac:dyDescent="0.25">
      <c r="A162" s="2">
        <v>39317</v>
      </c>
      <c r="B162" s="2">
        <v>39324</v>
      </c>
      <c r="C162" t="s">
        <v>15</v>
      </c>
      <c r="D162">
        <v>4500</v>
      </c>
      <c r="E162">
        <v>290</v>
      </c>
      <c r="F162">
        <v>418.5</v>
      </c>
      <c r="G162">
        <v>277</v>
      </c>
      <c r="H162">
        <v>402.45</v>
      </c>
      <c r="I162" t="s">
        <v>16</v>
      </c>
      <c r="J162">
        <v>6</v>
      </c>
      <c r="K162">
        <v>6.65</v>
      </c>
      <c r="L162">
        <v>3.25</v>
      </c>
      <c r="M162">
        <v>3.55</v>
      </c>
      <c r="N162">
        <v>4114.95</v>
      </c>
      <c r="O162">
        <v>241</v>
      </c>
      <c r="P162">
        <f>VLOOKUP($A162,Sheet2!$A:$E,2,0)</f>
        <v>4160.1000000000004</v>
      </c>
      <c r="Q162">
        <f>VLOOKUP($A162,Sheet2!$A:$E,3,0)</f>
        <v>4249.8500000000004</v>
      </c>
      <c r="R162">
        <f>VLOOKUP($A162,Sheet2!$A:$E,4,0)</f>
        <v>4100.8</v>
      </c>
      <c r="S162">
        <f>VLOOKUP($A162,Sheet2!$A:$E,5,0)</f>
        <v>4114.95</v>
      </c>
      <c r="T162">
        <f t="shared" si="38"/>
        <v>277</v>
      </c>
      <c r="U162">
        <f t="shared" si="39"/>
        <v>402.44999999999982</v>
      </c>
      <c r="V162">
        <f t="shared" si="40"/>
        <v>19.300000000000182</v>
      </c>
      <c r="W162">
        <f t="shared" si="41"/>
        <v>6.65</v>
      </c>
      <c r="X162" s="5">
        <f t="shared" si="42"/>
        <v>296</v>
      </c>
      <c r="Y162">
        <f t="shared" si="43"/>
        <v>437.80000000000018</v>
      </c>
      <c r="Z162">
        <f t="shared" si="44"/>
        <v>283.64999999999998</v>
      </c>
      <c r="AA162">
        <f t="shared" si="45"/>
        <v>406</v>
      </c>
      <c r="AB162">
        <f>IF(Z162/X162&lt;'model parameter'!$B$2,'model parameter'!$B$2,IF(Y162/X162&gt;'model parameter'!$B$1,'model parameter'!$B$1,AA162/X162))</f>
        <v>1.1100000000000001</v>
      </c>
      <c r="AC162">
        <f t="shared" si="55"/>
        <v>2.8307758177374511</v>
      </c>
      <c r="AD162">
        <f t="shared" si="53"/>
        <v>2.1498751124602826</v>
      </c>
      <c r="AF162">
        <f t="shared" si="52"/>
        <v>0.958277027027027</v>
      </c>
      <c r="AG162">
        <f t="shared" si="46"/>
        <v>1.4790540540540547</v>
      </c>
      <c r="AH162" s="14">
        <f t="shared" si="47"/>
        <v>22262.053032156</v>
      </c>
      <c r="AI162">
        <f t="shared" si="48"/>
        <v>24576.86191693072</v>
      </c>
      <c r="AJ162" s="14">
        <f t="shared" si="49"/>
        <v>2314.8088847747204</v>
      </c>
      <c r="AK162" s="14">
        <f t="shared" si="54"/>
        <v>6037.1614406266635</v>
      </c>
      <c r="AL162">
        <f t="shared" si="50"/>
        <v>1.1039800274229488</v>
      </c>
      <c r="AM162">
        <f t="shared" si="56"/>
        <v>0.70994233550881791</v>
      </c>
      <c r="AN162" s="15">
        <f t="shared" si="51"/>
        <v>0</v>
      </c>
    </row>
    <row r="163" spans="1:40" x14ac:dyDescent="0.25">
      <c r="A163" s="2">
        <v>39318</v>
      </c>
      <c r="B163" s="2">
        <v>39324</v>
      </c>
      <c r="C163" t="s">
        <v>15</v>
      </c>
      <c r="D163">
        <v>4500</v>
      </c>
      <c r="E163">
        <v>359.5</v>
      </c>
      <c r="F163">
        <v>407.5</v>
      </c>
      <c r="G163">
        <v>315</v>
      </c>
      <c r="H163">
        <v>319.75</v>
      </c>
      <c r="I163" t="s">
        <v>16</v>
      </c>
      <c r="J163">
        <v>2.5</v>
      </c>
      <c r="K163">
        <v>4.05</v>
      </c>
      <c r="L163">
        <v>1.35</v>
      </c>
      <c r="M163">
        <v>2.85</v>
      </c>
      <c r="N163">
        <v>4190.1499999999996</v>
      </c>
      <c r="O163">
        <v>241</v>
      </c>
      <c r="P163">
        <f>VLOOKUP($A163,Sheet2!$A:$E,2,0)</f>
        <v>4113.05</v>
      </c>
      <c r="Q163">
        <f>VLOOKUP($A163,Sheet2!$A:$E,3,0)</f>
        <v>4201.45</v>
      </c>
      <c r="R163">
        <f>VLOOKUP($A163,Sheet2!$A:$E,4,0)</f>
        <v>4110.05</v>
      </c>
      <c r="S163">
        <f>VLOOKUP($A163,Sheet2!$A:$E,5,0)</f>
        <v>4190.1499999999996</v>
      </c>
      <c r="T163">
        <f t="shared" si="38"/>
        <v>315</v>
      </c>
      <c r="U163">
        <f t="shared" si="39"/>
        <v>391.30000000000018</v>
      </c>
      <c r="V163">
        <f t="shared" si="40"/>
        <v>17.550000000000182</v>
      </c>
      <c r="W163">
        <f t="shared" si="41"/>
        <v>4.05</v>
      </c>
      <c r="X163" s="5">
        <f t="shared" si="42"/>
        <v>362</v>
      </c>
      <c r="Y163">
        <f t="shared" si="43"/>
        <v>425.05000000000018</v>
      </c>
      <c r="Z163">
        <f t="shared" si="44"/>
        <v>319.05</v>
      </c>
      <c r="AA163">
        <f t="shared" si="45"/>
        <v>322.60000000000002</v>
      </c>
      <c r="AB163">
        <f>IF(Z163/X163&lt;'model parameter'!$B$2,'model parameter'!$B$2,IF(Y163/X163&gt;'model parameter'!$B$1,'model parameter'!$B$1,AA163/X163))</f>
        <v>1.1100000000000001</v>
      </c>
      <c r="AC163">
        <f t="shared" si="55"/>
        <v>3.1421611576885708</v>
      </c>
      <c r="AD163">
        <f t="shared" si="53"/>
        <v>2.2598751124602829</v>
      </c>
      <c r="AF163">
        <f t="shared" si="52"/>
        <v>0.88135359116022105</v>
      </c>
      <c r="AG163">
        <f t="shared" si="46"/>
        <v>1.1741712707182326</v>
      </c>
      <c r="AH163" s="14">
        <f t="shared" si="47"/>
        <v>27215.364646407001</v>
      </c>
      <c r="AI163">
        <f t="shared" si="48"/>
        <v>30067.361998732846</v>
      </c>
      <c r="AJ163" s="14">
        <f t="shared" si="49"/>
        <v>2851.997352325845</v>
      </c>
      <c r="AK163" s="14">
        <f t="shared" si="54"/>
        <v>8889.1587929525085</v>
      </c>
      <c r="AL163">
        <f t="shared" si="50"/>
        <v>1.1047936483446077</v>
      </c>
      <c r="AM163">
        <f t="shared" si="56"/>
        <v>0.78433978296107842</v>
      </c>
      <c r="AN163" s="15">
        <f t="shared" si="51"/>
        <v>1</v>
      </c>
    </row>
    <row r="164" spans="1:40" s="9" customFormat="1" x14ac:dyDescent="0.25">
      <c r="A164" s="7">
        <v>39321</v>
      </c>
      <c r="B164" s="7">
        <v>39324</v>
      </c>
      <c r="C164" t="s">
        <v>15</v>
      </c>
      <c r="D164">
        <v>4500</v>
      </c>
      <c r="E164">
        <v>266</v>
      </c>
      <c r="F164">
        <v>273</v>
      </c>
      <c r="G164">
        <v>195.1</v>
      </c>
      <c r="H164">
        <v>202.4</v>
      </c>
      <c r="I164" t="s">
        <v>16</v>
      </c>
      <c r="J164">
        <v>2.95</v>
      </c>
      <c r="K164">
        <v>4</v>
      </c>
      <c r="L164">
        <v>1.65</v>
      </c>
      <c r="M164">
        <v>3.5</v>
      </c>
      <c r="N164">
        <v>4302.6000000000004</v>
      </c>
      <c r="O164">
        <v>241</v>
      </c>
      <c r="P164">
        <f>VLOOKUP($A164,Sheet2!$A:$E,2,0)</f>
        <v>4193.6000000000004</v>
      </c>
      <c r="Q164">
        <f>VLOOKUP($A164,Sheet2!$A:$E,3,0)</f>
        <v>4310</v>
      </c>
      <c r="R164">
        <f>VLOOKUP($A164,Sheet2!$A:$E,4,0)</f>
        <v>4193.6000000000004</v>
      </c>
      <c r="S164">
        <f>VLOOKUP($A164,Sheet2!$A:$E,5,0)</f>
        <v>4302.6000000000004</v>
      </c>
      <c r="T164">
        <f t="shared" si="38"/>
        <v>195.1</v>
      </c>
      <c r="U164">
        <f t="shared" si="39"/>
        <v>273</v>
      </c>
      <c r="V164">
        <f t="shared" si="40"/>
        <v>1.65</v>
      </c>
      <c r="W164">
        <f t="shared" si="41"/>
        <v>4</v>
      </c>
      <c r="X164" s="8">
        <f t="shared" si="42"/>
        <v>268.95</v>
      </c>
      <c r="Y164" s="9">
        <f t="shared" si="43"/>
        <v>274.64999999999998</v>
      </c>
      <c r="Z164" s="9">
        <f t="shared" si="44"/>
        <v>199.1</v>
      </c>
      <c r="AA164" s="9">
        <f t="shared" si="45"/>
        <v>205.9</v>
      </c>
      <c r="AB164">
        <f>IF(Z164/X164&lt;'model parameter'!$B$2,'model parameter'!$B$2,IF(Y164/X164&gt;'model parameter'!$B$1,'model parameter'!$B$1,AA164/X164))</f>
        <v>0.76556980851459389</v>
      </c>
      <c r="AC164" s="9">
        <f t="shared" si="55"/>
        <v>2.4055437158136339</v>
      </c>
      <c r="AD164">
        <f t="shared" si="53"/>
        <v>2.025444920974877</v>
      </c>
      <c r="AE164" s="9">
        <f>WEEKDAY(A164)</f>
        <v>2</v>
      </c>
      <c r="AF164">
        <f t="shared" si="52"/>
        <v>0.74028629856850714</v>
      </c>
      <c r="AG164">
        <f t="shared" si="46"/>
        <v>1.0211935303959843</v>
      </c>
      <c r="AH164" s="14">
        <f t="shared" si="47"/>
        <v>20231.945772072824</v>
      </c>
      <c r="AI164">
        <f t="shared" si="48"/>
        <v>15384.059022665799</v>
      </c>
      <c r="AJ164" s="14">
        <f t="shared" si="49"/>
        <v>-4847.8867494070255</v>
      </c>
      <c r="AK164" s="14">
        <f t="shared" si="54"/>
        <v>4041.272043545483</v>
      </c>
      <c r="AL164">
        <f t="shared" si="50"/>
        <v>0.76038455203360578</v>
      </c>
      <c r="AM164" s="9">
        <f t="shared" si="56"/>
        <v>0.59639985450899524</v>
      </c>
      <c r="AN164" s="15">
        <f t="shared" si="51"/>
        <v>0</v>
      </c>
    </row>
    <row r="165" spans="1:40" x14ac:dyDescent="0.25">
      <c r="A165" s="2">
        <v>39322</v>
      </c>
      <c r="B165" s="2">
        <v>39324</v>
      </c>
      <c r="C165" t="s">
        <v>15</v>
      </c>
      <c r="D165">
        <v>4500</v>
      </c>
      <c r="E165">
        <v>220.9</v>
      </c>
      <c r="F165">
        <v>228</v>
      </c>
      <c r="G165">
        <v>189</v>
      </c>
      <c r="H165">
        <v>199.4</v>
      </c>
      <c r="I165" t="s">
        <v>16</v>
      </c>
      <c r="J165">
        <v>1.25</v>
      </c>
      <c r="K165">
        <v>3</v>
      </c>
      <c r="L165">
        <v>1.25</v>
      </c>
      <c r="M165">
        <v>2.5</v>
      </c>
      <c r="N165">
        <v>4320.7</v>
      </c>
      <c r="O165">
        <v>241</v>
      </c>
      <c r="P165">
        <f>VLOOKUP($A165,Sheet2!$A:$E,2,0)</f>
        <v>4302.3999999999996</v>
      </c>
      <c r="Q165">
        <f>VLOOKUP($A165,Sheet2!$A:$E,3,0)</f>
        <v>4329.1499999999996</v>
      </c>
      <c r="R165">
        <f>VLOOKUP($A165,Sheet2!$A:$E,4,0)</f>
        <v>4280.6000000000004</v>
      </c>
      <c r="S165">
        <f>VLOOKUP($A165,Sheet2!$A:$E,5,0)</f>
        <v>4320.7</v>
      </c>
      <c r="T165">
        <f t="shared" si="38"/>
        <v>189</v>
      </c>
      <c r="U165">
        <f t="shared" si="39"/>
        <v>220.64999999999964</v>
      </c>
      <c r="V165">
        <f t="shared" si="40"/>
        <v>8.6000000000003638</v>
      </c>
      <c r="W165">
        <f t="shared" si="41"/>
        <v>3</v>
      </c>
      <c r="X165" s="5">
        <f t="shared" si="42"/>
        <v>222.15</v>
      </c>
      <c r="Y165">
        <f t="shared" si="43"/>
        <v>236.60000000000036</v>
      </c>
      <c r="Z165">
        <f t="shared" si="44"/>
        <v>192</v>
      </c>
      <c r="AA165">
        <f t="shared" si="45"/>
        <v>201.9</v>
      </c>
      <c r="AB165">
        <f>IF(Z165/X165&lt;'model parameter'!$B$2,'model parameter'!$B$2,IF(Y165/X165&gt;'model parameter'!$B$1,'model parameter'!$B$1,AA165/X165))</f>
        <v>0.90884537474679272</v>
      </c>
      <c r="AC165">
        <f t="shared" si="55"/>
        <v>2.1862672798684342</v>
      </c>
      <c r="AD165">
        <f t="shared" si="53"/>
        <v>1.9342902957216697</v>
      </c>
      <c r="AF165">
        <f t="shared" si="52"/>
        <v>0.86428089128966912</v>
      </c>
      <c r="AG165">
        <f t="shared" si="46"/>
        <v>1.0650461399955002</v>
      </c>
      <c r="AH165" s="14">
        <f t="shared" si="47"/>
        <v>16719.597536513025</v>
      </c>
      <c r="AI165">
        <f t="shared" si="48"/>
        <v>15084.277418417798</v>
      </c>
      <c r="AJ165" s="14">
        <f t="shared" si="49"/>
        <v>-1635.3201180952274</v>
      </c>
      <c r="AK165" s="14">
        <f t="shared" si="54"/>
        <v>2405.9519254502557</v>
      </c>
      <c r="AL165">
        <f t="shared" si="50"/>
        <v>0.90219141851208196</v>
      </c>
      <c r="AM165">
        <f t="shared" si="56"/>
        <v>0.53806683073986972</v>
      </c>
      <c r="AN165" s="15">
        <f t="shared" si="51"/>
        <v>0</v>
      </c>
    </row>
    <row r="166" spans="1:40" x14ac:dyDescent="0.25">
      <c r="A166" s="2">
        <v>39323</v>
      </c>
      <c r="B166" s="2">
        <v>39324</v>
      </c>
      <c r="C166" t="s">
        <v>15</v>
      </c>
      <c r="D166">
        <v>4500</v>
      </c>
      <c r="E166">
        <v>222</v>
      </c>
      <c r="F166">
        <v>250</v>
      </c>
      <c r="G166">
        <v>131.19999999999999</v>
      </c>
      <c r="H166">
        <v>135.9</v>
      </c>
      <c r="I166" t="s">
        <v>16</v>
      </c>
      <c r="J166">
        <v>1.05</v>
      </c>
      <c r="K166">
        <v>2.75</v>
      </c>
      <c r="L166">
        <v>0.75</v>
      </c>
      <c r="M166">
        <v>2.4</v>
      </c>
      <c r="N166">
        <v>4359.3</v>
      </c>
      <c r="O166">
        <v>241</v>
      </c>
      <c r="P166">
        <f>VLOOKUP($A166,Sheet2!$A:$E,2,0)</f>
        <v>4317.7</v>
      </c>
      <c r="Q166">
        <f>VLOOKUP($A166,Sheet2!$A:$E,3,0)</f>
        <v>4368.6000000000004</v>
      </c>
      <c r="R166">
        <f>VLOOKUP($A166,Sheet2!$A:$E,4,0)</f>
        <v>4226.3500000000004</v>
      </c>
      <c r="S166">
        <f>VLOOKUP($A166,Sheet2!$A:$E,5,0)</f>
        <v>4359.3</v>
      </c>
      <c r="T166">
        <f t="shared" si="38"/>
        <v>134.14999999999964</v>
      </c>
      <c r="U166">
        <f t="shared" si="39"/>
        <v>250</v>
      </c>
      <c r="V166">
        <f t="shared" si="40"/>
        <v>0.75</v>
      </c>
      <c r="W166">
        <f t="shared" si="41"/>
        <v>-0.1999999999998181</v>
      </c>
      <c r="X166" s="5">
        <f t="shared" si="42"/>
        <v>223.05</v>
      </c>
      <c r="Y166">
        <f t="shared" si="43"/>
        <v>250.75</v>
      </c>
      <c r="Z166">
        <f t="shared" si="44"/>
        <v>131.00000000000017</v>
      </c>
      <c r="AA166">
        <f t="shared" si="45"/>
        <v>138.30000000000001</v>
      </c>
      <c r="AB166">
        <f>IF(Z166/X166&lt;'model parameter'!$B$2,'model parameter'!$B$2,IF(Y166/X166&gt;'model parameter'!$B$1,'model parameter'!$B$1,AA166/X166))</f>
        <v>1.1100000000000001</v>
      </c>
      <c r="AC166">
        <f t="shared" si="55"/>
        <v>2.4267566806539622</v>
      </c>
      <c r="AD166">
        <f t="shared" si="53"/>
        <v>2.0442902957216695</v>
      </c>
      <c r="AF166">
        <f t="shared" si="52"/>
        <v>0.58731226182470375</v>
      </c>
      <c r="AG166">
        <f t="shared" si="46"/>
        <v>1.1241874019278189</v>
      </c>
      <c r="AH166" s="14">
        <f t="shared" si="47"/>
        <v>16787.142694889171</v>
      </c>
      <c r="AI166">
        <f t="shared" si="48"/>
        <v>18508.195538635802</v>
      </c>
      <c r="AJ166" s="14">
        <f t="shared" si="49"/>
        <v>1721.052843746631</v>
      </c>
      <c r="AK166" s="14">
        <f t="shared" si="54"/>
        <v>4127.0047691968866</v>
      </c>
      <c r="AL166">
        <f t="shared" si="50"/>
        <v>1.1025220834198666</v>
      </c>
      <c r="AM166">
        <f t="shared" si="56"/>
        <v>0.59323056324644585</v>
      </c>
      <c r="AN166" s="15">
        <f t="shared" si="51"/>
        <v>1</v>
      </c>
    </row>
    <row r="167" spans="1:40" x14ac:dyDescent="0.25">
      <c r="A167" s="2">
        <v>39324</v>
      </c>
      <c r="B167" s="2">
        <v>39324</v>
      </c>
      <c r="C167" t="s">
        <v>15</v>
      </c>
      <c r="D167">
        <v>4500</v>
      </c>
      <c r="E167">
        <v>100</v>
      </c>
      <c r="F167">
        <v>133.5</v>
      </c>
      <c r="G167">
        <v>90</v>
      </c>
      <c r="H167">
        <v>99.65</v>
      </c>
      <c r="I167" t="s">
        <v>16</v>
      </c>
      <c r="J167">
        <v>1.1000000000000001</v>
      </c>
      <c r="K167">
        <v>1.25</v>
      </c>
      <c r="L167">
        <v>0.05</v>
      </c>
      <c r="M167">
        <v>0.1</v>
      </c>
      <c r="N167">
        <v>4412.3</v>
      </c>
      <c r="O167">
        <v>241</v>
      </c>
      <c r="P167">
        <f>VLOOKUP($A167,Sheet2!$A:$E,2,0)</f>
        <v>4360.3500000000004</v>
      </c>
      <c r="Q167">
        <f>VLOOKUP($A167,Sheet2!$A:$E,3,0)</f>
        <v>4422.3</v>
      </c>
      <c r="R167">
        <f>VLOOKUP($A167,Sheet2!$A:$E,4,0)</f>
        <v>4359.75</v>
      </c>
      <c r="S167">
        <f>VLOOKUP($A167,Sheet2!$A:$E,5,0)</f>
        <v>4412.3</v>
      </c>
      <c r="T167">
        <f t="shared" si="38"/>
        <v>90</v>
      </c>
      <c r="U167">
        <f t="shared" si="39"/>
        <v>133.5</v>
      </c>
      <c r="V167">
        <f t="shared" si="40"/>
        <v>0.05</v>
      </c>
      <c r="W167">
        <f t="shared" si="41"/>
        <v>1.25</v>
      </c>
      <c r="X167" s="5">
        <f t="shared" si="42"/>
        <v>101.1</v>
      </c>
      <c r="Y167">
        <f t="shared" si="43"/>
        <v>133.55000000000001</v>
      </c>
      <c r="Z167">
        <f t="shared" si="44"/>
        <v>91.25</v>
      </c>
      <c r="AA167">
        <f t="shared" si="45"/>
        <v>99.75</v>
      </c>
      <c r="AB167">
        <f>IF(Z167/X167&lt;'model parameter'!$B$2,'model parameter'!$B$2,IF(Y167/X167&gt;'model parameter'!$B$1,'model parameter'!$B$1,AA167/X167))</f>
        <v>1.1100000000000001</v>
      </c>
      <c r="AC167">
        <f t="shared" si="55"/>
        <v>2.6936999155258983</v>
      </c>
      <c r="AD167">
        <f t="shared" si="53"/>
        <v>2.1542902957216699</v>
      </c>
      <c r="AF167">
        <f t="shared" si="52"/>
        <v>0.90257171117705248</v>
      </c>
      <c r="AG167">
        <f t="shared" si="46"/>
        <v>1.3209693372898124</v>
      </c>
      <c r="AH167" s="14">
        <f t="shared" si="47"/>
        <v>7634.7737349208492</v>
      </c>
      <c r="AI167">
        <f t="shared" si="48"/>
        <v>8363.2487965787022</v>
      </c>
      <c r="AJ167" s="14">
        <f t="shared" si="49"/>
        <v>728.47506165785308</v>
      </c>
      <c r="AK167" s="14">
        <f t="shared" si="54"/>
        <v>4855.4798308547397</v>
      </c>
      <c r="AL167">
        <f t="shared" si="50"/>
        <v>1.0954154094083843</v>
      </c>
      <c r="AM167">
        <f t="shared" si="56"/>
        <v>0.64983390031217192</v>
      </c>
      <c r="AN167" s="15">
        <f t="shared" si="51"/>
        <v>0</v>
      </c>
    </row>
    <row r="168" spans="1:40" x14ac:dyDescent="0.25">
      <c r="A168" s="2">
        <v>39325</v>
      </c>
      <c r="B168" s="2">
        <v>39352</v>
      </c>
      <c r="C168" t="s">
        <v>15</v>
      </c>
      <c r="D168">
        <v>4400</v>
      </c>
      <c r="E168">
        <v>143.05000000000001</v>
      </c>
      <c r="F168">
        <v>155</v>
      </c>
      <c r="G168">
        <v>112.9</v>
      </c>
      <c r="H168">
        <v>120.1</v>
      </c>
      <c r="I168" t="s">
        <v>16</v>
      </c>
      <c r="J168">
        <v>120</v>
      </c>
      <c r="K168">
        <v>159.1</v>
      </c>
      <c r="L168">
        <v>120</v>
      </c>
      <c r="M168">
        <v>146.44999999999999</v>
      </c>
      <c r="N168">
        <v>4464</v>
      </c>
      <c r="O168">
        <v>263.05</v>
      </c>
      <c r="P168">
        <f>VLOOKUP($A168,Sheet2!$A:$E,2,0)</f>
        <v>4412.6000000000004</v>
      </c>
      <c r="Q168">
        <f>VLOOKUP($A168,Sheet2!$A:$E,3,0)</f>
        <v>4471.3</v>
      </c>
      <c r="R168">
        <f>VLOOKUP($A168,Sheet2!$A:$E,4,0)</f>
        <v>4403</v>
      </c>
      <c r="S168">
        <f>VLOOKUP($A168,Sheet2!$A:$E,5,0)</f>
        <v>4464</v>
      </c>
      <c r="T168">
        <f t="shared" si="38"/>
        <v>112.9</v>
      </c>
      <c r="U168">
        <f t="shared" si="39"/>
        <v>117</v>
      </c>
      <c r="V168">
        <f t="shared" si="40"/>
        <v>158</v>
      </c>
      <c r="W168">
        <f t="shared" si="41"/>
        <v>159.1</v>
      </c>
      <c r="X168" s="5">
        <f t="shared" si="42"/>
        <v>263.05</v>
      </c>
      <c r="Y168">
        <f t="shared" si="43"/>
        <v>313</v>
      </c>
      <c r="Z168">
        <f t="shared" si="44"/>
        <v>237</v>
      </c>
      <c r="AA168">
        <f t="shared" si="45"/>
        <v>266.54999999999995</v>
      </c>
      <c r="AB168">
        <f>IF(Z168/X168&lt;'model parameter'!$B$2,'model parameter'!$B$2,IF(Y168/X168&gt;'model parameter'!$B$1,'model parameter'!$B$1,AA168/X168))</f>
        <v>1.1100000000000001</v>
      </c>
      <c r="AC168">
        <f t="shared" si="55"/>
        <v>2.9900069062337473</v>
      </c>
      <c r="AD168">
        <f t="shared" si="53"/>
        <v>2.2642902957216702</v>
      </c>
      <c r="AF168">
        <f t="shared" si="52"/>
        <v>0.90096939745295568</v>
      </c>
      <c r="AG168">
        <f t="shared" si="46"/>
        <v>1.1898878540201483</v>
      </c>
      <c r="AH168" s="14">
        <f t="shared" si="47"/>
        <v>19789.149733829174</v>
      </c>
      <c r="AI168">
        <f t="shared" si="48"/>
        <v>21835.771345788606</v>
      </c>
      <c r="AJ168" s="14">
        <f t="shared" si="49"/>
        <v>2046.6216119594319</v>
      </c>
      <c r="AK168" s="14">
        <f t="shared" si="54"/>
        <v>6902.1014428141716</v>
      </c>
      <c r="AL168">
        <f t="shared" si="50"/>
        <v>1.1034214021060627</v>
      </c>
      <c r="AM168">
        <f t="shared" si="56"/>
        <v>0.7170406334185081</v>
      </c>
      <c r="AN168" s="15">
        <f t="shared" si="51"/>
        <v>0</v>
      </c>
    </row>
    <row r="169" spans="1:40" x14ac:dyDescent="0.25">
      <c r="A169" s="2">
        <v>39328</v>
      </c>
      <c r="B169" s="2">
        <v>39352</v>
      </c>
      <c r="C169" t="s">
        <v>15</v>
      </c>
      <c r="D169">
        <v>4400</v>
      </c>
      <c r="E169">
        <v>116</v>
      </c>
      <c r="F169">
        <v>125</v>
      </c>
      <c r="G169">
        <v>99.5</v>
      </c>
      <c r="H169">
        <v>103</v>
      </c>
      <c r="I169" t="s">
        <v>16</v>
      </c>
      <c r="J169">
        <v>149</v>
      </c>
      <c r="K169">
        <v>149</v>
      </c>
      <c r="L169">
        <v>134</v>
      </c>
      <c r="M169">
        <v>143.94999999999999</v>
      </c>
      <c r="N169">
        <v>4474.75</v>
      </c>
      <c r="O169">
        <v>263.05</v>
      </c>
      <c r="P169">
        <f>VLOOKUP($A169,Sheet2!$A:$E,2,0)</f>
        <v>4466.6499999999996</v>
      </c>
      <c r="Q169">
        <f>VLOOKUP($A169,Sheet2!$A:$E,3,0)</f>
        <v>4490.55</v>
      </c>
      <c r="R169">
        <f>VLOOKUP($A169,Sheet2!$A:$E,4,0)</f>
        <v>4452.3999999999996</v>
      </c>
      <c r="S169">
        <f>VLOOKUP($A169,Sheet2!$A:$E,5,0)</f>
        <v>4474.75</v>
      </c>
      <c r="T169">
        <f t="shared" si="38"/>
        <v>99.5</v>
      </c>
      <c r="U169">
        <f t="shared" si="39"/>
        <v>81.600000000000364</v>
      </c>
      <c r="V169">
        <f t="shared" si="40"/>
        <v>177.39999999999964</v>
      </c>
      <c r="W169">
        <f t="shared" si="41"/>
        <v>149</v>
      </c>
      <c r="X169" s="5">
        <f t="shared" si="42"/>
        <v>265</v>
      </c>
      <c r="Y169">
        <f t="shared" si="43"/>
        <v>302.39999999999964</v>
      </c>
      <c r="Z169">
        <f t="shared" si="44"/>
        <v>215.60000000000036</v>
      </c>
      <c r="AA169">
        <f t="shared" si="45"/>
        <v>246.95</v>
      </c>
      <c r="AB169">
        <f>IF(Z169/X169&lt;'model parameter'!$B$2,'model parameter'!$B$2,IF(Y169/X169&gt;'model parameter'!$B$1,'model parameter'!$B$1,AA169/X169))</f>
        <v>1.1100000000000001</v>
      </c>
      <c r="AC169">
        <f t="shared" si="55"/>
        <v>3.3189076659194598</v>
      </c>
      <c r="AD169">
        <f t="shared" si="53"/>
        <v>2.3742902957216705</v>
      </c>
      <c r="AF169">
        <f t="shared" si="52"/>
        <v>0.81358490566037878</v>
      </c>
      <c r="AG169">
        <f t="shared" si="46"/>
        <v>1.1411320754716967</v>
      </c>
      <c r="AH169" s="14">
        <f t="shared" si="47"/>
        <v>19935.497576977497</v>
      </c>
      <c r="AI169">
        <f t="shared" si="48"/>
        <v>21997.990666387304</v>
      </c>
      <c r="AJ169" s="14">
        <f t="shared" si="49"/>
        <v>2062.493089409807</v>
      </c>
      <c r="AK169" s="14">
        <f t="shared" si="54"/>
        <v>8964.5945322239786</v>
      </c>
      <c r="AL169">
        <f t="shared" si="50"/>
        <v>1.1034583200868624</v>
      </c>
      <c r="AM169">
        <f t="shared" si="56"/>
        <v>0.79122445278600673</v>
      </c>
      <c r="AN169" s="15">
        <f t="shared" si="51"/>
        <v>1</v>
      </c>
    </row>
    <row r="170" spans="1:40" x14ac:dyDescent="0.25">
      <c r="A170" s="2">
        <v>39329</v>
      </c>
      <c r="B170" s="2">
        <v>39352</v>
      </c>
      <c r="C170" t="s">
        <v>15</v>
      </c>
      <c r="D170">
        <v>4400</v>
      </c>
      <c r="E170">
        <v>100</v>
      </c>
      <c r="F170">
        <v>107.15</v>
      </c>
      <c r="G170">
        <v>89.05</v>
      </c>
      <c r="H170">
        <v>96.6</v>
      </c>
      <c r="I170" t="s">
        <v>16</v>
      </c>
      <c r="J170">
        <v>142</v>
      </c>
      <c r="K170">
        <v>152</v>
      </c>
      <c r="L170">
        <v>126</v>
      </c>
      <c r="M170">
        <v>138.19999999999999</v>
      </c>
      <c r="N170">
        <v>4479.25</v>
      </c>
      <c r="O170">
        <v>263.05</v>
      </c>
      <c r="P170">
        <f>VLOOKUP($A170,Sheet2!$A:$E,2,0)</f>
        <v>4481.55</v>
      </c>
      <c r="Q170">
        <f>VLOOKUP($A170,Sheet2!$A:$E,3,0)</f>
        <v>4501.3</v>
      </c>
      <c r="R170">
        <f>VLOOKUP($A170,Sheet2!$A:$E,4,0)</f>
        <v>4460.3999999999996</v>
      </c>
      <c r="S170">
        <f>VLOOKUP($A170,Sheet2!$A:$E,5,0)</f>
        <v>4479.25</v>
      </c>
      <c r="T170">
        <f t="shared" si="38"/>
        <v>89.05</v>
      </c>
      <c r="U170">
        <f t="shared" si="39"/>
        <v>65.600000000000364</v>
      </c>
      <c r="V170">
        <f t="shared" si="40"/>
        <v>167.54999999999927</v>
      </c>
      <c r="W170">
        <f t="shared" si="41"/>
        <v>152</v>
      </c>
      <c r="X170" s="5">
        <f t="shared" si="42"/>
        <v>242</v>
      </c>
      <c r="Y170">
        <f t="shared" si="43"/>
        <v>274.69999999999925</v>
      </c>
      <c r="Z170">
        <f t="shared" si="44"/>
        <v>191.60000000000036</v>
      </c>
      <c r="AA170">
        <f t="shared" si="45"/>
        <v>234.79999999999998</v>
      </c>
      <c r="AB170">
        <f>IF(Z170/X170&lt;'model parameter'!$B$2,'model parameter'!$B$2,IF(Y170/X170&gt;'model parameter'!$B$1,'model parameter'!$B$1,AA170/X170))</f>
        <v>1.1100000000000001</v>
      </c>
      <c r="AC170">
        <f t="shared" si="55"/>
        <v>3.6839875091706009</v>
      </c>
      <c r="AD170">
        <f t="shared" si="53"/>
        <v>2.4842902957216708</v>
      </c>
      <c r="AF170">
        <f t="shared" si="52"/>
        <v>0.79173553719008416</v>
      </c>
      <c r="AG170">
        <f t="shared" si="46"/>
        <v>1.1351239669421456</v>
      </c>
      <c r="AH170" s="14">
        <f t="shared" si="47"/>
        <v>18209.343529587</v>
      </c>
      <c r="AI170">
        <f t="shared" si="48"/>
        <v>20084.634577274439</v>
      </c>
      <c r="AJ170" s="14">
        <f t="shared" si="49"/>
        <v>1875.2910476874385</v>
      </c>
      <c r="AK170" s="14">
        <f t="shared" si="54"/>
        <v>10839.885579911417</v>
      </c>
      <c r="AL170">
        <f t="shared" si="50"/>
        <v>1.1029850990861048</v>
      </c>
      <c r="AM170">
        <f t="shared" si="56"/>
        <v>0.87270878145552266</v>
      </c>
      <c r="AN170" s="15">
        <f t="shared" si="51"/>
        <v>1</v>
      </c>
    </row>
    <row r="171" spans="1:40" x14ac:dyDescent="0.25">
      <c r="A171" s="2">
        <v>39330</v>
      </c>
      <c r="B171" s="2">
        <v>39352</v>
      </c>
      <c r="C171" t="s">
        <v>15</v>
      </c>
      <c r="D171">
        <v>4400</v>
      </c>
      <c r="E171">
        <v>80</v>
      </c>
      <c r="F171">
        <v>112</v>
      </c>
      <c r="G171">
        <v>76.3</v>
      </c>
      <c r="H171">
        <v>102.65</v>
      </c>
      <c r="I171" t="s">
        <v>16</v>
      </c>
      <c r="J171">
        <v>109</v>
      </c>
      <c r="K171">
        <v>153.69999999999999</v>
      </c>
      <c r="L171">
        <v>109</v>
      </c>
      <c r="M171">
        <v>126.85</v>
      </c>
      <c r="N171">
        <v>4475.8500000000004</v>
      </c>
      <c r="O171">
        <v>263.05</v>
      </c>
      <c r="P171">
        <f>VLOOKUP($A171,Sheet2!$A:$E,2,0)</f>
        <v>4479.6000000000004</v>
      </c>
      <c r="Q171">
        <f>VLOOKUP($A171,Sheet2!$A:$E,3,0)</f>
        <v>4507.75</v>
      </c>
      <c r="R171">
        <f>VLOOKUP($A171,Sheet2!$A:$E,4,0)</f>
        <v>4458.55</v>
      </c>
      <c r="S171">
        <f>VLOOKUP($A171,Sheet2!$A:$E,5,0)</f>
        <v>4475.8500000000004</v>
      </c>
      <c r="T171">
        <f t="shared" si="38"/>
        <v>76.3</v>
      </c>
      <c r="U171">
        <f t="shared" si="39"/>
        <v>50.449999999999818</v>
      </c>
      <c r="V171">
        <f t="shared" si="40"/>
        <v>170.55000000000018</v>
      </c>
      <c r="W171">
        <f t="shared" si="41"/>
        <v>153.69999999999999</v>
      </c>
      <c r="X171" s="5">
        <f t="shared" si="42"/>
        <v>189</v>
      </c>
      <c r="Y171">
        <f t="shared" si="43"/>
        <v>282.55000000000018</v>
      </c>
      <c r="Z171">
        <f t="shared" si="44"/>
        <v>159.44999999999982</v>
      </c>
      <c r="AA171">
        <f t="shared" si="45"/>
        <v>229.5</v>
      </c>
      <c r="AB171">
        <f>IF(Z171/X171&lt;'model parameter'!$B$2,'model parameter'!$B$2,IF(Y171/X171&gt;'model parameter'!$B$1,'model parameter'!$B$1,AA171/X171))</f>
        <v>1.1100000000000001</v>
      </c>
      <c r="AC171">
        <f t="shared" si="55"/>
        <v>4.0892261351793673</v>
      </c>
      <c r="AD171">
        <f t="shared" si="53"/>
        <v>2.5942902957216711</v>
      </c>
      <c r="AF171">
        <f t="shared" si="52"/>
        <v>0.84365079365079265</v>
      </c>
      <c r="AG171">
        <f t="shared" si="46"/>
        <v>1.494973544973546</v>
      </c>
      <c r="AH171" s="14">
        <f t="shared" si="47"/>
        <v>14231.684202991501</v>
      </c>
      <c r="AI171">
        <f t="shared" si="48"/>
        <v>15675.596632796982</v>
      </c>
      <c r="AJ171" s="14">
        <f t="shared" si="49"/>
        <v>1443.9124298054812</v>
      </c>
      <c r="AK171" s="14">
        <f t="shared" si="54"/>
        <v>12283.798009716898</v>
      </c>
      <c r="AL171">
        <f t="shared" si="50"/>
        <v>1.1014575934380255</v>
      </c>
      <c r="AM171">
        <f t="shared" si="56"/>
        <v>0.96125171419423172</v>
      </c>
      <c r="AN171" s="15">
        <f t="shared" si="51"/>
        <v>1</v>
      </c>
    </row>
    <row r="172" spans="1:40" x14ac:dyDescent="0.25">
      <c r="A172" s="2">
        <v>39331</v>
      </c>
      <c r="B172" s="2">
        <v>39352</v>
      </c>
      <c r="C172" t="s">
        <v>15</v>
      </c>
      <c r="D172">
        <v>4400</v>
      </c>
      <c r="E172">
        <v>117</v>
      </c>
      <c r="F172">
        <v>117</v>
      </c>
      <c r="G172">
        <v>63</v>
      </c>
      <c r="H172">
        <v>67.349999999999994</v>
      </c>
      <c r="I172" t="s">
        <v>16</v>
      </c>
      <c r="J172">
        <v>121.9</v>
      </c>
      <c r="K172">
        <v>170.05</v>
      </c>
      <c r="L172">
        <v>121.9</v>
      </c>
      <c r="M172">
        <v>167.35</v>
      </c>
      <c r="N172">
        <v>4518.6000000000004</v>
      </c>
      <c r="O172">
        <v>263.05</v>
      </c>
      <c r="P172">
        <f>VLOOKUP($A172,Sheet2!$A:$E,2,0)</f>
        <v>4475.7</v>
      </c>
      <c r="Q172">
        <f>VLOOKUP($A172,Sheet2!$A:$E,3,0)</f>
        <v>4522.5</v>
      </c>
      <c r="R172">
        <f>VLOOKUP($A172,Sheet2!$A:$E,4,0)</f>
        <v>4445.55</v>
      </c>
      <c r="S172">
        <f>VLOOKUP($A172,Sheet2!$A:$E,5,0)</f>
        <v>4518.6000000000004</v>
      </c>
      <c r="T172">
        <f t="shared" si="38"/>
        <v>63</v>
      </c>
      <c r="U172">
        <f t="shared" si="39"/>
        <v>76.349999999999454</v>
      </c>
      <c r="V172">
        <f t="shared" si="40"/>
        <v>162.55000000000018</v>
      </c>
      <c r="W172">
        <f t="shared" si="41"/>
        <v>170.05</v>
      </c>
      <c r="X172" s="5">
        <f t="shared" si="42"/>
        <v>238.9</v>
      </c>
      <c r="Y172">
        <f t="shared" si="43"/>
        <v>279.55000000000018</v>
      </c>
      <c r="Z172">
        <f t="shared" si="44"/>
        <v>198.24999999999946</v>
      </c>
      <c r="AA172">
        <f t="shared" si="45"/>
        <v>234.7</v>
      </c>
      <c r="AB172">
        <f>IF(Z172/X172&lt;'model parameter'!$B$2,'model parameter'!$B$2,IF(Y172/X172&gt;'model parameter'!$B$1,'model parameter'!$B$1,AA172/X172))</f>
        <v>1.1100000000000001</v>
      </c>
      <c r="AC172">
        <f t="shared" si="55"/>
        <v>4.5390410100490977</v>
      </c>
      <c r="AD172">
        <f t="shared" si="53"/>
        <v>2.7042902957216715</v>
      </c>
      <c r="AF172">
        <f t="shared" si="52"/>
        <v>0.8298451234826264</v>
      </c>
      <c r="AG172">
        <f t="shared" si="46"/>
        <v>1.1701548765173719</v>
      </c>
      <c r="AH172" s="14">
        <f t="shared" si="47"/>
        <v>17976.687984069147</v>
      </c>
      <c r="AI172">
        <f t="shared" si="48"/>
        <v>19826.747452220101</v>
      </c>
      <c r="AJ172" s="14">
        <f t="shared" si="49"/>
        <v>1850.0594681509538</v>
      </c>
      <c r="AK172" s="14">
        <f t="shared" si="54"/>
        <v>14133.857477867852</v>
      </c>
      <c r="AL172">
        <f t="shared" si="50"/>
        <v>1.1029143671954738</v>
      </c>
      <c r="AM172">
        <f t="shared" si="56"/>
        <v>1.0601783260760955</v>
      </c>
      <c r="AN172" s="15">
        <f t="shared" si="51"/>
        <v>1</v>
      </c>
    </row>
    <row r="173" spans="1:40" x14ac:dyDescent="0.25">
      <c r="A173" s="2">
        <v>39332</v>
      </c>
      <c r="B173" s="2">
        <v>39352</v>
      </c>
      <c r="C173" t="s">
        <v>15</v>
      </c>
      <c r="D173">
        <v>4400</v>
      </c>
      <c r="E173">
        <v>61</v>
      </c>
      <c r="F173">
        <v>78</v>
      </c>
      <c r="G173">
        <v>57</v>
      </c>
      <c r="H173">
        <v>73.650000000000006</v>
      </c>
      <c r="I173" t="s">
        <v>16</v>
      </c>
      <c r="J173">
        <v>174</v>
      </c>
      <c r="K173">
        <v>174</v>
      </c>
      <c r="L173">
        <v>145</v>
      </c>
      <c r="M173">
        <v>150.69999999999999</v>
      </c>
      <c r="N173">
        <v>4509.5</v>
      </c>
      <c r="O173">
        <v>263.05</v>
      </c>
      <c r="P173">
        <f>VLOOKUP($A173,Sheet2!$A:$E,2,0)</f>
        <v>4518.6499999999996</v>
      </c>
      <c r="Q173">
        <f>VLOOKUP($A173,Sheet2!$A:$E,3,0)</f>
        <v>4547.75</v>
      </c>
      <c r="R173">
        <f>VLOOKUP($A173,Sheet2!$A:$E,4,0)</f>
        <v>4499.8999999999996</v>
      </c>
      <c r="S173">
        <f>VLOOKUP($A173,Sheet2!$A:$E,5,0)</f>
        <v>4509.5</v>
      </c>
      <c r="T173">
        <f t="shared" si="38"/>
        <v>57</v>
      </c>
      <c r="U173">
        <f t="shared" si="39"/>
        <v>45.100000000000364</v>
      </c>
      <c r="V173">
        <f t="shared" si="40"/>
        <v>177.89999999999964</v>
      </c>
      <c r="W173">
        <f t="shared" si="41"/>
        <v>174</v>
      </c>
      <c r="X173" s="5">
        <f t="shared" si="42"/>
        <v>235</v>
      </c>
      <c r="Y173">
        <f t="shared" si="43"/>
        <v>255.89999999999964</v>
      </c>
      <c r="Z173">
        <f t="shared" si="44"/>
        <v>190.10000000000036</v>
      </c>
      <c r="AA173">
        <f t="shared" si="45"/>
        <v>224.35</v>
      </c>
      <c r="AB173">
        <f>IF(Z173/X173&lt;'model parameter'!$B$2,'model parameter'!$B$2,IF(Y173/X173&gt;'model parameter'!$B$1,'model parameter'!$B$1,AA173/X173))</f>
        <v>0.95468085106382972</v>
      </c>
      <c r="AC173">
        <f t="shared" si="55"/>
        <v>4.3333355344872979</v>
      </c>
      <c r="AD173">
        <f t="shared" si="53"/>
        <v>2.6589711467855013</v>
      </c>
      <c r="AF173">
        <f t="shared" si="52"/>
        <v>0.80893617021276754</v>
      </c>
      <c r="AG173">
        <f t="shared" si="46"/>
        <v>1.0889361702127645</v>
      </c>
      <c r="AH173" s="14">
        <f t="shared" si="47"/>
        <v>17683.992297772496</v>
      </c>
      <c r="AI173">
        <f t="shared" si="48"/>
        <v>16766.801672259699</v>
      </c>
      <c r="AJ173" s="14">
        <f t="shared" si="49"/>
        <v>-917.19062551279785</v>
      </c>
      <c r="AK173" s="14">
        <f t="shared" si="54"/>
        <v>13216.666852355054</v>
      </c>
      <c r="AL173">
        <f t="shared" si="50"/>
        <v>0.94813441387732744</v>
      </c>
      <c r="AM173">
        <f t="shared" si="56"/>
        <v>1.005191555799605</v>
      </c>
      <c r="AN173" s="15">
        <f t="shared" si="51"/>
        <v>0</v>
      </c>
    </row>
    <row r="174" spans="1:40" x14ac:dyDescent="0.25">
      <c r="A174" s="2">
        <v>39335</v>
      </c>
      <c r="B174" s="2">
        <v>39352</v>
      </c>
      <c r="C174" t="s">
        <v>15</v>
      </c>
      <c r="D174">
        <v>4400</v>
      </c>
      <c r="E174">
        <v>88</v>
      </c>
      <c r="F174">
        <v>90.2</v>
      </c>
      <c r="G174">
        <v>58.1</v>
      </c>
      <c r="H174">
        <v>61.25</v>
      </c>
      <c r="I174" t="s">
        <v>16</v>
      </c>
      <c r="J174">
        <v>101.15</v>
      </c>
      <c r="K174">
        <v>167</v>
      </c>
      <c r="L174">
        <v>101.15</v>
      </c>
      <c r="M174">
        <v>159.75</v>
      </c>
      <c r="N174">
        <v>4507.8500000000004</v>
      </c>
      <c r="O174">
        <v>263.05</v>
      </c>
      <c r="P174">
        <f>VLOOKUP($A174,Sheet2!$A:$E,2,0)</f>
        <v>4506.8500000000004</v>
      </c>
      <c r="Q174">
        <f>VLOOKUP($A174,Sheet2!$A:$E,3,0)</f>
        <v>4515.25</v>
      </c>
      <c r="R174">
        <f>VLOOKUP($A174,Sheet2!$A:$E,4,0)</f>
        <v>4452.95</v>
      </c>
      <c r="S174">
        <f>VLOOKUP($A174,Sheet2!$A:$E,5,0)</f>
        <v>4507.8500000000004</v>
      </c>
      <c r="T174">
        <f t="shared" si="38"/>
        <v>58.1</v>
      </c>
      <c r="U174">
        <f t="shared" si="39"/>
        <v>48.199999999999818</v>
      </c>
      <c r="V174">
        <f t="shared" si="40"/>
        <v>143.14999999999964</v>
      </c>
      <c r="W174">
        <f t="shared" si="41"/>
        <v>167</v>
      </c>
      <c r="X174" s="5">
        <f t="shared" si="42"/>
        <v>189.15</v>
      </c>
      <c r="Y174">
        <f t="shared" si="43"/>
        <v>233.34999999999962</v>
      </c>
      <c r="Z174">
        <f t="shared" si="44"/>
        <v>149.34999999999982</v>
      </c>
      <c r="AA174">
        <f t="shared" si="45"/>
        <v>221</v>
      </c>
      <c r="AB174">
        <f>IF(Z174/X174&lt;'model parameter'!$B$2,'model parameter'!$B$2,IF(Y174/X174&gt;'model parameter'!$B$1,'model parameter'!$B$1,AA174/X174))</f>
        <v>1.1100000000000001</v>
      </c>
      <c r="AC174">
        <f t="shared" si="55"/>
        <v>4.8100024432809008</v>
      </c>
      <c r="AD174">
        <f t="shared" si="53"/>
        <v>2.7689711467855016</v>
      </c>
      <c r="AF174">
        <f t="shared" si="52"/>
        <v>0.7895849854612732</v>
      </c>
      <c r="AG174">
        <f t="shared" si="46"/>
        <v>1.2336769759450152</v>
      </c>
      <c r="AH174" s="14">
        <f t="shared" si="47"/>
        <v>14242.941729387525</v>
      </c>
      <c r="AI174">
        <f t="shared" si="48"/>
        <v>15688.075042073806</v>
      </c>
      <c r="AJ174" s="14">
        <f t="shared" si="49"/>
        <v>1445.133312686281</v>
      </c>
      <c r="AK174" s="14">
        <f t="shared" si="54"/>
        <v>14661.800165041335</v>
      </c>
      <c r="AL174">
        <f t="shared" si="50"/>
        <v>1.1014631204805487</v>
      </c>
      <c r="AM174">
        <f t="shared" si="56"/>
        <v>1.1071814277317304</v>
      </c>
      <c r="AN174" s="15">
        <f t="shared" si="51"/>
        <v>1</v>
      </c>
    </row>
    <row r="175" spans="1:40" x14ac:dyDescent="0.25">
      <c r="A175" s="2">
        <v>39336</v>
      </c>
      <c r="B175" s="2">
        <v>39352</v>
      </c>
      <c r="C175" t="s">
        <v>15</v>
      </c>
      <c r="D175">
        <v>4400</v>
      </c>
      <c r="E175">
        <v>59</v>
      </c>
      <c r="F175">
        <v>72.099999999999994</v>
      </c>
      <c r="G175">
        <v>48.2</v>
      </c>
      <c r="H175">
        <v>63.85</v>
      </c>
      <c r="I175" t="s">
        <v>16</v>
      </c>
      <c r="J175">
        <v>160.19999999999999</v>
      </c>
      <c r="K175">
        <v>170</v>
      </c>
      <c r="L175">
        <v>139</v>
      </c>
      <c r="M175">
        <v>148.94999999999999</v>
      </c>
      <c r="N175">
        <v>4497.05</v>
      </c>
      <c r="O175">
        <v>263.05</v>
      </c>
      <c r="P175">
        <f>VLOOKUP($A175,Sheet2!$A:$E,2,0)</f>
        <v>4509.6499999999996</v>
      </c>
      <c r="Q175">
        <f>VLOOKUP($A175,Sheet2!$A:$E,3,0)</f>
        <v>4538.6000000000004</v>
      </c>
      <c r="R175">
        <f>VLOOKUP($A175,Sheet2!$A:$E,4,0)</f>
        <v>4487.1499999999996</v>
      </c>
      <c r="S175">
        <f>VLOOKUP($A175,Sheet2!$A:$E,5,0)</f>
        <v>4497.05</v>
      </c>
      <c r="T175">
        <f t="shared" si="38"/>
        <v>48.2</v>
      </c>
      <c r="U175">
        <f t="shared" si="39"/>
        <v>51.850000000000364</v>
      </c>
      <c r="V175">
        <f t="shared" si="40"/>
        <v>159.25</v>
      </c>
      <c r="W175">
        <f t="shared" si="41"/>
        <v>170</v>
      </c>
      <c r="X175" s="5">
        <f t="shared" si="42"/>
        <v>219.2</v>
      </c>
      <c r="Y175">
        <f t="shared" si="43"/>
        <v>231.35</v>
      </c>
      <c r="Z175">
        <f t="shared" si="44"/>
        <v>190.85000000000036</v>
      </c>
      <c r="AA175">
        <f t="shared" si="45"/>
        <v>212.79999999999998</v>
      </c>
      <c r="AB175">
        <f>IF(Z175/X175&lt;'model parameter'!$B$2,'model parameter'!$B$2,IF(Y175/X175&gt;'model parameter'!$B$1,'model parameter'!$B$1,AA175/X175))</f>
        <v>0.97080291970802912</v>
      </c>
      <c r="AC175">
        <f t="shared" si="55"/>
        <v>4.6695644157398526</v>
      </c>
      <c r="AD175">
        <f t="shared" si="53"/>
        <v>2.7397740664935308</v>
      </c>
      <c r="AF175">
        <f t="shared" si="52"/>
        <v>0.87066605839416233</v>
      </c>
      <c r="AG175">
        <f t="shared" si="46"/>
        <v>1.0554288321167884</v>
      </c>
      <c r="AH175" s="14">
        <f t="shared" si="47"/>
        <v>16498.199517391196</v>
      </c>
      <c r="AI175">
        <f t="shared" si="48"/>
        <v>15901.182289993598</v>
      </c>
      <c r="AJ175" s="14">
        <f t="shared" si="49"/>
        <v>-597.01722739759862</v>
      </c>
      <c r="AK175" s="14">
        <f t="shared" si="54"/>
        <v>14064.782937643737</v>
      </c>
      <c r="AL175">
        <f t="shared" si="50"/>
        <v>0.96381318902294355</v>
      </c>
      <c r="AM175">
        <f t="shared" si="56"/>
        <v>1.0671160626890948</v>
      </c>
      <c r="AN175" s="15">
        <f t="shared" si="51"/>
        <v>0</v>
      </c>
    </row>
    <row r="176" spans="1:40" x14ac:dyDescent="0.25">
      <c r="A176" s="2">
        <v>39337</v>
      </c>
      <c r="B176" s="2">
        <v>39352</v>
      </c>
      <c r="C176" t="s">
        <v>15</v>
      </c>
      <c r="D176">
        <v>4400</v>
      </c>
      <c r="E176">
        <v>53.1</v>
      </c>
      <c r="F176">
        <v>65</v>
      </c>
      <c r="G176">
        <v>51</v>
      </c>
      <c r="H176">
        <v>60.9</v>
      </c>
      <c r="I176" t="s">
        <v>16</v>
      </c>
      <c r="J176">
        <v>156</v>
      </c>
      <c r="K176">
        <v>165</v>
      </c>
      <c r="L176">
        <v>140.1</v>
      </c>
      <c r="M176">
        <v>146.55000000000001</v>
      </c>
      <c r="N176">
        <v>4496.8500000000004</v>
      </c>
      <c r="O176">
        <v>263.05</v>
      </c>
      <c r="P176">
        <f>VLOOKUP($A176,Sheet2!$A:$E,2,0)</f>
        <v>4498.6499999999996</v>
      </c>
      <c r="Q176">
        <f>VLOOKUP($A176,Sheet2!$A:$E,3,0)</f>
        <v>4531.5</v>
      </c>
      <c r="R176">
        <f>VLOOKUP($A176,Sheet2!$A:$E,4,0)</f>
        <v>4490.3999999999996</v>
      </c>
      <c r="S176">
        <f>VLOOKUP($A176,Sheet2!$A:$E,5,0)</f>
        <v>4496.8500000000004</v>
      </c>
      <c r="T176">
        <f t="shared" si="38"/>
        <v>51</v>
      </c>
      <c r="U176">
        <f t="shared" si="39"/>
        <v>49.700000000000728</v>
      </c>
      <c r="V176">
        <f t="shared" si="40"/>
        <v>155.39999999999964</v>
      </c>
      <c r="W176">
        <f t="shared" si="41"/>
        <v>165</v>
      </c>
      <c r="X176" s="5">
        <f t="shared" si="42"/>
        <v>209.1</v>
      </c>
      <c r="Y176">
        <f t="shared" si="43"/>
        <v>220.39999999999964</v>
      </c>
      <c r="Z176">
        <f t="shared" si="44"/>
        <v>189.80000000000072</v>
      </c>
      <c r="AA176">
        <f t="shared" si="45"/>
        <v>207.45000000000002</v>
      </c>
      <c r="AB176">
        <f>IF(Z176/X176&lt;'model parameter'!$B$2,'model parameter'!$B$2,IF(Y176/X176&gt;'model parameter'!$B$1,'model parameter'!$B$1,AA176/X176))</f>
        <v>0.99210903873744627</v>
      </c>
      <c r="AC176">
        <f t="shared" si="55"/>
        <v>4.6327170638222501</v>
      </c>
      <c r="AD176">
        <f t="shared" si="53"/>
        <v>2.7318831052309771</v>
      </c>
      <c r="AF176">
        <f t="shared" si="52"/>
        <v>0.90769966523194989</v>
      </c>
      <c r="AG176">
        <f t="shared" si="46"/>
        <v>1.054041128646579</v>
      </c>
      <c r="AH176" s="14">
        <f t="shared" si="47"/>
        <v>15740.19274005885</v>
      </c>
      <c r="AI176">
        <f t="shared" si="48"/>
        <v>15500.224394311899</v>
      </c>
      <c r="AJ176" s="14">
        <f t="shared" si="49"/>
        <v>-239.96834574695094</v>
      </c>
      <c r="AK176" s="14">
        <f t="shared" si="54"/>
        <v>13824.814591896786</v>
      </c>
      <c r="AL176">
        <f t="shared" si="50"/>
        <v>0.98475442139051894</v>
      </c>
      <c r="AM176">
        <f t="shared" si="56"/>
        <v>1.0508472608699282</v>
      </c>
      <c r="AN176" s="15">
        <f t="shared" si="51"/>
        <v>0</v>
      </c>
    </row>
    <row r="177" spans="1:40" x14ac:dyDescent="0.25">
      <c r="A177" s="2">
        <v>39338</v>
      </c>
      <c r="B177" s="2">
        <v>39352</v>
      </c>
      <c r="C177" t="s">
        <v>15</v>
      </c>
      <c r="D177">
        <v>4400</v>
      </c>
      <c r="E177">
        <v>50.1</v>
      </c>
      <c r="F177">
        <v>57.95</v>
      </c>
      <c r="G177">
        <v>41.1</v>
      </c>
      <c r="H177">
        <v>44.8</v>
      </c>
      <c r="I177" t="s">
        <v>16</v>
      </c>
      <c r="J177">
        <v>148</v>
      </c>
      <c r="K177">
        <v>179</v>
      </c>
      <c r="L177">
        <v>148</v>
      </c>
      <c r="M177">
        <v>171.1</v>
      </c>
      <c r="N177">
        <v>4528.95</v>
      </c>
      <c r="O177">
        <v>263.05</v>
      </c>
      <c r="P177">
        <f>VLOOKUP($A177,Sheet2!$A:$E,2,0)</f>
        <v>4498.05</v>
      </c>
      <c r="Q177">
        <f>VLOOKUP($A177,Sheet2!$A:$E,3,0)</f>
        <v>4540.6000000000004</v>
      </c>
      <c r="R177">
        <f>VLOOKUP($A177,Sheet2!$A:$E,4,0)</f>
        <v>4498.05</v>
      </c>
      <c r="S177">
        <f>VLOOKUP($A177,Sheet2!$A:$E,5,0)</f>
        <v>4528.95</v>
      </c>
      <c r="T177">
        <f t="shared" si="38"/>
        <v>41.1</v>
      </c>
      <c r="U177">
        <f t="shared" si="39"/>
        <v>49.949999999999818</v>
      </c>
      <c r="V177">
        <f t="shared" si="40"/>
        <v>156</v>
      </c>
      <c r="W177">
        <f t="shared" si="41"/>
        <v>179</v>
      </c>
      <c r="X177" s="5">
        <f t="shared" si="42"/>
        <v>198.1</v>
      </c>
      <c r="Y177">
        <f t="shared" si="43"/>
        <v>220.1</v>
      </c>
      <c r="Z177">
        <f t="shared" si="44"/>
        <v>197.94999999999982</v>
      </c>
      <c r="AA177">
        <f t="shared" si="45"/>
        <v>215.89999999999998</v>
      </c>
      <c r="AB177">
        <f>IF(Z177/X177&lt;'model parameter'!$B$2,'model parameter'!$B$2,IF(Y177/X177&gt;'model parameter'!$B$1,'model parameter'!$B$1,AA177/X177))</f>
        <v>1.1100000000000001</v>
      </c>
      <c r="AC177">
        <f t="shared" si="55"/>
        <v>5.1423159408426979</v>
      </c>
      <c r="AD177">
        <f t="shared" si="53"/>
        <v>2.841883105230977</v>
      </c>
      <c r="AF177">
        <f t="shared" si="52"/>
        <v>0.99924280666330045</v>
      </c>
      <c r="AG177">
        <f t="shared" si="46"/>
        <v>1.1110550227158</v>
      </c>
      <c r="AH177" s="14">
        <f t="shared" si="47"/>
        <v>14914.640804350351</v>
      </c>
      <c r="AI177">
        <f t="shared" si="48"/>
        <v>16432.620128924242</v>
      </c>
      <c r="AJ177" s="14">
        <f t="shared" si="49"/>
        <v>1517.9793245738911</v>
      </c>
      <c r="AK177" s="14">
        <f t="shared" si="54"/>
        <v>15342.793916470677</v>
      </c>
      <c r="AL177">
        <f t="shared" si="50"/>
        <v>1.1017777997128246</v>
      </c>
      <c r="AM177">
        <f t="shared" si="56"/>
        <v>1.1578001829155182</v>
      </c>
      <c r="AN177" s="15">
        <f t="shared" si="51"/>
        <v>0</v>
      </c>
    </row>
    <row r="178" spans="1:40" x14ac:dyDescent="0.25">
      <c r="A178" s="2">
        <v>39339</v>
      </c>
      <c r="B178" s="2">
        <v>39352</v>
      </c>
      <c r="C178" t="s">
        <v>15</v>
      </c>
      <c r="D178">
        <v>4400</v>
      </c>
      <c r="E178">
        <v>44</v>
      </c>
      <c r="F178">
        <v>50.9</v>
      </c>
      <c r="G178">
        <v>26.75</v>
      </c>
      <c r="H178">
        <v>48.15</v>
      </c>
      <c r="I178" t="s">
        <v>16</v>
      </c>
      <c r="J178">
        <v>182</v>
      </c>
      <c r="K178">
        <v>202.9</v>
      </c>
      <c r="L178">
        <v>153.5</v>
      </c>
      <c r="M178">
        <v>159.55000000000001</v>
      </c>
      <c r="N178">
        <v>4518</v>
      </c>
      <c r="O178">
        <v>263.05</v>
      </c>
      <c r="P178">
        <f>VLOOKUP($A178,Sheet2!$A:$E,2,0)</f>
        <v>4530</v>
      </c>
      <c r="Q178">
        <f>VLOOKUP($A178,Sheet2!$A:$E,3,0)</f>
        <v>4582.6000000000004</v>
      </c>
      <c r="R178">
        <f>VLOOKUP($A178,Sheet2!$A:$E,4,0)</f>
        <v>4508.8500000000004</v>
      </c>
      <c r="S178">
        <f>VLOOKUP($A178,Sheet2!$A:$E,5,0)</f>
        <v>4518</v>
      </c>
      <c r="T178">
        <f t="shared" si="38"/>
        <v>26.75</v>
      </c>
      <c r="U178">
        <f t="shared" si="39"/>
        <v>44.649999999999636</v>
      </c>
      <c r="V178">
        <f t="shared" si="40"/>
        <v>159.75</v>
      </c>
      <c r="W178">
        <f t="shared" si="41"/>
        <v>202.9</v>
      </c>
      <c r="X178" s="5">
        <f t="shared" si="42"/>
        <v>226</v>
      </c>
      <c r="Y178">
        <f t="shared" si="43"/>
        <v>229.65</v>
      </c>
      <c r="Z178">
        <f t="shared" si="44"/>
        <v>198.14999999999964</v>
      </c>
      <c r="AA178">
        <f t="shared" si="45"/>
        <v>207.70000000000002</v>
      </c>
      <c r="AB178">
        <f>IF(Z178/X178&lt;'model parameter'!$B$2,'model parameter'!$B$2,IF(Y178/X178&gt;'model parameter'!$B$1,'model parameter'!$B$1,AA178/X178))</f>
        <v>0.9190265486725665</v>
      </c>
      <c r="AC178">
        <f t="shared" si="55"/>
        <v>4.725924871296586</v>
      </c>
      <c r="AD178">
        <f t="shared" si="53"/>
        <v>2.7609096539035436</v>
      </c>
      <c r="AF178">
        <f t="shared" si="52"/>
        <v>0.87676991150442318</v>
      </c>
      <c r="AG178">
        <f t="shared" si="46"/>
        <v>1.0161504424778762</v>
      </c>
      <c r="AH178" s="14">
        <f t="shared" si="47"/>
        <v>17008.540714011</v>
      </c>
      <c r="AI178">
        <f t="shared" si="48"/>
        <v>15518.9607445774</v>
      </c>
      <c r="AJ178" s="14">
        <f t="shared" si="49"/>
        <v>-1489.5799694336001</v>
      </c>
      <c r="AK178" s="14">
        <f t="shared" si="54"/>
        <v>13853.213947037077</v>
      </c>
      <c r="AL178">
        <f t="shared" si="50"/>
        <v>0.9124216477780166</v>
      </c>
      <c r="AM178">
        <f t="shared" si="56"/>
        <v>1.0564019506934661</v>
      </c>
      <c r="AN178" s="15">
        <f t="shared" si="51"/>
        <v>0</v>
      </c>
    </row>
    <row r="179" spans="1:40" x14ac:dyDescent="0.25">
      <c r="A179" s="2">
        <v>39342</v>
      </c>
      <c r="B179" s="2">
        <v>39352</v>
      </c>
      <c r="C179" t="s">
        <v>15</v>
      </c>
      <c r="D179">
        <v>4400</v>
      </c>
      <c r="E179">
        <v>40.1</v>
      </c>
      <c r="F179">
        <v>58</v>
      </c>
      <c r="G179">
        <v>30</v>
      </c>
      <c r="H179">
        <v>55.2</v>
      </c>
      <c r="I179" t="s">
        <v>16</v>
      </c>
      <c r="J179">
        <v>163.9</v>
      </c>
      <c r="K179">
        <v>174.95</v>
      </c>
      <c r="L179">
        <v>136.6</v>
      </c>
      <c r="M179">
        <v>142.4</v>
      </c>
      <c r="N179">
        <v>4494.6499999999996</v>
      </c>
      <c r="O179">
        <v>263.05</v>
      </c>
      <c r="P179">
        <f>VLOOKUP($A179,Sheet2!$A:$E,2,0)</f>
        <v>4518.45</v>
      </c>
      <c r="Q179">
        <f>VLOOKUP($A179,Sheet2!$A:$E,3,0)</f>
        <v>4549.05</v>
      </c>
      <c r="R179">
        <f>VLOOKUP($A179,Sheet2!$A:$E,4,0)</f>
        <v>4482.8500000000004</v>
      </c>
      <c r="S179">
        <f>VLOOKUP($A179,Sheet2!$A:$E,5,0)</f>
        <v>4494.6499999999996</v>
      </c>
      <c r="T179">
        <f t="shared" si="38"/>
        <v>30</v>
      </c>
      <c r="U179">
        <f t="shared" si="39"/>
        <v>53.75</v>
      </c>
      <c r="V179">
        <f t="shared" si="40"/>
        <v>140.85000000000036</v>
      </c>
      <c r="W179">
        <f t="shared" si="41"/>
        <v>174.95</v>
      </c>
      <c r="X179" s="5">
        <f t="shared" si="42"/>
        <v>204</v>
      </c>
      <c r="Y179">
        <f t="shared" si="43"/>
        <v>204.95</v>
      </c>
      <c r="Z179">
        <f t="shared" si="44"/>
        <v>190.35</v>
      </c>
      <c r="AA179">
        <f t="shared" si="45"/>
        <v>197.60000000000002</v>
      </c>
      <c r="AB179">
        <f>IF(Z179/X179&lt;'model parameter'!$B$2,'model parameter'!$B$2,IF(Y179/X179&gt;'model parameter'!$B$1,'model parameter'!$B$1,AA179/X179))</f>
        <v>0.96862745098039227</v>
      </c>
      <c r="AC179">
        <f t="shared" si="55"/>
        <v>4.5776605616088508</v>
      </c>
      <c r="AD179">
        <f t="shared" si="53"/>
        <v>2.7295371048839359</v>
      </c>
      <c r="AF179">
        <f t="shared" si="52"/>
        <v>0.93308823529411766</v>
      </c>
      <c r="AG179">
        <f t="shared" si="46"/>
        <v>1.004656862745098</v>
      </c>
      <c r="AH179" s="14">
        <f t="shared" si="47"/>
        <v>15357.436842593999</v>
      </c>
      <c r="AI179">
        <f t="shared" si="48"/>
        <v>14762.0121938512</v>
      </c>
      <c r="AJ179" s="14">
        <f t="shared" si="49"/>
        <v>-595.42464874279904</v>
      </c>
      <c r="AK179" s="14">
        <f t="shared" si="54"/>
        <v>13257.789298294278</v>
      </c>
      <c r="AL179">
        <f t="shared" si="50"/>
        <v>0.96122890461177846</v>
      </c>
      <c r="AM179">
        <f t="shared" si="56"/>
        <v>1.0154440898948265</v>
      </c>
      <c r="AN179" s="15">
        <f t="shared" si="51"/>
        <v>0</v>
      </c>
    </row>
    <row r="180" spans="1:40" x14ac:dyDescent="0.25">
      <c r="A180" s="2">
        <v>39343</v>
      </c>
      <c r="B180" s="2">
        <v>39352</v>
      </c>
      <c r="C180" t="s">
        <v>15</v>
      </c>
      <c r="D180">
        <v>4400</v>
      </c>
      <c r="E180">
        <v>55</v>
      </c>
      <c r="F180">
        <v>59.45</v>
      </c>
      <c r="G180">
        <v>34</v>
      </c>
      <c r="H180">
        <v>37.25</v>
      </c>
      <c r="I180" t="s">
        <v>16</v>
      </c>
      <c r="J180">
        <v>139.80000000000001</v>
      </c>
      <c r="K180">
        <v>189.95</v>
      </c>
      <c r="L180">
        <v>137.30000000000001</v>
      </c>
      <c r="M180">
        <v>184.55</v>
      </c>
      <c r="N180">
        <v>4546.2</v>
      </c>
      <c r="O180">
        <v>263.05</v>
      </c>
      <c r="P180">
        <f>VLOOKUP($A180,Sheet2!$A:$E,2,0)</f>
        <v>4494.1000000000004</v>
      </c>
      <c r="Q180">
        <f>VLOOKUP($A180,Sheet2!$A:$E,3,0)</f>
        <v>4551.8</v>
      </c>
      <c r="R180">
        <f>VLOOKUP($A180,Sheet2!$A:$E,4,0)</f>
        <v>4481.55</v>
      </c>
      <c r="S180">
        <f>VLOOKUP($A180,Sheet2!$A:$E,5,0)</f>
        <v>4546.2</v>
      </c>
      <c r="T180">
        <f t="shared" si="38"/>
        <v>38.149999999999636</v>
      </c>
      <c r="U180">
        <f t="shared" si="39"/>
        <v>55.75</v>
      </c>
      <c r="V180">
        <f t="shared" si="40"/>
        <v>141</v>
      </c>
      <c r="W180">
        <f t="shared" si="41"/>
        <v>185.80000000000018</v>
      </c>
      <c r="X180" s="5">
        <f t="shared" si="42"/>
        <v>194.8</v>
      </c>
      <c r="Y180">
        <f t="shared" si="43"/>
        <v>228.09999999999962</v>
      </c>
      <c r="Z180">
        <f t="shared" si="44"/>
        <v>193.05</v>
      </c>
      <c r="AA180">
        <f t="shared" si="45"/>
        <v>221.8</v>
      </c>
      <c r="AB180">
        <f>IF(Z180/X180&lt;'model parameter'!$B$2,'model parameter'!$B$2,IF(Y180/X180&gt;'model parameter'!$B$1,'model parameter'!$B$1,AA180/X180))</f>
        <v>1.1100000000000001</v>
      </c>
      <c r="AC180">
        <f t="shared" si="55"/>
        <v>5.0812032233858249</v>
      </c>
      <c r="AD180">
        <f t="shared" si="53"/>
        <v>2.8395371048839362</v>
      </c>
      <c r="AF180">
        <f t="shared" si="52"/>
        <v>0.99101642710472282</v>
      </c>
      <c r="AG180">
        <f t="shared" si="46"/>
        <v>1.1709445585215585</v>
      </c>
      <c r="AH180" s="14">
        <f t="shared" si="47"/>
        <v>14666.975223637799</v>
      </c>
      <c r="AI180">
        <f t="shared" si="48"/>
        <v>16158.095124834137</v>
      </c>
      <c r="AJ180" s="14">
        <f t="shared" si="49"/>
        <v>1491.1199011963381</v>
      </c>
      <c r="AK180" s="14">
        <f t="shared" si="54"/>
        <v>14748.909199490616</v>
      </c>
      <c r="AL180">
        <f t="shared" si="50"/>
        <v>1.1016651271622249</v>
      </c>
      <c r="AM180">
        <f t="shared" si="56"/>
        <v>1.1186793424201138</v>
      </c>
      <c r="AN180" s="15">
        <f t="shared" si="51"/>
        <v>0</v>
      </c>
    </row>
    <row r="181" spans="1:40" x14ac:dyDescent="0.25">
      <c r="A181" s="2">
        <v>39344</v>
      </c>
      <c r="B181" s="2">
        <v>39352</v>
      </c>
      <c r="C181" t="s">
        <v>15</v>
      </c>
      <c r="D181">
        <v>4400</v>
      </c>
      <c r="E181">
        <v>4</v>
      </c>
      <c r="F181">
        <v>17.25</v>
      </c>
      <c r="G181">
        <v>4</v>
      </c>
      <c r="H181">
        <v>7.35</v>
      </c>
      <c r="I181" t="s">
        <v>16</v>
      </c>
      <c r="J181">
        <v>280</v>
      </c>
      <c r="K181">
        <v>367</v>
      </c>
      <c r="L181">
        <v>225</v>
      </c>
      <c r="M181">
        <v>350.65</v>
      </c>
      <c r="N181">
        <v>4732.3500000000004</v>
      </c>
      <c r="O181">
        <v>263.05</v>
      </c>
      <c r="P181">
        <f>VLOOKUP($A181,Sheet2!$A:$E,2,0)</f>
        <v>4550.25</v>
      </c>
      <c r="Q181">
        <f>VLOOKUP($A181,Sheet2!$A:$E,3,0)</f>
        <v>4739</v>
      </c>
      <c r="R181">
        <f>VLOOKUP($A181,Sheet2!$A:$E,4,0)</f>
        <v>4550.25</v>
      </c>
      <c r="S181">
        <f>VLOOKUP($A181,Sheet2!$A:$E,5,0)</f>
        <v>4732.3500000000004</v>
      </c>
      <c r="T181">
        <f t="shared" si="38"/>
        <v>28</v>
      </c>
      <c r="U181">
        <f t="shared" si="39"/>
        <v>17.25</v>
      </c>
      <c r="V181">
        <f t="shared" si="40"/>
        <v>225</v>
      </c>
      <c r="W181">
        <f t="shared" si="41"/>
        <v>343</v>
      </c>
      <c r="X181" s="5">
        <f t="shared" si="42"/>
        <v>284</v>
      </c>
      <c r="Y181">
        <f t="shared" si="43"/>
        <v>395</v>
      </c>
      <c r="Z181">
        <f t="shared" si="44"/>
        <v>242.25</v>
      </c>
      <c r="AA181">
        <f t="shared" si="45"/>
        <v>358</v>
      </c>
      <c r="AB181">
        <f>IF(Z181/X181&lt;'model parameter'!$B$2,'model parameter'!$B$2,IF(Y181/X181&gt;'model parameter'!$B$1,'model parameter'!$B$1,AA181/X181))</f>
        <v>1.1100000000000001</v>
      </c>
      <c r="AC181">
        <f t="shared" si="55"/>
        <v>5.640135577958266</v>
      </c>
      <c r="AD181">
        <f t="shared" si="53"/>
        <v>2.9495371048839365</v>
      </c>
      <c r="AF181">
        <f t="shared" si="52"/>
        <v>0.85299295774647887</v>
      </c>
      <c r="AG181">
        <f t="shared" si="46"/>
        <v>1.3908450704225352</v>
      </c>
      <c r="AH181" s="14">
        <f t="shared" si="47"/>
        <v>21361.450920473999</v>
      </c>
      <c r="AI181">
        <f t="shared" si="48"/>
        <v>23578.58917478488</v>
      </c>
      <c r="AJ181" s="14">
        <f t="shared" si="49"/>
        <v>2217.1382543108812</v>
      </c>
      <c r="AK181" s="14">
        <f t="shared" si="54"/>
        <v>16966.047453801497</v>
      </c>
      <c r="AL181">
        <f t="shared" si="50"/>
        <v>1.1037915571636501</v>
      </c>
      <c r="AM181">
        <f t="shared" si="56"/>
        <v>1.2347888133367055</v>
      </c>
      <c r="AN181" s="15">
        <f t="shared" si="51"/>
        <v>1</v>
      </c>
    </row>
    <row r="182" spans="1:40" x14ac:dyDescent="0.25">
      <c r="A182" s="2">
        <v>39345</v>
      </c>
      <c r="B182" s="2">
        <v>39352</v>
      </c>
      <c r="C182" t="s">
        <v>15</v>
      </c>
      <c r="D182">
        <v>4400</v>
      </c>
      <c r="E182">
        <v>9</v>
      </c>
      <c r="F182">
        <v>10</v>
      </c>
      <c r="G182">
        <v>6.5</v>
      </c>
      <c r="H182">
        <v>9.1</v>
      </c>
      <c r="I182" t="s">
        <v>16</v>
      </c>
      <c r="J182">
        <v>335.15</v>
      </c>
      <c r="K182">
        <v>368.9</v>
      </c>
      <c r="L182">
        <v>326.10000000000002</v>
      </c>
      <c r="M182">
        <v>351.3</v>
      </c>
      <c r="N182">
        <v>4747.55</v>
      </c>
      <c r="O182">
        <v>263.05</v>
      </c>
      <c r="P182">
        <f>VLOOKUP($A182,Sheet2!$A:$E,2,0)</f>
        <v>4734.8500000000004</v>
      </c>
      <c r="Q182">
        <f>VLOOKUP($A182,Sheet2!$A:$E,3,0)</f>
        <v>4760.8500000000004</v>
      </c>
      <c r="R182">
        <f>VLOOKUP($A182,Sheet2!$A:$E,4,0)</f>
        <v>4721.1499999999996</v>
      </c>
      <c r="S182">
        <f>VLOOKUP($A182,Sheet2!$A:$E,5,0)</f>
        <v>4747.55</v>
      </c>
      <c r="T182">
        <f t="shared" si="38"/>
        <v>8.0499999999992724</v>
      </c>
      <c r="U182">
        <f t="shared" si="39"/>
        <v>4.9500000000007276</v>
      </c>
      <c r="V182">
        <f t="shared" si="40"/>
        <v>331.14999999999964</v>
      </c>
      <c r="W182">
        <f t="shared" si="41"/>
        <v>367.35000000000036</v>
      </c>
      <c r="X182" s="5">
        <f t="shared" si="42"/>
        <v>344.15</v>
      </c>
      <c r="Y182">
        <f t="shared" si="43"/>
        <v>376.94999999999925</v>
      </c>
      <c r="Z182">
        <f t="shared" si="44"/>
        <v>331.05000000000075</v>
      </c>
      <c r="AA182">
        <f t="shared" si="45"/>
        <v>360.40000000000003</v>
      </c>
      <c r="AB182">
        <f>IF(Z182/X182&lt;'model parameter'!$B$2,'model parameter'!$B$2,IF(Y182/X182&gt;'model parameter'!$B$1,'model parameter'!$B$1,AA182/X182))</f>
        <v>1.0472177829434841</v>
      </c>
      <c r="AC182">
        <f t="shared" si="55"/>
        <v>5.9064502754501218</v>
      </c>
      <c r="AD182">
        <f t="shared" si="53"/>
        <v>2.9967548878274206</v>
      </c>
      <c r="AF182">
        <f t="shared" si="52"/>
        <v>0.96193520267325516</v>
      </c>
      <c r="AG182">
        <f t="shared" si="46"/>
        <v>1.0953072788028455</v>
      </c>
      <c r="AH182" s="14">
        <f t="shared" si="47"/>
        <v>25875.719005280025</v>
      </c>
      <c r="AI182">
        <f t="shared" si="48"/>
        <v>26963.123486744804</v>
      </c>
      <c r="AJ182" s="14">
        <f t="shared" si="49"/>
        <v>1087.4044814647787</v>
      </c>
      <c r="AK182" s="14">
        <f t="shared" si="54"/>
        <v>18053.451935266276</v>
      </c>
      <c r="AL182">
        <f t="shared" si="50"/>
        <v>1.0420241262182084</v>
      </c>
      <c r="AM182">
        <f t="shared" si="56"/>
        <v>1.2866797342811991</v>
      </c>
      <c r="AN182" s="15">
        <f t="shared" si="51"/>
        <v>0</v>
      </c>
    </row>
    <row r="183" spans="1:40" x14ac:dyDescent="0.25">
      <c r="A183" s="2">
        <v>39346</v>
      </c>
      <c r="B183" s="2">
        <v>39352</v>
      </c>
      <c r="C183" t="s">
        <v>15</v>
      </c>
      <c r="D183">
        <v>4400</v>
      </c>
      <c r="E183">
        <v>9</v>
      </c>
      <c r="F183">
        <v>9</v>
      </c>
      <c r="G183">
        <v>4.05</v>
      </c>
      <c r="H183">
        <v>4.5999999999999996</v>
      </c>
      <c r="I183" t="s">
        <v>16</v>
      </c>
      <c r="J183">
        <v>353</v>
      </c>
      <c r="K183">
        <v>488</v>
      </c>
      <c r="L183">
        <v>345</v>
      </c>
      <c r="M183">
        <v>442.6</v>
      </c>
      <c r="N183">
        <v>4837.55</v>
      </c>
      <c r="O183">
        <v>263.05</v>
      </c>
      <c r="P183">
        <f>VLOOKUP($A183,Sheet2!$A:$E,2,0)</f>
        <v>4752.95</v>
      </c>
      <c r="Q183">
        <f>VLOOKUP($A183,Sheet2!$A:$E,3,0)</f>
        <v>4855.7</v>
      </c>
      <c r="R183">
        <f>VLOOKUP($A183,Sheet2!$A:$E,4,0)</f>
        <v>4733.7</v>
      </c>
      <c r="S183">
        <f>VLOOKUP($A183,Sheet2!$A:$E,5,0)</f>
        <v>4837.55</v>
      </c>
      <c r="T183">
        <f t="shared" si="38"/>
        <v>32.300000000000182</v>
      </c>
      <c r="U183">
        <f t="shared" si="39"/>
        <v>9</v>
      </c>
      <c r="V183">
        <f t="shared" si="40"/>
        <v>345</v>
      </c>
      <c r="W183">
        <f t="shared" si="41"/>
        <v>459.75</v>
      </c>
      <c r="X183" s="5">
        <f t="shared" si="42"/>
        <v>362</v>
      </c>
      <c r="Y183">
        <f t="shared" si="43"/>
        <v>520.30000000000018</v>
      </c>
      <c r="Z183">
        <f t="shared" si="44"/>
        <v>354</v>
      </c>
      <c r="AA183">
        <f t="shared" si="45"/>
        <v>447.20000000000005</v>
      </c>
      <c r="AB183">
        <f>IF(Z183/X183&lt;'model parameter'!$B$2,'model parameter'!$B$2,IF(Y183/X183&gt;'model parameter'!$B$1,'model parameter'!$B$1,AA183/X183))</f>
        <v>1.1100000000000001</v>
      </c>
      <c r="AC183">
        <f t="shared" si="55"/>
        <v>6.556159805749636</v>
      </c>
      <c r="AD183">
        <f t="shared" si="53"/>
        <v>3.1067548878274209</v>
      </c>
      <c r="AF183">
        <f t="shared" si="52"/>
        <v>0.97790055248618779</v>
      </c>
      <c r="AG183">
        <f t="shared" si="46"/>
        <v>1.4372928176795585</v>
      </c>
      <c r="AH183" s="14">
        <f t="shared" si="47"/>
        <v>27215.364646407001</v>
      </c>
      <c r="AI183">
        <f t="shared" si="48"/>
        <v>30067.361998732846</v>
      </c>
      <c r="AJ183" s="14">
        <f t="shared" si="49"/>
        <v>2851.997352325845</v>
      </c>
      <c r="AK183" s="14">
        <f t="shared" si="54"/>
        <v>20905.449287592121</v>
      </c>
      <c r="AL183">
        <f t="shared" si="50"/>
        <v>1.1047936483446077</v>
      </c>
      <c r="AM183">
        <f t="shared" si="56"/>
        <v>1.4215155978875964</v>
      </c>
      <c r="AN183" s="15">
        <f t="shared" si="51"/>
        <v>0</v>
      </c>
    </row>
    <row r="184" spans="1:40" x14ac:dyDescent="0.25">
      <c r="A184" s="2">
        <v>39349</v>
      </c>
      <c r="B184" s="2">
        <v>39352</v>
      </c>
      <c r="C184" t="s">
        <v>15</v>
      </c>
      <c r="D184">
        <v>4400</v>
      </c>
      <c r="E184">
        <v>3</v>
      </c>
      <c r="F184">
        <v>3.8</v>
      </c>
      <c r="G184">
        <v>1.65</v>
      </c>
      <c r="H184">
        <v>3.55</v>
      </c>
      <c r="I184" t="s">
        <v>16</v>
      </c>
      <c r="J184">
        <v>537</v>
      </c>
      <c r="K184">
        <v>556.1</v>
      </c>
      <c r="L184">
        <v>468</v>
      </c>
      <c r="M184">
        <v>545</v>
      </c>
      <c r="N184">
        <v>4932.2</v>
      </c>
      <c r="O184">
        <v>263.05</v>
      </c>
      <c r="P184">
        <f>VLOOKUP($A184,Sheet2!$A:$E,2,0)</f>
        <v>4837.1499999999996</v>
      </c>
      <c r="Q184">
        <f>VLOOKUP($A184,Sheet2!$A:$E,3,0)</f>
        <v>4941.1499999999996</v>
      </c>
      <c r="R184">
        <f>VLOOKUP($A184,Sheet2!$A:$E,4,0)</f>
        <v>4837.1499999999996</v>
      </c>
      <c r="S184">
        <f>VLOOKUP($A184,Sheet2!$A:$E,5,0)</f>
        <v>4932.2</v>
      </c>
      <c r="T184">
        <f t="shared" si="38"/>
        <v>14.950000000000728</v>
      </c>
      <c r="U184">
        <f t="shared" si="39"/>
        <v>3.8</v>
      </c>
      <c r="V184">
        <f t="shared" si="40"/>
        <v>468</v>
      </c>
      <c r="W184">
        <f t="shared" si="41"/>
        <v>542.79999999999927</v>
      </c>
      <c r="X184" s="5">
        <f t="shared" si="42"/>
        <v>540</v>
      </c>
      <c r="Y184">
        <f t="shared" si="43"/>
        <v>571.05000000000075</v>
      </c>
      <c r="Z184">
        <f t="shared" si="44"/>
        <v>471.8</v>
      </c>
      <c r="AA184">
        <f t="shared" si="45"/>
        <v>548.54999999999995</v>
      </c>
      <c r="AB184">
        <f>IF(Z184/X184&lt;'model parameter'!$B$2,'model parameter'!$B$2,IF(Y184/X184&gt;'model parameter'!$B$1,'model parameter'!$B$1,AA184/X184))</f>
        <v>1.0158333333333331</v>
      </c>
      <c r="AC184">
        <f t="shared" si="55"/>
        <v>6.6599656693406706</v>
      </c>
      <c r="AD184">
        <f t="shared" si="53"/>
        <v>3.1225882211607541</v>
      </c>
      <c r="AF184">
        <f t="shared" si="52"/>
        <v>0.87370370370370376</v>
      </c>
      <c r="AG184">
        <f t="shared" si="46"/>
        <v>1.0575000000000014</v>
      </c>
      <c r="AH184" s="14">
        <f t="shared" si="47"/>
        <v>40574.295969689992</v>
      </c>
      <c r="AI184">
        <f t="shared" si="48"/>
        <v>41064.100696560105</v>
      </c>
      <c r="AJ184" s="14">
        <f t="shared" si="49"/>
        <v>489.80472687011206</v>
      </c>
      <c r="AK184" s="14">
        <f t="shared" si="54"/>
        <v>21395.254014462233</v>
      </c>
      <c r="AL184">
        <f t="shared" si="50"/>
        <v>1.0120717985405343</v>
      </c>
      <c r="AM184">
        <f t="shared" si="56"/>
        <v>1.4386758478075226</v>
      </c>
      <c r="AN184" s="15">
        <f t="shared" si="51"/>
        <v>0</v>
      </c>
    </row>
    <row r="185" spans="1:40" x14ac:dyDescent="0.25">
      <c r="A185" s="2">
        <v>39350</v>
      </c>
      <c r="B185" s="2">
        <v>39352</v>
      </c>
      <c r="C185" t="s">
        <v>15</v>
      </c>
      <c r="D185">
        <v>4400</v>
      </c>
      <c r="E185">
        <v>3</v>
      </c>
      <c r="F185">
        <v>3.5</v>
      </c>
      <c r="G185">
        <v>2</v>
      </c>
      <c r="H185">
        <v>2.65</v>
      </c>
      <c r="I185" t="s">
        <v>16</v>
      </c>
      <c r="J185">
        <v>581</v>
      </c>
      <c r="K185">
        <v>581</v>
      </c>
      <c r="L185">
        <v>495</v>
      </c>
      <c r="M185">
        <v>551.45000000000005</v>
      </c>
      <c r="N185">
        <v>4938.8500000000004</v>
      </c>
      <c r="O185">
        <v>263.05</v>
      </c>
      <c r="P185">
        <f>VLOOKUP($A185,Sheet2!$A:$E,2,0)</f>
        <v>4939.1000000000004</v>
      </c>
      <c r="Q185">
        <f>VLOOKUP($A185,Sheet2!$A:$E,3,0)</f>
        <v>4953.8999999999996</v>
      </c>
      <c r="R185">
        <f>VLOOKUP($A185,Sheet2!$A:$E,4,0)</f>
        <v>4878.1499999999996</v>
      </c>
      <c r="S185">
        <f>VLOOKUP($A185,Sheet2!$A:$E,5,0)</f>
        <v>4938.8500000000004</v>
      </c>
      <c r="T185">
        <f t="shared" si="38"/>
        <v>27.100000000000364</v>
      </c>
      <c r="U185">
        <f t="shared" si="39"/>
        <v>3.5</v>
      </c>
      <c r="V185">
        <f t="shared" si="40"/>
        <v>495</v>
      </c>
      <c r="W185">
        <f t="shared" si="41"/>
        <v>555.89999999999964</v>
      </c>
      <c r="X185" s="5">
        <f t="shared" si="42"/>
        <v>584</v>
      </c>
      <c r="Y185">
        <f t="shared" si="43"/>
        <v>608.10000000000036</v>
      </c>
      <c r="Z185">
        <f t="shared" si="44"/>
        <v>498.5</v>
      </c>
      <c r="AA185">
        <f t="shared" si="45"/>
        <v>554.1</v>
      </c>
      <c r="AB185">
        <f>IF(Z185/X185&lt;'model parameter'!$B$2,'model parameter'!$B$2,IF(Y185/X185&gt;'model parameter'!$B$1,'model parameter'!$B$1,AA185/X185))</f>
        <v>0.94880136986301378</v>
      </c>
      <c r="AC185">
        <f t="shared" si="55"/>
        <v>6.3189845503110718</v>
      </c>
      <c r="AD185">
        <f t="shared" si="53"/>
        <v>3.0713895910237676</v>
      </c>
      <c r="AF185">
        <f t="shared" si="52"/>
        <v>0.85359589041095896</v>
      </c>
      <c r="AG185">
        <f t="shared" si="46"/>
        <v>1.0412671232876718</v>
      </c>
      <c r="AH185" s="14">
        <f t="shared" si="47"/>
        <v>43876.503712523998</v>
      </c>
      <c r="AI185">
        <f t="shared" si="48"/>
        <v>41480.047672454202</v>
      </c>
      <c r="AJ185" s="14">
        <f t="shared" si="49"/>
        <v>-2396.4560400697956</v>
      </c>
      <c r="AK185" s="14">
        <f t="shared" si="54"/>
        <v>18998.797974392437</v>
      </c>
      <c r="AL185">
        <f t="shared" si="50"/>
        <v>0.945381791225408</v>
      </c>
      <c r="AM185">
        <f t="shared" si="56"/>
        <v>1.3600979499930081</v>
      </c>
      <c r="AN185" s="15">
        <f t="shared" si="51"/>
        <v>0</v>
      </c>
    </row>
    <row r="186" spans="1:40" x14ac:dyDescent="0.25">
      <c r="A186" s="2">
        <v>39351</v>
      </c>
      <c r="B186" s="2">
        <v>39352</v>
      </c>
      <c r="C186" t="s">
        <v>15</v>
      </c>
      <c r="D186">
        <v>4400</v>
      </c>
      <c r="E186">
        <v>2.1</v>
      </c>
      <c r="F186">
        <v>2.1</v>
      </c>
      <c r="G186">
        <v>1.2</v>
      </c>
      <c r="H186">
        <v>1.6</v>
      </c>
      <c r="I186" t="s">
        <v>16</v>
      </c>
      <c r="J186">
        <v>580</v>
      </c>
      <c r="K186">
        <v>599.5</v>
      </c>
      <c r="L186">
        <v>554</v>
      </c>
      <c r="M186">
        <v>565.04999999999995</v>
      </c>
      <c r="N186">
        <v>4940.5</v>
      </c>
      <c r="O186">
        <v>263.05</v>
      </c>
      <c r="P186">
        <f>VLOOKUP($A186,Sheet2!$A:$E,2,0)</f>
        <v>4937.6000000000004</v>
      </c>
      <c r="Q186">
        <f>VLOOKUP($A186,Sheet2!$A:$E,3,0)</f>
        <v>4980.8500000000004</v>
      </c>
      <c r="R186">
        <f>VLOOKUP($A186,Sheet2!$A:$E,4,0)</f>
        <v>4930.3500000000004</v>
      </c>
      <c r="S186">
        <f>VLOOKUP($A186,Sheet2!$A:$E,5,0)</f>
        <v>4940.5</v>
      </c>
      <c r="T186">
        <f t="shared" si="38"/>
        <v>18.649999999999636</v>
      </c>
      <c r="U186">
        <f t="shared" si="39"/>
        <v>2.1</v>
      </c>
      <c r="V186">
        <f t="shared" si="40"/>
        <v>554</v>
      </c>
      <c r="W186">
        <f t="shared" si="41"/>
        <v>582.05000000000018</v>
      </c>
      <c r="X186" s="5">
        <f t="shared" si="42"/>
        <v>582.1</v>
      </c>
      <c r="Y186">
        <f t="shared" si="43"/>
        <v>618.14999999999964</v>
      </c>
      <c r="Z186">
        <f t="shared" si="44"/>
        <v>556.1</v>
      </c>
      <c r="AA186">
        <f t="shared" si="45"/>
        <v>566.65</v>
      </c>
      <c r="AB186">
        <f>IF(Z186/X186&lt;'model parameter'!$B$2,'model parameter'!$B$2,IF(Y186/X186&gt;'model parameter'!$B$1,'model parameter'!$B$1,AA186/X186))</f>
        <v>0.97345816869953605</v>
      </c>
      <c r="AC186">
        <f t="shared" si="55"/>
        <v>6.1512671283864773</v>
      </c>
      <c r="AD186">
        <f t="shared" si="53"/>
        <v>3.0448477597233037</v>
      </c>
      <c r="AF186">
        <f t="shared" si="52"/>
        <v>0.95533413502834563</v>
      </c>
      <c r="AG186">
        <f t="shared" si="46"/>
        <v>1.0619309397010817</v>
      </c>
      <c r="AH186" s="14">
        <f t="shared" si="47"/>
        <v>43733.908378174339</v>
      </c>
      <c r="AI186">
        <f t="shared" si="48"/>
        <v>42420.612455782299</v>
      </c>
      <c r="AJ186" s="14">
        <f t="shared" si="49"/>
        <v>-1313.2959223920407</v>
      </c>
      <c r="AK186" s="14">
        <f t="shared" si="54"/>
        <v>17685.502052000396</v>
      </c>
      <c r="AL186">
        <f t="shared" si="50"/>
        <v>0.96997076247940717</v>
      </c>
      <c r="AM186">
        <f t="shared" si="56"/>
        <v>1.3192552456013966</v>
      </c>
      <c r="AN186" s="15">
        <f t="shared" si="51"/>
        <v>0</v>
      </c>
    </row>
    <row r="187" spans="1:40" x14ac:dyDescent="0.25">
      <c r="A187" s="2">
        <v>39352</v>
      </c>
      <c r="B187" s="2">
        <v>39352</v>
      </c>
      <c r="C187" t="s">
        <v>15</v>
      </c>
      <c r="D187">
        <v>4400</v>
      </c>
      <c r="E187">
        <v>1</v>
      </c>
      <c r="F187">
        <v>1.25</v>
      </c>
      <c r="G187">
        <v>0.15</v>
      </c>
      <c r="H187">
        <v>0.3</v>
      </c>
      <c r="I187" t="s">
        <v>16</v>
      </c>
      <c r="J187">
        <v>600</v>
      </c>
      <c r="K187">
        <v>614.95000000000005</v>
      </c>
      <c r="L187">
        <v>572.5</v>
      </c>
      <c r="M187">
        <v>597.75</v>
      </c>
      <c r="N187">
        <v>5000.55</v>
      </c>
      <c r="O187">
        <v>263.05</v>
      </c>
      <c r="P187">
        <f>VLOOKUP($A187,Sheet2!$A:$E,2,0)</f>
        <v>4942.7</v>
      </c>
      <c r="Q187">
        <f>VLOOKUP($A187,Sheet2!$A:$E,3,0)</f>
        <v>5016.3999999999996</v>
      </c>
      <c r="R187">
        <f>VLOOKUP($A187,Sheet2!$A:$E,4,0)</f>
        <v>4942.7</v>
      </c>
      <c r="S187">
        <f>VLOOKUP($A187,Sheet2!$A:$E,5,0)</f>
        <v>5000.55</v>
      </c>
      <c r="T187">
        <f t="shared" si="38"/>
        <v>0.15</v>
      </c>
      <c r="U187">
        <f t="shared" si="39"/>
        <v>1.25</v>
      </c>
      <c r="V187">
        <f t="shared" si="40"/>
        <v>572.5</v>
      </c>
      <c r="W187">
        <f t="shared" si="41"/>
        <v>614.95000000000005</v>
      </c>
      <c r="X187" s="5">
        <f t="shared" si="42"/>
        <v>601</v>
      </c>
      <c r="Y187">
        <f t="shared" si="43"/>
        <v>615.1</v>
      </c>
      <c r="Z187">
        <f t="shared" si="44"/>
        <v>573.75</v>
      </c>
      <c r="AA187">
        <f t="shared" si="45"/>
        <v>598.04999999999995</v>
      </c>
      <c r="AB187">
        <f>IF(Z187/X187&lt;'model parameter'!$B$2,'model parameter'!$B$2,IF(Y187/X187&gt;'model parameter'!$B$1,'model parameter'!$B$1,AA187/X187))</f>
        <v>0.99509151414309471</v>
      </c>
      <c r="AC187">
        <f t="shared" si="55"/>
        <v>6.1210737206847456</v>
      </c>
      <c r="AD187">
        <f t="shared" si="53"/>
        <v>3.0399392738663984</v>
      </c>
      <c r="AF187">
        <f t="shared" si="52"/>
        <v>0.9546589018302829</v>
      </c>
      <c r="AG187">
        <f t="shared" si="46"/>
        <v>1.0234608985024958</v>
      </c>
      <c r="AH187" s="14">
        <f t="shared" si="47"/>
        <v>45152.356704073492</v>
      </c>
      <c r="AI187">
        <f t="shared" si="48"/>
        <v>44773.8980491291</v>
      </c>
      <c r="AJ187" s="14">
        <f t="shared" si="49"/>
        <v>-378.45865494439204</v>
      </c>
      <c r="AK187" s="14">
        <f t="shared" si="54"/>
        <v>17307.043397056004</v>
      </c>
      <c r="AL187">
        <f t="shared" si="50"/>
        <v>0.99161818601352769</v>
      </c>
      <c r="AM187">
        <f t="shared" si="56"/>
        <v>1.3081974935320879</v>
      </c>
      <c r="AN187" s="15">
        <f t="shared" si="51"/>
        <v>0</v>
      </c>
    </row>
    <row r="188" spans="1:40" x14ac:dyDescent="0.25">
      <c r="A188" s="2">
        <v>39353</v>
      </c>
      <c r="B188" s="2">
        <v>39380</v>
      </c>
      <c r="C188" t="s">
        <v>15</v>
      </c>
      <c r="D188">
        <v>5000</v>
      </c>
      <c r="E188">
        <v>149</v>
      </c>
      <c r="F188">
        <v>150</v>
      </c>
      <c r="G188">
        <v>122</v>
      </c>
      <c r="H188">
        <v>125.3</v>
      </c>
      <c r="I188" t="s">
        <v>16</v>
      </c>
      <c r="J188">
        <v>160</v>
      </c>
      <c r="K188">
        <v>178.9</v>
      </c>
      <c r="L188">
        <v>146.19999999999999</v>
      </c>
      <c r="M188">
        <v>160.1</v>
      </c>
      <c r="N188">
        <v>5021.3500000000004</v>
      </c>
      <c r="O188">
        <v>309</v>
      </c>
      <c r="P188">
        <f>VLOOKUP($A188,Sheet2!$A:$E,2,0)</f>
        <v>4996.45</v>
      </c>
      <c r="Q188">
        <f>VLOOKUP($A188,Sheet2!$A:$E,3,0)</f>
        <v>5055.8</v>
      </c>
      <c r="R188">
        <f>VLOOKUP($A188,Sheet2!$A:$E,4,0)</f>
        <v>4996.45</v>
      </c>
      <c r="S188">
        <f>VLOOKUP($A188,Sheet2!$A:$E,5,0)</f>
        <v>5021.3500000000004</v>
      </c>
      <c r="T188">
        <f t="shared" si="38"/>
        <v>123.09999999999945</v>
      </c>
      <c r="U188">
        <f t="shared" si="39"/>
        <v>149.75</v>
      </c>
      <c r="V188">
        <f t="shared" si="40"/>
        <v>146.44999999999982</v>
      </c>
      <c r="W188">
        <f t="shared" si="41"/>
        <v>177.80000000000018</v>
      </c>
      <c r="X188" s="5">
        <f t="shared" si="42"/>
        <v>309</v>
      </c>
      <c r="Y188">
        <f t="shared" si="43"/>
        <v>309</v>
      </c>
      <c r="Z188">
        <f t="shared" si="44"/>
        <v>285.39999999999998</v>
      </c>
      <c r="AA188">
        <f t="shared" si="45"/>
        <v>285.39999999999998</v>
      </c>
      <c r="AB188">
        <f>IF(Z188/X188&lt;'model parameter'!$B$2,'model parameter'!$B$2,IF(Y188/X188&gt;'model parameter'!$B$1,'model parameter'!$B$1,AA188/X188))</f>
        <v>0.92362459546925557</v>
      </c>
      <c r="AC188">
        <f t="shared" si="55"/>
        <v>5.6535742391049393</v>
      </c>
      <c r="AD188">
        <f t="shared" si="53"/>
        <v>2.9635638693356539</v>
      </c>
      <c r="AF188">
        <f t="shared" si="52"/>
        <v>0.92362459546925557</v>
      </c>
      <c r="AG188">
        <f t="shared" si="46"/>
        <v>1</v>
      </c>
      <c r="AH188" s="14">
        <f t="shared" si="47"/>
        <v>23237.705319811499</v>
      </c>
      <c r="AI188">
        <f t="shared" si="48"/>
        <v>21342.218407094799</v>
      </c>
      <c r="AJ188" s="14">
        <f t="shared" si="49"/>
        <v>-1895.4869127167003</v>
      </c>
      <c r="AK188" s="14">
        <f t="shared" si="54"/>
        <v>15411.556484339304</v>
      </c>
      <c r="AL188">
        <f t="shared" si="50"/>
        <v>0.91843054696538018</v>
      </c>
      <c r="AM188">
        <f t="shared" si="56"/>
        <v>1.2014885395234149</v>
      </c>
      <c r="AN188" s="15">
        <f t="shared" si="51"/>
        <v>0</v>
      </c>
    </row>
    <row r="189" spans="1:40" x14ac:dyDescent="0.25">
      <c r="A189" s="2">
        <v>39356</v>
      </c>
      <c r="B189" s="2">
        <v>39380</v>
      </c>
      <c r="C189" t="s">
        <v>15</v>
      </c>
      <c r="D189">
        <v>5000</v>
      </c>
      <c r="E189">
        <v>110</v>
      </c>
      <c r="F189">
        <v>133.94999999999999</v>
      </c>
      <c r="G189">
        <v>90.9</v>
      </c>
      <c r="H189">
        <v>101.75</v>
      </c>
      <c r="I189" t="s">
        <v>16</v>
      </c>
      <c r="J189">
        <v>161</v>
      </c>
      <c r="K189">
        <v>189</v>
      </c>
      <c r="L189">
        <v>142.1</v>
      </c>
      <c r="M189">
        <v>171.15</v>
      </c>
      <c r="N189">
        <v>5068.95</v>
      </c>
      <c r="O189">
        <v>309</v>
      </c>
      <c r="P189">
        <f>VLOOKUP($A189,Sheet2!$A:$E,2,0)</f>
        <v>5021.5</v>
      </c>
      <c r="Q189">
        <f>VLOOKUP($A189,Sheet2!$A:$E,3,0)</f>
        <v>5089.3</v>
      </c>
      <c r="R189">
        <f>VLOOKUP($A189,Sheet2!$A:$E,4,0)</f>
        <v>5001.3500000000004</v>
      </c>
      <c r="S189">
        <f>VLOOKUP($A189,Sheet2!$A:$E,5,0)</f>
        <v>5068.95</v>
      </c>
      <c r="T189">
        <f t="shared" si="38"/>
        <v>99.699999999999818</v>
      </c>
      <c r="U189">
        <f t="shared" si="39"/>
        <v>133.94999999999999</v>
      </c>
      <c r="V189">
        <f t="shared" si="40"/>
        <v>142.1</v>
      </c>
      <c r="W189">
        <f t="shared" si="41"/>
        <v>180.19999999999982</v>
      </c>
      <c r="X189" s="5">
        <f t="shared" si="42"/>
        <v>271</v>
      </c>
      <c r="Y189">
        <f t="shared" si="43"/>
        <v>288.69999999999982</v>
      </c>
      <c r="Z189">
        <f t="shared" si="44"/>
        <v>271</v>
      </c>
      <c r="AA189">
        <f t="shared" si="45"/>
        <v>272.89999999999998</v>
      </c>
      <c r="AB189">
        <f>IF(Z189/X189&lt;'model parameter'!$B$2,'model parameter'!$B$2,IF(Y189/X189&gt;'model parameter'!$B$1,'model parameter'!$B$1,AA189/X189))</f>
        <v>1.0070110701107011</v>
      </c>
      <c r="AC189">
        <f t="shared" si="55"/>
        <v>5.6932118444713575</v>
      </c>
      <c r="AD189">
        <f t="shared" si="53"/>
        <v>2.970574939446355</v>
      </c>
      <c r="AF189">
        <f t="shared" si="52"/>
        <v>1</v>
      </c>
      <c r="AG189">
        <f t="shared" si="46"/>
        <v>1.0653136531365306</v>
      </c>
      <c r="AH189" s="14">
        <f t="shared" si="47"/>
        <v>20385.798632818496</v>
      </c>
      <c r="AI189">
        <f t="shared" si="48"/>
        <v>20405.400893819802</v>
      </c>
      <c r="AJ189" s="14">
        <f t="shared" si="49"/>
        <v>19.602261001306033</v>
      </c>
      <c r="AK189" s="14">
        <f t="shared" si="54"/>
        <v>15431.15874534061</v>
      </c>
      <c r="AL189">
        <f t="shared" si="50"/>
        <v>1.0009615645358996</v>
      </c>
      <c r="AM189">
        <f t="shared" si="56"/>
        <v>1.2026438482933104</v>
      </c>
      <c r="AN189" s="15">
        <f t="shared" si="51"/>
        <v>0</v>
      </c>
    </row>
    <row r="190" spans="1:40" x14ac:dyDescent="0.25">
      <c r="A190" s="2">
        <v>39358</v>
      </c>
      <c r="B190" s="2">
        <v>39380</v>
      </c>
      <c r="C190" t="s">
        <v>15</v>
      </c>
      <c r="D190">
        <v>5000</v>
      </c>
      <c r="E190">
        <v>75</v>
      </c>
      <c r="F190">
        <v>150</v>
      </c>
      <c r="G190">
        <v>58</v>
      </c>
      <c r="H190">
        <v>82.4</v>
      </c>
      <c r="I190" t="s">
        <v>16</v>
      </c>
      <c r="J190">
        <v>195</v>
      </c>
      <c r="K190">
        <v>327</v>
      </c>
      <c r="L190">
        <v>180</v>
      </c>
      <c r="M190">
        <v>286.14999999999998</v>
      </c>
      <c r="N190">
        <v>5210.8</v>
      </c>
      <c r="O190">
        <v>309</v>
      </c>
      <c r="P190">
        <f>VLOOKUP($A190,Sheet2!$A:$E,2,0)</f>
        <v>5069</v>
      </c>
      <c r="Q190">
        <f>VLOOKUP($A190,Sheet2!$A:$E,3,0)</f>
        <v>5261.35</v>
      </c>
      <c r="R190">
        <f>VLOOKUP($A190,Sheet2!$A:$E,4,0)</f>
        <v>5034.1499999999996</v>
      </c>
      <c r="S190">
        <f>VLOOKUP($A190,Sheet2!$A:$E,5,0)</f>
        <v>5210.8</v>
      </c>
      <c r="T190">
        <f t="shared" si="38"/>
        <v>65.649999999999636</v>
      </c>
      <c r="U190">
        <f t="shared" si="39"/>
        <v>145.85000000000036</v>
      </c>
      <c r="V190">
        <f t="shared" si="40"/>
        <v>184.14999999999964</v>
      </c>
      <c r="W190">
        <f t="shared" si="41"/>
        <v>319.35000000000036</v>
      </c>
      <c r="X190" s="5">
        <f t="shared" si="42"/>
        <v>270</v>
      </c>
      <c r="Y190">
        <f t="shared" si="43"/>
        <v>392.64999999999964</v>
      </c>
      <c r="Z190">
        <f t="shared" si="44"/>
        <v>270</v>
      </c>
      <c r="AA190">
        <f t="shared" si="45"/>
        <v>368.54999999999995</v>
      </c>
      <c r="AB190">
        <f>IF(Z190/X190&lt;'model parameter'!$B$2,'model parameter'!$B$2,IF(Y190/X190&gt;'model parameter'!$B$1,'model parameter'!$B$1,AA190/X190))</f>
        <v>1.1100000000000001</v>
      </c>
      <c r="AC190">
        <f t="shared" si="55"/>
        <v>6.3194651473632071</v>
      </c>
      <c r="AD190">
        <f t="shared" si="53"/>
        <v>3.0805749394463549</v>
      </c>
      <c r="AF190">
        <f t="shared" si="52"/>
        <v>1</v>
      </c>
      <c r="AG190">
        <f t="shared" si="46"/>
        <v>1.4542592592592578</v>
      </c>
      <c r="AH190" s="14">
        <f t="shared" si="47"/>
        <v>20310.748456844998</v>
      </c>
      <c r="AI190">
        <f t="shared" si="48"/>
        <v>22413.937642281402</v>
      </c>
      <c r="AJ190" s="14">
        <f t="shared" si="49"/>
        <v>2103.1891854364039</v>
      </c>
      <c r="AK190" s="14">
        <f t="shared" si="54"/>
        <v>17534.347930777014</v>
      </c>
      <c r="AL190">
        <f t="shared" si="50"/>
        <v>1.1035505505818817</v>
      </c>
      <c r="AM190">
        <f t="shared" si="56"/>
        <v>1.3271782809379957</v>
      </c>
      <c r="AN190" s="15">
        <f t="shared" si="51"/>
        <v>0</v>
      </c>
    </row>
    <row r="191" spans="1:40" x14ac:dyDescent="0.25">
      <c r="A191" s="2">
        <v>39359</v>
      </c>
      <c r="B191" s="2">
        <v>39380</v>
      </c>
      <c r="C191" t="s">
        <v>15</v>
      </c>
      <c r="D191">
        <v>5000</v>
      </c>
      <c r="E191">
        <v>82</v>
      </c>
      <c r="F191">
        <v>117</v>
      </c>
      <c r="G191">
        <v>77</v>
      </c>
      <c r="H191">
        <v>88.6</v>
      </c>
      <c r="I191" t="s">
        <v>16</v>
      </c>
      <c r="J191">
        <v>266</v>
      </c>
      <c r="K191">
        <v>308</v>
      </c>
      <c r="L191">
        <v>242.2</v>
      </c>
      <c r="M191">
        <v>298.95</v>
      </c>
      <c r="N191">
        <v>5208.6499999999996</v>
      </c>
      <c r="O191">
        <v>309</v>
      </c>
      <c r="P191">
        <f>VLOOKUP($A191,Sheet2!$A:$E,2,0)</f>
        <v>5211.6499999999996</v>
      </c>
      <c r="Q191">
        <f>VLOOKUP($A191,Sheet2!$A:$E,3,0)</f>
        <v>5233.1000000000004</v>
      </c>
      <c r="R191">
        <f>VLOOKUP($A191,Sheet2!$A:$E,4,0)</f>
        <v>5126.05</v>
      </c>
      <c r="S191">
        <f>VLOOKUP($A191,Sheet2!$A:$E,5,0)</f>
        <v>5208.6499999999996</v>
      </c>
      <c r="T191">
        <f t="shared" si="38"/>
        <v>77</v>
      </c>
      <c r="U191">
        <f t="shared" si="39"/>
        <v>116.14999999999964</v>
      </c>
      <c r="V191">
        <f t="shared" si="40"/>
        <v>243.05000000000018</v>
      </c>
      <c r="W191">
        <f t="shared" si="41"/>
        <v>308</v>
      </c>
      <c r="X191" s="5">
        <f t="shared" si="42"/>
        <v>348</v>
      </c>
      <c r="Y191">
        <f t="shared" si="43"/>
        <v>387.54999999999995</v>
      </c>
      <c r="Z191">
        <f t="shared" si="44"/>
        <v>348</v>
      </c>
      <c r="AA191">
        <f t="shared" si="45"/>
        <v>387.54999999999995</v>
      </c>
      <c r="AB191">
        <f>IF(Z191/X191&lt;'model parameter'!$B$2,'model parameter'!$B$2,IF(Y191/X191&gt;'model parameter'!$B$1,'model parameter'!$B$1,AA191/X191))</f>
        <v>1.1100000000000001</v>
      </c>
      <c r="AC191">
        <f t="shared" si="55"/>
        <v>7.0146063135731609</v>
      </c>
      <c r="AD191">
        <f t="shared" si="53"/>
        <v>3.1905749394463552</v>
      </c>
      <c r="AF191">
        <f t="shared" si="52"/>
        <v>1</v>
      </c>
      <c r="AG191">
        <f t="shared" si="46"/>
        <v>1.1136494252873561</v>
      </c>
      <c r="AH191" s="14">
        <f t="shared" si="47"/>
        <v>26164.662182778</v>
      </c>
      <c r="AI191">
        <f t="shared" si="48"/>
        <v>28902.71046622936</v>
      </c>
      <c r="AJ191" s="14">
        <f t="shared" si="49"/>
        <v>2738.0482834513605</v>
      </c>
      <c r="AK191" s="14">
        <f t="shared" si="54"/>
        <v>20272.396214228374</v>
      </c>
      <c r="AL191">
        <f t="shared" si="50"/>
        <v>1.1046468043166093</v>
      </c>
      <c r="AM191">
        <f t="shared" si="56"/>
        <v>1.4660632467965682</v>
      </c>
      <c r="AN191" s="15">
        <f t="shared" si="51"/>
        <v>0</v>
      </c>
    </row>
    <row r="192" spans="1:40" x14ac:dyDescent="0.25">
      <c r="A192" s="2">
        <v>39360</v>
      </c>
      <c r="B192" s="2">
        <v>39380</v>
      </c>
      <c r="C192" t="s">
        <v>15</v>
      </c>
      <c r="D192">
        <v>5000</v>
      </c>
      <c r="E192">
        <v>80</v>
      </c>
      <c r="F192">
        <v>103.25</v>
      </c>
      <c r="G192">
        <v>77</v>
      </c>
      <c r="H192">
        <v>98.9</v>
      </c>
      <c r="I192" t="s">
        <v>16</v>
      </c>
      <c r="J192">
        <v>309</v>
      </c>
      <c r="K192">
        <v>342</v>
      </c>
      <c r="L192">
        <v>266.5</v>
      </c>
      <c r="M192">
        <v>290.45</v>
      </c>
      <c r="N192">
        <v>5185.8500000000004</v>
      </c>
      <c r="O192">
        <v>309</v>
      </c>
      <c r="P192">
        <f>VLOOKUP($A192,Sheet2!$A:$E,2,0)</f>
        <v>5208.1499999999996</v>
      </c>
      <c r="Q192">
        <f>VLOOKUP($A192,Sheet2!$A:$E,3,0)</f>
        <v>5248.55</v>
      </c>
      <c r="R192">
        <f>VLOOKUP($A192,Sheet2!$A:$E,4,0)</f>
        <v>5164.5</v>
      </c>
      <c r="S192">
        <f>VLOOKUP($A192,Sheet2!$A:$E,5,0)</f>
        <v>5185.8500000000004</v>
      </c>
      <c r="T192">
        <f t="shared" si="38"/>
        <v>93.449999999999818</v>
      </c>
      <c r="U192">
        <f t="shared" si="39"/>
        <v>102</v>
      </c>
      <c r="V192">
        <f t="shared" si="40"/>
        <v>267.75</v>
      </c>
      <c r="W192">
        <f t="shared" si="41"/>
        <v>325.55000000000018</v>
      </c>
      <c r="X192" s="5">
        <f t="shared" si="42"/>
        <v>389</v>
      </c>
      <c r="Y192">
        <f t="shared" si="43"/>
        <v>435.44999999999982</v>
      </c>
      <c r="Z192">
        <f t="shared" si="44"/>
        <v>368.5</v>
      </c>
      <c r="AA192">
        <f t="shared" si="45"/>
        <v>389.35</v>
      </c>
      <c r="AB192">
        <f>IF(Z192/X192&lt;'model parameter'!$B$2,'model parameter'!$B$2,IF(Y192/X192&gt;'model parameter'!$B$1,'model parameter'!$B$1,AA192/X192))</f>
        <v>1.1100000000000001</v>
      </c>
      <c r="AC192">
        <f t="shared" si="55"/>
        <v>7.7862130080662091</v>
      </c>
      <c r="AD192">
        <f t="shared" si="53"/>
        <v>3.3005749394463555</v>
      </c>
      <c r="AF192">
        <f t="shared" si="52"/>
        <v>0.9473007712082262</v>
      </c>
      <c r="AG192">
        <f t="shared" si="46"/>
        <v>1.1194087403598967</v>
      </c>
      <c r="AH192" s="14">
        <f t="shared" si="47"/>
        <v>29241.719397691497</v>
      </c>
      <c r="AI192">
        <f t="shared" si="48"/>
        <v>32313.475668560979</v>
      </c>
      <c r="AJ192" s="14">
        <f t="shared" si="49"/>
        <v>3071.7562708694823</v>
      </c>
      <c r="AK192" s="14">
        <f t="shared" si="54"/>
        <v>23344.152485097857</v>
      </c>
      <c r="AL192">
        <f t="shared" si="50"/>
        <v>1.105047046963729</v>
      </c>
      <c r="AM192">
        <f t="shared" si="56"/>
        <v>1.6200688615346044</v>
      </c>
      <c r="AN192" s="15">
        <f t="shared" si="51"/>
        <v>0</v>
      </c>
    </row>
    <row r="193" spans="1:40" x14ac:dyDescent="0.25">
      <c r="A193" s="2">
        <v>39363</v>
      </c>
      <c r="B193" s="2">
        <v>39380</v>
      </c>
      <c r="C193" t="s">
        <v>15</v>
      </c>
      <c r="D193">
        <v>5000</v>
      </c>
      <c r="E193">
        <v>86</v>
      </c>
      <c r="F193">
        <v>148.9</v>
      </c>
      <c r="G193">
        <v>81</v>
      </c>
      <c r="H193">
        <v>126.65</v>
      </c>
      <c r="I193" t="s">
        <v>16</v>
      </c>
      <c r="J193">
        <v>300</v>
      </c>
      <c r="K193">
        <v>307.85000000000002</v>
      </c>
      <c r="L193">
        <v>174</v>
      </c>
      <c r="M193">
        <v>202.6</v>
      </c>
      <c r="N193">
        <v>5085.1000000000004</v>
      </c>
      <c r="O193">
        <v>309</v>
      </c>
      <c r="P193">
        <f>VLOOKUP($A193,Sheet2!$A:$E,2,0)</f>
        <v>5186.25</v>
      </c>
      <c r="Q193">
        <f>VLOOKUP($A193,Sheet2!$A:$E,3,0)</f>
        <v>5249.3</v>
      </c>
      <c r="R193">
        <f>VLOOKUP($A193,Sheet2!$A:$E,4,0)</f>
        <v>5024.75</v>
      </c>
      <c r="S193">
        <f>VLOOKUP($A193,Sheet2!$A:$E,5,0)</f>
        <v>5085.1000000000004</v>
      </c>
      <c r="T193">
        <f t="shared" si="38"/>
        <v>81</v>
      </c>
      <c r="U193">
        <f t="shared" si="39"/>
        <v>148.9</v>
      </c>
      <c r="V193">
        <f t="shared" si="40"/>
        <v>174</v>
      </c>
      <c r="W193">
        <f t="shared" si="41"/>
        <v>307.85000000000002</v>
      </c>
      <c r="X193" s="5">
        <f t="shared" si="42"/>
        <v>386</v>
      </c>
      <c r="Y193">
        <f t="shared" si="43"/>
        <v>388.85</v>
      </c>
      <c r="Z193">
        <f t="shared" si="44"/>
        <v>322.89999999999998</v>
      </c>
      <c r="AA193">
        <f t="shared" si="45"/>
        <v>329.25</v>
      </c>
      <c r="AB193">
        <f>IF(Z193/X193&lt;'model parameter'!$B$2,'model parameter'!$B$2,IF(Y193/X193&gt;'model parameter'!$B$1,'model parameter'!$B$1,AA193/X193))</f>
        <v>0.852979274611399</v>
      </c>
      <c r="AC193">
        <f t="shared" si="55"/>
        <v>6.641478323590154</v>
      </c>
      <c r="AD193">
        <f t="shared" si="53"/>
        <v>3.1535542140577544</v>
      </c>
      <c r="AF193">
        <f t="shared" si="52"/>
        <v>0.83652849740932633</v>
      </c>
      <c r="AG193">
        <f t="shared" si="46"/>
        <v>1.0073834196891192</v>
      </c>
      <c r="AH193" s="14">
        <f t="shared" si="47"/>
        <v>29016.568869770999</v>
      </c>
      <c r="AI193">
        <f t="shared" si="48"/>
        <v>24628.574243663497</v>
      </c>
      <c r="AJ193" s="14">
        <f t="shared" si="49"/>
        <v>-4387.994626107502</v>
      </c>
      <c r="AK193" s="14">
        <f t="shared" si="54"/>
        <v>18956.157858990355</v>
      </c>
      <c r="AL193">
        <f t="shared" si="50"/>
        <v>0.84877624071263491</v>
      </c>
      <c r="AM193">
        <f t="shared" si="56"/>
        <v>1.3750759579889398</v>
      </c>
      <c r="AN193" s="15">
        <f t="shared" si="51"/>
        <v>0</v>
      </c>
    </row>
    <row r="194" spans="1:40" x14ac:dyDescent="0.25">
      <c r="A194" s="2">
        <v>39364</v>
      </c>
      <c r="B194" s="2">
        <v>39380</v>
      </c>
      <c r="C194" t="s">
        <v>15</v>
      </c>
      <c r="D194">
        <v>5000</v>
      </c>
      <c r="E194">
        <v>140</v>
      </c>
      <c r="F194">
        <v>151</v>
      </c>
      <c r="G194">
        <v>45</v>
      </c>
      <c r="H194">
        <v>50.2</v>
      </c>
      <c r="I194" t="s">
        <v>16</v>
      </c>
      <c r="J194">
        <v>179</v>
      </c>
      <c r="K194">
        <v>403.1</v>
      </c>
      <c r="L194">
        <v>170</v>
      </c>
      <c r="M194">
        <v>394.05</v>
      </c>
      <c r="N194">
        <v>5327.25</v>
      </c>
      <c r="O194">
        <v>309</v>
      </c>
      <c r="P194">
        <f>VLOOKUP($A194,Sheet2!$A:$E,2,0)</f>
        <v>5062.6499999999996</v>
      </c>
      <c r="Q194">
        <f>VLOOKUP($A194,Sheet2!$A:$E,3,0)</f>
        <v>5348.7</v>
      </c>
      <c r="R194">
        <f>VLOOKUP($A194,Sheet2!$A:$E,4,0)</f>
        <v>5000.95</v>
      </c>
      <c r="S194">
        <f>VLOOKUP($A194,Sheet2!$A:$E,5,0)</f>
        <v>5327.25</v>
      </c>
      <c r="T194">
        <f t="shared" si="38"/>
        <v>54.400000000000546</v>
      </c>
      <c r="U194">
        <f t="shared" si="39"/>
        <v>151</v>
      </c>
      <c r="V194">
        <f t="shared" si="40"/>
        <v>170</v>
      </c>
      <c r="W194">
        <f t="shared" si="41"/>
        <v>393.69999999999982</v>
      </c>
      <c r="X194" s="5">
        <f t="shared" si="42"/>
        <v>319</v>
      </c>
      <c r="Y194">
        <f t="shared" si="43"/>
        <v>457.50000000000057</v>
      </c>
      <c r="Z194">
        <f t="shared" si="44"/>
        <v>319</v>
      </c>
      <c r="AA194">
        <f t="shared" si="45"/>
        <v>444.25</v>
      </c>
      <c r="AB194">
        <f>IF(Z194/X194&lt;'model parameter'!$B$2,'model parameter'!$B$2,IF(Y194/X194&gt;'model parameter'!$B$1,'model parameter'!$B$1,AA194/X194))</f>
        <v>1.1100000000000001</v>
      </c>
      <c r="AC194">
        <f t="shared" si="55"/>
        <v>7.3720409391850712</v>
      </c>
      <c r="AD194">
        <f t="shared" si="53"/>
        <v>3.2635542140577547</v>
      </c>
      <c r="AF194">
        <f t="shared" si="52"/>
        <v>1</v>
      </c>
      <c r="AG194">
        <f t="shared" si="46"/>
        <v>1.434169278996867</v>
      </c>
      <c r="AH194" s="14">
        <f t="shared" si="47"/>
        <v>23988.207079546497</v>
      </c>
      <c r="AI194">
        <f t="shared" si="48"/>
        <v>26490.218006043582</v>
      </c>
      <c r="AJ194" s="14">
        <f t="shared" si="49"/>
        <v>2502.0109264970852</v>
      </c>
      <c r="AK194" s="14">
        <f t="shared" si="54"/>
        <v>21458.16878548744</v>
      </c>
      <c r="AL194">
        <f t="shared" si="50"/>
        <v>1.1043017061758826</v>
      </c>
      <c r="AM194">
        <f t="shared" si="56"/>
        <v>1.5184987265286225</v>
      </c>
      <c r="AN194" s="15">
        <f t="shared" si="51"/>
        <v>0</v>
      </c>
    </row>
    <row r="195" spans="1:40" x14ac:dyDescent="0.25">
      <c r="A195" s="2">
        <v>39365</v>
      </c>
      <c r="B195" s="2">
        <v>39380</v>
      </c>
      <c r="C195" t="s">
        <v>15</v>
      </c>
      <c r="D195">
        <v>5000</v>
      </c>
      <c r="E195">
        <v>40</v>
      </c>
      <c r="F195">
        <v>48.9</v>
      </c>
      <c r="G195">
        <v>31.25</v>
      </c>
      <c r="H195">
        <v>39.700000000000003</v>
      </c>
      <c r="I195" t="s">
        <v>16</v>
      </c>
      <c r="J195">
        <v>435</v>
      </c>
      <c r="K195">
        <v>501</v>
      </c>
      <c r="L195">
        <v>420.1</v>
      </c>
      <c r="M195">
        <v>491.05</v>
      </c>
      <c r="N195">
        <v>5441.45</v>
      </c>
      <c r="O195">
        <v>309</v>
      </c>
      <c r="P195">
        <f>VLOOKUP($A195,Sheet2!$A:$E,2,0)</f>
        <v>5328.15</v>
      </c>
      <c r="Q195">
        <f>VLOOKUP($A195,Sheet2!$A:$E,3,0)</f>
        <v>5454.7</v>
      </c>
      <c r="R195">
        <f>VLOOKUP($A195,Sheet2!$A:$E,4,0)</f>
        <v>5328.15</v>
      </c>
      <c r="S195">
        <f>VLOOKUP($A195,Sheet2!$A:$E,5,0)</f>
        <v>5441.45</v>
      </c>
      <c r="T195">
        <f t="shared" ref="T195:T258" si="57">MAX(K195+D195-Q195,0,G195)</f>
        <v>46.300000000000182</v>
      </c>
      <c r="U195">
        <f t="shared" ref="U195:U258" si="58">MIN(MAX(L195+D195-R195,0),F195)</f>
        <v>48.9</v>
      </c>
      <c r="V195">
        <f t="shared" ref="V195:V258" si="59">MAX(L195,F195+R195-D195)</f>
        <v>420.1</v>
      </c>
      <c r="W195">
        <f t="shared" ref="W195:W258" si="60">MIN(K195,G195+Q195-D195)</f>
        <v>485.94999999999982</v>
      </c>
      <c r="X195" s="5">
        <f t="shared" ref="X195:X258" si="61">E195+J195</f>
        <v>475</v>
      </c>
      <c r="Y195">
        <f t="shared" ref="Y195:Y258" si="62">MAX(T195+K195,U195+L195,V195+F195,W195+G195,X195,AA195)</f>
        <v>547.30000000000018</v>
      </c>
      <c r="Z195">
        <f t="shared" ref="Z195:Z258" si="63">MIN(T195+K195,U195+L195,V195+F195,W195+G195,X195,AA195)</f>
        <v>469</v>
      </c>
      <c r="AA195">
        <f t="shared" ref="AA195:AA258" si="64">H195+M195</f>
        <v>530.75</v>
      </c>
      <c r="AB195">
        <f>IF(Z195/X195&lt;'model parameter'!$B$2,'model parameter'!$B$2,IF(Y195/X195&gt;'model parameter'!$B$1,'model parameter'!$B$1,AA195/X195))</f>
        <v>1.1100000000000001</v>
      </c>
      <c r="AC195">
        <f t="shared" si="55"/>
        <v>8.1829654424954299</v>
      </c>
      <c r="AD195">
        <f t="shared" si="53"/>
        <v>3.373554214057755</v>
      </c>
      <c r="AF195">
        <f t="shared" si="52"/>
        <v>0.98736842105263156</v>
      </c>
      <c r="AG195">
        <f t="shared" ref="AG195:AG258" si="65">Y195/X195</f>
        <v>1.1522105263157898</v>
      </c>
      <c r="AH195" s="14">
        <f t="shared" ref="AH195:AH258" si="66">(75*X195+20*2*1.18+0.00055*75*X195*1.18)*1.00002</f>
        <v>35696.034531412501</v>
      </c>
      <c r="AI195">
        <f t="shared" ref="AI195:AI258" si="67">(AB195*X195*75-20*2*1.18-0.0006*75*X195*1.18*AB195)*(1-0.00002)</f>
        <v>39467.763653939503</v>
      </c>
      <c r="AJ195" s="14">
        <f t="shared" ref="AJ195:AJ258" si="68">AI195-AH195</f>
        <v>3771.7291225270019</v>
      </c>
      <c r="AK195" s="14">
        <f t="shared" si="54"/>
        <v>25229.897908014442</v>
      </c>
      <c r="AL195">
        <f t="shared" ref="AL195:AL258" si="69">AI195/AH195</f>
        <v>1.1056624124230909</v>
      </c>
      <c r="AM195">
        <f t="shared" si="56"/>
        <v>1.6789469652350282</v>
      </c>
      <c r="AN195" s="15">
        <f t="shared" ref="AN195:AN258" si="70">IF(AND(Y195/X195&gt;1.1,Z195/X195&lt;0.9),1,0)</f>
        <v>0</v>
      </c>
    </row>
    <row r="196" spans="1:40" x14ac:dyDescent="0.25">
      <c r="A196" s="2">
        <v>39366</v>
      </c>
      <c r="B196" s="2">
        <v>39380</v>
      </c>
      <c r="C196" t="s">
        <v>15</v>
      </c>
      <c r="D196">
        <v>5000</v>
      </c>
      <c r="E196">
        <v>32.049999999999997</v>
      </c>
      <c r="F196">
        <v>48</v>
      </c>
      <c r="G196">
        <v>26.55</v>
      </c>
      <c r="H196">
        <v>31.75</v>
      </c>
      <c r="I196" t="s">
        <v>16</v>
      </c>
      <c r="J196">
        <v>405</v>
      </c>
      <c r="K196">
        <v>595</v>
      </c>
      <c r="L196">
        <v>405</v>
      </c>
      <c r="M196">
        <v>575.1</v>
      </c>
      <c r="N196">
        <v>5524.85</v>
      </c>
      <c r="O196">
        <v>309</v>
      </c>
      <c r="P196">
        <f>VLOOKUP($A196,Sheet2!$A:$E,2,0)</f>
        <v>5438.9</v>
      </c>
      <c r="Q196">
        <f>VLOOKUP($A196,Sheet2!$A:$E,3,0)</f>
        <v>5532.75</v>
      </c>
      <c r="R196">
        <f>VLOOKUP($A196,Sheet2!$A:$E,4,0)</f>
        <v>5424.25</v>
      </c>
      <c r="S196">
        <f>VLOOKUP($A196,Sheet2!$A:$E,5,0)</f>
        <v>5524.85</v>
      </c>
      <c r="T196">
        <f t="shared" si="57"/>
        <v>62.25</v>
      </c>
      <c r="U196">
        <f t="shared" si="58"/>
        <v>0</v>
      </c>
      <c r="V196">
        <f t="shared" si="59"/>
        <v>472.25</v>
      </c>
      <c r="W196">
        <f t="shared" si="60"/>
        <v>559.30000000000018</v>
      </c>
      <c r="X196" s="5">
        <f t="shared" si="61"/>
        <v>437.05</v>
      </c>
      <c r="Y196">
        <f t="shared" si="62"/>
        <v>657.25</v>
      </c>
      <c r="Z196">
        <f t="shared" si="63"/>
        <v>405</v>
      </c>
      <c r="AA196">
        <f t="shared" si="64"/>
        <v>606.85</v>
      </c>
      <c r="AB196">
        <f>IF(Z196/X196&lt;'model parameter'!$B$2,'model parameter'!$B$2,IF(Y196/X196&gt;'model parameter'!$B$1,'model parameter'!$B$1,AA196/X196))</f>
        <v>1.1100000000000001</v>
      </c>
      <c r="AC196">
        <f t="shared" si="55"/>
        <v>9.0830916411699274</v>
      </c>
      <c r="AD196">
        <f t="shared" si="53"/>
        <v>3.4835542140577553</v>
      </c>
      <c r="AF196">
        <f t="shared" ref="AF196:AF259" si="71">Z196/X196</f>
        <v>0.92666742935590896</v>
      </c>
      <c r="AG196">
        <f t="shared" si="65"/>
        <v>1.5038325134423978</v>
      </c>
      <c r="AH196" s="14">
        <f t="shared" si="66"/>
        <v>32847.88035321817</v>
      </c>
      <c r="AI196">
        <f t="shared" si="67"/>
        <v>36310.72610690329</v>
      </c>
      <c r="AJ196" s="14">
        <f t="shared" si="68"/>
        <v>3462.8457536851201</v>
      </c>
      <c r="AK196" s="14">
        <f t="shared" si="54"/>
        <v>28692.743661699562</v>
      </c>
      <c r="AL196">
        <f t="shared" si="69"/>
        <v>1.105420676051198</v>
      </c>
      <c r="AM196">
        <f t="shared" si="56"/>
        <v>1.8559426893642121</v>
      </c>
      <c r="AN196" s="15">
        <f t="shared" si="70"/>
        <v>0</v>
      </c>
    </row>
    <row r="197" spans="1:40" x14ac:dyDescent="0.25">
      <c r="A197" s="2">
        <v>39367</v>
      </c>
      <c r="B197" s="2">
        <v>39380</v>
      </c>
      <c r="C197" t="s">
        <v>15</v>
      </c>
      <c r="D197">
        <v>5000</v>
      </c>
      <c r="E197">
        <v>35.9</v>
      </c>
      <c r="F197">
        <v>42.75</v>
      </c>
      <c r="G197">
        <v>21.1</v>
      </c>
      <c r="H197">
        <v>31.85</v>
      </c>
      <c r="I197" t="s">
        <v>16</v>
      </c>
      <c r="J197">
        <v>570</v>
      </c>
      <c r="K197">
        <v>588</v>
      </c>
      <c r="L197">
        <v>460</v>
      </c>
      <c r="M197">
        <v>479.55</v>
      </c>
      <c r="N197">
        <v>5428.25</v>
      </c>
      <c r="O197">
        <v>309</v>
      </c>
      <c r="P197">
        <f>VLOOKUP($A197,Sheet2!$A:$E,2,0)</f>
        <v>5525.3</v>
      </c>
      <c r="Q197">
        <f>VLOOKUP($A197,Sheet2!$A:$E,3,0)</f>
        <v>5549.3</v>
      </c>
      <c r="R197">
        <f>VLOOKUP($A197,Sheet2!$A:$E,4,0)</f>
        <v>5402.6</v>
      </c>
      <c r="S197">
        <f>VLOOKUP($A197,Sheet2!$A:$E,5,0)</f>
        <v>5428.25</v>
      </c>
      <c r="T197">
        <f t="shared" si="57"/>
        <v>38.699999999999818</v>
      </c>
      <c r="U197">
        <f t="shared" si="58"/>
        <v>42.75</v>
      </c>
      <c r="V197">
        <f t="shared" si="59"/>
        <v>460</v>
      </c>
      <c r="W197">
        <f t="shared" si="60"/>
        <v>570.40000000000055</v>
      </c>
      <c r="X197" s="5">
        <f t="shared" si="61"/>
        <v>605.9</v>
      </c>
      <c r="Y197">
        <f t="shared" si="62"/>
        <v>626.69999999999982</v>
      </c>
      <c r="Z197">
        <f t="shared" si="63"/>
        <v>502.75</v>
      </c>
      <c r="AA197">
        <f t="shared" si="64"/>
        <v>511.40000000000003</v>
      </c>
      <c r="AB197">
        <f>IF(Z197/X197&lt;'model parameter'!$B$2,'model parameter'!$B$2,IF(Y197/X197&gt;'model parameter'!$B$1,'model parameter'!$B$1,AA197/X197))</f>
        <v>0.8440336689222645</v>
      </c>
      <c r="AC197">
        <f t="shared" si="55"/>
        <v>7.6664351630538068</v>
      </c>
      <c r="AD197">
        <f t="shared" ref="AD197:AD260" si="72">(AB197-1)+AD196</f>
        <v>3.3275878829800201</v>
      </c>
      <c r="AF197">
        <f t="shared" si="71"/>
        <v>0.82975738570721247</v>
      </c>
      <c r="AG197">
        <f t="shared" si="65"/>
        <v>1.0343290972107606</v>
      </c>
      <c r="AH197" s="14">
        <f t="shared" si="66"/>
        <v>45520.102566343645</v>
      </c>
      <c r="AI197">
        <f t="shared" si="67"/>
        <v>38279.879047106806</v>
      </c>
      <c r="AJ197" s="14">
        <f t="shared" si="68"/>
        <v>-7240.2235192368389</v>
      </c>
      <c r="AK197" s="14">
        <f t="shared" ref="AK197:AK260" si="73">AJ197+AK196</f>
        <v>21452.520142462723</v>
      </c>
      <c r="AL197">
        <f t="shared" si="69"/>
        <v>0.84094448142588174</v>
      </c>
      <c r="AM197">
        <f t="shared" si="56"/>
        <v>1.5607447624635438</v>
      </c>
      <c r="AN197" s="15">
        <f t="shared" si="70"/>
        <v>0</v>
      </c>
    </row>
    <row r="198" spans="1:40" x14ac:dyDescent="0.25">
      <c r="A198" s="2">
        <v>39370</v>
      </c>
      <c r="B198" s="2">
        <v>39380</v>
      </c>
      <c r="C198" t="s">
        <v>15</v>
      </c>
      <c r="D198">
        <v>5000</v>
      </c>
      <c r="E198">
        <v>21.5</v>
      </c>
      <c r="F198">
        <v>27.9</v>
      </c>
      <c r="G198">
        <v>9</v>
      </c>
      <c r="H198">
        <v>10.95</v>
      </c>
      <c r="I198" t="s">
        <v>16</v>
      </c>
      <c r="J198">
        <v>505</v>
      </c>
      <c r="K198">
        <v>720</v>
      </c>
      <c r="L198">
        <v>500</v>
      </c>
      <c r="M198">
        <v>707.55</v>
      </c>
      <c r="N198">
        <v>5670.4</v>
      </c>
      <c r="O198">
        <v>309</v>
      </c>
      <c r="P198">
        <f>VLOOKUP($A198,Sheet2!$A:$E,2,0)</f>
        <v>5428.35</v>
      </c>
      <c r="Q198">
        <f>VLOOKUP($A198,Sheet2!$A:$E,3,0)</f>
        <v>5682.65</v>
      </c>
      <c r="R198">
        <f>VLOOKUP($A198,Sheet2!$A:$E,4,0)</f>
        <v>5419.9</v>
      </c>
      <c r="S198">
        <f>VLOOKUP($A198,Sheet2!$A:$E,5,0)</f>
        <v>5670.4</v>
      </c>
      <c r="T198">
        <f t="shared" si="57"/>
        <v>37.350000000000364</v>
      </c>
      <c r="U198">
        <f t="shared" si="58"/>
        <v>27.9</v>
      </c>
      <c r="V198">
        <f t="shared" si="59"/>
        <v>500</v>
      </c>
      <c r="W198">
        <f t="shared" si="60"/>
        <v>691.64999999999964</v>
      </c>
      <c r="X198" s="5">
        <f t="shared" si="61"/>
        <v>526.5</v>
      </c>
      <c r="Y198">
        <f t="shared" si="62"/>
        <v>757.35000000000036</v>
      </c>
      <c r="Z198">
        <f t="shared" si="63"/>
        <v>526.5</v>
      </c>
      <c r="AA198">
        <f t="shared" si="64"/>
        <v>718.5</v>
      </c>
      <c r="AB198">
        <f>IF(Z198/X198&lt;'model parameter'!$B$2,'model parameter'!$B$2,IF(Y198/X198&gt;'model parameter'!$B$1,'model parameter'!$B$1,AA198/X198))</f>
        <v>1.1100000000000001</v>
      </c>
      <c r="AC198">
        <f t="shared" ref="AC198:AC261" si="74">AB198*AC197</f>
        <v>8.5097430309897266</v>
      </c>
      <c r="AD198">
        <f t="shared" si="72"/>
        <v>3.4375878829800204</v>
      </c>
      <c r="AF198">
        <f t="shared" si="71"/>
        <v>1</v>
      </c>
      <c r="AG198">
        <f t="shared" si="65"/>
        <v>1.4384615384615391</v>
      </c>
      <c r="AH198" s="14">
        <f t="shared" si="66"/>
        <v>39561.118594047737</v>
      </c>
      <c r="AI198">
        <f t="shared" si="67"/>
        <v>43752.017505648742</v>
      </c>
      <c r="AJ198" s="14">
        <f t="shared" si="68"/>
        <v>4190.8989116010052</v>
      </c>
      <c r="AK198" s="14">
        <f t="shared" si="73"/>
        <v>25643.419054063728</v>
      </c>
      <c r="AL198">
        <f t="shared" si="69"/>
        <v>1.1059347930629939</v>
      </c>
      <c r="AM198">
        <f t="shared" ref="AM198:AM261" si="75">AL198*AM197</f>
        <v>1.7260819358992709</v>
      </c>
      <c r="AN198" s="15">
        <f t="shared" si="70"/>
        <v>0</v>
      </c>
    </row>
    <row r="199" spans="1:40" x14ac:dyDescent="0.25">
      <c r="A199" s="2">
        <v>39371</v>
      </c>
      <c r="B199" s="2">
        <v>39380</v>
      </c>
      <c r="C199" t="s">
        <v>15</v>
      </c>
      <c r="D199">
        <v>5000</v>
      </c>
      <c r="E199">
        <v>11</v>
      </c>
      <c r="F199">
        <v>20.399999999999999</v>
      </c>
      <c r="G199">
        <v>10.050000000000001</v>
      </c>
      <c r="H199">
        <v>10.9</v>
      </c>
      <c r="I199" t="s">
        <v>16</v>
      </c>
      <c r="J199">
        <v>700.65</v>
      </c>
      <c r="K199">
        <v>720</v>
      </c>
      <c r="L199">
        <v>602</v>
      </c>
      <c r="M199">
        <v>684.15</v>
      </c>
      <c r="N199">
        <v>5668.05</v>
      </c>
      <c r="O199">
        <v>309</v>
      </c>
      <c r="P199">
        <f>VLOOKUP($A199,Sheet2!$A:$E,2,0)</f>
        <v>5670.65</v>
      </c>
      <c r="Q199">
        <f>VLOOKUP($A199,Sheet2!$A:$E,3,0)</f>
        <v>5708.35</v>
      </c>
      <c r="R199">
        <f>VLOOKUP($A199,Sheet2!$A:$E,4,0)</f>
        <v>5578.45</v>
      </c>
      <c r="S199">
        <f>VLOOKUP($A199,Sheet2!$A:$E,5,0)</f>
        <v>5668.05</v>
      </c>
      <c r="T199">
        <f t="shared" si="57"/>
        <v>11.649999999999636</v>
      </c>
      <c r="U199">
        <f t="shared" si="58"/>
        <v>20.399999999999999</v>
      </c>
      <c r="V199">
        <f t="shared" si="59"/>
        <v>602</v>
      </c>
      <c r="W199">
        <f t="shared" si="60"/>
        <v>718.40000000000055</v>
      </c>
      <c r="X199" s="5">
        <f t="shared" si="61"/>
        <v>711.65</v>
      </c>
      <c r="Y199">
        <f t="shared" si="62"/>
        <v>731.64999999999964</v>
      </c>
      <c r="Z199">
        <f t="shared" si="63"/>
        <v>622.4</v>
      </c>
      <c r="AA199">
        <f t="shared" si="64"/>
        <v>695.05</v>
      </c>
      <c r="AB199">
        <f>IF(Z199/X199&lt;'model parameter'!$B$2,'model parameter'!$B$2,IF(Y199/X199&gt;'model parameter'!$B$1,'model parameter'!$B$1,AA199/X199))</f>
        <v>0.97667392678985454</v>
      </c>
      <c r="AC199">
        <f t="shared" si="74"/>
        <v>8.3112441420493344</v>
      </c>
      <c r="AD199">
        <f t="shared" si="72"/>
        <v>3.4142618097698749</v>
      </c>
      <c r="AF199">
        <f t="shared" si="71"/>
        <v>0.87458722686713974</v>
      </c>
      <c r="AG199">
        <f t="shared" si="65"/>
        <v>1.0281037026628252</v>
      </c>
      <c r="AH199" s="14">
        <f t="shared" si="66"/>
        <v>53456.658675541272</v>
      </c>
      <c r="AI199">
        <f t="shared" si="67"/>
        <v>52043.601952143101</v>
      </c>
      <c r="AJ199" s="14">
        <f t="shared" si="68"/>
        <v>-1413.056723398171</v>
      </c>
      <c r="AK199" s="14">
        <f t="shared" si="73"/>
        <v>24230.362330665557</v>
      </c>
      <c r="AL199">
        <f t="shared" si="69"/>
        <v>0.973566310382869</v>
      </c>
      <c r="AM199">
        <f t="shared" si="75"/>
        <v>1.680455221751973</v>
      </c>
      <c r="AN199" s="15">
        <f t="shared" si="70"/>
        <v>0</v>
      </c>
    </row>
    <row r="200" spans="1:40" x14ac:dyDescent="0.25">
      <c r="A200" s="2">
        <v>39372</v>
      </c>
      <c r="B200" s="2">
        <v>39380</v>
      </c>
      <c r="C200" t="s">
        <v>15</v>
      </c>
      <c r="D200">
        <v>5000</v>
      </c>
      <c r="E200">
        <v>20.100000000000001</v>
      </c>
      <c r="F200">
        <v>65.2</v>
      </c>
      <c r="G200">
        <v>20.100000000000001</v>
      </c>
      <c r="H200">
        <v>31.65</v>
      </c>
      <c r="I200" t="s">
        <v>16</v>
      </c>
      <c r="J200">
        <v>510</v>
      </c>
      <c r="K200">
        <v>649.95000000000005</v>
      </c>
      <c r="L200">
        <v>280</v>
      </c>
      <c r="M200">
        <v>602.79999999999995</v>
      </c>
      <c r="N200">
        <v>5559.3</v>
      </c>
      <c r="O200">
        <v>309</v>
      </c>
      <c r="P200">
        <f>VLOOKUP($A200,Sheet2!$A:$E,2,0)</f>
        <v>5658.9</v>
      </c>
      <c r="Q200">
        <f>VLOOKUP($A200,Sheet2!$A:$E,3,0)</f>
        <v>5658.9</v>
      </c>
      <c r="R200">
        <f>VLOOKUP($A200,Sheet2!$A:$E,4,0)</f>
        <v>5107.3</v>
      </c>
      <c r="S200">
        <f>VLOOKUP($A200,Sheet2!$A:$E,5,0)</f>
        <v>5559.3</v>
      </c>
      <c r="T200">
        <f t="shared" si="57"/>
        <v>20.100000000000001</v>
      </c>
      <c r="U200">
        <f t="shared" si="58"/>
        <v>65.2</v>
      </c>
      <c r="V200">
        <f t="shared" si="59"/>
        <v>280</v>
      </c>
      <c r="W200">
        <f t="shared" si="60"/>
        <v>649.95000000000005</v>
      </c>
      <c r="X200" s="5">
        <f t="shared" si="61"/>
        <v>530.1</v>
      </c>
      <c r="Y200">
        <f t="shared" si="62"/>
        <v>670.05000000000007</v>
      </c>
      <c r="Z200">
        <f t="shared" si="63"/>
        <v>345.2</v>
      </c>
      <c r="AA200">
        <f t="shared" si="64"/>
        <v>634.44999999999993</v>
      </c>
      <c r="AB200">
        <f>IF(Z200/X200&lt;'model parameter'!$B$2,'model parameter'!$B$2,IF(Y200/X200&gt;'model parameter'!$B$1,'model parameter'!$B$1,AA200/X200))</f>
        <v>1.1100000000000001</v>
      </c>
      <c r="AC200">
        <f t="shared" si="74"/>
        <v>9.2254809976747616</v>
      </c>
      <c r="AD200">
        <f t="shared" si="72"/>
        <v>3.5242618097698752</v>
      </c>
      <c r="AF200">
        <f t="shared" si="71"/>
        <v>0.65119788719109595</v>
      </c>
      <c r="AG200">
        <f t="shared" si="65"/>
        <v>1.2640067911714772</v>
      </c>
      <c r="AH200" s="14">
        <f t="shared" si="66"/>
        <v>39831.299227552343</v>
      </c>
      <c r="AI200">
        <f t="shared" si="67"/>
        <v>44051.499328292492</v>
      </c>
      <c r="AJ200" s="14">
        <f t="shared" si="68"/>
        <v>4220.2001007401486</v>
      </c>
      <c r="AK200" s="14">
        <f t="shared" si="73"/>
        <v>28450.562431405706</v>
      </c>
      <c r="AL200">
        <f t="shared" si="69"/>
        <v>1.1059518565194311</v>
      </c>
      <c r="AM200">
        <f t="shared" si="75"/>
        <v>1.8585025722943669</v>
      </c>
      <c r="AN200" s="15">
        <f t="shared" si="70"/>
        <v>1</v>
      </c>
    </row>
    <row r="201" spans="1:40" x14ac:dyDescent="0.25">
      <c r="A201" s="2">
        <v>39373</v>
      </c>
      <c r="B201" s="2">
        <v>39380</v>
      </c>
      <c r="C201" t="s">
        <v>15</v>
      </c>
      <c r="D201">
        <v>5000</v>
      </c>
      <c r="E201">
        <v>9.25</v>
      </c>
      <c r="F201">
        <v>98</v>
      </c>
      <c r="G201">
        <v>9.25</v>
      </c>
      <c r="H201">
        <v>64.25</v>
      </c>
      <c r="I201" t="s">
        <v>16</v>
      </c>
      <c r="J201">
        <v>640</v>
      </c>
      <c r="K201">
        <v>767</v>
      </c>
      <c r="L201">
        <v>320</v>
      </c>
      <c r="M201">
        <v>391.15</v>
      </c>
      <c r="N201">
        <v>5351</v>
      </c>
      <c r="O201">
        <v>309</v>
      </c>
      <c r="P201">
        <f>VLOOKUP($A201,Sheet2!$A:$E,2,0)</f>
        <v>5551.1</v>
      </c>
      <c r="Q201">
        <f>VLOOKUP($A201,Sheet2!$A:$E,3,0)</f>
        <v>5736.8</v>
      </c>
      <c r="R201">
        <f>VLOOKUP($A201,Sheet2!$A:$E,4,0)</f>
        <v>5269.65</v>
      </c>
      <c r="S201">
        <f>VLOOKUP($A201,Sheet2!$A:$E,5,0)</f>
        <v>5351</v>
      </c>
      <c r="T201">
        <f t="shared" si="57"/>
        <v>30.199999999999818</v>
      </c>
      <c r="U201">
        <f t="shared" si="58"/>
        <v>50.350000000000364</v>
      </c>
      <c r="V201">
        <f t="shared" si="59"/>
        <v>367.64999999999964</v>
      </c>
      <c r="W201">
        <f t="shared" si="60"/>
        <v>746.05000000000018</v>
      </c>
      <c r="X201" s="5">
        <f t="shared" si="61"/>
        <v>649.25</v>
      </c>
      <c r="Y201">
        <f t="shared" si="62"/>
        <v>797.19999999999982</v>
      </c>
      <c r="Z201">
        <f t="shared" si="63"/>
        <v>370.35000000000036</v>
      </c>
      <c r="AA201">
        <f t="shared" si="64"/>
        <v>455.4</v>
      </c>
      <c r="AB201">
        <f>IF(Z201/X201&lt;'model parameter'!$B$2,'model parameter'!$B$2,IF(Y201/X201&gt;'model parameter'!$B$1,'model parameter'!$B$1,AA201/X201))</f>
        <v>1.1100000000000001</v>
      </c>
      <c r="AC201">
        <f t="shared" si="74"/>
        <v>10.240283907418986</v>
      </c>
      <c r="AD201">
        <f t="shared" si="72"/>
        <v>3.6342618097698756</v>
      </c>
      <c r="AF201">
        <f t="shared" si="71"/>
        <v>0.5704274162495192</v>
      </c>
      <c r="AG201">
        <f t="shared" si="65"/>
        <v>1.2278783211397764</v>
      </c>
      <c r="AH201" s="14">
        <f t="shared" si="66"/>
        <v>48773.527694794866</v>
      </c>
      <c r="AI201">
        <f t="shared" si="67"/>
        <v>53963.515763848889</v>
      </c>
      <c r="AJ201" s="14">
        <f t="shared" si="68"/>
        <v>5189.9880690540231</v>
      </c>
      <c r="AK201" s="14">
        <f t="shared" si="73"/>
        <v>33640.550500459729</v>
      </c>
      <c r="AL201">
        <f t="shared" si="69"/>
        <v>1.1064099382257293</v>
      </c>
      <c r="AM201">
        <f t="shared" si="75"/>
        <v>2.0562657162045697</v>
      </c>
      <c r="AN201" s="15">
        <f t="shared" si="70"/>
        <v>1</v>
      </c>
    </row>
    <row r="202" spans="1:40" x14ac:dyDescent="0.25">
      <c r="A202" s="2">
        <v>39374</v>
      </c>
      <c r="B202" s="2">
        <v>39380</v>
      </c>
      <c r="C202" t="s">
        <v>15</v>
      </c>
      <c r="D202">
        <v>5000</v>
      </c>
      <c r="E202">
        <v>50</v>
      </c>
      <c r="F202">
        <v>135</v>
      </c>
      <c r="G202">
        <v>50</v>
      </c>
      <c r="H202">
        <v>85.8</v>
      </c>
      <c r="I202" t="s">
        <v>16</v>
      </c>
      <c r="J202">
        <v>350.25</v>
      </c>
      <c r="K202">
        <v>420</v>
      </c>
      <c r="L202">
        <v>225</v>
      </c>
      <c r="M202">
        <v>267.64999999999998</v>
      </c>
      <c r="N202">
        <v>5215.3</v>
      </c>
      <c r="O202">
        <v>309</v>
      </c>
      <c r="P202">
        <f>VLOOKUP($A202,Sheet2!$A:$E,2,0)</f>
        <v>5360.35</v>
      </c>
      <c r="Q202">
        <f>VLOOKUP($A202,Sheet2!$A:$E,3,0)</f>
        <v>5390.85</v>
      </c>
      <c r="R202">
        <f>VLOOKUP($A202,Sheet2!$A:$E,4,0)</f>
        <v>5101.75</v>
      </c>
      <c r="S202">
        <f>VLOOKUP($A202,Sheet2!$A:$E,5,0)</f>
        <v>5215.3</v>
      </c>
      <c r="T202">
        <f t="shared" si="57"/>
        <v>50</v>
      </c>
      <c r="U202">
        <f t="shared" si="58"/>
        <v>123.25</v>
      </c>
      <c r="V202">
        <f t="shared" si="59"/>
        <v>236.75</v>
      </c>
      <c r="W202">
        <f t="shared" si="60"/>
        <v>420</v>
      </c>
      <c r="X202" s="5">
        <f t="shared" si="61"/>
        <v>400.25</v>
      </c>
      <c r="Y202">
        <f t="shared" si="62"/>
        <v>470</v>
      </c>
      <c r="Z202">
        <f t="shared" si="63"/>
        <v>348.25</v>
      </c>
      <c r="AA202">
        <f t="shared" si="64"/>
        <v>353.45</v>
      </c>
      <c r="AB202">
        <f>IF(Z202/X202&lt;'model parameter'!$B$2,'model parameter'!$B$2,IF(Y202/X202&gt;'model parameter'!$B$1,'model parameter'!$B$1,AA202/X202))</f>
        <v>1.1100000000000001</v>
      </c>
      <c r="AC202">
        <f t="shared" si="74"/>
        <v>11.366715137235076</v>
      </c>
      <c r="AD202">
        <f t="shared" si="72"/>
        <v>3.7442618097698759</v>
      </c>
      <c r="AF202">
        <f t="shared" si="71"/>
        <v>0.87008119925046845</v>
      </c>
      <c r="AG202">
        <f t="shared" si="65"/>
        <v>1.174266083697689</v>
      </c>
      <c r="AH202" s="14">
        <f t="shared" si="66"/>
        <v>30086.033877393373</v>
      </c>
      <c r="AI202">
        <f t="shared" si="67"/>
        <v>33249.35636432271</v>
      </c>
      <c r="AJ202" s="14">
        <f t="shared" si="68"/>
        <v>3163.3224869293372</v>
      </c>
      <c r="AK202" s="14">
        <f t="shared" si="73"/>
        <v>36803.87298738907</v>
      </c>
      <c r="AL202">
        <f t="shared" si="69"/>
        <v>1.1051425555066683</v>
      </c>
      <c r="AM202">
        <f t="shared" si="75"/>
        <v>2.2724667484070675</v>
      </c>
      <c r="AN202" s="15">
        <f t="shared" si="70"/>
        <v>1</v>
      </c>
    </row>
    <row r="203" spans="1:40" x14ac:dyDescent="0.25">
      <c r="A203" s="2">
        <v>39377</v>
      </c>
      <c r="B203" s="2">
        <v>39380</v>
      </c>
      <c r="C203" t="s">
        <v>15</v>
      </c>
      <c r="D203">
        <v>5000</v>
      </c>
      <c r="E203">
        <v>118</v>
      </c>
      <c r="F203">
        <v>120</v>
      </c>
      <c r="G203">
        <v>41.25</v>
      </c>
      <c r="H203">
        <v>50.55</v>
      </c>
      <c r="I203" t="s">
        <v>16</v>
      </c>
      <c r="J203">
        <v>181.15</v>
      </c>
      <c r="K203">
        <v>290</v>
      </c>
      <c r="L203">
        <v>181.15</v>
      </c>
      <c r="M203">
        <v>226.25</v>
      </c>
      <c r="N203">
        <v>5184</v>
      </c>
      <c r="O203">
        <v>309</v>
      </c>
      <c r="P203">
        <f>VLOOKUP($A203,Sheet2!$A:$E,2,0)</f>
        <v>5202.75</v>
      </c>
      <c r="Q203">
        <f>VLOOKUP($A203,Sheet2!$A:$E,3,0)</f>
        <v>5247.4</v>
      </c>
      <c r="R203">
        <f>VLOOKUP($A203,Sheet2!$A:$E,4,0)</f>
        <v>5070.8999999999996</v>
      </c>
      <c r="S203">
        <f>VLOOKUP($A203,Sheet2!$A:$E,5,0)</f>
        <v>5184</v>
      </c>
      <c r="T203">
        <f t="shared" si="57"/>
        <v>42.600000000000364</v>
      </c>
      <c r="U203">
        <f t="shared" si="58"/>
        <v>110.25</v>
      </c>
      <c r="V203">
        <f t="shared" si="59"/>
        <v>190.89999999999964</v>
      </c>
      <c r="W203">
        <f t="shared" si="60"/>
        <v>288.64999999999964</v>
      </c>
      <c r="X203" s="5">
        <f t="shared" si="61"/>
        <v>299.14999999999998</v>
      </c>
      <c r="Y203">
        <f t="shared" si="62"/>
        <v>332.60000000000036</v>
      </c>
      <c r="Z203">
        <f t="shared" si="63"/>
        <v>276.8</v>
      </c>
      <c r="AA203">
        <f t="shared" si="64"/>
        <v>276.8</v>
      </c>
      <c r="AB203">
        <f>IF(Z203/X203&lt;'model parameter'!$B$2,'model parameter'!$B$2,IF(Y203/X203&gt;'model parameter'!$B$1,'model parameter'!$B$1,AA203/X203))</f>
        <v>1.1100000000000001</v>
      </c>
      <c r="AC203">
        <f t="shared" si="74"/>
        <v>12.617053802330936</v>
      </c>
      <c r="AD203">
        <f t="shared" si="72"/>
        <v>3.8542618097698762</v>
      </c>
      <c r="AF203">
        <f t="shared" si="71"/>
        <v>0.92528831689787738</v>
      </c>
      <c r="AG203">
        <f t="shared" si="65"/>
        <v>1.1118168143072051</v>
      </c>
      <c r="AH203" s="14">
        <f t="shared" si="66"/>
        <v>22498.461086472522</v>
      </c>
      <c r="AI203">
        <f t="shared" si="67"/>
        <v>24838.908511744004</v>
      </c>
      <c r="AJ203" s="14">
        <f t="shared" si="68"/>
        <v>2340.4474252714826</v>
      </c>
      <c r="AK203" s="14">
        <f t="shared" si="73"/>
        <v>39144.320412660556</v>
      </c>
      <c r="AL203">
        <f t="shared" si="69"/>
        <v>1.1040270006146644</v>
      </c>
      <c r="AM203">
        <f t="shared" si="75"/>
        <v>2.5088646482404138</v>
      </c>
      <c r="AN203" s="15">
        <f t="shared" si="70"/>
        <v>0</v>
      </c>
    </row>
    <row r="204" spans="1:40" x14ac:dyDescent="0.25">
      <c r="A204" s="2">
        <v>39378</v>
      </c>
      <c r="B204" s="2">
        <v>39380</v>
      </c>
      <c r="C204" t="s">
        <v>15</v>
      </c>
      <c r="D204">
        <v>5000</v>
      </c>
      <c r="E204">
        <v>25</v>
      </c>
      <c r="F204">
        <v>25</v>
      </c>
      <c r="G204">
        <v>5.3</v>
      </c>
      <c r="H204">
        <v>6.3</v>
      </c>
      <c r="I204" t="s">
        <v>16</v>
      </c>
      <c r="J204">
        <v>310</v>
      </c>
      <c r="K204">
        <v>513</v>
      </c>
      <c r="L204">
        <v>307</v>
      </c>
      <c r="M204">
        <v>499.95</v>
      </c>
      <c r="N204">
        <v>5473.7</v>
      </c>
      <c r="O204">
        <v>309</v>
      </c>
      <c r="P204">
        <f>VLOOKUP($A204,Sheet2!$A:$E,2,0)</f>
        <v>5185.3</v>
      </c>
      <c r="Q204">
        <f>VLOOKUP($A204,Sheet2!$A:$E,3,0)</f>
        <v>5488.5</v>
      </c>
      <c r="R204">
        <f>VLOOKUP($A204,Sheet2!$A:$E,4,0)</f>
        <v>5176.8500000000004</v>
      </c>
      <c r="S204">
        <f>VLOOKUP($A204,Sheet2!$A:$E,5,0)</f>
        <v>5473.7</v>
      </c>
      <c r="T204">
        <f t="shared" si="57"/>
        <v>24.5</v>
      </c>
      <c r="U204">
        <f t="shared" si="58"/>
        <v>25</v>
      </c>
      <c r="V204">
        <f t="shared" si="59"/>
        <v>307</v>
      </c>
      <c r="W204">
        <f t="shared" si="60"/>
        <v>493.80000000000018</v>
      </c>
      <c r="X204" s="5">
        <f t="shared" si="61"/>
        <v>335</v>
      </c>
      <c r="Y204">
        <f t="shared" si="62"/>
        <v>537.5</v>
      </c>
      <c r="Z204">
        <f t="shared" si="63"/>
        <v>332</v>
      </c>
      <c r="AA204">
        <f t="shared" si="64"/>
        <v>506.25</v>
      </c>
      <c r="AB204">
        <f>IF(Z204/X204&lt;'model parameter'!$B$2,'model parameter'!$B$2,IF(Y204/X204&gt;'model parameter'!$B$1,'model parameter'!$B$1,AA204/X204))</f>
        <v>1.1100000000000001</v>
      </c>
      <c r="AC204">
        <f t="shared" si="74"/>
        <v>14.00492972058734</v>
      </c>
      <c r="AD204">
        <f t="shared" si="72"/>
        <v>3.9642618097698765</v>
      </c>
      <c r="AF204">
        <f t="shared" si="71"/>
        <v>0.991044776119403</v>
      </c>
      <c r="AG204">
        <f t="shared" si="65"/>
        <v>1.6044776119402986</v>
      </c>
      <c r="AH204" s="14">
        <f t="shared" si="66"/>
        <v>25189.009895122497</v>
      </c>
      <c r="AI204">
        <f t="shared" si="67"/>
        <v>27821.248328904701</v>
      </c>
      <c r="AJ204" s="14">
        <f t="shared" si="68"/>
        <v>2632.2384337822041</v>
      </c>
      <c r="AK204" s="14">
        <f t="shared" si="73"/>
        <v>41776.558846442756</v>
      </c>
      <c r="AL204">
        <f t="shared" si="69"/>
        <v>1.1044994799216741</v>
      </c>
      <c r="AM204">
        <f t="shared" si="75"/>
        <v>2.7710396991754109</v>
      </c>
      <c r="AN204" s="15">
        <f t="shared" si="70"/>
        <v>0</v>
      </c>
    </row>
    <row r="205" spans="1:40" x14ac:dyDescent="0.25">
      <c r="A205" s="2">
        <v>39379</v>
      </c>
      <c r="B205" s="2">
        <v>39380</v>
      </c>
      <c r="C205" t="s">
        <v>15</v>
      </c>
      <c r="D205">
        <v>5000</v>
      </c>
      <c r="E205">
        <v>5</v>
      </c>
      <c r="F205">
        <v>5.95</v>
      </c>
      <c r="G205">
        <v>2.1</v>
      </c>
      <c r="H205">
        <v>3.5</v>
      </c>
      <c r="I205" t="s">
        <v>16</v>
      </c>
      <c r="J205">
        <v>550</v>
      </c>
      <c r="K205">
        <v>570</v>
      </c>
      <c r="L205">
        <v>411</v>
      </c>
      <c r="M205">
        <v>491.65</v>
      </c>
      <c r="N205">
        <v>5496.15</v>
      </c>
      <c r="O205">
        <v>309</v>
      </c>
      <c r="P205">
        <f>VLOOKUP($A205,Sheet2!$A:$E,2,0)</f>
        <v>5477.6</v>
      </c>
      <c r="Q205">
        <f>VLOOKUP($A205,Sheet2!$A:$E,3,0)</f>
        <v>5577.9</v>
      </c>
      <c r="R205">
        <f>VLOOKUP($A205,Sheet2!$A:$E,4,0)</f>
        <v>5419.4</v>
      </c>
      <c r="S205">
        <f>VLOOKUP($A205,Sheet2!$A:$E,5,0)</f>
        <v>5496.15</v>
      </c>
      <c r="T205">
        <f t="shared" si="57"/>
        <v>2.1</v>
      </c>
      <c r="U205">
        <f t="shared" si="58"/>
        <v>0</v>
      </c>
      <c r="V205">
        <f t="shared" si="59"/>
        <v>425.34999999999945</v>
      </c>
      <c r="W205">
        <f t="shared" si="60"/>
        <v>570</v>
      </c>
      <c r="X205" s="5">
        <f t="shared" si="61"/>
        <v>555</v>
      </c>
      <c r="Y205">
        <f t="shared" si="62"/>
        <v>572.1</v>
      </c>
      <c r="Z205">
        <f t="shared" si="63"/>
        <v>411</v>
      </c>
      <c r="AA205">
        <f t="shared" si="64"/>
        <v>495.15</v>
      </c>
      <c r="AB205">
        <f>IF(Z205/X205&lt;'model parameter'!$B$2,'model parameter'!$B$2,IF(Y205/X205&gt;'model parameter'!$B$1,'model parameter'!$B$1,AA205/X205))</f>
        <v>0.89216216216216215</v>
      </c>
      <c r="AC205">
        <f t="shared" si="74"/>
        <v>12.494668380448326</v>
      </c>
      <c r="AD205">
        <f t="shared" si="72"/>
        <v>3.8564239719320388</v>
      </c>
      <c r="AF205">
        <f t="shared" si="71"/>
        <v>0.74054054054054053</v>
      </c>
      <c r="AG205">
        <f t="shared" si="65"/>
        <v>1.0308108108108109</v>
      </c>
      <c r="AH205" s="14">
        <f t="shared" si="66"/>
        <v>41700.048609292498</v>
      </c>
      <c r="AI205">
        <f t="shared" si="67"/>
        <v>37062.016279849304</v>
      </c>
      <c r="AJ205" s="14">
        <f t="shared" si="68"/>
        <v>-4638.0323294431946</v>
      </c>
      <c r="AK205" s="14">
        <f t="shared" si="73"/>
        <v>37138.526516999562</v>
      </c>
      <c r="AL205">
        <f t="shared" si="69"/>
        <v>0.88877633278322732</v>
      </c>
      <c r="AM205">
        <f t="shared" si="75"/>
        <v>2.462834501829859</v>
      </c>
      <c r="AN205" s="15">
        <f t="shared" si="70"/>
        <v>0</v>
      </c>
    </row>
    <row r="206" spans="1:40" x14ac:dyDescent="0.25">
      <c r="A206" s="2">
        <v>39380</v>
      </c>
      <c r="B206" s="2">
        <v>39380</v>
      </c>
      <c r="C206" t="s">
        <v>15</v>
      </c>
      <c r="D206">
        <v>5000</v>
      </c>
      <c r="E206">
        <v>5</v>
      </c>
      <c r="F206">
        <v>5</v>
      </c>
      <c r="G206">
        <v>0.05</v>
      </c>
      <c r="H206">
        <v>0.25</v>
      </c>
      <c r="I206" t="s">
        <v>16</v>
      </c>
      <c r="J206">
        <v>485</v>
      </c>
      <c r="K206">
        <v>593.9</v>
      </c>
      <c r="L206">
        <v>485</v>
      </c>
      <c r="M206">
        <v>565</v>
      </c>
      <c r="N206">
        <v>5568.95</v>
      </c>
      <c r="O206">
        <v>309</v>
      </c>
      <c r="P206">
        <f>VLOOKUP($A206,Sheet2!$A:$E,2,0)</f>
        <v>5499.05</v>
      </c>
      <c r="Q206">
        <f>VLOOKUP($A206,Sheet2!$A:$E,3,0)</f>
        <v>5605.95</v>
      </c>
      <c r="R206">
        <f>VLOOKUP($A206,Sheet2!$A:$E,4,0)</f>
        <v>5469.3</v>
      </c>
      <c r="S206">
        <f>VLOOKUP($A206,Sheet2!$A:$E,5,0)</f>
        <v>5568.95</v>
      </c>
      <c r="T206">
        <f t="shared" si="57"/>
        <v>0.05</v>
      </c>
      <c r="U206">
        <f t="shared" si="58"/>
        <v>5</v>
      </c>
      <c r="V206">
        <f t="shared" si="59"/>
        <v>485</v>
      </c>
      <c r="W206">
        <f t="shared" si="60"/>
        <v>593.9</v>
      </c>
      <c r="X206" s="5">
        <f t="shared" si="61"/>
        <v>490</v>
      </c>
      <c r="Y206">
        <f t="shared" si="62"/>
        <v>593.94999999999993</v>
      </c>
      <c r="Z206">
        <f t="shared" si="63"/>
        <v>490</v>
      </c>
      <c r="AA206">
        <f t="shared" si="64"/>
        <v>565.25</v>
      </c>
      <c r="AB206">
        <f>IF(Z206/X206&lt;'model parameter'!$B$2,'model parameter'!$B$2,IF(Y206/X206&gt;'model parameter'!$B$1,'model parameter'!$B$1,AA206/X206))</f>
        <v>1.1100000000000001</v>
      </c>
      <c r="AC206">
        <f t="shared" si="74"/>
        <v>13.869081902297642</v>
      </c>
      <c r="AD206">
        <f t="shared" si="72"/>
        <v>3.9664239719320387</v>
      </c>
      <c r="AF206">
        <f t="shared" si="71"/>
        <v>1</v>
      </c>
      <c r="AG206">
        <f t="shared" si="65"/>
        <v>1.212142857142857</v>
      </c>
      <c r="AH206" s="14">
        <f t="shared" si="66"/>
        <v>36821.787171014992</v>
      </c>
      <c r="AI206">
        <f t="shared" si="67"/>
        <v>40715.60458162181</v>
      </c>
      <c r="AJ206" s="14">
        <f t="shared" si="68"/>
        <v>3893.8174106068182</v>
      </c>
      <c r="AK206" s="14">
        <f t="shared" si="73"/>
        <v>41032.34392760638</v>
      </c>
      <c r="AL206">
        <f t="shared" si="69"/>
        <v>1.1057476486006066</v>
      </c>
      <c r="AM206">
        <f t="shared" si="75"/>
        <v>2.7232734592908128</v>
      </c>
      <c r="AN206" s="15">
        <f t="shared" si="70"/>
        <v>0</v>
      </c>
    </row>
    <row r="207" spans="1:40" x14ac:dyDescent="0.25">
      <c r="A207" s="2">
        <v>39381</v>
      </c>
      <c r="B207" s="2">
        <v>39415</v>
      </c>
      <c r="C207" t="s">
        <v>15</v>
      </c>
      <c r="D207">
        <v>5600</v>
      </c>
      <c r="E207">
        <v>289</v>
      </c>
      <c r="F207">
        <v>320</v>
      </c>
      <c r="G207">
        <v>196</v>
      </c>
      <c r="H207">
        <v>202.95</v>
      </c>
      <c r="I207" t="s">
        <v>16</v>
      </c>
      <c r="J207">
        <v>235</v>
      </c>
      <c r="K207">
        <v>324.95</v>
      </c>
      <c r="L207">
        <v>209.95</v>
      </c>
      <c r="M207">
        <v>311.2</v>
      </c>
      <c r="N207">
        <v>5702.3</v>
      </c>
      <c r="O207">
        <v>524</v>
      </c>
      <c r="P207">
        <f>VLOOKUP($A207,Sheet2!$A:$E,2,0)</f>
        <v>5564.25</v>
      </c>
      <c r="Q207">
        <f>VLOOKUP($A207,Sheet2!$A:$E,3,0)</f>
        <v>5716.9</v>
      </c>
      <c r="R207">
        <f>VLOOKUP($A207,Sheet2!$A:$E,4,0)</f>
        <v>5513.35</v>
      </c>
      <c r="S207">
        <f>VLOOKUP($A207,Sheet2!$A:$E,5,0)</f>
        <v>5702.3</v>
      </c>
      <c r="T207">
        <f t="shared" si="57"/>
        <v>208.05000000000018</v>
      </c>
      <c r="U207">
        <f t="shared" si="58"/>
        <v>296.59999999999945</v>
      </c>
      <c r="V207">
        <f t="shared" si="59"/>
        <v>233.35000000000036</v>
      </c>
      <c r="W207">
        <f t="shared" si="60"/>
        <v>312.89999999999964</v>
      </c>
      <c r="X207" s="5">
        <f t="shared" si="61"/>
        <v>524</v>
      </c>
      <c r="Y207">
        <f t="shared" si="62"/>
        <v>553.35000000000036</v>
      </c>
      <c r="Z207">
        <f t="shared" si="63"/>
        <v>506.54999999999944</v>
      </c>
      <c r="AA207">
        <f t="shared" si="64"/>
        <v>514.15</v>
      </c>
      <c r="AB207">
        <f>IF(Z207/X207&lt;'model parameter'!$B$2,'model parameter'!$B$2,IF(Y207/X207&gt;'model parameter'!$B$1,'model parameter'!$B$1,AA207/X207))</f>
        <v>0.98120229007633586</v>
      </c>
      <c r="AC207">
        <f t="shared" si="74"/>
        <v>13.608374923790711</v>
      </c>
      <c r="AD207">
        <f t="shared" si="72"/>
        <v>3.9476262620083746</v>
      </c>
      <c r="AF207">
        <f t="shared" si="71"/>
        <v>0.96669847328244174</v>
      </c>
      <c r="AG207">
        <f t="shared" si="65"/>
        <v>1.05601145038168</v>
      </c>
      <c r="AH207" s="14">
        <f t="shared" si="66"/>
        <v>39373.493154113996</v>
      </c>
      <c r="AI207">
        <f t="shared" si="67"/>
        <v>38485.978900027301</v>
      </c>
      <c r="AJ207" s="14">
        <f t="shared" si="68"/>
        <v>-887.51425408669456</v>
      </c>
      <c r="AK207" s="14">
        <f t="shared" si="73"/>
        <v>40144.829673519685</v>
      </c>
      <c r="AL207">
        <f t="shared" si="69"/>
        <v>0.9774590928314939</v>
      </c>
      <c r="AM207">
        <f t="shared" si="75"/>
        <v>2.6618884050504823</v>
      </c>
      <c r="AN207" s="15">
        <f t="shared" si="70"/>
        <v>0</v>
      </c>
    </row>
    <row r="208" spans="1:40" x14ac:dyDescent="0.25">
      <c r="A208" s="2">
        <v>39384</v>
      </c>
      <c r="B208" s="2">
        <v>39415</v>
      </c>
      <c r="C208" t="s">
        <v>15</v>
      </c>
      <c r="D208">
        <v>5600</v>
      </c>
      <c r="E208">
        <v>157</v>
      </c>
      <c r="F208">
        <v>163.9</v>
      </c>
      <c r="G208">
        <v>129.94999999999999</v>
      </c>
      <c r="H208">
        <v>145.44999999999999</v>
      </c>
      <c r="I208" t="s">
        <v>16</v>
      </c>
      <c r="J208">
        <v>417</v>
      </c>
      <c r="K208">
        <v>479.8</v>
      </c>
      <c r="L208">
        <v>360</v>
      </c>
      <c r="M208">
        <v>468.65</v>
      </c>
      <c r="N208">
        <v>5905.9</v>
      </c>
      <c r="O208">
        <v>524</v>
      </c>
      <c r="P208">
        <f>VLOOKUP($A208,Sheet2!$A:$E,2,0)</f>
        <v>5708.9</v>
      </c>
      <c r="Q208">
        <f>VLOOKUP($A208,Sheet2!$A:$E,3,0)</f>
        <v>5922.5</v>
      </c>
      <c r="R208">
        <f>VLOOKUP($A208,Sheet2!$A:$E,4,0)</f>
        <v>5708.9</v>
      </c>
      <c r="S208">
        <f>VLOOKUP($A208,Sheet2!$A:$E,5,0)</f>
        <v>5905.9</v>
      </c>
      <c r="T208">
        <f t="shared" si="57"/>
        <v>157.30000000000018</v>
      </c>
      <c r="U208">
        <f t="shared" si="58"/>
        <v>163.9</v>
      </c>
      <c r="V208">
        <f t="shared" si="59"/>
        <v>360</v>
      </c>
      <c r="W208">
        <f t="shared" si="60"/>
        <v>452.44999999999982</v>
      </c>
      <c r="X208" s="5">
        <f t="shared" si="61"/>
        <v>574</v>
      </c>
      <c r="Y208">
        <f t="shared" si="62"/>
        <v>637.10000000000014</v>
      </c>
      <c r="Z208">
        <f t="shared" si="63"/>
        <v>523.9</v>
      </c>
      <c r="AA208">
        <f t="shared" si="64"/>
        <v>614.09999999999991</v>
      </c>
      <c r="AB208">
        <f>IF(Z208/X208&lt;'model parameter'!$B$2,'model parameter'!$B$2,IF(Y208/X208&gt;'model parameter'!$B$1,'model parameter'!$B$1,AA208/X208))</f>
        <v>1.0698606271777003</v>
      </c>
      <c r="AC208">
        <f t="shared" si="74"/>
        <v>14.55906453083602</v>
      </c>
      <c r="AD208">
        <f t="shared" si="72"/>
        <v>4.0174868891860749</v>
      </c>
      <c r="AF208">
        <f t="shared" si="71"/>
        <v>0.91271777003484311</v>
      </c>
      <c r="AG208">
        <f t="shared" si="65"/>
        <v>1.1099303135888503</v>
      </c>
      <c r="AH208" s="14">
        <f t="shared" si="66"/>
        <v>43126.001952788989</v>
      </c>
      <c r="AI208">
        <f t="shared" si="67"/>
        <v>45976.771736174196</v>
      </c>
      <c r="AJ208" s="14">
        <f t="shared" si="68"/>
        <v>2850.7697833852071</v>
      </c>
      <c r="AK208" s="14">
        <f t="shared" si="73"/>
        <v>42995.599456904893</v>
      </c>
      <c r="AL208">
        <f t="shared" si="69"/>
        <v>1.0661032707484921</v>
      </c>
      <c r="AM208">
        <f t="shared" si="75"/>
        <v>2.8378479349918062</v>
      </c>
      <c r="AN208" s="15">
        <f t="shared" si="70"/>
        <v>0</v>
      </c>
    </row>
    <row r="209" spans="1:40" x14ac:dyDescent="0.25">
      <c r="A209" s="2">
        <v>39385</v>
      </c>
      <c r="B209" s="2">
        <v>39415</v>
      </c>
      <c r="C209" t="s">
        <v>15</v>
      </c>
      <c r="D209">
        <v>5600</v>
      </c>
      <c r="E209">
        <v>145</v>
      </c>
      <c r="F209">
        <v>166</v>
      </c>
      <c r="G209">
        <v>123</v>
      </c>
      <c r="H209">
        <v>145.35</v>
      </c>
      <c r="I209" t="s">
        <v>16</v>
      </c>
      <c r="J209">
        <v>485</v>
      </c>
      <c r="K209">
        <v>514.95000000000005</v>
      </c>
      <c r="L209">
        <v>401.6</v>
      </c>
      <c r="M209">
        <v>430.6</v>
      </c>
      <c r="N209">
        <v>5868.75</v>
      </c>
      <c r="O209">
        <v>524</v>
      </c>
      <c r="P209">
        <f>VLOOKUP($A209,Sheet2!$A:$E,2,0)</f>
        <v>5917.55</v>
      </c>
      <c r="Q209">
        <f>VLOOKUP($A209,Sheet2!$A:$E,3,0)</f>
        <v>5976</v>
      </c>
      <c r="R209">
        <f>VLOOKUP($A209,Sheet2!$A:$E,4,0)</f>
        <v>5833.9</v>
      </c>
      <c r="S209">
        <f>VLOOKUP($A209,Sheet2!$A:$E,5,0)</f>
        <v>5868.75</v>
      </c>
      <c r="T209">
        <f t="shared" si="57"/>
        <v>138.94999999999982</v>
      </c>
      <c r="U209">
        <f t="shared" si="58"/>
        <v>166</v>
      </c>
      <c r="V209">
        <f t="shared" si="59"/>
        <v>401.6</v>
      </c>
      <c r="W209">
        <f t="shared" si="60"/>
        <v>499</v>
      </c>
      <c r="X209" s="5">
        <f t="shared" si="61"/>
        <v>630</v>
      </c>
      <c r="Y209">
        <f t="shared" si="62"/>
        <v>653.89999999999986</v>
      </c>
      <c r="Z209">
        <f t="shared" si="63"/>
        <v>567.6</v>
      </c>
      <c r="AA209">
        <f t="shared" si="64"/>
        <v>575.95000000000005</v>
      </c>
      <c r="AB209">
        <f>IF(Z209/X209&lt;'model parameter'!$B$2,'model parameter'!$B$2,IF(Y209/X209&gt;'model parameter'!$B$1,'model parameter'!$B$1,AA209/X209))</f>
        <v>0.91420634920634924</v>
      </c>
      <c r="AC209">
        <f t="shared" si="74"/>
        <v>13.309989232595248</v>
      </c>
      <c r="AD209">
        <f t="shared" si="72"/>
        <v>3.9316932383924241</v>
      </c>
      <c r="AF209">
        <f t="shared" si="71"/>
        <v>0.90095238095238095</v>
      </c>
      <c r="AG209">
        <f t="shared" si="65"/>
        <v>1.0379365079365077</v>
      </c>
      <c r="AH209" s="14">
        <f t="shared" si="66"/>
        <v>47328.811807304992</v>
      </c>
      <c r="AI209">
        <f t="shared" si="67"/>
        <v>43117.604685658902</v>
      </c>
      <c r="AJ209" s="14">
        <f t="shared" si="68"/>
        <v>-4211.2071216460899</v>
      </c>
      <c r="AK209" s="14">
        <f t="shared" si="73"/>
        <v>38784.392335258803</v>
      </c>
      <c r="AL209">
        <f t="shared" si="69"/>
        <v>0.91102233584921499</v>
      </c>
      <c r="AM209">
        <f t="shared" si="75"/>
        <v>2.5853428545211066</v>
      </c>
      <c r="AN209" s="15">
        <f t="shared" si="70"/>
        <v>0</v>
      </c>
    </row>
    <row r="210" spans="1:40" x14ac:dyDescent="0.25">
      <c r="A210" s="2">
        <v>39386</v>
      </c>
      <c r="B210" s="2">
        <v>39415</v>
      </c>
      <c r="C210" t="s">
        <v>15</v>
      </c>
      <c r="D210">
        <v>5600</v>
      </c>
      <c r="E210">
        <v>150</v>
      </c>
      <c r="F210">
        <v>150</v>
      </c>
      <c r="G210">
        <v>124.1</v>
      </c>
      <c r="H210">
        <v>136.15</v>
      </c>
      <c r="I210" t="s">
        <v>16</v>
      </c>
      <c r="J210">
        <v>431</v>
      </c>
      <c r="K210">
        <v>488</v>
      </c>
      <c r="L210">
        <v>425</v>
      </c>
      <c r="M210">
        <v>450.3</v>
      </c>
      <c r="N210">
        <v>5900.65</v>
      </c>
      <c r="O210">
        <v>524</v>
      </c>
      <c r="P210">
        <f>VLOOKUP($A210,Sheet2!$A:$E,2,0)</f>
        <v>5868.9</v>
      </c>
      <c r="Q210">
        <f>VLOOKUP($A210,Sheet2!$A:$E,3,0)</f>
        <v>5952.25</v>
      </c>
      <c r="R210">
        <f>VLOOKUP($A210,Sheet2!$A:$E,4,0)</f>
        <v>5861.3</v>
      </c>
      <c r="S210">
        <f>VLOOKUP($A210,Sheet2!$A:$E,5,0)</f>
        <v>5900.65</v>
      </c>
      <c r="T210">
        <f t="shared" si="57"/>
        <v>135.75</v>
      </c>
      <c r="U210">
        <f t="shared" si="58"/>
        <v>150</v>
      </c>
      <c r="V210">
        <f t="shared" si="59"/>
        <v>425</v>
      </c>
      <c r="W210">
        <f t="shared" si="60"/>
        <v>476.35000000000036</v>
      </c>
      <c r="X210" s="5">
        <f t="shared" si="61"/>
        <v>581</v>
      </c>
      <c r="Y210">
        <f t="shared" si="62"/>
        <v>623.75</v>
      </c>
      <c r="Z210">
        <f t="shared" si="63"/>
        <v>575</v>
      </c>
      <c r="AA210">
        <f t="shared" si="64"/>
        <v>586.45000000000005</v>
      </c>
      <c r="AB210">
        <f>IF(Z210/X210&lt;'model parameter'!$B$2,'model parameter'!$B$2,IF(Y210/X210&gt;'model parameter'!$B$1,'model parameter'!$B$1,AA210/X210))</f>
        <v>1.0093803786574871</v>
      </c>
      <c r="AC210">
        <f t="shared" si="74"/>
        <v>13.434841971524067</v>
      </c>
      <c r="AD210">
        <f t="shared" si="72"/>
        <v>3.941073617049911</v>
      </c>
      <c r="AF210">
        <f t="shared" si="71"/>
        <v>0.9896729776247849</v>
      </c>
      <c r="AG210">
        <f t="shared" si="65"/>
        <v>1.0735800344234079</v>
      </c>
      <c r="AH210" s="14">
        <f t="shared" si="66"/>
        <v>43651.353184603489</v>
      </c>
      <c r="AI210">
        <f t="shared" si="67"/>
        <v>43904.5313968099</v>
      </c>
      <c r="AJ210" s="14">
        <f t="shared" si="68"/>
        <v>253.17821220641054</v>
      </c>
      <c r="AK210" s="14">
        <f t="shared" si="73"/>
        <v>39037.570547465213</v>
      </c>
      <c r="AL210">
        <f t="shared" si="69"/>
        <v>1.0058000083327476</v>
      </c>
      <c r="AM210">
        <f t="shared" si="75"/>
        <v>2.6003378646203386</v>
      </c>
      <c r="AN210" s="15">
        <f t="shared" si="70"/>
        <v>0</v>
      </c>
    </row>
    <row r="211" spans="1:40" x14ac:dyDescent="0.25">
      <c r="A211" s="2">
        <v>39387</v>
      </c>
      <c r="B211" s="2">
        <v>39415</v>
      </c>
      <c r="C211" t="s">
        <v>15</v>
      </c>
      <c r="D211">
        <v>5600</v>
      </c>
      <c r="E211">
        <v>110</v>
      </c>
      <c r="F211">
        <v>164</v>
      </c>
      <c r="G211">
        <v>91</v>
      </c>
      <c r="H211">
        <v>149.80000000000001</v>
      </c>
      <c r="I211" t="s">
        <v>16</v>
      </c>
      <c r="J211">
        <v>487</v>
      </c>
      <c r="K211">
        <v>495</v>
      </c>
      <c r="L211">
        <v>370.1</v>
      </c>
      <c r="M211">
        <v>377.4</v>
      </c>
      <c r="N211">
        <v>5866.45</v>
      </c>
      <c r="O211">
        <v>524</v>
      </c>
      <c r="P211">
        <f>VLOOKUP($A211,Sheet2!$A:$E,2,0)</f>
        <v>5903.8</v>
      </c>
      <c r="Q211">
        <f>VLOOKUP($A211,Sheet2!$A:$E,3,0)</f>
        <v>6011.95</v>
      </c>
      <c r="R211">
        <f>VLOOKUP($A211,Sheet2!$A:$E,4,0)</f>
        <v>5837.2</v>
      </c>
      <c r="S211">
        <f>VLOOKUP($A211,Sheet2!$A:$E,5,0)</f>
        <v>5866.45</v>
      </c>
      <c r="T211">
        <f t="shared" si="57"/>
        <v>91</v>
      </c>
      <c r="U211">
        <f t="shared" si="58"/>
        <v>132.90000000000055</v>
      </c>
      <c r="V211">
        <f t="shared" si="59"/>
        <v>401.19999999999982</v>
      </c>
      <c r="W211">
        <f t="shared" si="60"/>
        <v>495</v>
      </c>
      <c r="X211" s="5">
        <f t="shared" si="61"/>
        <v>597</v>
      </c>
      <c r="Y211">
        <f t="shared" si="62"/>
        <v>597</v>
      </c>
      <c r="Z211">
        <f t="shared" si="63"/>
        <v>503.00000000000057</v>
      </c>
      <c r="AA211">
        <f t="shared" si="64"/>
        <v>527.20000000000005</v>
      </c>
      <c r="AB211">
        <f>IF(Z211/X211&lt;'model parameter'!$B$2,'model parameter'!$B$2,IF(Y211/X211&gt;'model parameter'!$B$1,'model parameter'!$B$1,AA211/X211))</f>
        <v>0.88308207705192643</v>
      </c>
      <c r="AC211">
        <f t="shared" si="74"/>
        <v>11.864068153077872</v>
      </c>
      <c r="AD211">
        <f t="shared" si="72"/>
        <v>3.8241556941018375</v>
      </c>
      <c r="AF211">
        <f t="shared" si="71"/>
        <v>0.84254606365159224</v>
      </c>
      <c r="AG211">
        <f t="shared" si="65"/>
        <v>1</v>
      </c>
      <c r="AH211" s="14">
        <f t="shared" si="66"/>
        <v>44852.156000179493</v>
      </c>
      <c r="AI211">
        <f t="shared" si="67"/>
        <v>39464.016383886403</v>
      </c>
      <c r="AJ211" s="14">
        <f t="shared" si="68"/>
        <v>-5388.1396162930905</v>
      </c>
      <c r="AK211" s="14">
        <f t="shared" si="73"/>
        <v>33649.430931172123</v>
      </c>
      <c r="AL211">
        <f t="shared" si="69"/>
        <v>0.87986888264030094</v>
      </c>
      <c r="AM211">
        <f t="shared" si="75"/>
        <v>2.2879563714307634</v>
      </c>
      <c r="AN211" s="15">
        <f t="shared" si="70"/>
        <v>0</v>
      </c>
    </row>
    <row r="212" spans="1:40" x14ac:dyDescent="0.25">
      <c r="A212" s="2">
        <v>39388</v>
      </c>
      <c r="B212" s="2">
        <v>39415</v>
      </c>
      <c r="C212" t="s">
        <v>15</v>
      </c>
      <c r="D212">
        <v>5600</v>
      </c>
      <c r="E212">
        <v>180</v>
      </c>
      <c r="F212">
        <v>185</v>
      </c>
      <c r="G212">
        <v>97.15</v>
      </c>
      <c r="H212">
        <v>102.45</v>
      </c>
      <c r="I212" t="s">
        <v>16</v>
      </c>
      <c r="J212">
        <v>395</v>
      </c>
      <c r="K212">
        <v>472</v>
      </c>
      <c r="L212">
        <v>331.55</v>
      </c>
      <c r="M212">
        <v>457.95</v>
      </c>
      <c r="N212">
        <v>5932.4</v>
      </c>
      <c r="O212">
        <v>524</v>
      </c>
      <c r="P212">
        <f>VLOOKUP($A212,Sheet2!$A:$E,2,0)</f>
        <v>5854.85</v>
      </c>
      <c r="Q212">
        <f>VLOOKUP($A212,Sheet2!$A:$E,3,0)</f>
        <v>5944.75</v>
      </c>
      <c r="R212">
        <f>VLOOKUP($A212,Sheet2!$A:$E,4,0)</f>
        <v>5714.25</v>
      </c>
      <c r="S212">
        <f>VLOOKUP($A212,Sheet2!$A:$E,5,0)</f>
        <v>5932.4</v>
      </c>
      <c r="T212">
        <f t="shared" si="57"/>
        <v>127.25</v>
      </c>
      <c r="U212">
        <f t="shared" si="58"/>
        <v>185</v>
      </c>
      <c r="V212">
        <f t="shared" si="59"/>
        <v>331.55</v>
      </c>
      <c r="W212">
        <f t="shared" si="60"/>
        <v>441.89999999999964</v>
      </c>
      <c r="X212" s="5">
        <f t="shared" si="61"/>
        <v>575</v>
      </c>
      <c r="Y212">
        <f t="shared" si="62"/>
        <v>599.25</v>
      </c>
      <c r="Z212">
        <f t="shared" si="63"/>
        <v>516.54999999999995</v>
      </c>
      <c r="AA212">
        <f t="shared" si="64"/>
        <v>560.4</v>
      </c>
      <c r="AB212">
        <f>IF(Z212/X212&lt;'model parameter'!$B$2,'model parameter'!$B$2,IF(Y212/X212&gt;'model parameter'!$B$1,'model parameter'!$B$1,AA212/X212))</f>
        <v>0.9746086956521739</v>
      </c>
      <c r="AC212">
        <f t="shared" si="74"/>
        <v>11.562823987799721</v>
      </c>
      <c r="AD212">
        <f t="shared" si="72"/>
        <v>3.7987643897540115</v>
      </c>
      <c r="AF212">
        <f t="shared" si="71"/>
        <v>0.8983478260869564</v>
      </c>
      <c r="AG212">
        <f t="shared" si="65"/>
        <v>1.0421739130434782</v>
      </c>
      <c r="AH212" s="14">
        <f t="shared" si="66"/>
        <v>43201.052128762494</v>
      </c>
      <c r="AI212">
        <f t="shared" si="67"/>
        <v>41952.203699144804</v>
      </c>
      <c r="AJ212" s="14">
        <f t="shared" si="68"/>
        <v>-1248.8484296176903</v>
      </c>
      <c r="AK212" s="14">
        <f t="shared" si="73"/>
        <v>32400.582501554432</v>
      </c>
      <c r="AL212">
        <f t="shared" si="69"/>
        <v>0.97109217558184813</v>
      </c>
      <c r="AM212">
        <f t="shared" si="75"/>
        <v>2.2218165303690509</v>
      </c>
      <c r="AN212" s="15">
        <f t="shared" si="70"/>
        <v>0</v>
      </c>
    </row>
    <row r="213" spans="1:40" x14ac:dyDescent="0.25">
      <c r="A213" s="2">
        <v>39391</v>
      </c>
      <c r="B213" s="2">
        <v>39415</v>
      </c>
      <c r="C213" t="s">
        <v>15</v>
      </c>
      <c r="D213">
        <v>5600</v>
      </c>
      <c r="E213">
        <v>125</v>
      </c>
      <c r="F213">
        <v>150</v>
      </c>
      <c r="G213">
        <v>107.25</v>
      </c>
      <c r="H213">
        <v>136.55000000000001</v>
      </c>
      <c r="I213" t="s">
        <v>16</v>
      </c>
      <c r="J213">
        <v>444.95</v>
      </c>
      <c r="K213">
        <v>450</v>
      </c>
      <c r="L213">
        <v>357</v>
      </c>
      <c r="M213">
        <v>366.05</v>
      </c>
      <c r="N213">
        <v>5847.3</v>
      </c>
      <c r="O213">
        <v>524</v>
      </c>
      <c r="P213">
        <f>VLOOKUP($A213,Sheet2!$A:$E,2,0)</f>
        <v>5931.9</v>
      </c>
      <c r="Q213">
        <f>VLOOKUP($A213,Sheet2!$A:$E,3,0)</f>
        <v>5948.55</v>
      </c>
      <c r="R213">
        <f>VLOOKUP($A213,Sheet2!$A:$E,4,0)</f>
        <v>5819.6</v>
      </c>
      <c r="S213">
        <f>VLOOKUP($A213,Sheet2!$A:$E,5,0)</f>
        <v>5847.3</v>
      </c>
      <c r="T213">
        <f t="shared" si="57"/>
        <v>107.25</v>
      </c>
      <c r="U213">
        <f t="shared" si="58"/>
        <v>137.39999999999964</v>
      </c>
      <c r="V213">
        <f t="shared" si="59"/>
        <v>369.60000000000036</v>
      </c>
      <c r="W213">
        <f t="shared" si="60"/>
        <v>450</v>
      </c>
      <c r="X213" s="5">
        <f t="shared" si="61"/>
        <v>569.95000000000005</v>
      </c>
      <c r="Y213">
        <f t="shared" si="62"/>
        <v>569.95000000000005</v>
      </c>
      <c r="Z213">
        <f t="shared" si="63"/>
        <v>494.39999999999964</v>
      </c>
      <c r="AA213">
        <f t="shared" si="64"/>
        <v>502.6</v>
      </c>
      <c r="AB213">
        <f>IF(Z213/X213&lt;'model parameter'!$B$2,'model parameter'!$B$2,IF(Y213/X213&gt;'model parameter'!$B$1,'model parameter'!$B$1,AA213/X213))</f>
        <v>0.88183173962628303</v>
      </c>
      <c r="AC213">
        <f t="shared" si="74"/>
        <v>10.196465192153942</v>
      </c>
      <c r="AD213">
        <f t="shared" si="72"/>
        <v>3.6805961293802945</v>
      </c>
      <c r="AF213">
        <f t="shared" si="71"/>
        <v>0.86744451267654987</v>
      </c>
      <c r="AG213">
        <f t="shared" si="65"/>
        <v>1</v>
      </c>
      <c r="AH213" s="14">
        <f t="shared" si="66"/>
        <v>42822.048740096317</v>
      </c>
      <c r="AI213">
        <f t="shared" si="67"/>
        <v>37620.359517761208</v>
      </c>
      <c r="AJ213" s="14">
        <f t="shared" si="68"/>
        <v>-5201.6892223351097</v>
      </c>
      <c r="AK213" s="14">
        <f t="shared" si="73"/>
        <v>27198.893279219323</v>
      </c>
      <c r="AL213">
        <f t="shared" si="69"/>
        <v>0.87852778240699814</v>
      </c>
      <c r="AM213">
        <f t="shared" si="75"/>
        <v>1.9519275493403332</v>
      </c>
      <c r="AN213" s="15">
        <f t="shared" si="70"/>
        <v>0</v>
      </c>
    </row>
    <row r="214" spans="1:40" x14ac:dyDescent="0.25">
      <c r="A214" s="2">
        <v>39392</v>
      </c>
      <c r="B214" s="2">
        <v>39415</v>
      </c>
      <c r="C214" t="s">
        <v>15</v>
      </c>
      <c r="D214">
        <v>5600</v>
      </c>
      <c r="E214">
        <v>101</v>
      </c>
      <c r="F214">
        <v>142.35</v>
      </c>
      <c r="G214">
        <v>97</v>
      </c>
      <c r="H214">
        <v>130.75</v>
      </c>
      <c r="I214" t="s">
        <v>16</v>
      </c>
      <c r="J214">
        <v>420</v>
      </c>
      <c r="K214">
        <v>464.95</v>
      </c>
      <c r="L214">
        <v>320</v>
      </c>
      <c r="M214">
        <v>333.1</v>
      </c>
      <c r="N214">
        <v>5786.5</v>
      </c>
      <c r="O214">
        <v>524</v>
      </c>
      <c r="P214">
        <f>VLOOKUP($A214,Sheet2!$A:$E,2,0)</f>
        <v>5847.1</v>
      </c>
      <c r="Q214">
        <f>VLOOKUP($A214,Sheet2!$A:$E,3,0)</f>
        <v>5957.2</v>
      </c>
      <c r="R214">
        <f>VLOOKUP($A214,Sheet2!$A:$E,4,0)</f>
        <v>5759.95</v>
      </c>
      <c r="S214">
        <f>VLOOKUP($A214,Sheet2!$A:$E,5,0)</f>
        <v>5786.5</v>
      </c>
      <c r="T214">
        <f t="shared" si="57"/>
        <v>107.75</v>
      </c>
      <c r="U214">
        <f t="shared" si="58"/>
        <v>142.35</v>
      </c>
      <c r="V214">
        <f t="shared" si="59"/>
        <v>320</v>
      </c>
      <c r="W214">
        <f t="shared" si="60"/>
        <v>454.19999999999982</v>
      </c>
      <c r="X214" s="5">
        <f t="shared" si="61"/>
        <v>521</v>
      </c>
      <c r="Y214">
        <f t="shared" si="62"/>
        <v>572.70000000000005</v>
      </c>
      <c r="Z214">
        <f t="shared" si="63"/>
        <v>462.35</v>
      </c>
      <c r="AA214">
        <f t="shared" si="64"/>
        <v>463.85</v>
      </c>
      <c r="AB214">
        <f>IF(Z214/X214&lt;'model parameter'!$B$2,'model parameter'!$B$2,IF(Y214/X214&gt;'model parameter'!$B$1,'model parameter'!$B$1,AA214/X214))</f>
        <v>0.89030710172744731</v>
      </c>
      <c r="AC214">
        <f t="shared" si="74"/>
        <v>9.0779853730913764</v>
      </c>
      <c r="AD214">
        <f t="shared" si="72"/>
        <v>3.5709032311077418</v>
      </c>
      <c r="AF214">
        <f t="shared" si="71"/>
        <v>0.88742802303262958</v>
      </c>
      <c r="AG214">
        <f t="shared" si="65"/>
        <v>1.0992322456813821</v>
      </c>
      <c r="AH214" s="14">
        <f t="shared" si="66"/>
        <v>39148.342626193495</v>
      </c>
      <c r="AI214">
        <f t="shared" si="67"/>
        <v>34716.225226608702</v>
      </c>
      <c r="AJ214" s="14">
        <f t="shared" si="68"/>
        <v>-4432.117399584793</v>
      </c>
      <c r="AK214" s="14">
        <f t="shared" si="73"/>
        <v>22766.77587963453</v>
      </c>
      <c r="AL214">
        <f t="shared" si="69"/>
        <v>0.88678658910532426</v>
      </c>
      <c r="AM214">
        <f t="shared" si="75"/>
        <v>1.7309431736602285</v>
      </c>
      <c r="AN214" s="15">
        <f t="shared" si="70"/>
        <v>0</v>
      </c>
    </row>
    <row r="215" spans="1:40" x14ac:dyDescent="0.25">
      <c r="A215" s="2">
        <v>39393</v>
      </c>
      <c r="B215" s="2">
        <v>39415</v>
      </c>
      <c r="C215" t="s">
        <v>15</v>
      </c>
      <c r="D215">
        <v>5600</v>
      </c>
      <c r="E215">
        <v>109</v>
      </c>
      <c r="F215">
        <v>144.94999999999999</v>
      </c>
      <c r="G215">
        <v>100</v>
      </c>
      <c r="H215">
        <v>125.7</v>
      </c>
      <c r="I215" t="s">
        <v>16</v>
      </c>
      <c r="J215">
        <v>355.25</v>
      </c>
      <c r="K215">
        <v>370</v>
      </c>
      <c r="L215">
        <v>300</v>
      </c>
      <c r="M215">
        <v>317.25</v>
      </c>
      <c r="N215">
        <v>5782.35</v>
      </c>
      <c r="O215">
        <v>524</v>
      </c>
      <c r="P215">
        <f>VLOOKUP($A215,Sheet2!$A:$E,2,0)</f>
        <v>5782.4</v>
      </c>
      <c r="Q215">
        <f>VLOOKUP($A215,Sheet2!$A:$E,3,0)</f>
        <v>5861.35</v>
      </c>
      <c r="R215">
        <f>VLOOKUP($A215,Sheet2!$A:$E,4,0)</f>
        <v>5744.3</v>
      </c>
      <c r="S215">
        <f>VLOOKUP($A215,Sheet2!$A:$E,5,0)</f>
        <v>5782.35</v>
      </c>
      <c r="T215">
        <f t="shared" si="57"/>
        <v>108.64999999999964</v>
      </c>
      <c r="U215">
        <f t="shared" si="58"/>
        <v>144.94999999999999</v>
      </c>
      <c r="V215">
        <f t="shared" si="59"/>
        <v>300</v>
      </c>
      <c r="W215">
        <f t="shared" si="60"/>
        <v>361.35000000000036</v>
      </c>
      <c r="X215" s="5">
        <f t="shared" si="61"/>
        <v>464.25</v>
      </c>
      <c r="Y215">
        <f t="shared" si="62"/>
        <v>478.64999999999964</v>
      </c>
      <c r="Z215">
        <f t="shared" si="63"/>
        <v>442.95</v>
      </c>
      <c r="AA215">
        <f t="shared" si="64"/>
        <v>442.95</v>
      </c>
      <c r="AB215">
        <f>IF(Z215/X215&lt;'model parameter'!$B$2,'model parameter'!$B$2,IF(Y215/X215&gt;'model parameter'!$B$1,'model parameter'!$B$1,AA215/X215))</f>
        <v>0.95411954765751206</v>
      </c>
      <c r="AC215">
        <f t="shared" si="74"/>
        <v>8.6614832978154546</v>
      </c>
      <c r="AD215">
        <f t="shared" si="72"/>
        <v>3.5250227787652539</v>
      </c>
      <c r="AF215">
        <f t="shared" si="71"/>
        <v>0.95411954765751206</v>
      </c>
      <c r="AG215">
        <f t="shared" si="65"/>
        <v>1.0310177705977375</v>
      </c>
      <c r="AH215" s="14">
        <f t="shared" si="66"/>
        <v>34889.24513969737</v>
      </c>
      <c r="AI215">
        <f t="shared" si="67"/>
        <v>33149.866344412905</v>
      </c>
      <c r="AJ215" s="14">
        <f t="shared" si="68"/>
        <v>-1739.378795284465</v>
      </c>
      <c r="AK215" s="14">
        <f t="shared" si="73"/>
        <v>21027.397084350065</v>
      </c>
      <c r="AL215">
        <f t="shared" si="69"/>
        <v>0.95014570282848054</v>
      </c>
      <c r="AM215">
        <f t="shared" si="75"/>
        <v>1.6446482182935585</v>
      </c>
      <c r="AN215" s="15">
        <f t="shared" si="70"/>
        <v>0</v>
      </c>
    </row>
    <row r="216" spans="1:40" x14ac:dyDescent="0.25">
      <c r="A216" s="2">
        <v>39394</v>
      </c>
      <c r="B216" s="2">
        <v>39415</v>
      </c>
      <c r="C216" t="s">
        <v>15</v>
      </c>
      <c r="D216">
        <v>5600</v>
      </c>
      <c r="E216">
        <v>175</v>
      </c>
      <c r="F216">
        <v>180</v>
      </c>
      <c r="G216">
        <v>135</v>
      </c>
      <c r="H216">
        <v>147.1</v>
      </c>
      <c r="I216" t="s">
        <v>16</v>
      </c>
      <c r="J216">
        <v>235.35</v>
      </c>
      <c r="K216">
        <v>280</v>
      </c>
      <c r="L216">
        <v>225</v>
      </c>
      <c r="M216">
        <v>256.95</v>
      </c>
      <c r="N216">
        <v>5698.75</v>
      </c>
      <c r="O216">
        <v>524</v>
      </c>
      <c r="P216">
        <f>VLOOKUP($A216,Sheet2!$A:$E,2,0)</f>
        <v>5779.3</v>
      </c>
      <c r="Q216">
        <f>VLOOKUP($A216,Sheet2!$A:$E,3,0)</f>
        <v>5780.8</v>
      </c>
      <c r="R216">
        <f>VLOOKUP($A216,Sheet2!$A:$E,4,0)</f>
        <v>5646.75</v>
      </c>
      <c r="S216">
        <f>VLOOKUP($A216,Sheet2!$A:$E,5,0)</f>
        <v>5698.75</v>
      </c>
      <c r="T216">
        <f t="shared" si="57"/>
        <v>135</v>
      </c>
      <c r="U216">
        <f t="shared" si="58"/>
        <v>178.25</v>
      </c>
      <c r="V216">
        <f t="shared" si="59"/>
        <v>226.75</v>
      </c>
      <c r="W216">
        <f t="shared" si="60"/>
        <v>280</v>
      </c>
      <c r="X216" s="5">
        <f t="shared" si="61"/>
        <v>410.35</v>
      </c>
      <c r="Y216">
        <f t="shared" si="62"/>
        <v>415</v>
      </c>
      <c r="Z216">
        <f t="shared" si="63"/>
        <v>403.25</v>
      </c>
      <c r="AA216">
        <f t="shared" si="64"/>
        <v>404.04999999999995</v>
      </c>
      <c r="AB216">
        <f>IF(Z216/X216&lt;'model parameter'!$B$2,'model parameter'!$B$2,IF(Y216/X216&gt;'model parameter'!$B$1,'model parameter'!$B$1,AA216/X216))</f>
        <v>0.9846472523455585</v>
      </c>
      <c r="AC216">
        <f t="shared" si="74"/>
        <v>8.5285057304309344</v>
      </c>
      <c r="AD216">
        <f t="shared" si="72"/>
        <v>3.5096700311108124</v>
      </c>
      <c r="AF216">
        <f t="shared" si="71"/>
        <v>0.98269769708785182</v>
      </c>
      <c r="AG216">
        <f t="shared" si="65"/>
        <v>1.0113317899354208</v>
      </c>
      <c r="AH216" s="14">
        <f t="shared" si="66"/>
        <v>30844.040654725723</v>
      </c>
      <c r="AI216">
        <f t="shared" si="67"/>
        <v>30234.490243101096</v>
      </c>
      <c r="AJ216" s="14">
        <f t="shared" si="68"/>
        <v>-609.55041162462658</v>
      </c>
      <c r="AK216" s="14">
        <f t="shared" si="73"/>
        <v>20417.846672725438</v>
      </c>
      <c r="AL216">
        <f t="shared" si="69"/>
        <v>0.98023766021942282</v>
      </c>
      <c r="AM216">
        <f t="shared" si="75"/>
        <v>1.6121461213841204</v>
      </c>
      <c r="AN216" s="15">
        <f t="shared" si="70"/>
        <v>0</v>
      </c>
    </row>
    <row r="217" spans="1:40" x14ac:dyDescent="0.25">
      <c r="A217" s="2">
        <v>39395</v>
      </c>
      <c r="B217" s="2">
        <v>39415</v>
      </c>
      <c r="C217" t="s">
        <v>15</v>
      </c>
      <c r="D217">
        <v>5600</v>
      </c>
      <c r="E217">
        <v>150</v>
      </c>
      <c r="F217">
        <v>210</v>
      </c>
      <c r="G217">
        <v>150</v>
      </c>
      <c r="H217">
        <v>182.45</v>
      </c>
      <c r="I217" t="s">
        <v>16</v>
      </c>
      <c r="J217">
        <v>230.9</v>
      </c>
      <c r="K217">
        <v>240</v>
      </c>
      <c r="L217">
        <v>185</v>
      </c>
      <c r="M217">
        <v>197.4</v>
      </c>
      <c r="N217">
        <v>5663.25</v>
      </c>
      <c r="O217">
        <v>524</v>
      </c>
      <c r="P217">
        <f>VLOOKUP($A217,Sheet2!$A:$E,2,0)</f>
        <v>5703.45</v>
      </c>
      <c r="Q217">
        <f>VLOOKUP($A217,Sheet2!$A:$E,3,0)</f>
        <v>5794.2</v>
      </c>
      <c r="R217">
        <f>VLOOKUP($A217,Sheet2!$A:$E,4,0)</f>
        <v>5614.9</v>
      </c>
      <c r="S217">
        <f>VLOOKUP($A217,Sheet2!$A:$E,5,0)</f>
        <v>5663.25</v>
      </c>
      <c r="T217">
        <f t="shared" si="57"/>
        <v>150</v>
      </c>
      <c r="U217">
        <f t="shared" si="58"/>
        <v>170.10000000000036</v>
      </c>
      <c r="V217">
        <f t="shared" si="59"/>
        <v>224.89999999999964</v>
      </c>
      <c r="W217">
        <f t="shared" si="60"/>
        <v>240</v>
      </c>
      <c r="X217" s="5">
        <f t="shared" si="61"/>
        <v>380.9</v>
      </c>
      <c r="Y217">
        <f t="shared" si="62"/>
        <v>434.89999999999964</v>
      </c>
      <c r="Z217">
        <f t="shared" si="63"/>
        <v>355.10000000000036</v>
      </c>
      <c r="AA217">
        <f t="shared" si="64"/>
        <v>379.85</v>
      </c>
      <c r="AB217">
        <f>IF(Z217/X217&lt;'model parameter'!$B$2,'model parameter'!$B$2,IF(Y217/X217&gt;'model parameter'!$B$1,'model parameter'!$B$1,AA217/X217))</f>
        <v>1.1100000000000001</v>
      </c>
      <c r="AC217">
        <f t="shared" si="74"/>
        <v>9.466641360778338</v>
      </c>
      <c r="AD217">
        <f t="shared" si="72"/>
        <v>3.6196700311108128</v>
      </c>
      <c r="AF217">
        <f t="shared" si="71"/>
        <v>0.93226568653189912</v>
      </c>
      <c r="AG217">
        <f t="shared" si="65"/>
        <v>1.1417694933053286</v>
      </c>
      <c r="AH217" s="14">
        <f t="shared" si="66"/>
        <v>28633.812972306147</v>
      </c>
      <c r="AI217">
        <f t="shared" si="67"/>
        <v>31639.64156761254</v>
      </c>
      <c r="AJ217" s="14">
        <f t="shared" si="68"/>
        <v>3005.8285953063933</v>
      </c>
      <c r="AK217" s="14">
        <f t="shared" si="73"/>
        <v>23423.675268031831</v>
      </c>
      <c r="AL217">
        <f t="shared" si="69"/>
        <v>1.1049747932003868</v>
      </c>
      <c r="AM217">
        <f t="shared" si="75"/>
        <v>1.7813808270852241</v>
      </c>
      <c r="AN217" s="15">
        <f t="shared" si="70"/>
        <v>0</v>
      </c>
    </row>
    <row r="218" spans="1:40" x14ac:dyDescent="0.25">
      <c r="A218" s="2">
        <v>39398</v>
      </c>
      <c r="B218" s="2">
        <v>39415</v>
      </c>
      <c r="C218" t="s">
        <v>15</v>
      </c>
      <c r="D218">
        <v>5600</v>
      </c>
      <c r="E218">
        <v>218</v>
      </c>
      <c r="F218">
        <v>259</v>
      </c>
      <c r="G218">
        <v>143</v>
      </c>
      <c r="H218">
        <v>154.5</v>
      </c>
      <c r="I218" t="s">
        <v>16</v>
      </c>
      <c r="J218">
        <v>132</v>
      </c>
      <c r="K218">
        <v>206.7</v>
      </c>
      <c r="L218">
        <v>132</v>
      </c>
      <c r="M218">
        <v>200.05</v>
      </c>
      <c r="N218">
        <v>5617.1</v>
      </c>
      <c r="O218">
        <v>524</v>
      </c>
      <c r="P218">
        <f>VLOOKUP($A218,Sheet2!$A:$E,2,0)</f>
        <v>5660.6</v>
      </c>
      <c r="Q218">
        <f>VLOOKUP($A218,Sheet2!$A:$E,3,0)</f>
        <v>5660.6</v>
      </c>
      <c r="R218">
        <f>VLOOKUP($A218,Sheet2!$A:$E,4,0)</f>
        <v>5477.5</v>
      </c>
      <c r="S218">
        <f>VLOOKUP($A218,Sheet2!$A:$E,5,0)</f>
        <v>5617.1</v>
      </c>
      <c r="T218">
        <f t="shared" si="57"/>
        <v>146.09999999999945</v>
      </c>
      <c r="U218">
        <f t="shared" si="58"/>
        <v>254.5</v>
      </c>
      <c r="V218">
        <f t="shared" si="59"/>
        <v>136.5</v>
      </c>
      <c r="W218">
        <f t="shared" si="60"/>
        <v>203.60000000000036</v>
      </c>
      <c r="X218" s="5">
        <f t="shared" si="61"/>
        <v>350</v>
      </c>
      <c r="Y218">
        <f t="shared" si="62"/>
        <v>395.5</v>
      </c>
      <c r="Z218">
        <f t="shared" si="63"/>
        <v>346.60000000000036</v>
      </c>
      <c r="AA218">
        <f t="shared" si="64"/>
        <v>354.55</v>
      </c>
      <c r="AB218">
        <f>IF(Z218/X218&lt;'model parameter'!$B$2,'model parameter'!$B$2,IF(Y218/X218&gt;'model parameter'!$B$1,'model parameter'!$B$1,AA218/X218))</f>
        <v>1.1100000000000001</v>
      </c>
      <c r="AC218">
        <f t="shared" si="74"/>
        <v>10.507971910463956</v>
      </c>
      <c r="AD218">
        <f t="shared" si="72"/>
        <v>3.7296700311108131</v>
      </c>
      <c r="AF218">
        <f t="shared" si="71"/>
        <v>0.99028571428571532</v>
      </c>
      <c r="AG218">
        <f t="shared" si="65"/>
        <v>1.1299999999999999</v>
      </c>
      <c r="AH218" s="14">
        <f t="shared" si="66"/>
        <v>26314.762534725</v>
      </c>
      <c r="AI218">
        <f t="shared" si="67"/>
        <v>29069.089256587002</v>
      </c>
      <c r="AJ218" s="14">
        <f t="shared" si="68"/>
        <v>2754.3267218620022</v>
      </c>
      <c r="AK218" s="14">
        <f t="shared" si="73"/>
        <v>26178.001989893834</v>
      </c>
      <c r="AL218">
        <f t="shared" si="69"/>
        <v>1.1046684999808525</v>
      </c>
      <c r="AM218">
        <f t="shared" si="75"/>
        <v>1.9678352861508848</v>
      </c>
      <c r="AN218" s="15">
        <f t="shared" si="70"/>
        <v>0</v>
      </c>
    </row>
    <row r="219" spans="1:40" x14ac:dyDescent="0.25">
      <c r="A219" s="2">
        <v>39399</v>
      </c>
      <c r="B219" s="2">
        <v>39415</v>
      </c>
      <c r="C219" t="s">
        <v>15</v>
      </c>
      <c r="D219">
        <v>5600</v>
      </c>
      <c r="E219">
        <v>139</v>
      </c>
      <c r="F219">
        <v>182.5</v>
      </c>
      <c r="G219">
        <v>86.1</v>
      </c>
      <c r="H219">
        <v>116.6</v>
      </c>
      <c r="I219" t="s">
        <v>16</v>
      </c>
      <c r="J219">
        <v>179</v>
      </c>
      <c r="K219">
        <v>278.95</v>
      </c>
      <c r="L219">
        <v>164</v>
      </c>
      <c r="M219">
        <v>228.15</v>
      </c>
      <c r="N219">
        <v>5695.4</v>
      </c>
      <c r="O219">
        <v>524</v>
      </c>
      <c r="P219">
        <f>VLOOKUP($A219,Sheet2!$A:$E,2,0)</f>
        <v>5612.35</v>
      </c>
      <c r="Q219">
        <f>VLOOKUP($A219,Sheet2!$A:$E,3,0)</f>
        <v>5758.85</v>
      </c>
      <c r="R219">
        <f>VLOOKUP($A219,Sheet2!$A:$E,4,0)</f>
        <v>5591.6</v>
      </c>
      <c r="S219">
        <f>VLOOKUP($A219,Sheet2!$A:$E,5,0)</f>
        <v>5695.4</v>
      </c>
      <c r="T219">
        <f t="shared" si="57"/>
        <v>120.09999999999945</v>
      </c>
      <c r="U219">
        <f t="shared" si="58"/>
        <v>172.39999999999964</v>
      </c>
      <c r="V219">
        <f t="shared" si="59"/>
        <v>174.10000000000036</v>
      </c>
      <c r="W219">
        <f t="shared" si="60"/>
        <v>244.95000000000073</v>
      </c>
      <c r="X219" s="5">
        <f t="shared" si="61"/>
        <v>318</v>
      </c>
      <c r="Y219">
        <f t="shared" si="62"/>
        <v>399.04999999999944</v>
      </c>
      <c r="Z219">
        <f t="shared" si="63"/>
        <v>318</v>
      </c>
      <c r="AA219">
        <f t="shared" si="64"/>
        <v>344.75</v>
      </c>
      <c r="AB219">
        <f>IF(Z219/X219&lt;'model parameter'!$B$2,'model parameter'!$B$2,IF(Y219/X219&gt;'model parameter'!$B$1,'model parameter'!$B$1,AA219/X219))</f>
        <v>1.1100000000000001</v>
      </c>
      <c r="AC219">
        <f t="shared" si="74"/>
        <v>11.663848820614993</v>
      </c>
      <c r="AD219">
        <f t="shared" si="72"/>
        <v>3.8396700311108134</v>
      </c>
      <c r="AF219">
        <f t="shared" si="71"/>
        <v>1</v>
      </c>
      <c r="AG219">
        <f t="shared" si="65"/>
        <v>1.2548742138364761</v>
      </c>
      <c r="AH219" s="14">
        <f t="shared" si="66"/>
        <v>23913.156903572999</v>
      </c>
      <c r="AI219">
        <f t="shared" si="67"/>
        <v>26407.02861086476</v>
      </c>
      <c r="AJ219" s="14">
        <f t="shared" si="68"/>
        <v>2493.8717072917607</v>
      </c>
      <c r="AK219" s="14">
        <f t="shared" si="73"/>
        <v>28671.873697185594</v>
      </c>
      <c r="AL219">
        <f t="shared" si="69"/>
        <v>1.1042886858204464</v>
      </c>
      <c r="AM219">
        <f t="shared" si="75"/>
        <v>2.1730582420546627</v>
      </c>
      <c r="AN219" s="15">
        <f t="shared" si="70"/>
        <v>0</v>
      </c>
    </row>
    <row r="220" spans="1:40" x14ac:dyDescent="0.25">
      <c r="A220" s="2">
        <v>39400</v>
      </c>
      <c r="B220" s="2">
        <v>39415</v>
      </c>
      <c r="C220" t="s">
        <v>15</v>
      </c>
      <c r="D220">
        <v>5600</v>
      </c>
      <c r="E220">
        <v>70</v>
      </c>
      <c r="F220">
        <v>84.8</v>
      </c>
      <c r="G220">
        <v>53</v>
      </c>
      <c r="H220">
        <v>59.3</v>
      </c>
      <c r="I220" t="s">
        <v>16</v>
      </c>
      <c r="J220">
        <v>286.5</v>
      </c>
      <c r="K220">
        <v>425</v>
      </c>
      <c r="L220">
        <v>286.5</v>
      </c>
      <c r="M220">
        <v>413.45</v>
      </c>
      <c r="N220">
        <v>5937.9</v>
      </c>
      <c r="O220">
        <v>524</v>
      </c>
      <c r="P220">
        <f>VLOOKUP($A220,Sheet2!$A:$E,2,0)</f>
        <v>5703.95</v>
      </c>
      <c r="Q220">
        <f>VLOOKUP($A220,Sheet2!$A:$E,3,0)</f>
        <v>5950.2</v>
      </c>
      <c r="R220">
        <f>VLOOKUP($A220,Sheet2!$A:$E,4,0)</f>
        <v>5700.05</v>
      </c>
      <c r="S220">
        <f>VLOOKUP($A220,Sheet2!$A:$E,5,0)</f>
        <v>5937.9</v>
      </c>
      <c r="T220">
        <f t="shared" si="57"/>
        <v>74.800000000000182</v>
      </c>
      <c r="U220">
        <f t="shared" si="58"/>
        <v>84.8</v>
      </c>
      <c r="V220">
        <f t="shared" si="59"/>
        <v>286.5</v>
      </c>
      <c r="W220">
        <f t="shared" si="60"/>
        <v>403.19999999999982</v>
      </c>
      <c r="X220" s="5">
        <f t="shared" si="61"/>
        <v>356.5</v>
      </c>
      <c r="Y220">
        <f t="shared" si="62"/>
        <v>499.80000000000018</v>
      </c>
      <c r="Z220">
        <f t="shared" si="63"/>
        <v>356.5</v>
      </c>
      <c r="AA220">
        <f t="shared" si="64"/>
        <v>472.75</v>
      </c>
      <c r="AB220">
        <f>IF(Z220/X220&lt;'model parameter'!$B$2,'model parameter'!$B$2,IF(Y220/X220&gt;'model parameter'!$B$1,'model parameter'!$B$1,AA220/X220))</f>
        <v>1.1100000000000001</v>
      </c>
      <c r="AC220">
        <f t="shared" si="74"/>
        <v>12.946872190882642</v>
      </c>
      <c r="AD220">
        <f t="shared" si="72"/>
        <v>3.9496700311108137</v>
      </c>
      <c r="AF220">
        <f t="shared" si="71"/>
        <v>1</v>
      </c>
      <c r="AG220">
        <f t="shared" si="65"/>
        <v>1.4019635343618519</v>
      </c>
      <c r="AH220" s="14">
        <f t="shared" si="66"/>
        <v>26802.588678552747</v>
      </c>
      <c r="AI220">
        <f t="shared" si="67"/>
        <v>29609.820325249333</v>
      </c>
      <c r="AJ220" s="14">
        <f t="shared" si="68"/>
        <v>2807.2316466965858</v>
      </c>
      <c r="AK220" s="14">
        <f t="shared" si="73"/>
        <v>31479.10534388218</v>
      </c>
      <c r="AL220">
        <f t="shared" si="69"/>
        <v>1.1047373326645464</v>
      </c>
      <c r="AM220">
        <f t="shared" si="75"/>
        <v>2.4006585660521762</v>
      </c>
      <c r="AN220" s="15">
        <f t="shared" si="70"/>
        <v>0</v>
      </c>
    </row>
    <row r="221" spans="1:40" x14ac:dyDescent="0.25">
      <c r="A221" s="2">
        <v>39401</v>
      </c>
      <c r="B221" s="2">
        <v>39415</v>
      </c>
      <c r="C221" t="s">
        <v>15</v>
      </c>
      <c r="D221">
        <v>5600</v>
      </c>
      <c r="E221">
        <v>50.1</v>
      </c>
      <c r="F221">
        <v>73</v>
      </c>
      <c r="G221">
        <v>50.1</v>
      </c>
      <c r="H221">
        <v>65.150000000000006</v>
      </c>
      <c r="I221" t="s">
        <v>16</v>
      </c>
      <c r="J221">
        <v>400</v>
      </c>
      <c r="K221">
        <v>429</v>
      </c>
      <c r="L221">
        <v>338</v>
      </c>
      <c r="M221">
        <v>380.35</v>
      </c>
      <c r="N221">
        <v>5912.1</v>
      </c>
      <c r="O221">
        <v>524</v>
      </c>
      <c r="P221">
        <f>VLOOKUP($A221,Sheet2!$A:$E,2,0)</f>
        <v>5942.7</v>
      </c>
      <c r="Q221">
        <f>VLOOKUP($A221,Sheet2!$A:$E,3,0)</f>
        <v>5966.95</v>
      </c>
      <c r="R221">
        <f>VLOOKUP($A221,Sheet2!$A:$E,4,0)</f>
        <v>5895.65</v>
      </c>
      <c r="S221">
        <f>VLOOKUP($A221,Sheet2!$A:$E,5,0)</f>
        <v>5912.1</v>
      </c>
      <c r="T221">
        <f t="shared" si="57"/>
        <v>62.050000000000182</v>
      </c>
      <c r="U221">
        <f t="shared" si="58"/>
        <v>42.350000000000364</v>
      </c>
      <c r="V221">
        <f t="shared" si="59"/>
        <v>368.64999999999964</v>
      </c>
      <c r="W221">
        <f t="shared" si="60"/>
        <v>417.05000000000018</v>
      </c>
      <c r="X221" s="5">
        <f t="shared" si="61"/>
        <v>450.1</v>
      </c>
      <c r="Y221">
        <f t="shared" si="62"/>
        <v>491.05000000000018</v>
      </c>
      <c r="Z221">
        <f t="shared" si="63"/>
        <v>380.35000000000036</v>
      </c>
      <c r="AA221">
        <f t="shared" si="64"/>
        <v>445.5</v>
      </c>
      <c r="AB221">
        <f>IF(Z221/X221&lt;'model parameter'!$B$2,'model parameter'!$B$2,IF(Y221/X221&gt;'model parameter'!$B$1,'model parameter'!$B$1,AA221/X221))</f>
        <v>0.98978004887802706</v>
      </c>
      <c r="AC221">
        <f t="shared" si="74"/>
        <v>12.814555789909392</v>
      </c>
      <c r="AD221">
        <f t="shared" si="72"/>
        <v>3.9394500799888408</v>
      </c>
      <c r="AF221">
        <f t="shared" si="71"/>
        <v>0.84503443679182477</v>
      </c>
      <c r="AG221">
        <f t="shared" si="65"/>
        <v>1.0909797822706069</v>
      </c>
      <c r="AH221" s="14">
        <f t="shared" si="66"/>
        <v>33827.285149672338</v>
      </c>
      <c r="AI221">
        <f t="shared" si="67"/>
        <v>33340.977117121001</v>
      </c>
      <c r="AJ221" s="14">
        <f t="shared" si="68"/>
        <v>-486.30803255133651</v>
      </c>
      <c r="AK221" s="14">
        <f t="shared" si="73"/>
        <v>30992.797311330844</v>
      </c>
      <c r="AL221">
        <f t="shared" si="69"/>
        <v>0.98562379362104835</v>
      </c>
      <c r="AM221">
        <f t="shared" si="75"/>
        <v>2.3661462030612119</v>
      </c>
      <c r="AN221" s="15">
        <f t="shared" si="70"/>
        <v>0</v>
      </c>
    </row>
    <row r="222" spans="1:40" x14ac:dyDescent="0.25">
      <c r="A222" s="2">
        <v>39402</v>
      </c>
      <c r="B222" s="2">
        <v>39415</v>
      </c>
      <c r="C222" t="s">
        <v>15</v>
      </c>
      <c r="D222">
        <v>5600</v>
      </c>
      <c r="E222">
        <v>79.95</v>
      </c>
      <c r="F222">
        <v>84.95</v>
      </c>
      <c r="G222">
        <v>50.15</v>
      </c>
      <c r="H222">
        <v>56.95</v>
      </c>
      <c r="I222" t="s">
        <v>16</v>
      </c>
      <c r="J222">
        <v>338</v>
      </c>
      <c r="K222">
        <v>405</v>
      </c>
      <c r="L222">
        <v>332.05</v>
      </c>
      <c r="M222">
        <v>362.35</v>
      </c>
      <c r="N222">
        <v>5906.85</v>
      </c>
      <c r="O222">
        <v>524</v>
      </c>
      <c r="P222">
        <f>VLOOKUP($A222,Sheet2!$A:$E,2,0)</f>
        <v>5913.15</v>
      </c>
      <c r="Q222">
        <f>VLOOKUP($A222,Sheet2!$A:$E,3,0)</f>
        <v>5948.05</v>
      </c>
      <c r="R222">
        <f>VLOOKUP($A222,Sheet2!$A:$E,4,0)</f>
        <v>5817.4</v>
      </c>
      <c r="S222">
        <f>VLOOKUP($A222,Sheet2!$A:$E,5,0)</f>
        <v>5906.85</v>
      </c>
      <c r="T222">
        <f t="shared" si="57"/>
        <v>56.949999999999818</v>
      </c>
      <c r="U222">
        <f t="shared" si="58"/>
        <v>84.95</v>
      </c>
      <c r="V222">
        <f t="shared" si="59"/>
        <v>332.05</v>
      </c>
      <c r="W222">
        <f t="shared" si="60"/>
        <v>398.19999999999982</v>
      </c>
      <c r="X222" s="5">
        <f t="shared" si="61"/>
        <v>417.95</v>
      </c>
      <c r="Y222">
        <f t="shared" si="62"/>
        <v>461.94999999999982</v>
      </c>
      <c r="Z222">
        <f t="shared" si="63"/>
        <v>417</v>
      </c>
      <c r="AA222">
        <f t="shared" si="64"/>
        <v>419.3</v>
      </c>
      <c r="AB222">
        <f>IF(Z222/X222&lt;'model parameter'!$B$2,'model parameter'!$B$2,IF(Y222/X222&gt;'model parameter'!$B$1,'model parameter'!$B$1,AA222/X222))</f>
        <v>1.00323005144156</v>
      </c>
      <c r="AC222">
        <f t="shared" si="74"/>
        <v>12.855947464311539</v>
      </c>
      <c r="AD222">
        <f t="shared" si="72"/>
        <v>3.942680131430401</v>
      </c>
      <c r="AF222">
        <f t="shared" si="71"/>
        <v>0.99772700083742072</v>
      </c>
      <c r="AG222">
        <f t="shared" si="65"/>
        <v>1.105275750687881</v>
      </c>
      <c r="AH222" s="14">
        <f t="shared" si="66"/>
        <v>31414.421992124324</v>
      </c>
      <c r="AI222">
        <f t="shared" si="67"/>
        <v>31377.407609296595</v>
      </c>
      <c r="AJ222" s="14">
        <f t="shared" si="68"/>
        <v>-37.014382827728696</v>
      </c>
      <c r="AK222" s="14">
        <f t="shared" si="73"/>
        <v>30955.782928503115</v>
      </c>
      <c r="AL222">
        <f t="shared" si="69"/>
        <v>0.99882173917326866</v>
      </c>
      <c r="AM222">
        <f t="shared" si="75"/>
        <v>2.363358265679826</v>
      </c>
      <c r="AN222" s="15">
        <f t="shared" si="70"/>
        <v>0</v>
      </c>
    </row>
    <row r="223" spans="1:40" x14ac:dyDescent="0.25">
      <c r="A223" s="2">
        <v>39405</v>
      </c>
      <c r="B223" s="2">
        <v>39415</v>
      </c>
      <c r="C223" t="s">
        <v>15</v>
      </c>
      <c r="D223">
        <v>5600</v>
      </c>
      <c r="E223">
        <v>50.05</v>
      </c>
      <c r="F223">
        <v>50.05</v>
      </c>
      <c r="G223">
        <v>27.5</v>
      </c>
      <c r="H223">
        <v>41.8</v>
      </c>
      <c r="I223" t="s">
        <v>16</v>
      </c>
      <c r="J223">
        <v>380</v>
      </c>
      <c r="K223">
        <v>416</v>
      </c>
      <c r="L223">
        <v>361.5</v>
      </c>
      <c r="M223">
        <v>365.85</v>
      </c>
      <c r="N223">
        <v>5907.65</v>
      </c>
      <c r="O223">
        <v>524</v>
      </c>
      <c r="P223">
        <f>VLOOKUP($A223,Sheet2!$A:$E,2,0)</f>
        <v>5908.05</v>
      </c>
      <c r="Q223">
        <f>VLOOKUP($A223,Sheet2!$A:$E,3,0)</f>
        <v>5981.8</v>
      </c>
      <c r="R223">
        <f>VLOOKUP($A223,Sheet2!$A:$E,4,0)</f>
        <v>5893.8</v>
      </c>
      <c r="S223">
        <f>VLOOKUP($A223,Sheet2!$A:$E,5,0)</f>
        <v>5907.65</v>
      </c>
      <c r="T223">
        <f t="shared" si="57"/>
        <v>34.199999999999818</v>
      </c>
      <c r="U223">
        <f t="shared" si="58"/>
        <v>50.05</v>
      </c>
      <c r="V223">
        <f t="shared" si="59"/>
        <v>361.5</v>
      </c>
      <c r="W223">
        <f t="shared" si="60"/>
        <v>409.30000000000018</v>
      </c>
      <c r="X223" s="5">
        <f t="shared" si="61"/>
        <v>430.05</v>
      </c>
      <c r="Y223">
        <f t="shared" si="62"/>
        <v>450.19999999999982</v>
      </c>
      <c r="Z223">
        <f t="shared" si="63"/>
        <v>407.65000000000003</v>
      </c>
      <c r="AA223">
        <f t="shared" si="64"/>
        <v>407.65000000000003</v>
      </c>
      <c r="AB223">
        <f>IF(Z223/X223&lt;'model parameter'!$B$2,'model parameter'!$B$2,IF(Y223/X223&gt;'model parameter'!$B$1,'model parameter'!$B$1,AA223/X223))</f>
        <v>0.94791303336821309</v>
      </c>
      <c r="AC223">
        <f t="shared" si="74"/>
        <v>12.186320157717939</v>
      </c>
      <c r="AD223">
        <f t="shared" si="72"/>
        <v>3.8905931647986138</v>
      </c>
      <c r="AF223">
        <f t="shared" si="71"/>
        <v>0.94791303336821309</v>
      </c>
      <c r="AG223">
        <f t="shared" si="65"/>
        <v>1.0468550168585045</v>
      </c>
      <c r="AH223" s="14">
        <f t="shared" si="66"/>
        <v>32322.529121403673</v>
      </c>
      <c r="AI223">
        <f t="shared" si="67"/>
        <v>30504.293686924302</v>
      </c>
      <c r="AJ223" s="14">
        <f t="shared" si="68"/>
        <v>-1818.2354344793712</v>
      </c>
      <c r="AK223" s="14">
        <f t="shared" si="73"/>
        <v>29137.547494023744</v>
      </c>
      <c r="AL223">
        <f t="shared" si="69"/>
        <v>0.94374711744708883</v>
      </c>
      <c r="AM223">
        <f t="shared" si="75"/>
        <v>2.2304125507300867</v>
      </c>
      <c r="AN223" s="15">
        <f t="shared" si="70"/>
        <v>0</v>
      </c>
    </row>
    <row r="224" spans="1:40" x14ac:dyDescent="0.25">
      <c r="A224" s="2">
        <v>39406</v>
      </c>
      <c r="B224" s="2">
        <v>39415</v>
      </c>
      <c r="C224" t="s">
        <v>15</v>
      </c>
      <c r="D224">
        <v>5600</v>
      </c>
      <c r="E224">
        <v>45.1</v>
      </c>
      <c r="F224">
        <v>68.75</v>
      </c>
      <c r="G224">
        <v>34.950000000000003</v>
      </c>
      <c r="H224">
        <v>59.25</v>
      </c>
      <c r="I224" t="s">
        <v>16</v>
      </c>
      <c r="J224">
        <v>296</v>
      </c>
      <c r="K224">
        <v>370</v>
      </c>
      <c r="L224">
        <v>232</v>
      </c>
      <c r="M224">
        <v>245.75</v>
      </c>
      <c r="N224">
        <v>5780.9</v>
      </c>
      <c r="O224">
        <v>524</v>
      </c>
      <c r="P224">
        <f>VLOOKUP($A224,Sheet2!$A:$E,2,0)</f>
        <v>5911.25</v>
      </c>
      <c r="Q224">
        <f>VLOOKUP($A224,Sheet2!$A:$E,3,0)</f>
        <v>5923.7</v>
      </c>
      <c r="R224">
        <f>VLOOKUP($A224,Sheet2!$A:$E,4,0)</f>
        <v>5755.8</v>
      </c>
      <c r="S224">
        <f>VLOOKUP($A224,Sheet2!$A:$E,5,0)</f>
        <v>5780.9</v>
      </c>
      <c r="T224">
        <f t="shared" si="57"/>
        <v>46.300000000000182</v>
      </c>
      <c r="U224">
        <f t="shared" si="58"/>
        <v>68.75</v>
      </c>
      <c r="V224">
        <f t="shared" si="59"/>
        <v>232</v>
      </c>
      <c r="W224">
        <f t="shared" si="60"/>
        <v>358.64999999999964</v>
      </c>
      <c r="X224" s="5">
        <f t="shared" si="61"/>
        <v>341.1</v>
      </c>
      <c r="Y224">
        <f t="shared" si="62"/>
        <v>416.30000000000018</v>
      </c>
      <c r="Z224">
        <f t="shared" si="63"/>
        <v>300.75</v>
      </c>
      <c r="AA224">
        <f t="shared" si="64"/>
        <v>305</v>
      </c>
      <c r="AB224">
        <f>IF(Z224/X224&lt;'model parameter'!$B$2,'model parameter'!$B$2,IF(Y224/X224&gt;'model parameter'!$B$1,'model parameter'!$B$1,AA224/X224))</f>
        <v>1.1100000000000001</v>
      </c>
      <c r="AC224">
        <f t="shared" si="74"/>
        <v>13.526815375066914</v>
      </c>
      <c r="AD224">
        <f t="shared" si="72"/>
        <v>4.0005931647986142</v>
      </c>
      <c r="AF224">
        <f t="shared" si="71"/>
        <v>0.88170624450307822</v>
      </c>
      <c r="AG224">
        <f t="shared" si="65"/>
        <v>1.2204632072705957</v>
      </c>
      <c r="AH224" s="14">
        <f t="shared" si="66"/>
        <v>25646.815968560848</v>
      </c>
      <c r="AI224">
        <f t="shared" si="67"/>
        <v>28328.703639495503</v>
      </c>
      <c r="AJ224" s="14">
        <f t="shared" si="68"/>
        <v>2681.887670934655</v>
      </c>
      <c r="AK224" s="14">
        <f t="shared" si="73"/>
        <v>31819.435164958399</v>
      </c>
      <c r="AL224">
        <f t="shared" si="69"/>
        <v>1.1045700048778861</v>
      </c>
      <c r="AM224">
        <f t="shared" si="75"/>
        <v>2.4636468020396305</v>
      </c>
      <c r="AN224" s="15">
        <f t="shared" si="70"/>
        <v>1</v>
      </c>
    </row>
    <row r="225" spans="1:40" x14ac:dyDescent="0.25">
      <c r="A225" s="2">
        <v>39407</v>
      </c>
      <c r="B225" s="2">
        <v>39415</v>
      </c>
      <c r="C225" t="s">
        <v>15</v>
      </c>
      <c r="D225">
        <v>5600</v>
      </c>
      <c r="E225">
        <v>60</v>
      </c>
      <c r="F225">
        <v>185.35</v>
      </c>
      <c r="G225">
        <v>60</v>
      </c>
      <c r="H225">
        <v>169.65</v>
      </c>
      <c r="I225" t="s">
        <v>16</v>
      </c>
      <c r="J225">
        <v>225.55</v>
      </c>
      <c r="K225">
        <v>225.55</v>
      </c>
      <c r="L225">
        <v>101</v>
      </c>
      <c r="M225">
        <v>115.35</v>
      </c>
      <c r="N225">
        <v>5561.05</v>
      </c>
      <c r="O225">
        <v>524</v>
      </c>
      <c r="P225">
        <f>VLOOKUP($A225,Sheet2!$A:$E,2,0)</f>
        <v>5778.8</v>
      </c>
      <c r="Q225">
        <f>VLOOKUP($A225,Sheet2!$A:$E,3,0)</f>
        <v>5790.05</v>
      </c>
      <c r="R225">
        <f>VLOOKUP($A225,Sheet2!$A:$E,4,0)</f>
        <v>5530.85</v>
      </c>
      <c r="S225">
        <f>VLOOKUP($A225,Sheet2!$A:$E,5,0)</f>
        <v>5561.05</v>
      </c>
      <c r="T225">
        <f t="shared" si="57"/>
        <v>60</v>
      </c>
      <c r="U225">
        <f t="shared" si="58"/>
        <v>170.14999999999964</v>
      </c>
      <c r="V225">
        <f t="shared" si="59"/>
        <v>116.20000000000073</v>
      </c>
      <c r="W225">
        <f t="shared" si="60"/>
        <v>225.55</v>
      </c>
      <c r="X225" s="5">
        <f t="shared" si="61"/>
        <v>285.55</v>
      </c>
      <c r="Y225">
        <f t="shared" si="62"/>
        <v>301.55000000000075</v>
      </c>
      <c r="Z225">
        <f t="shared" si="63"/>
        <v>271.14999999999964</v>
      </c>
      <c r="AA225">
        <f t="shared" si="64"/>
        <v>285</v>
      </c>
      <c r="AB225">
        <f>IF(Z225/X225&lt;'model parameter'!$B$2,'model parameter'!$B$2,IF(Y225/X225&gt;'model parameter'!$B$1,'model parameter'!$B$1,AA225/X225))</f>
        <v>0.99807389248818068</v>
      </c>
      <c r="AC225">
        <f t="shared" si="74"/>
        <v>13.500761274362004</v>
      </c>
      <c r="AD225">
        <f t="shared" si="72"/>
        <v>3.9986670572867951</v>
      </c>
      <c r="AF225">
        <f t="shared" si="71"/>
        <v>0.94957100332691169</v>
      </c>
      <c r="AG225">
        <f t="shared" si="65"/>
        <v>1.0560322185256548</v>
      </c>
      <c r="AH225" s="14">
        <f t="shared" si="66"/>
        <v>21477.778693232925</v>
      </c>
      <c r="AI225">
        <f t="shared" si="67"/>
        <v>21312.24024667</v>
      </c>
      <c r="AJ225" s="14">
        <f t="shared" si="68"/>
        <v>-165.53844656292495</v>
      </c>
      <c r="AK225" s="14">
        <f t="shared" si="73"/>
        <v>31653.896718395474</v>
      </c>
      <c r="AL225">
        <f t="shared" si="69"/>
        <v>0.99229257136283455</v>
      </c>
      <c r="AM225">
        <f t="shared" si="75"/>
        <v>2.4446584201257293</v>
      </c>
      <c r="AN225" s="15">
        <f t="shared" si="70"/>
        <v>0</v>
      </c>
    </row>
    <row r="226" spans="1:40" x14ac:dyDescent="0.25">
      <c r="A226" s="2">
        <v>39408</v>
      </c>
      <c r="B226" s="2">
        <v>39415</v>
      </c>
      <c r="C226" t="s">
        <v>15</v>
      </c>
      <c r="D226">
        <v>5600</v>
      </c>
      <c r="E226">
        <v>171</v>
      </c>
      <c r="F226">
        <v>272</v>
      </c>
      <c r="G226">
        <v>111</v>
      </c>
      <c r="H226">
        <v>166.9</v>
      </c>
      <c r="I226" t="s">
        <v>16</v>
      </c>
      <c r="J226">
        <v>80</v>
      </c>
      <c r="K226">
        <v>139</v>
      </c>
      <c r="L226">
        <v>70</v>
      </c>
      <c r="M226">
        <v>108.15</v>
      </c>
      <c r="N226">
        <v>5519.35</v>
      </c>
      <c r="O226">
        <v>524</v>
      </c>
      <c r="P226">
        <f>VLOOKUP($A226,Sheet2!$A:$E,2,0)</f>
        <v>5564.65</v>
      </c>
      <c r="Q226">
        <f>VLOOKUP($A226,Sheet2!$A:$E,3,0)</f>
        <v>5608.65</v>
      </c>
      <c r="R226">
        <f>VLOOKUP($A226,Sheet2!$A:$E,4,0)</f>
        <v>5394.35</v>
      </c>
      <c r="S226">
        <f>VLOOKUP($A226,Sheet2!$A:$E,5,0)</f>
        <v>5519.35</v>
      </c>
      <c r="T226">
        <f t="shared" si="57"/>
        <v>130.35000000000036</v>
      </c>
      <c r="U226">
        <f t="shared" si="58"/>
        <v>272</v>
      </c>
      <c r="V226">
        <f t="shared" si="59"/>
        <v>70</v>
      </c>
      <c r="W226">
        <f t="shared" si="60"/>
        <v>119.64999999999964</v>
      </c>
      <c r="X226" s="5">
        <f t="shared" si="61"/>
        <v>251</v>
      </c>
      <c r="Y226">
        <f t="shared" si="62"/>
        <v>342</v>
      </c>
      <c r="Z226">
        <f t="shared" si="63"/>
        <v>230.64999999999964</v>
      </c>
      <c r="AA226">
        <f t="shared" si="64"/>
        <v>275.05</v>
      </c>
      <c r="AB226">
        <f>IF(Z226/X226&lt;'model parameter'!$B$2,'model parameter'!$B$2,IF(Y226/X226&gt;'model parameter'!$B$1,'model parameter'!$B$1,AA226/X226))</f>
        <v>1.1100000000000001</v>
      </c>
      <c r="AC226">
        <f t="shared" si="74"/>
        <v>14.985845014541825</v>
      </c>
      <c r="AD226">
        <f t="shared" si="72"/>
        <v>4.1086670572867954</v>
      </c>
      <c r="AF226">
        <f t="shared" si="71"/>
        <v>0.91892430278884318</v>
      </c>
      <c r="AG226">
        <f t="shared" si="65"/>
        <v>1.3625498007968126</v>
      </c>
      <c r="AH226" s="14">
        <f t="shared" si="66"/>
        <v>18884.795113348497</v>
      </c>
      <c r="AI226">
        <f t="shared" si="67"/>
        <v>20833.339133883819</v>
      </c>
      <c r="AJ226" s="14">
        <f t="shared" si="68"/>
        <v>1948.5440205353225</v>
      </c>
      <c r="AK226" s="14">
        <f t="shared" si="73"/>
        <v>33602.440738930796</v>
      </c>
      <c r="AL226">
        <f t="shared" si="69"/>
        <v>1.1031805751049963</v>
      </c>
      <c r="AM226">
        <f t="shared" si="75"/>
        <v>2.6968996818495738</v>
      </c>
      <c r="AN226" s="15">
        <f t="shared" si="70"/>
        <v>0</v>
      </c>
    </row>
    <row r="227" spans="1:40" s="9" customFormat="1" x14ac:dyDescent="0.25">
      <c r="A227" s="7">
        <v>39409</v>
      </c>
      <c r="B227" s="7">
        <v>39415</v>
      </c>
      <c r="C227" t="s">
        <v>15</v>
      </c>
      <c r="D227">
        <v>5600</v>
      </c>
      <c r="E227">
        <v>132</v>
      </c>
      <c r="F227">
        <v>164</v>
      </c>
      <c r="G227">
        <v>81</v>
      </c>
      <c r="H227">
        <v>93.1</v>
      </c>
      <c r="I227" t="s">
        <v>16</v>
      </c>
      <c r="J227">
        <v>135</v>
      </c>
      <c r="K227">
        <v>137</v>
      </c>
      <c r="L227">
        <v>78.05</v>
      </c>
      <c r="M227">
        <v>116.05</v>
      </c>
      <c r="N227">
        <v>5608.6</v>
      </c>
      <c r="O227">
        <v>524</v>
      </c>
      <c r="P227">
        <f>VLOOKUP($A227,Sheet2!$A:$E,2,0)</f>
        <v>5524.3</v>
      </c>
      <c r="Q227">
        <f>VLOOKUP($A227,Sheet2!$A:$E,3,0)</f>
        <v>5638.6</v>
      </c>
      <c r="R227">
        <f>VLOOKUP($A227,Sheet2!$A:$E,4,0)</f>
        <v>5514.75</v>
      </c>
      <c r="S227">
        <f>VLOOKUP($A227,Sheet2!$A:$E,5,0)</f>
        <v>5608.6</v>
      </c>
      <c r="T227">
        <f t="shared" si="57"/>
        <v>98.399999999999636</v>
      </c>
      <c r="U227">
        <f t="shared" si="58"/>
        <v>163.30000000000018</v>
      </c>
      <c r="V227">
        <f t="shared" si="59"/>
        <v>78.75</v>
      </c>
      <c r="W227">
        <f t="shared" si="60"/>
        <v>119.60000000000036</v>
      </c>
      <c r="X227" s="8">
        <f t="shared" si="61"/>
        <v>267</v>
      </c>
      <c r="Y227" s="9">
        <f t="shared" si="62"/>
        <v>267</v>
      </c>
      <c r="Z227" s="9">
        <f t="shared" si="63"/>
        <v>200.60000000000036</v>
      </c>
      <c r="AA227" s="9">
        <f t="shared" si="64"/>
        <v>209.14999999999998</v>
      </c>
      <c r="AB227">
        <f>IF(Z227/X227&lt;'model parameter'!$B$2,'model parameter'!$B$2,IF(Y227/X227&gt;'model parameter'!$B$1,'model parameter'!$B$1,AA227/X227))</f>
        <v>0.78333333333333321</v>
      </c>
      <c r="AC227" s="9">
        <f t="shared" si="74"/>
        <v>11.73891192805776</v>
      </c>
      <c r="AD227">
        <f t="shared" si="72"/>
        <v>3.8920003906201286</v>
      </c>
      <c r="AE227" s="9">
        <f>WEEKDAY(A227)</f>
        <v>6</v>
      </c>
      <c r="AF227">
        <f t="shared" si="71"/>
        <v>0.75131086142322234</v>
      </c>
      <c r="AG227">
        <f t="shared" si="65"/>
        <v>1</v>
      </c>
      <c r="AH227" s="14">
        <f t="shared" si="66"/>
        <v>20085.597928924497</v>
      </c>
      <c r="AI227">
        <f t="shared" si="67"/>
        <v>15627.631576117297</v>
      </c>
      <c r="AJ227" s="14">
        <f t="shared" si="68"/>
        <v>-4457.9663528071997</v>
      </c>
      <c r="AK227" s="14">
        <f t="shared" si="73"/>
        <v>29144.474386123598</v>
      </c>
      <c r="AL227">
        <f t="shared" si="69"/>
        <v>0.77805159853431827</v>
      </c>
      <c r="AM227" s="9">
        <f t="shared" si="75"/>
        <v>2.0983271085497552</v>
      </c>
      <c r="AN227" s="15">
        <f t="shared" si="70"/>
        <v>0</v>
      </c>
    </row>
    <row r="228" spans="1:40" x14ac:dyDescent="0.25">
      <c r="A228" s="2">
        <v>39412</v>
      </c>
      <c r="B228" s="2">
        <v>39415</v>
      </c>
      <c r="C228" t="s">
        <v>15</v>
      </c>
      <c r="D228">
        <v>5600</v>
      </c>
      <c r="E228">
        <v>63.25</v>
      </c>
      <c r="F228">
        <v>63.25</v>
      </c>
      <c r="G228">
        <v>21</v>
      </c>
      <c r="H228">
        <v>27.2</v>
      </c>
      <c r="I228" t="s">
        <v>16</v>
      </c>
      <c r="J228">
        <v>135</v>
      </c>
      <c r="K228">
        <v>214.95</v>
      </c>
      <c r="L228">
        <v>110</v>
      </c>
      <c r="M228">
        <v>179.7</v>
      </c>
      <c r="N228">
        <v>5731.7</v>
      </c>
      <c r="O228">
        <v>524</v>
      </c>
      <c r="P228">
        <f>VLOOKUP($A228,Sheet2!$A:$E,2,0)</f>
        <v>5611.3</v>
      </c>
      <c r="Q228">
        <f>VLOOKUP($A228,Sheet2!$A:$E,3,0)</f>
        <v>5772.55</v>
      </c>
      <c r="R228">
        <f>VLOOKUP($A228,Sheet2!$A:$E,4,0)</f>
        <v>5608.95</v>
      </c>
      <c r="S228">
        <f>VLOOKUP($A228,Sheet2!$A:$E,5,0)</f>
        <v>5731.7</v>
      </c>
      <c r="T228">
        <f t="shared" si="57"/>
        <v>42.399999999999636</v>
      </c>
      <c r="U228">
        <f t="shared" si="58"/>
        <v>63.25</v>
      </c>
      <c r="V228">
        <f t="shared" si="59"/>
        <v>110</v>
      </c>
      <c r="W228">
        <f t="shared" si="60"/>
        <v>193.55000000000018</v>
      </c>
      <c r="X228" s="5">
        <f t="shared" si="61"/>
        <v>198.25</v>
      </c>
      <c r="Y228">
        <f t="shared" si="62"/>
        <v>257.34999999999962</v>
      </c>
      <c r="Z228">
        <f t="shared" si="63"/>
        <v>173.25</v>
      </c>
      <c r="AA228">
        <f t="shared" si="64"/>
        <v>206.89999999999998</v>
      </c>
      <c r="AB228">
        <f>IF(Z228/X228&lt;'model parameter'!$B$2,'model parameter'!$B$2,IF(Y228/X228&gt;'model parameter'!$B$1,'model parameter'!$B$1,AA228/X228))</f>
        <v>1.1100000000000001</v>
      </c>
      <c r="AC228">
        <f t="shared" si="74"/>
        <v>13.030192240144116</v>
      </c>
      <c r="AD228">
        <f t="shared" si="72"/>
        <v>4.0020003906201289</v>
      </c>
      <c r="AF228">
        <f t="shared" si="71"/>
        <v>0.87389659520807061</v>
      </c>
      <c r="AG228">
        <f t="shared" si="65"/>
        <v>1.2981084489281192</v>
      </c>
      <c r="AH228" s="14">
        <f t="shared" si="66"/>
        <v>14925.898330746375</v>
      </c>
      <c r="AI228">
        <f t="shared" si="67"/>
        <v>16445.098538201069</v>
      </c>
      <c r="AJ228" s="14">
        <f t="shared" si="68"/>
        <v>1519.2002074546945</v>
      </c>
      <c r="AK228" s="14">
        <f t="shared" si="73"/>
        <v>30663.674593578293</v>
      </c>
      <c r="AL228">
        <f t="shared" si="69"/>
        <v>1.1017828323488739</v>
      </c>
      <c r="AM228">
        <f t="shared" si="75"/>
        <v>2.311900784852372</v>
      </c>
      <c r="AN228" s="15">
        <f t="shared" si="70"/>
        <v>1</v>
      </c>
    </row>
    <row r="229" spans="1:40" x14ac:dyDescent="0.25">
      <c r="A229" s="2">
        <v>39413</v>
      </c>
      <c r="B229" s="2">
        <v>39415</v>
      </c>
      <c r="C229" t="s">
        <v>15</v>
      </c>
      <c r="D229">
        <v>5600</v>
      </c>
      <c r="E229">
        <v>35</v>
      </c>
      <c r="F229">
        <v>42</v>
      </c>
      <c r="G229">
        <v>12</v>
      </c>
      <c r="H229">
        <v>14.65</v>
      </c>
      <c r="I229" t="s">
        <v>16</v>
      </c>
      <c r="J229">
        <v>140</v>
      </c>
      <c r="K229">
        <v>160</v>
      </c>
      <c r="L229">
        <v>112</v>
      </c>
      <c r="M229">
        <v>145</v>
      </c>
      <c r="N229">
        <v>5698.15</v>
      </c>
      <c r="O229">
        <v>524</v>
      </c>
      <c r="P229">
        <f>VLOOKUP($A229,Sheet2!$A:$E,2,0)</f>
        <v>5729.25</v>
      </c>
      <c r="Q229">
        <f>VLOOKUP($A229,Sheet2!$A:$E,3,0)</f>
        <v>5743.55</v>
      </c>
      <c r="R229">
        <f>VLOOKUP($A229,Sheet2!$A:$E,4,0)</f>
        <v>5655.6</v>
      </c>
      <c r="S229">
        <f>VLOOKUP($A229,Sheet2!$A:$E,5,0)</f>
        <v>5698.15</v>
      </c>
      <c r="T229">
        <f t="shared" si="57"/>
        <v>16.449999999999818</v>
      </c>
      <c r="U229">
        <f t="shared" si="58"/>
        <v>42</v>
      </c>
      <c r="V229">
        <f t="shared" si="59"/>
        <v>112</v>
      </c>
      <c r="W229">
        <f t="shared" si="60"/>
        <v>155.55000000000018</v>
      </c>
      <c r="X229" s="5">
        <f t="shared" si="61"/>
        <v>175</v>
      </c>
      <c r="Y229">
        <f t="shared" si="62"/>
        <v>176.44999999999982</v>
      </c>
      <c r="Z229">
        <f t="shared" si="63"/>
        <v>154</v>
      </c>
      <c r="AA229">
        <f t="shared" si="64"/>
        <v>159.65</v>
      </c>
      <c r="AB229">
        <f>IF(Z229/X229&lt;'model parameter'!$B$2,'model parameter'!$B$2,IF(Y229/X229&gt;'model parameter'!$B$1,'model parameter'!$B$1,AA229/X229))</f>
        <v>0.91228571428571437</v>
      </c>
      <c r="AC229">
        <f t="shared" si="74"/>
        <v>11.887258235080047</v>
      </c>
      <c r="AD229">
        <f t="shared" si="72"/>
        <v>3.9142861049058433</v>
      </c>
      <c r="AF229">
        <f t="shared" si="71"/>
        <v>0.88</v>
      </c>
      <c r="AG229">
        <f t="shared" si="65"/>
        <v>1.0082857142857133</v>
      </c>
      <c r="AH229" s="14">
        <f t="shared" si="66"/>
        <v>13180.9817393625</v>
      </c>
      <c r="AI229">
        <f t="shared" si="67"/>
        <v>11917.8342235483</v>
      </c>
      <c r="AJ229" s="14">
        <f t="shared" si="68"/>
        <v>-1263.1475158142002</v>
      </c>
      <c r="AK229" s="14">
        <f t="shared" si="73"/>
        <v>29400.527077764091</v>
      </c>
      <c r="AL229">
        <f t="shared" si="69"/>
        <v>0.90416893515283081</v>
      </c>
      <c r="AM229">
        <f t="shared" si="75"/>
        <v>2.0903488708189633</v>
      </c>
      <c r="AN229" s="15">
        <f t="shared" si="70"/>
        <v>0</v>
      </c>
    </row>
    <row r="230" spans="1:40" x14ac:dyDescent="0.25">
      <c r="A230" s="2">
        <v>39414</v>
      </c>
      <c r="B230" s="2">
        <v>39415</v>
      </c>
      <c r="C230" t="s">
        <v>15</v>
      </c>
      <c r="D230">
        <v>5600</v>
      </c>
      <c r="E230">
        <v>9.25</v>
      </c>
      <c r="F230">
        <v>35</v>
      </c>
      <c r="G230">
        <v>6.5</v>
      </c>
      <c r="H230">
        <v>26.05</v>
      </c>
      <c r="I230" t="s">
        <v>16</v>
      </c>
      <c r="J230">
        <v>150</v>
      </c>
      <c r="K230">
        <v>174</v>
      </c>
      <c r="L230">
        <v>38.5</v>
      </c>
      <c r="M230">
        <v>56.75</v>
      </c>
      <c r="N230">
        <v>5617.55</v>
      </c>
      <c r="O230">
        <v>524</v>
      </c>
      <c r="P230">
        <f>VLOOKUP($A230,Sheet2!$A:$E,2,0)</f>
        <v>5699.55</v>
      </c>
      <c r="Q230">
        <f>VLOOKUP($A230,Sheet2!$A:$E,3,0)</f>
        <v>5749.95</v>
      </c>
      <c r="R230">
        <f>VLOOKUP($A230,Sheet2!$A:$E,4,0)</f>
        <v>5595.5</v>
      </c>
      <c r="S230">
        <f>VLOOKUP($A230,Sheet2!$A:$E,5,0)</f>
        <v>5617.55</v>
      </c>
      <c r="T230">
        <f t="shared" si="57"/>
        <v>24.050000000000182</v>
      </c>
      <c r="U230">
        <f t="shared" si="58"/>
        <v>35</v>
      </c>
      <c r="V230">
        <f t="shared" si="59"/>
        <v>38.5</v>
      </c>
      <c r="W230">
        <f t="shared" si="60"/>
        <v>156.44999999999982</v>
      </c>
      <c r="X230" s="5">
        <f t="shared" si="61"/>
        <v>159.25</v>
      </c>
      <c r="Y230">
        <f t="shared" si="62"/>
        <v>198.05000000000018</v>
      </c>
      <c r="Z230">
        <f t="shared" si="63"/>
        <v>73.5</v>
      </c>
      <c r="AA230">
        <f t="shared" si="64"/>
        <v>82.8</v>
      </c>
      <c r="AB230">
        <f>IF(Z230/X230&lt;'model parameter'!$B$2,'model parameter'!$B$2,IF(Y230/X230&gt;'model parameter'!$B$1,'model parameter'!$B$1,AA230/X230))</f>
        <v>0.5</v>
      </c>
      <c r="AC230">
        <f t="shared" si="74"/>
        <v>5.9436291175400235</v>
      </c>
      <c r="AD230">
        <f t="shared" si="72"/>
        <v>3.4142861049058433</v>
      </c>
      <c r="AF230">
        <f t="shared" si="71"/>
        <v>0.46153846153846156</v>
      </c>
      <c r="AG230">
        <f t="shared" si="65"/>
        <v>1.243642072213502</v>
      </c>
      <c r="AH230" s="14">
        <f t="shared" si="66"/>
        <v>11998.941467779874</v>
      </c>
      <c r="AI230">
        <f t="shared" si="67"/>
        <v>5920.32850356175</v>
      </c>
      <c r="AJ230" s="14">
        <f t="shared" si="68"/>
        <v>-6078.612964218124</v>
      </c>
      <c r="AK230" s="14">
        <f t="shared" si="73"/>
        <v>23321.914113545965</v>
      </c>
      <c r="AL230">
        <f t="shared" si="69"/>
        <v>0.49340423231993391</v>
      </c>
      <c r="AM230">
        <f t="shared" si="75"/>
        <v>1.0313869798872712</v>
      </c>
      <c r="AN230" s="15">
        <f t="shared" si="70"/>
        <v>1</v>
      </c>
    </row>
    <row r="231" spans="1:40" x14ac:dyDescent="0.25">
      <c r="A231" s="2">
        <v>39415</v>
      </c>
      <c r="B231" s="2">
        <v>39415</v>
      </c>
      <c r="C231" t="s">
        <v>15</v>
      </c>
      <c r="D231">
        <v>5600</v>
      </c>
      <c r="E231">
        <v>2</v>
      </c>
      <c r="F231">
        <v>8.5</v>
      </c>
      <c r="G231">
        <v>0.15</v>
      </c>
      <c r="H231">
        <v>1.85</v>
      </c>
      <c r="I231" t="s">
        <v>16</v>
      </c>
      <c r="J231">
        <v>101.35</v>
      </c>
      <c r="K231">
        <v>140</v>
      </c>
      <c r="L231">
        <v>32.200000000000003</v>
      </c>
      <c r="M231">
        <v>55.45</v>
      </c>
      <c r="N231">
        <v>5634.6</v>
      </c>
      <c r="O231">
        <v>524</v>
      </c>
      <c r="P231">
        <f>VLOOKUP($A231,Sheet2!$A:$E,2,0)</f>
        <v>5617.8</v>
      </c>
      <c r="Q231">
        <f>VLOOKUP($A231,Sheet2!$A:$E,3,0)</f>
        <v>5725</v>
      </c>
      <c r="R231">
        <f>VLOOKUP($A231,Sheet2!$A:$E,4,0)</f>
        <v>5612.1</v>
      </c>
      <c r="S231">
        <f>VLOOKUP($A231,Sheet2!$A:$E,5,0)</f>
        <v>5634.6</v>
      </c>
      <c r="T231">
        <f t="shared" si="57"/>
        <v>15</v>
      </c>
      <c r="U231">
        <f t="shared" si="58"/>
        <v>8.5</v>
      </c>
      <c r="V231">
        <f t="shared" si="59"/>
        <v>32.200000000000003</v>
      </c>
      <c r="W231">
        <f t="shared" si="60"/>
        <v>125.14999999999964</v>
      </c>
      <c r="X231" s="5">
        <f t="shared" si="61"/>
        <v>103.35</v>
      </c>
      <c r="Y231">
        <f t="shared" si="62"/>
        <v>155</v>
      </c>
      <c r="Z231">
        <f t="shared" si="63"/>
        <v>40.700000000000003</v>
      </c>
      <c r="AA231">
        <f t="shared" si="64"/>
        <v>57.300000000000004</v>
      </c>
      <c r="AB231">
        <f>IF(Z231/X231&lt;'model parameter'!$B$2,'model parameter'!$B$2,IF(Y231/X231&gt;'model parameter'!$B$1,'model parameter'!$B$1,AA231/X231))</f>
        <v>0.5</v>
      </c>
      <c r="AC231">
        <f t="shared" si="74"/>
        <v>2.9718145587700118</v>
      </c>
      <c r="AD231">
        <f t="shared" si="72"/>
        <v>2.9142861049058433</v>
      </c>
      <c r="AF231">
        <f t="shared" si="71"/>
        <v>0.39380745041122406</v>
      </c>
      <c r="AG231">
        <f t="shared" si="65"/>
        <v>1.4997581035316885</v>
      </c>
      <c r="AH231" s="14">
        <f t="shared" si="66"/>
        <v>7803.6366308612241</v>
      </c>
      <c r="AI231">
        <f t="shared" si="67"/>
        <v>3825.6045438788501</v>
      </c>
      <c r="AJ231" s="14">
        <f t="shared" si="68"/>
        <v>-3978.032086982374</v>
      </c>
      <c r="AK231" s="14">
        <f t="shared" si="73"/>
        <v>19343.882026563591</v>
      </c>
      <c r="AL231">
        <f t="shared" si="69"/>
        <v>0.49023355710203653</v>
      </c>
      <c r="AM231">
        <f t="shared" si="75"/>
        <v>0.50562050789886359</v>
      </c>
      <c r="AN231" s="15">
        <f t="shared" si="70"/>
        <v>1</v>
      </c>
    </row>
    <row r="232" spans="1:40" x14ac:dyDescent="0.25">
      <c r="A232" s="2">
        <v>39416</v>
      </c>
      <c r="B232" s="2">
        <v>39443</v>
      </c>
      <c r="C232" t="s">
        <v>15</v>
      </c>
      <c r="D232">
        <v>5700</v>
      </c>
      <c r="E232">
        <v>210</v>
      </c>
      <c r="F232">
        <v>210</v>
      </c>
      <c r="G232">
        <v>151</v>
      </c>
      <c r="H232">
        <v>162.44999999999999</v>
      </c>
      <c r="I232" t="s">
        <v>16</v>
      </c>
      <c r="J232">
        <v>200</v>
      </c>
      <c r="K232">
        <v>276.95</v>
      </c>
      <c r="L232">
        <v>195.1</v>
      </c>
      <c r="M232">
        <v>266.14999999999998</v>
      </c>
      <c r="N232">
        <v>5762.75</v>
      </c>
      <c r="O232">
        <v>410</v>
      </c>
      <c r="P232">
        <f>VLOOKUP($A232,Sheet2!$A:$E,2,0)</f>
        <v>5633.9</v>
      </c>
      <c r="Q232">
        <f>VLOOKUP($A232,Sheet2!$A:$E,3,0)</f>
        <v>5782.55</v>
      </c>
      <c r="R232">
        <f>VLOOKUP($A232,Sheet2!$A:$E,4,0)</f>
        <v>5632.65</v>
      </c>
      <c r="S232">
        <f>VLOOKUP($A232,Sheet2!$A:$E,5,0)</f>
        <v>5762.75</v>
      </c>
      <c r="T232">
        <f t="shared" si="57"/>
        <v>194.39999999999964</v>
      </c>
      <c r="U232">
        <f t="shared" si="58"/>
        <v>210</v>
      </c>
      <c r="V232">
        <f t="shared" si="59"/>
        <v>195.1</v>
      </c>
      <c r="W232">
        <f t="shared" si="60"/>
        <v>233.55000000000018</v>
      </c>
      <c r="X232" s="5">
        <f t="shared" si="61"/>
        <v>410</v>
      </c>
      <c r="Y232">
        <f t="shared" si="62"/>
        <v>471.34999999999962</v>
      </c>
      <c r="Z232">
        <f t="shared" si="63"/>
        <v>384.55000000000018</v>
      </c>
      <c r="AA232">
        <f t="shared" si="64"/>
        <v>428.59999999999997</v>
      </c>
      <c r="AB232">
        <f>IF(Z232/X232&lt;'model parameter'!$B$2,'model parameter'!$B$2,IF(Y232/X232&gt;'model parameter'!$B$1,'model parameter'!$B$1,AA232/X232))</f>
        <v>1.1100000000000001</v>
      </c>
      <c r="AC232">
        <f t="shared" si="74"/>
        <v>3.2987141602347134</v>
      </c>
      <c r="AD232">
        <f t="shared" si="72"/>
        <v>3.0242861049058432</v>
      </c>
      <c r="AF232">
        <f t="shared" si="71"/>
        <v>0.93792682926829307</v>
      </c>
      <c r="AG232">
        <f t="shared" si="65"/>
        <v>1.1496341463414625</v>
      </c>
      <c r="AH232" s="14">
        <f t="shared" si="66"/>
        <v>30817.773093134998</v>
      </c>
      <c r="AI232">
        <f t="shared" si="67"/>
        <v>34060.452967316203</v>
      </c>
      <c r="AJ232" s="14">
        <f t="shared" si="68"/>
        <v>3242.6798741812054</v>
      </c>
      <c r="AK232" s="14">
        <f t="shared" si="73"/>
        <v>22586.561900744797</v>
      </c>
      <c r="AL232">
        <f t="shared" si="69"/>
        <v>1.1052210964232048</v>
      </c>
      <c r="AM232">
        <f t="shared" si="75"/>
        <v>0.55882245211403969</v>
      </c>
      <c r="AN232" s="15">
        <f t="shared" si="70"/>
        <v>0</v>
      </c>
    </row>
    <row r="233" spans="1:40" x14ac:dyDescent="0.25">
      <c r="A233" s="2">
        <v>39419</v>
      </c>
      <c r="B233" s="2">
        <v>39443</v>
      </c>
      <c r="C233" t="s">
        <v>15</v>
      </c>
      <c r="D233">
        <v>5700</v>
      </c>
      <c r="E233">
        <v>150</v>
      </c>
      <c r="F233">
        <v>152.65</v>
      </c>
      <c r="G233">
        <v>120</v>
      </c>
      <c r="H233">
        <v>123.35</v>
      </c>
      <c r="I233" t="s">
        <v>16</v>
      </c>
      <c r="J233">
        <v>280</v>
      </c>
      <c r="K233">
        <v>312.5</v>
      </c>
      <c r="L233">
        <v>255.05</v>
      </c>
      <c r="M233">
        <v>299</v>
      </c>
      <c r="N233">
        <v>5865</v>
      </c>
      <c r="O233">
        <v>410</v>
      </c>
      <c r="P233">
        <f>VLOOKUP($A233,Sheet2!$A:$E,2,0)</f>
        <v>5765.45</v>
      </c>
      <c r="Q233">
        <f>VLOOKUP($A233,Sheet2!$A:$E,3,0)</f>
        <v>5878.8</v>
      </c>
      <c r="R233">
        <f>VLOOKUP($A233,Sheet2!$A:$E,4,0)</f>
        <v>5754.6</v>
      </c>
      <c r="S233">
        <f>VLOOKUP($A233,Sheet2!$A:$E,5,0)</f>
        <v>5865</v>
      </c>
      <c r="T233">
        <f t="shared" si="57"/>
        <v>133.69999999999982</v>
      </c>
      <c r="U233">
        <f t="shared" si="58"/>
        <v>152.65</v>
      </c>
      <c r="V233">
        <f t="shared" si="59"/>
        <v>255.05</v>
      </c>
      <c r="W233">
        <f t="shared" si="60"/>
        <v>298.80000000000018</v>
      </c>
      <c r="X233" s="5">
        <f t="shared" si="61"/>
        <v>430</v>
      </c>
      <c r="Y233">
        <f t="shared" si="62"/>
        <v>446.19999999999982</v>
      </c>
      <c r="Z233">
        <f t="shared" si="63"/>
        <v>407.70000000000005</v>
      </c>
      <c r="AA233">
        <f t="shared" si="64"/>
        <v>422.35</v>
      </c>
      <c r="AB233">
        <f>IF(Z233/X233&lt;'model parameter'!$B$2,'model parameter'!$B$2,IF(Y233/X233&gt;'model parameter'!$B$1,'model parameter'!$B$1,AA233/X233))</f>
        <v>0.98220930232558146</v>
      </c>
      <c r="AC233">
        <f t="shared" si="74"/>
        <v>3.240027733895654</v>
      </c>
      <c r="AD233">
        <f t="shared" si="72"/>
        <v>3.0064954072314247</v>
      </c>
      <c r="AF233">
        <f t="shared" si="71"/>
        <v>0.94813953488372105</v>
      </c>
      <c r="AG233">
        <f t="shared" si="65"/>
        <v>1.0376744186046507</v>
      </c>
      <c r="AH233" s="14">
        <f t="shared" si="66"/>
        <v>32318.776612604997</v>
      </c>
      <c r="AI233">
        <f t="shared" si="67"/>
        <v>31605.9910825357</v>
      </c>
      <c r="AJ233" s="14">
        <f t="shared" si="68"/>
        <v>-712.78553006929724</v>
      </c>
      <c r="AK233" s="14">
        <f t="shared" si="73"/>
        <v>21873.776370675499</v>
      </c>
      <c r="AL233">
        <f t="shared" si="69"/>
        <v>0.9779451574354675</v>
      </c>
      <c r="AM233">
        <f t="shared" si="75"/>
        <v>0.54649771091113852</v>
      </c>
      <c r="AN233" s="15">
        <f t="shared" si="70"/>
        <v>0</v>
      </c>
    </row>
    <row r="234" spans="1:40" x14ac:dyDescent="0.25">
      <c r="A234" s="2">
        <v>39420</v>
      </c>
      <c r="B234" s="2">
        <v>39443</v>
      </c>
      <c r="C234" t="s">
        <v>15</v>
      </c>
      <c r="D234">
        <v>5700</v>
      </c>
      <c r="E234">
        <v>119</v>
      </c>
      <c r="F234">
        <v>135.85</v>
      </c>
      <c r="G234">
        <v>106.2</v>
      </c>
      <c r="H234">
        <v>126.6</v>
      </c>
      <c r="I234" t="s">
        <v>16</v>
      </c>
      <c r="J234">
        <v>299</v>
      </c>
      <c r="K234">
        <v>320.8</v>
      </c>
      <c r="L234">
        <v>287.2</v>
      </c>
      <c r="M234">
        <v>304.8</v>
      </c>
      <c r="N234">
        <v>5858.35</v>
      </c>
      <c r="O234">
        <v>410</v>
      </c>
      <c r="P234">
        <f>VLOOKUP($A234,Sheet2!$A:$E,2,0)</f>
        <v>5870.2</v>
      </c>
      <c r="Q234">
        <f>VLOOKUP($A234,Sheet2!$A:$E,3,0)</f>
        <v>5897.25</v>
      </c>
      <c r="R234">
        <f>VLOOKUP($A234,Sheet2!$A:$E,4,0)</f>
        <v>5840.3</v>
      </c>
      <c r="S234">
        <f>VLOOKUP($A234,Sheet2!$A:$E,5,0)</f>
        <v>5858.35</v>
      </c>
      <c r="T234">
        <f t="shared" si="57"/>
        <v>123.55000000000018</v>
      </c>
      <c r="U234">
        <f t="shared" si="58"/>
        <v>135.85</v>
      </c>
      <c r="V234">
        <f t="shared" si="59"/>
        <v>287.2</v>
      </c>
      <c r="W234">
        <f t="shared" si="60"/>
        <v>303.44999999999982</v>
      </c>
      <c r="X234" s="5">
        <f t="shared" si="61"/>
        <v>418</v>
      </c>
      <c r="Y234">
        <f t="shared" si="62"/>
        <v>444.35000000000019</v>
      </c>
      <c r="Z234">
        <f t="shared" si="63"/>
        <v>409.64999999999981</v>
      </c>
      <c r="AA234">
        <f t="shared" si="64"/>
        <v>431.4</v>
      </c>
      <c r="AB234">
        <f>IF(Z234/X234&lt;'model parameter'!$B$2,'model parameter'!$B$2,IF(Y234/X234&gt;'model parameter'!$B$1,'model parameter'!$B$1,AA234/X234))</f>
        <v>1.0320574162679426</v>
      </c>
      <c r="AC234">
        <f t="shared" si="74"/>
        <v>3.3438946516808254</v>
      </c>
      <c r="AD234">
        <f t="shared" si="72"/>
        <v>3.0385528234993675</v>
      </c>
      <c r="AF234">
        <f t="shared" si="71"/>
        <v>0.98002392344497558</v>
      </c>
      <c r="AG234">
        <f t="shared" si="65"/>
        <v>1.0630382775119622</v>
      </c>
      <c r="AH234" s="14">
        <f t="shared" si="66"/>
        <v>31418.174500923</v>
      </c>
      <c r="AI234">
        <f t="shared" si="67"/>
        <v>32284.246962146797</v>
      </c>
      <c r="AJ234" s="14">
        <f t="shared" si="68"/>
        <v>866.07246122379729</v>
      </c>
      <c r="AK234" s="14">
        <f t="shared" si="73"/>
        <v>22739.848831899297</v>
      </c>
      <c r="AL234">
        <f t="shared" si="69"/>
        <v>1.0275659701743127</v>
      </c>
      <c r="AM234">
        <f t="shared" si="75"/>
        <v>0.56156245051044518</v>
      </c>
      <c r="AN234" s="15">
        <f t="shared" si="70"/>
        <v>0</v>
      </c>
    </row>
    <row r="235" spans="1:40" x14ac:dyDescent="0.25">
      <c r="A235" s="2">
        <v>39421</v>
      </c>
      <c r="B235" s="2">
        <v>39443</v>
      </c>
      <c r="C235" t="s">
        <v>15</v>
      </c>
      <c r="D235">
        <v>5700</v>
      </c>
      <c r="E235">
        <v>110.1</v>
      </c>
      <c r="F235">
        <v>126</v>
      </c>
      <c r="G235">
        <v>81</v>
      </c>
      <c r="H235">
        <v>83.85</v>
      </c>
      <c r="I235" t="s">
        <v>16</v>
      </c>
      <c r="J235">
        <v>313</v>
      </c>
      <c r="K235">
        <v>365</v>
      </c>
      <c r="L235">
        <v>305</v>
      </c>
      <c r="M235">
        <v>361.35</v>
      </c>
      <c r="N235">
        <v>5940</v>
      </c>
      <c r="O235">
        <v>410</v>
      </c>
      <c r="P235">
        <f>VLOOKUP($A235,Sheet2!$A:$E,2,0)</f>
        <v>5861.9</v>
      </c>
      <c r="Q235">
        <f>VLOOKUP($A235,Sheet2!$A:$E,3,0)</f>
        <v>5949.3</v>
      </c>
      <c r="R235">
        <f>VLOOKUP($A235,Sheet2!$A:$E,4,0)</f>
        <v>5859.95</v>
      </c>
      <c r="S235">
        <f>VLOOKUP($A235,Sheet2!$A:$E,5,0)</f>
        <v>5940</v>
      </c>
      <c r="T235">
        <f t="shared" si="57"/>
        <v>115.69999999999982</v>
      </c>
      <c r="U235">
        <f t="shared" si="58"/>
        <v>126</v>
      </c>
      <c r="V235">
        <f t="shared" si="59"/>
        <v>305</v>
      </c>
      <c r="W235">
        <f t="shared" si="60"/>
        <v>330.30000000000018</v>
      </c>
      <c r="X235" s="5">
        <f t="shared" si="61"/>
        <v>423.1</v>
      </c>
      <c r="Y235">
        <f t="shared" si="62"/>
        <v>480.69999999999982</v>
      </c>
      <c r="Z235">
        <f t="shared" si="63"/>
        <v>411.30000000000018</v>
      </c>
      <c r="AA235">
        <f t="shared" si="64"/>
        <v>445.20000000000005</v>
      </c>
      <c r="AB235">
        <f>IF(Z235/X235&lt;'model parameter'!$B$2,'model parameter'!$B$2,IF(Y235/X235&gt;'model parameter'!$B$1,'model parameter'!$B$1,AA235/X235))</f>
        <v>1.1100000000000001</v>
      </c>
      <c r="AC235">
        <f t="shared" si="74"/>
        <v>3.7117230633657168</v>
      </c>
      <c r="AD235">
        <f t="shared" si="72"/>
        <v>3.1485528234993678</v>
      </c>
      <c r="AF235">
        <f t="shared" si="71"/>
        <v>0.97211061214842864</v>
      </c>
      <c r="AG235">
        <f t="shared" si="65"/>
        <v>1.1361380288347904</v>
      </c>
      <c r="AH235" s="14">
        <f t="shared" si="66"/>
        <v>31800.930398387845</v>
      </c>
      <c r="AI235">
        <f t="shared" si="67"/>
        <v>35150.234044158744</v>
      </c>
      <c r="AJ235" s="14">
        <f t="shared" si="68"/>
        <v>3349.3036457708986</v>
      </c>
      <c r="AK235" s="14">
        <f t="shared" si="73"/>
        <v>26089.152477670195</v>
      </c>
      <c r="AL235">
        <f t="shared" si="69"/>
        <v>1.1053209325580202</v>
      </c>
      <c r="AM235">
        <f t="shared" si="75"/>
        <v>0.62070673148777233</v>
      </c>
      <c r="AN235" s="15">
        <f t="shared" si="70"/>
        <v>0</v>
      </c>
    </row>
    <row r="236" spans="1:40" x14ac:dyDescent="0.25">
      <c r="A236" s="2">
        <v>39422</v>
      </c>
      <c r="B236" s="2">
        <v>39443</v>
      </c>
      <c r="C236" t="s">
        <v>15</v>
      </c>
      <c r="D236">
        <v>5700</v>
      </c>
      <c r="E236">
        <v>72.650000000000006</v>
      </c>
      <c r="F236">
        <v>94</v>
      </c>
      <c r="G236">
        <v>60</v>
      </c>
      <c r="H236">
        <v>87.9</v>
      </c>
      <c r="I236" t="s">
        <v>16</v>
      </c>
      <c r="J236">
        <v>399</v>
      </c>
      <c r="K236">
        <v>414.25</v>
      </c>
      <c r="L236">
        <v>331.25</v>
      </c>
      <c r="M236">
        <v>355.85</v>
      </c>
      <c r="N236">
        <v>5954.7</v>
      </c>
      <c r="O236">
        <v>410</v>
      </c>
      <c r="P236">
        <f>VLOOKUP($A236,Sheet2!$A:$E,2,0)</f>
        <v>5941.05</v>
      </c>
      <c r="Q236">
        <f>VLOOKUP($A236,Sheet2!$A:$E,3,0)</f>
        <v>6027.05</v>
      </c>
      <c r="R236">
        <f>VLOOKUP($A236,Sheet2!$A:$E,4,0)</f>
        <v>5919.8</v>
      </c>
      <c r="S236">
        <f>VLOOKUP($A236,Sheet2!$A:$E,5,0)</f>
        <v>5954.7</v>
      </c>
      <c r="T236">
        <f t="shared" si="57"/>
        <v>87.199999999999818</v>
      </c>
      <c r="U236">
        <f t="shared" si="58"/>
        <v>94</v>
      </c>
      <c r="V236">
        <f t="shared" si="59"/>
        <v>331.25</v>
      </c>
      <c r="W236">
        <f t="shared" si="60"/>
        <v>387.05000000000018</v>
      </c>
      <c r="X236" s="5">
        <f t="shared" si="61"/>
        <v>471.65</v>
      </c>
      <c r="Y236">
        <f t="shared" si="62"/>
        <v>501.44999999999982</v>
      </c>
      <c r="Z236">
        <f t="shared" si="63"/>
        <v>425.25</v>
      </c>
      <c r="AA236">
        <f t="shared" si="64"/>
        <v>443.75</v>
      </c>
      <c r="AB236">
        <f>IF(Z236/X236&lt;'model parameter'!$B$2,'model parameter'!$B$2,IF(Y236/X236&gt;'model parameter'!$B$1,'model parameter'!$B$1,AA236/X236))</f>
        <v>0.94084596628856143</v>
      </c>
      <c r="AC236">
        <f t="shared" si="74"/>
        <v>3.4921596721478569</v>
      </c>
      <c r="AD236">
        <f t="shared" si="72"/>
        <v>3.0893987897879294</v>
      </c>
      <c r="AF236">
        <f t="shared" si="71"/>
        <v>0.90162196544047502</v>
      </c>
      <c r="AG236">
        <f t="shared" si="65"/>
        <v>1.0631824446093499</v>
      </c>
      <c r="AH236" s="14">
        <f t="shared" si="66"/>
        <v>35444.616441901271</v>
      </c>
      <c r="AI236">
        <f t="shared" si="67"/>
        <v>33209.822665262502</v>
      </c>
      <c r="AJ236" s="14">
        <f t="shared" si="68"/>
        <v>-2234.7937766387695</v>
      </c>
      <c r="AK236" s="14">
        <f t="shared" si="73"/>
        <v>23854.358701031426</v>
      </c>
      <c r="AL236">
        <f t="shared" si="69"/>
        <v>0.93694969783910875</v>
      </c>
      <c r="AM236">
        <f t="shared" si="75"/>
        <v>0.58157098451416911</v>
      </c>
      <c r="AN236" s="15">
        <f t="shared" si="70"/>
        <v>0</v>
      </c>
    </row>
    <row r="237" spans="1:40" x14ac:dyDescent="0.25">
      <c r="A237" s="2">
        <v>39423</v>
      </c>
      <c r="B237" s="2">
        <v>39443</v>
      </c>
      <c r="C237" t="s">
        <v>15</v>
      </c>
      <c r="D237">
        <v>5700</v>
      </c>
      <c r="E237">
        <v>70</v>
      </c>
      <c r="F237">
        <v>106</v>
      </c>
      <c r="G237">
        <v>65.05</v>
      </c>
      <c r="H237">
        <v>74.349999999999994</v>
      </c>
      <c r="I237" t="s">
        <v>16</v>
      </c>
      <c r="J237">
        <v>420</v>
      </c>
      <c r="K237">
        <v>500</v>
      </c>
      <c r="L237">
        <v>302</v>
      </c>
      <c r="M237">
        <v>362.9</v>
      </c>
      <c r="N237">
        <v>5974.3</v>
      </c>
      <c r="O237">
        <v>410</v>
      </c>
      <c r="P237">
        <f>VLOOKUP($A237,Sheet2!$A:$E,2,0)</f>
        <v>5963.6</v>
      </c>
      <c r="Q237">
        <f>VLOOKUP($A237,Sheet2!$A:$E,3,0)</f>
        <v>6042.1</v>
      </c>
      <c r="R237">
        <f>VLOOKUP($A237,Sheet2!$A:$E,4,0)</f>
        <v>5894.8</v>
      </c>
      <c r="S237">
        <f>VLOOKUP($A237,Sheet2!$A:$E,5,0)</f>
        <v>5974.3</v>
      </c>
      <c r="T237">
        <f t="shared" si="57"/>
        <v>157.89999999999964</v>
      </c>
      <c r="U237">
        <f t="shared" si="58"/>
        <v>106</v>
      </c>
      <c r="V237">
        <f t="shared" si="59"/>
        <v>302</v>
      </c>
      <c r="W237">
        <f t="shared" si="60"/>
        <v>407.15000000000055</v>
      </c>
      <c r="X237" s="5">
        <f t="shared" si="61"/>
        <v>490</v>
      </c>
      <c r="Y237">
        <f t="shared" si="62"/>
        <v>657.89999999999964</v>
      </c>
      <c r="Z237">
        <f t="shared" si="63"/>
        <v>408</v>
      </c>
      <c r="AA237">
        <f t="shared" si="64"/>
        <v>437.25</v>
      </c>
      <c r="AB237">
        <f>IF(Z237/X237&lt;'model parameter'!$B$2,'model parameter'!$B$2,IF(Y237/X237&gt;'model parameter'!$B$1,'model parameter'!$B$1,AA237/X237))</f>
        <v>1.1100000000000001</v>
      </c>
      <c r="AC237">
        <f t="shared" si="74"/>
        <v>3.8762972360841217</v>
      </c>
      <c r="AD237">
        <f t="shared" si="72"/>
        <v>3.1993987897879297</v>
      </c>
      <c r="AF237">
        <f t="shared" si="71"/>
        <v>0.83265306122448979</v>
      </c>
      <c r="AG237">
        <f t="shared" si="65"/>
        <v>1.3426530612244891</v>
      </c>
      <c r="AH237" s="14">
        <f t="shared" si="66"/>
        <v>36821.787171014992</v>
      </c>
      <c r="AI237">
        <f t="shared" si="67"/>
        <v>40715.60458162181</v>
      </c>
      <c r="AJ237" s="14">
        <f t="shared" si="68"/>
        <v>3893.8174106068182</v>
      </c>
      <c r="AK237" s="14">
        <f t="shared" si="73"/>
        <v>27748.176111638244</v>
      </c>
      <c r="AL237">
        <f t="shared" si="69"/>
        <v>1.1057476486006066</v>
      </c>
      <c r="AM237">
        <f t="shared" si="75"/>
        <v>0.64307074862088232</v>
      </c>
      <c r="AN237" s="15">
        <f t="shared" si="70"/>
        <v>1</v>
      </c>
    </row>
    <row r="238" spans="1:40" x14ac:dyDescent="0.25">
      <c r="A238" s="2">
        <v>39426</v>
      </c>
      <c r="B238" s="2">
        <v>39443</v>
      </c>
      <c r="C238" t="s">
        <v>15</v>
      </c>
      <c r="D238">
        <v>5700</v>
      </c>
      <c r="E238">
        <v>77</v>
      </c>
      <c r="F238">
        <v>86</v>
      </c>
      <c r="G238">
        <v>71</v>
      </c>
      <c r="H238">
        <v>75</v>
      </c>
      <c r="I238" t="s">
        <v>16</v>
      </c>
      <c r="J238">
        <v>335</v>
      </c>
      <c r="K238">
        <v>360</v>
      </c>
      <c r="L238">
        <v>317</v>
      </c>
      <c r="M238">
        <v>349.65</v>
      </c>
      <c r="N238">
        <v>5960.6</v>
      </c>
      <c r="O238">
        <v>410</v>
      </c>
      <c r="P238">
        <f>VLOOKUP($A238,Sheet2!$A:$E,2,0)</f>
        <v>5974</v>
      </c>
      <c r="Q238">
        <f>VLOOKUP($A238,Sheet2!$A:$E,3,0)</f>
        <v>6015.3</v>
      </c>
      <c r="R238">
        <f>VLOOKUP($A238,Sheet2!$A:$E,4,0)</f>
        <v>5923.35</v>
      </c>
      <c r="S238">
        <f>VLOOKUP($A238,Sheet2!$A:$E,5,0)</f>
        <v>5960.6</v>
      </c>
      <c r="T238">
        <f t="shared" si="57"/>
        <v>71</v>
      </c>
      <c r="U238">
        <f t="shared" si="58"/>
        <v>86</v>
      </c>
      <c r="V238">
        <f t="shared" si="59"/>
        <v>317</v>
      </c>
      <c r="W238">
        <f t="shared" si="60"/>
        <v>360</v>
      </c>
      <c r="X238" s="5">
        <f t="shared" si="61"/>
        <v>412</v>
      </c>
      <c r="Y238">
        <f t="shared" si="62"/>
        <v>431</v>
      </c>
      <c r="Z238">
        <f t="shared" si="63"/>
        <v>403</v>
      </c>
      <c r="AA238">
        <f t="shared" si="64"/>
        <v>424.65</v>
      </c>
      <c r="AB238">
        <f>IF(Z238/X238&lt;'model parameter'!$B$2,'model parameter'!$B$2,IF(Y238/X238&gt;'model parameter'!$B$1,'model parameter'!$B$1,AA238/X238))</f>
        <v>1.0307038834951456</v>
      </c>
      <c r="AC238">
        <f t="shared" si="74"/>
        <v>3.9953146148134038</v>
      </c>
      <c r="AD238">
        <f t="shared" si="72"/>
        <v>3.2301026732830751</v>
      </c>
      <c r="AF238">
        <f t="shared" si="71"/>
        <v>0.97815533980582525</v>
      </c>
      <c r="AG238">
        <f t="shared" si="65"/>
        <v>1.046116504854369</v>
      </c>
      <c r="AH238" s="14">
        <f t="shared" si="66"/>
        <v>30967.873445081997</v>
      </c>
      <c r="AI238">
        <f t="shared" si="67"/>
        <v>31778.365504978301</v>
      </c>
      <c r="AJ238" s="14">
        <f t="shared" si="68"/>
        <v>810.49205989630354</v>
      </c>
      <c r="AK238" s="14">
        <f t="shared" si="73"/>
        <v>28558.668171534548</v>
      </c>
      <c r="AL238">
        <f t="shared" si="69"/>
        <v>1.0261720282903384</v>
      </c>
      <c r="AM238">
        <f t="shared" si="75"/>
        <v>0.65990121444647709</v>
      </c>
      <c r="AN238" s="15">
        <f t="shared" si="70"/>
        <v>0</v>
      </c>
    </row>
    <row r="239" spans="1:40" x14ac:dyDescent="0.25">
      <c r="A239" s="2">
        <v>39427</v>
      </c>
      <c r="B239" s="2">
        <v>39443</v>
      </c>
      <c r="C239" t="s">
        <v>15</v>
      </c>
      <c r="D239">
        <v>5700</v>
      </c>
      <c r="E239">
        <v>65.25</v>
      </c>
      <c r="F239">
        <v>72.900000000000006</v>
      </c>
      <c r="G239">
        <v>44.5</v>
      </c>
      <c r="H239">
        <v>47.35</v>
      </c>
      <c r="I239" t="s">
        <v>16</v>
      </c>
      <c r="J239">
        <v>369</v>
      </c>
      <c r="K239">
        <v>465</v>
      </c>
      <c r="L239">
        <v>360</v>
      </c>
      <c r="M239">
        <v>454.8</v>
      </c>
      <c r="N239">
        <v>6097.25</v>
      </c>
      <c r="O239">
        <v>410</v>
      </c>
      <c r="P239">
        <f>VLOOKUP($A239,Sheet2!$A:$E,2,0)</f>
        <v>5960.4</v>
      </c>
      <c r="Q239">
        <f>VLOOKUP($A239,Sheet2!$A:$E,3,0)</f>
        <v>6111.2</v>
      </c>
      <c r="R239">
        <f>VLOOKUP($A239,Sheet2!$A:$E,4,0)</f>
        <v>5960.4</v>
      </c>
      <c r="S239">
        <f>VLOOKUP($A239,Sheet2!$A:$E,5,0)</f>
        <v>6097.25</v>
      </c>
      <c r="T239">
        <f t="shared" si="57"/>
        <v>53.800000000000182</v>
      </c>
      <c r="U239">
        <f t="shared" si="58"/>
        <v>72.900000000000006</v>
      </c>
      <c r="V239">
        <f t="shared" si="59"/>
        <v>360</v>
      </c>
      <c r="W239">
        <f t="shared" si="60"/>
        <v>455.69999999999982</v>
      </c>
      <c r="X239" s="5">
        <f t="shared" si="61"/>
        <v>434.25</v>
      </c>
      <c r="Y239">
        <f t="shared" si="62"/>
        <v>518.80000000000018</v>
      </c>
      <c r="Z239">
        <f t="shared" si="63"/>
        <v>432.9</v>
      </c>
      <c r="AA239">
        <f t="shared" si="64"/>
        <v>502.15000000000003</v>
      </c>
      <c r="AB239">
        <f>IF(Z239/X239&lt;'model parameter'!$B$2,'model parameter'!$B$2,IF(Y239/X239&gt;'model parameter'!$B$1,'model parameter'!$B$1,AA239/X239))</f>
        <v>1.1100000000000001</v>
      </c>
      <c r="AC239">
        <f t="shared" si="74"/>
        <v>4.4347992224428783</v>
      </c>
      <c r="AD239">
        <f t="shared" si="72"/>
        <v>3.3401026732830754</v>
      </c>
      <c r="AF239">
        <f t="shared" si="71"/>
        <v>0.99689119170984453</v>
      </c>
      <c r="AG239">
        <f t="shared" si="65"/>
        <v>1.1947035118019578</v>
      </c>
      <c r="AH239" s="14">
        <f t="shared" si="66"/>
        <v>32637.739860492373</v>
      </c>
      <c r="AI239">
        <f t="shared" si="67"/>
        <v>36077.795800402586</v>
      </c>
      <c r="AJ239" s="14">
        <f t="shared" si="68"/>
        <v>3440.0559399102131</v>
      </c>
      <c r="AK239" s="14">
        <f t="shared" si="73"/>
        <v>31998.724111444761</v>
      </c>
      <c r="AL239">
        <f t="shared" si="69"/>
        <v>1.1054011691561512</v>
      </c>
      <c r="AM239">
        <f t="shared" si="75"/>
        <v>0.7294555739766998</v>
      </c>
      <c r="AN239" s="15">
        <f t="shared" si="70"/>
        <v>0</v>
      </c>
    </row>
    <row r="240" spans="1:40" x14ac:dyDescent="0.25">
      <c r="A240" s="2">
        <v>39428</v>
      </c>
      <c r="B240" s="2">
        <v>39443</v>
      </c>
      <c r="C240" t="s">
        <v>15</v>
      </c>
      <c r="D240">
        <v>5700</v>
      </c>
      <c r="E240">
        <v>60</v>
      </c>
      <c r="F240">
        <v>60</v>
      </c>
      <c r="G240">
        <v>22</v>
      </c>
      <c r="H240">
        <v>24.65</v>
      </c>
      <c r="I240" t="s">
        <v>16</v>
      </c>
      <c r="J240">
        <v>400</v>
      </c>
      <c r="K240">
        <v>525</v>
      </c>
      <c r="L240">
        <v>395</v>
      </c>
      <c r="M240">
        <v>518.29999999999995</v>
      </c>
      <c r="N240">
        <v>6159.3</v>
      </c>
      <c r="O240">
        <v>410</v>
      </c>
      <c r="P240">
        <f>VLOOKUP($A240,Sheet2!$A:$E,2,0)</f>
        <v>6067.05</v>
      </c>
      <c r="Q240">
        <f>VLOOKUP($A240,Sheet2!$A:$E,3,0)</f>
        <v>6175.65</v>
      </c>
      <c r="R240">
        <f>VLOOKUP($A240,Sheet2!$A:$E,4,0)</f>
        <v>6005.45</v>
      </c>
      <c r="S240">
        <f>VLOOKUP($A240,Sheet2!$A:$E,5,0)</f>
        <v>6159.3</v>
      </c>
      <c r="T240">
        <f t="shared" si="57"/>
        <v>49.350000000000364</v>
      </c>
      <c r="U240">
        <f t="shared" si="58"/>
        <v>60</v>
      </c>
      <c r="V240">
        <f t="shared" si="59"/>
        <v>395</v>
      </c>
      <c r="W240">
        <f t="shared" si="60"/>
        <v>497.64999999999964</v>
      </c>
      <c r="X240" s="5">
        <f t="shared" si="61"/>
        <v>460</v>
      </c>
      <c r="Y240">
        <f t="shared" si="62"/>
        <v>574.35000000000036</v>
      </c>
      <c r="Z240">
        <f t="shared" si="63"/>
        <v>455</v>
      </c>
      <c r="AA240">
        <f t="shared" si="64"/>
        <v>542.94999999999993</v>
      </c>
      <c r="AB240">
        <f>IF(Z240/X240&lt;'model parameter'!$B$2,'model parameter'!$B$2,IF(Y240/X240&gt;'model parameter'!$B$1,'model parameter'!$B$1,AA240/X240))</f>
        <v>1.1100000000000001</v>
      </c>
      <c r="AC240">
        <f t="shared" si="74"/>
        <v>4.9226271369115953</v>
      </c>
      <c r="AD240">
        <f t="shared" si="72"/>
        <v>3.4501026732830757</v>
      </c>
      <c r="AF240">
        <f t="shared" si="71"/>
        <v>0.98913043478260865</v>
      </c>
      <c r="AG240">
        <f t="shared" si="65"/>
        <v>1.24858695652174</v>
      </c>
      <c r="AH240" s="14">
        <f t="shared" si="66"/>
        <v>34570.281891809995</v>
      </c>
      <c r="AI240">
        <f t="shared" si="67"/>
        <v>38219.922726257202</v>
      </c>
      <c r="AJ240" s="14">
        <f t="shared" si="68"/>
        <v>3649.6408344472075</v>
      </c>
      <c r="AK240" s="14">
        <f t="shared" si="73"/>
        <v>35648.364945891968</v>
      </c>
      <c r="AL240">
        <f t="shared" si="69"/>
        <v>1.1055716249543177</v>
      </c>
      <c r="AM240">
        <f t="shared" si="75"/>
        <v>0.80646538425340453</v>
      </c>
      <c r="AN240" s="15">
        <f t="shared" si="70"/>
        <v>0</v>
      </c>
    </row>
    <row r="241" spans="1:40" x14ac:dyDescent="0.25">
      <c r="A241" s="2">
        <v>39429</v>
      </c>
      <c r="B241" s="2">
        <v>39443</v>
      </c>
      <c r="C241" t="s">
        <v>15</v>
      </c>
      <c r="D241">
        <v>5700</v>
      </c>
      <c r="E241">
        <v>27</v>
      </c>
      <c r="F241">
        <v>48</v>
      </c>
      <c r="G241">
        <v>26.7</v>
      </c>
      <c r="H241">
        <v>45.15</v>
      </c>
      <c r="I241" t="s">
        <v>16</v>
      </c>
      <c r="J241">
        <v>300</v>
      </c>
      <c r="K241">
        <v>505.05</v>
      </c>
      <c r="L241">
        <v>300</v>
      </c>
      <c r="M241">
        <v>420.3</v>
      </c>
      <c r="N241">
        <v>6058.1</v>
      </c>
      <c r="O241">
        <v>410</v>
      </c>
      <c r="P241">
        <f>VLOOKUP($A241,Sheet2!$A:$E,2,0)</f>
        <v>6159.25</v>
      </c>
      <c r="Q241">
        <f>VLOOKUP($A241,Sheet2!$A:$E,3,0)</f>
        <v>6185.4</v>
      </c>
      <c r="R241">
        <f>VLOOKUP($A241,Sheet2!$A:$E,4,0)</f>
        <v>6040.4</v>
      </c>
      <c r="S241">
        <f>VLOOKUP($A241,Sheet2!$A:$E,5,0)</f>
        <v>6058.1</v>
      </c>
      <c r="T241">
        <f t="shared" si="57"/>
        <v>26.7</v>
      </c>
      <c r="U241">
        <f t="shared" si="58"/>
        <v>0</v>
      </c>
      <c r="V241">
        <f t="shared" si="59"/>
        <v>388.39999999999964</v>
      </c>
      <c r="W241">
        <f t="shared" si="60"/>
        <v>505.05</v>
      </c>
      <c r="X241" s="5">
        <f t="shared" si="61"/>
        <v>327</v>
      </c>
      <c r="Y241">
        <f t="shared" si="62"/>
        <v>531.75</v>
      </c>
      <c r="Z241">
        <f t="shared" si="63"/>
        <v>300</v>
      </c>
      <c r="AA241">
        <f t="shared" si="64"/>
        <v>465.45</v>
      </c>
      <c r="AB241">
        <f>IF(Z241/X241&lt;'model parameter'!$B$2,'model parameter'!$B$2,IF(Y241/X241&gt;'model parameter'!$B$1,'model parameter'!$B$1,AA241/X241))</f>
        <v>1.1100000000000001</v>
      </c>
      <c r="AC241">
        <f t="shared" si="74"/>
        <v>5.4641161219718715</v>
      </c>
      <c r="AD241">
        <f t="shared" si="72"/>
        <v>3.5601026732830761</v>
      </c>
      <c r="AF241">
        <f t="shared" si="71"/>
        <v>0.91743119266055051</v>
      </c>
      <c r="AG241">
        <f t="shared" si="65"/>
        <v>1.6261467889908257</v>
      </c>
      <c r="AH241" s="14">
        <f t="shared" si="66"/>
        <v>24588.608487334499</v>
      </c>
      <c r="AI241">
        <f t="shared" si="67"/>
        <v>27155.733167474144</v>
      </c>
      <c r="AJ241" s="14">
        <f t="shared" si="68"/>
        <v>2567.1246801396446</v>
      </c>
      <c r="AK241" s="14">
        <f t="shared" si="73"/>
        <v>38215.489626031616</v>
      </c>
      <c r="AL241">
        <f t="shared" si="69"/>
        <v>1.1044030076554336</v>
      </c>
      <c r="AM241">
        <f t="shared" si="75"/>
        <v>0.89066279593945497</v>
      </c>
      <c r="AN241" s="15">
        <f t="shared" si="70"/>
        <v>0</v>
      </c>
    </row>
    <row r="242" spans="1:40" x14ac:dyDescent="0.25">
      <c r="A242" s="2">
        <v>39430</v>
      </c>
      <c r="B242" s="2">
        <v>39443</v>
      </c>
      <c r="C242" t="s">
        <v>15</v>
      </c>
      <c r="D242">
        <v>5700</v>
      </c>
      <c r="E242">
        <v>48.15</v>
      </c>
      <c r="F242">
        <v>50</v>
      </c>
      <c r="G242">
        <v>27</v>
      </c>
      <c r="H242">
        <v>29.2</v>
      </c>
      <c r="I242" t="s">
        <v>16</v>
      </c>
      <c r="J242">
        <v>384.95</v>
      </c>
      <c r="K242">
        <v>440</v>
      </c>
      <c r="L242">
        <v>380</v>
      </c>
      <c r="M242">
        <v>410.3</v>
      </c>
      <c r="N242">
        <v>6047.7</v>
      </c>
      <c r="O242">
        <v>410</v>
      </c>
      <c r="P242">
        <f>VLOOKUP($A242,Sheet2!$A:$E,2,0)</f>
        <v>6056.2</v>
      </c>
      <c r="Q242">
        <f>VLOOKUP($A242,Sheet2!$A:$E,3,0)</f>
        <v>6078.55</v>
      </c>
      <c r="R242">
        <f>VLOOKUP($A242,Sheet2!$A:$E,4,0)</f>
        <v>6015.05</v>
      </c>
      <c r="S242">
        <f>VLOOKUP($A242,Sheet2!$A:$E,5,0)</f>
        <v>6047.7</v>
      </c>
      <c r="T242">
        <f t="shared" si="57"/>
        <v>61.449999999999818</v>
      </c>
      <c r="U242">
        <f t="shared" si="58"/>
        <v>50</v>
      </c>
      <c r="V242">
        <f t="shared" si="59"/>
        <v>380</v>
      </c>
      <c r="W242">
        <f t="shared" si="60"/>
        <v>405.55000000000018</v>
      </c>
      <c r="X242" s="5">
        <f t="shared" si="61"/>
        <v>433.09999999999997</v>
      </c>
      <c r="Y242">
        <f t="shared" si="62"/>
        <v>501.44999999999982</v>
      </c>
      <c r="Z242">
        <f t="shared" si="63"/>
        <v>430</v>
      </c>
      <c r="AA242">
        <f t="shared" si="64"/>
        <v>439.5</v>
      </c>
      <c r="AB242">
        <f>IF(Z242/X242&lt;'model parameter'!$B$2,'model parameter'!$B$2,IF(Y242/X242&gt;'model parameter'!$B$1,'model parameter'!$B$1,AA242/X242))</f>
        <v>1.1100000000000001</v>
      </c>
      <c r="AC242">
        <f t="shared" si="74"/>
        <v>6.0651688953887781</v>
      </c>
      <c r="AD242">
        <f t="shared" si="72"/>
        <v>3.6701026732830764</v>
      </c>
      <c r="AF242">
        <f t="shared" si="71"/>
        <v>0.9928422996998385</v>
      </c>
      <c r="AG242">
        <f t="shared" si="65"/>
        <v>1.15781574694066</v>
      </c>
      <c r="AH242" s="14">
        <f t="shared" si="66"/>
        <v>32551.432158122843</v>
      </c>
      <c r="AI242">
        <f t="shared" si="67"/>
        <v>35982.127995946947</v>
      </c>
      <c r="AJ242" s="14">
        <f t="shared" si="68"/>
        <v>3430.6958378241034</v>
      </c>
      <c r="AK242" s="14">
        <f t="shared" si="73"/>
        <v>41646.18546385572</v>
      </c>
      <c r="AL242">
        <f t="shared" si="69"/>
        <v>1.1053930844320166</v>
      </c>
      <c r="AM242">
        <f t="shared" si="75"/>
        <v>0.98453249519235786</v>
      </c>
      <c r="AN242" s="15">
        <f t="shared" si="70"/>
        <v>0</v>
      </c>
    </row>
    <row r="243" spans="1:40" s="9" customFormat="1" x14ac:dyDescent="0.25">
      <c r="A243" s="7">
        <v>39433</v>
      </c>
      <c r="B243" s="7">
        <v>39443</v>
      </c>
      <c r="C243" t="s">
        <v>15</v>
      </c>
      <c r="D243">
        <v>5700</v>
      </c>
      <c r="E243">
        <v>39.9</v>
      </c>
      <c r="F243">
        <v>108</v>
      </c>
      <c r="G243">
        <v>32</v>
      </c>
      <c r="H243">
        <v>90.4</v>
      </c>
      <c r="I243" t="s">
        <v>16</v>
      </c>
      <c r="J243">
        <v>379.95</v>
      </c>
      <c r="K243">
        <v>379.95</v>
      </c>
      <c r="L243">
        <v>151.25</v>
      </c>
      <c r="M243">
        <v>168.85</v>
      </c>
      <c r="N243">
        <v>5777</v>
      </c>
      <c r="O243">
        <v>410</v>
      </c>
      <c r="P243">
        <f>VLOOKUP($A243,Sheet2!$A:$E,2,0)</f>
        <v>6037.95</v>
      </c>
      <c r="Q243">
        <f>VLOOKUP($A243,Sheet2!$A:$E,3,0)</f>
        <v>6039.95</v>
      </c>
      <c r="R243">
        <f>VLOOKUP($A243,Sheet2!$A:$E,4,0)</f>
        <v>5740.6</v>
      </c>
      <c r="S243">
        <f>VLOOKUP($A243,Sheet2!$A:$E,5,0)</f>
        <v>5777</v>
      </c>
      <c r="T243">
        <f t="shared" si="57"/>
        <v>40</v>
      </c>
      <c r="U243">
        <f t="shared" si="58"/>
        <v>108</v>
      </c>
      <c r="V243">
        <f t="shared" si="59"/>
        <v>151.25</v>
      </c>
      <c r="W243">
        <f t="shared" si="60"/>
        <v>371.94999999999982</v>
      </c>
      <c r="X243" s="8">
        <f t="shared" si="61"/>
        <v>419.84999999999997</v>
      </c>
      <c r="Y243" s="9">
        <f t="shared" si="62"/>
        <v>419.95</v>
      </c>
      <c r="Z243" s="9">
        <f t="shared" si="63"/>
        <v>259.25</v>
      </c>
      <c r="AA243" s="9">
        <f t="shared" si="64"/>
        <v>259.25</v>
      </c>
      <c r="AB243">
        <f>IF(Z243/X243&lt;'model parameter'!$B$2,'model parameter'!$B$2,IF(Y243/X243&gt;'model parameter'!$B$1,'model parameter'!$B$1,AA243/X243))</f>
        <v>0.61748243420269144</v>
      </c>
      <c r="AC243" s="9">
        <f t="shared" si="74"/>
        <v>3.7451352533751119</v>
      </c>
      <c r="AD243">
        <f t="shared" si="72"/>
        <v>3.2875851074857678</v>
      </c>
      <c r="AE243" s="9">
        <f>WEEKDAY(A243)</f>
        <v>2</v>
      </c>
      <c r="AF243">
        <f t="shared" si="71"/>
        <v>0.61748243420269144</v>
      </c>
      <c r="AG243">
        <f t="shared" si="65"/>
        <v>1.0002381803024891</v>
      </c>
      <c r="AH243" s="14">
        <f t="shared" si="66"/>
        <v>31557.017326473971</v>
      </c>
      <c r="AI243">
        <f t="shared" si="67"/>
        <v>19382.3961693235</v>
      </c>
      <c r="AJ243" s="14">
        <f t="shared" si="68"/>
        <v>-12174.621157150472</v>
      </c>
      <c r="AK243" s="14">
        <f t="shared" si="73"/>
        <v>29471.564306705248</v>
      </c>
      <c r="AL243">
        <f t="shared" si="69"/>
        <v>0.61420241237637885</v>
      </c>
      <c r="AM243" s="9">
        <f t="shared" si="75"/>
        <v>0.6047022336100818</v>
      </c>
      <c r="AN243" s="15">
        <f t="shared" si="70"/>
        <v>0</v>
      </c>
    </row>
    <row r="244" spans="1:40" x14ac:dyDescent="0.25">
      <c r="A244" s="2">
        <v>39434</v>
      </c>
      <c r="B244" s="2">
        <v>39443</v>
      </c>
      <c r="C244" t="s">
        <v>15</v>
      </c>
      <c r="D244">
        <v>5700</v>
      </c>
      <c r="E244">
        <v>90</v>
      </c>
      <c r="F244">
        <v>118</v>
      </c>
      <c r="G244">
        <v>60</v>
      </c>
      <c r="H244">
        <v>86.55</v>
      </c>
      <c r="I244" t="s">
        <v>16</v>
      </c>
      <c r="J244">
        <v>155</v>
      </c>
      <c r="K244">
        <v>218.5</v>
      </c>
      <c r="L244">
        <v>140.5</v>
      </c>
      <c r="M244">
        <v>164</v>
      </c>
      <c r="N244">
        <v>5742.3</v>
      </c>
      <c r="O244">
        <v>410</v>
      </c>
      <c r="P244">
        <f>VLOOKUP($A244,Sheet2!$A:$E,2,0)</f>
        <v>5777.6</v>
      </c>
      <c r="Q244">
        <f>VLOOKUP($A244,Sheet2!$A:$E,3,0)</f>
        <v>5874.6</v>
      </c>
      <c r="R244">
        <f>VLOOKUP($A244,Sheet2!$A:$E,4,0)</f>
        <v>5710.6</v>
      </c>
      <c r="S244">
        <f>VLOOKUP($A244,Sheet2!$A:$E,5,0)</f>
        <v>5742.3</v>
      </c>
      <c r="T244">
        <f t="shared" si="57"/>
        <v>60</v>
      </c>
      <c r="U244">
        <f t="shared" si="58"/>
        <v>118</v>
      </c>
      <c r="V244">
        <f t="shared" si="59"/>
        <v>140.5</v>
      </c>
      <c r="W244">
        <f t="shared" si="60"/>
        <v>218.5</v>
      </c>
      <c r="X244" s="5">
        <f t="shared" si="61"/>
        <v>245</v>
      </c>
      <c r="Y244">
        <f t="shared" si="62"/>
        <v>278.5</v>
      </c>
      <c r="Z244">
        <f t="shared" si="63"/>
        <v>245</v>
      </c>
      <c r="AA244">
        <f t="shared" si="64"/>
        <v>250.55</v>
      </c>
      <c r="AB244">
        <f>IF(Z244/X244&lt;'model parameter'!$B$2,'model parameter'!$B$2,IF(Y244/X244&gt;'model parameter'!$B$1,'model parameter'!$B$1,AA244/X244))</f>
        <v>1.1100000000000001</v>
      </c>
      <c r="AC244">
        <f t="shared" si="74"/>
        <v>4.1571001312463745</v>
      </c>
      <c r="AD244">
        <f t="shared" si="72"/>
        <v>3.3975851074857681</v>
      </c>
      <c r="AF244">
        <f t="shared" si="71"/>
        <v>1</v>
      </c>
      <c r="AG244">
        <f t="shared" si="65"/>
        <v>1.1367346938775511</v>
      </c>
      <c r="AH244" s="14">
        <f t="shared" si="66"/>
        <v>18434.494057507498</v>
      </c>
      <c r="AI244">
        <f t="shared" si="67"/>
        <v>20334.202762810903</v>
      </c>
      <c r="AJ244" s="14">
        <f t="shared" si="68"/>
        <v>1899.7087053034047</v>
      </c>
      <c r="AK244" s="14">
        <f t="shared" si="73"/>
        <v>31371.273012008653</v>
      </c>
      <c r="AL244">
        <f t="shared" si="69"/>
        <v>1.1030518493958745</v>
      </c>
      <c r="AM244">
        <f t="shared" si="75"/>
        <v>0.66701791711741687</v>
      </c>
      <c r="AN244" s="15">
        <f t="shared" si="70"/>
        <v>0</v>
      </c>
    </row>
    <row r="245" spans="1:40" s="9" customFormat="1" x14ac:dyDescent="0.25">
      <c r="A245" s="7">
        <v>39435</v>
      </c>
      <c r="B245" s="7">
        <v>39443</v>
      </c>
      <c r="C245" t="s">
        <v>15</v>
      </c>
      <c r="D245">
        <v>5700</v>
      </c>
      <c r="E245">
        <v>69</v>
      </c>
      <c r="F245">
        <v>105</v>
      </c>
      <c r="G245">
        <v>45</v>
      </c>
      <c r="H245">
        <v>60.2</v>
      </c>
      <c r="I245" t="s">
        <v>16</v>
      </c>
      <c r="J245">
        <v>199.95</v>
      </c>
      <c r="K245">
        <v>209.4</v>
      </c>
      <c r="L245">
        <v>93</v>
      </c>
      <c r="M245">
        <v>131.85</v>
      </c>
      <c r="N245">
        <v>5751.15</v>
      </c>
      <c r="O245">
        <v>410</v>
      </c>
      <c r="P245">
        <f>VLOOKUP($A245,Sheet2!$A:$E,2,0)</f>
        <v>5730.25</v>
      </c>
      <c r="Q245">
        <f>VLOOKUP($A245,Sheet2!$A:$E,3,0)</f>
        <v>5840.8</v>
      </c>
      <c r="R245">
        <f>VLOOKUP($A245,Sheet2!$A:$E,4,0)</f>
        <v>5676.7</v>
      </c>
      <c r="S245">
        <f>VLOOKUP($A245,Sheet2!$A:$E,5,0)</f>
        <v>5751.15</v>
      </c>
      <c r="T245">
        <f t="shared" si="57"/>
        <v>68.599999999999454</v>
      </c>
      <c r="U245">
        <f t="shared" si="58"/>
        <v>105</v>
      </c>
      <c r="V245">
        <f t="shared" si="59"/>
        <v>93</v>
      </c>
      <c r="W245">
        <f t="shared" si="60"/>
        <v>185.80000000000018</v>
      </c>
      <c r="X245" s="8">
        <f t="shared" si="61"/>
        <v>268.95</v>
      </c>
      <c r="Y245" s="9">
        <f t="shared" si="62"/>
        <v>277.99999999999943</v>
      </c>
      <c r="Z245" s="9">
        <f t="shared" si="63"/>
        <v>192.05</v>
      </c>
      <c r="AA245" s="9">
        <f t="shared" si="64"/>
        <v>192.05</v>
      </c>
      <c r="AB245">
        <f>IF(Z245/X245&lt;'model parameter'!$B$2,'model parameter'!$B$2,IF(Y245/X245&gt;'model parameter'!$B$1,'model parameter'!$B$1,AA245/X245))</f>
        <v>0.71407324781557913</v>
      </c>
      <c r="AC245" s="9">
        <f t="shared" si="74"/>
        <v>2.9684739922136689</v>
      </c>
      <c r="AD245">
        <f t="shared" si="72"/>
        <v>3.1116583553013473</v>
      </c>
      <c r="AE245" s="9">
        <f>WEEKDAY(A245)</f>
        <v>4</v>
      </c>
      <c r="AF245">
        <f t="shared" si="71"/>
        <v>0.71407324781557913</v>
      </c>
      <c r="AG245">
        <f t="shared" si="65"/>
        <v>1.0336493772076574</v>
      </c>
      <c r="AH245" s="14">
        <f t="shared" si="66"/>
        <v>20231.945772072824</v>
      </c>
      <c r="AI245">
        <f t="shared" si="67"/>
        <v>14346.065217957099</v>
      </c>
      <c r="AJ245" s="14">
        <f t="shared" si="68"/>
        <v>-5885.8805541157253</v>
      </c>
      <c r="AK245" s="14">
        <f t="shared" si="73"/>
        <v>25485.392457892929</v>
      </c>
      <c r="AL245">
        <f t="shared" si="69"/>
        <v>0.70907985715144095</v>
      </c>
      <c r="AM245" s="9">
        <f t="shared" si="75"/>
        <v>0.47296896938706962</v>
      </c>
      <c r="AN245" s="15">
        <f t="shared" si="70"/>
        <v>0</v>
      </c>
    </row>
    <row r="246" spans="1:40" x14ac:dyDescent="0.25">
      <c r="A246" s="2">
        <v>39436</v>
      </c>
      <c r="B246" s="2">
        <v>39443</v>
      </c>
      <c r="C246" t="s">
        <v>15</v>
      </c>
      <c r="D246">
        <v>5700</v>
      </c>
      <c r="E246">
        <v>49</v>
      </c>
      <c r="F246">
        <v>57.9</v>
      </c>
      <c r="G246">
        <v>30.75</v>
      </c>
      <c r="H246">
        <v>40.15</v>
      </c>
      <c r="I246" t="s">
        <v>16</v>
      </c>
      <c r="J246">
        <v>79.8</v>
      </c>
      <c r="K246">
        <v>162</v>
      </c>
      <c r="L246">
        <v>79.8</v>
      </c>
      <c r="M246">
        <v>127.15</v>
      </c>
      <c r="N246">
        <v>5766.5</v>
      </c>
      <c r="O246">
        <v>410</v>
      </c>
      <c r="P246">
        <f>VLOOKUP($A246,Sheet2!$A:$E,2,0)</f>
        <v>5751.75</v>
      </c>
      <c r="Q246">
        <f>VLOOKUP($A246,Sheet2!$A:$E,3,0)</f>
        <v>5799.5</v>
      </c>
      <c r="R246">
        <f>VLOOKUP($A246,Sheet2!$A:$E,4,0)</f>
        <v>5742.75</v>
      </c>
      <c r="S246">
        <f>VLOOKUP($A246,Sheet2!$A:$E,5,0)</f>
        <v>5766.5</v>
      </c>
      <c r="T246">
        <f t="shared" si="57"/>
        <v>62.5</v>
      </c>
      <c r="U246">
        <f t="shared" si="58"/>
        <v>37.050000000000182</v>
      </c>
      <c r="V246">
        <f t="shared" si="59"/>
        <v>100.64999999999964</v>
      </c>
      <c r="W246">
        <f t="shared" si="60"/>
        <v>130.25</v>
      </c>
      <c r="X246" s="5">
        <f t="shared" si="61"/>
        <v>128.80000000000001</v>
      </c>
      <c r="Y246">
        <f t="shared" si="62"/>
        <v>224.5</v>
      </c>
      <c r="Z246">
        <f t="shared" si="63"/>
        <v>116.85000000000018</v>
      </c>
      <c r="AA246">
        <f t="shared" si="64"/>
        <v>167.3</v>
      </c>
      <c r="AB246">
        <f>IF(Z246/X246&lt;'model parameter'!$B$2,'model parameter'!$B$2,IF(Y246/X246&gt;'model parameter'!$B$1,'model parameter'!$B$1,AA246/X246))</f>
        <v>1.1100000000000001</v>
      </c>
      <c r="AC246">
        <f t="shared" si="74"/>
        <v>3.2950061313571726</v>
      </c>
      <c r="AD246">
        <f t="shared" si="72"/>
        <v>3.2216583553013471</v>
      </c>
      <c r="AF246">
        <f t="shared" si="71"/>
        <v>0.9072204968944112</v>
      </c>
      <c r="AG246">
        <f t="shared" si="65"/>
        <v>1.7430124223602483</v>
      </c>
      <c r="AH246" s="14">
        <f t="shared" si="66"/>
        <v>9713.6636093868001</v>
      </c>
      <c r="AI246">
        <f t="shared" si="67"/>
        <v>10667.595043032017</v>
      </c>
      <c r="AJ246" s="14">
        <f t="shared" si="68"/>
        <v>953.93143364521711</v>
      </c>
      <c r="AK246" s="14">
        <f t="shared" si="73"/>
        <v>26439.323891538144</v>
      </c>
      <c r="AL246">
        <f t="shared" si="69"/>
        <v>1.0982051131277992</v>
      </c>
      <c r="AM246">
        <f t="shared" si="75"/>
        <v>0.51941694053166543</v>
      </c>
      <c r="AN246" s="15">
        <f t="shared" si="70"/>
        <v>0</v>
      </c>
    </row>
    <row r="247" spans="1:40" x14ac:dyDescent="0.25">
      <c r="A247" s="2">
        <v>39440</v>
      </c>
      <c r="B247" s="2">
        <v>39443</v>
      </c>
      <c r="C247" t="s">
        <v>15</v>
      </c>
      <c r="D247">
        <v>5700</v>
      </c>
      <c r="E247">
        <v>18</v>
      </c>
      <c r="F247">
        <v>18</v>
      </c>
      <c r="G247">
        <v>3.55</v>
      </c>
      <c r="H247">
        <v>4.2</v>
      </c>
      <c r="I247" t="s">
        <v>16</v>
      </c>
      <c r="J247">
        <v>199</v>
      </c>
      <c r="K247">
        <v>321.25</v>
      </c>
      <c r="L247">
        <v>165</v>
      </c>
      <c r="M247">
        <v>311.8</v>
      </c>
      <c r="N247">
        <v>5985.1</v>
      </c>
      <c r="O247">
        <v>410</v>
      </c>
      <c r="P247">
        <f>VLOOKUP($A247,Sheet2!$A:$E,2,0)</f>
        <v>5771.3</v>
      </c>
      <c r="Q247">
        <f>VLOOKUP($A247,Sheet2!$A:$E,3,0)</f>
        <v>6001.05</v>
      </c>
      <c r="R247">
        <f>VLOOKUP($A247,Sheet2!$A:$E,4,0)</f>
        <v>5771.3</v>
      </c>
      <c r="S247">
        <f>VLOOKUP($A247,Sheet2!$A:$E,5,0)</f>
        <v>5985.1</v>
      </c>
      <c r="T247">
        <f t="shared" si="57"/>
        <v>20.199999999999818</v>
      </c>
      <c r="U247">
        <f t="shared" si="58"/>
        <v>18</v>
      </c>
      <c r="V247">
        <f t="shared" si="59"/>
        <v>165</v>
      </c>
      <c r="W247">
        <f t="shared" si="60"/>
        <v>304.60000000000036</v>
      </c>
      <c r="X247" s="5">
        <f t="shared" si="61"/>
        <v>217</v>
      </c>
      <c r="Y247">
        <f t="shared" si="62"/>
        <v>341.44999999999982</v>
      </c>
      <c r="Z247">
        <f t="shared" si="63"/>
        <v>183</v>
      </c>
      <c r="AA247">
        <f t="shared" si="64"/>
        <v>316</v>
      </c>
      <c r="AB247">
        <f>IF(Z247/X247&lt;'model parameter'!$B$2,'model parameter'!$B$2,IF(Y247/X247&gt;'model parameter'!$B$1,'model parameter'!$B$1,AA247/X247))</f>
        <v>1.1100000000000001</v>
      </c>
      <c r="AC247">
        <f t="shared" si="74"/>
        <v>3.6574568058064618</v>
      </c>
      <c r="AD247">
        <f t="shared" si="72"/>
        <v>3.3316583553013475</v>
      </c>
      <c r="AF247">
        <f t="shared" si="71"/>
        <v>0.84331797235023043</v>
      </c>
      <c r="AG247">
        <f t="shared" si="65"/>
        <v>1.5735023041474645</v>
      </c>
      <c r="AH247" s="14">
        <f t="shared" si="66"/>
        <v>16333.0891302495</v>
      </c>
      <c r="AI247">
        <f t="shared" si="67"/>
        <v>18004.899697803943</v>
      </c>
      <c r="AJ247" s="14">
        <f t="shared" si="68"/>
        <v>1671.810567554443</v>
      </c>
      <c r="AK247" s="14">
        <f t="shared" si="73"/>
        <v>28111.134459092587</v>
      </c>
      <c r="AL247">
        <f t="shared" si="69"/>
        <v>1.1023572793990444</v>
      </c>
      <c r="AM247">
        <f t="shared" si="75"/>
        <v>0.57258304543826188</v>
      </c>
      <c r="AN247" s="15">
        <f t="shared" si="70"/>
        <v>1</v>
      </c>
    </row>
    <row r="248" spans="1:40" x14ac:dyDescent="0.25">
      <c r="A248" s="2">
        <v>39442</v>
      </c>
      <c r="B248" s="2">
        <v>39443</v>
      </c>
      <c r="C248" t="s">
        <v>15</v>
      </c>
      <c r="D248">
        <v>5700</v>
      </c>
      <c r="E248">
        <v>3.1</v>
      </c>
      <c r="F248">
        <v>4.5</v>
      </c>
      <c r="G248">
        <v>1.3</v>
      </c>
      <c r="H248">
        <v>1.65</v>
      </c>
      <c r="I248" t="s">
        <v>16</v>
      </c>
      <c r="J248">
        <v>315</v>
      </c>
      <c r="K248">
        <v>402.7</v>
      </c>
      <c r="L248">
        <v>310.10000000000002</v>
      </c>
      <c r="M248">
        <v>382.4</v>
      </c>
      <c r="N248">
        <v>6070.75</v>
      </c>
      <c r="O248">
        <v>410</v>
      </c>
      <c r="P248">
        <f>VLOOKUP($A248,Sheet2!$A:$E,2,0)</f>
        <v>5988.45</v>
      </c>
      <c r="Q248">
        <f>VLOOKUP($A248,Sheet2!$A:$E,3,0)</f>
        <v>6085.25</v>
      </c>
      <c r="R248">
        <f>VLOOKUP($A248,Sheet2!$A:$E,4,0)</f>
        <v>5988.45</v>
      </c>
      <c r="S248">
        <f>VLOOKUP($A248,Sheet2!$A:$E,5,0)</f>
        <v>6070.75</v>
      </c>
      <c r="T248">
        <f t="shared" si="57"/>
        <v>17.449999999999818</v>
      </c>
      <c r="U248">
        <f t="shared" si="58"/>
        <v>4.5</v>
      </c>
      <c r="V248">
        <f t="shared" si="59"/>
        <v>310.10000000000002</v>
      </c>
      <c r="W248">
        <f t="shared" si="60"/>
        <v>386.55000000000018</v>
      </c>
      <c r="X248" s="5">
        <f t="shared" si="61"/>
        <v>318.10000000000002</v>
      </c>
      <c r="Y248">
        <f t="shared" si="62"/>
        <v>420.14999999999981</v>
      </c>
      <c r="Z248">
        <f t="shared" si="63"/>
        <v>314.60000000000002</v>
      </c>
      <c r="AA248">
        <f t="shared" si="64"/>
        <v>384.04999999999995</v>
      </c>
      <c r="AB248">
        <f>IF(Z248/X248&lt;'model parameter'!$B$2,'model parameter'!$B$2,IF(Y248/X248&gt;'model parameter'!$B$1,'model parameter'!$B$1,AA248/X248))</f>
        <v>1.1100000000000001</v>
      </c>
      <c r="AC248">
        <f t="shared" si="74"/>
        <v>4.0597770544451732</v>
      </c>
      <c r="AD248">
        <f t="shared" si="72"/>
        <v>3.4416583553013478</v>
      </c>
      <c r="AF248">
        <f t="shared" si="71"/>
        <v>0.98899717070103743</v>
      </c>
      <c r="AG248">
        <f t="shared" si="65"/>
        <v>1.3208110657026086</v>
      </c>
      <c r="AH248" s="14">
        <f t="shared" si="66"/>
        <v>23920.661921170351</v>
      </c>
      <c r="AI248">
        <f t="shared" si="67"/>
        <v>26415.347550382645</v>
      </c>
      <c r="AJ248" s="14">
        <f t="shared" si="68"/>
        <v>2494.6856292122939</v>
      </c>
      <c r="AK248" s="14">
        <f t="shared" si="73"/>
        <v>30605.820088304881</v>
      </c>
      <c r="AL248">
        <f t="shared" si="69"/>
        <v>1.1042899915325686</v>
      </c>
      <c r="AM248">
        <f t="shared" si="75"/>
        <v>0.63229772639871051</v>
      </c>
      <c r="AN248" s="15">
        <f t="shared" si="70"/>
        <v>0</v>
      </c>
    </row>
    <row r="249" spans="1:40" x14ac:dyDescent="0.25">
      <c r="A249" s="2">
        <v>39443</v>
      </c>
      <c r="B249" s="2">
        <v>39443</v>
      </c>
      <c r="C249" t="s">
        <v>15</v>
      </c>
      <c r="D249">
        <v>5700</v>
      </c>
      <c r="E249">
        <v>0.9</v>
      </c>
      <c r="F249">
        <v>0.9</v>
      </c>
      <c r="G249">
        <v>0.15</v>
      </c>
      <c r="H249">
        <v>0.2</v>
      </c>
      <c r="I249" t="s">
        <v>16</v>
      </c>
      <c r="J249">
        <v>386</v>
      </c>
      <c r="K249">
        <v>410.9</v>
      </c>
      <c r="L249">
        <v>370</v>
      </c>
      <c r="M249">
        <v>382.75</v>
      </c>
      <c r="N249">
        <v>6081.5</v>
      </c>
      <c r="O249">
        <v>410</v>
      </c>
      <c r="P249">
        <f>VLOOKUP($A249,Sheet2!$A:$E,2,0)</f>
        <v>6069</v>
      </c>
      <c r="Q249">
        <f>VLOOKUP($A249,Sheet2!$A:$E,3,0)</f>
        <v>6110.85</v>
      </c>
      <c r="R249">
        <f>VLOOKUP($A249,Sheet2!$A:$E,4,0)</f>
        <v>6060.2</v>
      </c>
      <c r="S249">
        <f>VLOOKUP($A249,Sheet2!$A:$E,5,0)</f>
        <v>6081.5</v>
      </c>
      <c r="T249">
        <f t="shared" si="57"/>
        <v>0.15</v>
      </c>
      <c r="U249">
        <f t="shared" si="58"/>
        <v>0.9</v>
      </c>
      <c r="V249">
        <f t="shared" si="59"/>
        <v>370</v>
      </c>
      <c r="W249">
        <f t="shared" si="60"/>
        <v>410.9</v>
      </c>
      <c r="X249" s="5">
        <f t="shared" si="61"/>
        <v>386.9</v>
      </c>
      <c r="Y249">
        <f t="shared" si="62"/>
        <v>411.04999999999995</v>
      </c>
      <c r="Z249">
        <f t="shared" si="63"/>
        <v>370.9</v>
      </c>
      <c r="AA249">
        <f t="shared" si="64"/>
        <v>382.95</v>
      </c>
      <c r="AB249">
        <f>IF(Z249/X249&lt;'model parameter'!$B$2,'model parameter'!$B$2,IF(Y249/X249&gt;'model parameter'!$B$1,'model parameter'!$B$1,AA249/X249))</f>
        <v>0.98979064357715174</v>
      </c>
      <c r="AC249">
        <f t="shared" si="74"/>
        <v>4.0183293434990413</v>
      </c>
      <c r="AD249">
        <f t="shared" si="72"/>
        <v>3.4314489988784995</v>
      </c>
      <c r="AF249">
        <f t="shared" si="71"/>
        <v>0.95864564486947534</v>
      </c>
      <c r="AG249">
        <f t="shared" si="65"/>
        <v>1.0624192297751356</v>
      </c>
      <c r="AH249" s="14">
        <f t="shared" si="66"/>
        <v>29084.114028147149</v>
      </c>
      <c r="AI249">
        <f t="shared" si="67"/>
        <v>28653.1422806929</v>
      </c>
      <c r="AJ249" s="14">
        <f t="shared" si="68"/>
        <v>-430.97174745424854</v>
      </c>
      <c r="AK249" s="14">
        <f t="shared" si="73"/>
        <v>30174.848340850633</v>
      </c>
      <c r="AL249">
        <f t="shared" si="69"/>
        <v>0.98518188496176429</v>
      </c>
      <c r="AM249">
        <f t="shared" si="75"/>
        <v>0.62292826595051953</v>
      </c>
      <c r="AN249" s="15">
        <f t="shared" si="70"/>
        <v>0</v>
      </c>
    </row>
    <row r="250" spans="1:40" x14ac:dyDescent="0.25">
      <c r="A250" s="2">
        <v>39444</v>
      </c>
      <c r="B250" s="2">
        <v>39478</v>
      </c>
      <c r="C250" t="s">
        <v>15</v>
      </c>
      <c r="D250">
        <v>6100</v>
      </c>
      <c r="E250">
        <v>199</v>
      </c>
      <c r="F250">
        <v>222.85</v>
      </c>
      <c r="G250">
        <v>173</v>
      </c>
      <c r="H250">
        <v>176.35</v>
      </c>
      <c r="I250" t="s">
        <v>16</v>
      </c>
      <c r="J250">
        <v>175</v>
      </c>
      <c r="K250">
        <v>204.95</v>
      </c>
      <c r="L250">
        <v>171</v>
      </c>
      <c r="M250">
        <v>197.05</v>
      </c>
      <c r="N250">
        <v>6079.7</v>
      </c>
      <c r="O250">
        <v>374</v>
      </c>
      <c r="P250">
        <f>VLOOKUP($A250,Sheet2!$A:$E,2,0)</f>
        <v>6079.55</v>
      </c>
      <c r="Q250">
        <f>VLOOKUP($A250,Sheet2!$A:$E,3,0)</f>
        <v>6098.6</v>
      </c>
      <c r="R250">
        <f>VLOOKUP($A250,Sheet2!$A:$E,4,0)</f>
        <v>6021.9</v>
      </c>
      <c r="S250">
        <f>VLOOKUP($A250,Sheet2!$A:$E,5,0)</f>
        <v>6079.7</v>
      </c>
      <c r="T250">
        <f t="shared" si="57"/>
        <v>206.34999999999945</v>
      </c>
      <c r="U250">
        <f t="shared" si="58"/>
        <v>222.85</v>
      </c>
      <c r="V250">
        <f t="shared" si="59"/>
        <v>171</v>
      </c>
      <c r="W250">
        <f t="shared" si="60"/>
        <v>171.60000000000036</v>
      </c>
      <c r="X250" s="5">
        <f t="shared" si="61"/>
        <v>374</v>
      </c>
      <c r="Y250">
        <f t="shared" si="62"/>
        <v>411.29999999999944</v>
      </c>
      <c r="Z250">
        <f t="shared" si="63"/>
        <v>344.60000000000036</v>
      </c>
      <c r="AA250">
        <f t="shared" si="64"/>
        <v>373.4</v>
      </c>
      <c r="AB250">
        <f>IF(Z250/X250&lt;'model parameter'!$B$2,'model parameter'!$B$2,IF(Y250/X250&gt;'model parameter'!$B$1,'model parameter'!$B$1,AA250/X250))</f>
        <v>0.99839572192513359</v>
      </c>
      <c r="AC250">
        <f t="shared" si="74"/>
        <v>4.0118828258356736</v>
      </c>
      <c r="AD250">
        <f t="shared" si="72"/>
        <v>3.4298447208036329</v>
      </c>
      <c r="AF250">
        <f t="shared" si="71"/>
        <v>0.9213903743315518</v>
      </c>
      <c r="AG250">
        <f t="shared" si="65"/>
        <v>1.0997326203208542</v>
      </c>
      <c r="AH250" s="14">
        <f t="shared" si="66"/>
        <v>28115.966758088998</v>
      </c>
      <c r="AI250">
        <f t="shared" si="67"/>
        <v>27937.413700550802</v>
      </c>
      <c r="AJ250" s="14">
        <f t="shared" si="68"/>
        <v>-178.5530575381963</v>
      </c>
      <c r="AK250" s="14">
        <f t="shared" si="73"/>
        <v>29996.295283312436</v>
      </c>
      <c r="AL250">
        <f t="shared" si="69"/>
        <v>0.99364940714738803</v>
      </c>
      <c r="AM250">
        <f t="shared" si="75"/>
        <v>0.61897230215708421</v>
      </c>
      <c r="AN250" s="15">
        <f t="shared" si="70"/>
        <v>0</v>
      </c>
    </row>
    <row r="251" spans="1:40" x14ac:dyDescent="0.25">
      <c r="A251" s="2">
        <v>39447</v>
      </c>
      <c r="B251" s="2">
        <v>39478</v>
      </c>
      <c r="C251" t="s">
        <v>15</v>
      </c>
      <c r="D251">
        <v>6100</v>
      </c>
      <c r="E251">
        <v>135.05000000000001</v>
      </c>
      <c r="F251">
        <v>175</v>
      </c>
      <c r="G251">
        <v>135.05000000000001</v>
      </c>
      <c r="H251">
        <v>150.19999999999999</v>
      </c>
      <c r="I251" t="s">
        <v>16</v>
      </c>
      <c r="J251">
        <v>199.95</v>
      </c>
      <c r="K251">
        <v>225</v>
      </c>
      <c r="L251">
        <v>199.95</v>
      </c>
      <c r="M251">
        <v>212.1</v>
      </c>
      <c r="N251">
        <v>6138.6</v>
      </c>
      <c r="O251">
        <v>374</v>
      </c>
      <c r="P251">
        <f>VLOOKUP($A251,Sheet2!$A:$E,2,0)</f>
        <v>6095</v>
      </c>
      <c r="Q251">
        <f>VLOOKUP($A251,Sheet2!$A:$E,3,0)</f>
        <v>6167.75</v>
      </c>
      <c r="R251">
        <f>VLOOKUP($A251,Sheet2!$A:$E,4,0)</f>
        <v>6095</v>
      </c>
      <c r="S251">
        <f>VLOOKUP($A251,Sheet2!$A:$E,5,0)</f>
        <v>6138.6</v>
      </c>
      <c r="T251">
        <f t="shared" si="57"/>
        <v>157.25</v>
      </c>
      <c r="U251">
        <f t="shared" si="58"/>
        <v>175</v>
      </c>
      <c r="V251">
        <f t="shared" si="59"/>
        <v>199.95</v>
      </c>
      <c r="W251">
        <f t="shared" si="60"/>
        <v>202.80000000000018</v>
      </c>
      <c r="X251" s="5">
        <f t="shared" si="61"/>
        <v>335</v>
      </c>
      <c r="Y251">
        <f t="shared" si="62"/>
        <v>382.25</v>
      </c>
      <c r="Z251">
        <f t="shared" si="63"/>
        <v>335</v>
      </c>
      <c r="AA251">
        <f t="shared" si="64"/>
        <v>362.29999999999995</v>
      </c>
      <c r="AB251">
        <f>IF(Z251/X251&lt;'model parameter'!$B$2,'model parameter'!$B$2,IF(Y251/X251&gt;'model parameter'!$B$1,'model parameter'!$B$1,AA251/X251))</f>
        <v>1.1100000000000001</v>
      </c>
      <c r="AC251">
        <f t="shared" si="74"/>
        <v>4.4531899366775978</v>
      </c>
      <c r="AD251">
        <f t="shared" si="72"/>
        <v>3.5398447208036332</v>
      </c>
      <c r="AF251">
        <f t="shared" si="71"/>
        <v>1</v>
      </c>
      <c r="AG251">
        <f t="shared" si="65"/>
        <v>1.1410447761194029</v>
      </c>
      <c r="AH251" s="14">
        <f t="shared" si="66"/>
        <v>25189.009895122497</v>
      </c>
      <c r="AI251">
        <f t="shared" si="67"/>
        <v>27821.248328904701</v>
      </c>
      <c r="AJ251" s="14">
        <f t="shared" si="68"/>
        <v>2632.2384337822041</v>
      </c>
      <c r="AK251" s="14">
        <f t="shared" si="73"/>
        <v>32628.53371709464</v>
      </c>
      <c r="AL251">
        <f t="shared" si="69"/>
        <v>1.1044994799216741</v>
      </c>
      <c r="AM251">
        <f t="shared" si="75"/>
        <v>0.68365458581842076</v>
      </c>
      <c r="AN251" s="15">
        <f t="shared" si="70"/>
        <v>0</v>
      </c>
    </row>
    <row r="252" spans="1:40" x14ac:dyDescent="0.25">
      <c r="A252" s="2">
        <v>39448</v>
      </c>
      <c r="B252" s="2">
        <v>39478</v>
      </c>
      <c r="C252" t="s">
        <v>15</v>
      </c>
      <c r="D252">
        <v>6100</v>
      </c>
      <c r="E252">
        <v>160</v>
      </c>
      <c r="F252">
        <v>171</v>
      </c>
      <c r="G252">
        <v>144.5</v>
      </c>
      <c r="H252">
        <v>158.80000000000001</v>
      </c>
      <c r="I252" t="s">
        <v>16</v>
      </c>
      <c r="J252">
        <v>211</v>
      </c>
      <c r="K252">
        <v>224</v>
      </c>
      <c r="L252">
        <v>192</v>
      </c>
      <c r="M252">
        <v>210.2</v>
      </c>
      <c r="N252">
        <v>6144.35</v>
      </c>
      <c r="O252">
        <v>374</v>
      </c>
      <c r="P252">
        <f>VLOOKUP($A252,Sheet2!$A:$E,2,0)</f>
        <v>6136.75</v>
      </c>
      <c r="Q252">
        <f>VLOOKUP($A252,Sheet2!$A:$E,3,0)</f>
        <v>6165.35</v>
      </c>
      <c r="R252">
        <f>VLOOKUP($A252,Sheet2!$A:$E,4,0)</f>
        <v>6109.85</v>
      </c>
      <c r="S252">
        <f>VLOOKUP($A252,Sheet2!$A:$E,5,0)</f>
        <v>6144.35</v>
      </c>
      <c r="T252">
        <f t="shared" si="57"/>
        <v>158.64999999999964</v>
      </c>
      <c r="U252">
        <f t="shared" si="58"/>
        <v>171</v>
      </c>
      <c r="V252">
        <f t="shared" si="59"/>
        <v>192</v>
      </c>
      <c r="W252">
        <f t="shared" si="60"/>
        <v>209.85000000000036</v>
      </c>
      <c r="X252" s="5">
        <f t="shared" si="61"/>
        <v>371</v>
      </c>
      <c r="Y252">
        <f t="shared" si="62"/>
        <v>382.64999999999964</v>
      </c>
      <c r="Z252">
        <f t="shared" si="63"/>
        <v>354.35000000000036</v>
      </c>
      <c r="AA252">
        <f t="shared" si="64"/>
        <v>369</v>
      </c>
      <c r="AB252">
        <f>IF(Z252/X252&lt;'model parameter'!$B$2,'model parameter'!$B$2,IF(Y252/X252&gt;'model parameter'!$B$1,'model parameter'!$B$1,AA252/X252))</f>
        <v>0.99460916442048519</v>
      </c>
      <c r="AC252">
        <f t="shared" si="74"/>
        <v>4.4291835219246192</v>
      </c>
      <c r="AD252">
        <f t="shared" si="72"/>
        <v>3.5344538852241185</v>
      </c>
      <c r="AF252">
        <f t="shared" si="71"/>
        <v>0.95512129380054012</v>
      </c>
      <c r="AG252">
        <f t="shared" si="65"/>
        <v>1.0314016172506728</v>
      </c>
      <c r="AH252" s="14">
        <f t="shared" si="66"/>
        <v>27890.816230168497</v>
      </c>
      <c r="AI252">
        <f t="shared" si="67"/>
        <v>27607.653935877999</v>
      </c>
      <c r="AJ252" s="14">
        <f t="shared" si="68"/>
        <v>-283.16229429049781</v>
      </c>
      <c r="AK252" s="14">
        <f t="shared" si="73"/>
        <v>32345.371422804143</v>
      </c>
      <c r="AL252">
        <f t="shared" si="69"/>
        <v>0.98984747194367828</v>
      </c>
      <c r="AM252">
        <f t="shared" si="75"/>
        <v>0.67671376345506629</v>
      </c>
      <c r="AN252" s="15">
        <f t="shared" si="70"/>
        <v>0</v>
      </c>
    </row>
    <row r="253" spans="1:40" x14ac:dyDescent="0.25">
      <c r="A253" s="2">
        <v>39449</v>
      </c>
      <c r="B253" s="2">
        <v>39478</v>
      </c>
      <c r="C253" t="s">
        <v>15</v>
      </c>
      <c r="D253">
        <v>6100</v>
      </c>
      <c r="E253">
        <v>160</v>
      </c>
      <c r="F253">
        <v>205</v>
      </c>
      <c r="G253">
        <v>125.35</v>
      </c>
      <c r="H253">
        <v>130.94999999999999</v>
      </c>
      <c r="I253" t="s">
        <v>16</v>
      </c>
      <c r="J253">
        <v>207</v>
      </c>
      <c r="K253">
        <v>267.95</v>
      </c>
      <c r="L253">
        <v>167.25</v>
      </c>
      <c r="M253">
        <v>249.6</v>
      </c>
      <c r="N253">
        <v>6179.4</v>
      </c>
      <c r="O253">
        <v>374</v>
      </c>
      <c r="P253">
        <f>VLOOKUP($A253,Sheet2!$A:$E,2,0)</f>
        <v>6144.7</v>
      </c>
      <c r="Q253">
        <f>VLOOKUP($A253,Sheet2!$A:$E,3,0)</f>
        <v>6197</v>
      </c>
      <c r="R253">
        <f>VLOOKUP($A253,Sheet2!$A:$E,4,0)</f>
        <v>6060.85</v>
      </c>
      <c r="S253">
        <f>VLOOKUP($A253,Sheet2!$A:$E,5,0)</f>
        <v>6179.4</v>
      </c>
      <c r="T253">
        <f t="shared" si="57"/>
        <v>170.94999999999982</v>
      </c>
      <c r="U253">
        <f t="shared" si="58"/>
        <v>205</v>
      </c>
      <c r="V253">
        <f t="shared" si="59"/>
        <v>167.25</v>
      </c>
      <c r="W253">
        <f t="shared" si="60"/>
        <v>222.35000000000036</v>
      </c>
      <c r="X253" s="5">
        <f t="shared" si="61"/>
        <v>367</v>
      </c>
      <c r="Y253">
        <f t="shared" si="62"/>
        <v>438.89999999999981</v>
      </c>
      <c r="Z253">
        <f t="shared" si="63"/>
        <v>347.70000000000039</v>
      </c>
      <c r="AA253">
        <f t="shared" si="64"/>
        <v>380.54999999999995</v>
      </c>
      <c r="AB253">
        <f>IF(Z253/X253&lt;'model parameter'!$B$2,'model parameter'!$B$2,IF(Y253/X253&gt;'model parameter'!$B$1,'model parameter'!$B$1,AA253/X253))</f>
        <v>1.1100000000000001</v>
      </c>
      <c r="AC253">
        <f t="shared" si="74"/>
        <v>4.9163937093363277</v>
      </c>
      <c r="AD253">
        <f t="shared" si="72"/>
        <v>3.6444538852241184</v>
      </c>
      <c r="AF253">
        <f t="shared" si="71"/>
        <v>0.94741144414169043</v>
      </c>
      <c r="AG253">
        <f t="shared" si="65"/>
        <v>1.195912806539509</v>
      </c>
      <c r="AH253" s="14">
        <f t="shared" si="66"/>
        <v>27590.615526274498</v>
      </c>
      <c r="AI253">
        <f t="shared" si="67"/>
        <v>30483.308974626943</v>
      </c>
      <c r="AJ253" s="14">
        <f t="shared" si="68"/>
        <v>2892.6934483524456</v>
      </c>
      <c r="AK253" s="14">
        <f t="shared" si="73"/>
        <v>35238.064871156588</v>
      </c>
      <c r="AL253">
        <f t="shared" si="69"/>
        <v>1.1048433821854295</v>
      </c>
      <c r="AM253">
        <f t="shared" si="75"/>
        <v>0.74766272318712612</v>
      </c>
      <c r="AN253" s="15">
        <f t="shared" si="70"/>
        <v>0</v>
      </c>
    </row>
    <row r="254" spans="1:40" x14ac:dyDescent="0.25">
      <c r="A254" s="2">
        <v>39450</v>
      </c>
      <c r="B254" s="2">
        <v>39478</v>
      </c>
      <c r="C254" t="s">
        <v>15</v>
      </c>
      <c r="D254">
        <v>6100</v>
      </c>
      <c r="E254">
        <v>145</v>
      </c>
      <c r="F254">
        <v>165</v>
      </c>
      <c r="G254">
        <v>134</v>
      </c>
      <c r="H254">
        <v>152.69999999999999</v>
      </c>
      <c r="I254" t="s">
        <v>16</v>
      </c>
      <c r="J254">
        <v>230</v>
      </c>
      <c r="K254">
        <v>258.85000000000002</v>
      </c>
      <c r="L254">
        <v>212.15</v>
      </c>
      <c r="M254">
        <v>229.3</v>
      </c>
      <c r="N254">
        <v>6178.55</v>
      </c>
      <c r="O254">
        <v>374</v>
      </c>
      <c r="P254">
        <f>VLOOKUP($A254,Sheet2!$A:$E,2,0)</f>
        <v>6184.25</v>
      </c>
      <c r="Q254">
        <f>VLOOKUP($A254,Sheet2!$A:$E,3,0)</f>
        <v>6230.15</v>
      </c>
      <c r="R254">
        <f>VLOOKUP($A254,Sheet2!$A:$E,4,0)</f>
        <v>6126.4</v>
      </c>
      <c r="S254">
        <f>VLOOKUP($A254,Sheet2!$A:$E,5,0)</f>
        <v>6178.55</v>
      </c>
      <c r="T254">
        <f t="shared" si="57"/>
        <v>134</v>
      </c>
      <c r="U254">
        <f t="shared" si="58"/>
        <v>165</v>
      </c>
      <c r="V254">
        <f t="shared" si="59"/>
        <v>212.15</v>
      </c>
      <c r="W254">
        <f t="shared" si="60"/>
        <v>258.85000000000002</v>
      </c>
      <c r="X254" s="5">
        <f t="shared" si="61"/>
        <v>375</v>
      </c>
      <c r="Y254">
        <f t="shared" si="62"/>
        <v>392.85</v>
      </c>
      <c r="Z254">
        <f t="shared" si="63"/>
        <v>375</v>
      </c>
      <c r="AA254">
        <f t="shared" si="64"/>
        <v>382</v>
      </c>
      <c r="AB254">
        <f>IF(Z254/X254&lt;'model parameter'!$B$2,'model parameter'!$B$2,IF(Y254/X254&gt;'model parameter'!$B$1,'model parameter'!$B$1,AA254/X254))</f>
        <v>1.0186666666666666</v>
      </c>
      <c r="AC254">
        <f t="shared" si="74"/>
        <v>5.0081663919106054</v>
      </c>
      <c r="AD254">
        <f t="shared" si="72"/>
        <v>3.6631205518907848</v>
      </c>
      <c r="AF254">
        <f t="shared" si="71"/>
        <v>1</v>
      </c>
      <c r="AG254">
        <f t="shared" si="65"/>
        <v>1.0476000000000001</v>
      </c>
      <c r="AH254" s="14">
        <f t="shared" si="66"/>
        <v>28191.016934062496</v>
      </c>
      <c r="AI254">
        <f t="shared" si="67"/>
        <v>28581.944149684001</v>
      </c>
      <c r="AJ254" s="14">
        <f t="shared" si="68"/>
        <v>390.92721562150473</v>
      </c>
      <c r="AK254" s="14">
        <f t="shared" si="73"/>
        <v>35628.992086778089</v>
      </c>
      <c r="AL254">
        <f t="shared" si="69"/>
        <v>1.0138670845587396</v>
      </c>
      <c r="AM254">
        <f t="shared" si="75"/>
        <v>0.75803062539097954</v>
      </c>
      <c r="AN254" s="15">
        <f t="shared" si="70"/>
        <v>0</v>
      </c>
    </row>
    <row r="255" spans="1:40" x14ac:dyDescent="0.25">
      <c r="A255" s="2">
        <v>39451</v>
      </c>
      <c r="B255" s="2">
        <v>39478</v>
      </c>
      <c r="C255" t="s">
        <v>15</v>
      </c>
      <c r="D255">
        <v>6100</v>
      </c>
      <c r="E255">
        <v>140</v>
      </c>
      <c r="F255">
        <v>141.35</v>
      </c>
      <c r="G255">
        <v>115</v>
      </c>
      <c r="H255">
        <v>130.69999999999999</v>
      </c>
      <c r="I255" t="s">
        <v>16</v>
      </c>
      <c r="J255">
        <v>244</v>
      </c>
      <c r="K255">
        <v>308.95</v>
      </c>
      <c r="L255">
        <v>242.05</v>
      </c>
      <c r="M255">
        <v>294.5</v>
      </c>
      <c r="N255">
        <v>6274.3</v>
      </c>
      <c r="O255">
        <v>374</v>
      </c>
      <c r="P255">
        <f>VLOOKUP($A255,Sheet2!$A:$E,2,0)</f>
        <v>6179.1</v>
      </c>
      <c r="Q255">
        <f>VLOOKUP($A255,Sheet2!$A:$E,3,0)</f>
        <v>6300.05</v>
      </c>
      <c r="R255">
        <f>VLOOKUP($A255,Sheet2!$A:$E,4,0)</f>
        <v>6179.1</v>
      </c>
      <c r="S255">
        <f>VLOOKUP($A255,Sheet2!$A:$E,5,0)</f>
        <v>6274.3</v>
      </c>
      <c r="T255">
        <f t="shared" si="57"/>
        <v>115</v>
      </c>
      <c r="U255">
        <f t="shared" si="58"/>
        <v>141.35</v>
      </c>
      <c r="V255">
        <f t="shared" si="59"/>
        <v>242.05</v>
      </c>
      <c r="W255">
        <f t="shared" si="60"/>
        <v>308.95</v>
      </c>
      <c r="X255" s="5">
        <f t="shared" si="61"/>
        <v>384</v>
      </c>
      <c r="Y255">
        <f t="shared" si="62"/>
        <v>425.2</v>
      </c>
      <c r="Z255">
        <f t="shared" si="63"/>
        <v>383.4</v>
      </c>
      <c r="AA255">
        <f t="shared" si="64"/>
        <v>425.2</v>
      </c>
      <c r="AB255">
        <f>IF(Z255/X255&lt;'model parameter'!$B$2,'model parameter'!$B$2,IF(Y255/X255&gt;'model parameter'!$B$1,'model parameter'!$B$1,AA255/X255))</f>
        <v>1.1072916666666666</v>
      </c>
      <c r="AC255">
        <f t="shared" si="74"/>
        <v>5.5455009110426801</v>
      </c>
      <c r="AD255">
        <f t="shared" si="72"/>
        <v>3.7704122185574516</v>
      </c>
      <c r="AF255">
        <f t="shared" si="71"/>
        <v>0.99843749999999998</v>
      </c>
      <c r="AG255">
        <f t="shared" si="65"/>
        <v>1.1072916666666666</v>
      </c>
      <c r="AH255" s="14">
        <f t="shared" si="66"/>
        <v>28866.468517824</v>
      </c>
      <c r="AI255">
        <f t="shared" si="67"/>
        <v>31819.585475562395</v>
      </c>
      <c r="AJ255" s="14">
        <f t="shared" si="68"/>
        <v>2953.1169577383953</v>
      </c>
      <c r="AK255" s="14">
        <f t="shared" si="73"/>
        <v>38582.109044516488</v>
      </c>
      <c r="AL255">
        <f t="shared" si="69"/>
        <v>1.1023026753658818</v>
      </c>
      <c r="AM255">
        <f t="shared" si="75"/>
        <v>0.83557918637774931</v>
      </c>
      <c r="AN255" s="15">
        <f t="shared" si="70"/>
        <v>0</v>
      </c>
    </row>
    <row r="256" spans="1:40" x14ac:dyDescent="0.25">
      <c r="A256" s="2">
        <v>39454</v>
      </c>
      <c r="B256" s="2">
        <v>39478</v>
      </c>
      <c r="C256" t="s">
        <v>15</v>
      </c>
      <c r="D256">
        <v>6100</v>
      </c>
      <c r="E256">
        <v>145.35</v>
      </c>
      <c r="F256">
        <v>154</v>
      </c>
      <c r="G256">
        <v>111.3</v>
      </c>
      <c r="H256">
        <v>120.45</v>
      </c>
      <c r="I256" t="s">
        <v>16</v>
      </c>
      <c r="J256">
        <v>285</v>
      </c>
      <c r="K256">
        <v>313</v>
      </c>
      <c r="L256">
        <v>244</v>
      </c>
      <c r="M256">
        <v>305.35000000000002</v>
      </c>
      <c r="N256">
        <v>6279.1</v>
      </c>
      <c r="O256">
        <v>374</v>
      </c>
      <c r="P256">
        <f>VLOOKUP($A256,Sheet2!$A:$E,2,0)</f>
        <v>6271</v>
      </c>
      <c r="Q256">
        <f>VLOOKUP($A256,Sheet2!$A:$E,3,0)</f>
        <v>6289.8</v>
      </c>
      <c r="R256">
        <f>VLOOKUP($A256,Sheet2!$A:$E,4,0)</f>
        <v>6193.35</v>
      </c>
      <c r="S256">
        <f>VLOOKUP($A256,Sheet2!$A:$E,5,0)</f>
        <v>6279.1</v>
      </c>
      <c r="T256">
        <f t="shared" si="57"/>
        <v>123.19999999999982</v>
      </c>
      <c r="U256">
        <f t="shared" si="58"/>
        <v>150.64999999999964</v>
      </c>
      <c r="V256">
        <f t="shared" si="59"/>
        <v>247.35000000000036</v>
      </c>
      <c r="W256">
        <f t="shared" si="60"/>
        <v>301.10000000000036</v>
      </c>
      <c r="X256" s="5">
        <f t="shared" si="61"/>
        <v>430.35</v>
      </c>
      <c r="Y256">
        <f t="shared" si="62"/>
        <v>436.19999999999982</v>
      </c>
      <c r="Z256">
        <f t="shared" si="63"/>
        <v>394.64999999999964</v>
      </c>
      <c r="AA256">
        <f t="shared" si="64"/>
        <v>425.8</v>
      </c>
      <c r="AB256">
        <f>IF(Z256/X256&lt;'model parameter'!$B$2,'model parameter'!$B$2,IF(Y256/X256&gt;'model parameter'!$B$1,'model parameter'!$B$1,AA256/X256))</f>
        <v>0.98942721041013126</v>
      </c>
      <c r="AC256">
        <f t="shared" si="74"/>
        <v>5.4868694967398008</v>
      </c>
      <c r="AD256">
        <f t="shared" si="72"/>
        <v>3.7598394289675827</v>
      </c>
      <c r="AF256">
        <f t="shared" si="71"/>
        <v>0.91704426629487534</v>
      </c>
      <c r="AG256">
        <f t="shared" si="65"/>
        <v>1.013593586615545</v>
      </c>
      <c r="AH256" s="14">
        <f t="shared" si="66"/>
        <v>32345.044174195722</v>
      </c>
      <c r="AI256">
        <f t="shared" si="67"/>
        <v>31864.552716199596</v>
      </c>
      <c r="AJ256" s="14">
        <f t="shared" si="68"/>
        <v>-480.49145799612597</v>
      </c>
      <c r="AK256" s="14">
        <f t="shared" si="73"/>
        <v>38101.617586520362</v>
      </c>
      <c r="AL256">
        <f t="shared" si="69"/>
        <v>0.98514481985529478</v>
      </c>
      <c r="AM256">
        <f t="shared" si="75"/>
        <v>0.82316650703894167</v>
      </c>
      <c r="AN256" s="15">
        <f t="shared" si="70"/>
        <v>0</v>
      </c>
    </row>
    <row r="257" spans="1:40" x14ac:dyDescent="0.25">
      <c r="A257" s="2">
        <v>39455</v>
      </c>
      <c r="B257" s="2">
        <v>39478</v>
      </c>
      <c r="C257" t="s">
        <v>15</v>
      </c>
      <c r="D257">
        <v>6100</v>
      </c>
      <c r="E257">
        <v>110</v>
      </c>
      <c r="F257">
        <v>142</v>
      </c>
      <c r="G257">
        <v>99</v>
      </c>
      <c r="H257">
        <v>117.25</v>
      </c>
      <c r="I257" t="s">
        <v>16</v>
      </c>
      <c r="J257">
        <v>320</v>
      </c>
      <c r="K257">
        <v>333</v>
      </c>
      <c r="L257">
        <v>250.05</v>
      </c>
      <c r="M257">
        <v>288.55</v>
      </c>
      <c r="N257">
        <v>6287.85</v>
      </c>
      <c r="O257">
        <v>374</v>
      </c>
      <c r="P257">
        <f>VLOOKUP($A257,Sheet2!$A:$E,2,0)</f>
        <v>6282.45</v>
      </c>
      <c r="Q257">
        <f>VLOOKUP($A257,Sheet2!$A:$E,3,0)</f>
        <v>6357.1</v>
      </c>
      <c r="R257">
        <f>VLOOKUP($A257,Sheet2!$A:$E,4,0)</f>
        <v>6221.6</v>
      </c>
      <c r="S257">
        <f>VLOOKUP($A257,Sheet2!$A:$E,5,0)</f>
        <v>6287.85</v>
      </c>
      <c r="T257">
        <f t="shared" si="57"/>
        <v>99</v>
      </c>
      <c r="U257">
        <f t="shared" si="58"/>
        <v>128.44999999999982</v>
      </c>
      <c r="V257">
        <f t="shared" si="59"/>
        <v>263.60000000000036</v>
      </c>
      <c r="W257">
        <f t="shared" si="60"/>
        <v>333</v>
      </c>
      <c r="X257" s="5">
        <f t="shared" si="61"/>
        <v>430</v>
      </c>
      <c r="Y257">
        <f t="shared" si="62"/>
        <v>432</v>
      </c>
      <c r="Z257">
        <f t="shared" si="63"/>
        <v>378.49999999999983</v>
      </c>
      <c r="AA257">
        <f t="shared" si="64"/>
        <v>405.8</v>
      </c>
      <c r="AB257">
        <f>IF(Z257/X257&lt;'model parameter'!$B$2,'model parameter'!$B$2,IF(Y257/X257&gt;'model parameter'!$B$1,'model parameter'!$B$1,AA257/X257))</f>
        <v>0.94372093023255821</v>
      </c>
      <c r="AC257">
        <f t="shared" si="74"/>
        <v>5.1780735855279332</v>
      </c>
      <c r="AD257">
        <f t="shared" si="72"/>
        <v>3.7035603592001411</v>
      </c>
      <c r="AF257">
        <f t="shared" si="71"/>
        <v>0.88023255813953449</v>
      </c>
      <c r="AG257">
        <f t="shared" si="65"/>
        <v>1.0046511627906978</v>
      </c>
      <c r="AH257" s="14">
        <f t="shared" si="66"/>
        <v>32318.776612604997</v>
      </c>
      <c r="AI257">
        <f t="shared" si="67"/>
        <v>30365.644694959599</v>
      </c>
      <c r="AJ257" s="14">
        <f t="shared" si="68"/>
        <v>-1953.1319176453981</v>
      </c>
      <c r="AK257" s="14">
        <f t="shared" si="73"/>
        <v>36148.485668874964</v>
      </c>
      <c r="AL257">
        <f t="shared" si="69"/>
        <v>0.93956665064841483</v>
      </c>
      <c r="AM257">
        <f t="shared" si="75"/>
        <v>0.77341979794453319</v>
      </c>
      <c r="AN257" s="15">
        <f t="shared" si="70"/>
        <v>0</v>
      </c>
    </row>
    <row r="258" spans="1:40" x14ac:dyDescent="0.25">
      <c r="A258" s="2">
        <v>39456</v>
      </c>
      <c r="B258" s="2">
        <v>39478</v>
      </c>
      <c r="C258" t="s">
        <v>15</v>
      </c>
      <c r="D258">
        <v>6100</v>
      </c>
      <c r="E258">
        <v>128.30000000000001</v>
      </c>
      <c r="F258">
        <v>138</v>
      </c>
      <c r="G258">
        <v>94</v>
      </c>
      <c r="H258">
        <v>118.1</v>
      </c>
      <c r="I258" t="s">
        <v>16</v>
      </c>
      <c r="J258">
        <v>305</v>
      </c>
      <c r="K258">
        <v>326</v>
      </c>
      <c r="L258">
        <v>262</v>
      </c>
      <c r="M258">
        <v>283.25</v>
      </c>
      <c r="N258">
        <v>6272</v>
      </c>
      <c r="O258">
        <v>374</v>
      </c>
      <c r="P258">
        <f>VLOOKUP($A258,Sheet2!$A:$E,2,0)</f>
        <v>6287.55</v>
      </c>
      <c r="Q258">
        <f>VLOOKUP($A258,Sheet2!$A:$E,3,0)</f>
        <v>6338.3</v>
      </c>
      <c r="R258">
        <f>VLOOKUP($A258,Sheet2!$A:$E,4,0)</f>
        <v>6231.25</v>
      </c>
      <c r="S258">
        <f>VLOOKUP($A258,Sheet2!$A:$E,5,0)</f>
        <v>6272</v>
      </c>
      <c r="T258">
        <f t="shared" si="57"/>
        <v>94</v>
      </c>
      <c r="U258">
        <f t="shared" si="58"/>
        <v>130.75</v>
      </c>
      <c r="V258">
        <f t="shared" si="59"/>
        <v>269.25</v>
      </c>
      <c r="W258">
        <f t="shared" si="60"/>
        <v>326</v>
      </c>
      <c r="X258" s="5">
        <f t="shared" si="61"/>
        <v>433.3</v>
      </c>
      <c r="Y258">
        <f t="shared" si="62"/>
        <v>433.3</v>
      </c>
      <c r="Z258">
        <f t="shared" si="63"/>
        <v>392.75</v>
      </c>
      <c r="AA258">
        <f t="shared" si="64"/>
        <v>401.35</v>
      </c>
      <c r="AB258">
        <f>IF(Z258/X258&lt;'model parameter'!$B$2,'model parameter'!$B$2,IF(Y258/X258&gt;'model parameter'!$B$1,'model parameter'!$B$1,AA258/X258))</f>
        <v>0.92626355873528732</v>
      </c>
      <c r="AC258">
        <f t="shared" si="74"/>
        <v>4.7962608667242925</v>
      </c>
      <c r="AD258">
        <f t="shared" si="72"/>
        <v>3.6298239179354286</v>
      </c>
      <c r="AF258">
        <f t="shared" si="71"/>
        <v>0.90641587814447266</v>
      </c>
      <c r="AG258">
        <f t="shared" si="65"/>
        <v>1</v>
      </c>
      <c r="AH258" s="14">
        <f t="shared" si="66"/>
        <v>32566.442193317547</v>
      </c>
      <c r="AI258">
        <f t="shared" si="67"/>
        <v>30032.137660233697</v>
      </c>
      <c r="AJ258" s="14">
        <f t="shared" si="68"/>
        <v>-2534.3045330838504</v>
      </c>
      <c r="AK258" s="14">
        <f t="shared" si="73"/>
        <v>33614.181135791114</v>
      </c>
      <c r="AL258">
        <f t="shared" si="69"/>
        <v>0.92218049125415746</v>
      </c>
      <c r="AM258">
        <f t="shared" si="75"/>
        <v>0.71323264921418084</v>
      </c>
      <c r="AN258" s="15">
        <f t="shared" si="70"/>
        <v>0</v>
      </c>
    </row>
    <row r="259" spans="1:40" x14ac:dyDescent="0.25">
      <c r="A259" s="2">
        <v>39457</v>
      </c>
      <c r="B259" s="2">
        <v>39478</v>
      </c>
      <c r="C259" t="s">
        <v>15</v>
      </c>
      <c r="D259">
        <v>6100</v>
      </c>
      <c r="E259">
        <v>97</v>
      </c>
      <c r="F259">
        <v>170</v>
      </c>
      <c r="G259">
        <v>97</v>
      </c>
      <c r="H259">
        <v>159.55000000000001</v>
      </c>
      <c r="I259" t="s">
        <v>16</v>
      </c>
      <c r="J259">
        <v>315</v>
      </c>
      <c r="K259">
        <v>320</v>
      </c>
      <c r="L259">
        <v>210</v>
      </c>
      <c r="M259">
        <v>221.8</v>
      </c>
      <c r="N259">
        <v>6156.95</v>
      </c>
      <c r="O259">
        <v>374</v>
      </c>
      <c r="P259">
        <f>VLOOKUP($A259,Sheet2!$A:$E,2,0)</f>
        <v>6278.1</v>
      </c>
      <c r="Q259">
        <f>VLOOKUP($A259,Sheet2!$A:$E,3,0)</f>
        <v>6347</v>
      </c>
      <c r="R259">
        <f>VLOOKUP($A259,Sheet2!$A:$E,4,0)</f>
        <v>6142.9</v>
      </c>
      <c r="S259">
        <f>VLOOKUP($A259,Sheet2!$A:$E,5,0)</f>
        <v>6156.95</v>
      </c>
      <c r="T259">
        <f t="shared" ref="T259:T322" si="76">MAX(K259+D259-Q259,0,G259)</f>
        <v>97</v>
      </c>
      <c r="U259">
        <f t="shared" ref="U259:U322" si="77">MIN(MAX(L259+D259-R259,0),F259)</f>
        <v>167.10000000000036</v>
      </c>
      <c r="V259">
        <f t="shared" ref="V259:V322" si="78">MAX(L259,F259+R259-D259)</f>
        <v>212.89999999999964</v>
      </c>
      <c r="W259">
        <f t="shared" ref="W259:W322" si="79">MIN(K259,G259+Q259-D259)</f>
        <v>320</v>
      </c>
      <c r="X259" s="5">
        <f t="shared" ref="X259:X322" si="80">E259+J259</f>
        <v>412</v>
      </c>
      <c r="Y259">
        <f t="shared" ref="Y259:Y322" si="81">MAX(T259+K259,U259+L259,V259+F259,W259+G259,X259,AA259)</f>
        <v>417</v>
      </c>
      <c r="Z259">
        <f t="shared" ref="Z259:Z322" si="82">MIN(T259+K259,U259+L259,V259+F259,W259+G259,X259,AA259)</f>
        <v>377.10000000000036</v>
      </c>
      <c r="AA259">
        <f t="shared" ref="AA259:AA322" si="83">H259+M259</f>
        <v>381.35</v>
      </c>
      <c r="AB259">
        <f>IF(Z259/X259&lt;'model parameter'!$B$2,'model parameter'!$B$2,IF(Y259/X259&gt;'model parameter'!$B$1,'model parameter'!$B$1,AA259/X259))</f>
        <v>0.92560679611650487</v>
      </c>
      <c r="AC259">
        <f t="shared" si="74"/>
        <v>4.4394516541876428</v>
      </c>
      <c r="AD259">
        <f t="shared" si="72"/>
        <v>3.5554307140519334</v>
      </c>
      <c r="AF259">
        <f t="shared" si="71"/>
        <v>0.91529126213592327</v>
      </c>
      <c r="AG259">
        <f t="shared" ref="AG259:AG322" si="84">Y259/X259</f>
        <v>1.0121359223300972</v>
      </c>
      <c r="AH259" s="14">
        <f t="shared" ref="AH259:AH322" si="85">(75*X259+20*2*1.18+0.00055*75*X259*1.18)*1.00002</f>
        <v>30967.873445081997</v>
      </c>
      <c r="AI259">
        <f t="shared" ref="AI259:AI322" si="86">(AB259*X259*75-20*2*1.18-0.0006*75*X259*1.18*AB259)*(1-0.00002)</f>
        <v>28533.2296389937</v>
      </c>
      <c r="AJ259" s="14">
        <f t="shared" ref="AJ259:AJ322" si="87">AI259-AH259</f>
        <v>-2434.6438060882974</v>
      </c>
      <c r="AK259" s="14">
        <f t="shared" si="73"/>
        <v>31179.537329702816</v>
      </c>
      <c r="AL259">
        <f t="shared" ref="AL259:AL322" si="88">AI259/AH259</f>
        <v>0.92138162762755205</v>
      </c>
      <c r="AM259">
        <f t="shared" si="75"/>
        <v>0.65715945921007279</v>
      </c>
      <c r="AN259" s="15">
        <f t="shared" ref="AN259:AN322" si="89">IF(AND(Y259/X259&gt;1.1,Z259/X259&lt;0.9),1,0)</f>
        <v>0</v>
      </c>
    </row>
    <row r="260" spans="1:40" x14ac:dyDescent="0.25">
      <c r="A260" s="2">
        <v>39458</v>
      </c>
      <c r="B260" s="2">
        <v>39478</v>
      </c>
      <c r="C260" t="s">
        <v>15</v>
      </c>
      <c r="D260">
        <v>6100</v>
      </c>
      <c r="E260">
        <v>168</v>
      </c>
      <c r="F260">
        <v>169.1</v>
      </c>
      <c r="G260">
        <v>109.1</v>
      </c>
      <c r="H260">
        <v>120.7</v>
      </c>
      <c r="I260" t="s">
        <v>16</v>
      </c>
      <c r="J260">
        <v>255</v>
      </c>
      <c r="K260">
        <v>255</v>
      </c>
      <c r="L260">
        <v>170</v>
      </c>
      <c r="M260">
        <v>226.65</v>
      </c>
      <c r="N260">
        <v>6200.1</v>
      </c>
      <c r="O260">
        <v>374</v>
      </c>
      <c r="P260">
        <f>VLOOKUP($A260,Sheet2!$A:$E,2,0)</f>
        <v>6166.65</v>
      </c>
      <c r="Q260">
        <f>VLOOKUP($A260,Sheet2!$A:$E,3,0)</f>
        <v>6224.2</v>
      </c>
      <c r="R260">
        <f>VLOOKUP($A260,Sheet2!$A:$E,4,0)</f>
        <v>6112.55</v>
      </c>
      <c r="S260">
        <f>VLOOKUP($A260,Sheet2!$A:$E,5,0)</f>
        <v>6200.1</v>
      </c>
      <c r="T260">
        <f t="shared" si="76"/>
        <v>130.80000000000018</v>
      </c>
      <c r="U260">
        <f t="shared" si="77"/>
        <v>157.44999999999982</v>
      </c>
      <c r="V260">
        <f t="shared" si="78"/>
        <v>181.65000000000055</v>
      </c>
      <c r="W260">
        <f t="shared" si="79"/>
        <v>233.30000000000018</v>
      </c>
      <c r="X260" s="5">
        <f t="shared" si="80"/>
        <v>423</v>
      </c>
      <c r="Y260">
        <f t="shared" si="81"/>
        <v>423</v>
      </c>
      <c r="Z260">
        <f t="shared" si="82"/>
        <v>327.44999999999982</v>
      </c>
      <c r="AA260">
        <f t="shared" si="83"/>
        <v>347.35</v>
      </c>
      <c r="AB260">
        <f>IF(Z260/X260&lt;'model parameter'!$B$2,'model parameter'!$B$2,IF(Y260/X260&gt;'model parameter'!$B$1,'model parameter'!$B$1,AA260/X260))</f>
        <v>0.82115839243498823</v>
      </c>
      <c r="AC260">
        <f t="shared" si="74"/>
        <v>3.6454929836455738</v>
      </c>
      <c r="AD260">
        <f t="shared" si="72"/>
        <v>3.3765891064869216</v>
      </c>
      <c r="AF260">
        <f t="shared" ref="AF260:AF323" si="90">Z260/X260</f>
        <v>0.77411347517730456</v>
      </c>
      <c r="AG260">
        <f t="shared" si="84"/>
        <v>1</v>
      </c>
      <c r="AH260" s="14">
        <f t="shared" si="85"/>
        <v>31793.425380790497</v>
      </c>
      <c r="AI260">
        <f t="shared" si="86"/>
        <v>25985.086002885699</v>
      </c>
      <c r="AJ260" s="14">
        <f t="shared" si="87"/>
        <v>-5808.3393779047983</v>
      </c>
      <c r="AK260" s="14">
        <f t="shared" si="73"/>
        <v>25371.197951798018</v>
      </c>
      <c r="AL260">
        <f t="shared" si="88"/>
        <v>0.81731004733405721</v>
      </c>
      <c r="AM260">
        <f t="shared" si="75"/>
        <v>0.53710302871300808</v>
      </c>
      <c r="AN260" s="15">
        <f t="shared" si="89"/>
        <v>0</v>
      </c>
    </row>
    <row r="261" spans="1:40" x14ac:dyDescent="0.25">
      <c r="A261" s="2">
        <v>39461</v>
      </c>
      <c r="B261" s="2">
        <v>39478</v>
      </c>
      <c r="C261" t="s">
        <v>15</v>
      </c>
      <c r="D261">
        <v>6100</v>
      </c>
      <c r="E261">
        <v>120</v>
      </c>
      <c r="F261">
        <v>131</v>
      </c>
      <c r="G261">
        <v>102</v>
      </c>
      <c r="H261">
        <v>110.55</v>
      </c>
      <c r="I261" t="s">
        <v>16</v>
      </c>
      <c r="J261">
        <v>235</v>
      </c>
      <c r="K261">
        <v>251</v>
      </c>
      <c r="L261">
        <v>207</v>
      </c>
      <c r="M261">
        <v>233.1</v>
      </c>
      <c r="N261">
        <v>6206.8</v>
      </c>
      <c r="O261">
        <v>374</v>
      </c>
      <c r="P261">
        <f>VLOOKUP($A261,Sheet2!$A:$E,2,0)</f>
        <v>6208.8</v>
      </c>
      <c r="Q261">
        <f>VLOOKUP($A261,Sheet2!$A:$E,3,0)</f>
        <v>6244.15</v>
      </c>
      <c r="R261">
        <f>VLOOKUP($A261,Sheet2!$A:$E,4,0)</f>
        <v>6172</v>
      </c>
      <c r="S261">
        <f>VLOOKUP($A261,Sheet2!$A:$E,5,0)</f>
        <v>6206.8</v>
      </c>
      <c r="T261">
        <f t="shared" si="76"/>
        <v>106.85000000000036</v>
      </c>
      <c r="U261">
        <f t="shared" si="77"/>
        <v>131</v>
      </c>
      <c r="V261">
        <f t="shared" si="78"/>
        <v>207</v>
      </c>
      <c r="W261">
        <f t="shared" si="79"/>
        <v>246.14999999999964</v>
      </c>
      <c r="X261" s="5">
        <f t="shared" si="80"/>
        <v>355</v>
      </c>
      <c r="Y261">
        <f t="shared" si="81"/>
        <v>357.85000000000036</v>
      </c>
      <c r="Z261">
        <f t="shared" si="82"/>
        <v>338</v>
      </c>
      <c r="AA261">
        <f t="shared" si="83"/>
        <v>343.65</v>
      </c>
      <c r="AB261">
        <f>IF(Z261/X261&lt;'model parameter'!$B$2,'model parameter'!$B$2,IF(Y261/X261&gt;'model parameter'!$B$1,'model parameter'!$B$1,AA261/X261))</f>
        <v>0.96802816901408439</v>
      </c>
      <c r="AC261">
        <f t="shared" si="74"/>
        <v>3.5289398981121165</v>
      </c>
      <c r="AD261">
        <f t="shared" ref="AD261:AD324" si="91">(AB261-1)+AD260</f>
        <v>3.344617275501006</v>
      </c>
      <c r="AF261">
        <f t="shared" si="90"/>
        <v>0.95211267605633798</v>
      </c>
      <c r="AG261">
        <f t="shared" si="84"/>
        <v>1.0080281690140855</v>
      </c>
      <c r="AH261" s="14">
        <f t="shared" si="85"/>
        <v>26690.013414592497</v>
      </c>
      <c r="AI261">
        <f t="shared" si="86"/>
        <v>25707.7880189563</v>
      </c>
      <c r="AJ261" s="14">
        <f t="shared" si="87"/>
        <v>-982.22539563619648</v>
      </c>
      <c r="AK261" s="14">
        <f t="shared" ref="AK261:AK324" si="92">AJ261+AK260</f>
        <v>24388.972556161822</v>
      </c>
      <c r="AL261">
        <f t="shared" si="88"/>
        <v>0.96319876725505227</v>
      </c>
      <c r="AM261">
        <f t="shared" si="75"/>
        <v>0.51733697514532428</v>
      </c>
      <c r="AN261" s="15">
        <f t="shared" si="89"/>
        <v>0</v>
      </c>
    </row>
    <row r="262" spans="1:40" x14ac:dyDescent="0.25">
      <c r="A262" s="2">
        <v>39462</v>
      </c>
      <c r="B262" s="2">
        <v>39478</v>
      </c>
      <c r="C262" t="s">
        <v>15</v>
      </c>
      <c r="D262">
        <v>6100</v>
      </c>
      <c r="E262">
        <v>107</v>
      </c>
      <c r="F262">
        <v>189.9</v>
      </c>
      <c r="G262">
        <v>106</v>
      </c>
      <c r="H262">
        <v>181.15</v>
      </c>
      <c r="I262" t="s">
        <v>16</v>
      </c>
      <c r="J262">
        <v>236.25</v>
      </c>
      <c r="K262">
        <v>238</v>
      </c>
      <c r="L262">
        <v>140</v>
      </c>
      <c r="M262">
        <v>153.80000000000001</v>
      </c>
      <c r="N262">
        <v>6074.25</v>
      </c>
      <c r="O262">
        <v>374</v>
      </c>
      <c r="P262">
        <f>VLOOKUP($A262,Sheet2!$A:$E,2,0)</f>
        <v>6226.35</v>
      </c>
      <c r="Q262">
        <f>VLOOKUP($A262,Sheet2!$A:$E,3,0)</f>
        <v>6260.45</v>
      </c>
      <c r="R262">
        <f>VLOOKUP($A262,Sheet2!$A:$E,4,0)</f>
        <v>6053.3</v>
      </c>
      <c r="S262">
        <f>VLOOKUP($A262,Sheet2!$A:$E,5,0)</f>
        <v>6074.25</v>
      </c>
      <c r="T262">
        <f t="shared" si="76"/>
        <v>106</v>
      </c>
      <c r="U262">
        <f t="shared" si="77"/>
        <v>186.69999999999982</v>
      </c>
      <c r="V262">
        <f t="shared" si="78"/>
        <v>143.19999999999982</v>
      </c>
      <c r="W262">
        <f t="shared" si="79"/>
        <v>238</v>
      </c>
      <c r="X262" s="5">
        <f t="shared" si="80"/>
        <v>343.25</v>
      </c>
      <c r="Y262">
        <f t="shared" si="81"/>
        <v>344</v>
      </c>
      <c r="Z262">
        <f t="shared" si="82"/>
        <v>326.69999999999982</v>
      </c>
      <c r="AA262">
        <f t="shared" si="83"/>
        <v>334.95000000000005</v>
      </c>
      <c r="AB262">
        <f>IF(Z262/X262&lt;'model parameter'!$B$2,'model parameter'!$B$2,IF(Y262/X262&gt;'model parameter'!$B$1,'model parameter'!$B$1,AA262/X262))</f>
        <v>0.97581937363437743</v>
      </c>
      <c r="AC262">
        <f t="shared" ref="AC262:AC325" si="93">AB262*AC261</f>
        <v>3.443607920969129</v>
      </c>
      <c r="AD262">
        <f t="shared" si="91"/>
        <v>3.3204366491353836</v>
      </c>
      <c r="AF262">
        <f t="shared" si="90"/>
        <v>0.95178441369264333</v>
      </c>
      <c r="AG262">
        <f t="shared" si="84"/>
        <v>1.0021849963583394</v>
      </c>
      <c r="AH262" s="14">
        <f t="shared" si="85"/>
        <v>25808.173846903872</v>
      </c>
      <c r="AI262">
        <f t="shared" si="86"/>
        <v>25055.763029716905</v>
      </c>
      <c r="AJ262" s="14">
        <f t="shared" si="87"/>
        <v>-752.4108171869666</v>
      </c>
      <c r="AK262" s="14">
        <f t="shared" si="92"/>
        <v>23636.561738974855</v>
      </c>
      <c r="AL262">
        <f t="shared" si="88"/>
        <v>0.97084602647012819</v>
      </c>
      <c r="AM262">
        <f t="shared" ref="AM262:AM325" si="94">AL262*AM261</f>
        <v>0.50225454666591351</v>
      </c>
      <c r="AN262" s="15">
        <f t="shared" si="89"/>
        <v>0</v>
      </c>
    </row>
    <row r="263" spans="1:40" x14ac:dyDescent="0.25">
      <c r="A263" s="2">
        <v>39463</v>
      </c>
      <c r="B263" s="2">
        <v>39478</v>
      </c>
      <c r="C263" t="s">
        <v>15</v>
      </c>
      <c r="D263">
        <v>6100</v>
      </c>
      <c r="E263">
        <v>201.6</v>
      </c>
      <c r="F263">
        <v>335</v>
      </c>
      <c r="G263">
        <v>201.6</v>
      </c>
      <c r="H263">
        <v>248.5</v>
      </c>
      <c r="I263" t="s">
        <v>16</v>
      </c>
      <c r="J263">
        <v>101</v>
      </c>
      <c r="K263">
        <v>116</v>
      </c>
      <c r="L263">
        <v>72.55</v>
      </c>
      <c r="M263">
        <v>93.6</v>
      </c>
      <c r="N263">
        <v>5935.75</v>
      </c>
      <c r="O263">
        <v>374</v>
      </c>
      <c r="P263">
        <f>VLOOKUP($A263,Sheet2!$A:$E,2,0)</f>
        <v>6065</v>
      </c>
      <c r="Q263">
        <f>VLOOKUP($A263,Sheet2!$A:$E,3,0)</f>
        <v>6065</v>
      </c>
      <c r="R263">
        <f>VLOOKUP($A263,Sheet2!$A:$E,4,0)</f>
        <v>5825.75</v>
      </c>
      <c r="S263">
        <f>VLOOKUP($A263,Sheet2!$A:$E,5,0)</f>
        <v>5935.75</v>
      </c>
      <c r="T263">
        <f t="shared" si="76"/>
        <v>201.6</v>
      </c>
      <c r="U263">
        <f t="shared" si="77"/>
        <v>335</v>
      </c>
      <c r="V263">
        <f t="shared" si="78"/>
        <v>72.55</v>
      </c>
      <c r="W263">
        <f t="shared" si="79"/>
        <v>116</v>
      </c>
      <c r="X263" s="5">
        <f t="shared" si="80"/>
        <v>302.60000000000002</v>
      </c>
      <c r="Y263">
        <f t="shared" si="81"/>
        <v>407.55</v>
      </c>
      <c r="Z263">
        <f t="shared" si="82"/>
        <v>302.60000000000002</v>
      </c>
      <c r="AA263">
        <f t="shared" si="83"/>
        <v>342.1</v>
      </c>
      <c r="AB263">
        <f>IF(Z263/X263&lt;'model parameter'!$B$2,'model parameter'!$B$2,IF(Y263/X263&gt;'model parameter'!$B$1,'model parameter'!$B$1,AA263/X263))</f>
        <v>1.1100000000000001</v>
      </c>
      <c r="AC263">
        <f t="shared" si="93"/>
        <v>3.8224047922757336</v>
      </c>
      <c r="AD263">
        <f t="shared" si="91"/>
        <v>3.4304366491353839</v>
      </c>
      <c r="AF263">
        <f t="shared" si="90"/>
        <v>1</v>
      </c>
      <c r="AG263">
        <f t="shared" si="84"/>
        <v>1.3468274950429608</v>
      </c>
      <c r="AH263" s="14">
        <f t="shared" si="85"/>
        <v>22757.3841935811</v>
      </c>
      <c r="AI263">
        <f t="shared" si="86"/>
        <v>25125.911925110937</v>
      </c>
      <c r="AJ263" s="14">
        <f t="shared" si="87"/>
        <v>2368.5277315298372</v>
      </c>
      <c r="AK263" s="14">
        <f t="shared" si="92"/>
        <v>26005.089470504692</v>
      </c>
      <c r="AL263">
        <f t="shared" si="88"/>
        <v>1.1040773276657121</v>
      </c>
      <c r="AM263">
        <f t="shared" si="94"/>
        <v>0.55452785769085544</v>
      </c>
      <c r="AN263" s="15">
        <f t="shared" si="89"/>
        <v>0</v>
      </c>
    </row>
    <row r="264" spans="1:40" x14ac:dyDescent="0.25">
      <c r="A264" s="2">
        <v>39464</v>
      </c>
      <c r="B264" s="2">
        <v>39478</v>
      </c>
      <c r="C264" t="s">
        <v>15</v>
      </c>
      <c r="D264">
        <v>6100</v>
      </c>
      <c r="E264">
        <v>255</v>
      </c>
      <c r="F264">
        <v>285</v>
      </c>
      <c r="G264">
        <v>170.05</v>
      </c>
      <c r="H264">
        <v>250.85</v>
      </c>
      <c r="I264" t="s">
        <v>16</v>
      </c>
      <c r="J264">
        <v>91</v>
      </c>
      <c r="K264">
        <v>119.5</v>
      </c>
      <c r="L264">
        <v>76.05</v>
      </c>
      <c r="M264">
        <v>86.5</v>
      </c>
      <c r="N264">
        <v>5913.2</v>
      </c>
      <c r="O264">
        <v>374</v>
      </c>
      <c r="P264">
        <f>VLOOKUP($A264,Sheet2!$A:$E,2,0)</f>
        <v>5937.95</v>
      </c>
      <c r="Q264">
        <f>VLOOKUP($A264,Sheet2!$A:$E,3,0)</f>
        <v>6013.15</v>
      </c>
      <c r="R264">
        <f>VLOOKUP($A264,Sheet2!$A:$E,4,0)</f>
        <v>5880.3</v>
      </c>
      <c r="S264">
        <f>VLOOKUP($A264,Sheet2!$A:$E,5,0)</f>
        <v>5913.2</v>
      </c>
      <c r="T264">
        <f t="shared" si="76"/>
        <v>206.35000000000036</v>
      </c>
      <c r="U264">
        <f t="shared" si="77"/>
        <v>285</v>
      </c>
      <c r="V264">
        <f t="shared" si="78"/>
        <v>76.05</v>
      </c>
      <c r="W264">
        <f t="shared" si="79"/>
        <v>83.199999999999818</v>
      </c>
      <c r="X264" s="5">
        <f t="shared" si="80"/>
        <v>346</v>
      </c>
      <c r="Y264">
        <f t="shared" si="81"/>
        <v>361.05</v>
      </c>
      <c r="Z264">
        <f t="shared" si="82"/>
        <v>253.24999999999983</v>
      </c>
      <c r="AA264">
        <f t="shared" si="83"/>
        <v>337.35</v>
      </c>
      <c r="AB264">
        <f>IF(Z264/X264&lt;'model parameter'!$B$2,'model parameter'!$B$2,IF(Y264/X264&gt;'model parameter'!$B$1,'model parameter'!$B$1,AA264/X264))</f>
        <v>0.97500000000000009</v>
      </c>
      <c r="AC264">
        <f t="shared" si="93"/>
        <v>3.7268446724688404</v>
      </c>
      <c r="AD264">
        <f t="shared" si="91"/>
        <v>3.405436649135384</v>
      </c>
      <c r="AF264">
        <f t="shared" si="90"/>
        <v>0.73193641618497063</v>
      </c>
      <c r="AG264">
        <f t="shared" si="84"/>
        <v>1.0434971098265897</v>
      </c>
      <c r="AH264" s="14">
        <f t="shared" si="85"/>
        <v>26014.561830831</v>
      </c>
      <c r="AI264">
        <f t="shared" si="86"/>
        <v>25235.631992265698</v>
      </c>
      <c r="AJ264" s="14">
        <f t="shared" si="87"/>
        <v>-778.92983856530191</v>
      </c>
      <c r="AK264" s="14">
        <f t="shared" si="92"/>
        <v>25226.15963193939</v>
      </c>
      <c r="AL264">
        <f t="shared" si="88"/>
        <v>0.9700579297229539</v>
      </c>
      <c r="AM264">
        <f t="shared" si="94"/>
        <v>0.537924145605296</v>
      </c>
      <c r="AN264" s="15">
        <f t="shared" si="89"/>
        <v>0</v>
      </c>
    </row>
    <row r="265" spans="1:40" x14ac:dyDescent="0.25">
      <c r="A265" s="2">
        <v>39465</v>
      </c>
      <c r="B265" s="2">
        <v>39478</v>
      </c>
      <c r="C265" t="s">
        <v>15</v>
      </c>
      <c r="D265">
        <v>6100</v>
      </c>
      <c r="E265">
        <v>291</v>
      </c>
      <c r="F265">
        <v>441</v>
      </c>
      <c r="G265">
        <v>250.1</v>
      </c>
      <c r="H265">
        <v>414.45</v>
      </c>
      <c r="I265" t="s">
        <v>16</v>
      </c>
      <c r="J265">
        <v>69</v>
      </c>
      <c r="K265">
        <v>82.9</v>
      </c>
      <c r="L265">
        <v>40</v>
      </c>
      <c r="M265">
        <v>50.2</v>
      </c>
      <c r="N265">
        <v>5705.3</v>
      </c>
      <c r="O265">
        <v>374</v>
      </c>
      <c r="P265">
        <f>VLOOKUP($A265,Sheet2!$A:$E,2,0)</f>
        <v>5907.75</v>
      </c>
      <c r="Q265">
        <f>VLOOKUP($A265,Sheet2!$A:$E,3,0)</f>
        <v>5908.75</v>
      </c>
      <c r="R265">
        <f>VLOOKUP($A265,Sheet2!$A:$E,4,0)</f>
        <v>5677</v>
      </c>
      <c r="S265">
        <f>VLOOKUP($A265,Sheet2!$A:$E,5,0)</f>
        <v>5705.3</v>
      </c>
      <c r="T265">
        <f t="shared" si="76"/>
        <v>274.14999999999964</v>
      </c>
      <c r="U265">
        <f t="shared" si="77"/>
        <v>441</v>
      </c>
      <c r="V265">
        <f t="shared" si="78"/>
        <v>40</v>
      </c>
      <c r="W265">
        <f t="shared" si="79"/>
        <v>58.850000000000364</v>
      </c>
      <c r="X265" s="5">
        <f t="shared" si="80"/>
        <v>360</v>
      </c>
      <c r="Y265">
        <f t="shared" si="81"/>
        <v>481</v>
      </c>
      <c r="Z265">
        <f t="shared" si="82"/>
        <v>308.95000000000039</v>
      </c>
      <c r="AA265">
        <f t="shared" si="83"/>
        <v>464.65</v>
      </c>
      <c r="AB265">
        <f>IF(Z265/X265&lt;'model parameter'!$B$2,'model parameter'!$B$2,IF(Y265/X265&gt;'model parameter'!$B$1,'model parameter'!$B$1,AA265/X265))</f>
        <v>1.1100000000000001</v>
      </c>
      <c r="AC265">
        <f t="shared" si="93"/>
        <v>4.1367975864404132</v>
      </c>
      <c r="AD265">
        <f t="shared" si="91"/>
        <v>3.5154366491353839</v>
      </c>
      <c r="AF265">
        <f t="shared" si="90"/>
        <v>0.85819444444444548</v>
      </c>
      <c r="AG265">
        <f t="shared" si="84"/>
        <v>1.336111111111111</v>
      </c>
      <c r="AH265" s="14">
        <f t="shared" si="85"/>
        <v>27065.264294460001</v>
      </c>
      <c r="AI265">
        <f t="shared" si="86"/>
        <v>29900.983208375197</v>
      </c>
      <c r="AJ265" s="14">
        <f t="shared" si="87"/>
        <v>2835.718913915196</v>
      </c>
      <c r="AK265" s="14">
        <f t="shared" si="92"/>
        <v>28061.878545854586</v>
      </c>
      <c r="AL265">
        <f t="shared" si="88"/>
        <v>1.1047733686641161</v>
      </c>
      <c r="AM265">
        <f t="shared" si="94"/>
        <v>0.59428427042612941</v>
      </c>
      <c r="AN265" s="15">
        <f t="shared" si="89"/>
        <v>1</v>
      </c>
    </row>
    <row r="266" spans="1:40" x14ac:dyDescent="0.25">
      <c r="A266" s="2">
        <v>39468</v>
      </c>
      <c r="B266" s="2">
        <v>39478</v>
      </c>
      <c r="C266" t="s">
        <v>15</v>
      </c>
      <c r="D266">
        <v>6100</v>
      </c>
      <c r="E266">
        <v>500</v>
      </c>
      <c r="F266">
        <v>1175</v>
      </c>
      <c r="G266">
        <v>500</v>
      </c>
      <c r="H266">
        <v>909.45</v>
      </c>
      <c r="I266" t="s">
        <v>16</v>
      </c>
      <c r="J266">
        <v>30.05</v>
      </c>
      <c r="K266">
        <v>35</v>
      </c>
      <c r="L266">
        <v>9</v>
      </c>
      <c r="M266">
        <v>15</v>
      </c>
      <c r="N266">
        <v>5208.8</v>
      </c>
      <c r="O266">
        <v>374</v>
      </c>
      <c r="P266">
        <f>VLOOKUP($A266,Sheet2!$A:$E,2,0)</f>
        <v>5705</v>
      </c>
      <c r="Q266">
        <f>VLOOKUP($A266,Sheet2!$A:$E,3,0)</f>
        <v>5705</v>
      </c>
      <c r="R266">
        <f>VLOOKUP($A266,Sheet2!$A:$E,4,0)</f>
        <v>4977.1000000000004</v>
      </c>
      <c r="S266">
        <f>VLOOKUP($A266,Sheet2!$A:$E,5,0)</f>
        <v>5208.8</v>
      </c>
      <c r="T266">
        <f t="shared" si="76"/>
        <v>500</v>
      </c>
      <c r="U266">
        <f t="shared" si="77"/>
        <v>1131.8999999999996</v>
      </c>
      <c r="V266">
        <f t="shared" si="78"/>
        <v>52.100000000000364</v>
      </c>
      <c r="W266">
        <f t="shared" si="79"/>
        <v>35</v>
      </c>
      <c r="X266" s="5">
        <f t="shared" si="80"/>
        <v>530.04999999999995</v>
      </c>
      <c r="Y266">
        <f t="shared" si="81"/>
        <v>1227.1000000000004</v>
      </c>
      <c r="Z266">
        <f t="shared" si="82"/>
        <v>530.04999999999995</v>
      </c>
      <c r="AA266">
        <f t="shared" si="83"/>
        <v>924.45</v>
      </c>
      <c r="AB266">
        <f>IF(Z266/X266&lt;'model parameter'!$B$2,'model parameter'!$B$2,IF(Y266/X266&gt;'model parameter'!$B$1,'model parameter'!$B$1,AA266/X266))</f>
        <v>1.1100000000000001</v>
      </c>
      <c r="AC266">
        <f t="shared" si="93"/>
        <v>4.5918453209488588</v>
      </c>
      <c r="AD266">
        <f t="shared" si="91"/>
        <v>3.6254366491353842</v>
      </c>
      <c r="AF266">
        <f t="shared" si="90"/>
        <v>1</v>
      </c>
      <c r="AG266">
        <f t="shared" si="84"/>
        <v>2.3150646165456097</v>
      </c>
      <c r="AH266" s="14">
        <f t="shared" si="85"/>
        <v>39827.546718753663</v>
      </c>
      <c r="AI266">
        <f t="shared" si="86"/>
        <v>44047.339858533545</v>
      </c>
      <c r="AJ266" s="14">
        <f t="shared" si="87"/>
        <v>4219.793139779882</v>
      </c>
      <c r="AK266" s="14">
        <f t="shared" si="92"/>
        <v>32281.671685634468</v>
      </c>
      <c r="AL266">
        <f t="shared" si="88"/>
        <v>1.1059516211123519</v>
      </c>
      <c r="AM266">
        <f t="shared" si="94"/>
        <v>0.65724965227934917</v>
      </c>
      <c r="AN266" s="15">
        <f t="shared" si="89"/>
        <v>0</v>
      </c>
    </row>
    <row r="267" spans="1:40" x14ac:dyDescent="0.25">
      <c r="A267" s="2">
        <v>39469</v>
      </c>
      <c r="B267" s="2">
        <v>39478</v>
      </c>
      <c r="C267" t="s">
        <v>15</v>
      </c>
      <c r="D267">
        <v>6100</v>
      </c>
      <c r="E267">
        <v>1220</v>
      </c>
      <c r="F267">
        <v>1650</v>
      </c>
      <c r="G267">
        <v>1000</v>
      </c>
      <c r="H267">
        <v>1202.5</v>
      </c>
      <c r="I267" t="s">
        <v>16</v>
      </c>
      <c r="J267">
        <v>8.1</v>
      </c>
      <c r="K267">
        <v>23</v>
      </c>
      <c r="L267">
        <v>5</v>
      </c>
      <c r="M267">
        <v>8.65</v>
      </c>
      <c r="N267">
        <v>4899.3</v>
      </c>
      <c r="O267">
        <v>374</v>
      </c>
      <c r="P267">
        <f>VLOOKUP($A267,Sheet2!$A:$E,2,0)</f>
        <v>5203.3500000000004</v>
      </c>
      <c r="Q267">
        <f>VLOOKUP($A267,Sheet2!$A:$E,3,0)</f>
        <v>5203.3500000000004</v>
      </c>
      <c r="R267">
        <f>VLOOKUP($A267,Sheet2!$A:$E,4,0)</f>
        <v>4448.5</v>
      </c>
      <c r="S267">
        <f>VLOOKUP($A267,Sheet2!$A:$E,5,0)</f>
        <v>4899.3</v>
      </c>
      <c r="T267">
        <f t="shared" si="76"/>
        <v>1000</v>
      </c>
      <c r="U267">
        <f t="shared" si="77"/>
        <v>1650</v>
      </c>
      <c r="V267">
        <f t="shared" si="78"/>
        <v>5</v>
      </c>
      <c r="W267">
        <f t="shared" si="79"/>
        <v>23</v>
      </c>
      <c r="X267" s="5">
        <f t="shared" si="80"/>
        <v>1228.0999999999999</v>
      </c>
      <c r="Y267">
        <f t="shared" si="81"/>
        <v>1655</v>
      </c>
      <c r="Z267">
        <f t="shared" si="82"/>
        <v>1023</v>
      </c>
      <c r="AA267">
        <f t="shared" si="83"/>
        <v>1211.1500000000001</v>
      </c>
      <c r="AB267">
        <f>IF(Z267/X267&lt;'model parameter'!$B$2,'model parameter'!$B$2,IF(Y267/X267&gt;'model parameter'!$B$1,'model parameter'!$B$1,AA267/X267))</f>
        <v>1.1100000000000001</v>
      </c>
      <c r="AC267">
        <f t="shared" si="93"/>
        <v>5.0969483062532337</v>
      </c>
      <c r="AD267">
        <f t="shared" si="91"/>
        <v>3.7354366491353845</v>
      </c>
      <c r="AF267">
        <f t="shared" si="90"/>
        <v>0.8329940558586435</v>
      </c>
      <c r="AG267">
        <f t="shared" si="84"/>
        <v>1.3476101294682845</v>
      </c>
      <c r="AH267" s="14">
        <f t="shared" si="85"/>
        <v>92216.322057055339</v>
      </c>
      <c r="AI267">
        <f t="shared" si="86"/>
        <v>102117.69716310884</v>
      </c>
      <c r="AJ267" s="14">
        <f t="shared" si="87"/>
        <v>9901.3751060534996</v>
      </c>
      <c r="AK267" s="14">
        <f t="shared" si="92"/>
        <v>42183.046791687972</v>
      </c>
      <c r="AL267">
        <f t="shared" si="88"/>
        <v>1.1073711777393096</v>
      </c>
      <c r="AM267">
        <f t="shared" si="94"/>
        <v>0.72781932151333462</v>
      </c>
      <c r="AN267" s="15">
        <f t="shared" si="89"/>
        <v>1</v>
      </c>
    </row>
    <row r="268" spans="1:40" x14ac:dyDescent="0.25">
      <c r="A268" s="2">
        <v>39470</v>
      </c>
      <c r="B268" s="2">
        <v>39478</v>
      </c>
      <c r="C268" t="s">
        <v>15</v>
      </c>
      <c r="D268">
        <v>6100</v>
      </c>
      <c r="E268">
        <v>902</v>
      </c>
      <c r="F268">
        <v>1119.25</v>
      </c>
      <c r="G268">
        <v>779.95</v>
      </c>
      <c r="H268">
        <v>931.4</v>
      </c>
      <c r="I268" t="s">
        <v>16</v>
      </c>
      <c r="J268">
        <v>11</v>
      </c>
      <c r="K268">
        <v>14</v>
      </c>
      <c r="L268">
        <v>5.05</v>
      </c>
      <c r="M268">
        <v>9.0500000000000007</v>
      </c>
      <c r="N268">
        <v>5203.3999999999996</v>
      </c>
      <c r="O268">
        <v>374</v>
      </c>
      <c r="P268">
        <f>VLOOKUP($A268,Sheet2!$A:$E,2,0)</f>
        <v>4903.05</v>
      </c>
      <c r="Q268">
        <f>VLOOKUP($A268,Sheet2!$A:$E,3,0)</f>
        <v>5328.05</v>
      </c>
      <c r="R268">
        <f>VLOOKUP($A268,Sheet2!$A:$E,4,0)</f>
        <v>4891.6000000000004</v>
      </c>
      <c r="S268">
        <f>VLOOKUP($A268,Sheet2!$A:$E,5,0)</f>
        <v>5203.3999999999996</v>
      </c>
      <c r="T268">
        <f t="shared" si="76"/>
        <v>785.94999999999982</v>
      </c>
      <c r="U268">
        <f t="shared" si="77"/>
        <v>1119.25</v>
      </c>
      <c r="V268">
        <f t="shared" si="78"/>
        <v>5.05</v>
      </c>
      <c r="W268">
        <f t="shared" si="79"/>
        <v>8</v>
      </c>
      <c r="X268" s="5">
        <f t="shared" si="80"/>
        <v>913</v>
      </c>
      <c r="Y268">
        <f t="shared" si="81"/>
        <v>1124.3</v>
      </c>
      <c r="Z268">
        <f t="shared" si="82"/>
        <v>787.95</v>
      </c>
      <c r="AA268">
        <f t="shared" si="83"/>
        <v>940.44999999999993</v>
      </c>
      <c r="AB268">
        <f>IF(Z268/X268&lt;'model parameter'!$B$2,'model parameter'!$B$2,IF(Y268/X268&gt;'model parameter'!$B$1,'model parameter'!$B$1,AA268/X268))</f>
        <v>1.1100000000000001</v>
      </c>
      <c r="AC268">
        <f t="shared" si="93"/>
        <v>5.6576126199410899</v>
      </c>
      <c r="AD268">
        <f t="shared" si="91"/>
        <v>3.8454366491353849</v>
      </c>
      <c r="AF268">
        <f t="shared" si="90"/>
        <v>0.86303395399780947</v>
      </c>
      <c r="AG268">
        <f t="shared" si="84"/>
        <v>1.2314348302300109</v>
      </c>
      <c r="AH268" s="14">
        <f t="shared" si="85"/>
        <v>68568.011607805485</v>
      </c>
      <c r="AI268">
        <f t="shared" si="86"/>
        <v>75904.718742262659</v>
      </c>
      <c r="AJ268" s="14">
        <f t="shared" si="87"/>
        <v>7336.7071344571741</v>
      </c>
      <c r="AK268" s="14">
        <f t="shared" si="92"/>
        <v>49519.753926145146</v>
      </c>
      <c r="AL268">
        <f t="shared" si="88"/>
        <v>1.1069989775468712</v>
      </c>
      <c r="AM268">
        <f t="shared" si="94"/>
        <v>0.80569524475411891</v>
      </c>
      <c r="AN268" s="15">
        <f t="shared" si="89"/>
        <v>1</v>
      </c>
    </row>
    <row r="269" spans="1:40" x14ac:dyDescent="0.25">
      <c r="A269" s="2">
        <v>39471</v>
      </c>
      <c r="B269" s="2">
        <v>39478</v>
      </c>
      <c r="C269" t="s">
        <v>15</v>
      </c>
      <c r="D269">
        <v>6100</v>
      </c>
      <c r="E269">
        <v>800</v>
      </c>
      <c r="F269">
        <v>1150</v>
      </c>
      <c r="G269">
        <v>755</v>
      </c>
      <c r="H269">
        <v>1094</v>
      </c>
      <c r="I269" t="s">
        <v>16</v>
      </c>
      <c r="J269">
        <v>10</v>
      </c>
      <c r="K269">
        <v>10</v>
      </c>
      <c r="L269">
        <v>4</v>
      </c>
      <c r="M269">
        <v>5.05</v>
      </c>
      <c r="N269">
        <v>5033.45</v>
      </c>
      <c r="O269">
        <v>374</v>
      </c>
      <c r="P269">
        <f>VLOOKUP($A269,Sheet2!$A:$E,2,0)</f>
        <v>5208</v>
      </c>
      <c r="Q269">
        <f>VLOOKUP($A269,Sheet2!$A:$E,3,0)</f>
        <v>5357.2</v>
      </c>
      <c r="R269">
        <f>VLOOKUP($A269,Sheet2!$A:$E,4,0)</f>
        <v>4995.8</v>
      </c>
      <c r="S269">
        <f>VLOOKUP($A269,Sheet2!$A:$E,5,0)</f>
        <v>5033.45</v>
      </c>
      <c r="T269">
        <f t="shared" si="76"/>
        <v>755</v>
      </c>
      <c r="U269">
        <f t="shared" si="77"/>
        <v>1108.1999999999998</v>
      </c>
      <c r="V269">
        <f t="shared" si="78"/>
        <v>45.800000000000182</v>
      </c>
      <c r="W269">
        <f t="shared" si="79"/>
        <v>10</v>
      </c>
      <c r="X269" s="5">
        <f t="shared" si="80"/>
        <v>810</v>
      </c>
      <c r="Y269">
        <f t="shared" si="81"/>
        <v>1195.8000000000002</v>
      </c>
      <c r="Z269">
        <f t="shared" si="82"/>
        <v>765</v>
      </c>
      <c r="AA269">
        <f t="shared" si="83"/>
        <v>1099.05</v>
      </c>
      <c r="AB269">
        <f>IF(Z269/X269&lt;'model parameter'!$B$2,'model parameter'!$B$2,IF(Y269/X269&gt;'model parameter'!$B$1,'model parameter'!$B$1,AA269/X269))</f>
        <v>1.1100000000000001</v>
      </c>
      <c r="AC269">
        <f t="shared" si="93"/>
        <v>6.2799500081346107</v>
      </c>
      <c r="AD269">
        <f t="shared" si="91"/>
        <v>3.9554366491353852</v>
      </c>
      <c r="AF269">
        <f t="shared" si="90"/>
        <v>0.94444444444444442</v>
      </c>
      <c r="AG269">
        <f t="shared" si="84"/>
        <v>1.4762962962962964</v>
      </c>
      <c r="AH269" s="14">
        <f t="shared" si="85"/>
        <v>60837.84348253499</v>
      </c>
      <c r="AI269">
        <f t="shared" si="86"/>
        <v>67336.211038844209</v>
      </c>
      <c r="AJ269" s="14">
        <f t="shared" si="87"/>
        <v>6498.3675563092183</v>
      </c>
      <c r="AK269" s="14">
        <f t="shared" si="92"/>
        <v>56018.121482454364</v>
      </c>
      <c r="AL269">
        <f t="shared" si="88"/>
        <v>1.1068145612060483</v>
      </c>
      <c r="AM269">
        <f t="shared" si="94"/>
        <v>0.8917552287883298</v>
      </c>
      <c r="AN269" s="15">
        <f t="shared" si="89"/>
        <v>0</v>
      </c>
    </row>
    <row r="270" spans="1:40" x14ac:dyDescent="0.25">
      <c r="A270" s="2">
        <v>39472</v>
      </c>
      <c r="B270" s="2">
        <v>39478</v>
      </c>
      <c r="C270" t="s">
        <v>15</v>
      </c>
      <c r="D270">
        <v>6100</v>
      </c>
      <c r="E270">
        <v>875</v>
      </c>
      <c r="F270">
        <v>900</v>
      </c>
      <c r="G270">
        <v>700</v>
      </c>
      <c r="H270">
        <v>714.75</v>
      </c>
      <c r="I270" t="s">
        <v>16</v>
      </c>
      <c r="J270">
        <v>2.1</v>
      </c>
      <c r="K270">
        <v>8</v>
      </c>
      <c r="L270">
        <v>2.1</v>
      </c>
      <c r="M270">
        <v>6.3</v>
      </c>
      <c r="N270">
        <v>5383.35</v>
      </c>
      <c r="O270">
        <v>374</v>
      </c>
      <c r="P270">
        <f>VLOOKUP($A270,Sheet2!$A:$E,2,0)</f>
        <v>5035.05</v>
      </c>
      <c r="Q270">
        <f>VLOOKUP($A270,Sheet2!$A:$E,3,0)</f>
        <v>5399.25</v>
      </c>
      <c r="R270">
        <f>VLOOKUP($A270,Sheet2!$A:$E,4,0)</f>
        <v>5035.05</v>
      </c>
      <c r="S270">
        <f>VLOOKUP($A270,Sheet2!$A:$E,5,0)</f>
        <v>5383.35</v>
      </c>
      <c r="T270">
        <f t="shared" si="76"/>
        <v>708.75</v>
      </c>
      <c r="U270">
        <f t="shared" si="77"/>
        <v>900</v>
      </c>
      <c r="V270">
        <f t="shared" si="78"/>
        <v>2.1</v>
      </c>
      <c r="W270">
        <f t="shared" si="79"/>
        <v>-0.75</v>
      </c>
      <c r="X270" s="5">
        <f t="shared" si="80"/>
        <v>877.1</v>
      </c>
      <c r="Y270">
        <f t="shared" si="81"/>
        <v>902.1</v>
      </c>
      <c r="Z270">
        <f t="shared" si="82"/>
        <v>699.25</v>
      </c>
      <c r="AA270">
        <f t="shared" si="83"/>
        <v>721.05</v>
      </c>
      <c r="AB270">
        <f>IF(Z270/X270&lt;'model parameter'!$B$2,'model parameter'!$B$2,IF(Y270/X270&gt;'model parameter'!$B$1,'model parameter'!$B$1,AA270/X270))</f>
        <v>0.82208414091893733</v>
      </c>
      <c r="AC270">
        <f t="shared" si="93"/>
        <v>5.1626473074512154</v>
      </c>
      <c r="AD270">
        <f t="shared" si="91"/>
        <v>3.7775207900543224</v>
      </c>
      <c r="AF270">
        <f t="shared" si="90"/>
        <v>0.79722950632767076</v>
      </c>
      <c r="AG270">
        <f t="shared" si="84"/>
        <v>1.0285030213202599</v>
      </c>
      <c r="AH270" s="14">
        <f t="shared" si="85"/>
        <v>65873.71029035683</v>
      </c>
      <c r="AI270">
        <f t="shared" si="86"/>
        <v>53992.182379755104</v>
      </c>
      <c r="AJ270" s="14">
        <f t="shared" si="87"/>
        <v>-11881.527910601726</v>
      </c>
      <c r="AK270" s="14">
        <f t="shared" si="92"/>
        <v>44136.593571852638</v>
      </c>
      <c r="AL270">
        <f t="shared" si="88"/>
        <v>0.81963171865937767</v>
      </c>
      <c r="AM270">
        <f t="shared" si="94"/>
        <v>0.73091087079526529</v>
      </c>
      <c r="AN270" s="15">
        <f t="shared" si="89"/>
        <v>0</v>
      </c>
    </row>
    <row r="271" spans="1:40" x14ac:dyDescent="0.25">
      <c r="A271" s="2">
        <v>39475</v>
      </c>
      <c r="B271" s="2">
        <v>39478</v>
      </c>
      <c r="C271" t="s">
        <v>15</v>
      </c>
      <c r="D271">
        <v>6100</v>
      </c>
      <c r="E271">
        <v>805</v>
      </c>
      <c r="F271">
        <v>1020</v>
      </c>
      <c r="G271">
        <v>805</v>
      </c>
      <c r="H271">
        <v>834.7</v>
      </c>
      <c r="I271" t="s">
        <v>16</v>
      </c>
      <c r="J271">
        <v>5.45</v>
      </c>
      <c r="K271">
        <v>5.45</v>
      </c>
      <c r="L271">
        <v>1.6</v>
      </c>
      <c r="M271">
        <v>3.7</v>
      </c>
      <c r="N271">
        <v>5274.1</v>
      </c>
      <c r="O271">
        <v>374</v>
      </c>
      <c r="P271">
        <f>VLOOKUP($A271,Sheet2!$A:$E,2,0)</f>
        <v>5380.95</v>
      </c>
      <c r="Q271">
        <f>VLOOKUP($A271,Sheet2!$A:$E,3,0)</f>
        <v>5380.95</v>
      </c>
      <c r="R271">
        <f>VLOOKUP($A271,Sheet2!$A:$E,4,0)</f>
        <v>5071</v>
      </c>
      <c r="S271">
        <f>VLOOKUP($A271,Sheet2!$A:$E,5,0)</f>
        <v>5274.1</v>
      </c>
      <c r="T271">
        <f t="shared" si="76"/>
        <v>805</v>
      </c>
      <c r="U271">
        <f t="shared" si="77"/>
        <v>1020</v>
      </c>
      <c r="V271">
        <f t="shared" si="78"/>
        <v>1.6</v>
      </c>
      <c r="W271">
        <f t="shared" si="79"/>
        <v>5.45</v>
      </c>
      <c r="X271" s="5">
        <f t="shared" si="80"/>
        <v>810.45</v>
      </c>
      <c r="Y271">
        <f t="shared" si="81"/>
        <v>1021.6</v>
      </c>
      <c r="Z271">
        <f t="shared" si="82"/>
        <v>810.45</v>
      </c>
      <c r="AA271">
        <f t="shared" si="83"/>
        <v>838.40000000000009</v>
      </c>
      <c r="AB271">
        <f>IF(Z271/X271&lt;'model parameter'!$B$2,'model parameter'!$B$2,IF(Y271/X271&gt;'model parameter'!$B$1,'model parameter'!$B$1,AA271/X271))</f>
        <v>1.1100000000000001</v>
      </c>
      <c r="AC271">
        <f t="shared" si="93"/>
        <v>5.7305385112708498</v>
      </c>
      <c r="AD271">
        <f t="shared" si="91"/>
        <v>3.8875207900543227</v>
      </c>
      <c r="AF271">
        <f t="shared" si="90"/>
        <v>1</v>
      </c>
      <c r="AG271">
        <f t="shared" si="84"/>
        <v>1.2605342710839658</v>
      </c>
      <c r="AH271" s="14">
        <f t="shared" si="85"/>
        <v>60871.616061723063</v>
      </c>
      <c r="AI271">
        <f t="shared" si="86"/>
        <v>67373.646266674681</v>
      </c>
      <c r="AJ271" s="14">
        <f t="shared" si="87"/>
        <v>6502.0302049516176</v>
      </c>
      <c r="AK271" s="14">
        <f t="shared" si="92"/>
        <v>50638.623776804256</v>
      </c>
      <c r="AL271">
        <f t="shared" si="88"/>
        <v>1.1068154687787266</v>
      </c>
      <c r="AM271">
        <f t="shared" si="94"/>
        <v>0.80898345809472882</v>
      </c>
      <c r="AN271" s="15">
        <f t="shared" si="89"/>
        <v>0</v>
      </c>
    </row>
    <row r="272" spans="1:40" x14ac:dyDescent="0.25">
      <c r="A272" s="2">
        <v>39476</v>
      </c>
      <c r="B272" s="2">
        <v>39478</v>
      </c>
      <c r="C272" t="s">
        <v>15</v>
      </c>
      <c r="D272">
        <v>6100</v>
      </c>
      <c r="E272">
        <v>725</v>
      </c>
      <c r="F272">
        <v>915</v>
      </c>
      <c r="G272">
        <v>525.04999999999995</v>
      </c>
      <c r="H272">
        <v>818.3</v>
      </c>
      <c r="I272" t="s">
        <v>16</v>
      </c>
      <c r="J272">
        <v>2</v>
      </c>
      <c r="K272">
        <v>3.9</v>
      </c>
      <c r="L272">
        <v>1.05</v>
      </c>
      <c r="M272">
        <v>2.6</v>
      </c>
      <c r="N272">
        <v>5280.8</v>
      </c>
      <c r="O272">
        <v>374</v>
      </c>
      <c r="P272">
        <f>VLOOKUP($A272,Sheet2!$A:$E,2,0)</f>
        <v>5279.55</v>
      </c>
      <c r="Q272">
        <f>VLOOKUP($A272,Sheet2!$A:$E,3,0)</f>
        <v>5391.6</v>
      </c>
      <c r="R272">
        <f>VLOOKUP($A272,Sheet2!$A:$E,4,0)</f>
        <v>5225.25</v>
      </c>
      <c r="S272">
        <f>VLOOKUP($A272,Sheet2!$A:$E,5,0)</f>
        <v>5280.8</v>
      </c>
      <c r="T272">
        <f t="shared" si="76"/>
        <v>712.29999999999927</v>
      </c>
      <c r="U272">
        <f t="shared" si="77"/>
        <v>875.80000000000018</v>
      </c>
      <c r="V272">
        <f t="shared" si="78"/>
        <v>40.25</v>
      </c>
      <c r="W272">
        <f t="shared" si="79"/>
        <v>-183.34999999999945</v>
      </c>
      <c r="X272" s="5">
        <f t="shared" si="80"/>
        <v>727</v>
      </c>
      <c r="Y272">
        <f t="shared" si="81"/>
        <v>955.25</v>
      </c>
      <c r="Z272">
        <f t="shared" si="82"/>
        <v>341.7000000000005</v>
      </c>
      <c r="AA272">
        <f t="shared" si="83"/>
        <v>820.9</v>
      </c>
      <c r="AB272">
        <f>IF(Z272/X272&lt;'model parameter'!$B$2,'model parameter'!$B$2,IF(Y272/X272&gt;'model parameter'!$B$1,'model parameter'!$B$1,AA272/X272))</f>
        <v>0.5</v>
      </c>
      <c r="AC272">
        <f t="shared" si="93"/>
        <v>2.8652692556354249</v>
      </c>
      <c r="AD272">
        <f t="shared" si="91"/>
        <v>3.3875207900543227</v>
      </c>
      <c r="AF272">
        <f t="shared" si="90"/>
        <v>0.470013755158185</v>
      </c>
      <c r="AG272">
        <f t="shared" si="84"/>
        <v>1.3139614855570838</v>
      </c>
      <c r="AH272" s="14">
        <f t="shared" si="85"/>
        <v>54608.678876734491</v>
      </c>
      <c r="AI272">
        <f t="shared" si="86"/>
        <v>27195.454230036998</v>
      </c>
      <c r="AJ272" s="14">
        <f t="shared" si="87"/>
        <v>-27413.224646697494</v>
      </c>
      <c r="AK272" s="14">
        <f t="shared" si="92"/>
        <v>23225.399130106762</v>
      </c>
      <c r="AL272">
        <f t="shared" si="88"/>
        <v>0.49800608235595611</v>
      </c>
      <c r="AM272">
        <f t="shared" si="94"/>
        <v>0.40287868265652971</v>
      </c>
      <c r="AN272" s="15">
        <f t="shared" si="89"/>
        <v>1</v>
      </c>
    </row>
    <row r="273" spans="1:40" x14ac:dyDescent="0.25">
      <c r="A273" s="2">
        <v>39477</v>
      </c>
      <c r="B273" s="2">
        <v>39478</v>
      </c>
      <c r="C273" t="s">
        <v>15</v>
      </c>
      <c r="D273">
        <v>6100</v>
      </c>
      <c r="E273">
        <v>859.85</v>
      </c>
      <c r="F273">
        <v>979</v>
      </c>
      <c r="G273">
        <v>859.85</v>
      </c>
      <c r="H273">
        <v>957.75</v>
      </c>
      <c r="I273" t="s">
        <v>16</v>
      </c>
      <c r="J273">
        <v>0.3</v>
      </c>
      <c r="K273">
        <v>2</v>
      </c>
      <c r="L273">
        <v>0.3</v>
      </c>
      <c r="M273">
        <v>1</v>
      </c>
      <c r="N273">
        <v>5167.6000000000004</v>
      </c>
      <c r="O273">
        <v>374</v>
      </c>
      <c r="P273">
        <f>VLOOKUP($A273,Sheet2!$A:$E,2,0)</f>
        <v>5283.75</v>
      </c>
      <c r="Q273">
        <f>VLOOKUP($A273,Sheet2!$A:$E,3,0)</f>
        <v>5314.3</v>
      </c>
      <c r="R273">
        <f>VLOOKUP($A273,Sheet2!$A:$E,4,0)</f>
        <v>5142.25</v>
      </c>
      <c r="S273">
        <f>VLOOKUP($A273,Sheet2!$A:$E,5,0)</f>
        <v>5167.6000000000004</v>
      </c>
      <c r="T273">
        <f t="shared" si="76"/>
        <v>859.85</v>
      </c>
      <c r="U273">
        <f t="shared" si="77"/>
        <v>958.05000000000018</v>
      </c>
      <c r="V273">
        <f t="shared" si="78"/>
        <v>21.25</v>
      </c>
      <c r="W273">
        <f t="shared" si="79"/>
        <v>2</v>
      </c>
      <c r="X273" s="5">
        <f t="shared" si="80"/>
        <v>860.15</v>
      </c>
      <c r="Y273">
        <f t="shared" si="81"/>
        <v>1000.25</v>
      </c>
      <c r="Z273">
        <f t="shared" si="82"/>
        <v>860.15</v>
      </c>
      <c r="AA273">
        <f t="shared" si="83"/>
        <v>958.75</v>
      </c>
      <c r="AB273">
        <f>IF(Z273/X273&lt;'model parameter'!$B$2,'model parameter'!$B$2,IF(Y273/X273&gt;'model parameter'!$B$1,'model parameter'!$B$1,AA273/X273))</f>
        <v>1.1100000000000001</v>
      </c>
      <c r="AC273">
        <f t="shared" si="93"/>
        <v>3.180448873755322</v>
      </c>
      <c r="AD273">
        <f t="shared" si="91"/>
        <v>3.497520790054323</v>
      </c>
      <c r="AF273">
        <f t="shared" si="90"/>
        <v>1</v>
      </c>
      <c r="AG273">
        <f t="shared" si="84"/>
        <v>1.1628785676916817</v>
      </c>
      <c r="AH273" s="14">
        <f t="shared" si="85"/>
        <v>64601.609807606015</v>
      </c>
      <c r="AI273">
        <f t="shared" si="86"/>
        <v>71508.159207062025</v>
      </c>
      <c r="AJ273" s="14">
        <f t="shared" si="87"/>
        <v>6906.5493994560093</v>
      </c>
      <c r="AK273" s="14">
        <f t="shared" si="92"/>
        <v>30131.948529562771</v>
      </c>
      <c r="AL273">
        <f t="shared" si="88"/>
        <v>1.1069098652498726</v>
      </c>
      <c r="AM273">
        <f t="shared" si="94"/>
        <v>0.44595038833138545</v>
      </c>
      <c r="AN273" s="15">
        <f t="shared" si="89"/>
        <v>0</v>
      </c>
    </row>
    <row r="274" spans="1:40" x14ac:dyDescent="0.25">
      <c r="A274" s="2">
        <v>39478</v>
      </c>
      <c r="B274" s="2">
        <v>39478</v>
      </c>
      <c r="C274" t="s">
        <v>15</v>
      </c>
      <c r="D274">
        <v>6100</v>
      </c>
      <c r="E274">
        <v>995</v>
      </c>
      <c r="F274">
        <v>995</v>
      </c>
      <c r="G274">
        <v>800</v>
      </c>
      <c r="H274">
        <v>968.75</v>
      </c>
      <c r="I274" t="s">
        <v>16</v>
      </c>
      <c r="J274">
        <v>0.05</v>
      </c>
      <c r="K274">
        <v>0.8</v>
      </c>
      <c r="L274">
        <v>0.05</v>
      </c>
      <c r="M274">
        <v>0.15</v>
      </c>
      <c r="N274">
        <v>5137.45</v>
      </c>
      <c r="O274">
        <v>374</v>
      </c>
      <c r="P274">
        <f>VLOOKUP($A274,Sheet2!$A:$E,2,0)</f>
        <v>5172.25</v>
      </c>
      <c r="Q274">
        <f>VLOOKUP($A274,Sheet2!$A:$E,3,0)</f>
        <v>5251.65</v>
      </c>
      <c r="R274">
        <f>VLOOKUP($A274,Sheet2!$A:$E,4,0)</f>
        <v>5071.1499999999996</v>
      </c>
      <c r="S274">
        <f>VLOOKUP($A274,Sheet2!$A:$E,5,0)</f>
        <v>5137.45</v>
      </c>
      <c r="T274">
        <f t="shared" si="76"/>
        <v>849.15000000000055</v>
      </c>
      <c r="U274">
        <f t="shared" si="77"/>
        <v>995</v>
      </c>
      <c r="V274">
        <f t="shared" si="78"/>
        <v>0.05</v>
      </c>
      <c r="W274">
        <f t="shared" si="79"/>
        <v>-48.350000000000364</v>
      </c>
      <c r="X274" s="5">
        <f t="shared" si="80"/>
        <v>995.05</v>
      </c>
      <c r="Y274">
        <f t="shared" si="81"/>
        <v>995.05</v>
      </c>
      <c r="Z274">
        <f t="shared" si="82"/>
        <v>751.64999999999964</v>
      </c>
      <c r="AA274">
        <f t="shared" si="83"/>
        <v>968.9</v>
      </c>
      <c r="AB274">
        <f>IF(Z274/X274&lt;'model parameter'!$B$2,'model parameter'!$B$2,IF(Y274/X274&gt;'model parameter'!$B$1,'model parameter'!$B$1,AA274/X274))</f>
        <v>0.97371991357218235</v>
      </c>
      <c r="AC274">
        <f t="shared" si="93"/>
        <v>3.0968664024737769</v>
      </c>
      <c r="AD274">
        <f t="shared" si="91"/>
        <v>3.4712407036265054</v>
      </c>
      <c r="AF274">
        <f t="shared" si="90"/>
        <v>0.75538917642329495</v>
      </c>
      <c r="AG274">
        <f t="shared" si="84"/>
        <v>1</v>
      </c>
      <c r="AH274" s="14">
        <f t="shared" si="85"/>
        <v>74725.878546431166</v>
      </c>
      <c r="AI274">
        <f t="shared" si="86"/>
        <v>72567.400032971796</v>
      </c>
      <c r="AJ274" s="14">
        <f t="shared" si="87"/>
        <v>-2158.4785134593694</v>
      </c>
      <c r="AK274" s="14">
        <f t="shared" si="92"/>
        <v>27973.470016103402</v>
      </c>
      <c r="AL274">
        <f t="shared" si="88"/>
        <v>0.97111471212589096</v>
      </c>
      <c r="AM274">
        <f t="shared" si="94"/>
        <v>0.43306898298686264</v>
      </c>
      <c r="AN274" s="15">
        <f t="shared" si="89"/>
        <v>0</v>
      </c>
    </row>
    <row r="275" spans="1:40" x14ac:dyDescent="0.25">
      <c r="A275" s="2">
        <v>39479</v>
      </c>
      <c r="B275" s="2">
        <v>39506</v>
      </c>
      <c r="C275" t="s">
        <v>15</v>
      </c>
      <c r="D275">
        <v>5100</v>
      </c>
      <c r="E275">
        <v>286.14999999999998</v>
      </c>
      <c r="F275">
        <v>299.89999999999998</v>
      </c>
      <c r="G275">
        <v>169.9</v>
      </c>
      <c r="H275">
        <v>180.25</v>
      </c>
      <c r="I275" t="s">
        <v>16</v>
      </c>
      <c r="J275">
        <v>285.5</v>
      </c>
      <c r="K275">
        <v>411</v>
      </c>
      <c r="L275">
        <v>252.2</v>
      </c>
      <c r="M275">
        <v>398.1</v>
      </c>
      <c r="N275">
        <v>5317.25</v>
      </c>
      <c r="O275">
        <v>571.65</v>
      </c>
      <c r="P275">
        <f>VLOOKUP($A275,Sheet2!$A:$E,2,0)</f>
        <v>5140.6000000000004</v>
      </c>
      <c r="Q275">
        <f>VLOOKUP($A275,Sheet2!$A:$E,3,0)</f>
        <v>5339.95</v>
      </c>
      <c r="R275">
        <f>VLOOKUP($A275,Sheet2!$A:$E,4,0)</f>
        <v>5090.75</v>
      </c>
      <c r="S275">
        <f>VLOOKUP($A275,Sheet2!$A:$E,5,0)</f>
        <v>5317.25</v>
      </c>
      <c r="T275">
        <f t="shared" si="76"/>
        <v>171.05000000000018</v>
      </c>
      <c r="U275">
        <f t="shared" si="77"/>
        <v>261.44999999999982</v>
      </c>
      <c r="V275">
        <f t="shared" si="78"/>
        <v>290.64999999999964</v>
      </c>
      <c r="W275">
        <f t="shared" si="79"/>
        <v>409.84999999999945</v>
      </c>
      <c r="X275" s="5">
        <f t="shared" si="80"/>
        <v>571.65</v>
      </c>
      <c r="Y275">
        <f t="shared" si="81"/>
        <v>590.54999999999961</v>
      </c>
      <c r="Z275">
        <f t="shared" si="82"/>
        <v>513.64999999999986</v>
      </c>
      <c r="AA275">
        <f t="shared" si="83"/>
        <v>578.35</v>
      </c>
      <c r="AB275">
        <f>IF(Z275/X275&lt;'model parameter'!$B$2,'model parameter'!$B$2,IF(Y275/X275&gt;'model parameter'!$B$1,'model parameter'!$B$1,AA275/X275))</f>
        <v>1.0117204583224002</v>
      </c>
      <c r="AC275">
        <f t="shared" si="93"/>
        <v>3.1331630960740124</v>
      </c>
      <c r="AD275">
        <f t="shared" si="91"/>
        <v>3.4829611619489054</v>
      </c>
      <c r="AF275">
        <f t="shared" si="90"/>
        <v>0.898539316015044</v>
      </c>
      <c r="AG275">
        <f t="shared" si="84"/>
        <v>1.0330621884019935</v>
      </c>
      <c r="AH275" s="14">
        <f t="shared" si="85"/>
        <v>42949.634039251272</v>
      </c>
      <c r="AI275">
        <f t="shared" si="86"/>
        <v>43297.473648207706</v>
      </c>
      <c r="AJ275" s="14">
        <f t="shared" si="87"/>
        <v>347.83960895643395</v>
      </c>
      <c r="AK275" s="14">
        <f t="shared" si="92"/>
        <v>28321.309625059836</v>
      </c>
      <c r="AL275">
        <f t="shared" si="88"/>
        <v>1.0080987793432314</v>
      </c>
      <c r="AM275">
        <f t="shared" si="94"/>
        <v>0.4365763131204709</v>
      </c>
      <c r="AN275" s="15">
        <f t="shared" si="89"/>
        <v>0</v>
      </c>
    </row>
    <row r="276" spans="1:40" x14ac:dyDescent="0.25">
      <c r="A276" s="2">
        <v>39482</v>
      </c>
      <c r="B276" s="2">
        <v>39506</v>
      </c>
      <c r="C276" t="s">
        <v>15</v>
      </c>
      <c r="D276">
        <v>5100</v>
      </c>
      <c r="E276">
        <v>125.1</v>
      </c>
      <c r="F276">
        <v>160</v>
      </c>
      <c r="G276">
        <v>98</v>
      </c>
      <c r="H276">
        <v>124.8</v>
      </c>
      <c r="I276" t="s">
        <v>16</v>
      </c>
      <c r="J276">
        <v>455.15</v>
      </c>
      <c r="K276">
        <v>548.95000000000005</v>
      </c>
      <c r="L276">
        <v>440</v>
      </c>
      <c r="M276">
        <v>479</v>
      </c>
      <c r="N276">
        <v>5463.5</v>
      </c>
      <c r="O276">
        <v>571.65</v>
      </c>
      <c r="P276">
        <f>VLOOKUP($A276,Sheet2!$A:$E,2,0)</f>
        <v>5315.55</v>
      </c>
      <c r="Q276">
        <f>VLOOKUP($A276,Sheet2!$A:$E,3,0)</f>
        <v>5545.2</v>
      </c>
      <c r="R276">
        <f>VLOOKUP($A276,Sheet2!$A:$E,4,0)</f>
        <v>5315.55</v>
      </c>
      <c r="S276">
        <f>VLOOKUP($A276,Sheet2!$A:$E,5,0)</f>
        <v>5463.5</v>
      </c>
      <c r="T276">
        <f t="shared" si="76"/>
        <v>103.75</v>
      </c>
      <c r="U276">
        <f t="shared" si="77"/>
        <v>160</v>
      </c>
      <c r="V276">
        <f t="shared" si="78"/>
        <v>440</v>
      </c>
      <c r="W276">
        <f t="shared" si="79"/>
        <v>543.19999999999982</v>
      </c>
      <c r="X276" s="5">
        <f t="shared" si="80"/>
        <v>580.25</v>
      </c>
      <c r="Y276">
        <f t="shared" si="81"/>
        <v>652.70000000000005</v>
      </c>
      <c r="Z276">
        <f t="shared" si="82"/>
        <v>580.25</v>
      </c>
      <c r="AA276">
        <f t="shared" si="83"/>
        <v>603.79999999999995</v>
      </c>
      <c r="AB276">
        <f>IF(Z276/X276&lt;'model parameter'!$B$2,'model parameter'!$B$2,IF(Y276/X276&gt;'model parameter'!$B$1,'model parameter'!$B$1,AA276/X276))</f>
        <v>1.1100000000000001</v>
      </c>
      <c r="AC276">
        <f t="shared" si="93"/>
        <v>3.4778110366421542</v>
      </c>
      <c r="AD276">
        <f t="shared" si="91"/>
        <v>3.5929611619489057</v>
      </c>
      <c r="AF276">
        <f t="shared" si="90"/>
        <v>1</v>
      </c>
      <c r="AG276">
        <f t="shared" si="84"/>
        <v>1.1248599741490737</v>
      </c>
      <c r="AH276" s="14">
        <f t="shared" si="85"/>
        <v>43595.065552623368</v>
      </c>
      <c r="AI276">
        <f t="shared" si="86"/>
        <v>48223.447496510315</v>
      </c>
      <c r="AJ276" s="14">
        <f t="shared" si="87"/>
        <v>4628.3819438869468</v>
      </c>
      <c r="AK276" s="14">
        <f t="shared" si="92"/>
        <v>32949.691568946786</v>
      </c>
      <c r="AL276">
        <f t="shared" si="88"/>
        <v>1.1061675647281699</v>
      </c>
      <c r="AM276">
        <f t="shared" si="94"/>
        <v>0.48292655710247429</v>
      </c>
      <c r="AN276" s="15">
        <f t="shared" si="89"/>
        <v>0</v>
      </c>
    </row>
    <row r="277" spans="1:40" x14ac:dyDescent="0.25">
      <c r="A277" s="2">
        <v>39483</v>
      </c>
      <c r="B277" s="2">
        <v>39506</v>
      </c>
      <c r="C277" t="s">
        <v>15</v>
      </c>
      <c r="D277">
        <v>5100</v>
      </c>
      <c r="E277">
        <v>140</v>
      </c>
      <c r="F277">
        <v>140</v>
      </c>
      <c r="G277">
        <v>114</v>
      </c>
      <c r="H277">
        <v>123.25</v>
      </c>
      <c r="I277" t="s">
        <v>16</v>
      </c>
      <c r="J277">
        <v>450</v>
      </c>
      <c r="K277">
        <v>520</v>
      </c>
      <c r="L277">
        <v>442</v>
      </c>
      <c r="M277">
        <v>506.85</v>
      </c>
      <c r="N277">
        <v>5483.9</v>
      </c>
      <c r="O277">
        <v>571.65</v>
      </c>
      <c r="P277">
        <f>VLOOKUP($A277,Sheet2!$A:$E,2,0)</f>
        <v>5463.75</v>
      </c>
      <c r="Q277">
        <f>VLOOKUP($A277,Sheet2!$A:$E,3,0)</f>
        <v>5500.6</v>
      </c>
      <c r="R277">
        <f>VLOOKUP($A277,Sheet2!$A:$E,4,0)</f>
        <v>5412.95</v>
      </c>
      <c r="S277">
        <f>VLOOKUP($A277,Sheet2!$A:$E,5,0)</f>
        <v>5483.9</v>
      </c>
      <c r="T277">
        <f t="shared" si="76"/>
        <v>119.39999999999964</v>
      </c>
      <c r="U277">
        <f t="shared" si="77"/>
        <v>129.05000000000018</v>
      </c>
      <c r="V277">
        <f t="shared" si="78"/>
        <v>452.94999999999982</v>
      </c>
      <c r="W277">
        <f t="shared" si="79"/>
        <v>514.60000000000036</v>
      </c>
      <c r="X277" s="5">
        <f t="shared" si="80"/>
        <v>590</v>
      </c>
      <c r="Y277">
        <f t="shared" si="81"/>
        <v>639.39999999999964</v>
      </c>
      <c r="Z277">
        <f t="shared" si="82"/>
        <v>571.05000000000018</v>
      </c>
      <c r="AA277">
        <f t="shared" si="83"/>
        <v>630.1</v>
      </c>
      <c r="AB277">
        <f>IF(Z277/X277&lt;'model parameter'!$B$2,'model parameter'!$B$2,IF(Y277/X277&gt;'model parameter'!$B$1,'model parameter'!$B$1,AA277/X277))</f>
        <v>1.0679661016949153</v>
      </c>
      <c r="AC277">
        <f t="shared" si="93"/>
        <v>3.7141842952342738</v>
      </c>
      <c r="AD277">
        <f t="shared" si="91"/>
        <v>3.660927263643821</v>
      </c>
      <c r="AF277">
        <f t="shared" si="90"/>
        <v>0.9678813559322037</v>
      </c>
      <c r="AG277">
        <f t="shared" si="84"/>
        <v>1.0837288135593215</v>
      </c>
      <c r="AH277" s="14">
        <f t="shared" si="85"/>
        <v>44326.804768364993</v>
      </c>
      <c r="AI277">
        <f t="shared" si="86"/>
        <v>47175.898153166199</v>
      </c>
      <c r="AJ277" s="14">
        <f t="shared" si="87"/>
        <v>2849.0933848012064</v>
      </c>
      <c r="AK277" s="14">
        <f t="shared" si="92"/>
        <v>35798.784953747992</v>
      </c>
      <c r="AL277">
        <f t="shared" si="88"/>
        <v>1.0642747294710162</v>
      </c>
      <c r="AM277">
        <f t="shared" si="94"/>
        <v>0.51396653091460509</v>
      </c>
      <c r="AN277" s="15">
        <f t="shared" si="89"/>
        <v>0</v>
      </c>
    </row>
    <row r="278" spans="1:40" x14ac:dyDescent="0.25">
      <c r="A278" s="2">
        <v>39484</v>
      </c>
      <c r="B278" s="2">
        <v>39506</v>
      </c>
      <c r="C278" t="s">
        <v>15</v>
      </c>
      <c r="D278">
        <v>5100</v>
      </c>
      <c r="E278">
        <v>180</v>
      </c>
      <c r="F278">
        <v>205</v>
      </c>
      <c r="G278">
        <v>160.1</v>
      </c>
      <c r="H278">
        <v>179.05</v>
      </c>
      <c r="I278" t="s">
        <v>16</v>
      </c>
      <c r="J278">
        <v>378.1</v>
      </c>
      <c r="K278">
        <v>408</v>
      </c>
      <c r="L278">
        <v>330</v>
      </c>
      <c r="M278">
        <v>369.55</v>
      </c>
      <c r="N278">
        <v>5322.55</v>
      </c>
      <c r="O278">
        <v>571.65</v>
      </c>
      <c r="P278">
        <f>VLOOKUP($A278,Sheet2!$A:$E,2,0)</f>
        <v>5470.4</v>
      </c>
      <c r="Q278">
        <f>VLOOKUP($A278,Sheet2!$A:$E,3,0)</f>
        <v>5470.4</v>
      </c>
      <c r="R278">
        <f>VLOOKUP($A278,Sheet2!$A:$E,4,0)</f>
        <v>5257.05</v>
      </c>
      <c r="S278">
        <f>VLOOKUP($A278,Sheet2!$A:$E,5,0)</f>
        <v>5322.55</v>
      </c>
      <c r="T278">
        <f t="shared" si="76"/>
        <v>160.1</v>
      </c>
      <c r="U278">
        <f t="shared" si="77"/>
        <v>172.94999999999982</v>
      </c>
      <c r="V278">
        <f t="shared" si="78"/>
        <v>362.05000000000018</v>
      </c>
      <c r="W278">
        <f t="shared" si="79"/>
        <v>408</v>
      </c>
      <c r="X278" s="5">
        <f t="shared" si="80"/>
        <v>558.1</v>
      </c>
      <c r="Y278">
        <f t="shared" si="81"/>
        <v>568.1</v>
      </c>
      <c r="Z278">
        <f t="shared" si="82"/>
        <v>502.94999999999982</v>
      </c>
      <c r="AA278">
        <f t="shared" si="83"/>
        <v>548.6</v>
      </c>
      <c r="AB278">
        <f>IF(Z278/X278&lt;'model parameter'!$B$2,'model parameter'!$B$2,IF(Y278/X278&gt;'model parameter'!$B$1,'model parameter'!$B$1,AA278/X278))</f>
        <v>0.98297796093889989</v>
      </c>
      <c r="AC278">
        <f t="shared" si="93"/>
        <v>3.6509613050806715</v>
      </c>
      <c r="AD278">
        <f t="shared" si="91"/>
        <v>3.643905224582721</v>
      </c>
      <c r="AF278">
        <f t="shared" si="90"/>
        <v>0.90118258376634974</v>
      </c>
      <c r="AG278">
        <f t="shared" si="84"/>
        <v>1.0179179358537895</v>
      </c>
      <c r="AH278" s="14">
        <f t="shared" si="85"/>
        <v>41932.704154810344</v>
      </c>
      <c r="AI278">
        <f t="shared" si="86"/>
        <v>41067.847966613197</v>
      </c>
      <c r="AJ278" s="14">
        <f t="shared" si="87"/>
        <v>-864.85618819714728</v>
      </c>
      <c r="AK278" s="14">
        <f t="shared" si="92"/>
        <v>34933.928765550845</v>
      </c>
      <c r="AL278">
        <f t="shared" si="88"/>
        <v>0.9793751391514316</v>
      </c>
      <c r="AM278">
        <f t="shared" si="94"/>
        <v>0.50336604273366992</v>
      </c>
      <c r="AN278" s="15">
        <f t="shared" si="89"/>
        <v>0</v>
      </c>
    </row>
    <row r="279" spans="1:40" x14ac:dyDescent="0.25">
      <c r="A279" s="2">
        <v>39485</v>
      </c>
      <c r="B279" s="2">
        <v>39506</v>
      </c>
      <c r="C279" t="s">
        <v>15</v>
      </c>
      <c r="D279">
        <v>5100</v>
      </c>
      <c r="E279">
        <v>180</v>
      </c>
      <c r="F279">
        <v>299.89999999999998</v>
      </c>
      <c r="G279">
        <v>160</v>
      </c>
      <c r="H279">
        <v>278.25</v>
      </c>
      <c r="I279" t="s">
        <v>16</v>
      </c>
      <c r="J279">
        <v>375</v>
      </c>
      <c r="K279">
        <v>380</v>
      </c>
      <c r="L279">
        <v>260</v>
      </c>
      <c r="M279">
        <v>276.95</v>
      </c>
      <c r="N279">
        <v>5133.25</v>
      </c>
      <c r="O279">
        <v>571.65</v>
      </c>
      <c r="P279">
        <f>VLOOKUP($A279,Sheet2!$A:$E,2,0)</f>
        <v>5322.55</v>
      </c>
      <c r="Q279">
        <f>VLOOKUP($A279,Sheet2!$A:$E,3,0)</f>
        <v>5344.6</v>
      </c>
      <c r="R279">
        <f>VLOOKUP($A279,Sheet2!$A:$E,4,0)</f>
        <v>5113.8500000000004</v>
      </c>
      <c r="S279">
        <f>VLOOKUP($A279,Sheet2!$A:$E,5,0)</f>
        <v>5133.25</v>
      </c>
      <c r="T279">
        <f t="shared" si="76"/>
        <v>160</v>
      </c>
      <c r="U279">
        <f t="shared" si="77"/>
        <v>246.14999999999964</v>
      </c>
      <c r="V279">
        <f t="shared" si="78"/>
        <v>313.75</v>
      </c>
      <c r="W279">
        <f t="shared" si="79"/>
        <v>380</v>
      </c>
      <c r="X279" s="5">
        <f t="shared" si="80"/>
        <v>555</v>
      </c>
      <c r="Y279">
        <f t="shared" si="81"/>
        <v>613.65</v>
      </c>
      <c r="Z279">
        <f t="shared" si="82"/>
        <v>506.14999999999964</v>
      </c>
      <c r="AA279">
        <f t="shared" si="83"/>
        <v>555.20000000000005</v>
      </c>
      <c r="AB279">
        <f>IF(Z279/X279&lt;'model parameter'!$B$2,'model parameter'!$B$2,IF(Y279/X279&gt;'model parameter'!$B$1,'model parameter'!$B$1,AA279/X279))</f>
        <v>1.0003603603603604</v>
      </c>
      <c r="AC279">
        <f t="shared" si="93"/>
        <v>3.6522769668122321</v>
      </c>
      <c r="AD279">
        <f t="shared" si="91"/>
        <v>3.6442655849430814</v>
      </c>
      <c r="AF279">
        <f t="shared" si="90"/>
        <v>0.91198198198198133</v>
      </c>
      <c r="AG279">
        <f t="shared" si="84"/>
        <v>1.1056756756756756</v>
      </c>
      <c r="AH279" s="14">
        <f t="shared" si="85"/>
        <v>41700.048609292498</v>
      </c>
      <c r="AI279">
        <f t="shared" si="86"/>
        <v>41562.487613622405</v>
      </c>
      <c r="AJ279" s="14">
        <f t="shared" si="87"/>
        <v>-137.56099567009369</v>
      </c>
      <c r="AK279" s="14">
        <f t="shared" si="92"/>
        <v>34796.367769880751</v>
      </c>
      <c r="AL279">
        <f t="shared" si="88"/>
        <v>0.99670117900919086</v>
      </c>
      <c r="AM279">
        <f t="shared" si="94"/>
        <v>0.50170552826583958</v>
      </c>
      <c r="AN279" s="15">
        <f t="shared" si="89"/>
        <v>0</v>
      </c>
    </row>
    <row r="280" spans="1:40" x14ac:dyDescent="0.25">
      <c r="A280" s="2">
        <v>39486</v>
      </c>
      <c r="B280" s="2">
        <v>39506</v>
      </c>
      <c r="C280" t="s">
        <v>15</v>
      </c>
      <c r="D280">
        <v>5100</v>
      </c>
      <c r="E280">
        <v>269.89999999999998</v>
      </c>
      <c r="F280">
        <v>322.89999999999998</v>
      </c>
      <c r="G280">
        <v>231.1</v>
      </c>
      <c r="H280">
        <v>268.85000000000002</v>
      </c>
      <c r="I280" t="s">
        <v>16</v>
      </c>
      <c r="J280">
        <v>260</v>
      </c>
      <c r="K280">
        <v>299</v>
      </c>
      <c r="L280">
        <v>220.1</v>
      </c>
      <c r="M280">
        <v>255.15</v>
      </c>
      <c r="N280">
        <v>5120.3500000000004</v>
      </c>
      <c r="O280">
        <v>571.65</v>
      </c>
      <c r="P280">
        <f>VLOOKUP($A280,Sheet2!$A:$E,2,0)</f>
        <v>5132.1000000000004</v>
      </c>
      <c r="Q280">
        <f>VLOOKUP($A280,Sheet2!$A:$E,3,0)</f>
        <v>5173.8500000000004</v>
      </c>
      <c r="R280">
        <f>VLOOKUP($A280,Sheet2!$A:$E,4,0)</f>
        <v>5034.25</v>
      </c>
      <c r="S280">
        <f>VLOOKUP($A280,Sheet2!$A:$E,5,0)</f>
        <v>5120.3500000000004</v>
      </c>
      <c r="T280">
        <f t="shared" si="76"/>
        <v>231.1</v>
      </c>
      <c r="U280">
        <f t="shared" si="77"/>
        <v>285.85000000000036</v>
      </c>
      <c r="V280">
        <f t="shared" si="78"/>
        <v>257.14999999999964</v>
      </c>
      <c r="W280">
        <f t="shared" si="79"/>
        <v>299</v>
      </c>
      <c r="X280" s="5">
        <f t="shared" si="80"/>
        <v>529.9</v>
      </c>
      <c r="Y280">
        <f t="shared" si="81"/>
        <v>580.04999999999961</v>
      </c>
      <c r="Z280">
        <f t="shared" si="82"/>
        <v>505.95000000000039</v>
      </c>
      <c r="AA280">
        <f t="shared" si="83"/>
        <v>524</v>
      </c>
      <c r="AB280">
        <f>IF(Z280/X280&lt;'model parameter'!$B$2,'model parameter'!$B$2,IF(Y280/X280&gt;'model parameter'!$B$1,'model parameter'!$B$1,AA280/X280))</f>
        <v>0.98886582374032839</v>
      </c>
      <c r="AC280">
        <f t="shared" si="93"/>
        <v>3.6116118713146057</v>
      </c>
      <c r="AD280">
        <f t="shared" si="91"/>
        <v>3.6331314086834099</v>
      </c>
      <c r="AF280">
        <f t="shared" si="90"/>
        <v>0.9548027929798083</v>
      </c>
      <c r="AG280">
        <f t="shared" si="84"/>
        <v>1.0946404982072082</v>
      </c>
      <c r="AH280" s="14">
        <f t="shared" si="85"/>
        <v>39816.289192357639</v>
      </c>
      <c r="AI280">
        <f t="shared" si="86"/>
        <v>39224.191100488002</v>
      </c>
      <c r="AJ280" s="14">
        <f t="shared" si="87"/>
        <v>-592.09809186963685</v>
      </c>
      <c r="AK280" s="14">
        <f t="shared" si="92"/>
        <v>34204.269678011115</v>
      </c>
      <c r="AL280">
        <f t="shared" si="88"/>
        <v>0.98512924976486049</v>
      </c>
      <c r="AM280">
        <f t="shared" si="94"/>
        <v>0.49424479066340954</v>
      </c>
      <c r="AN280" s="15">
        <f t="shared" si="89"/>
        <v>0</v>
      </c>
    </row>
    <row r="281" spans="1:40" x14ac:dyDescent="0.25">
      <c r="A281" s="2">
        <v>39489</v>
      </c>
      <c r="B281" s="2">
        <v>39506</v>
      </c>
      <c r="C281" t="s">
        <v>15</v>
      </c>
      <c r="D281">
        <v>5100</v>
      </c>
      <c r="E281">
        <v>330</v>
      </c>
      <c r="F281">
        <v>480</v>
      </c>
      <c r="G281">
        <v>273</v>
      </c>
      <c r="H281">
        <v>424.3</v>
      </c>
      <c r="I281" t="s">
        <v>16</v>
      </c>
      <c r="J281">
        <v>111.15</v>
      </c>
      <c r="K281">
        <v>230</v>
      </c>
      <c r="L281">
        <v>111.15</v>
      </c>
      <c r="M281">
        <v>148.19999999999999</v>
      </c>
      <c r="N281">
        <v>4857</v>
      </c>
      <c r="O281">
        <v>571.65</v>
      </c>
      <c r="P281">
        <f>VLOOKUP($A281,Sheet2!$A:$E,2,0)</f>
        <v>5120.55</v>
      </c>
      <c r="Q281">
        <f>VLOOKUP($A281,Sheet2!$A:$E,3,0)</f>
        <v>5126.3999999999996</v>
      </c>
      <c r="R281">
        <f>VLOOKUP($A281,Sheet2!$A:$E,4,0)</f>
        <v>4803.6000000000004</v>
      </c>
      <c r="S281">
        <f>VLOOKUP($A281,Sheet2!$A:$E,5,0)</f>
        <v>4857</v>
      </c>
      <c r="T281">
        <f t="shared" si="76"/>
        <v>273</v>
      </c>
      <c r="U281">
        <f t="shared" si="77"/>
        <v>407.54999999999927</v>
      </c>
      <c r="V281">
        <f t="shared" si="78"/>
        <v>183.60000000000036</v>
      </c>
      <c r="W281">
        <f t="shared" si="79"/>
        <v>230</v>
      </c>
      <c r="X281" s="5">
        <f t="shared" si="80"/>
        <v>441.15</v>
      </c>
      <c r="Y281">
        <f t="shared" si="81"/>
        <v>663.60000000000036</v>
      </c>
      <c r="Z281">
        <f t="shared" si="82"/>
        <v>441.15</v>
      </c>
      <c r="AA281">
        <f t="shared" si="83"/>
        <v>572.5</v>
      </c>
      <c r="AB281">
        <f>IF(Z281/X281&lt;'model parameter'!$B$2,'model parameter'!$B$2,IF(Y281/X281&gt;'model parameter'!$B$1,'model parameter'!$B$1,AA281/X281))</f>
        <v>1.1100000000000001</v>
      </c>
      <c r="AC281">
        <f t="shared" si="93"/>
        <v>4.0088891771592126</v>
      </c>
      <c r="AD281">
        <f t="shared" si="91"/>
        <v>3.7431314086834098</v>
      </c>
      <c r="AF281">
        <f t="shared" si="90"/>
        <v>1</v>
      </c>
      <c r="AG281">
        <f t="shared" si="84"/>
        <v>1.5042502550153019</v>
      </c>
      <c r="AH281" s="14">
        <f t="shared" si="85"/>
        <v>33155.586074709521</v>
      </c>
      <c r="AI281">
        <f t="shared" si="86"/>
        <v>36651.802627136451</v>
      </c>
      <c r="AJ281" s="14">
        <f t="shared" si="87"/>
        <v>3496.2165524269294</v>
      </c>
      <c r="AK281" s="14">
        <f t="shared" si="92"/>
        <v>37700.486230438044</v>
      </c>
      <c r="AL281">
        <f t="shared" si="88"/>
        <v>1.1054487935923949</v>
      </c>
      <c r="AM281">
        <f t="shared" si="94"/>
        <v>0.54636230757819182</v>
      </c>
      <c r="AN281" s="15">
        <f t="shared" si="89"/>
        <v>0</v>
      </c>
    </row>
    <row r="282" spans="1:40" x14ac:dyDescent="0.25">
      <c r="A282" s="2">
        <v>39490</v>
      </c>
      <c r="B282" s="2">
        <v>39506</v>
      </c>
      <c r="C282" t="s">
        <v>15</v>
      </c>
      <c r="D282">
        <v>5100</v>
      </c>
      <c r="E282">
        <v>350</v>
      </c>
      <c r="F282">
        <v>425</v>
      </c>
      <c r="G282">
        <v>333</v>
      </c>
      <c r="H282">
        <v>413.35</v>
      </c>
      <c r="I282" t="s">
        <v>16</v>
      </c>
      <c r="J282">
        <v>155</v>
      </c>
      <c r="K282">
        <v>169.9</v>
      </c>
      <c r="L282">
        <v>90.35</v>
      </c>
      <c r="M282">
        <v>101.05</v>
      </c>
      <c r="N282">
        <v>4838.25</v>
      </c>
      <c r="O282">
        <v>571.65</v>
      </c>
      <c r="P282">
        <f>VLOOKUP($A282,Sheet2!$A:$E,2,0)</f>
        <v>4877.8500000000004</v>
      </c>
      <c r="Q282">
        <f>VLOOKUP($A282,Sheet2!$A:$E,3,0)</f>
        <v>4949.6000000000004</v>
      </c>
      <c r="R282">
        <f>VLOOKUP($A282,Sheet2!$A:$E,4,0)</f>
        <v>4820.45</v>
      </c>
      <c r="S282">
        <f>VLOOKUP($A282,Sheet2!$A:$E,5,0)</f>
        <v>4838.25</v>
      </c>
      <c r="T282">
        <f t="shared" si="76"/>
        <v>333</v>
      </c>
      <c r="U282">
        <f t="shared" si="77"/>
        <v>369.90000000000055</v>
      </c>
      <c r="V282">
        <f t="shared" si="78"/>
        <v>145.44999999999982</v>
      </c>
      <c r="W282">
        <f t="shared" si="79"/>
        <v>169.9</v>
      </c>
      <c r="X282" s="5">
        <f t="shared" si="80"/>
        <v>505</v>
      </c>
      <c r="Y282">
        <f t="shared" si="81"/>
        <v>570.44999999999982</v>
      </c>
      <c r="Z282">
        <f t="shared" si="82"/>
        <v>460.25000000000057</v>
      </c>
      <c r="AA282">
        <f t="shared" si="83"/>
        <v>514.4</v>
      </c>
      <c r="AB282">
        <f>IF(Z282/X282&lt;'model parameter'!$B$2,'model parameter'!$B$2,IF(Y282/X282&gt;'model parameter'!$B$1,'model parameter'!$B$1,AA282/X282))</f>
        <v>1.1100000000000001</v>
      </c>
      <c r="AC282">
        <f t="shared" si="93"/>
        <v>4.4498669866467262</v>
      </c>
      <c r="AD282">
        <f t="shared" si="91"/>
        <v>3.8531314086834101</v>
      </c>
      <c r="AF282">
        <f t="shared" si="90"/>
        <v>0.91138613861386253</v>
      </c>
      <c r="AG282">
        <f t="shared" si="84"/>
        <v>1.1296039603960393</v>
      </c>
      <c r="AH282" s="14">
        <f t="shared" si="85"/>
        <v>37947.539810617491</v>
      </c>
      <c r="AI282">
        <f t="shared" si="86"/>
        <v>41963.445509304103</v>
      </c>
      <c r="AJ282" s="14">
        <f t="shared" si="87"/>
        <v>4015.9056986866126</v>
      </c>
      <c r="AK282" s="14">
        <f t="shared" si="92"/>
        <v>41716.391929124657</v>
      </c>
      <c r="AL282">
        <f t="shared" si="88"/>
        <v>1.1058278275410884</v>
      </c>
      <c r="AM282">
        <f t="shared" si="94"/>
        <v>0.60418264363952778</v>
      </c>
      <c r="AN282" s="15">
        <f t="shared" si="89"/>
        <v>0</v>
      </c>
    </row>
    <row r="283" spans="1:40" x14ac:dyDescent="0.25">
      <c r="A283" s="2">
        <v>39491</v>
      </c>
      <c r="B283" s="2">
        <v>39506</v>
      </c>
      <c r="C283" t="s">
        <v>15</v>
      </c>
      <c r="D283">
        <v>5100</v>
      </c>
      <c r="E283">
        <v>350</v>
      </c>
      <c r="F283">
        <v>370</v>
      </c>
      <c r="G283">
        <v>283</v>
      </c>
      <c r="H283">
        <v>303.5</v>
      </c>
      <c r="I283" t="s">
        <v>16</v>
      </c>
      <c r="J283">
        <v>115</v>
      </c>
      <c r="K283">
        <v>150</v>
      </c>
      <c r="L283">
        <v>98</v>
      </c>
      <c r="M283">
        <v>113.35</v>
      </c>
      <c r="N283">
        <v>4929.45</v>
      </c>
      <c r="O283">
        <v>571.65</v>
      </c>
      <c r="P283">
        <f>VLOOKUP($A283,Sheet2!$A:$E,2,0)</f>
        <v>4836.55</v>
      </c>
      <c r="Q283">
        <f>VLOOKUP($A283,Sheet2!$A:$E,3,0)</f>
        <v>4986.55</v>
      </c>
      <c r="R283">
        <f>VLOOKUP($A283,Sheet2!$A:$E,4,0)</f>
        <v>4836.55</v>
      </c>
      <c r="S283">
        <f>VLOOKUP($A283,Sheet2!$A:$E,5,0)</f>
        <v>4929.45</v>
      </c>
      <c r="T283">
        <f t="shared" si="76"/>
        <v>283</v>
      </c>
      <c r="U283">
        <f t="shared" si="77"/>
        <v>361.44999999999982</v>
      </c>
      <c r="V283">
        <f t="shared" si="78"/>
        <v>106.55000000000018</v>
      </c>
      <c r="W283">
        <f t="shared" si="79"/>
        <v>150</v>
      </c>
      <c r="X283" s="5">
        <f t="shared" si="80"/>
        <v>465</v>
      </c>
      <c r="Y283">
        <f t="shared" si="81"/>
        <v>476.55000000000018</v>
      </c>
      <c r="Z283">
        <f t="shared" si="82"/>
        <v>416.85</v>
      </c>
      <c r="AA283">
        <f t="shared" si="83"/>
        <v>416.85</v>
      </c>
      <c r="AB283">
        <f>IF(Z283/X283&lt;'model parameter'!$B$2,'model parameter'!$B$2,IF(Y283/X283&gt;'model parameter'!$B$1,'model parameter'!$B$1,AA283/X283))</f>
        <v>0.89645161290322584</v>
      </c>
      <c r="AC283">
        <f t="shared" si="93"/>
        <v>3.989090437384275</v>
      </c>
      <c r="AD283">
        <f t="shared" si="91"/>
        <v>3.7495830215866359</v>
      </c>
      <c r="AF283">
        <f t="shared" si="90"/>
        <v>0.89645161290322584</v>
      </c>
      <c r="AG283">
        <f t="shared" si="84"/>
        <v>1.0248387096774199</v>
      </c>
      <c r="AH283" s="14">
        <f t="shared" si="85"/>
        <v>34945.532771677492</v>
      </c>
      <c r="AI283">
        <f t="shared" si="86"/>
        <v>31193.791376694699</v>
      </c>
      <c r="AJ283" s="14">
        <f t="shared" si="87"/>
        <v>-3751.7413949827933</v>
      </c>
      <c r="AK283" s="14">
        <f t="shared" si="92"/>
        <v>37964.650534141867</v>
      </c>
      <c r="AL283">
        <f t="shared" si="88"/>
        <v>0.8926403148724209</v>
      </c>
      <c r="AM283">
        <f t="shared" si="94"/>
        <v>0.53931778525883978</v>
      </c>
      <c r="AN283" s="15">
        <f t="shared" si="89"/>
        <v>0</v>
      </c>
    </row>
    <row r="284" spans="1:40" x14ac:dyDescent="0.25">
      <c r="A284" s="2">
        <v>39492</v>
      </c>
      <c r="B284" s="2">
        <v>39506</v>
      </c>
      <c r="C284" t="s">
        <v>15</v>
      </c>
      <c r="D284">
        <v>5100</v>
      </c>
      <c r="E284">
        <v>170.1</v>
      </c>
      <c r="F284">
        <v>190</v>
      </c>
      <c r="G284">
        <v>126</v>
      </c>
      <c r="H284">
        <v>133.05000000000001</v>
      </c>
      <c r="I284" t="s">
        <v>16</v>
      </c>
      <c r="J284">
        <v>175</v>
      </c>
      <c r="K284">
        <v>236</v>
      </c>
      <c r="L284">
        <v>150</v>
      </c>
      <c r="M284">
        <v>212.6</v>
      </c>
      <c r="N284">
        <v>5202</v>
      </c>
      <c r="O284">
        <v>571.65</v>
      </c>
      <c r="P284">
        <f>VLOOKUP($A284,Sheet2!$A:$E,2,0)</f>
        <v>4944.6499999999996</v>
      </c>
      <c r="Q284">
        <f>VLOOKUP($A284,Sheet2!$A:$E,3,0)</f>
        <v>5220.25</v>
      </c>
      <c r="R284">
        <f>VLOOKUP($A284,Sheet2!$A:$E,4,0)</f>
        <v>4944.6499999999996</v>
      </c>
      <c r="S284">
        <f>VLOOKUP($A284,Sheet2!$A:$E,5,0)</f>
        <v>5202</v>
      </c>
      <c r="T284">
        <f t="shared" si="76"/>
        <v>126</v>
      </c>
      <c r="U284">
        <f t="shared" si="77"/>
        <v>190</v>
      </c>
      <c r="V284">
        <f t="shared" si="78"/>
        <v>150</v>
      </c>
      <c r="W284">
        <f t="shared" si="79"/>
        <v>236</v>
      </c>
      <c r="X284" s="5">
        <f t="shared" si="80"/>
        <v>345.1</v>
      </c>
      <c r="Y284">
        <f t="shared" si="81"/>
        <v>362</v>
      </c>
      <c r="Z284">
        <f t="shared" si="82"/>
        <v>340</v>
      </c>
      <c r="AA284">
        <f t="shared" si="83"/>
        <v>345.65</v>
      </c>
      <c r="AB284">
        <f>IF(Z284/X284&lt;'model parameter'!$B$2,'model parameter'!$B$2,IF(Y284/X284&gt;'model parameter'!$B$1,'model parameter'!$B$1,AA284/X284))</f>
        <v>1.0015937409446536</v>
      </c>
      <c r="AC284">
        <f t="shared" si="93"/>
        <v>3.9954480141462603</v>
      </c>
      <c r="AD284">
        <f t="shared" si="91"/>
        <v>3.7511767625312897</v>
      </c>
      <c r="AF284">
        <f t="shared" si="90"/>
        <v>0.9852216748768472</v>
      </c>
      <c r="AG284">
        <f t="shared" si="84"/>
        <v>1.0489713126629963</v>
      </c>
      <c r="AH284" s="14">
        <f t="shared" si="85"/>
        <v>25947.016672454847</v>
      </c>
      <c r="AI284">
        <f t="shared" si="86"/>
        <v>25857.678821080299</v>
      </c>
      <c r="AJ284" s="14">
        <f t="shared" si="87"/>
        <v>-89.337851374548336</v>
      </c>
      <c r="AK284" s="14">
        <f t="shared" si="92"/>
        <v>37875.312682767319</v>
      </c>
      <c r="AL284">
        <f t="shared" si="88"/>
        <v>0.99655691239951338</v>
      </c>
      <c r="AM284">
        <f t="shared" si="94"/>
        <v>0.53746086687969319</v>
      </c>
      <c r="AN284" s="15">
        <f t="shared" si="89"/>
        <v>0</v>
      </c>
    </row>
    <row r="285" spans="1:40" x14ac:dyDescent="0.25">
      <c r="A285" s="2">
        <v>39493</v>
      </c>
      <c r="B285" s="2">
        <v>39506</v>
      </c>
      <c r="C285" t="s">
        <v>15</v>
      </c>
      <c r="D285">
        <v>5100</v>
      </c>
      <c r="E285">
        <v>158.80000000000001</v>
      </c>
      <c r="F285">
        <v>165.7</v>
      </c>
      <c r="G285">
        <v>92</v>
      </c>
      <c r="H285">
        <v>99.5</v>
      </c>
      <c r="I285" t="s">
        <v>16</v>
      </c>
      <c r="J285">
        <v>125</v>
      </c>
      <c r="K285">
        <v>305</v>
      </c>
      <c r="L285">
        <v>125</v>
      </c>
      <c r="M285">
        <v>293.25</v>
      </c>
      <c r="N285">
        <v>5302.9</v>
      </c>
      <c r="O285">
        <v>571.65</v>
      </c>
      <c r="P285">
        <f>VLOOKUP($A285,Sheet2!$A:$E,2,0)</f>
        <v>5202.8500000000004</v>
      </c>
      <c r="Q285">
        <f>VLOOKUP($A285,Sheet2!$A:$E,3,0)</f>
        <v>5315.4</v>
      </c>
      <c r="R285">
        <f>VLOOKUP($A285,Sheet2!$A:$E,4,0)</f>
        <v>5104.75</v>
      </c>
      <c r="S285">
        <f>VLOOKUP($A285,Sheet2!$A:$E,5,0)</f>
        <v>5302.9</v>
      </c>
      <c r="T285">
        <f t="shared" si="76"/>
        <v>92</v>
      </c>
      <c r="U285">
        <f t="shared" si="77"/>
        <v>120.25</v>
      </c>
      <c r="V285">
        <f t="shared" si="78"/>
        <v>170.44999999999982</v>
      </c>
      <c r="W285">
        <f t="shared" si="79"/>
        <v>305</v>
      </c>
      <c r="X285" s="5">
        <f t="shared" si="80"/>
        <v>283.8</v>
      </c>
      <c r="Y285">
        <f t="shared" si="81"/>
        <v>397</v>
      </c>
      <c r="Z285">
        <f t="shared" si="82"/>
        <v>245.25</v>
      </c>
      <c r="AA285">
        <f t="shared" si="83"/>
        <v>392.75</v>
      </c>
      <c r="AB285">
        <f>IF(Z285/X285&lt;'model parameter'!$B$2,'model parameter'!$B$2,IF(Y285/X285&gt;'model parameter'!$B$1,'model parameter'!$B$1,AA285/X285))</f>
        <v>1.1100000000000001</v>
      </c>
      <c r="AC285">
        <f t="shared" si="93"/>
        <v>4.434947295702349</v>
      </c>
      <c r="AD285">
        <f t="shared" si="91"/>
        <v>3.8611767625312901</v>
      </c>
      <c r="AF285">
        <f t="shared" si="90"/>
        <v>0.86416490486257924</v>
      </c>
      <c r="AG285">
        <f t="shared" si="84"/>
        <v>1.3988724453840733</v>
      </c>
      <c r="AH285" s="14">
        <f t="shared" si="85"/>
        <v>21346.440885279299</v>
      </c>
      <c r="AI285">
        <f t="shared" si="86"/>
        <v>23561.951295749117</v>
      </c>
      <c r="AJ285" s="14">
        <f t="shared" si="87"/>
        <v>2215.5104104698185</v>
      </c>
      <c r="AK285" s="14">
        <f t="shared" si="92"/>
        <v>40090.823093237137</v>
      </c>
      <c r="AL285">
        <f t="shared" si="88"/>
        <v>1.1037882812585238</v>
      </c>
      <c r="AM285">
        <f t="shared" si="94"/>
        <v>0.5932430064968528</v>
      </c>
      <c r="AN285" s="15">
        <f t="shared" si="89"/>
        <v>1</v>
      </c>
    </row>
    <row r="286" spans="1:40" x14ac:dyDescent="0.25">
      <c r="A286" s="2">
        <v>39496</v>
      </c>
      <c r="B286" s="2">
        <v>39506</v>
      </c>
      <c r="C286" t="s">
        <v>15</v>
      </c>
      <c r="D286">
        <v>5100</v>
      </c>
      <c r="E286">
        <v>90</v>
      </c>
      <c r="F286">
        <v>122</v>
      </c>
      <c r="G286">
        <v>64</v>
      </c>
      <c r="H286">
        <v>84.75</v>
      </c>
      <c r="I286" t="s">
        <v>16</v>
      </c>
      <c r="J286">
        <v>224</v>
      </c>
      <c r="K286">
        <v>320</v>
      </c>
      <c r="L286">
        <v>221</v>
      </c>
      <c r="M286">
        <v>253.9</v>
      </c>
      <c r="N286">
        <v>5276.9</v>
      </c>
      <c r="O286">
        <v>571.65</v>
      </c>
      <c r="P286">
        <f>VLOOKUP($A286,Sheet2!$A:$E,2,0)</f>
        <v>5304.45</v>
      </c>
      <c r="Q286">
        <f>VLOOKUP($A286,Sheet2!$A:$E,3,0)</f>
        <v>5348.6</v>
      </c>
      <c r="R286">
        <f>VLOOKUP($A286,Sheet2!$A:$E,4,0)</f>
        <v>5224</v>
      </c>
      <c r="S286">
        <f>VLOOKUP($A286,Sheet2!$A:$E,5,0)</f>
        <v>5276.9</v>
      </c>
      <c r="T286">
        <f t="shared" si="76"/>
        <v>71.399999999999636</v>
      </c>
      <c r="U286">
        <f t="shared" si="77"/>
        <v>97</v>
      </c>
      <c r="V286">
        <f t="shared" si="78"/>
        <v>246</v>
      </c>
      <c r="W286">
        <f t="shared" si="79"/>
        <v>312.60000000000036</v>
      </c>
      <c r="X286" s="5">
        <f t="shared" si="80"/>
        <v>314</v>
      </c>
      <c r="Y286">
        <f t="shared" si="81"/>
        <v>391.39999999999964</v>
      </c>
      <c r="Z286">
        <f t="shared" si="82"/>
        <v>314</v>
      </c>
      <c r="AA286">
        <f t="shared" si="83"/>
        <v>338.65</v>
      </c>
      <c r="AB286">
        <f>IF(Z286/X286&lt;'model parameter'!$B$2,'model parameter'!$B$2,IF(Y286/X286&gt;'model parameter'!$B$1,'model parameter'!$B$1,AA286/X286))</f>
        <v>1.1100000000000001</v>
      </c>
      <c r="AC286">
        <f t="shared" si="93"/>
        <v>4.9227914982296079</v>
      </c>
      <c r="AD286">
        <f t="shared" si="91"/>
        <v>3.9711767625312904</v>
      </c>
      <c r="AF286">
        <f t="shared" si="90"/>
        <v>1</v>
      </c>
      <c r="AG286">
        <f t="shared" si="84"/>
        <v>1.2464968152866231</v>
      </c>
      <c r="AH286" s="14">
        <f t="shared" si="85"/>
        <v>23612.956199679</v>
      </c>
      <c r="AI286">
        <f t="shared" si="86"/>
        <v>26074.271030149481</v>
      </c>
      <c r="AJ286" s="14">
        <f t="shared" si="87"/>
        <v>2461.314830470481</v>
      </c>
      <c r="AK286" s="14">
        <f t="shared" si="92"/>
        <v>42552.137923707618</v>
      </c>
      <c r="AL286">
        <f t="shared" si="88"/>
        <v>1.1042357767344666</v>
      </c>
      <c r="AM286">
        <f t="shared" si="94"/>
        <v>0.65508015207134251</v>
      </c>
      <c r="AN286" s="15">
        <f t="shared" si="89"/>
        <v>0</v>
      </c>
    </row>
    <row r="287" spans="1:40" x14ac:dyDescent="0.25">
      <c r="A287" s="2">
        <v>39497</v>
      </c>
      <c r="B287" s="2">
        <v>39506</v>
      </c>
      <c r="C287" t="s">
        <v>15</v>
      </c>
      <c r="D287">
        <v>5100</v>
      </c>
      <c r="E287">
        <v>65</v>
      </c>
      <c r="F287">
        <v>81.900000000000006</v>
      </c>
      <c r="G287">
        <v>50</v>
      </c>
      <c r="H287">
        <v>77.2</v>
      </c>
      <c r="I287" t="s">
        <v>16</v>
      </c>
      <c r="J287">
        <v>298.10000000000002</v>
      </c>
      <c r="K287">
        <v>316</v>
      </c>
      <c r="L287">
        <v>226.05</v>
      </c>
      <c r="M287">
        <v>238.65</v>
      </c>
      <c r="N287">
        <v>5280.8</v>
      </c>
      <c r="O287">
        <v>571.65</v>
      </c>
      <c r="P287">
        <f>VLOOKUP($A287,Sheet2!$A:$E,2,0)</f>
        <v>5278.4</v>
      </c>
      <c r="Q287">
        <f>VLOOKUP($A287,Sheet2!$A:$E,3,0)</f>
        <v>5368.45</v>
      </c>
      <c r="R287">
        <f>VLOOKUP($A287,Sheet2!$A:$E,4,0)</f>
        <v>5262</v>
      </c>
      <c r="S287">
        <f>VLOOKUP($A287,Sheet2!$A:$E,5,0)</f>
        <v>5280.8</v>
      </c>
      <c r="T287">
        <f t="shared" si="76"/>
        <v>50</v>
      </c>
      <c r="U287">
        <f t="shared" si="77"/>
        <v>64.050000000000182</v>
      </c>
      <c r="V287">
        <f t="shared" si="78"/>
        <v>243.89999999999964</v>
      </c>
      <c r="W287">
        <f t="shared" si="79"/>
        <v>316</v>
      </c>
      <c r="X287" s="5">
        <f t="shared" si="80"/>
        <v>363.1</v>
      </c>
      <c r="Y287">
        <f t="shared" si="81"/>
        <v>366</v>
      </c>
      <c r="Z287">
        <f t="shared" si="82"/>
        <v>290.10000000000019</v>
      </c>
      <c r="AA287">
        <f t="shared" si="83"/>
        <v>315.85000000000002</v>
      </c>
      <c r="AB287">
        <f>IF(Z287/X287&lt;'model parameter'!$B$2,'model parameter'!$B$2,IF(Y287/X287&gt;'model parameter'!$B$1,'model parameter'!$B$1,AA287/X287))</f>
        <v>0.86987055907463506</v>
      </c>
      <c r="AC287">
        <f t="shared" si="93"/>
        <v>4.282191392772849</v>
      </c>
      <c r="AD287">
        <f t="shared" si="91"/>
        <v>3.8410473216059255</v>
      </c>
      <c r="AF287">
        <f t="shared" si="90"/>
        <v>0.79895345634811399</v>
      </c>
      <c r="AG287">
        <f t="shared" si="84"/>
        <v>1.0079867805012392</v>
      </c>
      <c r="AH287" s="14">
        <f t="shared" si="85"/>
        <v>27297.919839977847</v>
      </c>
      <c r="AI287">
        <f t="shared" si="86"/>
        <v>23624.305869432697</v>
      </c>
      <c r="AJ287" s="14">
        <f t="shared" si="87"/>
        <v>-3673.6139705451496</v>
      </c>
      <c r="AK287" s="14">
        <f t="shared" si="92"/>
        <v>38878.523953162468</v>
      </c>
      <c r="AL287">
        <f t="shared" si="88"/>
        <v>0.86542513158218248</v>
      </c>
      <c r="AM287">
        <f t="shared" si="94"/>
        <v>0.56692282680321771</v>
      </c>
      <c r="AN287" s="15">
        <f t="shared" si="89"/>
        <v>0</v>
      </c>
    </row>
    <row r="288" spans="1:40" x14ac:dyDescent="0.25">
      <c r="A288" s="2">
        <v>39498</v>
      </c>
      <c r="B288" s="2">
        <v>39506</v>
      </c>
      <c r="C288" t="s">
        <v>15</v>
      </c>
      <c r="D288">
        <v>5100</v>
      </c>
      <c r="E288">
        <v>90</v>
      </c>
      <c r="F288">
        <v>145</v>
      </c>
      <c r="G288">
        <v>85</v>
      </c>
      <c r="H288">
        <v>119.55</v>
      </c>
      <c r="I288" t="s">
        <v>16</v>
      </c>
      <c r="J288">
        <v>211.1</v>
      </c>
      <c r="K288">
        <v>211.1</v>
      </c>
      <c r="L288">
        <v>117</v>
      </c>
      <c r="M288">
        <v>145.94999999999999</v>
      </c>
      <c r="N288">
        <v>5154.45</v>
      </c>
      <c r="O288">
        <v>571.65</v>
      </c>
      <c r="P288">
        <f>VLOOKUP($A288,Sheet2!$A:$E,2,0)</f>
        <v>5267.15</v>
      </c>
      <c r="Q288">
        <f>VLOOKUP($A288,Sheet2!$A:$E,3,0)</f>
        <v>5267.15</v>
      </c>
      <c r="R288">
        <f>VLOOKUP($A288,Sheet2!$A:$E,4,0)</f>
        <v>5116.3</v>
      </c>
      <c r="S288">
        <f>VLOOKUP($A288,Sheet2!$A:$E,5,0)</f>
        <v>5154.45</v>
      </c>
      <c r="T288">
        <f t="shared" si="76"/>
        <v>85</v>
      </c>
      <c r="U288">
        <f t="shared" si="77"/>
        <v>100.69999999999982</v>
      </c>
      <c r="V288">
        <f t="shared" si="78"/>
        <v>161.30000000000018</v>
      </c>
      <c r="W288">
        <f t="shared" si="79"/>
        <v>211.1</v>
      </c>
      <c r="X288" s="5">
        <f t="shared" si="80"/>
        <v>301.10000000000002</v>
      </c>
      <c r="Y288">
        <f t="shared" si="81"/>
        <v>306.30000000000018</v>
      </c>
      <c r="Z288">
        <f t="shared" si="82"/>
        <v>217.69999999999982</v>
      </c>
      <c r="AA288">
        <f t="shared" si="83"/>
        <v>265.5</v>
      </c>
      <c r="AB288">
        <f>IF(Z288/X288&lt;'model parameter'!$B$2,'model parameter'!$B$2,IF(Y288/X288&gt;'model parameter'!$B$1,'model parameter'!$B$1,AA288/X288))</f>
        <v>0.88176685486549311</v>
      </c>
      <c r="AC288">
        <f t="shared" si="93"/>
        <v>3.7758944363374005</v>
      </c>
      <c r="AD288">
        <f t="shared" si="91"/>
        <v>3.7228141764714184</v>
      </c>
      <c r="AF288">
        <f t="shared" si="90"/>
        <v>0.72301560943208165</v>
      </c>
      <c r="AG288">
        <f t="shared" si="84"/>
        <v>1.0172700099634677</v>
      </c>
      <c r="AH288" s="14">
        <f t="shared" si="85"/>
        <v>22644.808929620849</v>
      </c>
      <c r="AI288">
        <f t="shared" si="86"/>
        <v>19850.804925960998</v>
      </c>
      <c r="AJ288" s="14">
        <f t="shared" si="87"/>
        <v>-2794.0040036598512</v>
      </c>
      <c r="AK288" s="14">
        <f t="shared" si="92"/>
        <v>36084.519949502617</v>
      </c>
      <c r="AL288">
        <f t="shared" si="88"/>
        <v>0.87661613695467677</v>
      </c>
      <c r="AM288">
        <f t="shared" si="94"/>
        <v>0.49697369838366201</v>
      </c>
      <c r="AN288" s="15">
        <f t="shared" si="89"/>
        <v>0</v>
      </c>
    </row>
    <row r="289" spans="1:40" x14ac:dyDescent="0.25">
      <c r="A289" s="2">
        <v>39499</v>
      </c>
      <c r="B289" s="2">
        <v>39506</v>
      </c>
      <c r="C289" t="s">
        <v>15</v>
      </c>
      <c r="D289">
        <v>5100</v>
      </c>
      <c r="E289">
        <v>82</v>
      </c>
      <c r="F289">
        <v>137</v>
      </c>
      <c r="G289">
        <v>68</v>
      </c>
      <c r="H289">
        <v>85.8</v>
      </c>
      <c r="I289" t="s">
        <v>16</v>
      </c>
      <c r="J289">
        <v>180</v>
      </c>
      <c r="K289">
        <v>189.75</v>
      </c>
      <c r="L289">
        <v>117</v>
      </c>
      <c r="M289">
        <v>164.4</v>
      </c>
      <c r="N289">
        <v>5191.8</v>
      </c>
      <c r="O289">
        <v>571.65</v>
      </c>
      <c r="P289">
        <f>VLOOKUP($A289,Sheet2!$A:$E,2,0)</f>
        <v>5156.8999999999996</v>
      </c>
      <c r="Q289">
        <f>VLOOKUP($A289,Sheet2!$A:$E,3,0)</f>
        <v>5241.3500000000004</v>
      </c>
      <c r="R289">
        <f>VLOOKUP($A289,Sheet2!$A:$E,4,0)</f>
        <v>5120.05</v>
      </c>
      <c r="S289">
        <f>VLOOKUP($A289,Sheet2!$A:$E,5,0)</f>
        <v>5191.8</v>
      </c>
      <c r="T289">
        <f t="shared" si="76"/>
        <v>68</v>
      </c>
      <c r="U289">
        <f t="shared" si="77"/>
        <v>96.949999999999818</v>
      </c>
      <c r="V289">
        <f t="shared" si="78"/>
        <v>157.05000000000018</v>
      </c>
      <c r="W289">
        <f t="shared" si="79"/>
        <v>189.75</v>
      </c>
      <c r="X289" s="5">
        <f t="shared" si="80"/>
        <v>262</v>
      </c>
      <c r="Y289">
        <f t="shared" si="81"/>
        <v>294.05000000000018</v>
      </c>
      <c r="Z289">
        <f t="shared" si="82"/>
        <v>213.94999999999982</v>
      </c>
      <c r="AA289">
        <f t="shared" si="83"/>
        <v>250.2</v>
      </c>
      <c r="AB289">
        <f>IF(Z289/X289&lt;'model parameter'!$B$2,'model parameter'!$B$2,IF(Y289/X289&gt;'model parameter'!$B$1,'model parameter'!$B$1,AA289/X289))</f>
        <v>1.1100000000000001</v>
      </c>
      <c r="AC289">
        <f t="shared" si="93"/>
        <v>4.1912428243345152</v>
      </c>
      <c r="AD289">
        <f t="shared" si="91"/>
        <v>3.8328141764714188</v>
      </c>
      <c r="AF289">
        <f t="shared" si="90"/>
        <v>0.81660305343511386</v>
      </c>
      <c r="AG289">
        <f t="shared" si="84"/>
        <v>1.1223282442748099</v>
      </c>
      <c r="AH289" s="14">
        <f t="shared" si="85"/>
        <v>19710.347049057</v>
      </c>
      <c r="AI289">
        <f t="shared" si="86"/>
        <v>21748.422480850841</v>
      </c>
      <c r="AJ289" s="14">
        <f t="shared" si="87"/>
        <v>2038.0754317938408</v>
      </c>
      <c r="AK289" s="14">
        <f t="shared" si="92"/>
        <v>38122.595381296458</v>
      </c>
      <c r="AL289">
        <f t="shared" si="88"/>
        <v>1.103401296117277</v>
      </c>
      <c r="AM289">
        <f t="shared" si="94"/>
        <v>0.54836142293272938</v>
      </c>
      <c r="AN289" s="15">
        <f t="shared" si="89"/>
        <v>1</v>
      </c>
    </row>
    <row r="290" spans="1:40" x14ac:dyDescent="0.25">
      <c r="A290" s="2">
        <v>39500</v>
      </c>
      <c r="B290" s="2">
        <v>39506</v>
      </c>
      <c r="C290" t="s">
        <v>15</v>
      </c>
      <c r="D290">
        <v>5100</v>
      </c>
      <c r="E290">
        <v>115</v>
      </c>
      <c r="F290">
        <v>130.1</v>
      </c>
      <c r="G290">
        <v>95</v>
      </c>
      <c r="H290">
        <v>113.05</v>
      </c>
      <c r="I290" t="s">
        <v>16</v>
      </c>
      <c r="J290">
        <v>149</v>
      </c>
      <c r="K290">
        <v>149</v>
      </c>
      <c r="L290">
        <v>100.1</v>
      </c>
      <c r="M290">
        <v>108.65</v>
      </c>
      <c r="N290">
        <v>5110.75</v>
      </c>
      <c r="O290">
        <v>571.65</v>
      </c>
      <c r="P290">
        <f>VLOOKUP($A290,Sheet2!$A:$E,2,0)</f>
        <v>5183.3999999999996</v>
      </c>
      <c r="Q290">
        <f>VLOOKUP($A290,Sheet2!$A:$E,3,0)</f>
        <v>5184</v>
      </c>
      <c r="R290">
        <f>VLOOKUP($A290,Sheet2!$A:$E,4,0)</f>
        <v>5092.8</v>
      </c>
      <c r="S290">
        <f>VLOOKUP($A290,Sheet2!$A:$E,5,0)</f>
        <v>5110.75</v>
      </c>
      <c r="T290">
        <f t="shared" si="76"/>
        <v>95</v>
      </c>
      <c r="U290">
        <f t="shared" si="77"/>
        <v>107.30000000000018</v>
      </c>
      <c r="V290">
        <f t="shared" si="78"/>
        <v>122.90000000000055</v>
      </c>
      <c r="W290">
        <f t="shared" si="79"/>
        <v>149</v>
      </c>
      <c r="X290" s="5">
        <f t="shared" si="80"/>
        <v>264</v>
      </c>
      <c r="Y290">
        <f t="shared" si="81"/>
        <v>264</v>
      </c>
      <c r="Z290">
        <f t="shared" si="82"/>
        <v>207.40000000000018</v>
      </c>
      <c r="AA290">
        <f t="shared" si="83"/>
        <v>221.7</v>
      </c>
      <c r="AB290">
        <f>IF(Z290/X290&lt;'model parameter'!$B$2,'model parameter'!$B$2,IF(Y290/X290&gt;'model parameter'!$B$1,'model parameter'!$B$1,AA290/X290))</f>
        <v>0.83977272727272723</v>
      </c>
      <c r="AC290">
        <f t="shared" si="93"/>
        <v>3.519691417253644</v>
      </c>
      <c r="AD290">
        <f t="shared" si="91"/>
        <v>3.6725869037441461</v>
      </c>
      <c r="AF290">
        <f t="shared" si="90"/>
        <v>0.78560606060606131</v>
      </c>
      <c r="AG290">
        <f t="shared" si="84"/>
        <v>1</v>
      </c>
      <c r="AH290" s="14">
        <f t="shared" si="85"/>
        <v>19860.447401003999</v>
      </c>
      <c r="AI290">
        <f t="shared" si="86"/>
        <v>16568.196359445399</v>
      </c>
      <c r="AJ290" s="14">
        <f t="shared" si="87"/>
        <v>-3292.2510415586003</v>
      </c>
      <c r="AK290" s="14">
        <f t="shared" si="92"/>
        <v>34830.344339737858</v>
      </c>
      <c r="AL290">
        <f t="shared" si="88"/>
        <v>0.83423077158915526</v>
      </c>
      <c r="AM290">
        <f t="shared" si="94"/>
        <v>0.45745997296289792</v>
      </c>
      <c r="AN290" s="15">
        <f t="shared" si="89"/>
        <v>0</v>
      </c>
    </row>
    <row r="291" spans="1:40" x14ac:dyDescent="0.25">
      <c r="A291" s="2">
        <v>39503</v>
      </c>
      <c r="B291" s="2">
        <v>39506</v>
      </c>
      <c r="C291" t="s">
        <v>15</v>
      </c>
      <c r="D291">
        <v>5100</v>
      </c>
      <c r="E291">
        <v>81</v>
      </c>
      <c r="F291">
        <v>128.80000000000001</v>
      </c>
      <c r="G291">
        <v>39</v>
      </c>
      <c r="H291">
        <v>41.85</v>
      </c>
      <c r="I291" t="s">
        <v>16</v>
      </c>
      <c r="J291">
        <v>128.80000000000001</v>
      </c>
      <c r="K291">
        <v>159</v>
      </c>
      <c r="L291">
        <v>64.5</v>
      </c>
      <c r="M291">
        <v>150.55000000000001</v>
      </c>
      <c r="N291">
        <v>5200.7</v>
      </c>
      <c r="O291">
        <v>571.65</v>
      </c>
      <c r="P291">
        <f>VLOOKUP($A291,Sheet2!$A:$E,2,0)</f>
        <v>5112.25</v>
      </c>
      <c r="Q291">
        <f>VLOOKUP($A291,Sheet2!$A:$E,3,0)</f>
        <v>5212.3500000000004</v>
      </c>
      <c r="R291">
        <f>VLOOKUP($A291,Sheet2!$A:$E,4,0)</f>
        <v>5055.1499999999996</v>
      </c>
      <c r="S291">
        <f>VLOOKUP($A291,Sheet2!$A:$E,5,0)</f>
        <v>5200.7</v>
      </c>
      <c r="T291">
        <f t="shared" si="76"/>
        <v>46.649999999999636</v>
      </c>
      <c r="U291">
        <f t="shared" si="77"/>
        <v>109.35000000000036</v>
      </c>
      <c r="V291">
        <f t="shared" si="78"/>
        <v>83.949999999999818</v>
      </c>
      <c r="W291">
        <f t="shared" si="79"/>
        <v>151.35000000000036</v>
      </c>
      <c r="X291" s="5">
        <f t="shared" si="80"/>
        <v>209.8</v>
      </c>
      <c r="Y291">
        <f t="shared" si="81"/>
        <v>212.74999999999983</v>
      </c>
      <c r="Z291">
        <f t="shared" si="82"/>
        <v>173.85000000000036</v>
      </c>
      <c r="AA291">
        <f t="shared" si="83"/>
        <v>192.4</v>
      </c>
      <c r="AB291">
        <f>IF(Z291/X291&lt;'model parameter'!$B$2,'model parameter'!$B$2,IF(Y291/X291&gt;'model parameter'!$B$1,'model parameter'!$B$1,AA291/X291))</f>
        <v>0.91706387035271686</v>
      </c>
      <c r="AC291">
        <f t="shared" si="93"/>
        <v>3.2277818335538662</v>
      </c>
      <c r="AD291">
        <f t="shared" si="91"/>
        <v>3.5896507740968628</v>
      </c>
      <c r="AF291">
        <f t="shared" si="90"/>
        <v>0.82864632983794262</v>
      </c>
      <c r="AG291">
        <f t="shared" si="84"/>
        <v>1.0140610104861765</v>
      </c>
      <c r="AH291" s="14">
        <f t="shared" si="85"/>
        <v>15792.727863240298</v>
      </c>
      <c r="AI291">
        <f t="shared" si="86"/>
        <v>14372.296108328799</v>
      </c>
      <c r="AJ291" s="14">
        <f t="shared" si="87"/>
        <v>-1420.4317549114985</v>
      </c>
      <c r="AK291" s="14">
        <f t="shared" si="92"/>
        <v>33409.912584826357</v>
      </c>
      <c r="AL291">
        <f t="shared" si="88"/>
        <v>0.91005785908476622</v>
      </c>
      <c r="AM291">
        <f t="shared" si="94"/>
        <v>0.41631504361158994</v>
      </c>
      <c r="AN291" s="15">
        <f t="shared" si="89"/>
        <v>0</v>
      </c>
    </row>
    <row r="292" spans="1:40" x14ac:dyDescent="0.25">
      <c r="A292" s="2">
        <v>39504</v>
      </c>
      <c r="B292" s="2">
        <v>39506</v>
      </c>
      <c r="C292" t="s">
        <v>15</v>
      </c>
      <c r="D292">
        <v>5100</v>
      </c>
      <c r="E292">
        <v>30.75</v>
      </c>
      <c r="F292">
        <v>32.700000000000003</v>
      </c>
      <c r="G292">
        <v>11.05</v>
      </c>
      <c r="H292">
        <v>14.4</v>
      </c>
      <c r="I292" t="s">
        <v>16</v>
      </c>
      <c r="J292">
        <v>151</v>
      </c>
      <c r="K292">
        <v>200.55</v>
      </c>
      <c r="L292">
        <v>148</v>
      </c>
      <c r="M292">
        <v>190.5</v>
      </c>
      <c r="N292">
        <v>5270.05</v>
      </c>
      <c r="O292">
        <v>571.65</v>
      </c>
      <c r="P292">
        <f>VLOOKUP($A292,Sheet2!$A:$E,2,0)</f>
        <v>5200.8</v>
      </c>
      <c r="Q292">
        <f>VLOOKUP($A292,Sheet2!$A:$E,3,0)</f>
        <v>5281.2</v>
      </c>
      <c r="R292">
        <f>VLOOKUP($A292,Sheet2!$A:$E,4,0)</f>
        <v>5200.8</v>
      </c>
      <c r="S292">
        <f>VLOOKUP($A292,Sheet2!$A:$E,5,0)</f>
        <v>5270.05</v>
      </c>
      <c r="T292">
        <f t="shared" si="76"/>
        <v>19.350000000000364</v>
      </c>
      <c r="U292">
        <f t="shared" si="77"/>
        <v>32.700000000000003</v>
      </c>
      <c r="V292">
        <f t="shared" si="78"/>
        <v>148</v>
      </c>
      <c r="W292">
        <f t="shared" si="79"/>
        <v>192.25</v>
      </c>
      <c r="X292" s="5">
        <f t="shared" si="80"/>
        <v>181.75</v>
      </c>
      <c r="Y292">
        <f t="shared" si="81"/>
        <v>219.90000000000038</v>
      </c>
      <c r="Z292">
        <f t="shared" si="82"/>
        <v>180.7</v>
      </c>
      <c r="AA292">
        <f t="shared" si="83"/>
        <v>204.9</v>
      </c>
      <c r="AB292">
        <f>IF(Z292/X292&lt;'model parameter'!$B$2,'model parameter'!$B$2,IF(Y292/X292&gt;'model parameter'!$B$1,'model parameter'!$B$1,AA292/X292))</f>
        <v>1.1100000000000001</v>
      </c>
      <c r="AC292">
        <f t="shared" si="93"/>
        <v>3.5828378352447916</v>
      </c>
      <c r="AD292">
        <f t="shared" si="91"/>
        <v>3.6996507740968632</v>
      </c>
      <c r="AF292">
        <f t="shared" si="90"/>
        <v>0.99422283356258589</v>
      </c>
      <c r="AG292">
        <f t="shared" si="84"/>
        <v>1.2099037138927118</v>
      </c>
      <c r="AH292" s="14">
        <f t="shared" si="85"/>
        <v>13687.570427183624</v>
      </c>
      <c r="AI292">
        <f t="shared" si="86"/>
        <v>15072.473517750534</v>
      </c>
      <c r="AJ292" s="14">
        <f t="shared" si="87"/>
        <v>1384.9030905669097</v>
      </c>
      <c r="AK292" s="14">
        <f t="shared" si="92"/>
        <v>34794.815675393271</v>
      </c>
      <c r="AL292">
        <f t="shared" si="88"/>
        <v>1.1011796138645966</v>
      </c>
      <c r="AM292">
        <f t="shared" si="94"/>
        <v>0.45843763897023332</v>
      </c>
      <c r="AN292" s="15">
        <f t="shared" si="89"/>
        <v>0</v>
      </c>
    </row>
    <row r="293" spans="1:40" x14ac:dyDescent="0.25">
      <c r="A293" s="2">
        <v>39505</v>
      </c>
      <c r="B293" s="2">
        <v>39506</v>
      </c>
      <c r="C293" t="s">
        <v>15</v>
      </c>
      <c r="D293">
        <v>5100</v>
      </c>
      <c r="E293">
        <v>7.7</v>
      </c>
      <c r="F293">
        <v>9.9499999999999993</v>
      </c>
      <c r="G293">
        <v>3.15</v>
      </c>
      <c r="H293">
        <v>7.15</v>
      </c>
      <c r="I293" t="s">
        <v>16</v>
      </c>
      <c r="J293">
        <v>216</v>
      </c>
      <c r="K293">
        <v>280</v>
      </c>
      <c r="L293">
        <v>145</v>
      </c>
      <c r="M293">
        <v>164.7</v>
      </c>
      <c r="N293">
        <v>5268.4</v>
      </c>
      <c r="O293">
        <v>571.65</v>
      </c>
      <c r="P293">
        <f>VLOOKUP($A293,Sheet2!$A:$E,2,0)</f>
        <v>5271.4</v>
      </c>
      <c r="Q293">
        <f>VLOOKUP($A293,Sheet2!$A:$E,3,0)</f>
        <v>5368.15</v>
      </c>
      <c r="R293">
        <f>VLOOKUP($A293,Sheet2!$A:$E,4,0)</f>
        <v>5249.75</v>
      </c>
      <c r="S293">
        <f>VLOOKUP($A293,Sheet2!$A:$E,5,0)</f>
        <v>5268.4</v>
      </c>
      <c r="T293">
        <f t="shared" si="76"/>
        <v>11.850000000000364</v>
      </c>
      <c r="U293">
        <f t="shared" si="77"/>
        <v>0</v>
      </c>
      <c r="V293">
        <f t="shared" si="78"/>
        <v>159.69999999999982</v>
      </c>
      <c r="W293">
        <f t="shared" si="79"/>
        <v>271.29999999999927</v>
      </c>
      <c r="X293" s="5">
        <f t="shared" si="80"/>
        <v>223.7</v>
      </c>
      <c r="Y293">
        <f t="shared" si="81"/>
        <v>291.85000000000036</v>
      </c>
      <c r="Z293">
        <f t="shared" si="82"/>
        <v>145</v>
      </c>
      <c r="AA293">
        <f t="shared" si="83"/>
        <v>171.85</v>
      </c>
      <c r="AB293">
        <f>IF(Z293/X293&lt;'model parameter'!$B$2,'model parameter'!$B$2,IF(Y293/X293&gt;'model parameter'!$B$1,'model parameter'!$B$1,AA293/X293))</f>
        <v>1.1100000000000001</v>
      </c>
      <c r="AC293">
        <f t="shared" si="93"/>
        <v>3.9769499971217188</v>
      </c>
      <c r="AD293">
        <f t="shared" si="91"/>
        <v>3.8096507740968635</v>
      </c>
      <c r="AF293">
        <f t="shared" si="90"/>
        <v>0.64818953956191327</v>
      </c>
      <c r="AG293">
        <f t="shared" si="84"/>
        <v>1.3046490835941009</v>
      </c>
      <c r="AH293" s="14">
        <f t="shared" si="85"/>
        <v>16835.925309271952</v>
      </c>
      <c r="AI293">
        <f t="shared" si="86"/>
        <v>18562.268645502034</v>
      </c>
      <c r="AJ293" s="14">
        <f t="shared" si="87"/>
        <v>1726.3433362300821</v>
      </c>
      <c r="AK293" s="14">
        <f t="shared" si="92"/>
        <v>36521.159011623356</v>
      </c>
      <c r="AL293">
        <f t="shared" si="88"/>
        <v>1.102539260807919</v>
      </c>
      <c r="AM293">
        <f t="shared" si="94"/>
        <v>0.50544549559676866</v>
      </c>
      <c r="AN293" s="15">
        <f t="shared" si="89"/>
        <v>1</v>
      </c>
    </row>
    <row r="294" spans="1:40" x14ac:dyDescent="0.25">
      <c r="A294" s="2">
        <v>39506</v>
      </c>
      <c r="B294" s="2">
        <v>39506</v>
      </c>
      <c r="C294" t="s">
        <v>15</v>
      </c>
      <c r="D294">
        <v>5100</v>
      </c>
      <c r="E294">
        <v>8</v>
      </c>
      <c r="F294">
        <v>8</v>
      </c>
      <c r="G294">
        <v>0.05</v>
      </c>
      <c r="H294">
        <v>0.15</v>
      </c>
      <c r="I294" t="s">
        <v>16</v>
      </c>
      <c r="J294">
        <v>160.25</v>
      </c>
      <c r="K294">
        <v>184</v>
      </c>
      <c r="L294">
        <v>120</v>
      </c>
      <c r="M294">
        <v>167.45</v>
      </c>
      <c r="N294">
        <v>5285.1</v>
      </c>
      <c r="O294">
        <v>571.65</v>
      </c>
      <c r="P294">
        <f>VLOOKUP($A294,Sheet2!$A:$E,2,0)</f>
        <v>5266.35</v>
      </c>
      <c r="Q294">
        <f>VLOOKUP($A294,Sheet2!$A:$E,3,0)</f>
        <v>5302.85</v>
      </c>
      <c r="R294">
        <f>VLOOKUP($A294,Sheet2!$A:$E,4,0)</f>
        <v>5227.1499999999996</v>
      </c>
      <c r="S294">
        <f>VLOOKUP($A294,Sheet2!$A:$E,5,0)</f>
        <v>5285.1</v>
      </c>
      <c r="T294">
        <f t="shared" si="76"/>
        <v>0.05</v>
      </c>
      <c r="U294">
        <f t="shared" si="77"/>
        <v>0</v>
      </c>
      <c r="V294">
        <f t="shared" si="78"/>
        <v>135.14999999999964</v>
      </c>
      <c r="W294">
        <f t="shared" si="79"/>
        <v>184</v>
      </c>
      <c r="X294" s="5">
        <f t="shared" si="80"/>
        <v>168.25</v>
      </c>
      <c r="Y294">
        <f t="shared" si="81"/>
        <v>184.05</v>
      </c>
      <c r="Z294">
        <f t="shared" si="82"/>
        <v>120</v>
      </c>
      <c r="AA294">
        <f t="shared" si="83"/>
        <v>167.6</v>
      </c>
      <c r="AB294">
        <f>IF(Z294/X294&lt;'model parameter'!$B$2,'model parameter'!$B$2,IF(Y294/X294&gt;'model parameter'!$B$1,'model parameter'!$B$1,AA294/X294))</f>
        <v>0.9961367013372957</v>
      </c>
      <c r="AC294">
        <f t="shared" si="93"/>
        <v>3.9615858515161966</v>
      </c>
      <c r="AD294">
        <f t="shared" si="91"/>
        <v>3.8057874754341592</v>
      </c>
      <c r="AF294">
        <f t="shared" si="90"/>
        <v>0.71322436849925708</v>
      </c>
      <c r="AG294">
        <f t="shared" si="84"/>
        <v>1.0939078751857356</v>
      </c>
      <c r="AH294" s="14">
        <f t="shared" si="85"/>
        <v>12674.393051541374</v>
      </c>
      <c r="AI294">
        <f t="shared" si="86"/>
        <v>12513.6501619912</v>
      </c>
      <c r="AJ294" s="14">
        <f t="shared" si="87"/>
        <v>-160.74288955017437</v>
      </c>
      <c r="AK294" s="14">
        <f t="shared" si="92"/>
        <v>36360.416122073184</v>
      </c>
      <c r="AL294">
        <f t="shared" si="88"/>
        <v>0.98731750791564521</v>
      </c>
      <c r="AM294">
        <f t="shared" si="94"/>
        <v>0.49903518709978983</v>
      </c>
      <c r="AN294" s="15">
        <f t="shared" si="89"/>
        <v>0</v>
      </c>
    </row>
    <row r="295" spans="1:40" x14ac:dyDescent="0.25">
      <c r="A295" s="2">
        <v>39507</v>
      </c>
      <c r="B295" s="2">
        <v>39534</v>
      </c>
      <c r="C295" t="s">
        <v>15</v>
      </c>
      <c r="D295">
        <v>5200</v>
      </c>
      <c r="E295">
        <v>239</v>
      </c>
      <c r="F295">
        <v>314</v>
      </c>
      <c r="G295">
        <v>210.3</v>
      </c>
      <c r="H295">
        <v>226.4</v>
      </c>
      <c r="I295" t="s">
        <v>16</v>
      </c>
      <c r="J295">
        <v>250</v>
      </c>
      <c r="K295">
        <v>251</v>
      </c>
      <c r="L295">
        <v>168</v>
      </c>
      <c r="M295">
        <v>211.1</v>
      </c>
      <c r="N295">
        <v>5223.5</v>
      </c>
      <c r="O295">
        <v>489</v>
      </c>
      <c r="P295">
        <f>VLOOKUP($A295,Sheet2!$A:$E,2,0)</f>
        <v>5285</v>
      </c>
      <c r="Q295">
        <f>VLOOKUP($A295,Sheet2!$A:$E,3,0)</f>
        <v>5290.8</v>
      </c>
      <c r="R295">
        <f>VLOOKUP($A295,Sheet2!$A:$E,4,0)</f>
        <v>5098.3500000000004</v>
      </c>
      <c r="S295">
        <f>VLOOKUP($A295,Sheet2!$A:$E,5,0)</f>
        <v>5223.5</v>
      </c>
      <c r="T295">
        <f t="shared" si="76"/>
        <v>210.3</v>
      </c>
      <c r="U295">
        <f t="shared" si="77"/>
        <v>269.64999999999964</v>
      </c>
      <c r="V295">
        <f t="shared" si="78"/>
        <v>212.35000000000036</v>
      </c>
      <c r="W295">
        <f t="shared" si="79"/>
        <v>251</v>
      </c>
      <c r="X295" s="5">
        <f t="shared" si="80"/>
        <v>489</v>
      </c>
      <c r="Y295">
        <f t="shared" si="81"/>
        <v>526.35000000000036</v>
      </c>
      <c r="Z295">
        <f t="shared" si="82"/>
        <v>437.5</v>
      </c>
      <c r="AA295">
        <f t="shared" si="83"/>
        <v>437.5</v>
      </c>
      <c r="AB295">
        <f>IF(Z295/X295&lt;'model parameter'!$B$2,'model parameter'!$B$2,IF(Y295/X295&gt;'model parameter'!$B$1,'model parameter'!$B$1,AA295/X295))</f>
        <v>0.89468302658486709</v>
      </c>
      <c r="AC295">
        <f t="shared" si="93"/>
        <v>3.5443636197102988</v>
      </c>
      <c r="AD295">
        <f t="shared" si="91"/>
        <v>3.7004705020190265</v>
      </c>
      <c r="AF295">
        <f t="shared" si="90"/>
        <v>0.89468302658486709</v>
      </c>
      <c r="AG295">
        <f t="shared" si="84"/>
        <v>1.0763803680981603</v>
      </c>
      <c r="AH295" s="14">
        <f t="shared" si="85"/>
        <v>36746.736995041494</v>
      </c>
      <c r="AI295">
        <f t="shared" si="86"/>
        <v>32741.413908624996</v>
      </c>
      <c r="AJ295" s="14">
        <f t="shared" si="87"/>
        <v>-4005.323086416498</v>
      </c>
      <c r="AK295" s="14">
        <f t="shared" si="92"/>
        <v>32355.093035656686</v>
      </c>
      <c r="AL295">
        <f t="shared" si="88"/>
        <v>0.89100193883998557</v>
      </c>
      <c r="AM295">
        <f t="shared" si="94"/>
        <v>0.44464131925528771</v>
      </c>
      <c r="AN295" s="15">
        <f t="shared" si="89"/>
        <v>0</v>
      </c>
    </row>
    <row r="296" spans="1:40" x14ac:dyDescent="0.25">
      <c r="A296" s="2">
        <v>39510</v>
      </c>
      <c r="B296" s="2">
        <v>39534</v>
      </c>
      <c r="C296" t="s">
        <v>15</v>
      </c>
      <c r="D296">
        <v>5200</v>
      </c>
      <c r="E296">
        <v>320.35000000000002</v>
      </c>
      <c r="F296">
        <v>402</v>
      </c>
      <c r="G296">
        <v>290.55</v>
      </c>
      <c r="H296">
        <v>392.8</v>
      </c>
      <c r="I296" t="s">
        <v>16</v>
      </c>
      <c r="J296">
        <v>169.95</v>
      </c>
      <c r="K296">
        <v>169.95</v>
      </c>
      <c r="L296">
        <v>83</v>
      </c>
      <c r="M296">
        <v>88.95</v>
      </c>
      <c r="N296">
        <v>4953</v>
      </c>
      <c r="O296">
        <v>489</v>
      </c>
      <c r="P296">
        <f>VLOOKUP($A296,Sheet2!$A:$E,2,0)</f>
        <v>5222.8</v>
      </c>
      <c r="Q296">
        <f>VLOOKUP($A296,Sheet2!$A:$E,3,0)</f>
        <v>5222.8</v>
      </c>
      <c r="R296">
        <f>VLOOKUP($A296,Sheet2!$A:$E,4,0)</f>
        <v>4936.05</v>
      </c>
      <c r="S296">
        <f>VLOOKUP($A296,Sheet2!$A:$E,5,0)</f>
        <v>4953</v>
      </c>
      <c r="T296">
        <f t="shared" si="76"/>
        <v>290.55</v>
      </c>
      <c r="U296">
        <f t="shared" si="77"/>
        <v>346.94999999999982</v>
      </c>
      <c r="V296">
        <f t="shared" si="78"/>
        <v>138.05000000000018</v>
      </c>
      <c r="W296">
        <f t="shared" si="79"/>
        <v>169.95</v>
      </c>
      <c r="X296" s="5">
        <f t="shared" si="80"/>
        <v>490.3</v>
      </c>
      <c r="Y296">
        <f t="shared" si="81"/>
        <v>540.05000000000018</v>
      </c>
      <c r="Z296">
        <f t="shared" si="82"/>
        <v>429.94999999999982</v>
      </c>
      <c r="AA296">
        <f t="shared" si="83"/>
        <v>481.75</v>
      </c>
      <c r="AB296">
        <f>IF(Z296/X296&lt;'model parameter'!$B$2,'model parameter'!$B$2,IF(Y296/X296&gt;'model parameter'!$B$1,'model parameter'!$B$1,AA296/X296))</f>
        <v>0.98256169692025286</v>
      </c>
      <c r="AC296">
        <f t="shared" si="93"/>
        <v>3.4825559326849609</v>
      </c>
      <c r="AD296">
        <f t="shared" si="91"/>
        <v>3.6830321989392791</v>
      </c>
      <c r="AF296">
        <f t="shared" si="90"/>
        <v>0.87691209463593678</v>
      </c>
      <c r="AG296">
        <f t="shared" si="84"/>
        <v>1.1014684886804</v>
      </c>
      <c r="AH296" s="14">
        <f t="shared" si="85"/>
        <v>36844.302223807041</v>
      </c>
      <c r="AI296">
        <f t="shared" si="86"/>
        <v>36057.747905618497</v>
      </c>
      <c r="AJ296" s="14">
        <f t="shared" si="87"/>
        <v>-786.55431818854413</v>
      </c>
      <c r="AK296" s="14">
        <f t="shared" si="92"/>
        <v>31568.538717468142</v>
      </c>
      <c r="AL296">
        <f t="shared" si="88"/>
        <v>0.9786519415292303</v>
      </c>
      <c r="AM296">
        <f t="shared" si="94"/>
        <v>0.43514909037330568</v>
      </c>
      <c r="AN296" s="15">
        <f t="shared" si="89"/>
        <v>1</v>
      </c>
    </row>
    <row r="297" spans="1:40" x14ac:dyDescent="0.25">
      <c r="A297" s="2">
        <v>39511</v>
      </c>
      <c r="B297" s="2">
        <v>39534</v>
      </c>
      <c r="C297" t="s">
        <v>15</v>
      </c>
      <c r="D297">
        <v>5200</v>
      </c>
      <c r="E297">
        <v>393.9</v>
      </c>
      <c r="F297">
        <v>470</v>
      </c>
      <c r="G297">
        <v>355.35</v>
      </c>
      <c r="H297">
        <v>430.4</v>
      </c>
      <c r="I297" t="s">
        <v>16</v>
      </c>
      <c r="J297">
        <v>90</v>
      </c>
      <c r="K297">
        <v>99</v>
      </c>
      <c r="L297">
        <v>51.2</v>
      </c>
      <c r="M297">
        <v>63.05</v>
      </c>
      <c r="N297">
        <v>4864.25</v>
      </c>
      <c r="O297">
        <v>489</v>
      </c>
      <c r="P297">
        <f>VLOOKUP($A297,Sheet2!$A:$E,2,0)</f>
        <v>4958.55</v>
      </c>
      <c r="Q297">
        <f>VLOOKUP($A297,Sheet2!$A:$E,3,0)</f>
        <v>4976.7</v>
      </c>
      <c r="R297">
        <f>VLOOKUP($A297,Sheet2!$A:$E,4,0)</f>
        <v>4812.95</v>
      </c>
      <c r="S297">
        <f>VLOOKUP($A297,Sheet2!$A:$E,5,0)</f>
        <v>4864.25</v>
      </c>
      <c r="T297">
        <f t="shared" si="76"/>
        <v>355.35</v>
      </c>
      <c r="U297">
        <f t="shared" si="77"/>
        <v>438.25</v>
      </c>
      <c r="V297">
        <f t="shared" si="78"/>
        <v>82.949999999999818</v>
      </c>
      <c r="W297">
        <f t="shared" si="79"/>
        <v>99</v>
      </c>
      <c r="X297" s="5">
        <f t="shared" si="80"/>
        <v>483.9</v>
      </c>
      <c r="Y297">
        <f t="shared" si="81"/>
        <v>552.94999999999982</v>
      </c>
      <c r="Z297">
        <f t="shared" si="82"/>
        <v>454.35</v>
      </c>
      <c r="AA297">
        <f t="shared" si="83"/>
        <v>493.45</v>
      </c>
      <c r="AB297">
        <f>IF(Z297/X297&lt;'model parameter'!$B$2,'model parameter'!$B$2,IF(Y297/X297&gt;'model parameter'!$B$1,'model parameter'!$B$1,AA297/X297))</f>
        <v>1.1100000000000001</v>
      </c>
      <c r="AC297">
        <f t="shared" si="93"/>
        <v>3.8656370852803068</v>
      </c>
      <c r="AD297">
        <f t="shared" si="91"/>
        <v>3.7930321989392795</v>
      </c>
      <c r="AF297">
        <f t="shared" si="90"/>
        <v>0.93893366398016131</v>
      </c>
      <c r="AG297">
        <f t="shared" si="84"/>
        <v>1.1426947716470341</v>
      </c>
      <c r="AH297" s="14">
        <f t="shared" si="85"/>
        <v>36363.981097576645</v>
      </c>
      <c r="AI297">
        <f t="shared" si="86"/>
        <v>40208.149271031005</v>
      </c>
      <c r="AJ297" s="14">
        <f t="shared" si="87"/>
        <v>3844.1681734543599</v>
      </c>
      <c r="AK297" s="14">
        <f t="shared" si="92"/>
        <v>35412.706890922505</v>
      </c>
      <c r="AL297">
        <f t="shared" si="88"/>
        <v>1.1057136225854693</v>
      </c>
      <c r="AM297">
        <f t="shared" si="94"/>
        <v>0.48115027708143959</v>
      </c>
      <c r="AN297" s="15">
        <f t="shared" si="89"/>
        <v>0</v>
      </c>
    </row>
    <row r="298" spans="1:40" x14ac:dyDescent="0.25">
      <c r="A298" s="2">
        <v>39512</v>
      </c>
      <c r="B298" s="2">
        <v>39534</v>
      </c>
      <c r="C298" t="s">
        <v>15</v>
      </c>
      <c r="D298">
        <v>5200</v>
      </c>
      <c r="E298">
        <v>408</v>
      </c>
      <c r="F298">
        <v>429</v>
      </c>
      <c r="G298">
        <v>363.95</v>
      </c>
      <c r="H298">
        <v>372.1</v>
      </c>
      <c r="I298" t="s">
        <v>16</v>
      </c>
      <c r="J298">
        <v>69</v>
      </c>
      <c r="K298">
        <v>87.7</v>
      </c>
      <c r="L298">
        <v>57</v>
      </c>
      <c r="M298">
        <v>77.7</v>
      </c>
      <c r="N298">
        <v>4921.3999999999996</v>
      </c>
      <c r="O298">
        <v>489</v>
      </c>
      <c r="P298">
        <f>VLOOKUP($A298,Sheet2!$A:$E,2,0)</f>
        <v>4866.8500000000004</v>
      </c>
      <c r="Q298">
        <f>VLOOKUP($A298,Sheet2!$A:$E,3,0)</f>
        <v>4936.75</v>
      </c>
      <c r="R298">
        <f>VLOOKUP($A298,Sheet2!$A:$E,4,0)</f>
        <v>4847.25</v>
      </c>
      <c r="S298">
        <f>VLOOKUP($A298,Sheet2!$A:$E,5,0)</f>
        <v>4921.3999999999996</v>
      </c>
      <c r="T298">
        <f t="shared" si="76"/>
        <v>363.95</v>
      </c>
      <c r="U298">
        <f t="shared" si="77"/>
        <v>409.75</v>
      </c>
      <c r="V298">
        <f t="shared" si="78"/>
        <v>76.25</v>
      </c>
      <c r="W298">
        <f t="shared" si="79"/>
        <v>87.7</v>
      </c>
      <c r="X298" s="5">
        <f t="shared" si="80"/>
        <v>477</v>
      </c>
      <c r="Y298">
        <f t="shared" si="81"/>
        <v>505.25</v>
      </c>
      <c r="Z298">
        <f t="shared" si="82"/>
        <v>449.8</v>
      </c>
      <c r="AA298">
        <f t="shared" si="83"/>
        <v>449.8</v>
      </c>
      <c r="AB298">
        <f>IF(Z298/X298&lt;'model parameter'!$B$2,'model parameter'!$B$2,IF(Y298/X298&gt;'model parameter'!$B$1,'model parameter'!$B$1,AA298/X298))</f>
        <v>0.94297693920335435</v>
      </c>
      <c r="AC298">
        <f t="shared" si="93"/>
        <v>3.6452066267485996</v>
      </c>
      <c r="AD298">
        <f t="shared" si="91"/>
        <v>3.7360091381426339</v>
      </c>
      <c r="AF298">
        <f t="shared" si="90"/>
        <v>0.94297693920335435</v>
      </c>
      <c r="AG298">
        <f t="shared" si="84"/>
        <v>1.0592243186582808</v>
      </c>
      <c r="AH298" s="14">
        <f t="shared" si="85"/>
        <v>35846.134883359497</v>
      </c>
      <c r="AI298">
        <f t="shared" si="86"/>
        <v>33663.242341687597</v>
      </c>
      <c r="AJ298" s="14">
        <f t="shared" si="87"/>
        <v>-2182.8925416718994</v>
      </c>
      <c r="AK298" s="14">
        <f t="shared" si="92"/>
        <v>33229.814349250606</v>
      </c>
      <c r="AL298">
        <f t="shared" si="88"/>
        <v>0.93910382391923541</v>
      </c>
      <c r="AM298">
        <f t="shared" si="94"/>
        <v>0.45185006508697956</v>
      </c>
      <c r="AN298" s="15">
        <f t="shared" si="89"/>
        <v>0</v>
      </c>
    </row>
    <row r="299" spans="1:40" x14ac:dyDescent="0.25">
      <c r="A299" s="2">
        <v>39514</v>
      </c>
      <c r="B299" s="2">
        <v>39534</v>
      </c>
      <c r="C299" t="s">
        <v>15</v>
      </c>
      <c r="D299">
        <v>5200</v>
      </c>
      <c r="E299">
        <v>450.55</v>
      </c>
      <c r="F299">
        <v>595</v>
      </c>
      <c r="G299">
        <v>450.55</v>
      </c>
      <c r="H299">
        <v>507.75</v>
      </c>
      <c r="I299" t="s">
        <v>16</v>
      </c>
      <c r="J299">
        <v>46</v>
      </c>
      <c r="K299">
        <v>50</v>
      </c>
      <c r="L299">
        <v>29.85</v>
      </c>
      <c r="M299">
        <v>34.6</v>
      </c>
      <c r="N299">
        <v>4771.6000000000004</v>
      </c>
      <c r="O299">
        <v>489</v>
      </c>
      <c r="P299">
        <f>VLOOKUP($A299,Sheet2!$A:$E,2,0)</f>
        <v>4918.3</v>
      </c>
      <c r="Q299">
        <f>VLOOKUP($A299,Sheet2!$A:$E,3,0)</f>
        <v>4918.3</v>
      </c>
      <c r="R299">
        <f>VLOOKUP($A299,Sheet2!$A:$E,4,0)</f>
        <v>4672.25</v>
      </c>
      <c r="S299">
        <f>VLOOKUP($A299,Sheet2!$A:$E,5,0)</f>
        <v>4771.6000000000004</v>
      </c>
      <c r="T299">
        <f t="shared" si="76"/>
        <v>450.55</v>
      </c>
      <c r="U299">
        <f t="shared" si="77"/>
        <v>557.60000000000036</v>
      </c>
      <c r="V299">
        <f t="shared" si="78"/>
        <v>67.25</v>
      </c>
      <c r="W299">
        <f t="shared" si="79"/>
        <v>50</v>
      </c>
      <c r="X299" s="5">
        <f t="shared" si="80"/>
        <v>496.55</v>
      </c>
      <c r="Y299">
        <f t="shared" si="81"/>
        <v>662.25</v>
      </c>
      <c r="Z299">
        <f t="shared" si="82"/>
        <v>496.55</v>
      </c>
      <c r="AA299">
        <f t="shared" si="83"/>
        <v>542.35</v>
      </c>
      <c r="AB299">
        <f>IF(Z299/X299&lt;'model parameter'!$B$2,'model parameter'!$B$2,IF(Y299/X299&gt;'model parameter'!$B$1,'model parameter'!$B$1,AA299/X299))</f>
        <v>1.1100000000000001</v>
      </c>
      <c r="AC299">
        <f t="shared" si="93"/>
        <v>4.0461793556909456</v>
      </c>
      <c r="AD299">
        <f t="shared" si="91"/>
        <v>3.8460091381426338</v>
      </c>
      <c r="AF299">
        <f t="shared" si="90"/>
        <v>1</v>
      </c>
      <c r="AG299">
        <f t="shared" si="84"/>
        <v>1.3337025475782902</v>
      </c>
      <c r="AH299" s="14">
        <f t="shared" si="85"/>
        <v>37313.365823641419</v>
      </c>
      <c r="AI299">
        <f t="shared" si="86"/>
        <v>41260.495120043081</v>
      </c>
      <c r="AJ299" s="14">
        <f t="shared" si="87"/>
        <v>3947.1292964016611</v>
      </c>
      <c r="AK299" s="14">
        <f t="shared" si="92"/>
        <v>37176.943645652267</v>
      </c>
      <c r="AL299">
        <f t="shared" si="88"/>
        <v>1.1057832551225062</v>
      </c>
      <c r="AM299">
        <f t="shared" si="94"/>
        <v>0.49964823579919654</v>
      </c>
      <c r="AN299" s="15">
        <f t="shared" si="89"/>
        <v>0</v>
      </c>
    </row>
    <row r="300" spans="1:40" x14ac:dyDescent="0.25">
      <c r="A300" s="2">
        <v>39517</v>
      </c>
      <c r="B300" s="2">
        <v>39534</v>
      </c>
      <c r="C300" t="s">
        <v>15</v>
      </c>
      <c r="D300">
        <v>5200</v>
      </c>
      <c r="E300">
        <v>556.6</v>
      </c>
      <c r="F300">
        <v>620</v>
      </c>
      <c r="G300">
        <v>436</v>
      </c>
      <c r="H300">
        <v>461.6</v>
      </c>
      <c r="I300" t="s">
        <v>16</v>
      </c>
      <c r="J300">
        <v>16</v>
      </c>
      <c r="K300">
        <v>41.95</v>
      </c>
      <c r="L300">
        <v>13</v>
      </c>
      <c r="M300">
        <v>38.450000000000003</v>
      </c>
      <c r="N300">
        <v>4800.3999999999996</v>
      </c>
      <c r="O300">
        <v>489</v>
      </c>
      <c r="P300">
        <f>VLOOKUP($A300,Sheet2!$A:$E,2,0)</f>
        <v>4767.8</v>
      </c>
      <c r="Q300">
        <f>VLOOKUP($A300,Sheet2!$A:$E,3,0)</f>
        <v>4814.95</v>
      </c>
      <c r="R300">
        <f>VLOOKUP($A300,Sheet2!$A:$E,4,0)</f>
        <v>4620.5</v>
      </c>
      <c r="S300">
        <f>VLOOKUP($A300,Sheet2!$A:$E,5,0)</f>
        <v>4800.3999999999996</v>
      </c>
      <c r="T300">
        <f t="shared" si="76"/>
        <v>436</v>
      </c>
      <c r="U300">
        <f t="shared" si="77"/>
        <v>592.5</v>
      </c>
      <c r="V300">
        <f t="shared" si="78"/>
        <v>40.5</v>
      </c>
      <c r="W300">
        <f t="shared" si="79"/>
        <v>41.95</v>
      </c>
      <c r="X300" s="5">
        <f t="shared" si="80"/>
        <v>572.6</v>
      </c>
      <c r="Y300">
        <f t="shared" si="81"/>
        <v>660.5</v>
      </c>
      <c r="Z300">
        <f t="shared" si="82"/>
        <v>477.95</v>
      </c>
      <c r="AA300">
        <f t="shared" si="83"/>
        <v>500.05</v>
      </c>
      <c r="AB300">
        <f>IF(Z300/X300&lt;'model parameter'!$B$2,'model parameter'!$B$2,IF(Y300/X300&gt;'model parameter'!$B$1,'model parameter'!$B$1,AA300/X300))</f>
        <v>1.1100000000000001</v>
      </c>
      <c r="AC300">
        <f t="shared" si="93"/>
        <v>4.4912590848169502</v>
      </c>
      <c r="AD300">
        <f t="shared" si="91"/>
        <v>3.9560091381426341</v>
      </c>
      <c r="AF300">
        <f t="shared" si="90"/>
        <v>0.8347013622074746</v>
      </c>
      <c r="AG300">
        <f t="shared" si="84"/>
        <v>1.153510303877052</v>
      </c>
      <c r="AH300" s="14">
        <f t="shared" si="85"/>
        <v>43020.93170642609</v>
      </c>
      <c r="AI300">
        <f t="shared" si="86"/>
        <v>47587.048623392344</v>
      </c>
      <c r="AJ300" s="14">
        <f t="shared" si="87"/>
        <v>4566.1169169662535</v>
      </c>
      <c r="AK300" s="14">
        <f t="shared" si="92"/>
        <v>41743.060562618521</v>
      </c>
      <c r="AL300">
        <f t="shared" si="88"/>
        <v>1.1061370996826694</v>
      </c>
      <c r="AM300">
        <f t="shared" si="94"/>
        <v>0.55267945040848576</v>
      </c>
      <c r="AN300" s="15">
        <f t="shared" si="89"/>
        <v>1</v>
      </c>
    </row>
    <row r="301" spans="1:40" x14ac:dyDescent="0.25">
      <c r="A301" s="2">
        <v>39518</v>
      </c>
      <c r="B301" s="2">
        <v>39534</v>
      </c>
      <c r="C301" t="s">
        <v>15</v>
      </c>
      <c r="D301">
        <v>5200</v>
      </c>
      <c r="E301">
        <v>451</v>
      </c>
      <c r="F301">
        <v>487</v>
      </c>
      <c r="G301">
        <v>366</v>
      </c>
      <c r="H301">
        <v>376.7</v>
      </c>
      <c r="I301" t="s">
        <v>16</v>
      </c>
      <c r="J301">
        <v>39</v>
      </c>
      <c r="K301">
        <v>42</v>
      </c>
      <c r="L301">
        <v>26.6</v>
      </c>
      <c r="M301">
        <v>35.85</v>
      </c>
      <c r="N301">
        <v>4865.8999999999996</v>
      </c>
      <c r="O301">
        <v>489</v>
      </c>
      <c r="P301">
        <f>VLOOKUP($A301,Sheet2!$A:$E,2,0)</f>
        <v>4796.3</v>
      </c>
      <c r="Q301">
        <f>VLOOKUP($A301,Sheet2!$A:$E,3,0)</f>
        <v>4888.5</v>
      </c>
      <c r="R301">
        <f>VLOOKUP($A301,Sheet2!$A:$E,4,0)</f>
        <v>4732.8500000000004</v>
      </c>
      <c r="S301">
        <f>VLOOKUP($A301,Sheet2!$A:$E,5,0)</f>
        <v>4865.8999999999996</v>
      </c>
      <c r="T301">
        <f t="shared" si="76"/>
        <v>366</v>
      </c>
      <c r="U301">
        <f t="shared" si="77"/>
        <v>487</v>
      </c>
      <c r="V301">
        <f t="shared" si="78"/>
        <v>26.6</v>
      </c>
      <c r="W301">
        <f t="shared" si="79"/>
        <v>42</v>
      </c>
      <c r="X301" s="5">
        <f t="shared" si="80"/>
        <v>490</v>
      </c>
      <c r="Y301">
        <f t="shared" si="81"/>
        <v>513.6</v>
      </c>
      <c r="Z301">
        <f t="shared" si="82"/>
        <v>408</v>
      </c>
      <c r="AA301">
        <f t="shared" si="83"/>
        <v>412.55</v>
      </c>
      <c r="AB301">
        <f>IF(Z301/X301&lt;'model parameter'!$B$2,'model parameter'!$B$2,IF(Y301/X301&gt;'model parameter'!$B$1,'model parameter'!$B$1,AA301/X301))</f>
        <v>0.84193877551020413</v>
      </c>
      <c r="AC301">
        <f t="shared" si="93"/>
        <v>3.7813651743698631</v>
      </c>
      <c r="AD301">
        <f t="shared" si="91"/>
        <v>3.7979479136528385</v>
      </c>
      <c r="AF301">
        <f t="shared" si="90"/>
        <v>0.83265306122448979</v>
      </c>
      <c r="AG301">
        <f t="shared" si="84"/>
        <v>1.0481632653061226</v>
      </c>
      <c r="AH301" s="14">
        <f t="shared" si="85"/>
        <v>36821.787171014992</v>
      </c>
      <c r="AI301">
        <f t="shared" si="86"/>
        <v>30871.526152128095</v>
      </c>
      <c r="AJ301" s="14">
        <f t="shared" si="87"/>
        <v>-5950.2610188868966</v>
      </c>
      <c r="AK301" s="14">
        <f t="shared" si="92"/>
        <v>35792.799543731628</v>
      </c>
      <c r="AL301">
        <f t="shared" si="88"/>
        <v>0.8384037963379799</v>
      </c>
      <c r="AM301">
        <f t="shared" si="94"/>
        <v>0.46336854938046274</v>
      </c>
      <c r="AN301" s="15">
        <f t="shared" si="89"/>
        <v>0</v>
      </c>
    </row>
    <row r="302" spans="1:40" x14ac:dyDescent="0.25">
      <c r="A302" s="2">
        <v>39519</v>
      </c>
      <c r="B302" s="2">
        <v>39534</v>
      </c>
      <c r="C302" t="s">
        <v>15</v>
      </c>
      <c r="D302">
        <v>5200</v>
      </c>
      <c r="E302">
        <v>348.95</v>
      </c>
      <c r="F302">
        <v>380</v>
      </c>
      <c r="G302">
        <v>255.1</v>
      </c>
      <c r="H302">
        <v>371</v>
      </c>
      <c r="I302" t="s">
        <v>16</v>
      </c>
      <c r="J302">
        <v>54</v>
      </c>
      <c r="K302">
        <v>71.349999999999994</v>
      </c>
      <c r="L302">
        <v>27.5</v>
      </c>
      <c r="M302">
        <v>31.5</v>
      </c>
      <c r="N302">
        <v>4872</v>
      </c>
      <c r="O302">
        <v>489</v>
      </c>
      <c r="P302">
        <f>VLOOKUP($A302,Sheet2!$A:$E,2,0)</f>
        <v>4869.75</v>
      </c>
      <c r="Q302">
        <f>VLOOKUP($A302,Sheet2!$A:$E,3,0)</f>
        <v>5019.2</v>
      </c>
      <c r="R302">
        <f>VLOOKUP($A302,Sheet2!$A:$E,4,0)</f>
        <v>4854.75</v>
      </c>
      <c r="S302">
        <f>VLOOKUP($A302,Sheet2!$A:$E,5,0)</f>
        <v>4872</v>
      </c>
      <c r="T302">
        <f t="shared" si="76"/>
        <v>255.1</v>
      </c>
      <c r="U302">
        <f t="shared" si="77"/>
        <v>372.75</v>
      </c>
      <c r="V302">
        <f t="shared" si="78"/>
        <v>34.75</v>
      </c>
      <c r="W302">
        <f t="shared" si="79"/>
        <v>71.349999999999994</v>
      </c>
      <c r="X302" s="5">
        <f t="shared" si="80"/>
        <v>402.95</v>
      </c>
      <c r="Y302">
        <f t="shared" si="81"/>
        <v>414.75</v>
      </c>
      <c r="Z302">
        <f t="shared" si="82"/>
        <v>326.45</v>
      </c>
      <c r="AA302">
        <f t="shared" si="83"/>
        <v>402.5</v>
      </c>
      <c r="AB302">
        <f>IF(Z302/X302&lt;'model parameter'!$B$2,'model parameter'!$B$2,IF(Y302/X302&gt;'model parameter'!$B$1,'model parameter'!$B$1,AA302/X302))</f>
        <v>0.99888323613351537</v>
      </c>
      <c r="AC302">
        <f t="shared" si="93"/>
        <v>3.7771422823771434</v>
      </c>
      <c r="AD302">
        <f t="shared" si="91"/>
        <v>3.7968311497863541</v>
      </c>
      <c r="AF302">
        <f t="shared" si="90"/>
        <v>0.8101501426976051</v>
      </c>
      <c r="AG302">
        <f t="shared" si="84"/>
        <v>1.0292840302767092</v>
      </c>
      <c r="AH302" s="14">
        <f t="shared" si="85"/>
        <v>30288.669352521822</v>
      </c>
      <c r="AI302">
        <f t="shared" si="86"/>
        <v>30118.324871454999</v>
      </c>
      <c r="AJ302" s="14">
        <f t="shared" si="87"/>
        <v>-170.34448106682248</v>
      </c>
      <c r="AK302" s="14">
        <f t="shared" si="92"/>
        <v>35622.455062664805</v>
      </c>
      <c r="AL302">
        <f t="shared" si="88"/>
        <v>0.99437596683154916</v>
      </c>
      <c r="AM302">
        <f t="shared" si="94"/>
        <v>0.46076254928953009</v>
      </c>
      <c r="AN302" s="15">
        <f t="shared" si="89"/>
        <v>0</v>
      </c>
    </row>
    <row r="303" spans="1:40" x14ac:dyDescent="0.25">
      <c r="A303" s="2">
        <v>39520</v>
      </c>
      <c r="B303" s="2">
        <v>39534</v>
      </c>
      <c r="C303" t="s">
        <v>15</v>
      </c>
      <c r="D303">
        <v>5200</v>
      </c>
      <c r="E303">
        <v>475</v>
      </c>
      <c r="F303">
        <v>649.5</v>
      </c>
      <c r="G303">
        <v>475</v>
      </c>
      <c r="H303">
        <v>610.15</v>
      </c>
      <c r="I303" t="s">
        <v>16</v>
      </c>
      <c r="J303">
        <v>20</v>
      </c>
      <c r="K303">
        <v>20</v>
      </c>
      <c r="L303">
        <v>8.4499999999999993</v>
      </c>
      <c r="M303">
        <v>11.25</v>
      </c>
      <c r="N303">
        <v>4623.6000000000004</v>
      </c>
      <c r="O303">
        <v>489</v>
      </c>
      <c r="P303">
        <f>VLOOKUP($A303,Sheet2!$A:$E,2,0)</f>
        <v>4868.7</v>
      </c>
      <c r="Q303">
        <f>VLOOKUP($A303,Sheet2!$A:$E,3,0)</f>
        <v>4868.8</v>
      </c>
      <c r="R303">
        <f>VLOOKUP($A303,Sheet2!$A:$E,4,0)</f>
        <v>4580.1499999999996</v>
      </c>
      <c r="S303">
        <f>VLOOKUP($A303,Sheet2!$A:$E,5,0)</f>
        <v>4623.6000000000004</v>
      </c>
      <c r="T303">
        <f t="shared" si="76"/>
        <v>475</v>
      </c>
      <c r="U303">
        <f t="shared" si="77"/>
        <v>628.30000000000018</v>
      </c>
      <c r="V303">
        <f t="shared" si="78"/>
        <v>29.649999999999636</v>
      </c>
      <c r="W303">
        <f t="shared" si="79"/>
        <v>20</v>
      </c>
      <c r="X303" s="5">
        <f t="shared" si="80"/>
        <v>495</v>
      </c>
      <c r="Y303">
        <f t="shared" si="81"/>
        <v>679.14999999999964</v>
      </c>
      <c r="Z303">
        <f t="shared" si="82"/>
        <v>495</v>
      </c>
      <c r="AA303">
        <f t="shared" si="83"/>
        <v>621.4</v>
      </c>
      <c r="AB303">
        <f>IF(Z303/X303&lt;'model parameter'!$B$2,'model parameter'!$B$2,IF(Y303/X303&gt;'model parameter'!$B$1,'model parameter'!$B$1,AA303/X303))</f>
        <v>1.1100000000000001</v>
      </c>
      <c r="AC303">
        <f t="shared" si="93"/>
        <v>4.1926279334386294</v>
      </c>
      <c r="AD303">
        <f t="shared" si="91"/>
        <v>3.9068311497863544</v>
      </c>
      <c r="AF303">
        <f t="shared" si="90"/>
        <v>1</v>
      </c>
      <c r="AG303">
        <f t="shared" si="84"/>
        <v>1.3720202020202013</v>
      </c>
      <c r="AH303" s="14">
        <f t="shared" si="85"/>
        <v>37197.038050882496</v>
      </c>
      <c r="AI303">
        <f t="shared" si="86"/>
        <v>41131.551557515901</v>
      </c>
      <c r="AJ303" s="14">
        <f t="shared" si="87"/>
        <v>3934.5135066334042</v>
      </c>
      <c r="AK303" s="14">
        <f t="shared" si="92"/>
        <v>39556.968569298209</v>
      </c>
      <c r="AL303">
        <f t="shared" si="88"/>
        <v>1.1057749141544904</v>
      </c>
      <c r="AM303">
        <f t="shared" si="94"/>
        <v>0.50949966838623428</v>
      </c>
      <c r="AN303" s="15">
        <f t="shared" si="89"/>
        <v>0</v>
      </c>
    </row>
    <row r="304" spans="1:40" s="9" customFormat="1" x14ac:dyDescent="0.25">
      <c r="A304" s="7">
        <v>39521</v>
      </c>
      <c r="B304" s="7">
        <v>39534</v>
      </c>
      <c r="C304" t="s">
        <v>15</v>
      </c>
      <c r="D304">
        <v>5200</v>
      </c>
      <c r="E304">
        <v>614.95000000000005</v>
      </c>
      <c r="F304">
        <v>614.95000000000005</v>
      </c>
      <c r="G304">
        <v>450</v>
      </c>
      <c r="H304">
        <v>460</v>
      </c>
      <c r="I304" t="s">
        <v>16</v>
      </c>
      <c r="J304">
        <v>17</v>
      </c>
      <c r="K304">
        <v>17</v>
      </c>
      <c r="L304">
        <v>0.15</v>
      </c>
      <c r="M304">
        <v>9.35</v>
      </c>
      <c r="N304">
        <v>4745.8</v>
      </c>
      <c r="O304">
        <v>489</v>
      </c>
      <c r="P304">
        <f>VLOOKUP($A304,Sheet2!$A:$E,2,0)</f>
        <v>4623.8</v>
      </c>
      <c r="Q304">
        <f>VLOOKUP($A304,Sheet2!$A:$E,3,0)</f>
        <v>4758.95</v>
      </c>
      <c r="R304">
        <f>VLOOKUP($A304,Sheet2!$A:$E,4,0)</f>
        <v>4607.55</v>
      </c>
      <c r="S304">
        <f>VLOOKUP($A304,Sheet2!$A:$E,5,0)</f>
        <v>4745.8</v>
      </c>
      <c r="T304">
        <f t="shared" si="76"/>
        <v>458.05000000000018</v>
      </c>
      <c r="U304">
        <f t="shared" si="77"/>
        <v>592.59999999999945</v>
      </c>
      <c r="V304">
        <f t="shared" si="78"/>
        <v>22.5</v>
      </c>
      <c r="W304">
        <f t="shared" si="79"/>
        <v>8.9499999999998181</v>
      </c>
      <c r="X304" s="8">
        <f t="shared" si="80"/>
        <v>631.95000000000005</v>
      </c>
      <c r="Y304" s="9">
        <f t="shared" si="81"/>
        <v>637.45000000000005</v>
      </c>
      <c r="Z304" s="9">
        <f t="shared" si="82"/>
        <v>458.94999999999982</v>
      </c>
      <c r="AA304" s="9">
        <f t="shared" si="83"/>
        <v>469.35</v>
      </c>
      <c r="AB304">
        <f>IF(Z304/X304&lt;'model parameter'!$B$2,'model parameter'!$B$2,IF(Y304/X304&gt;'model parameter'!$B$1,'model parameter'!$B$1,AA304/X304))</f>
        <v>0.74270116306669831</v>
      </c>
      <c r="AC304" s="9">
        <f t="shared" si="93"/>
        <v>3.1138696424707977</v>
      </c>
      <c r="AD304">
        <f t="shared" si="91"/>
        <v>3.6495323128530526</v>
      </c>
      <c r="AE304" s="9">
        <f>WEEKDAY(A304)</f>
        <v>6</v>
      </c>
      <c r="AF304">
        <f t="shared" si="90"/>
        <v>0.72624416488646215</v>
      </c>
      <c r="AG304">
        <f t="shared" si="84"/>
        <v>1.0087032201914707</v>
      </c>
      <c r="AH304" s="14">
        <f t="shared" si="85"/>
        <v>47475.159650453323</v>
      </c>
      <c r="AI304">
        <f t="shared" si="86"/>
        <v>35128.4249324497</v>
      </c>
      <c r="AJ304" s="14">
        <f t="shared" si="87"/>
        <v>-12346.734718003623</v>
      </c>
      <c r="AK304" s="14">
        <f t="shared" si="92"/>
        <v>27210.233851294586</v>
      </c>
      <c r="AL304">
        <f t="shared" si="88"/>
        <v>0.73993273937551196</v>
      </c>
      <c r="AM304" s="9">
        <f t="shared" si="94"/>
        <v>0.37699548533994126</v>
      </c>
      <c r="AN304" s="15">
        <f t="shared" si="89"/>
        <v>0</v>
      </c>
    </row>
    <row r="305" spans="1:40" x14ac:dyDescent="0.25">
      <c r="A305" s="2">
        <v>39524</v>
      </c>
      <c r="B305" s="2">
        <v>39534</v>
      </c>
      <c r="C305" t="s">
        <v>15</v>
      </c>
      <c r="D305">
        <v>5200</v>
      </c>
      <c r="E305">
        <v>630</v>
      </c>
      <c r="F305">
        <v>720</v>
      </c>
      <c r="G305">
        <v>600</v>
      </c>
      <c r="H305">
        <v>700</v>
      </c>
      <c r="I305" t="s">
        <v>16</v>
      </c>
      <c r="J305">
        <v>3</v>
      </c>
      <c r="K305">
        <v>5.7</v>
      </c>
      <c r="L305">
        <v>3</v>
      </c>
      <c r="M305">
        <v>4.0999999999999996</v>
      </c>
      <c r="N305">
        <v>4503.1000000000004</v>
      </c>
      <c r="O305">
        <v>489</v>
      </c>
      <c r="P305">
        <f>VLOOKUP($A305,Sheet2!$A:$E,2,0)</f>
        <v>4745.45</v>
      </c>
      <c r="Q305">
        <f>VLOOKUP($A305,Sheet2!$A:$E,3,0)</f>
        <v>4745.45</v>
      </c>
      <c r="R305">
        <f>VLOOKUP($A305,Sheet2!$A:$E,4,0)</f>
        <v>4482.1000000000004</v>
      </c>
      <c r="S305">
        <f>VLOOKUP($A305,Sheet2!$A:$E,5,0)</f>
        <v>4503.1000000000004</v>
      </c>
      <c r="T305">
        <f t="shared" si="76"/>
        <v>600</v>
      </c>
      <c r="U305">
        <f t="shared" si="77"/>
        <v>720</v>
      </c>
      <c r="V305">
        <f t="shared" si="78"/>
        <v>3</v>
      </c>
      <c r="W305">
        <f t="shared" si="79"/>
        <v>5.7</v>
      </c>
      <c r="X305" s="5">
        <f t="shared" si="80"/>
        <v>633</v>
      </c>
      <c r="Y305">
        <f t="shared" si="81"/>
        <v>723</v>
      </c>
      <c r="Z305">
        <f t="shared" si="82"/>
        <v>605.70000000000005</v>
      </c>
      <c r="AA305">
        <f t="shared" si="83"/>
        <v>704.1</v>
      </c>
      <c r="AB305">
        <f>IF(Z305/X305&lt;'model parameter'!$B$2,'model parameter'!$B$2,IF(Y305/X305&gt;'model parameter'!$B$1,'model parameter'!$B$1,AA305/X305))</f>
        <v>1.1100000000000001</v>
      </c>
      <c r="AC305">
        <f t="shared" si="93"/>
        <v>3.4563953031425858</v>
      </c>
      <c r="AD305">
        <f t="shared" si="91"/>
        <v>3.7595323128530529</v>
      </c>
      <c r="AF305">
        <f t="shared" si="90"/>
        <v>0.956872037914692</v>
      </c>
      <c r="AG305">
        <f t="shared" si="84"/>
        <v>1.1421800947867298</v>
      </c>
      <c r="AH305" s="14">
        <f t="shared" si="85"/>
        <v>47553.962335225493</v>
      </c>
      <c r="AI305">
        <f t="shared" si="86"/>
        <v>52611.688092193071</v>
      </c>
      <c r="AJ305" s="14">
        <f t="shared" si="87"/>
        <v>5057.7257569675785</v>
      </c>
      <c r="AK305" s="14">
        <f t="shared" si="92"/>
        <v>32267.959608262165</v>
      </c>
      <c r="AL305">
        <f t="shared" si="88"/>
        <v>1.1063576095155603</v>
      </c>
      <c r="AM305">
        <f t="shared" si="94"/>
        <v>0.41709182395885586</v>
      </c>
      <c r="AN305" s="15">
        <f t="shared" si="89"/>
        <v>0</v>
      </c>
    </row>
    <row r="306" spans="1:40" x14ac:dyDescent="0.25">
      <c r="A306" s="2">
        <v>39525</v>
      </c>
      <c r="B306" s="2">
        <v>39534</v>
      </c>
      <c r="C306" t="s">
        <v>15</v>
      </c>
      <c r="D306">
        <v>5200</v>
      </c>
      <c r="E306">
        <v>700</v>
      </c>
      <c r="F306">
        <v>714.75</v>
      </c>
      <c r="G306">
        <v>575.25</v>
      </c>
      <c r="H306">
        <v>653.29999999999995</v>
      </c>
      <c r="I306" t="s">
        <v>16</v>
      </c>
      <c r="J306">
        <v>4.0999999999999996</v>
      </c>
      <c r="K306">
        <v>5.2</v>
      </c>
      <c r="L306">
        <v>3.05</v>
      </c>
      <c r="M306">
        <v>4.3499999999999996</v>
      </c>
      <c r="N306">
        <v>4533</v>
      </c>
      <c r="O306">
        <v>489</v>
      </c>
      <c r="P306">
        <f>VLOOKUP($A306,Sheet2!$A:$E,2,0)</f>
        <v>4519.8999999999996</v>
      </c>
      <c r="Q306">
        <f>VLOOKUP($A306,Sheet2!$A:$E,3,0)</f>
        <v>4617.95</v>
      </c>
      <c r="R306">
        <f>VLOOKUP($A306,Sheet2!$A:$E,4,0)</f>
        <v>4468.55</v>
      </c>
      <c r="S306">
        <f>VLOOKUP($A306,Sheet2!$A:$E,5,0)</f>
        <v>4533</v>
      </c>
      <c r="T306">
        <f t="shared" si="76"/>
        <v>587.25</v>
      </c>
      <c r="U306">
        <f t="shared" si="77"/>
        <v>714.75</v>
      </c>
      <c r="V306">
        <f t="shared" si="78"/>
        <v>3.05</v>
      </c>
      <c r="W306">
        <f t="shared" si="79"/>
        <v>-6.8000000000001819</v>
      </c>
      <c r="X306" s="5">
        <f t="shared" si="80"/>
        <v>704.1</v>
      </c>
      <c r="Y306">
        <f t="shared" si="81"/>
        <v>717.8</v>
      </c>
      <c r="Z306">
        <f t="shared" si="82"/>
        <v>568.44999999999982</v>
      </c>
      <c r="AA306">
        <f t="shared" si="83"/>
        <v>657.65</v>
      </c>
      <c r="AB306">
        <f>IF(Z306/X306&lt;'model parameter'!$B$2,'model parameter'!$B$2,IF(Y306/X306&gt;'model parameter'!$B$1,'model parameter'!$B$1,AA306/X306))</f>
        <v>0.93402925720778296</v>
      </c>
      <c r="AC306">
        <f t="shared" si="93"/>
        <v>3.2283743376107394</v>
      </c>
      <c r="AD306">
        <f t="shared" si="91"/>
        <v>3.6935615700608357</v>
      </c>
      <c r="AF306">
        <f t="shared" si="90"/>
        <v>0.80734270700184607</v>
      </c>
      <c r="AG306">
        <f t="shared" si="84"/>
        <v>1.0194574634284901</v>
      </c>
      <c r="AH306" s="14">
        <f t="shared" si="85"/>
        <v>52890.029846941346</v>
      </c>
      <c r="AI306">
        <f t="shared" si="86"/>
        <v>49240.643952424303</v>
      </c>
      <c r="AJ306" s="14">
        <f t="shared" si="87"/>
        <v>-3649.3858945170432</v>
      </c>
      <c r="AK306" s="14">
        <f t="shared" si="92"/>
        <v>28618.573713745121</v>
      </c>
      <c r="AL306">
        <f t="shared" si="88"/>
        <v>0.93100049470423796</v>
      </c>
      <c r="AM306">
        <f t="shared" si="94"/>
        <v>0.38831269444278771</v>
      </c>
      <c r="AN306" s="15">
        <f t="shared" si="89"/>
        <v>0</v>
      </c>
    </row>
    <row r="307" spans="1:40" x14ac:dyDescent="0.25">
      <c r="A307" s="2">
        <v>39526</v>
      </c>
      <c r="B307" s="2">
        <v>39534</v>
      </c>
      <c r="C307" t="s">
        <v>15</v>
      </c>
      <c r="D307">
        <v>5200</v>
      </c>
      <c r="E307">
        <v>500</v>
      </c>
      <c r="F307">
        <v>633</v>
      </c>
      <c r="G307">
        <v>500</v>
      </c>
      <c r="H307">
        <v>621.1</v>
      </c>
      <c r="I307" t="s">
        <v>16</v>
      </c>
      <c r="J307">
        <v>9.6</v>
      </c>
      <c r="K307">
        <v>9.6</v>
      </c>
      <c r="L307">
        <v>1.5</v>
      </c>
      <c r="M307">
        <v>1.75</v>
      </c>
      <c r="N307">
        <v>4573.95</v>
      </c>
      <c r="O307">
        <v>489</v>
      </c>
      <c r="P307">
        <f>VLOOKUP($A307,Sheet2!$A:$E,2,0)</f>
        <v>4534.75</v>
      </c>
      <c r="Q307">
        <f>VLOOKUP($A307,Sheet2!$A:$E,3,0)</f>
        <v>4718.3999999999996</v>
      </c>
      <c r="R307">
        <f>VLOOKUP($A307,Sheet2!$A:$E,4,0)</f>
        <v>4533.8999999999996</v>
      </c>
      <c r="S307">
        <f>VLOOKUP($A307,Sheet2!$A:$E,5,0)</f>
        <v>4573.95</v>
      </c>
      <c r="T307">
        <f t="shared" si="76"/>
        <v>500</v>
      </c>
      <c r="U307">
        <f t="shared" si="77"/>
        <v>633</v>
      </c>
      <c r="V307">
        <f t="shared" si="78"/>
        <v>1.5</v>
      </c>
      <c r="W307">
        <f t="shared" si="79"/>
        <v>9.6</v>
      </c>
      <c r="X307" s="5">
        <f t="shared" si="80"/>
        <v>509.6</v>
      </c>
      <c r="Y307">
        <f t="shared" si="81"/>
        <v>634.5</v>
      </c>
      <c r="Z307">
        <f t="shared" si="82"/>
        <v>509.6</v>
      </c>
      <c r="AA307">
        <f t="shared" si="83"/>
        <v>622.85</v>
      </c>
      <c r="AB307">
        <f>IF(Z307/X307&lt;'model parameter'!$B$2,'model parameter'!$B$2,IF(Y307/X307&gt;'model parameter'!$B$1,'model parameter'!$B$1,AA307/X307))</f>
        <v>1.1100000000000001</v>
      </c>
      <c r="AC307">
        <f t="shared" si="93"/>
        <v>3.5834955147479213</v>
      </c>
      <c r="AD307">
        <f t="shared" si="91"/>
        <v>3.8035615700608361</v>
      </c>
      <c r="AF307">
        <f t="shared" si="90"/>
        <v>1</v>
      </c>
      <c r="AG307">
        <f t="shared" si="84"/>
        <v>1.2450941915227629</v>
      </c>
      <c r="AH307" s="14">
        <f t="shared" si="85"/>
        <v>38292.770620095594</v>
      </c>
      <c r="AI307">
        <f t="shared" si="86"/>
        <v>42346.116727126675</v>
      </c>
      <c r="AJ307" s="14">
        <f t="shared" si="87"/>
        <v>4053.3461070310805</v>
      </c>
      <c r="AK307" s="14">
        <f t="shared" si="92"/>
        <v>32671.919820776202</v>
      </c>
      <c r="AL307">
        <f t="shared" si="88"/>
        <v>1.1058514712148808</v>
      </c>
      <c r="AM307">
        <f t="shared" si="94"/>
        <v>0.42941616444097125</v>
      </c>
      <c r="AN307" s="15">
        <f t="shared" si="89"/>
        <v>0</v>
      </c>
    </row>
    <row r="308" spans="1:40" x14ac:dyDescent="0.25">
      <c r="A308" s="2">
        <v>39531</v>
      </c>
      <c r="B308" s="2">
        <v>39534</v>
      </c>
      <c r="C308" t="s">
        <v>15</v>
      </c>
      <c r="D308">
        <v>5200</v>
      </c>
      <c r="E308">
        <v>575</v>
      </c>
      <c r="F308">
        <v>632</v>
      </c>
      <c r="G308">
        <v>550</v>
      </c>
      <c r="H308">
        <v>564.15</v>
      </c>
      <c r="I308" t="s">
        <v>16</v>
      </c>
      <c r="J308">
        <v>3.1</v>
      </c>
      <c r="K308">
        <v>6</v>
      </c>
      <c r="L308">
        <v>0.85</v>
      </c>
      <c r="M308">
        <v>0.9</v>
      </c>
      <c r="N308">
        <v>4609.8500000000004</v>
      </c>
      <c r="O308">
        <v>489</v>
      </c>
      <c r="P308">
        <f>VLOOKUP($A308,Sheet2!$A:$E,2,0)</f>
        <v>4576.8</v>
      </c>
      <c r="Q308">
        <f>VLOOKUP($A308,Sheet2!$A:$E,3,0)</f>
        <v>4649.45</v>
      </c>
      <c r="R308">
        <f>VLOOKUP($A308,Sheet2!$A:$E,4,0)</f>
        <v>4539.8</v>
      </c>
      <c r="S308">
        <f>VLOOKUP($A308,Sheet2!$A:$E,5,0)</f>
        <v>4609.8500000000004</v>
      </c>
      <c r="T308">
        <f t="shared" si="76"/>
        <v>556.55000000000018</v>
      </c>
      <c r="U308">
        <f t="shared" si="77"/>
        <v>632</v>
      </c>
      <c r="V308">
        <f t="shared" si="78"/>
        <v>0.85</v>
      </c>
      <c r="W308">
        <f t="shared" si="79"/>
        <v>-0.5500000000001819</v>
      </c>
      <c r="X308" s="5">
        <f t="shared" si="80"/>
        <v>578.1</v>
      </c>
      <c r="Y308">
        <f t="shared" si="81"/>
        <v>632.85</v>
      </c>
      <c r="Z308">
        <f t="shared" si="82"/>
        <v>549.44999999999982</v>
      </c>
      <c r="AA308">
        <f t="shared" si="83"/>
        <v>565.04999999999995</v>
      </c>
      <c r="AB308">
        <f>IF(Z308/X308&lt;'model parameter'!$B$2,'model parameter'!$B$2,IF(Y308/X308&gt;'model parameter'!$B$1,'model parameter'!$B$1,AA308/X308))</f>
        <v>0.97742605085625311</v>
      </c>
      <c r="AC308">
        <f t="shared" si="93"/>
        <v>3.5026018692411567</v>
      </c>
      <c r="AD308">
        <f t="shared" si="91"/>
        <v>3.780987620917089</v>
      </c>
      <c r="AF308">
        <f t="shared" si="90"/>
        <v>0.95044110015568206</v>
      </c>
      <c r="AG308">
        <f t="shared" si="84"/>
        <v>1.094706798131811</v>
      </c>
      <c r="AH308" s="14">
        <f t="shared" si="85"/>
        <v>43433.70767428034</v>
      </c>
      <c r="AI308">
        <f t="shared" si="86"/>
        <v>42300.699814083098</v>
      </c>
      <c r="AJ308" s="14">
        <f t="shared" si="87"/>
        <v>-1133.0078601972418</v>
      </c>
      <c r="AK308" s="14">
        <f t="shared" si="92"/>
        <v>31538.91196057896</v>
      </c>
      <c r="AL308">
        <f t="shared" si="88"/>
        <v>0.97391408836901661</v>
      </c>
      <c r="AM308">
        <f t="shared" si="94"/>
        <v>0.41821445232244825</v>
      </c>
      <c r="AN308" s="15">
        <f t="shared" si="89"/>
        <v>0</v>
      </c>
    </row>
    <row r="309" spans="1:40" s="9" customFormat="1" x14ac:dyDescent="0.25">
      <c r="A309" s="7">
        <v>39532</v>
      </c>
      <c r="B309" s="7">
        <v>39534</v>
      </c>
      <c r="C309" t="s">
        <v>15</v>
      </c>
      <c r="D309">
        <v>5200</v>
      </c>
      <c r="E309">
        <v>453.05</v>
      </c>
      <c r="F309">
        <v>453.05</v>
      </c>
      <c r="G309">
        <v>308</v>
      </c>
      <c r="H309">
        <v>318.75</v>
      </c>
      <c r="I309" t="s">
        <v>16</v>
      </c>
      <c r="J309">
        <v>0.5</v>
      </c>
      <c r="K309">
        <v>4.5</v>
      </c>
      <c r="L309">
        <v>0.2</v>
      </c>
      <c r="M309">
        <v>3.55</v>
      </c>
      <c r="N309">
        <v>4877.5</v>
      </c>
      <c r="O309">
        <v>489</v>
      </c>
      <c r="P309">
        <f>VLOOKUP($A309,Sheet2!$A:$E,2,0)</f>
        <v>4616.8</v>
      </c>
      <c r="Q309">
        <f>VLOOKUP($A309,Sheet2!$A:$E,3,0)</f>
        <v>4896.8</v>
      </c>
      <c r="R309">
        <f>VLOOKUP($A309,Sheet2!$A:$E,4,0)</f>
        <v>4616.8</v>
      </c>
      <c r="S309">
        <f>VLOOKUP($A309,Sheet2!$A:$E,5,0)</f>
        <v>4877.5</v>
      </c>
      <c r="T309">
        <f t="shared" si="76"/>
        <v>308</v>
      </c>
      <c r="U309">
        <f t="shared" si="77"/>
        <v>453.05</v>
      </c>
      <c r="V309">
        <f t="shared" si="78"/>
        <v>0.2</v>
      </c>
      <c r="W309">
        <f t="shared" si="79"/>
        <v>4.5</v>
      </c>
      <c r="X309" s="8">
        <f t="shared" si="80"/>
        <v>453.55</v>
      </c>
      <c r="Y309" s="9">
        <f t="shared" si="81"/>
        <v>453.55</v>
      </c>
      <c r="Z309" s="9">
        <f t="shared" si="82"/>
        <v>312.5</v>
      </c>
      <c r="AA309" s="9">
        <f t="shared" si="83"/>
        <v>322.3</v>
      </c>
      <c r="AB309">
        <f>IF(Z309/X309&lt;'model parameter'!$B$2,'model parameter'!$B$2,IF(Y309/X309&gt;'model parameter'!$B$1,'model parameter'!$B$1,AA309/X309))</f>
        <v>0.71061624958659464</v>
      </c>
      <c r="AC309" s="9">
        <f t="shared" si="93"/>
        <v>2.4890058041151466</v>
      </c>
      <c r="AD309">
        <f t="shared" si="91"/>
        <v>3.4916038705036838</v>
      </c>
      <c r="AE309" s="9">
        <f>WEEKDAY(A309)</f>
        <v>3</v>
      </c>
      <c r="AF309">
        <f t="shared" si="90"/>
        <v>0.68900892955572701</v>
      </c>
      <c r="AG309">
        <f t="shared" si="84"/>
        <v>1</v>
      </c>
      <c r="AH309" s="14">
        <f t="shared" si="85"/>
        <v>34086.208256780919</v>
      </c>
      <c r="AI309">
        <f t="shared" si="86"/>
        <v>24107.703706282598</v>
      </c>
      <c r="AJ309" s="14">
        <f t="shared" si="87"/>
        <v>-9978.5045504983209</v>
      </c>
      <c r="AK309" s="14">
        <f t="shared" si="92"/>
        <v>21560.407410080639</v>
      </c>
      <c r="AL309">
        <f t="shared" si="88"/>
        <v>0.7072568331646788</v>
      </c>
      <c r="AM309" s="9">
        <f t="shared" si="94"/>
        <v>0.29578502913327531</v>
      </c>
      <c r="AN309" s="15">
        <f t="shared" si="89"/>
        <v>0</v>
      </c>
    </row>
    <row r="310" spans="1:40" x14ac:dyDescent="0.25">
      <c r="A310" s="2">
        <v>39533</v>
      </c>
      <c r="B310" s="2">
        <v>39534</v>
      </c>
      <c r="C310" t="s">
        <v>15</v>
      </c>
      <c r="D310">
        <v>5200</v>
      </c>
      <c r="E310">
        <v>300</v>
      </c>
      <c r="F310">
        <v>380.95</v>
      </c>
      <c r="G310">
        <v>287</v>
      </c>
      <c r="H310">
        <v>366.45</v>
      </c>
      <c r="I310" t="s">
        <v>16</v>
      </c>
      <c r="J310">
        <v>3</v>
      </c>
      <c r="K310">
        <v>3.5</v>
      </c>
      <c r="L310">
        <v>0.8</v>
      </c>
      <c r="M310">
        <v>1</v>
      </c>
      <c r="N310">
        <v>4828.8500000000004</v>
      </c>
      <c r="O310">
        <v>489</v>
      </c>
      <c r="P310">
        <f>VLOOKUP($A310,Sheet2!$A:$E,2,0)</f>
        <v>4878.7</v>
      </c>
      <c r="Q310">
        <f>VLOOKUP($A310,Sheet2!$A:$E,3,0)</f>
        <v>4912.3</v>
      </c>
      <c r="R310">
        <f>VLOOKUP($A310,Sheet2!$A:$E,4,0)</f>
        <v>4808.6499999999996</v>
      </c>
      <c r="S310">
        <f>VLOOKUP($A310,Sheet2!$A:$E,5,0)</f>
        <v>4828.8500000000004</v>
      </c>
      <c r="T310">
        <f t="shared" si="76"/>
        <v>291.19999999999982</v>
      </c>
      <c r="U310">
        <f t="shared" si="77"/>
        <v>380.95</v>
      </c>
      <c r="V310">
        <f t="shared" si="78"/>
        <v>0.8</v>
      </c>
      <c r="W310">
        <f t="shared" si="79"/>
        <v>-0.6999999999998181</v>
      </c>
      <c r="X310" s="5">
        <f t="shared" si="80"/>
        <v>303</v>
      </c>
      <c r="Y310">
        <f t="shared" si="81"/>
        <v>381.75</v>
      </c>
      <c r="Z310">
        <f t="shared" si="82"/>
        <v>286.30000000000018</v>
      </c>
      <c r="AA310">
        <f t="shared" si="83"/>
        <v>367.45</v>
      </c>
      <c r="AB310">
        <f>IF(Z310/X310&lt;'model parameter'!$B$2,'model parameter'!$B$2,IF(Y310/X310&gt;'model parameter'!$B$1,'model parameter'!$B$1,AA310/X310))</f>
        <v>1.1100000000000001</v>
      </c>
      <c r="AC310">
        <f t="shared" si="93"/>
        <v>2.7627964425678129</v>
      </c>
      <c r="AD310">
        <f t="shared" si="91"/>
        <v>3.6016038705036841</v>
      </c>
      <c r="AF310">
        <f t="shared" si="90"/>
        <v>0.94488448844884554</v>
      </c>
      <c r="AG310">
        <f t="shared" si="84"/>
        <v>1.2599009900990099</v>
      </c>
      <c r="AH310" s="14">
        <f t="shared" si="85"/>
        <v>22787.404263970497</v>
      </c>
      <c r="AI310">
        <f t="shared" si="86"/>
        <v>25159.187683182463</v>
      </c>
      <c r="AJ310" s="14">
        <f t="shared" si="87"/>
        <v>2371.7834192119662</v>
      </c>
      <c r="AK310" s="14">
        <f t="shared" si="92"/>
        <v>23932.190829292605</v>
      </c>
      <c r="AL310">
        <f t="shared" si="88"/>
        <v>1.1040830886983486</v>
      </c>
      <c r="AM310">
        <f t="shared" si="94"/>
        <v>0.32657124855619762</v>
      </c>
      <c r="AN310" s="15">
        <f t="shared" si="89"/>
        <v>0</v>
      </c>
    </row>
    <row r="311" spans="1:40" x14ac:dyDescent="0.25">
      <c r="A311" s="2">
        <v>39534</v>
      </c>
      <c r="B311" s="2">
        <v>39534</v>
      </c>
      <c r="C311" t="s">
        <v>15</v>
      </c>
      <c r="D311">
        <v>5200</v>
      </c>
      <c r="E311">
        <v>381</v>
      </c>
      <c r="F311">
        <v>417</v>
      </c>
      <c r="G311">
        <v>344.75</v>
      </c>
      <c r="H311">
        <v>375.85</v>
      </c>
      <c r="I311" t="s">
        <v>16</v>
      </c>
      <c r="J311">
        <v>0.05</v>
      </c>
      <c r="K311">
        <v>0.75</v>
      </c>
      <c r="L311">
        <v>0.05</v>
      </c>
      <c r="M311">
        <v>0.1</v>
      </c>
      <c r="N311">
        <v>4830.25</v>
      </c>
      <c r="O311">
        <v>489</v>
      </c>
      <c r="P311">
        <f>VLOOKUP($A311,Sheet2!$A:$E,2,0)</f>
        <v>4828.8</v>
      </c>
      <c r="Q311">
        <f>VLOOKUP($A311,Sheet2!$A:$E,3,0)</f>
        <v>4863.75</v>
      </c>
      <c r="R311">
        <f>VLOOKUP($A311,Sheet2!$A:$E,4,0)</f>
        <v>4769.6000000000004</v>
      </c>
      <c r="S311">
        <f>VLOOKUP($A311,Sheet2!$A:$E,5,0)</f>
        <v>4830.25</v>
      </c>
      <c r="T311">
        <f t="shared" si="76"/>
        <v>344.75</v>
      </c>
      <c r="U311">
        <f t="shared" si="77"/>
        <v>417</v>
      </c>
      <c r="V311">
        <f t="shared" si="78"/>
        <v>0.05</v>
      </c>
      <c r="W311">
        <f t="shared" si="79"/>
        <v>0.75</v>
      </c>
      <c r="X311" s="5">
        <f t="shared" si="80"/>
        <v>381.05</v>
      </c>
      <c r="Y311">
        <f t="shared" si="81"/>
        <v>417.05</v>
      </c>
      <c r="Z311">
        <f t="shared" si="82"/>
        <v>345.5</v>
      </c>
      <c r="AA311">
        <f t="shared" si="83"/>
        <v>375.95000000000005</v>
      </c>
      <c r="AB311">
        <f>IF(Z311/X311&lt;'model parameter'!$B$2,'model parameter'!$B$2,IF(Y311/X311&gt;'model parameter'!$B$1,'model parameter'!$B$1,AA311/X311))</f>
        <v>0.9866159296680227</v>
      </c>
      <c r="AC311">
        <f t="shared" si="93"/>
        <v>2.7258189806675484</v>
      </c>
      <c r="AD311">
        <f t="shared" si="91"/>
        <v>3.5882198001717067</v>
      </c>
      <c r="AF311">
        <f t="shared" si="90"/>
        <v>0.90670515680356911</v>
      </c>
      <c r="AG311">
        <f t="shared" si="84"/>
        <v>1.0944757905786642</v>
      </c>
      <c r="AH311" s="14">
        <f t="shared" si="85"/>
        <v>28645.070498702171</v>
      </c>
      <c r="AI311">
        <f t="shared" si="86"/>
        <v>28128.524473258902</v>
      </c>
      <c r="AJ311" s="14">
        <f t="shared" si="87"/>
        <v>-516.54602544326917</v>
      </c>
      <c r="AK311" s="14">
        <f t="shared" si="92"/>
        <v>23415.644803849336</v>
      </c>
      <c r="AL311">
        <f t="shared" si="88"/>
        <v>0.98196736763253301</v>
      </c>
      <c r="AM311">
        <f t="shared" si="94"/>
        <v>0.32068230928919905</v>
      </c>
      <c r="AN311" s="15">
        <f t="shared" si="89"/>
        <v>0</v>
      </c>
    </row>
    <row r="312" spans="1:40" x14ac:dyDescent="0.25">
      <c r="A312" s="2">
        <v>39535</v>
      </c>
      <c r="B312" s="2">
        <v>39562</v>
      </c>
      <c r="C312" t="s">
        <v>15</v>
      </c>
      <c r="D312">
        <v>4900</v>
      </c>
      <c r="E312">
        <v>186.05</v>
      </c>
      <c r="F312">
        <v>230</v>
      </c>
      <c r="G312">
        <v>123</v>
      </c>
      <c r="H312">
        <v>146.5</v>
      </c>
      <c r="I312" t="s">
        <v>16</v>
      </c>
      <c r="J312">
        <v>180</v>
      </c>
      <c r="K312">
        <v>224.95</v>
      </c>
      <c r="L312">
        <v>140</v>
      </c>
      <c r="M312">
        <v>205.6</v>
      </c>
      <c r="N312">
        <v>4942</v>
      </c>
      <c r="O312">
        <v>366.05</v>
      </c>
      <c r="P312">
        <f>VLOOKUP($A312,Sheet2!$A:$E,2,0)</f>
        <v>4830</v>
      </c>
      <c r="Q312">
        <f>VLOOKUP($A312,Sheet2!$A:$E,3,0)</f>
        <v>4970.8</v>
      </c>
      <c r="R312">
        <f>VLOOKUP($A312,Sheet2!$A:$E,4,0)</f>
        <v>4796.3500000000004</v>
      </c>
      <c r="S312">
        <f>VLOOKUP($A312,Sheet2!$A:$E,5,0)</f>
        <v>4942</v>
      </c>
      <c r="T312">
        <f t="shared" si="76"/>
        <v>154.14999999999964</v>
      </c>
      <c r="U312">
        <f t="shared" si="77"/>
        <v>230</v>
      </c>
      <c r="V312">
        <f t="shared" si="78"/>
        <v>140</v>
      </c>
      <c r="W312">
        <f t="shared" si="79"/>
        <v>193.80000000000018</v>
      </c>
      <c r="X312" s="5">
        <f t="shared" si="80"/>
        <v>366.05</v>
      </c>
      <c r="Y312">
        <f t="shared" si="81"/>
        <v>379.09999999999962</v>
      </c>
      <c r="Z312">
        <f t="shared" si="82"/>
        <v>316.80000000000018</v>
      </c>
      <c r="AA312">
        <f t="shared" si="83"/>
        <v>352.1</v>
      </c>
      <c r="AB312">
        <f>IF(Z312/X312&lt;'model parameter'!$B$2,'model parameter'!$B$2,IF(Y312/X312&gt;'model parameter'!$B$1,'model parameter'!$B$1,AA312/X312))</f>
        <v>0.9618904521240268</v>
      </c>
      <c r="AC312">
        <f t="shared" si="93"/>
        <v>2.6219392517225621</v>
      </c>
      <c r="AD312">
        <f t="shared" si="91"/>
        <v>3.5501102522957337</v>
      </c>
      <c r="AF312">
        <f t="shared" si="90"/>
        <v>0.86545553886081183</v>
      </c>
      <c r="AG312">
        <f t="shared" si="84"/>
        <v>1.0356508673678448</v>
      </c>
      <c r="AH312" s="14">
        <f t="shared" si="85"/>
        <v>27519.317859099676</v>
      </c>
      <c r="AI312">
        <f t="shared" si="86"/>
        <v>26341.076657930196</v>
      </c>
      <c r="AJ312" s="14">
        <f t="shared" si="87"/>
        <v>-1178.2412011694796</v>
      </c>
      <c r="AK312" s="14">
        <f t="shared" si="92"/>
        <v>22237.403602679857</v>
      </c>
      <c r="AL312">
        <f t="shared" si="88"/>
        <v>0.95718494160348977</v>
      </c>
      <c r="AM312">
        <f t="shared" si="94"/>
        <v>0.30695227749025422</v>
      </c>
      <c r="AN312" s="15">
        <f t="shared" si="89"/>
        <v>0</v>
      </c>
    </row>
    <row r="313" spans="1:40" x14ac:dyDescent="0.25">
      <c r="A313" s="2">
        <v>39538</v>
      </c>
      <c r="B313" s="2">
        <v>39562</v>
      </c>
      <c r="C313" t="s">
        <v>15</v>
      </c>
      <c r="D313">
        <v>4900</v>
      </c>
      <c r="E313">
        <v>155</v>
      </c>
      <c r="F313">
        <v>288</v>
      </c>
      <c r="G313">
        <v>155</v>
      </c>
      <c r="H313">
        <v>268.60000000000002</v>
      </c>
      <c r="I313" t="s">
        <v>16</v>
      </c>
      <c r="J313">
        <v>175</v>
      </c>
      <c r="K313">
        <v>179.75</v>
      </c>
      <c r="L313">
        <v>96</v>
      </c>
      <c r="M313">
        <v>104.4</v>
      </c>
      <c r="N313">
        <v>4734.5</v>
      </c>
      <c r="O313">
        <v>366.05</v>
      </c>
      <c r="P313">
        <f>VLOOKUP($A313,Sheet2!$A:$E,2,0)</f>
        <v>4942.1499999999996</v>
      </c>
      <c r="Q313">
        <f>VLOOKUP($A313,Sheet2!$A:$E,3,0)</f>
        <v>4947</v>
      </c>
      <c r="R313">
        <f>VLOOKUP($A313,Sheet2!$A:$E,4,0)</f>
        <v>4703.8500000000004</v>
      </c>
      <c r="S313">
        <f>VLOOKUP($A313,Sheet2!$A:$E,5,0)</f>
        <v>4734.5</v>
      </c>
      <c r="T313">
        <f t="shared" si="76"/>
        <v>155</v>
      </c>
      <c r="U313">
        <f t="shared" si="77"/>
        <v>288</v>
      </c>
      <c r="V313">
        <f t="shared" si="78"/>
        <v>96</v>
      </c>
      <c r="W313">
        <f t="shared" si="79"/>
        <v>179.75</v>
      </c>
      <c r="X313" s="5">
        <f t="shared" si="80"/>
        <v>330</v>
      </c>
      <c r="Y313">
        <f t="shared" si="81"/>
        <v>384</v>
      </c>
      <c r="Z313">
        <f t="shared" si="82"/>
        <v>330</v>
      </c>
      <c r="AA313">
        <f t="shared" si="83"/>
        <v>373</v>
      </c>
      <c r="AB313">
        <f>IF(Z313/X313&lt;'model parameter'!$B$2,'model parameter'!$B$2,IF(Y313/X313&gt;'model parameter'!$B$1,'model parameter'!$B$1,AA313/X313))</f>
        <v>1.1100000000000001</v>
      </c>
      <c r="AC313">
        <f t="shared" si="93"/>
        <v>2.9103525694120442</v>
      </c>
      <c r="AD313">
        <f t="shared" si="91"/>
        <v>3.6601102522957341</v>
      </c>
      <c r="AF313">
        <f t="shared" si="90"/>
        <v>1</v>
      </c>
      <c r="AG313">
        <f t="shared" si="84"/>
        <v>1.1636363636363636</v>
      </c>
      <c r="AH313" s="14">
        <f t="shared" si="85"/>
        <v>24813.759015255</v>
      </c>
      <c r="AI313">
        <f t="shared" si="86"/>
        <v>27405.3013530106</v>
      </c>
      <c r="AJ313" s="14">
        <f t="shared" si="87"/>
        <v>2591.5423377555999</v>
      </c>
      <c r="AK313" s="14">
        <f t="shared" si="92"/>
        <v>24828.945940435457</v>
      </c>
      <c r="AL313">
        <f t="shared" si="88"/>
        <v>1.1044397318504775</v>
      </c>
      <c r="AM313">
        <f t="shared" si="94"/>
        <v>0.33901029104222974</v>
      </c>
      <c r="AN313" s="15">
        <f t="shared" si="89"/>
        <v>0</v>
      </c>
    </row>
    <row r="314" spans="1:40" x14ac:dyDescent="0.25">
      <c r="A314" s="2">
        <v>39539</v>
      </c>
      <c r="B314" s="2">
        <v>39562</v>
      </c>
      <c r="C314" t="s">
        <v>15</v>
      </c>
      <c r="D314">
        <v>4900</v>
      </c>
      <c r="E314">
        <v>244</v>
      </c>
      <c r="F314">
        <v>340</v>
      </c>
      <c r="G314">
        <v>211</v>
      </c>
      <c r="H314">
        <v>241.65</v>
      </c>
      <c r="I314" t="s">
        <v>16</v>
      </c>
      <c r="J314">
        <v>110.1</v>
      </c>
      <c r="K314">
        <v>129.65</v>
      </c>
      <c r="L314">
        <v>65</v>
      </c>
      <c r="M314">
        <v>111.45</v>
      </c>
      <c r="N314">
        <v>4739.55</v>
      </c>
      <c r="O314">
        <v>366.05</v>
      </c>
      <c r="P314">
        <f>VLOOKUP($A314,Sheet2!$A:$E,2,0)</f>
        <v>4735.6499999999996</v>
      </c>
      <c r="Q314">
        <f>VLOOKUP($A314,Sheet2!$A:$E,3,0)</f>
        <v>4800.75</v>
      </c>
      <c r="R314">
        <f>VLOOKUP($A314,Sheet2!$A:$E,4,0)</f>
        <v>4628.75</v>
      </c>
      <c r="S314">
        <f>VLOOKUP($A314,Sheet2!$A:$E,5,0)</f>
        <v>4739.55</v>
      </c>
      <c r="T314">
        <f t="shared" si="76"/>
        <v>228.89999999999964</v>
      </c>
      <c r="U314">
        <f t="shared" si="77"/>
        <v>336.25</v>
      </c>
      <c r="V314">
        <f t="shared" si="78"/>
        <v>68.75</v>
      </c>
      <c r="W314">
        <f t="shared" si="79"/>
        <v>111.75</v>
      </c>
      <c r="X314" s="5">
        <f t="shared" si="80"/>
        <v>354.1</v>
      </c>
      <c r="Y314">
        <f t="shared" si="81"/>
        <v>408.75</v>
      </c>
      <c r="Z314">
        <f t="shared" si="82"/>
        <v>322.75</v>
      </c>
      <c r="AA314">
        <f t="shared" si="83"/>
        <v>353.1</v>
      </c>
      <c r="AB314">
        <f>IF(Z314/X314&lt;'model parameter'!$B$2,'model parameter'!$B$2,IF(Y314/X314&gt;'model parameter'!$B$1,'model parameter'!$B$1,AA314/X314))</f>
        <v>1.1100000000000001</v>
      </c>
      <c r="AC314">
        <f t="shared" si="93"/>
        <v>3.2304913520473693</v>
      </c>
      <c r="AD314">
        <f t="shared" si="91"/>
        <v>3.7701102522957344</v>
      </c>
      <c r="AF314">
        <f t="shared" si="90"/>
        <v>0.91146568765885339</v>
      </c>
      <c r="AG314">
        <f t="shared" si="84"/>
        <v>1.1543349336345665</v>
      </c>
      <c r="AH314" s="14">
        <f t="shared" si="85"/>
        <v>26622.468256216351</v>
      </c>
      <c r="AI314">
        <f t="shared" si="86"/>
        <v>29410.165776820166</v>
      </c>
      <c r="AJ314" s="14">
        <f t="shared" si="87"/>
        <v>2787.6975206038151</v>
      </c>
      <c r="AK314" s="14">
        <f t="shared" si="92"/>
        <v>27616.643461039272</v>
      </c>
      <c r="AL314">
        <f t="shared" si="88"/>
        <v>1.1047122112711276</v>
      </c>
      <c r="AM314">
        <f t="shared" si="94"/>
        <v>0.37450880826093014</v>
      </c>
      <c r="AN314" s="15">
        <f t="shared" si="89"/>
        <v>0</v>
      </c>
    </row>
    <row r="315" spans="1:40" x14ac:dyDescent="0.25">
      <c r="A315" s="2">
        <v>39540</v>
      </c>
      <c r="B315" s="2">
        <v>39562</v>
      </c>
      <c r="C315" t="s">
        <v>15</v>
      </c>
      <c r="D315">
        <v>4900</v>
      </c>
      <c r="E315">
        <v>160</v>
      </c>
      <c r="F315">
        <v>250</v>
      </c>
      <c r="G315">
        <v>130</v>
      </c>
      <c r="H315">
        <v>241.95</v>
      </c>
      <c r="I315" t="s">
        <v>16</v>
      </c>
      <c r="J315">
        <v>170</v>
      </c>
      <c r="K315">
        <v>188</v>
      </c>
      <c r="L315">
        <v>92.2</v>
      </c>
      <c r="M315">
        <v>99</v>
      </c>
      <c r="N315">
        <v>4754.2</v>
      </c>
      <c r="O315">
        <v>366.05</v>
      </c>
      <c r="P315">
        <f>VLOOKUP($A315,Sheet2!$A:$E,2,0)</f>
        <v>4741.3999999999996</v>
      </c>
      <c r="Q315">
        <f>VLOOKUP($A315,Sheet2!$A:$E,3,0)</f>
        <v>4916.75</v>
      </c>
      <c r="R315">
        <f>VLOOKUP($A315,Sheet2!$A:$E,4,0)</f>
        <v>4741.3999999999996</v>
      </c>
      <c r="S315">
        <f>VLOOKUP($A315,Sheet2!$A:$E,5,0)</f>
        <v>4754.2</v>
      </c>
      <c r="T315">
        <f t="shared" si="76"/>
        <v>171.25</v>
      </c>
      <c r="U315">
        <f t="shared" si="77"/>
        <v>250</v>
      </c>
      <c r="V315">
        <f t="shared" si="78"/>
        <v>92.2</v>
      </c>
      <c r="W315">
        <f t="shared" si="79"/>
        <v>146.75</v>
      </c>
      <c r="X315" s="5">
        <f t="shared" si="80"/>
        <v>330</v>
      </c>
      <c r="Y315">
        <f t="shared" si="81"/>
        <v>359.25</v>
      </c>
      <c r="Z315">
        <f t="shared" si="82"/>
        <v>276.75</v>
      </c>
      <c r="AA315">
        <f t="shared" si="83"/>
        <v>340.95</v>
      </c>
      <c r="AB315">
        <f>IF(Z315/X315&lt;'model parameter'!$B$2,'model parameter'!$B$2,IF(Y315/X315&gt;'model parameter'!$B$1,'model parameter'!$B$1,AA315/X315))</f>
        <v>1.0331818181818182</v>
      </c>
      <c r="AC315">
        <f t="shared" si="93"/>
        <v>3.3376849287289412</v>
      </c>
      <c r="AD315">
        <f t="shared" si="91"/>
        <v>3.8032920704775526</v>
      </c>
      <c r="AF315">
        <f t="shared" si="90"/>
        <v>0.83863636363636362</v>
      </c>
      <c r="AG315">
        <f t="shared" si="84"/>
        <v>1.0886363636363636</v>
      </c>
      <c r="AH315" s="14">
        <f t="shared" si="85"/>
        <v>24813.759015255</v>
      </c>
      <c r="AI315">
        <f t="shared" si="86"/>
        <v>25505.435436088897</v>
      </c>
      <c r="AJ315" s="14">
        <f t="shared" si="87"/>
        <v>691.67642083389728</v>
      </c>
      <c r="AK315" s="14">
        <f t="shared" si="92"/>
        <v>28308.319881873169</v>
      </c>
      <c r="AL315">
        <f t="shared" si="88"/>
        <v>1.027874713396252</v>
      </c>
      <c r="AM315">
        <f t="shared" si="94"/>
        <v>0.38494813395557548</v>
      </c>
      <c r="AN315" s="15">
        <f t="shared" si="89"/>
        <v>0</v>
      </c>
    </row>
    <row r="316" spans="1:40" x14ac:dyDescent="0.25">
      <c r="A316" s="2">
        <v>39541</v>
      </c>
      <c r="B316" s="2">
        <v>39562</v>
      </c>
      <c r="C316" t="s">
        <v>15</v>
      </c>
      <c r="D316">
        <v>4900</v>
      </c>
      <c r="E316">
        <v>215.1</v>
      </c>
      <c r="F316">
        <v>240</v>
      </c>
      <c r="G316">
        <v>178.2</v>
      </c>
      <c r="H316">
        <v>219.4</v>
      </c>
      <c r="I316" t="s">
        <v>16</v>
      </c>
      <c r="J316">
        <v>96.05</v>
      </c>
      <c r="K316">
        <v>130</v>
      </c>
      <c r="L316">
        <v>88</v>
      </c>
      <c r="M316">
        <v>101.95</v>
      </c>
      <c r="N316">
        <v>4771.6000000000004</v>
      </c>
      <c r="O316">
        <v>366.05</v>
      </c>
      <c r="P316">
        <f>VLOOKUP($A316,Sheet2!$A:$E,2,0)</f>
        <v>4753.8999999999996</v>
      </c>
      <c r="Q316">
        <f>VLOOKUP($A316,Sheet2!$A:$E,3,0)</f>
        <v>4833.25</v>
      </c>
      <c r="R316">
        <f>VLOOKUP($A316,Sheet2!$A:$E,4,0)</f>
        <v>4738.2</v>
      </c>
      <c r="S316">
        <f>VLOOKUP($A316,Sheet2!$A:$E,5,0)</f>
        <v>4771.6000000000004</v>
      </c>
      <c r="T316">
        <f t="shared" si="76"/>
        <v>196.75</v>
      </c>
      <c r="U316">
        <f t="shared" si="77"/>
        <v>240</v>
      </c>
      <c r="V316">
        <f t="shared" si="78"/>
        <v>88</v>
      </c>
      <c r="W316">
        <f t="shared" si="79"/>
        <v>111.44999999999982</v>
      </c>
      <c r="X316" s="5">
        <f t="shared" si="80"/>
        <v>311.14999999999998</v>
      </c>
      <c r="Y316">
        <f t="shared" si="81"/>
        <v>328</v>
      </c>
      <c r="Z316">
        <f t="shared" si="82"/>
        <v>289.64999999999981</v>
      </c>
      <c r="AA316">
        <f t="shared" si="83"/>
        <v>321.35000000000002</v>
      </c>
      <c r="AB316">
        <f>IF(Z316/X316&lt;'model parameter'!$B$2,'model parameter'!$B$2,IF(Y316/X316&gt;'model parameter'!$B$1,'model parameter'!$B$1,AA316/X316))</f>
        <v>1.0327816165836414</v>
      </c>
      <c r="AC316">
        <f t="shared" si="93"/>
        <v>3.4470996363395319</v>
      </c>
      <c r="AD316">
        <f t="shared" si="91"/>
        <v>3.836073687061194</v>
      </c>
      <c r="AF316">
        <f t="shared" si="90"/>
        <v>0.93090149445604964</v>
      </c>
      <c r="AG316">
        <f t="shared" si="84"/>
        <v>1.0541539450425841</v>
      </c>
      <c r="AH316" s="14">
        <f t="shared" si="85"/>
        <v>23399.063198154523</v>
      </c>
      <c r="AI316">
        <f t="shared" si="86"/>
        <v>24036.505575273699</v>
      </c>
      <c r="AJ316" s="14">
        <f t="shared" si="87"/>
        <v>637.44237711917594</v>
      </c>
      <c r="AK316" s="14">
        <f t="shared" si="92"/>
        <v>28945.762258992345</v>
      </c>
      <c r="AL316">
        <f t="shared" si="88"/>
        <v>1.0272422178495355</v>
      </c>
      <c r="AM316">
        <f t="shared" si="94"/>
        <v>0.39543497488156543</v>
      </c>
      <c r="AN316" s="15">
        <f t="shared" si="89"/>
        <v>0</v>
      </c>
    </row>
    <row r="317" spans="1:40" x14ac:dyDescent="0.25">
      <c r="A317" s="2">
        <v>39542</v>
      </c>
      <c r="B317" s="2">
        <v>39562</v>
      </c>
      <c r="C317" t="s">
        <v>15</v>
      </c>
      <c r="D317">
        <v>4900</v>
      </c>
      <c r="E317">
        <v>219.8</v>
      </c>
      <c r="F317">
        <v>320</v>
      </c>
      <c r="G317">
        <v>210</v>
      </c>
      <c r="H317">
        <v>306.64999999999998</v>
      </c>
      <c r="I317" t="s">
        <v>16</v>
      </c>
      <c r="J317">
        <v>108</v>
      </c>
      <c r="K317">
        <v>108</v>
      </c>
      <c r="L317">
        <v>53.05</v>
      </c>
      <c r="M317">
        <v>58.9</v>
      </c>
      <c r="N317">
        <v>4647</v>
      </c>
      <c r="O317">
        <v>366.05</v>
      </c>
      <c r="P317">
        <f>VLOOKUP($A317,Sheet2!$A:$E,2,0)</f>
        <v>4766.7</v>
      </c>
      <c r="Q317">
        <f>VLOOKUP($A317,Sheet2!$A:$E,3,0)</f>
        <v>4791.7</v>
      </c>
      <c r="R317">
        <f>VLOOKUP($A317,Sheet2!$A:$E,4,0)</f>
        <v>4632.7</v>
      </c>
      <c r="S317">
        <f>VLOOKUP($A317,Sheet2!$A:$E,5,0)</f>
        <v>4647</v>
      </c>
      <c r="T317">
        <f t="shared" si="76"/>
        <v>216.30000000000018</v>
      </c>
      <c r="U317">
        <f t="shared" si="77"/>
        <v>320</v>
      </c>
      <c r="V317">
        <f t="shared" si="78"/>
        <v>53.05</v>
      </c>
      <c r="W317">
        <f t="shared" si="79"/>
        <v>101.69999999999982</v>
      </c>
      <c r="X317" s="5">
        <f t="shared" si="80"/>
        <v>327.8</v>
      </c>
      <c r="Y317">
        <f t="shared" si="81"/>
        <v>373.05</v>
      </c>
      <c r="Z317">
        <f t="shared" si="82"/>
        <v>311.69999999999982</v>
      </c>
      <c r="AA317">
        <f t="shared" si="83"/>
        <v>365.54999999999995</v>
      </c>
      <c r="AB317">
        <f>IF(Z317/X317&lt;'model parameter'!$B$2,'model parameter'!$B$2,IF(Y317/X317&gt;'model parameter'!$B$1,'model parameter'!$B$1,AA317/X317))</f>
        <v>1.1100000000000001</v>
      </c>
      <c r="AC317">
        <f t="shared" si="93"/>
        <v>3.8262805963368809</v>
      </c>
      <c r="AD317">
        <f t="shared" si="91"/>
        <v>3.9460736870611939</v>
      </c>
      <c r="AF317">
        <f t="shared" si="90"/>
        <v>0.95088468578401408</v>
      </c>
      <c r="AG317">
        <f t="shared" si="84"/>
        <v>1.1380414887126296</v>
      </c>
      <c r="AH317" s="14">
        <f t="shared" si="85"/>
        <v>24648.6486281133</v>
      </c>
      <c r="AI317">
        <f t="shared" si="86"/>
        <v>27222.284683617203</v>
      </c>
      <c r="AJ317" s="14">
        <f t="shared" si="87"/>
        <v>2573.6360555039028</v>
      </c>
      <c r="AK317" s="14">
        <f t="shared" si="92"/>
        <v>31519.398314496248</v>
      </c>
      <c r="AL317">
        <f t="shared" si="88"/>
        <v>1.1044128663738795</v>
      </c>
      <c r="AM317">
        <f t="shared" si="94"/>
        <v>0.4367234740734327</v>
      </c>
      <c r="AN317" s="15">
        <f t="shared" si="89"/>
        <v>0</v>
      </c>
    </row>
    <row r="318" spans="1:40" x14ac:dyDescent="0.25">
      <c r="A318" s="2">
        <v>39545</v>
      </c>
      <c r="B318" s="2">
        <v>39562</v>
      </c>
      <c r="C318" t="s">
        <v>15</v>
      </c>
      <c r="D318">
        <v>4900</v>
      </c>
      <c r="E318">
        <v>280</v>
      </c>
      <c r="F318">
        <v>296</v>
      </c>
      <c r="G318">
        <v>181</v>
      </c>
      <c r="H318">
        <v>213.55</v>
      </c>
      <c r="I318" t="s">
        <v>16</v>
      </c>
      <c r="J318">
        <v>64</v>
      </c>
      <c r="K318">
        <v>96</v>
      </c>
      <c r="L318">
        <v>52</v>
      </c>
      <c r="M318">
        <v>79.95</v>
      </c>
      <c r="N318">
        <v>4761.2</v>
      </c>
      <c r="O318">
        <v>366.05</v>
      </c>
      <c r="P318">
        <f>VLOOKUP($A318,Sheet2!$A:$E,2,0)</f>
        <v>4631.3500000000004</v>
      </c>
      <c r="Q318">
        <f>VLOOKUP($A318,Sheet2!$A:$E,3,0)</f>
        <v>4798.55</v>
      </c>
      <c r="R318">
        <f>VLOOKUP($A318,Sheet2!$A:$E,4,0)</f>
        <v>4628.8</v>
      </c>
      <c r="S318">
        <f>VLOOKUP($A318,Sheet2!$A:$E,5,0)</f>
        <v>4761.2</v>
      </c>
      <c r="T318">
        <f t="shared" si="76"/>
        <v>197.44999999999982</v>
      </c>
      <c r="U318">
        <f t="shared" si="77"/>
        <v>296</v>
      </c>
      <c r="V318">
        <f t="shared" si="78"/>
        <v>52</v>
      </c>
      <c r="W318">
        <f t="shared" si="79"/>
        <v>79.550000000000182</v>
      </c>
      <c r="X318" s="5">
        <f t="shared" si="80"/>
        <v>344</v>
      </c>
      <c r="Y318">
        <f t="shared" si="81"/>
        <v>348</v>
      </c>
      <c r="Z318">
        <f t="shared" si="82"/>
        <v>260.55000000000018</v>
      </c>
      <c r="AA318">
        <f t="shared" si="83"/>
        <v>293.5</v>
      </c>
      <c r="AB318">
        <f>IF(Z318/X318&lt;'model parameter'!$B$2,'model parameter'!$B$2,IF(Y318/X318&gt;'model parameter'!$B$1,'model parameter'!$B$1,AA318/X318))</f>
        <v>0.85319767441860461</v>
      </c>
      <c r="AC318">
        <f t="shared" si="93"/>
        <v>3.2645737064676585</v>
      </c>
      <c r="AD318">
        <f t="shared" si="91"/>
        <v>3.7992713614797986</v>
      </c>
      <c r="AF318">
        <f t="shared" si="90"/>
        <v>0.75741279069767498</v>
      </c>
      <c r="AG318">
        <f t="shared" si="84"/>
        <v>1.0116279069767442</v>
      </c>
      <c r="AH318" s="14">
        <f t="shared" si="85"/>
        <v>25864.461478884001</v>
      </c>
      <c r="AI318">
        <f t="shared" si="86"/>
        <v>21949.276155697</v>
      </c>
      <c r="AJ318" s="14">
        <f t="shared" si="87"/>
        <v>-3915.1853231870009</v>
      </c>
      <c r="AK318" s="14">
        <f t="shared" si="92"/>
        <v>27604.212991309247</v>
      </c>
      <c r="AL318">
        <f t="shared" si="88"/>
        <v>0.84862683777957659</v>
      </c>
      <c r="AM318">
        <f t="shared" si="94"/>
        <v>0.3706152607870481</v>
      </c>
      <c r="AN318" s="15">
        <f t="shared" si="89"/>
        <v>0</v>
      </c>
    </row>
    <row r="319" spans="1:40" x14ac:dyDescent="0.25">
      <c r="A319" s="2">
        <v>39546</v>
      </c>
      <c r="B319" s="2">
        <v>39562</v>
      </c>
      <c r="C319" t="s">
        <v>15</v>
      </c>
      <c r="D319">
        <v>4900</v>
      </c>
      <c r="E319">
        <v>210</v>
      </c>
      <c r="F319">
        <v>291</v>
      </c>
      <c r="G319">
        <v>203</v>
      </c>
      <c r="H319">
        <v>263.35000000000002</v>
      </c>
      <c r="I319" t="s">
        <v>16</v>
      </c>
      <c r="J319">
        <v>66</v>
      </c>
      <c r="K319">
        <v>75</v>
      </c>
      <c r="L319">
        <v>55</v>
      </c>
      <c r="M319">
        <v>62.2</v>
      </c>
      <c r="N319">
        <v>4709.6499999999996</v>
      </c>
      <c r="O319">
        <v>366.05</v>
      </c>
      <c r="P319">
        <f>VLOOKUP($A319,Sheet2!$A:$E,2,0)</f>
        <v>4760.6499999999996</v>
      </c>
      <c r="Q319">
        <f>VLOOKUP($A319,Sheet2!$A:$E,3,0)</f>
        <v>4769.55</v>
      </c>
      <c r="R319">
        <f>VLOOKUP($A319,Sheet2!$A:$E,4,0)</f>
        <v>4677.8</v>
      </c>
      <c r="S319">
        <f>VLOOKUP($A319,Sheet2!$A:$E,5,0)</f>
        <v>4709.6499999999996</v>
      </c>
      <c r="T319">
        <f t="shared" si="76"/>
        <v>205.44999999999982</v>
      </c>
      <c r="U319">
        <f t="shared" si="77"/>
        <v>277.19999999999982</v>
      </c>
      <c r="V319">
        <f t="shared" si="78"/>
        <v>68.800000000000182</v>
      </c>
      <c r="W319">
        <f t="shared" si="79"/>
        <v>72.550000000000182</v>
      </c>
      <c r="X319" s="5">
        <f t="shared" si="80"/>
        <v>276</v>
      </c>
      <c r="Y319">
        <f t="shared" si="81"/>
        <v>359.80000000000018</v>
      </c>
      <c r="Z319">
        <f t="shared" si="82"/>
        <v>275.55000000000018</v>
      </c>
      <c r="AA319">
        <f t="shared" si="83"/>
        <v>325.55</v>
      </c>
      <c r="AB319">
        <f>IF(Z319/X319&lt;'model parameter'!$B$2,'model parameter'!$B$2,IF(Y319/X319&gt;'model parameter'!$B$1,'model parameter'!$B$1,AA319/X319))</f>
        <v>1.1100000000000001</v>
      </c>
      <c r="AC319">
        <f t="shared" si="93"/>
        <v>3.6236768141791011</v>
      </c>
      <c r="AD319">
        <f t="shared" si="91"/>
        <v>3.9092713614797985</v>
      </c>
      <c r="AF319">
        <f t="shared" si="90"/>
        <v>0.99836956521739195</v>
      </c>
      <c r="AG319">
        <f t="shared" si="84"/>
        <v>1.3036231884057978</v>
      </c>
      <c r="AH319" s="14">
        <f t="shared" si="85"/>
        <v>20761.049512686001</v>
      </c>
      <c r="AI319">
        <f t="shared" si="86"/>
        <v>22913.074013354319</v>
      </c>
      <c r="AJ319" s="14">
        <f t="shared" si="87"/>
        <v>2152.0245006683181</v>
      </c>
      <c r="AK319" s="14">
        <f t="shared" si="92"/>
        <v>29756.237491977565</v>
      </c>
      <c r="AL319">
        <f t="shared" si="88"/>
        <v>1.1036568261808406</v>
      </c>
      <c r="AM319">
        <f t="shared" si="94"/>
        <v>0.40903206245441803</v>
      </c>
      <c r="AN319" s="15">
        <f t="shared" si="89"/>
        <v>0</v>
      </c>
    </row>
    <row r="320" spans="1:40" x14ac:dyDescent="0.25">
      <c r="A320" s="2">
        <v>39547</v>
      </c>
      <c r="B320" s="2">
        <v>39562</v>
      </c>
      <c r="C320" t="s">
        <v>15</v>
      </c>
      <c r="D320">
        <v>4900</v>
      </c>
      <c r="E320">
        <v>289</v>
      </c>
      <c r="F320">
        <v>289.95</v>
      </c>
      <c r="G320">
        <v>219</v>
      </c>
      <c r="H320">
        <v>228.95</v>
      </c>
      <c r="I320" t="s">
        <v>16</v>
      </c>
      <c r="J320">
        <v>55</v>
      </c>
      <c r="K320">
        <v>79</v>
      </c>
      <c r="L320">
        <v>52</v>
      </c>
      <c r="M320">
        <v>72.95</v>
      </c>
      <c r="N320">
        <v>4747.05</v>
      </c>
      <c r="O320">
        <v>366.05</v>
      </c>
      <c r="P320">
        <f>VLOOKUP($A320,Sheet2!$A:$E,2,0)</f>
        <v>4707.05</v>
      </c>
      <c r="Q320">
        <f>VLOOKUP($A320,Sheet2!$A:$E,3,0)</f>
        <v>4758.25</v>
      </c>
      <c r="R320">
        <f>VLOOKUP($A320,Sheet2!$A:$E,4,0)</f>
        <v>4667.5</v>
      </c>
      <c r="S320">
        <f>VLOOKUP($A320,Sheet2!$A:$E,5,0)</f>
        <v>4747.05</v>
      </c>
      <c r="T320">
        <f t="shared" si="76"/>
        <v>220.75</v>
      </c>
      <c r="U320">
        <f t="shared" si="77"/>
        <v>284.5</v>
      </c>
      <c r="V320">
        <f t="shared" si="78"/>
        <v>57.449999999999818</v>
      </c>
      <c r="W320">
        <f t="shared" si="79"/>
        <v>77.25</v>
      </c>
      <c r="X320" s="5">
        <f t="shared" si="80"/>
        <v>344</v>
      </c>
      <c r="Y320">
        <f t="shared" si="81"/>
        <v>347.39999999999981</v>
      </c>
      <c r="Z320">
        <f t="shared" si="82"/>
        <v>296.25</v>
      </c>
      <c r="AA320">
        <f t="shared" si="83"/>
        <v>301.89999999999998</v>
      </c>
      <c r="AB320">
        <f>IF(Z320/X320&lt;'model parameter'!$B$2,'model parameter'!$B$2,IF(Y320/X320&gt;'model parameter'!$B$1,'model parameter'!$B$1,AA320/X320))</f>
        <v>0.87761627906976736</v>
      </c>
      <c r="AC320">
        <f t="shared" si="93"/>
        <v>3.1801977622112516</v>
      </c>
      <c r="AD320">
        <f t="shared" si="91"/>
        <v>3.7868876405495659</v>
      </c>
      <c r="AF320">
        <f t="shared" si="90"/>
        <v>0.86119186046511631</v>
      </c>
      <c r="AG320">
        <f t="shared" si="84"/>
        <v>1.009883720930232</v>
      </c>
      <c r="AH320" s="14">
        <f t="shared" si="85"/>
        <v>25864.461478884001</v>
      </c>
      <c r="AI320">
        <f t="shared" si="86"/>
        <v>22578.8175246178</v>
      </c>
      <c r="AJ320" s="14">
        <f t="shared" si="87"/>
        <v>-3285.643954266201</v>
      </c>
      <c r="AK320" s="14">
        <f t="shared" si="92"/>
        <v>26470.593537711364</v>
      </c>
      <c r="AL320">
        <f t="shared" si="88"/>
        <v>0.87296685233718729</v>
      </c>
      <c r="AM320">
        <f t="shared" si="94"/>
        <v>0.35707143206582109</v>
      </c>
      <c r="AN320" s="15">
        <f t="shared" si="89"/>
        <v>0</v>
      </c>
    </row>
    <row r="321" spans="1:40" x14ac:dyDescent="0.25">
      <c r="A321" s="2">
        <v>39548</v>
      </c>
      <c r="B321" s="2">
        <v>39562</v>
      </c>
      <c r="C321" t="s">
        <v>15</v>
      </c>
      <c r="D321">
        <v>4900</v>
      </c>
      <c r="E321">
        <v>230</v>
      </c>
      <c r="F321">
        <v>239.8</v>
      </c>
      <c r="G321">
        <v>180.1</v>
      </c>
      <c r="H321">
        <v>228.8</v>
      </c>
      <c r="I321" t="s">
        <v>16</v>
      </c>
      <c r="J321">
        <v>68</v>
      </c>
      <c r="K321">
        <v>76.8</v>
      </c>
      <c r="L321">
        <v>49.5</v>
      </c>
      <c r="M321">
        <v>53.5</v>
      </c>
      <c r="N321">
        <v>4733</v>
      </c>
      <c r="O321">
        <v>366.05</v>
      </c>
      <c r="P321">
        <f>VLOOKUP($A321,Sheet2!$A:$E,2,0)</f>
        <v>4747.55</v>
      </c>
      <c r="Q321">
        <f>VLOOKUP($A321,Sheet2!$A:$E,3,0)</f>
        <v>4799.5</v>
      </c>
      <c r="R321">
        <f>VLOOKUP($A321,Sheet2!$A:$E,4,0)</f>
        <v>4720.8999999999996</v>
      </c>
      <c r="S321">
        <f>VLOOKUP($A321,Sheet2!$A:$E,5,0)</f>
        <v>4733</v>
      </c>
      <c r="T321">
        <f t="shared" si="76"/>
        <v>180.1</v>
      </c>
      <c r="U321">
        <f t="shared" si="77"/>
        <v>228.60000000000036</v>
      </c>
      <c r="V321">
        <f t="shared" si="78"/>
        <v>60.699999999999818</v>
      </c>
      <c r="W321">
        <f t="shared" si="79"/>
        <v>76.8</v>
      </c>
      <c r="X321" s="5">
        <f t="shared" si="80"/>
        <v>298</v>
      </c>
      <c r="Y321">
        <f t="shared" si="81"/>
        <v>300.49999999999983</v>
      </c>
      <c r="Z321">
        <f t="shared" si="82"/>
        <v>256.89999999999998</v>
      </c>
      <c r="AA321">
        <f t="shared" si="83"/>
        <v>282.3</v>
      </c>
      <c r="AB321">
        <f>IF(Z321/X321&lt;'model parameter'!$B$2,'model parameter'!$B$2,IF(Y321/X321&gt;'model parameter'!$B$1,'model parameter'!$B$1,AA321/X321))</f>
        <v>0.94731543624161074</v>
      </c>
      <c r="AC321">
        <f t="shared" si="93"/>
        <v>3.0126504304437463</v>
      </c>
      <c r="AD321">
        <f t="shared" si="91"/>
        <v>3.7342030767911769</v>
      </c>
      <c r="AF321">
        <f t="shared" si="90"/>
        <v>0.86208053691275155</v>
      </c>
      <c r="AG321">
        <f t="shared" si="84"/>
        <v>1.0083892617449659</v>
      </c>
      <c r="AH321" s="14">
        <f t="shared" si="85"/>
        <v>22412.153384103</v>
      </c>
      <c r="AI321">
        <f t="shared" si="86"/>
        <v>21109.887663802601</v>
      </c>
      <c r="AJ321" s="14">
        <f t="shared" si="87"/>
        <v>-1302.2657203003982</v>
      </c>
      <c r="AK321" s="14">
        <f t="shared" si="92"/>
        <v>25168.327817410966</v>
      </c>
      <c r="AL321">
        <f t="shared" si="88"/>
        <v>0.94189466322213822</v>
      </c>
      <c r="AM321">
        <f t="shared" si="94"/>
        <v>0.33632367625188314</v>
      </c>
      <c r="AN321" s="15">
        <f t="shared" si="89"/>
        <v>0</v>
      </c>
    </row>
    <row r="322" spans="1:40" x14ac:dyDescent="0.25">
      <c r="A322" s="2">
        <v>39549</v>
      </c>
      <c r="B322" s="2">
        <v>39562</v>
      </c>
      <c r="C322" t="s">
        <v>15</v>
      </c>
      <c r="D322">
        <v>4900</v>
      </c>
      <c r="E322">
        <v>200</v>
      </c>
      <c r="F322">
        <v>223</v>
      </c>
      <c r="G322">
        <v>155</v>
      </c>
      <c r="H322">
        <v>186.6</v>
      </c>
      <c r="I322" t="s">
        <v>16</v>
      </c>
      <c r="J322">
        <v>58.2</v>
      </c>
      <c r="K322">
        <v>84</v>
      </c>
      <c r="L322">
        <v>51.5</v>
      </c>
      <c r="M322">
        <v>60.15</v>
      </c>
      <c r="N322">
        <v>4777.8</v>
      </c>
      <c r="O322">
        <v>366.05</v>
      </c>
      <c r="P322">
        <f>VLOOKUP($A322,Sheet2!$A:$E,2,0)</f>
        <v>4734.3500000000004</v>
      </c>
      <c r="Q322">
        <f>VLOOKUP($A322,Sheet2!$A:$E,3,0)</f>
        <v>4817.3999999999996</v>
      </c>
      <c r="R322">
        <f>VLOOKUP($A322,Sheet2!$A:$E,4,0)</f>
        <v>4727.25</v>
      </c>
      <c r="S322">
        <f>VLOOKUP($A322,Sheet2!$A:$E,5,0)</f>
        <v>4777.8</v>
      </c>
      <c r="T322">
        <f t="shared" si="76"/>
        <v>166.60000000000036</v>
      </c>
      <c r="U322">
        <f t="shared" si="77"/>
        <v>223</v>
      </c>
      <c r="V322">
        <f t="shared" si="78"/>
        <v>51.5</v>
      </c>
      <c r="W322">
        <f t="shared" si="79"/>
        <v>72.399999999999636</v>
      </c>
      <c r="X322" s="5">
        <f t="shared" si="80"/>
        <v>258.2</v>
      </c>
      <c r="Y322">
        <f t="shared" si="81"/>
        <v>274.5</v>
      </c>
      <c r="Z322">
        <f t="shared" si="82"/>
        <v>227.39999999999964</v>
      </c>
      <c r="AA322">
        <f t="shared" si="83"/>
        <v>246.75</v>
      </c>
      <c r="AB322">
        <f>IF(Z322/X322&lt;'model parameter'!$B$2,'model parameter'!$B$2,IF(Y322/X322&gt;'model parameter'!$B$1,'model parameter'!$B$1,AA322/X322))</f>
        <v>0.95565453137103029</v>
      </c>
      <c r="AC322">
        <f t="shared" si="93"/>
        <v>2.8790530352904509</v>
      </c>
      <c r="AD322">
        <f t="shared" si="91"/>
        <v>3.6898576081622072</v>
      </c>
      <c r="AF322">
        <f t="shared" si="90"/>
        <v>0.88071262587141619</v>
      </c>
      <c r="AG322">
        <f t="shared" si="84"/>
        <v>1.0631293570875291</v>
      </c>
      <c r="AH322" s="14">
        <f t="shared" si="85"/>
        <v>19425.156380357701</v>
      </c>
      <c r="AI322">
        <f t="shared" si="86"/>
        <v>18445.578656048499</v>
      </c>
      <c r="AJ322" s="14">
        <f t="shared" si="87"/>
        <v>-979.57772430920159</v>
      </c>
      <c r="AK322" s="14">
        <f t="shared" si="92"/>
        <v>24188.750093101764</v>
      </c>
      <c r="AL322">
        <f t="shared" si="88"/>
        <v>0.9495716942953556</v>
      </c>
      <c r="AM322">
        <f t="shared" si="94"/>
        <v>0.31936344309014331</v>
      </c>
      <c r="AN322" s="15">
        <f t="shared" si="89"/>
        <v>0</v>
      </c>
    </row>
    <row r="323" spans="1:40" s="9" customFormat="1" x14ac:dyDescent="0.25">
      <c r="A323" s="7">
        <v>39553</v>
      </c>
      <c r="B323" s="7">
        <v>39562</v>
      </c>
      <c r="C323" t="s">
        <v>15</v>
      </c>
      <c r="D323">
        <v>4900</v>
      </c>
      <c r="E323">
        <v>220</v>
      </c>
      <c r="F323">
        <v>231</v>
      </c>
      <c r="G323">
        <v>63</v>
      </c>
      <c r="H323">
        <v>87.25</v>
      </c>
      <c r="I323" t="s">
        <v>16</v>
      </c>
      <c r="J323">
        <v>43.1</v>
      </c>
      <c r="K323">
        <v>100</v>
      </c>
      <c r="L323">
        <v>37</v>
      </c>
      <c r="M323">
        <v>80.05</v>
      </c>
      <c r="N323">
        <v>4879.6499999999996</v>
      </c>
      <c r="O323">
        <v>366.05</v>
      </c>
      <c r="P323">
        <f>VLOOKUP($A323,Sheet2!$A:$E,2,0)</f>
        <v>4779.95</v>
      </c>
      <c r="Q323">
        <f>VLOOKUP($A323,Sheet2!$A:$E,3,0)</f>
        <v>4917.1000000000004</v>
      </c>
      <c r="R323">
        <f>VLOOKUP($A323,Sheet2!$A:$E,4,0)</f>
        <v>4708.3</v>
      </c>
      <c r="S323">
        <f>VLOOKUP($A323,Sheet2!$A:$E,5,0)</f>
        <v>4879.6499999999996</v>
      </c>
      <c r="T323">
        <f t="shared" ref="T323:T386" si="95">MAX(K323+D323-Q323,0,G323)</f>
        <v>82.899999999999636</v>
      </c>
      <c r="U323">
        <f t="shared" ref="U323:U386" si="96">MIN(MAX(L323+D323-R323,0),F323)</f>
        <v>228.69999999999982</v>
      </c>
      <c r="V323">
        <f t="shared" ref="V323:V386" si="97">MAX(L323,F323+R323-D323)</f>
        <v>39.300000000000182</v>
      </c>
      <c r="W323">
        <f t="shared" ref="W323:W386" si="98">MIN(K323,G323+Q323-D323)</f>
        <v>80.100000000000364</v>
      </c>
      <c r="X323" s="8">
        <f t="shared" ref="X323:X386" si="99">E323+J323</f>
        <v>263.10000000000002</v>
      </c>
      <c r="Y323" s="9">
        <f t="shared" ref="Y323:Y386" si="100">MAX(T323+K323,U323+L323,V323+F323,W323+G323,X323,AA323)</f>
        <v>270.30000000000018</v>
      </c>
      <c r="Z323" s="9">
        <f t="shared" ref="Z323:Z386" si="101">MIN(T323+K323,U323+L323,V323+F323,W323+G323,X323,AA323)</f>
        <v>143.10000000000036</v>
      </c>
      <c r="AA323" s="9">
        <f t="shared" ref="AA323:AA386" si="102">H323+M323</f>
        <v>167.3</v>
      </c>
      <c r="AB323">
        <f>IF(Z323/X323&lt;'model parameter'!$B$2,'model parameter'!$B$2,IF(Y323/X323&gt;'model parameter'!$B$1,'model parameter'!$B$1,AA323/X323))</f>
        <v>0.63587989357658681</v>
      </c>
      <c r="AC323" s="9">
        <f t="shared" si="93"/>
        <v>1.8307319376818412</v>
      </c>
      <c r="AD323">
        <f t="shared" si="91"/>
        <v>3.3257375017387938</v>
      </c>
      <c r="AE323" s="9">
        <f>WEEKDAY(A323)</f>
        <v>3</v>
      </c>
      <c r="AF323">
        <f t="shared" si="90"/>
        <v>0.54389965792474482</v>
      </c>
      <c r="AG323">
        <f t="shared" ref="AG323:AG386" si="103">Y323/X323</f>
        <v>1.0273660205245161</v>
      </c>
      <c r="AH323" s="14">
        <f t="shared" ref="AH323:AH386" si="104">(75*X323+20*2*1.18+0.00055*75*X323*1.18)*1.00002</f>
        <v>19792.902242627846</v>
      </c>
      <c r="AI323">
        <f t="shared" ref="AI323:AI386" si="105">(AB323*X323*75-20*2*1.18-0.0006*75*X323*1.18*AB323)*(1-0.00002)</f>
        <v>12491.166541672599</v>
      </c>
      <c r="AJ323" s="14">
        <f t="shared" ref="AJ323:AJ386" si="106">AI323-AH323</f>
        <v>-7301.735700955247</v>
      </c>
      <c r="AK323" s="14">
        <f t="shared" si="92"/>
        <v>16887.014392146517</v>
      </c>
      <c r="AL323">
        <f t="shared" ref="AL323:AL386" si="107">AI323/AH323</f>
        <v>0.63109322668054479</v>
      </c>
      <c r="AM323" s="9">
        <f t="shared" si="94"/>
        <v>0.20154810578356708</v>
      </c>
      <c r="AN323" s="15">
        <f t="shared" ref="AN323:AN386" si="108">IF(AND(Y323/X323&gt;1.1,Z323/X323&lt;0.9),1,0)</f>
        <v>0</v>
      </c>
    </row>
    <row r="324" spans="1:40" x14ac:dyDescent="0.25">
      <c r="A324" s="2">
        <v>39554</v>
      </c>
      <c r="B324" s="2">
        <v>39562</v>
      </c>
      <c r="C324" t="s">
        <v>15</v>
      </c>
      <c r="D324">
        <v>4900</v>
      </c>
      <c r="E324">
        <v>60</v>
      </c>
      <c r="F324">
        <v>85</v>
      </c>
      <c r="G324">
        <v>54.05</v>
      </c>
      <c r="H324">
        <v>79.5</v>
      </c>
      <c r="I324" t="s">
        <v>16</v>
      </c>
      <c r="J324">
        <v>95</v>
      </c>
      <c r="K324">
        <v>102</v>
      </c>
      <c r="L324">
        <v>61.05</v>
      </c>
      <c r="M324">
        <v>66.7</v>
      </c>
      <c r="N324">
        <v>4887.3</v>
      </c>
      <c r="O324">
        <v>366.05</v>
      </c>
      <c r="P324">
        <f>VLOOKUP($A324,Sheet2!$A:$E,2,0)</f>
        <v>4881.6499999999996</v>
      </c>
      <c r="Q324">
        <f>VLOOKUP($A324,Sheet2!$A:$E,3,0)</f>
        <v>4951.3999999999996</v>
      </c>
      <c r="R324">
        <f>VLOOKUP($A324,Sheet2!$A:$E,4,0)</f>
        <v>4874.05</v>
      </c>
      <c r="S324">
        <f>VLOOKUP($A324,Sheet2!$A:$E,5,0)</f>
        <v>4887.3</v>
      </c>
      <c r="T324">
        <f t="shared" si="95"/>
        <v>54.05</v>
      </c>
      <c r="U324">
        <f t="shared" si="96"/>
        <v>85</v>
      </c>
      <c r="V324">
        <f t="shared" si="97"/>
        <v>61.05</v>
      </c>
      <c r="W324">
        <f t="shared" si="98"/>
        <v>102</v>
      </c>
      <c r="X324" s="5">
        <f t="shared" si="99"/>
        <v>155</v>
      </c>
      <c r="Y324">
        <f t="shared" si="100"/>
        <v>156.05000000000001</v>
      </c>
      <c r="Z324">
        <f t="shared" si="101"/>
        <v>146.05000000000001</v>
      </c>
      <c r="AA324">
        <f t="shared" si="102"/>
        <v>146.19999999999999</v>
      </c>
      <c r="AB324">
        <f>IF(Z324/X324&lt;'model parameter'!$B$2,'model parameter'!$B$2,IF(Y324/X324&gt;'model parameter'!$B$1,'model parameter'!$B$1,AA324/X324))</f>
        <v>0.9432258064516128</v>
      </c>
      <c r="AC324">
        <f t="shared" si="93"/>
        <v>1.7267936083166784</v>
      </c>
      <c r="AD324">
        <f t="shared" si="91"/>
        <v>3.2689633081904068</v>
      </c>
      <c r="AF324">
        <f t="shared" ref="AF324:AF387" si="109">Z324/X324</f>
        <v>0.94225806451612915</v>
      </c>
      <c r="AG324">
        <f t="shared" si="103"/>
        <v>1.0067741935483872</v>
      </c>
      <c r="AH324" s="14">
        <f t="shared" si="104"/>
        <v>11679.9782198925</v>
      </c>
      <c r="AI324">
        <f t="shared" si="105"/>
        <v>10909.818579264398</v>
      </c>
      <c r="AJ324" s="14">
        <f t="shared" si="106"/>
        <v>-770.15964062810235</v>
      </c>
      <c r="AK324" s="14">
        <f t="shared" si="92"/>
        <v>16116.854751518415</v>
      </c>
      <c r="AL324">
        <f t="shared" si="107"/>
        <v>0.93406155164601068</v>
      </c>
      <c r="AM324">
        <f t="shared" si="94"/>
        <v>0.18825833641951295</v>
      </c>
      <c r="AN324" s="15">
        <f t="shared" si="108"/>
        <v>0</v>
      </c>
    </row>
    <row r="325" spans="1:40" x14ac:dyDescent="0.25">
      <c r="A325" s="2">
        <v>39555</v>
      </c>
      <c r="B325" s="2">
        <v>39562</v>
      </c>
      <c r="C325" t="s">
        <v>15</v>
      </c>
      <c r="D325">
        <v>4900</v>
      </c>
      <c r="E325">
        <v>40</v>
      </c>
      <c r="F325">
        <v>58</v>
      </c>
      <c r="G325">
        <v>33.1</v>
      </c>
      <c r="H325">
        <v>41</v>
      </c>
      <c r="I325" t="s">
        <v>16</v>
      </c>
      <c r="J325">
        <v>81.099999999999994</v>
      </c>
      <c r="K325">
        <v>115.8</v>
      </c>
      <c r="L325">
        <v>78</v>
      </c>
      <c r="M325">
        <v>99</v>
      </c>
      <c r="N325">
        <v>4958.3999999999996</v>
      </c>
      <c r="O325">
        <v>366.05</v>
      </c>
      <c r="P325">
        <f>VLOOKUP($A325,Sheet2!$A:$E,2,0)</f>
        <v>4890.6000000000004</v>
      </c>
      <c r="Q325">
        <f>VLOOKUP($A325,Sheet2!$A:$E,3,0)</f>
        <v>4984.95</v>
      </c>
      <c r="R325">
        <f>VLOOKUP($A325,Sheet2!$A:$E,4,0)</f>
        <v>4889.6499999999996</v>
      </c>
      <c r="S325">
        <f>VLOOKUP($A325,Sheet2!$A:$E,5,0)</f>
        <v>4958.3999999999996</v>
      </c>
      <c r="T325">
        <f t="shared" si="95"/>
        <v>33.1</v>
      </c>
      <c r="U325">
        <f t="shared" si="96"/>
        <v>58</v>
      </c>
      <c r="V325">
        <f t="shared" si="97"/>
        <v>78</v>
      </c>
      <c r="W325">
        <f t="shared" si="98"/>
        <v>115.8</v>
      </c>
      <c r="X325" s="5">
        <f t="shared" si="99"/>
        <v>121.1</v>
      </c>
      <c r="Y325">
        <f t="shared" si="100"/>
        <v>148.9</v>
      </c>
      <c r="Z325">
        <f t="shared" si="101"/>
        <v>121.1</v>
      </c>
      <c r="AA325">
        <f t="shared" si="102"/>
        <v>140</v>
      </c>
      <c r="AB325">
        <f>IF(Z325/X325&lt;'model parameter'!$B$2,'model parameter'!$B$2,IF(Y325/X325&gt;'model parameter'!$B$1,'model parameter'!$B$1,AA325/X325))</f>
        <v>1.1100000000000001</v>
      </c>
      <c r="AC325">
        <f t="shared" si="93"/>
        <v>1.9167409052315132</v>
      </c>
      <c r="AD325">
        <f t="shared" ref="AD325:AD388" si="110">(AB325-1)+AD324</f>
        <v>3.3789633081904071</v>
      </c>
      <c r="AF325">
        <f t="shared" si="109"/>
        <v>1</v>
      </c>
      <c r="AG325">
        <f t="shared" si="103"/>
        <v>1.2295623451692816</v>
      </c>
      <c r="AH325" s="14">
        <f t="shared" si="104"/>
        <v>9135.7772543908504</v>
      </c>
      <c r="AI325">
        <f t="shared" si="105"/>
        <v>10027.0367001551</v>
      </c>
      <c r="AJ325" s="14">
        <f t="shared" si="106"/>
        <v>891.2594457642499</v>
      </c>
      <c r="AK325" s="14">
        <f t="shared" ref="AK325:AK388" si="111">AJ325+AK324</f>
        <v>17008.114197282666</v>
      </c>
      <c r="AL325">
        <f t="shared" si="107"/>
        <v>1.0975570464281943</v>
      </c>
      <c r="AM325">
        <f t="shared" si="94"/>
        <v>0.206624263686086</v>
      </c>
      <c r="AN325" s="15">
        <f t="shared" si="108"/>
        <v>0</v>
      </c>
    </row>
    <row r="326" spans="1:40" x14ac:dyDescent="0.25">
      <c r="A326" s="2">
        <v>39559</v>
      </c>
      <c r="B326" s="2">
        <v>39562</v>
      </c>
      <c r="C326" t="s">
        <v>15</v>
      </c>
      <c r="D326">
        <v>4900</v>
      </c>
      <c r="E326">
        <v>35</v>
      </c>
      <c r="F326">
        <v>43</v>
      </c>
      <c r="G326">
        <v>11</v>
      </c>
      <c r="H326">
        <v>16.899999999999999</v>
      </c>
      <c r="I326" t="s">
        <v>16</v>
      </c>
      <c r="J326">
        <v>140</v>
      </c>
      <c r="K326">
        <v>163.30000000000001</v>
      </c>
      <c r="L326">
        <v>120.3</v>
      </c>
      <c r="M326">
        <v>155.69999999999999</v>
      </c>
      <c r="N326">
        <v>5037</v>
      </c>
      <c r="O326">
        <v>366.05</v>
      </c>
      <c r="P326">
        <f>VLOOKUP($A326,Sheet2!$A:$E,2,0)</f>
        <v>4955.8999999999996</v>
      </c>
      <c r="Q326">
        <f>VLOOKUP($A326,Sheet2!$A:$E,3,0)</f>
        <v>5053.3999999999996</v>
      </c>
      <c r="R326">
        <f>VLOOKUP($A326,Sheet2!$A:$E,4,0)</f>
        <v>4955.8999999999996</v>
      </c>
      <c r="S326">
        <f>VLOOKUP($A326,Sheet2!$A:$E,5,0)</f>
        <v>5037</v>
      </c>
      <c r="T326">
        <f t="shared" si="95"/>
        <v>11</v>
      </c>
      <c r="U326">
        <f t="shared" si="96"/>
        <v>43</v>
      </c>
      <c r="V326">
        <f t="shared" si="97"/>
        <v>120.3</v>
      </c>
      <c r="W326">
        <f t="shared" si="98"/>
        <v>163.30000000000001</v>
      </c>
      <c r="X326" s="5">
        <f t="shared" si="99"/>
        <v>175</v>
      </c>
      <c r="Y326">
        <f t="shared" si="100"/>
        <v>175</v>
      </c>
      <c r="Z326">
        <f t="shared" si="101"/>
        <v>163.30000000000001</v>
      </c>
      <c r="AA326">
        <f t="shared" si="102"/>
        <v>172.6</v>
      </c>
      <c r="AB326">
        <f>IF(Z326/X326&lt;'model parameter'!$B$2,'model parameter'!$B$2,IF(Y326/X326&gt;'model parameter'!$B$1,'model parameter'!$B$1,AA326/X326))</f>
        <v>0.98628571428571421</v>
      </c>
      <c r="AC326">
        <f t="shared" ref="AC326:AC389" si="112">AB326*AC325</f>
        <v>1.8904541728169095</v>
      </c>
      <c r="AD326">
        <f t="shared" si="110"/>
        <v>3.3652490224761213</v>
      </c>
      <c r="AF326">
        <f t="shared" si="109"/>
        <v>0.93314285714285716</v>
      </c>
      <c r="AG326">
        <f t="shared" si="103"/>
        <v>1</v>
      </c>
      <c r="AH326" s="14">
        <f t="shared" si="104"/>
        <v>13180.9817393625</v>
      </c>
      <c r="AI326">
        <f t="shared" si="105"/>
        <v>12888.3771673012</v>
      </c>
      <c r="AJ326" s="14">
        <f t="shared" si="106"/>
        <v>-292.60457206130013</v>
      </c>
      <c r="AK326" s="14">
        <f t="shared" si="111"/>
        <v>16715.509625221366</v>
      </c>
      <c r="AL326">
        <f t="shared" si="107"/>
        <v>0.97780100315384766</v>
      </c>
      <c r="AM326">
        <f t="shared" ref="AM326:AM389" si="113">AL326*AM325</f>
        <v>0.20203741230818004</v>
      </c>
      <c r="AN326" s="15">
        <f t="shared" si="108"/>
        <v>0</v>
      </c>
    </row>
    <row r="327" spans="1:40" x14ac:dyDescent="0.25">
      <c r="A327" s="2">
        <v>39560</v>
      </c>
      <c r="B327" s="2">
        <v>39562</v>
      </c>
      <c r="C327" t="s">
        <v>15</v>
      </c>
      <c r="D327">
        <v>4900</v>
      </c>
      <c r="E327">
        <v>20</v>
      </c>
      <c r="F327">
        <v>21</v>
      </c>
      <c r="G327">
        <v>6.55</v>
      </c>
      <c r="H327">
        <v>7.55</v>
      </c>
      <c r="I327" t="s">
        <v>16</v>
      </c>
      <c r="J327">
        <v>130</v>
      </c>
      <c r="K327">
        <v>179</v>
      </c>
      <c r="L327">
        <v>125</v>
      </c>
      <c r="M327">
        <v>149.94999999999999</v>
      </c>
      <c r="N327">
        <v>5049.3</v>
      </c>
      <c r="O327">
        <v>366.05</v>
      </c>
      <c r="P327">
        <f>VLOOKUP($A327,Sheet2!$A:$E,2,0)</f>
        <v>5037.05</v>
      </c>
      <c r="Q327">
        <f>VLOOKUP($A327,Sheet2!$A:$E,3,0)</f>
        <v>5074.25</v>
      </c>
      <c r="R327">
        <f>VLOOKUP($A327,Sheet2!$A:$E,4,0)</f>
        <v>4994.05</v>
      </c>
      <c r="S327">
        <f>VLOOKUP($A327,Sheet2!$A:$E,5,0)</f>
        <v>5049.3</v>
      </c>
      <c r="T327">
        <f t="shared" si="95"/>
        <v>6.55</v>
      </c>
      <c r="U327">
        <f t="shared" si="96"/>
        <v>21</v>
      </c>
      <c r="V327">
        <f t="shared" si="97"/>
        <v>125</v>
      </c>
      <c r="W327">
        <f t="shared" si="98"/>
        <v>179</v>
      </c>
      <c r="X327" s="5">
        <f t="shared" si="99"/>
        <v>150</v>
      </c>
      <c r="Y327">
        <f t="shared" si="100"/>
        <v>185.55</v>
      </c>
      <c r="Z327">
        <f t="shared" si="101"/>
        <v>146</v>
      </c>
      <c r="AA327">
        <f t="shared" si="102"/>
        <v>157.5</v>
      </c>
      <c r="AB327">
        <f>IF(Z327/X327&lt;'model parameter'!$B$2,'model parameter'!$B$2,IF(Y327/X327&gt;'model parameter'!$B$1,'model parameter'!$B$1,AA327/X327))</f>
        <v>1.1100000000000001</v>
      </c>
      <c r="AC327">
        <f t="shared" si="112"/>
        <v>2.0984041318267699</v>
      </c>
      <c r="AD327">
        <f t="shared" si="110"/>
        <v>3.4752490224761212</v>
      </c>
      <c r="AF327">
        <f t="shared" si="109"/>
        <v>0.97333333333333338</v>
      </c>
      <c r="AG327">
        <f t="shared" si="103"/>
        <v>1.2370000000000001</v>
      </c>
      <c r="AH327" s="14">
        <f t="shared" si="104"/>
        <v>11304.727340025</v>
      </c>
      <c r="AI327">
        <f t="shared" si="105"/>
        <v>12431.210220823001</v>
      </c>
      <c r="AJ327" s="14">
        <f t="shared" si="106"/>
        <v>1126.4828807980011</v>
      </c>
      <c r="AK327" s="14">
        <f t="shared" si="111"/>
        <v>17841.992506019367</v>
      </c>
      <c r="AL327">
        <f t="shared" si="107"/>
        <v>1.0996470632962219</v>
      </c>
      <c r="AM327">
        <f t="shared" si="113"/>
        <v>0.22216984712065813</v>
      </c>
      <c r="AN327" s="15">
        <f t="shared" si="108"/>
        <v>0</v>
      </c>
    </row>
    <row r="328" spans="1:40" s="9" customFormat="1" x14ac:dyDescent="0.25">
      <c r="A328" s="7">
        <v>39561</v>
      </c>
      <c r="B328" s="7">
        <v>39562</v>
      </c>
      <c r="C328" t="s">
        <v>15</v>
      </c>
      <c r="D328">
        <v>4900</v>
      </c>
      <c r="E328">
        <v>5</v>
      </c>
      <c r="F328">
        <v>8</v>
      </c>
      <c r="G328">
        <v>1.6</v>
      </c>
      <c r="H328">
        <v>2.95</v>
      </c>
      <c r="I328" t="s">
        <v>16</v>
      </c>
      <c r="J328">
        <v>167</v>
      </c>
      <c r="K328">
        <v>170.15</v>
      </c>
      <c r="L328">
        <v>113.3</v>
      </c>
      <c r="M328">
        <v>133.30000000000001</v>
      </c>
      <c r="N328">
        <v>5022.8</v>
      </c>
      <c r="O328">
        <v>366.05</v>
      </c>
      <c r="P328">
        <f>VLOOKUP($A328,Sheet2!$A:$E,2,0)</f>
        <v>5044.3500000000004</v>
      </c>
      <c r="Q328">
        <f>VLOOKUP($A328,Sheet2!$A:$E,3,0)</f>
        <v>5083.5</v>
      </c>
      <c r="R328">
        <f>VLOOKUP($A328,Sheet2!$A:$E,4,0)</f>
        <v>5003.55</v>
      </c>
      <c r="S328">
        <f>VLOOKUP($A328,Sheet2!$A:$E,5,0)</f>
        <v>5022.8</v>
      </c>
      <c r="T328">
        <f t="shared" si="95"/>
        <v>1.6</v>
      </c>
      <c r="U328">
        <f t="shared" si="96"/>
        <v>8</v>
      </c>
      <c r="V328">
        <f t="shared" si="97"/>
        <v>113.3</v>
      </c>
      <c r="W328">
        <f t="shared" si="98"/>
        <v>170.15</v>
      </c>
      <c r="X328" s="8">
        <f t="shared" si="99"/>
        <v>172</v>
      </c>
      <c r="Y328" s="9">
        <f t="shared" si="100"/>
        <v>172</v>
      </c>
      <c r="Z328" s="9">
        <f t="shared" si="101"/>
        <v>121.3</v>
      </c>
      <c r="AA328" s="9">
        <f t="shared" si="102"/>
        <v>136.25</v>
      </c>
      <c r="AB328">
        <f>IF(Z328/X328&lt;'model parameter'!$B$2,'model parameter'!$B$2,IF(Y328/X328&gt;'model parameter'!$B$1,'model parameter'!$B$1,AA328/X328))</f>
        <v>0.79215116279069764</v>
      </c>
      <c r="AC328" s="9">
        <f t="shared" si="112"/>
        <v>1.6622532730313802</v>
      </c>
      <c r="AD328">
        <f t="shared" si="110"/>
        <v>3.2674001852668191</v>
      </c>
      <c r="AE328" s="9">
        <f t="shared" ref="AE328:AE329" si="114">WEEKDAY(A328)</f>
        <v>4</v>
      </c>
      <c r="AF328">
        <f t="shared" si="109"/>
        <v>0.70523255813953489</v>
      </c>
      <c r="AG328">
        <f t="shared" si="103"/>
        <v>1</v>
      </c>
      <c r="AH328" s="14">
        <f t="shared" si="104"/>
        <v>12955.831211442</v>
      </c>
      <c r="AI328">
        <f t="shared" si="105"/>
        <v>10164.111838697499</v>
      </c>
      <c r="AJ328" s="14">
        <f t="shared" si="106"/>
        <v>-2791.719372744501</v>
      </c>
      <c r="AK328" s="14">
        <f t="shared" si="111"/>
        <v>15050.273133274866</v>
      </c>
      <c r="AL328">
        <f t="shared" si="107"/>
        <v>0.78452024210696869</v>
      </c>
      <c r="AM328" s="9">
        <f t="shared" si="113"/>
        <v>0.17429674225196692</v>
      </c>
      <c r="AN328" s="15">
        <f t="shared" si="108"/>
        <v>0</v>
      </c>
    </row>
    <row r="329" spans="1:40" s="9" customFormat="1" x14ac:dyDescent="0.25">
      <c r="A329" s="7">
        <v>39562</v>
      </c>
      <c r="B329" s="7">
        <v>39562</v>
      </c>
      <c r="C329" t="s">
        <v>15</v>
      </c>
      <c r="D329">
        <v>4900</v>
      </c>
      <c r="E329">
        <v>1.05</v>
      </c>
      <c r="F329">
        <v>2.5</v>
      </c>
      <c r="G329">
        <v>0.05</v>
      </c>
      <c r="H329">
        <v>0.1</v>
      </c>
      <c r="I329" t="s">
        <v>16</v>
      </c>
      <c r="J329">
        <v>165</v>
      </c>
      <c r="K329">
        <v>169</v>
      </c>
      <c r="L329">
        <v>92.05</v>
      </c>
      <c r="M329">
        <v>101.5</v>
      </c>
      <c r="N329">
        <v>4999.8500000000004</v>
      </c>
      <c r="O329">
        <v>366.05</v>
      </c>
      <c r="P329">
        <f>VLOOKUP($A329,Sheet2!$A:$E,2,0)</f>
        <v>5022.8999999999996</v>
      </c>
      <c r="Q329">
        <f>VLOOKUP($A329,Sheet2!$A:$E,3,0)</f>
        <v>5072.7</v>
      </c>
      <c r="R329">
        <f>VLOOKUP($A329,Sheet2!$A:$E,4,0)</f>
        <v>4991.3500000000004</v>
      </c>
      <c r="S329">
        <f>VLOOKUP($A329,Sheet2!$A:$E,5,0)</f>
        <v>4999.8500000000004</v>
      </c>
      <c r="T329">
        <f t="shared" si="95"/>
        <v>0.05</v>
      </c>
      <c r="U329">
        <f t="shared" si="96"/>
        <v>0.6999999999998181</v>
      </c>
      <c r="V329">
        <f t="shared" si="97"/>
        <v>93.850000000000364</v>
      </c>
      <c r="W329">
        <f t="shared" si="98"/>
        <v>169</v>
      </c>
      <c r="X329" s="8">
        <f t="shared" si="99"/>
        <v>166.05</v>
      </c>
      <c r="Y329" s="9">
        <f t="shared" si="100"/>
        <v>169.05</v>
      </c>
      <c r="Z329" s="9">
        <f t="shared" si="101"/>
        <v>92.749999999999815</v>
      </c>
      <c r="AA329" s="9">
        <f t="shared" si="102"/>
        <v>101.6</v>
      </c>
      <c r="AB329">
        <f>IF(Z329/X329&lt;'model parameter'!$B$2,'model parameter'!$B$2,IF(Y329/X329&gt;'model parameter'!$B$1,'model parameter'!$B$1,AA329/X329))</f>
        <v>0.61186389641674188</v>
      </c>
      <c r="AC329" s="9">
        <f t="shared" si="112"/>
        <v>1.0170727644684625</v>
      </c>
      <c r="AD329">
        <f t="shared" si="110"/>
        <v>2.8792640816835608</v>
      </c>
      <c r="AE329" s="9">
        <f t="shared" si="114"/>
        <v>5</v>
      </c>
      <c r="AF329">
        <f t="shared" si="109"/>
        <v>0.55856669677807769</v>
      </c>
      <c r="AG329">
        <f t="shared" si="103"/>
        <v>1.01806684733514</v>
      </c>
      <c r="AH329" s="14">
        <f t="shared" si="104"/>
        <v>12509.282664399674</v>
      </c>
      <c r="AI329">
        <f t="shared" si="105"/>
        <v>7567.2536918992</v>
      </c>
      <c r="AJ329" s="14">
        <f t="shared" si="106"/>
        <v>-4942.0289725004741</v>
      </c>
      <c r="AK329" s="14">
        <f t="shared" si="111"/>
        <v>10108.244160774393</v>
      </c>
      <c r="AL329">
        <f t="shared" si="107"/>
        <v>0.60493106558659382</v>
      </c>
      <c r="AM329" s="9">
        <f t="shared" si="113"/>
        <v>0.10543751401875424</v>
      </c>
      <c r="AN329" s="15">
        <f t="shared" si="108"/>
        <v>0</v>
      </c>
    </row>
    <row r="330" spans="1:40" x14ac:dyDescent="0.25">
      <c r="A330" s="2">
        <v>39563</v>
      </c>
      <c r="B330" s="2">
        <v>39597</v>
      </c>
      <c r="C330" t="s">
        <v>15</v>
      </c>
      <c r="D330">
        <v>5000</v>
      </c>
      <c r="E330">
        <v>175</v>
      </c>
      <c r="F330">
        <v>175</v>
      </c>
      <c r="G330">
        <v>107.5</v>
      </c>
      <c r="H330">
        <v>110.85</v>
      </c>
      <c r="I330" t="s">
        <v>16</v>
      </c>
      <c r="J330">
        <v>184</v>
      </c>
      <c r="K330">
        <v>239.75</v>
      </c>
      <c r="L330">
        <v>184</v>
      </c>
      <c r="M330">
        <v>232.9</v>
      </c>
      <c r="N330">
        <v>5111.7</v>
      </c>
      <c r="O330">
        <v>359</v>
      </c>
      <c r="P330">
        <f>VLOOKUP($A330,Sheet2!$A:$E,2,0)</f>
        <v>4999.1499999999996</v>
      </c>
      <c r="Q330">
        <f>VLOOKUP($A330,Sheet2!$A:$E,3,0)</f>
        <v>5117.7</v>
      </c>
      <c r="R330">
        <f>VLOOKUP($A330,Sheet2!$A:$E,4,0)</f>
        <v>4999.1499999999996</v>
      </c>
      <c r="S330">
        <f>VLOOKUP($A330,Sheet2!$A:$E,5,0)</f>
        <v>5111.7</v>
      </c>
      <c r="T330">
        <f t="shared" si="95"/>
        <v>122.05000000000018</v>
      </c>
      <c r="U330">
        <f t="shared" si="96"/>
        <v>175</v>
      </c>
      <c r="V330">
        <f t="shared" si="97"/>
        <v>184</v>
      </c>
      <c r="W330">
        <f t="shared" si="98"/>
        <v>225.19999999999982</v>
      </c>
      <c r="X330" s="5">
        <f t="shared" si="99"/>
        <v>359</v>
      </c>
      <c r="Y330">
        <f t="shared" si="100"/>
        <v>361.80000000000018</v>
      </c>
      <c r="Z330">
        <f t="shared" si="101"/>
        <v>332.69999999999982</v>
      </c>
      <c r="AA330">
        <f t="shared" si="102"/>
        <v>343.75</v>
      </c>
      <c r="AB330">
        <f>IF(Z330/X330&lt;'model parameter'!$B$2,'model parameter'!$B$2,IF(Y330/X330&gt;'model parameter'!$B$1,'model parameter'!$B$1,AA330/X330))</f>
        <v>0.95752089136490248</v>
      </c>
      <c r="AC330">
        <f t="shared" si="112"/>
        <v>0.97386842001680773</v>
      </c>
      <c r="AD330">
        <f t="shared" si="110"/>
        <v>2.8367849730484633</v>
      </c>
      <c r="AF330">
        <f t="shared" si="109"/>
        <v>0.92674094707520838</v>
      </c>
      <c r="AG330">
        <f t="shared" si="103"/>
        <v>1.0077994428969363</v>
      </c>
      <c r="AH330" s="14">
        <f t="shared" si="104"/>
        <v>26990.214118486496</v>
      </c>
      <c r="AI330">
        <f t="shared" si="105"/>
        <v>25715.2825590625</v>
      </c>
      <c r="AJ330" s="14">
        <f t="shared" si="106"/>
        <v>-1274.9315594239961</v>
      </c>
      <c r="AK330" s="14">
        <f t="shared" si="111"/>
        <v>8833.312601350397</v>
      </c>
      <c r="AL330">
        <f t="shared" si="107"/>
        <v>0.95276319210262383</v>
      </c>
      <c r="AM330">
        <f t="shared" si="113"/>
        <v>0.10045698242387345</v>
      </c>
      <c r="AN330" s="15">
        <f t="shared" si="108"/>
        <v>0</v>
      </c>
    </row>
    <row r="331" spans="1:40" x14ac:dyDescent="0.25">
      <c r="A331" s="2">
        <v>39566</v>
      </c>
      <c r="B331" s="2">
        <v>39597</v>
      </c>
      <c r="C331" t="s">
        <v>15</v>
      </c>
      <c r="D331">
        <v>5000</v>
      </c>
      <c r="E331">
        <v>105</v>
      </c>
      <c r="F331">
        <v>124.25</v>
      </c>
      <c r="G331">
        <v>100</v>
      </c>
      <c r="H331">
        <v>117.8</v>
      </c>
      <c r="I331" t="s">
        <v>16</v>
      </c>
      <c r="J331">
        <v>246</v>
      </c>
      <c r="K331">
        <v>246</v>
      </c>
      <c r="L331">
        <v>207</v>
      </c>
      <c r="M331">
        <v>220.2</v>
      </c>
      <c r="N331">
        <v>5089.6499999999996</v>
      </c>
      <c r="O331">
        <v>359</v>
      </c>
      <c r="P331">
        <f>VLOOKUP($A331,Sheet2!$A:$E,2,0)</f>
        <v>5112.5</v>
      </c>
      <c r="Q331">
        <f>VLOOKUP($A331,Sheet2!$A:$E,3,0)</f>
        <v>5147.45</v>
      </c>
      <c r="R331">
        <f>VLOOKUP($A331,Sheet2!$A:$E,4,0)</f>
        <v>5079.1499999999996</v>
      </c>
      <c r="S331">
        <f>VLOOKUP($A331,Sheet2!$A:$E,5,0)</f>
        <v>5089.6499999999996</v>
      </c>
      <c r="T331">
        <f t="shared" si="95"/>
        <v>100</v>
      </c>
      <c r="U331">
        <f t="shared" si="96"/>
        <v>124.25</v>
      </c>
      <c r="V331">
        <f t="shared" si="97"/>
        <v>207</v>
      </c>
      <c r="W331">
        <f t="shared" si="98"/>
        <v>246</v>
      </c>
      <c r="X331" s="5">
        <f t="shared" si="99"/>
        <v>351</v>
      </c>
      <c r="Y331">
        <f t="shared" si="100"/>
        <v>351</v>
      </c>
      <c r="Z331">
        <f t="shared" si="101"/>
        <v>331.25</v>
      </c>
      <c r="AA331">
        <f t="shared" si="102"/>
        <v>338</v>
      </c>
      <c r="AB331">
        <f>IF(Z331/X331&lt;'model parameter'!$B$2,'model parameter'!$B$2,IF(Y331/X331&gt;'model parameter'!$B$1,'model parameter'!$B$1,AA331/X331))</f>
        <v>0.96296296296296291</v>
      </c>
      <c r="AC331">
        <f t="shared" si="112"/>
        <v>0.93779921927544441</v>
      </c>
      <c r="AD331">
        <f t="shared" si="110"/>
        <v>2.7997479360114261</v>
      </c>
      <c r="AF331">
        <f t="shared" si="109"/>
        <v>0.94373219373219375</v>
      </c>
      <c r="AG331">
        <f t="shared" si="103"/>
        <v>1</v>
      </c>
      <c r="AH331" s="14">
        <f t="shared" si="104"/>
        <v>26389.812710698498</v>
      </c>
      <c r="AI331">
        <f t="shared" si="105"/>
        <v>25284.346502955996</v>
      </c>
      <c r="AJ331" s="14">
        <f t="shared" si="106"/>
        <v>-1105.4662077425019</v>
      </c>
      <c r="AK331" s="14">
        <f t="shared" si="111"/>
        <v>7727.8463936078952</v>
      </c>
      <c r="AL331">
        <f t="shared" si="107"/>
        <v>0.95811011545018121</v>
      </c>
      <c r="AM331">
        <f t="shared" si="113"/>
        <v>9.6248851027914223E-2</v>
      </c>
      <c r="AN331" s="15">
        <f t="shared" si="108"/>
        <v>0</v>
      </c>
    </row>
    <row r="332" spans="1:40" x14ac:dyDescent="0.25">
      <c r="A332" s="2">
        <v>39567</v>
      </c>
      <c r="B332" s="2">
        <v>39597</v>
      </c>
      <c r="C332" t="s">
        <v>15</v>
      </c>
      <c r="D332">
        <v>5000</v>
      </c>
      <c r="E332">
        <v>125</v>
      </c>
      <c r="F332">
        <v>125</v>
      </c>
      <c r="G332">
        <v>72.099999999999994</v>
      </c>
      <c r="H332">
        <v>76.55</v>
      </c>
      <c r="I332" t="s">
        <v>16</v>
      </c>
      <c r="J332">
        <v>235</v>
      </c>
      <c r="K332">
        <v>307</v>
      </c>
      <c r="L332">
        <v>211.1</v>
      </c>
      <c r="M332">
        <v>291.2</v>
      </c>
      <c r="N332">
        <v>5195.5</v>
      </c>
      <c r="O332">
        <v>359</v>
      </c>
      <c r="P332">
        <f>VLOOKUP($A332,Sheet2!$A:$E,2,0)</f>
        <v>5092.3999999999996</v>
      </c>
      <c r="Q332">
        <f>VLOOKUP($A332,Sheet2!$A:$E,3,0)</f>
        <v>5210.8999999999996</v>
      </c>
      <c r="R332">
        <f>VLOOKUP($A332,Sheet2!$A:$E,4,0)</f>
        <v>5082.1499999999996</v>
      </c>
      <c r="S332">
        <f>VLOOKUP($A332,Sheet2!$A:$E,5,0)</f>
        <v>5195.5</v>
      </c>
      <c r="T332">
        <f t="shared" si="95"/>
        <v>96.100000000000364</v>
      </c>
      <c r="U332">
        <f t="shared" si="96"/>
        <v>125</v>
      </c>
      <c r="V332">
        <f t="shared" si="97"/>
        <v>211.1</v>
      </c>
      <c r="W332">
        <f t="shared" si="98"/>
        <v>283</v>
      </c>
      <c r="X332" s="5">
        <f t="shared" si="99"/>
        <v>360</v>
      </c>
      <c r="Y332">
        <f t="shared" si="100"/>
        <v>403.10000000000036</v>
      </c>
      <c r="Z332">
        <f t="shared" si="101"/>
        <v>336.1</v>
      </c>
      <c r="AA332">
        <f t="shared" si="102"/>
        <v>367.75</v>
      </c>
      <c r="AB332">
        <f>IF(Z332/X332&lt;'model parameter'!$B$2,'model parameter'!$B$2,IF(Y332/X332&gt;'model parameter'!$B$1,'model parameter'!$B$1,AA332/X332))</f>
        <v>1.1100000000000001</v>
      </c>
      <c r="AC332">
        <f t="shared" si="112"/>
        <v>1.0409571333957435</v>
      </c>
      <c r="AD332">
        <f t="shared" si="110"/>
        <v>2.909747936011426</v>
      </c>
      <c r="AF332">
        <f t="shared" si="109"/>
        <v>0.93361111111111117</v>
      </c>
      <c r="AG332">
        <f t="shared" si="103"/>
        <v>1.1197222222222232</v>
      </c>
      <c r="AH332" s="14">
        <f t="shared" si="104"/>
        <v>27065.264294460001</v>
      </c>
      <c r="AI332">
        <f t="shared" si="105"/>
        <v>29900.983208375197</v>
      </c>
      <c r="AJ332" s="14">
        <f t="shared" si="106"/>
        <v>2835.718913915196</v>
      </c>
      <c r="AK332" s="14">
        <f t="shared" si="111"/>
        <v>10563.565307523091</v>
      </c>
      <c r="AL332">
        <f t="shared" si="107"/>
        <v>1.1047733686641161</v>
      </c>
      <c r="AM332">
        <f t="shared" si="113"/>
        <v>0.10633316738015947</v>
      </c>
      <c r="AN332" s="15">
        <f t="shared" si="108"/>
        <v>0</v>
      </c>
    </row>
    <row r="333" spans="1:40" x14ac:dyDescent="0.25">
      <c r="A333" s="2">
        <v>39568</v>
      </c>
      <c r="B333" s="2">
        <v>39597</v>
      </c>
      <c r="C333" t="s">
        <v>15</v>
      </c>
      <c r="D333">
        <v>5000</v>
      </c>
      <c r="E333">
        <v>84.9</v>
      </c>
      <c r="F333">
        <v>85</v>
      </c>
      <c r="G333">
        <v>62.3</v>
      </c>
      <c r="H333">
        <v>77.25</v>
      </c>
      <c r="I333" t="s">
        <v>16</v>
      </c>
      <c r="J333">
        <v>290</v>
      </c>
      <c r="K333">
        <v>308</v>
      </c>
      <c r="L333">
        <v>259</v>
      </c>
      <c r="M333">
        <v>264.2</v>
      </c>
      <c r="N333">
        <v>5165.8999999999996</v>
      </c>
      <c r="O333">
        <v>359</v>
      </c>
      <c r="P333">
        <f>VLOOKUP($A333,Sheet2!$A:$E,2,0)</f>
        <v>5198.3500000000004</v>
      </c>
      <c r="Q333">
        <f>VLOOKUP($A333,Sheet2!$A:$E,3,0)</f>
        <v>5230.75</v>
      </c>
      <c r="R333">
        <f>VLOOKUP($A333,Sheet2!$A:$E,4,0)</f>
        <v>5155.8500000000004</v>
      </c>
      <c r="S333">
        <f>VLOOKUP($A333,Sheet2!$A:$E,5,0)</f>
        <v>5165.8999999999996</v>
      </c>
      <c r="T333">
        <f t="shared" si="95"/>
        <v>77.25</v>
      </c>
      <c r="U333">
        <f t="shared" si="96"/>
        <v>85</v>
      </c>
      <c r="V333">
        <f t="shared" si="97"/>
        <v>259</v>
      </c>
      <c r="W333">
        <f t="shared" si="98"/>
        <v>293.05000000000018</v>
      </c>
      <c r="X333" s="5">
        <f t="shared" si="99"/>
        <v>374.9</v>
      </c>
      <c r="Y333">
        <f t="shared" si="100"/>
        <v>385.25</v>
      </c>
      <c r="Z333">
        <f t="shared" si="101"/>
        <v>341.45</v>
      </c>
      <c r="AA333">
        <f t="shared" si="102"/>
        <v>341.45</v>
      </c>
      <c r="AB333">
        <f>IF(Z333/X333&lt;'model parameter'!$B$2,'model parameter'!$B$2,IF(Y333/X333&gt;'model parameter'!$B$1,'model parameter'!$B$1,AA333/X333))</f>
        <v>0.91077620698853035</v>
      </c>
      <c r="AC333">
        <f t="shared" si="112"/>
        <v>0.9480789895918289</v>
      </c>
      <c r="AD333">
        <f t="shared" si="110"/>
        <v>2.8205241429999566</v>
      </c>
      <c r="AF333">
        <f t="shared" si="109"/>
        <v>0.91077620698853035</v>
      </c>
      <c r="AG333">
        <f t="shared" si="103"/>
        <v>1.0276073619631902</v>
      </c>
      <c r="AH333" s="14">
        <f t="shared" si="104"/>
        <v>28183.511916465148</v>
      </c>
      <c r="AI333">
        <f t="shared" si="105"/>
        <v>25542.908136619899</v>
      </c>
      <c r="AJ333" s="14">
        <f t="shared" si="106"/>
        <v>-2640.6037798452489</v>
      </c>
      <c r="AK333" s="14">
        <f t="shared" si="111"/>
        <v>7922.9615276778422</v>
      </c>
      <c r="AL333">
        <f t="shared" si="107"/>
        <v>0.90630678718564606</v>
      </c>
      <c r="AM333">
        <f t="shared" si="113"/>
        <v>9.6370471299585869E-2</v>
      </c>
      <c r="AN333" s="15">
        <f t="shared" si="108"/>
        <v>0</v>
      </c>
    </row>
    <row r="334" spans="1:40" x14ac:dyDescent="0.25">
      <c r="A334" s="2">
        <v>39570</v>
      </c>
      <c r="B334" s="2">
        <v>39597</v>
      </c>
      <c r="C334" t="s">
        <v>15</v>
      </c>
      <c r="D334">
        <v>5000</v>
      </c>
      <c r="E334">
        <v>51.1</v>
      </c>
      <c r="F334">
        <v>72</v>
      </c>
      <c r="G334">
        <v>50.3</v>
      </c>
      <c r="H334">
        <v>59.4</v>
      </c>
      <c r="I334" t="s">
        <v>16</v>
      </c>
      <c r="J334">
        <v>300</v>
      </c>
      <c r="K334">
        <v>314</v>
      </c>
      <c r="L334">
        <v>282</v>
      </c>
      <c r="M334">
        <v>303.25</v>
      </c>
      <c r="N334">
        <v>5228.2</v>
      </c>
      <c r="O334">
        <v>359</v>
      </c>
      <c r="P334">
        <f>VLOOKUP($A334,Sheet2!$A:$E,2,0)</f>
        <v>5265.3</v>
      </c>
      <c r="Q334">
        <f>VLOOKUP($A334,Sheet2!$A:$E,3,0)</f>
        <v>5298.85</v>
      </c>
      <c r="R334">
        <f>VLOOKUP($A334,Sheet2!$A:$E,4,0)</f>
        <v>5197.6000000000004</v>
      </c>
      <c r="S334">
        <f>VLOOKUP($A334,Sheet2!$A:$E,5,0)</f>
        <v>5228.2</v>
      </c>
      <c r="T334">
        <f t="shared" si="95"/>
        <v>50.3</v>
      </c>
      <c r="U334">
        <f t="shared" si="96"/>
        <v>72</v>
      </c>
      <c r="V334">
        <f t="shared" si="97"/>
        <v>282</v>
      </c>
      <c r="W334">
        <f t="shared" si="98"/>
        <v>314</v>
      </c>
      <c r="X334" s="5">
        <f t="shared" si="99"/>
        <v>351.1</v>
      </c>
      <c r="Y334">
        <f t="shared" si="100"/>
        <v>364.3</v>
      </c>
      <c r="Z334">
        <f t="shared" si="101"/>
        <v>351.1</v>
      </c>
      <c r="AA334">
        <f t="shared" si="102"/>
        <v>362.65</v>
      </c>
      <c r="AB334">
        <f>IF(Z334/X334&lt;'model parameter'!$B$2,'model parameter'!$B$2,IF(Y334/X334&gt;'model parameter'!$B$1,'model parameter'!$B$1,AA334/X334))</f>
        <v>1.0328966106522357</v>
      </c>
      <c r="AC334">
        <f t="shared" si="112"/>
        <v>0.97926757497999628</v>
      </c>
      <c r="AD334">
        <f t="shared" si="110"/>
        <v>2.8534207536521921</v>
      </c>
      <c r="AF334">
        <f t="shared" si="109"/>
        <v>1</v>
      </c>
      <c r="AG334">
        <f t="shared" si="103"/>
        <v>1.037596126459698</v>
      </c>
      <c r="AH334" s="14">
        <f t="shared" si="104"/>
        <v>26397.317728295846</v>
      </c>
      <c r="AI334">
        <f t="shared" si="105"/>
        <v>27131.750639134298</v>
      </c>
      <c r="AJ334" s="14">
        <f t="shared" si="106"/>
        <v>734.43291083845179</v>
      </c>
      <c r="AK334" s="14">
        <f t="shared" si="111"/>
        <v>8657.394438516294</v>
      </c>
      <c r="AL334">
        <f t="shared" si="107"/>
        <v>1.0278222552153924</v>
      </c>
      <c r="AM334">
        <f t="shared" si="113"/>
        <v>9.9051715147310593E-2</v>
      </c>
      <c r="AN334" s="15">
        <f t="shared" si="108"/>
        <v>0</v>
      </c>
    </row>
    <row r="335" spans="1:40" x14ac:dyDescent="0.25">
      <c r="A335" s="2">
        <v>39573</v>
      </c>
      <c r="B335" s="2">
        <v>39597</v>
      </c>
      <c r="C335" t="s">
        <v>15</v>
      </c>
      <c r="D335">
        <v>5000</v>
      </c>
      <c r="E335">
        <v>51</v>
      </c>
      <c r="F335">
        <v>70.5</v>
      </c>
      <c r="G335">
        <v>48.5</v>
      </c>
      <c r="H335">
        <v>68.349999999999994</v>
      </c>
      <c r="I335" t="s">
        <v>16</v>
      </c>
      <c r="J335">
        <v>290.2</v>
      </c>
      <c r="K335">
        <v>316.7</v>
      </c>
      <c r="L335">
        <v>258.3</v>
      </c>
      <c r="M335">
        <v>266.25</v>
      </c>
      <c r="N335">
        <v>5192.25</v>
      </c>
      <c r="O335">
        <v>359</v>
      </c>
      <c r="P335">
        <f>VLOOKUP($A335,Sheet2!$A:$E,2,0)</f>
        <v>5227.25</v>
      </c>
      <c r="Q335">
        <f>VLOOKUP($A335,Sheet2!$A:$E,3,0)</f>
        <v>5254.5</v>
      </c>
      <c r="R335">
        <f>VLOOKUP($A335,Sheet2!$A:$E,4,0)</f>
        <v>5182.6000000000004</v>
      </c>
      <c r="S335">
        <f>VLOOKUP($A335,Sheet2!$A:$E,5,0)</f>
        <v>5192.25</v>
      </c>
      <c r="T335">
        <f t="shared" si="95"/>
        <v>62.199999999999818</v>
      </c>
      <c r="U335">
        <f t="shared" si="96"/>
        <v>70.5</v>
      </c>
      <c r="V335">
        <f t="shared" si="97"/>
        <v>258.3</v>
      </c>
      <c r="W335">
        <f t="shared" si="98"/>
        <v>303</v>
      </c>
      <c r="X335" s="5">
        <f t="shared" si="99"/>
        <v>341.2</v>
      </c>
      <c r="Y335">
        <f t="shared" si="100"/>
        <v>378.89999999999981</v>
      </c>
      <c r="Z335">
        <f t="shared" si="101"/>
        <v>328.8</v>
      </c>
      <c r="AA335">
        <f t="shared" si="102"/>
        <v>334.6</v>
      </c>
      <c r="AB335">
        <f>IF(Z335/X335&lt;'model parameter'!$B$2,'model parameter'!$B$2,IF(Y335/X335&gt;'model parameter'!$B$1,'model parameter'!$B$1,AA335/X335))</f>
        <v>1.1100000000000001</v>
      </c>
      <c r="AC335">
        <f t="shared" si="112"/>
        <v>1.0869870082277959</v>
      </c>
      <c r="AD335">
        <f t="shared" si="110"/>
        <v>2.9634207536521924</v>
      </c>
      <c r="AF335">
        <f t="shared" si="109"/>
        <v>0.9636576787807738</v>
      </c>
      <c r="AG335">
        <f t="shared" si="103"/>
        <v>1.1104923798358728</v>
      </c>
      <c r="AH335" s="14">
        <f t="shared" si="104"/>
        <v>25654.320986158196</v>
      </c>
      <c r="AI335">
        <f t="shared" si="105"/>
        <v>28337.022579013385</v>
      </c>
      <c r="AJ335" s="14">
        <f t="shared" si="106"/>
        <v>2682.7015928551882</v>
      </c>
      <c r="AK335" s="14">
        <f t="shared" si="111"/>
        <v>11340.096031371482</v>
      </c>
      <c r="AL335">
        <f t="shared" si="107"/>
        <v>1.1045711400548328</v>
      </c>
      <c r="AM335">
        <f t="shared" si="113"/>
        <v>0.10940966592465141</v>
      </c>
      <c r="AN335" s="15">
        <f t="shared" si="108"/>
        <v>0</v>
      </c>
    </row>
    <row r="336" spans="1:40" x14ac:dyDescent="0.25">
      <c r="A336" s="2">
        <v>39574</v>
      </c>
      <c r="B336" s="2">
        <v>39597</v>
      </c>
      <c r="C336" t="s">
        <v>15</v>
      </c>
      <c r="D336">
        <v>5000</v>
      </c>
      <c r="E336">
        <v>68.900000000000006</v>
      </c>
      <c r="F336">
        <v>79.5</v>
      </c>
      <c r="G336">
        <v>63.5</v>
      </c>
      <c r="H336">
        <v>73.099999999999994</v>
      </c>
      <c r="I336" t="s">
        <v>16</v>
      </c>
      <c r="J336">
        <v>269.95</v>
      </c>
      <c r="K336">
        <v>270.89999999999998</v>
      </c>
      <c r="L336">
        <v>213</v>
      </c>
      <c r="M336">
        <v>233.9</v>
      </c>
      <c r="N336">
        <v>5144.6499999999996</v>
      </c>
      <c r="O336">
        <v>359</v>
      </c>
      <c r="P336">
        <f>VLOOKUP($A336,Sheet2!$A:$E,2,0)</f>
        <v>5192.3500000000004</v>
      </c>
      <c r="Q336">
        <f>VLOOKUP($A336,Sheet2!$A:$E,3,0)</f>
        <v>5206.5</v>
      </c>
      <c r="R336">
        <f>VLOOKUP($A336,Sheet2!$A:$E,4,0)</f>
        <v>5110.8999999999996</v>
      </c>
      <c r="S336">
        <f>VLOOKUP($A336,Sheet2!$A:$E,5,0)</f>
        <v>5144.6499999999996</v>
      </c>
      <c r="T336">
        <f t="shared" si="95"/>
        <v>64.399999999999636</v>
      </c>
      <c r="U336">
        <f t="shared" si="96"/>
        <v>79.5</v>
      </c>
      <c r="V336">
        <f t="shared" si="97"/>
        <v>213</v>
      </c>
      <c r="W336">
        <f t="shared" si="98"/>
        <v>270</v>
      </c>
      <c r="X336" s="5">
        <f t="shared" si="99"/>
        <v>338.85</v>
      </c>
      <c r="Y336">
        <f t="shared" si="100"/>
        <v>338.85</v>
      </c>
      <c r="Z336">
        <f t="shared" si="101"/>
        <v>292.5</v>
      </c>
      <c r="AA336">
        <f t="shared" si="102"/>
        <v>307</v>
      </c>
      <c r="AB336">
        <f>IF(Z336/X336&lt;'model parameter'!$B$2,'model parameter'!$B$2,IF(Y336/X336&gt;'model parameter'!$B$1,'model parameter'!$B$1,AA336/X336))</f>
        <v>0.90600560720082624</v>
      </c>
      <c r="AC336">
        <f t="shared" si="112"/>
        <v>0.98481632440883371</v>
      </c>
      <c r="AD336">
        <f t="shared" si="110"/>
        <v>2.8694263608530184</v>
      </c>
      <c r="AF336">
        <f t="shared" si="109"/>
        <v>0.86321381142098264</v>
      </c>
      <c r="AG336">
        <f t="shared" si="103"/>
        <v>1</v>
      </c>
      <c r="AH336" s="14">
        <f t="shared" si="104"/>
        <v>25477.953072620472</v>
      </c>
      <c r="AI336">
        <f t="shared" si="105"/>
        <v>22961.039070033999</v>
      </c>
      <c r="AJ336" s="14">
        <f t="shared" si="106"/>
        <v>-2516.9140025864726</v>
      </c>
      <c r="AK336" s="14">
        <f t="shared" si="111"/>
        <v>8823.1820287850096</v>
      </c>
      <c r="AL336">
        <f t="shared" si="107"/>
        <v>0.90121207950213078</v>
      </c>
      <c r="AM336">
        <f t="shared" si="113"/>
        <v>9.8601312545588515E-2</v>
      </c>
      <c r="AN336" s="15">
        <f t="shared" si="108"/>
        <v>0</v>
      </c>
    </row>
    <row r="337" spans="1:40" x14ac:dyDescent="0.25">
      <c r="A337" s="2">
        <v>39575</v>
      </c>
      <c r="B337" s="2">
        <v>39597</v>
      </c>
      <c r="C337" t="s">
        <v>15</v>
      </c>
      <c r="D337">
        <v>5000</v>
      </c>
      <c r="E337">
        <v>79</v>
      </c>
      <c r="F337">
        <v>86.8</v>
      </c>
      <c r="G337">
        <v>66</v>
      </c>
      <c r="H337">
        <v>70.849999999999994</v>
      </c>
      <c r="I337" t="s">
        <v>16</v>
      </c>
      <c r="J337">
        <v>200</v>
      </c>
      <c r="K337">
        <v>239.95</v>
      </c>
      <c r="L337">
        <v>181</v>
      </c>
      <c r="M337">
        <v>218.8</v>
      </c>
      <c r="N337">
        <v>5135.5</v>
      </c>
      <c r="O337">
        <v>359</v>
      </c>
      <c r="P337">
        <f>VLOOKUP($A337,Sheet2!$A:$E,2,0)</f>
        <v>5156.7</v>
      </c>
      <c r="Q337">
        <f>VLOOKUP($A337,Sheet2!$A:$E,3,0)</f>
        <v>5159.05</v>
      </c>
      <c r="R337">
        <f>VLOOKUP($A337,Sheet2!$A:$E,4,0)</f>
        <v>5101.25</v>
      </c>
      <c r="S337">
        <f>VLOOKUP($A337,Sheet2!$A:$E,5,0)</f>
        <v>5135.5</v>
      </c>
      <c r="T337">
        <f t="shared" si="95"/>
        <v>80.899999999999636</v>
      </c>
      <c r="U337">
        <f t="shared" si="96"/>
        <v>79.75</v>
      </c>
      <c r="V337">
        <f t="shared" si="97"/>
        <v>188.05000000000018</v>
      </c>
      <c r="W337">
        <f t="shared" si="98"/>
        <v>225.05000000000018</v>
      </c>
      <c r="X337" s="5">
        <f t="shared" si="99"/>
        <v>279</v>
      </c>
      <c r="Y337">
        <f t="shared" si="100"/>
        <v>320.84999999999962</v>
      </c>
      <c r="Z337">
        <f t="shared" si="101"/>
        <v>260.75</v>
      </c>
      <c r="AA337">
        <f t="shared" si="102"/>
        <v>289.64999999999998</v>
      </c>
      <c r="AB337">
        <f>IF(Z337/X337&lt;'model parameter'!$B$2,'model parameter'!$B$2,IF(Y337/X337&gt;'model parameter'!$B$1,'model parameter'!$B$1,AA337/X337))</f>
        <v>1.1100000000000001</v>
      </c>
      <c r="AC337">
        <f t="shared" si="112"/>
        <v>1.0931461200938055</v>
      </c>
      <c r="AD337">
        <f t="shared" si="110"/>
        <v>2.9794263608530187</v>
      </c>
      <c r="AF337">
        <f t="shared" si="109"/>
        <v>0.93458781362007171</v>
      </c>
      <c r="AG337">
        <f t="shared" si="103"/>
        <v>1.1499999999999986</v>
      </c>
      <c r="AH337" s="14">
        <f t="shared" si="104"/>
        <v>20986.200040606498</v>
      </c>
      <c r="AI337">
        <f t="shared" si="105"/>
        <v>23162.642198890782</v>
      </c>
      <c r="AJ337" s="14">
        <f t="shared" si="106"/>
        <v>2176.4421582842842</v>
      </c>
      <c r="AK337" s="14">
        <f t="shared" si="111"/>
        <v>10999.624187069294</v>
      </c>
      <c r="AL337">
        <f t="shared" si="107"/>
        <v>1.1037082537130616</v>
      </c>
      <c r="AM337">
        <f t="shared" si="113"/>
        <v>0.1088270824835073</v>
      </c>
      <c r="AN337" s="15">
        <f t="shared" si="108"/>
        <v>0</v>
      </c>
    </row>
    <row r="338" spans="1:40" x14ac:dyDescent="0.25">
      <c r="A338" s="2">
        <v>39576</v>
      </c>
      <c r="B338" s="2">
        <v>39597</v>
      </c>
      <c r="C338" t="s">
        <v>15</v>
      </c>
      <c r="D338">
        <v>5000</v>
      </c>
      <c r="E338">
        <v>80</v>
      </c>
      <c r="F338">
        <v>97</v>
      </c>
      <c r="G338">
        <v>80</v>
      </c>
      <c r="H338">
        <v>87.8</v>
      </c>
      <c r="I338" t="s">
        <v>16</v>
      </c>
      <c r="J338">
        <v>185</v>
      </c>
      <c r="K338">
        <v>197</v>
      </c>
      <c r="L338">
        <v>171</v>
      </c>
      <c r="M338">
        <v>180.3</v>
      </c>
      <c r="N338">
        <v>5081.7</v>
      </c>
      <c r="O338">
        <v>359</v>
      </c>
      <c r="P338">
        <f>VLOOKUP($A338,Sheet2!$A:$E,2,0)</f>
        <v>5135.8</v>
      </c>
      <c r="Q338">
        <f>VLOOKUP($A338,Sheet2!$A:$E,3,0)</f>
        <v>5143.05</v>
      </c>
      <c r="R338">
        <f>VLOOKUP($A338,Sheet2!$A:$E,4,0)</f>
        <v>5062.45</v>
      </c>
      <c r="S338">
        <f>VLOOKUP($A338,Sheet2!$A:$E,5,0)</f>
        <v>5081.7</v>
      </c>
      <c r="T338">
        <f t="shared" si="95"/>
        <v>80</v>
      </c>
      <c r="U338">
        <f t="shared" si="96"/>
        <v>97</v>
      </c>
      <c r="V338">
        <f t="shared" si="97"/>
        <v>171</v>
      </c>
      <c r="W338">
        <f t="shared" si="98"/>
        <v>197</v>
      </c>
      <c r="X338" s="5">
        <f t="shared" si="99"/>
        <v>265</v>
      </c>
      <c r="Y338">
        <f t="shared" si="100"/>
        <v>277</v>
      </c>
      <c r="Z338">
        <f t="shared" si="101"/>
        <v>265</v>
      </c>
      <c r="AA338">
        <f t="shared" si="102"/>
        <v>268.10000000000002</v>
      </c>
      <c r="AB338">
        <f>IF(Z338/X338&lt;'model parameter'!$B$2,'model parameter'!$B$2,IF(Y338/X338&gt;'model parameter'!$B$1,'model parameter'!$B$1,AA338/X338))</f>
        <v>1.0116981132075473</v>
      </c>
      <c r="AC338">
        <f t="shared" si="112"/>
        <v>1.105933867159054</v>
      </c>
      <c r="AD338">
        <f t="shared" si="110"/>
        <v>2.991124474060566</v>
      </c>
      <c r="AF338">
        <f t="shared" si="109"/>
        <v>1</v>
      </c>
      <c r="AG338">
        <f t="shared" si="103"/>
        <v>1.0452830188679245</v>
      </c>
      <c r="AH338" s="14">
        <f t="shared" si="104"/>
        <v>19935.497576977497</v>
      </c>
      <c r="AI338">
        <f t="shared" si="105"/>
        <v>20045.662968722198</v>
      </c>
      <c r="AJ338" s="14">
        <f t="shared" si="106"/>
        <v>110.16539174470017</v>
      </c>
      <c r="AK338" s="14">
        <f t="shared" si="111"/>
        <v>11109.789578813994</v>
      </c>
      <c r="AL338">
        <f t="shared" si="107"/>
        <v>1.0055260919031148</v>
      </c>
      <c r="AM338">
        <f t="shared" si="113"/>
        <v>0.10942847094285901</v>
      </c>
      <c r="AN338" s="15">
        <f t="shared" si="108"/>
        <v>0</v>
      </c>
    </row>
    <row r="339" spans="1:40" x14ac:dyDescent="0.25">
      <c r="A339" s="2">
        <v>39577</v>
      </c>
      <c r="B339" s="2">
        <v>39597</v>
      </c>
      <c r="C339" t="s">
        <v>15</v>
      </c>
      <c r="D339">
        <v>5000</v>
      </c>
      <c r="E339">
        <v>95.15</v>
      </c>
      <c r="F339">
        <v>141</v>
      </c>
      <c r="G339">
        <v>83.9</v>
      </c>
      <c r="H339">
        <v>132.5</v>
      </c>
      <c r="I339" t="s">
        <v>16</v>
      </c>
      <c r="J339">
        <v>159</v>
      </c>
      <c r="K339">
        <v>182</v>
      </c>
      <c r="L339">
        <v>110.3</v>
      </c>
      <c r="M339">
        <v>123.5</v>
      </c>
      <c r="N339">
        <v>4982.6000000000004</v>
      </c>
      <c r="O339">
        <v>359</v>
      </c>
      <c r="P339">
        <f>VLOOKUP($A339,Sheet2!$A:$E,2,0)</f>
        <v>5070.8500000000004</v>
      </c>
      <c r="Q339">
        <f>VLOOKUP($A339,Sheet2!$A:$E,3,0)</f>
        <v>5087.6499999999996</v>
      </c>
      <c r="R339">
        <f>VLOOKUP($A339,Sheet2!$A:$E,4,0)</f>
        <v>4969.3999999999996</v>
      </c>
      <c r="S339">
        <f>VLOOKUP($A339,Sheet2!$A:$E,5,0)</f>
        <v>4982.6000000000004</v>
      </c>
      <c r="T339">
        <f t="shared" si="95"/>
        <v>94.350000000000364</v>
      </c>
      <c r="U339">
        <f t="shared" si="96"/>
        <v>140.90000000000055</v>
      </c>
      <c r="V339">
        <f t="shared" si="97"/>
        <v>110.39999999999964</v>
      </c>
      <c r="W339">
        <f t="shared" si="98"/>
        <v>171.54999999999927</v>
      </c>
      <c r="X339" s="5">
        <f t="shared" si="99"/>
        <v>254.15</v>
      </c>
      <c r="Y339">
        <f t="shared" si="100"/>
        <v>276.35000000000036</v>
      </c>
      <c r="Z339">
        <f t="shared" si="101"/>
        <v>251.20000000000056</v>
      </c>
      <c r="AA339">
        <f t="shared" si="102"/>
        <v>256</v>
      </c>
      <c r="AB339">
        <f>IF(Z339/X339&lt;'model parameter'!$B$2,'model parameter'!$B$2,IF(Y339/X339&gt;'model parameter'!$B$1,'model parameter'!$B$1,AA339/X339))</f>
        <v>1.0072791658469407</v>
      </c>
      <c r="AC339">
        <f t="shared" si="112"/>
        <v>1.1139841431938531</v>
      </c>
      <c r="AD339">
        <f t="shared" si="110"/>
        <v>2.9984036399075067</v>
      </c>
      <c r="AF339">
        <f t="shared" si="109"/>
        <v>0.98839268148731285</v>
      </c>
      <c r="AG339">
        <f t="shared" si="103"/>
        <v>1.0873499901632908</v>
      </c>
      <c r="AH339" s="14">
        <f t="shared" si="104"/>
        <v>19121.203167665026</v>
      </c>
      <c r="AI339">
        <f t="shared" si="105"/>
        <v>19138.823615871996</v>
      </c>
      <c r="AJ339" s="14">
        <f t="shared" si="106"/>
        <v>17.620448206969741</v>
      </c>
      <c r="AK339" s="14">
        <f t="shared" si="111"/>
        <v>11127.410027020964</v>
      </c>
      <c r="AL339">
        <f t="shared" si="107"/>
        <v>1.0009215135706924</v>
      </c>
      <c r="AM339">
        <f t="shared" si="113"/>
        <v>0.10952931076385297</v>
      </c>
      <c r="AN339" s="15">
        <f t="shared" si="108"/>
        <v>0</v>
      </c>
    </row>
    <row r="340" spans="1:40" x14ac:dyDescent="0.25">
      <c r="A340" s="2">
        <v>39580</v>
      </c>
      <c r="B340" s="2">
        <v>39597</v>
      </c>
      <c r="C340" t="s">
        <v>15</v>
      </c>
      <c r="D340">
        <v>5000</v>
      </c>
      <c r="E340">
        <v>140</v>
      </c>
      <c r="F340">
        <v>163</v>
      </c>
      <c r="G340">
        <v>101.5</v>
      </c>
      <c r="H340">
        <v>108.9</v>
      </c>
      <c r="I340" t="s">
        <v>16</v>
      </c>
      <c r="J340">
        <v>113</v>
      </c>
      <c r="K340">
        <v>138</v>
      </c>
      <c r="L340">
        <v>85</v>
      </c>
      <c r="M340">
        <v>131.05000000000001</v>
      </c>
      <c r="N340">
        <v>5012.6499999999996</v>
      </c>
      <c r="O340">
        <v>359</v>
      </c>
      <c r="P340">
        <f>VLOOKUP($A340,Sheet2!$A:$E,2,0)</f>
        <v>4981</v>
      </c>
      <c r="Q340">
        <f>VLOOKUP($A340,Sheet2!$A:$E,3,0)</f>
        <v>5021.75</v>
      </c>
      <c r="R340">
        <f>VLOOKUP($A340,Sheet2!$A:$E,4,0)</f>
        <v>4913.8</v>
      </c>
      <c r="S340">
        <f>VLOOKUP($A340,Sheet2!$A:$E,5,0)</f>
        <v>5012.6499999999996</v>
      </c>
      <c r="T340">
        <f t="shared" si="95"/>
        <v>116.25</v>
      </c>
      <c r="U340">
        <f t="shared" si="96"/>
        <v>163</v>
      </c>
      <c r="V340">
        <f t="shared" si="97"/>
        <v>85</v>
      </c>
      <c r="W340">
        <f t="shared" si="98"/>
        <v>123.25</v>
      </c>
      <c r="X340" s="5">
        <f t="shared" si="99"/>
        <v>253</v>
      </c>
      <c r="Y340">
        <f t="shared" si="100"/>
        <v>254.25</v>
      </c>
      <c r="Z340">
        <f t="shared" si="101"/>
        <v>224.75</v>
      </c>
      <c r="AA340">
        <f t="shared" si="102"/>
        <v>239.95000000000002</v>
      </c>
      <c r="AB340">
        <f>IF(Z340/X340&lt;'model parameter'!$B$2,'model parameter'!$B$2,IF(Y340/X340&gt;'model parameter'!$B$1,'model parameter'!$B$1,AA340/X340))</f>
        <v>0.94841897233201589</v>
      </c>
      <c r="AC340">
        <f t="shared" si="112"/>
        <v>1.0565236962820754</v>
      </c>
      <c r="AD340">
        <f t="shared" si="110"/>
        <v>2.9468226122395227</v>
      </c>
      <c r="AF340">
        <f t="shared" si="109"/>
        <v>0.88833992094861658</v>
      </c>
      <c r="AG340">
        <f t="shared" si="103"/>
        <v>1.0049407114624507</v>
      </c>
      <c r="AH340" s="14">
        <f t="shared" si="104"/>
        <v>19034.895465295496</v>
      </c>
      <c r="AI340">
        <f t="shared" si="105"/>
        <v>17935.9499288269</v>
      </c>
      <c r="AJ340" s="14">
        <f t="shared" si="106"/>
        <v>-1098.9455364685964</v>
      </c>
      <c r="AK340" s="14">
        <f t="shared" si="111"/>
        <v>10028.464490552367</v>
      </c>
      <c r="AL340">
        <f t="shared" si="107"/>
        <v>0.94226679424259518</v>
      </c>
      <c r="AM340">
        <f t="shared" si="113"/>
        <v>0.10320583252905671</v>
      </c>
      <c r="AN340" s="15">
        <f t="shared" si="108"/>
        <v>0</v>
      </c>
    </row>
    <row r="341" spans="1:40" x14ac:dyDescent="0.25">
      <c r="A341" s="2">
        <v>39581</v>
      </c>
      <c r="B341" s="2">
        <v>39597</v>
      </c>
      <c r="C341" t="s">
        <v>15</v>
      </c>
      <c r="D341">
        <v>5000</v>
      </c>
      <c r="E341">
        <v>90.55</v>
      </c>
      <c r="F341">
        <v>146</v>
      </c>
      <c r="G341">
        <v>85</v>
      </c>
      <c r="H341">
        <v>138.25</v>
      </c>
      <c r="I341" t="s">
        <v>16</v>
      </c>
      <c r="J341">
        <v>153</v>
      </c>
      <c r="K341">
        <v>160</v>
      </c>
      <c r="L341">
        <v>95.25</v>
      </c>
      <c r="M341">
        <v>100.9</v>
      </c>
      <c r="N341">
        <v>4957.8</v>
      </c>
      <c r="O341">
        <v>359</v>
      </c>
      <c r="P341">
        <f>VLOOKUP($A341,Sheet2!$A:$E,2,0)</f>
        <v>5008.6000000000004</v>
      </c>
      <c r="Q341">
        <f>VLOOKUP($A341,Sheet2!$A:$E,3,0)</f>
        <v>5066</v>
      </c>
      <c r="R341">
        <f>VLOOKUP($A341,Sheet2!$A:$E,4,0)</f>
        <v>4943.75</v>
      </c>
      <c r="S341">
        <f>VLOOKUP($A341,Sheet2!$A:$E,5,0)</f>
        <v>4957.8</v>
      </c>
      <c r="T341">
        <f t="shared" si="95"/>
        <v>94</v>
      </c>
      <c r="U341">
        <f t="shared" si="96"/>
        <v>146</v>
      </c>
      <c r="V341">
        <f t="shared" si="97"/>
        <v>95.25</v>
      </c>
      <c r="W341">
        <f t="shared" si="98"/>
        <v>151</v>
      </c>
      <c r="X341" s="5">
        <f t="shared" si="99"/>
        <v>243.55</v>
      </c>
      <c r="Y341">
        <f t="shared" si="100"/>
        <v>254</v>
      </c>
      <c r="Z341">
        <f t="shared" si="101"/>
        <v>236</v>
      </c>
      <c r="AA341">
        <f t="shared" si="102"/>
        <v>239.15</v>
      </c>
      <c r="AB341">
        <f>IF(Z341/X341&lt;'model parameter'!$B$2,'model parameter'!$B$2,IF(Y341/X341&gt;'model parameter'!$B$1,'model parameter'!$B$1,AA341/X341))</f>
        <v>0.98193389447752</v>
      </c>
      <c r="AC341">
        <f t="shared" si="112"/>
        <v>1.0374364276980428</v>
      </c>
      <c r="AD341">
        <f t="shared" si="110"/>
        <v>2.9287565067170425</v>
      </c>
      <c r="AF341">
        <f t="shared" si="109"/>
        <v>0.96900020529665365</v>
      </c>
      <c r="AG341">
        <f t="shared" si="103"/>
        <v>1.0429070006158898</v>
      </c>
      <c r="AH341" s="14">
        <f t="shared" si="104"/>
        <v>18325.671302345927</v>
      </c>
      <c r="AI341">
        <f t="shared" si="105"/>
        <v>17875.9936079773</v>
      </c>
      <c r="AJ341" s="14">
        <f t="shared" si="106"/>
        <v>-449.67769436862727</v>
      </c>
      <c r="AK341" s="14">
        <f t="shared" si="111"/>
        <v>9578.7867961837401</v>
      </c>
      <c r="AL341">
        <f t="shared" si="107"/>
        <v>0.97546187056672451</v>
      </c>
      <c r="AM341">
        <f t="shared" si="113"/>
        <v>0.10067335445218976</v>
      </c>
      <c r="AN341" s="15">
        <f t="shared" si="108"/>
        <v>0</v>
      </c>
    </row>
    <row r="342" spans="1:40" x14ac:dyDescent="0.25">
      <c r="A342" s="2">
        <v>39582</v>
      </c>
      <c r="B342" s="2">
        <v>39597</v>
      </c>
      <c r="C342" t="s">
        <v>15</v>
      </c>
      <c r="D342">
        <v>5000</v>
      </c>
      <c r="E342">
        <v>153</v>
      </c>
      <c r="F342">
        <v>153</v>
      </c>
      <c r="G342">
        <v>93</v>
      </c>
      <c r="H342">
        <v>101.65</v>
      </c>
      <c r="I342" t="s">
        <v>16</v>
      </c>
      <c r="J342">
        <v>90.3</v>
      </c>
      <c r="K342">
        <v>129</v>
      </c>
      <c r="L342">
        <v>90.3</v>
      </c>
      <c r="M342">
        <v>115</v>
      </c>
      <c r="N342">
        <v>5011.75</v>
      </c>
      <c r="O342">
        <v>359</v>
      </c>
      <c r="P342">
        <f>VLOOKUP($A342,Sheet2!$A:$E,2,0)</f>
        <v>4958.45</v>
      </c>
      <c r="Q342">
        <f>VLOOKUP($A342,Sheet2!$A:$E,3,0)</f>
        <v>5026.1000000000004</v>
      </c>
      <c r="R342">
        <f>VLOOKUP($A342,Sheet2!$A:$E,4,0)</f>
        <v>4932.05</v>
      </c>
      <c r="S342">
        <f>VLOOKUP($A342,Sheet2!$A:$E,5,0)</f>
        <v>5011.75</v>
      </c>
      <c r="T342">
        <f t="shared" si="95"/>
        <v>102.89999999999964</v>
      </c>
      <c r="U342">
        <f t="shared" si="96"/>
        <v>153</v>
      </c>
      <c r="V342">
        <f t="shared" si="97"/>
        <v>90.3</v>
      </c>
      <c r="W342">
        <f t="shared" si="98"/>
        <v>119.10000000000036</v>
      </c>
      <c r="X342" s="5">
        <f t="shared" si="99"/>
        <v>243.3</v>
      </c>
      <c r="Y342">
        <f t="shared" si="100"/>
        <v>243.3</v>
      </c>
      <c r="Z342">
        <f t="shared" si="101"/>
        <v>212.10000000000036</v>
      </c>
      <c r="AA342">
        <f t="shared" si="102"/>
        <v>216.65</v>
      </c>
      <c r="AB342">
        <f>IF(Z342/X342&lt;'model parameter'!$B$2,'model parameter'!$B$2,IF(Y342/X342&gt;'model parameter'!$B$1,'model parameter'!$B$1,AA342/X342))</f>
        <v>0.89046444718454576</v>
      </c>
      <c r="AC342">
        <f t="shared" si="112"/>
        <v>0.92380025507924768</v>
      </c>
      <c r="AD342">
        <f t="shared" si="110"/>
        <v>2.8192209539015884</v>
      </c>
      <c r="AF342">
        <f t="shared" si="109"/>
        <v>0.8717632552404454</v>
      </c>
      <c r="AG342">
        <f t="shared" si="103"/>
        <v>1</v>
      </c>
      <c r="AH342" s="14">
        <f t="shared" si="104"/>
        <v>18306.908758352547</v>
      </c>
      <c r="AI342">
        <f t="shared" si="105"/>
        <v>16189.722084082299</v>
      </c>
      <c r="AJ342" s="14">
        <f t="shared" si="106"/>
        <v>-2117.1866742702477</v>
      </c>
      <c r="AK342" s="14">
        <f t="shared" si="111"/>
        <v>7461.6001219134923</v>
      </c>
      <c r="AL342">
        <f t="shared" si="107"/>
        <v>0.88435040004750776</v>
      </c>
      <c r="AM342">
        <f t="shared" si="113"/>
        <v>8.9030521283918571E-2</v>
      </c>
      <c r="AN342" s="15">
        <f t="shared" si="108"/>
        <v>0</v>
      </c>
    </row>
    <row r="343" spans="1:40" x14ac:dyDescent="0.25">
      <c r="A343" s="2">
        <v>39583</v>
      </c>
      <c r="B343" s="2">
        <v>39597</v>
      </c>
      <c r="C343" t="s">
        <v>15</v>
      </c>
      <c r="D343">
        <v>5000</v>
      </c>
      <c r="E343">
        <v>84</v>
      </c>
      <c r="F343">
        <v>89.9</v>
      </c>
      <c r="G343">
        <v>53.1</v>
      </c>
      <c r="H343">
        <v>57.7</v>
      </c>
      <c r="I343" t="s">
        <v>16</v>
      </c>
      <c r="J343">
        <v>123</v>
      </c>
      <c r="K343">
        <v>174.7</v>
      </c>
      <c r="L343">
        <v>122.3</v>
      </c>
      <c r="M343">
        <v>168.65</v>
      </c>
      <c r="N343">
        <v>5115.25</v>
      </c>
      <c r="O343">
        <v>359</v>
      </c>
      <c r="P343">
        <f>VLOOKUP($A343,Sheet2!$A:$E,2,0)</f>
        <v>5010.8999999999996</v>
      </c>
      <c r="Q343">
        <f>VLOOKUP($A343,Sheet2!$A:$E,3,0)</f>
        <v>5118.55</v>
      </c>
      <c r="R343">
        <f>VLOOKUP($A343,Sheet2!$A:$E,4,0)</f>
        <v>4999.6000000000004</v>
      </c>
      <c r="S343">
        <f>VLOOKUP($A343,Sheet2!$A:$E,5,0)</f>
        <v>5115.25</v>
      </c>
      <c r="T343">
        <f t="shared" si="95"/>
        <v>56.149999999999636</v>
      </c>
      <c r="U343">
        <f t="shared" si="96"/>
        <v>89.9</v>
      </c>
      <c r="V343">
        <f t="shared" si="97"/>
        <v>122.3</v>
      </c>
      <c r="W343">
        <f t="shared" si="98"/>
        <v>171.65000000000055</v>
      </c>
      <c r="X343" s="5">
        <f t="shared" si="99"/>
        <v>207</v>
      </c>
      <c r="Y343">
        <f t="shared" si="100"/>
        <v>230.84999999999962</v>
      </c>
      <c r="Z343">
        <f t="shared" si="101"/>
        <v>207</v>
      </c>
      <c r="AA343">
        <f t="shared" si="102"/>
        <v>226.35000000000002</v>
      </c>
      <c r="AB343">
        <f>IF(Z343/X343&lt;'model parameter'!$B$2,'model parameter'!$B$2,IF(Y343/X343&gt;'model parameter'!$B$1,'model parameter'!$B$1,AA343/X343))</f>
        <v>1.1100000000000001</v>
      </c>
      <c r="AC343">
        <f t="shared" si="112"/>
        <v>1.025418283137965</v>
      </c>
      <c r="AD343">
        <f t="shared" si="110"/>
        <v>2.9292209539015888</v>
      </c>
      <c r="AF343">
        <f t="shared" si="109"/>
        <v>1</v>
      </c>
      <c r="AG343">
        <f t="shared" si="103"/>
        <v>1.1152173913043459</v>
      </c>
      <c r="AH343" s="14">
        <f t="shared" si="104"/>
        <v>15582.5873705145</v>
      </c>
      <c r="AI343">
        <f t="shared" si="105"/>
        <v>17173.005746015737</v>
      </c>
      <c r="AJ343" s="14">
        <f t="shared" si="106"/>
        <v>1590.4183755012364</v>
      </c>
      <c r="AK343" s="14">
        <f t="shared" si="111"/>
        <v>9052.0184974147287</v>
      </c>
      <c r="AL343">
        <f t="shared" si="107"/>
        <v>1.102063818907933</v>
      </c>
      <c r="AM343">
        <f t="shared" si="113"/>
        <v>9.8117316285519313E-2</v>
      </c>
      <c r="AN343" s="15">
        <f t="shared" si="108"/>
        <v>0</v>
      </c>
    </row>
    <row r="344" spans="1:40" x14ac:dyDescent="0.25">
      <c r="A344" s="2">
        <v>39584</v>
      </c>
      <c r="B344" s="2">
        <v>39597</v>
      </c>
      <c r="C344" t="s">
        <v>15</v>
      </c>
      <c r="D344">
        <v>5000</v>
      </c>
      <c r="E344">
        <v>45</v>
      </c>
      <c r="F344">
        <v>56</v>
      </c>
      <c r="G344">
        <v>35</v>
      </c>
      <c r="H344">
        <v>38.15</v>
      </c>
      <c r="I344" t="s">
        <v>16</v>
      </c>
      <c r="J344">
        <v>191.1</v>
      </c>
      <c r="K344">
        <v>200.5</v>
      </c>
      <c r="L344">
        <v>154.94999999999999</v>
      </c>
      <c r="M344">
        <v>192.5</v>
      </c>
      <c r="N344">
        <v>5157.7</v>
      </c>
      <c r="O344">
        <v>359</v>
      </c>
      <c r="P344">
        <f>VLOOKUP($A344,Sheet2!$A:$E,2,0)</f>
        <v>5115.6499999999996</v>
      </c>
      <c r="Q344">
        <f>VLOOKUP($A344,Sheet2!$A:$E,3,0)</f>
        <v>5167.3999999999996</v>
      </c>
      <c r="R344">
        <f>VLOOKUP($A344,Sheet2!$A:$E,4,0)</f>
        <v>5106.3999999999996</v>
      </c>
      <c r="S344">
        <f>VLOOKUP($A344,Sheet2!$A:$E,5,0)</f>
        <v>5157.7</v>
      </c>
      <c r="T344">
        <f t="shared" si="95"/>
        <v>35</v>
      </c>
      <c r="U344">
        <f t="shared" si="96"/>
        <v>48.550000000000182</v>
      </c>
      <c r="V344">
        <f t="shared" si="97"/>
        <v>162.39999999999964</v>
      </c>
      <c r="W344">
        <f t="shared" si="98"/>
        <v>200.5</v>
      </c>
      <c r="X344" s="5">
        <f t="shared" si="99"/>
        <v>236.1</v>
      </c>
      <c r="Y344">
        <f t="shared" si="100"/>
        <v>236.1</v>
      </c>
      <c r="Z344">
        <f t="shared" si="101"/>
        <v>203.50000000000017</v>
      </c>
      <c r="AA344">
        <f t="shared" si="102"/>
        <v>230.65</v>
      </c>
      <c r="AB344">
        <f>IF(Z344/X344&lt;'model parameter'!$B$2,'model parameter'!$B$2,IF(Y344/X344&gt;'model parameter'!$B$1,'model parameter'!$B$1,AA344/X344))</f>
        <v>0.97691656077933087</v>
      </c>
      <c r="AC344">
        <f t="shared" si="112"/>
        <v>1.001748102523387</v>
      </c>
      <c r="AD344">
        <f t="shared" si="110"/>
        <v>2.9061375146809194</v>
      </c>
      <c r="AF344">
        <f t="shared" si="109"/>
        <v>0.86192291401948407</v>
      </c>
      <c r="AG344">
        <f t="shared" si="103"/>
        <v>1</v>
      </c>
      <c r="AH344" s="14">
        <f t="shared" si="104"/>
        <v>17766.54749134335</v>
      </c>
      <c r="AI344">
        <f t="shared" si="105"/>
        <v>17238.9576989503</v>
      </c>
      <c r="AJ344" s="14">
        <f t="shared" si="106"/>
        <v>-527.58979239304972</v>
      </c>
      <c r="AK344" s="14">
        <f t="shared" si="111"/>
        <v>8524.428705021679</v>
      </c>
      <c r="AL344">
        <f t="shared" si="107"/>
        <v>0.97030431530661121</v>
      </c>
      <c r="AM344">
        <f t="shared" si="113"/>
        <v>9.5203655398143031E-2</v>
      </c>
      <c r="AN344" s="15">
        <f t="shared" si="108"/>
        <v>0</v>
      </c>
    </row>
    <row r="345" spans="1:40" x14ac:dyDescent="0.25">
      <c r="A345" s="2">
        <v>39588</v>
      </c>
      <c r="B345" s="2">
        <v>39597</v>
      </c>
      <c r="C345" t="s">
        <v>15</v>
      </c>
      <c r="D345">
        <v>5000</v>
      </c>
      <c r="E345">
        <v>45</v>
      </c>
      <c r="F345">
        <v>57.25</v>
      </c>
      <c r="G345">
        <v>36.549999999999997</v>
      </c>
      <c r="H345">
        <v>44.6</v>
      </c>
      <c r="I345" t="s">
        <v>16</v>
      </c>
      <c r="J345">
        <v>170</v>
      </c>
      <c r="K345">
        <v>170</v>
      </c>
      <c r="L345">
        <v>121</v>
      </c>
      <c r="M345">
        <v>142.5</v>
      </c>
      <c r="N345">
        <v>5104.95</v>
      </c>
      <c r="O345">
        <v>359</v>
      </c>
      <c r="P345">
        <f>VLOOKUP($A345,Sheet2!$A:$E,2,0)</f>
        <v>5157</v>
      </c>
      <c r="Q345">
        <f>VLOOKUP($A345,Sheet2!$A:$E,3,0)</f>
        <v>5160.05</v>
      </c>
      <c r="R345">
        <f>VLOOKUP($A345,Sheet2!$A:$E,4,0)</f>
        <v>5072.3999999999996</v>
      </c>
      <c r="S345">
        <f>VLOOKUP($A345,Sheet2!$A:$E,5,0)</f>
        <v>5104.95</v>
      </c>
      <c r="T345">
        <f t="shared" si="95"/>
        <v>36.549999999999997</v>
      </c>
      <c r="U345">
        <f t="shared" si="96"/>
        <v>48.600000000000364</v>
      </c>
      <c r="V345">
        <f t="shared" si="97"/>
        <v>129.64999999999964</v>
      </c>
      <c r="W345">
        <f t="shared" si="98"/>
        <v>170</v>
      </c>
      <c r="X345" s="5">
        <f t="shared" si="99"/>
        <v>215</v>
      </c>
      <c r="Y345">
        <f t="shared" si="100"/>
        <v>215</v>
      </c>
      <c r="Z345">
        <f t="shared" si="101"/>
        <v>169.60000000000036</v>
      </c>
      <c r="AA345">
        <f t="shared" si="102"/>
        <v>187.1</v>
      </c>
      <c r="AB345">
        <f>IF(Z345/X345&lt;'model parameter'!$B$2,'model parameter'!$B$2,IF(Y345/X345&gt;'model parameter'!$B$1,'model parameter'!$B$1,AA345/X345))</f>
        <v>0.87023255813953482</v>
      </c>
      <c r="AC345">
        <f t="shared" si="112"/>
        <v>0.871753813870352</v>
      </c>
      <c r="AD345">
        <f t="shared" si="110"/>
        <v>2.7763700728204541</v>
      </c>
      <c r="AF345">
        <f t="shared" si="109"/>
        <v>0.78883720930232726</v>
      </c>
      <c r="AG345">
        <f t="shared" si="103"/>
        <v>1</v>
      </c>
      <c r="AH345" s="14">
        <f t="shared" si="104"/>
        <v>16182.988778302501</v>
      </c>
      <c r="AI345">
        <f t="shared" si="105"/>
        <v>13975.0854827002</v>
      </c>
      <c r="AJ345" s="14">
        <f t="shared" si="106"/>
        <v>-2207.9032956023002</v>
      </c>
      <c r="AK345" s="14">
        <f t="shared" si="111"/>
        <v>6316.5254094193788</v>
      </c>
      <c r="AL345">
        <f t="shared" si="107"/>
        <v>0.86356640754997194</v>
      </c>
      <c r="AM345">
        <f t="shared" si="113"/>
        <v>8.2214678677799871E-2</v>
      </c>
      <c r="AN345" s="15">
        <f t="shared" si="108"/>
        <v>0</v>
      </c>
    </row>
    <row r="346" spans="1:40" x14ac:dyDescent="0.25">
      <c r="A346" s="2">
        <v>39589</v>
      </c>
      <c r="B346" s="2">
        <v>39597</v>
      </c>
      <c r="C346" t="s">
        <v>15</v>
      </c>
      <c r="D346">
        <v>5000</v>
      </c>
      <c r="E346">
        <v>59</v>
      </c>
      <c r="F346">
        <v>67.349999999999994</v>
      </c>
      <c r="G346">
        <v>27.5</v>
      </c>
      <c r="H346">
        <v>31.75</v>
      </c>
      <c r="I346" t="s">
        <v>16</v>
      </c>
      <c r="J346">
        <v>120.05</v>
      </c>
      <c r="K346">
        <v>172.05</v>
      </c>
      <c r="L346">
        <v>111</v>
      </c>
      <c r="M346">
        <v>157.85</v>
      </c>
      <c r="N346">
        <v>5117.6499999999996</v>
      </c>
      <c r="O346">
        <v>359</v>
      </c>
      <c r="P346">
        <f>VLOOKUP($A346,Sheet2!$A:$E,2,0)</f>
        <v>5105.7</v>
      </c>
      <c r="Q346">
        <f>VLOOKUP($A346,Sheet2!$A:$E,3,0)</f>
        <v>5135.55</v>
      </c>
      <c r="R346">
        <f>VLOOKUP($A346,Sheet2!$A:$E,4,0)</f>
        <v>5048.7</v>
      </c>
      <c r="S346">
        <f>VLOOKUP($A346,Sheet2!$A:$E,5,0)</f>
        <v>5117.6499999999996</v>
      </c>
      <c r="T346">
        <f t="shared" si="95"/>
        <v>36.5</v>
      </c>
      <c r="U346">
        <f t="shared" si="96"/>
        <v>62.300000000000182</v>
      </c>
      <c r="V346">
        <f t="shared" si="97"/>
        <v>116.05000000000018</v>
      </c>
      <c r="W346">
        <f t="shared" si="98"/>
        <v>163.05000000000018</v>
      </c>
      <c r="X346" s="5">
        <f t="shared" si="99"/>
        <v>179.05</v>
      </c>
      <c r="Y346">
        <f t="shared" si="100"/>
        <v>208.55</v>
      </c>
      <c r="Z346">
        <f t="shared" si="101"/>
        <v>173.30000000000018</v>
      </c>
      <c r="AA346">
        <f t="shared" si="102"/>
        <v>189.6</v>
      </c>
      <c r="AB346">
        <f>IF(Z346/X346&lt;'model parameter'!$B$2,'model parameter'!$B$2,IF(Y346/X346&gt;'model parameter'!$B$1,'model parameter'!$B$1,AA346/X346))</f>
        <v>1.1100000000000001</v>
      </c>
      <c r="AC346">
        <f t="shared" si="112"/>
        <v>0.96764673339609075</v>
      </c>
      <c r="AD346">
        <f t="shared" si="110"/>
        <v>2.886370072820454</v>
      </c>
      <c r="AF346">
        <f t="shared" si="109"/>
        <v>0.96788606534487664</v>
      </c>
      <c r="AG346">
        <f t="shared" si="103"/>
        <v>1.1647584473610724</v>
      </c>
      <c r="AH346" s="14">
        <f t="shared" si="104"/>
        <v>13484.934952055175</v>
      </c>
      <c r="AI346">
        <f t="shared" si="105"/>
        <v>14847.862150767722</v>
      </c>
      <c r="AJ346" s="14">
        <f t="shared" si="106"/>
        <v>1362.9271987125467</v>
      </c>
      <c r="AK346" s="14">
        <f t="shared" si="111"/>
        <v>7679.4526081319254</v>
      </c>
      <c r="AL346">
        <f t="shared" si="107"/>
        <v>1.1010703576664143</v>
      </c>
      <c r="AM346">
        <f t="shared" si="113"/>
        <v>9.0524145657194424E-2</v>
      </c>
      <c r="AN346" s="15">
        <f t="shared" si="108"/>
        <v>0</v>
      </c>
    </row>
    <row r="347" spans="1:40" x14ac:dyDescent="0.25">
      <c r="A347" s="2">
        <v>39590</v>
      </c>
      <c r="B347" s="2">
        <v>39597</v>
      </c>
      <c r="C347" t="s">
        <v>15</v>
      </c>
      <c r="D347">
        <v>5000</v>
      </c>
      <c r="E347">
        <v>50</v>
      </c>
      <c r="F347">
        <v>74</v>
      </c>
      <c r="G347">
        <v>42.1</v>
      </c>
      <c r="H347">
        <v>65.45</v>
      </c>
      <c r="I347" t="s">
        <v>16</v>
      </c>
      <c r="J347">
        <v>115</v>
      </c>
      <c r="K347">
        <v>120</v>
      </c>
      <c r="L347">
        <v>74</v>
      </c>
      <c r="M347">
        <v>82</v>
      </c>
      <c r="N347">
        <v>5025.45</v>
      </c>
      <c r="O347">
        <v>359</v>
      </c>
      <c r="P347">
        <f>VLOOKUP($A347,Sheet2!$A:$E,2,0)</f>
        <v>5117</v>
      </c>
      <c r="Q347">
        <f>VLOOKUP($A347,Sheet2!$A:$E,3,0)</f>
        <v>5118.8999999999996</v>
      </c>
      <c r="R347">
        <f>VLOOKUP($A347,Sheet2!$A:$E,4,0)</f>
        <v>5010.7</v>
      </c>
      <c r="S347">
        <f>VLOOKUP($A347,Sheet2!$A:$E,5,0)</f>
        <v>5025.45</v>
      </c>
      <c r="T347">
        <f t="shared" si="95"/>
        <v>42.1</v>
      </c>
      <c r="U347">
        <f t="shared" si="96"/>
        <v>63.300000000000182</v>
      </c>
      <c r="V347">
        <f t="shared" si="97"/>
        <v>84.699999999999818</v>
      </c>
      <c r="W347">
        <f t="shared" si="98"/>
        <v>120</v>
      </c>
      <c r="X347" s="5">
        <f t="shared" si="99"/>
        <v>165</v>
      </c>
      <c r="Y347">
        <f t="shared" si="100"/>
        <v>165</v>
      </c>
      <c r="Z347">
        <f t="shared" si="101"/>
        <v>137.30000000000018</v>
      </c>
      <c r="AA347">
        <f t="shared" si="102"/>
        <v>147.44999999999999</v>
      </c>
      <c r="AB347">
        <f>IF(Z347/X347&lt;'model parameter'!$B$2,'model parameter'!$B$2,IF(Y347/X347&gt;'model parameter'!$B$1,'model parameter'!$B$1,AA347/X347))</f>
        <v>0.89363636363636356</v>
      </c>
      <c r="AC347">
        <f t="shared" si="112"/>
        <v>0.86472430811668832</v>
      </c>
      <c r="AD347">
        <f t="shared" si="110"/>
        <v>2.7800064364568176</v>
      </c>
      <c r="AF347">
        <f t="shared" si="109"/>
        <v>0.83212121212121326</v>
      </c>
      <c r="AG347">
        <f t="shared" si="103"/>
        <v>1</v>
      </c>
      <c r="AH347" s="14">
        <f t="shared" si="104"/>
        <v>12430.4799796275</v>
      </c>
      <c r="AI347">
        <f t="shared" si="105"/>
        <v>11003.5003305919</v>
      </c>
      <c r="AJ347" s="14">
        <f t="shared" si="106"/>
        <v>-1426.9796490356002</v>
      </c>
      <c r="AK347" s="14">
        <f t="shared" si="111"/>
        <v>6252.4729590963252</v>
      </c>
      <c r="AL347">
        <f t="shared" si="107"/>
        <v>0.88520317386180591</v>
      </c>
      <c r="AM347">
        <f t="shared" si="113"/>
        <v>8.0132261046876915E-2</v>
      </c>
      <c r="AN347" s="15">
        <f t="shared" si="108"/>
        <v>0</v>
      </c>
    </row>
    <row r="348" spans="1:40" x14ac:dyDescent="0.25">
      <c r="A348" s="2">
        <v>39591</v>
      </c>
      <c r="B348" s="2">
        <v>39597</v>
      </c>
      <c r="C348" t="s">
        <v>15</v>
      </c>
      <c r="D348">
        <v>5000</v>
      </c>
      <c r="E348">
        <v>56</v>
      </c>
      <c r="F348">
        <v>99.4</v>
      </c>
      <c r="G348">
        <v>44.9</v>
      </c>
      <c r="H348">
        <v>92.9</v>
      </c>
      <c r="I348" t="s">
        <v>16</v>
      </c>
      <c r="J348">
        <v>82</v>
      </c>
      <c r="K348">
        <v>90</v>
      </c>
      <c r="L348">
        <v>33.799999999999997</v>
      </c>
      <c r="M348">
        <v>36.5</v>
      </c>
      <c r="N348">
        <v>4946.55</v>
      </c>
      <c r="O348">
        <v>359</v>
      </c>
      <c r="P348">
        <f>VLOOKUP($A348,Sheet2!$A:$E,2,0)</f>
        <v>5026.55</v>
      </c>
      <c r="Q348">
        <f>VLOOKUP($A348,Sheet2!$A:$E,3,0)</f>
        <v>5059.05</v>
      </c>
      <c r="R348">
        <f>VLOOKUP($A348,Sheet2!$A:$E,4,0)</f>
        <v>4940.7</v>
      </c>
      <c r="S348">
        <f>VLOOKUP($A348,Sheet2!$A:$E,5,0)</f>
        <v>4946.55</v>
      </c>
      <c r="T348">
        <f t="shared" si="95"/>
        <v>44.9</v>
      </c>
      <c r="U348">
        <f t="shared" si="96"/>
        <v>93.100000000000364</v>
      </c>
      <c r="V348">
        <f t="shared" si="97"/>
        <v>40.099999999999454</v>
      </c>
      <c r="W348">
        <f t="shared" si="98"/>
        <v>90</v>
      </c>
      <c r="X348" s="5">
        <f t="shared" si="99"/>
        <v>138</v>
      </c>
      <c r="Y348">
        <f t="shared" si="100"/>
        <v>139.49999999999946</v>
      </c>
      <c r="Z348">
        <f t="shared" si="101"/>
        <v>126.90000000000036</v>
      </c>
      <c r="AA348">
        <f t="shared" si="102"/>
        <v>129.4</v>
      </c>
      <c r="AB348">
        <f>IF(Z348/X348&lt;'model parameter'!$B$2,'model parameter'!$B$2,IF(Y348/X348&gt;'model parameter'!$B$1,'model parameter'!$B$1,AA348/X348))</f>
        <v>0.93768115942028984</v>
      </c>
      <c r="AC348">
        <f t="shared" si="112"/>
        <v>0.81083569181376425</v>
      </c>
      <c r="AD348">
        <f t="shared" si="110"/>
        <v>2.7176875958771074</v>
      </c>
      <c r="AF348">
        <f t="shared" si="109"/>
        <v>0.91956521739130692</v>
      </c>
      <c r="AG348">
        <f t="shared" si="103"/>
        <v>1.0108695652173874</v>
      </c>
      <c r="AH348" s="14">
        <f t="shared" si="104"/>
        <v>10404.125228343</v>
      </c>
      <c r="AI348">
        <f t="shared" si="105"/>
        <v>9650.7358414228001</v>
      </c>
      <c r="AJ348" s="14">
        <f t="shared" si="106"/>
        <v>-753.3893869202002</v>
      </c>
      <c r="AK348" s="14">
        <f t="shared" si="111"/>
        <v>5499.083572176125</v>
      </c>
      <c r="AL348">
        <f t="shared" si="107"/>
        <v>0.92758743571561297</v>
      </c>
      <c r="AM348">
        <f t="shared" si="113"/>
        <v>7.4329678542566655E-2</v>
      </c>
      <c r="AN348" s="15">
        <f t="shared" si="108"/>
        <v>0</v>
      </c>
    </row>
    <row r="349" spans="1:40" x14ac:dyDescent="0.25">
      <c r="A349" s="2">
        <v>39594</v>
      </c>
      <c r="B349" s="2">
        <v>39597</v>
      </c>
      <c r="C349" t="s">
        <v>15</v>
      </c>
      <c r="D349">
        <v>5000</v>
      </c>
      <c r="E349">
        <v>110</v>
      </c>
      <c r="F349">
        <v>149</v>
      </c>
      <c r="G349">
        <v>101.5</v>
      </c>
      <c r="H349">
        <v>132.69999999999999</v>
      </c>
      <c r="I349" t="s">
        <v>16</v>
      </c>
      <c r="J349">
        <v>24</v>
      </c>
      <c r="K349">
        <v>24</v>
      </c>
      <c r="L349">
        <v>8.5</v>
      </c>
      <c r="M349">
        <v>9.9499999999999993</v>
      </c>
      <c r="N349">
        <v>4875.05</v>
      </c>
      <c r="O349">
        <v>359</v>
      </c>
      <c r="P349">
        <f>VLOOKUP($A349,Sheet2!$A:$E,2,0)</f>
        <v>4953.6000000000004</v>
      </c>
      <c r="Q349">
        <f>VLOOKUP($A349,Sheet2!$A:$E,3,0)</f>
        <v>4953.6000000000004</v>
      </c>
      <c r="R349">
        <f>VLOOKUP($A349,Sheet2!$A:$E,4,0)</f>
        <v>4858</v>
      </c>
      <c r="S349">
        <f>VLOOKUP($A349,Sheet2!$A:$E,5,0)</f>
        <v>4875.05</v>
      </c>
      <c r="T349">
        <f t="shared" si="95"/>
        <v>101.5</v>
      </c>
      <c r="U349">
        <f t="shared" si="96"/>
        <v>149</v>
      </c>
      <c r="V349">
        <f t="shared" si="97"/>
        <v>8.5</v>
      </c>
      <c r="W349">
        <f t="shared" si="98"/>
        <v>24</v>
      </c>
      <c r="X349" s="5">
        <f t="shared" si="99"/>
        <v>134</v>
      </c>
      <c r="Y349">
        <f t="shared" si="100"/>
        <v>157.5</v>
      </c>
      <c r="Z349">
        <f t="shared" si="101"/>
        <v>125.5</v>
      </c>
      <c r="AA349">
        <f t="shared" si="102"/>
        <v>142.64999999999998</v>
      </c>
      <c r="AB349">
        <f>IF(Z349/X349&lt;'model parameter'!$B$2,'model parameter'!$B$2,IF(Y349/X349&gt;'model parameter'!$B$1,'model parameter'!$B$1,AA349/X349))</f>
        <v>1.1100000000000001</v>
      </c>
      <c r="AC349">
        <f t="shared" si="112"/>
        <v>0.90002761791327834</v>
      </c>
      <c r="AD349">
        <f t="shared" si="110"/>
        <v>2.8276875958771077</v>
      </c>
      <c r="AF349">
        <f t="shared" si="109"/>
        <v>0.93656716417910446</v>
      </c>
      <c r="AG349">
        <f t="shared" si="103"/>
        <v>1.1753731343283582</v>
      </c>
      <c r="AH349" s="14">
        <f t="shared" si="104"/>
        <v>10103.924524448999</v>
      </c>
      <c r="AI349">
        <f t="shared" si="105"/>
        <v>11100.17989796188</v>
      </c>
      <c r="AJ349" s="14">
        <f t="shared" si="106"/>
        <v>996.2553735128804</v>
      </c>
      <c r="AK349" s="14">
        <f t="shared" si="111"/>
        <v>6495.3389456890054</v>
      </c>
      <c r="AL349">
        <f t="shared" si="107"/>
        <v>1.0986008328845083</v>
      </c>
      <c r="AM349">
        <f t="shared" si="113"/>
        <v>8.165864675490149E-2</v>
      </c>
      <c r="AN349" s="15">
        <f t="shared" si="108"/>
        <v>0</v>
      </c>
    </row>
    <row r="350" spans="1:40" x14ac:dyDescent="0.25">
      <c r="A350" s="2">
        <v>39595</v>
      </c>
      <c r="B350" s="2">
        <v>39597</v>
      </c>
      <c r="C350" t="s">
        <v>15</v>
      </c>
      <c r="D350">
        <v>5000</v>
      </c>
      <c r="E350">
        <v>100</v>
      </c>
      <c r="F350">
        <v>173</v>
      </c>
      <c r="G350">
        <v>85.05</v>
      </c>
      <c r="H350">
        <v>160.44999999999999</v>
      </c>
      <c r="I350" t="s">
        <v>16</v>
      </c>
      <c r="J350">
        <v>11.95</v>
      </c>
      <c r="K350">
        <v>12.95</v>
      </c>
      <c r="L350">
        <v>3.15</v>
      </c>
      <c r="M350">
        <v>3.7</v>
      </c>
      <c r="N350">
        <v>4859.8</v>
      </c>
      <c r="O350">
        <v>359</v>
      </c>
      <c r="P350">
        <f>VLOOKUP($A350,Sheet2!$A:$E,2,0)</f>
        <v>4877.1499999999996</v>
      </c>
      <c r="Q350">
        <f>VLOOKUP($A350,Sheet2!$A:$E,3,0)</f>
        <v>4932</v>
      </c>
      <c r="R350">
        <f>VLOOKUP($A350,Sheet2!$A:$E,4,0)</f>
        <v>4846.2</v>
      </c>
      <c r="S350">
        <f>VLOOKUP($A350,Sheet2!$A:$E,5,0)</f>
        <v>4859.8</v>
      </c>
      <c r="T350">
        <f t="shared" si="95"/>
        <v>85.05</v>
      </c>
      <c r="U350">
        <f t="shared" si="96"/>
        <v>156.94999999999982</v>
      </c>
      <c r="V350">
        <f t="shared" si="97"/>
        <v>19.199999999999818</v>
      </c>
      <c r="W350">
        <f t="shared" si="98"/>
        <v>12.95</v>
      </c>
      <c r="X350" s="5">
        <f t="shared" si="99"/>
        <v>111.95</v>
      </c>
      <c r="Y350">
        <f t="shared" si="100"/>
        <v>192.19999999999982</v>
      </c>
      <c r="Z350">
        <f t="shared" si="101"/>
        <v>98</v>
      </c>
      <c r="AA350">
        <f t="shared" si="102"/>
        <v>164.14999999999998</v>
      </c>
      <c r="AB350">
        <f>IF(Z350/X350&lt;'model parameter'!$B$2,'model parameter'!$B$2,IF(Y350/X350&gt;'model parameter'!$B$1,'model parameter'!$B$1,AA350/X350))</f>
        <v>1.1100000000000001</v>
      </c>
      <c r="AC350">
        <f t="shared" si="112"/>
        <v>0.99903065588373907</v>
      </c>
      <c r="AD350">
        <f t="shared" si="110"/>
        <v>2.937687595877108</v>
      </c>
      <c r="AF350">
        <f t="shared" si="109"/>
        <v>0.87539079946404641</v>
      </c>
      <c r="AG350">
        <f t="shared" si="103"/>
        <v>1.7168378740509138</v>
      </c>
      <c r="AH350" s="14">
        <f t="shared" si="104"/>
        <v>8449.0681442333262</v>
      </c>
      <c r="AI350">
        <f t="shared" si="105"/>
        <v>9265.8537342688996</v>
      </c>
      <c r="AJ350" s="14">
        <f t="shared" si="106"/>
        <v>816.78559003557348</v>
      </c>
      <c r="AK350" s="14">
        <f t="shared" si="111"/>
        <v>7312.1245357245789</v>
      </c>
      <c r="AL350">
        <f t="shared" si="107"/>
        <v>1.0966716774077681</v>
      </c>
      <c r="AM350">
        <f t="shared" si="113"/>
        <v>8.9552725111546216E-2</v>
      </c>
      <c r="AN350" s="15">
        <f t="shared" si="108"/>
        <v>1</v>
      </c>
    </row>
    <row r="351" spans="1:40" x14ac:dyDescent="0.25">
      <c r="A351" s="2">
        <v>39596</v>
      </c>
      <c r="B351" s="2">
        <v>39597</v>
      </c>
      <c r="C351" t="s">
        <v>15</v>
      </c>
      <c r="D351">
        <v>5000</v>
      </c>
      <c r="E351">
        <v>140.1</v>
      </c>
      <c r="F351">
        <v>168</v>
      </c>
      <c r="G351">
        <v>65</v>
      </c>
      <c r="H351">
        <v>71.5</v>
      </c>
      <c r="I351" t="s">
        <v>16</v>
      </c>
      <c r="J351">
        <v>5</v>
      </c>
      <c r="K351">
        <v>7</v>
      </c>
      <c r="L351">
        <v>1</v>
      </c>
      <c r="M351">
        <v>5.05</v>
      </c>
      <c r="N351">
        <v>4918.3500000000004</v>
      </c>
      <c r="O351">
        <v>359</v>
      </c>
      <c r="P351">
        <f>VLOOKUP($A351,Sheet2!$A:$E,2,0)</f>
        <v>4862.7</v>
      </c>
      <c r="Q351">
        <f>VLOOKUP($A351,Sheet2!$A:$E,3,0)</f>
        <v>4926.8999999999996</v>
      </c>
      <c r="R351">
        <f>VLOOKUP($A351,Sheet2!$A:$E,4,0)</f>
        <v>4835.6499999999996</v>
      </c>
      <c r="S351">
        <f>VLOOKUP($A351,Sheet2!$A:$E,5,0)</f>
        <v>4918.3500000000004</v>
      </c>
      <c r="T351">
        <f t="shared" si="95"/>
        <v>80.100000000000364</v>
      </c>
      <c r="U351">
        <f t="shared" si="96"/>
        <v>165.35000000000036</v>
      </c>
      <c r="V351">
        <f t="shared" si="97"/>
        <v>3.6499999999996362</v>
      </c>
      <c r="W351">
        <f t="shared" si="98"/>
        <v>-8.1000000000003638</v>
      </c>
      <c r="X351" s="5">
        <f t="shared" si="99"/>
        <v>145.1</v>
      </c>
      <c r="Y351">
        <f t="shared" si="100"/>
        <v>171.64999999999964</v>
      </c>
      <c r="Z351">
        <f t="shared" si="101"/>
        <v>56.899999999999636</v>
      </c>
      <c r="AA351">
        <f t="shared" si="102"/>
        <v>76.55</v>
      </c>
      <c r="AB351">
        <f>IF(Z351/X351&lt;'model parameter'!$B$2,'model parameter'!$B$2,IF(Y351/X351&gt;'model parameter'!$B$1,'model parameter'!$B$1,AA351/X351))</f>
        <v>0.5</v>
      </c>
      <c r="AC351">
        <f t="shared" si="112"/>
        <v>0.49951532794186954</v>
      </c>
      <c r="AD351">
        <f t="shared" si="110"/>
        <v>2.437687595877108</v>
      </c>
      <c r="AF351">
        <f t="shared" si="109"/>
        <v>0.3921433494141946</v>
      </c>
      <c r="AG351">
        <f t="shared" si="103"/>
        <v>1.1829772570640913</v>
      </c>
      <c r="AH351" s="14">
        <f t="shared" si="104"/>
        <v>10936.981477754851</v>
      </c>
      <c r="AI351">
        <f t="shared" si="105"/>
        <v>5390.0897910481008</v>
      </c>
      <c r="AJ351" s="14">
        <f t="shared" si="106"/>
        <v>-5546.8916867067501</v>
      </c>
      <c r="AK351" s="14">
        <f t="shared" si="111"/>
        <v>1765.2328490178288</v>
      </c>
      <c r="AL351">
        <f t="shared" si="107"/>
        <v>0.49283157350236101</v>
      </c>
      <c r="AM351">
        <f t="shared" si="113"/>
        <v>4.4134410428147718E-2</v>
      </c>
      <c r="AN351" s="15">
        <f t="shared" si="108"/>
        <v>1</v>
      </c>
    </row>
    <row r="352" spans="1:40" x14ac:dyDescent="0.25">
      <c r="A352" s="2">
        <v>39597</v>
      </c>
      <c r="B352" s="2">
        <v>39597</v>
      </c>
      <c r="C352" t="s">
        <v>15</v>
      </c>
      <c r="D352">
        <v>5000</v>
      </c>
      <c r="E352">
        <v>40.049999999999997</v>
      </c>
      <c r="F352">
        <v>175</v>
      </c>
      <c r="G352">
        <v>40.049999999999997</v>
      </c>
      <c r="H352">
        <v>159.05000000000001</v>
      </c>
      <c r="I352" t="s">
        <v>16</v>
      </c>
      <c r="J352">
        <v>6.8</v>
      </c>
      <c r="K352">
        <v>6.8</v>
      </c>
      <c r="L352">
        <v>0.05</v>
      </c>
      <c r="M352">
        <v>0.1</v>
      </c>
      <c r="N352">
        <v>4835.3</v>
      </c>
      <c r="O352">
        <v>359</v>
      </c>
      <c r="P352">
        <f>VLOOKUP($A352,Sheet2!$A:$E,2,0)</f>
        <v>4926.3</v>
      </c>
      <c r="Q352">
        <f>VLOOKUP($A352,Sheet2!$A:$E,3,0)</f>
        <v>4957.3999999999996</v>
      </c>
      <c r="R352">
        <f>VLOOKUP($A352,Sheet2!$A:$E,4,0)</f>
        <v>4801.8999999999996</v>
      </c>
      <c r="S352">
        <f>VLOOKUP($A352,Sheet2!$A:$E,5,0)</f>
        <v>4835.3</v>
      </c>
      <c r="T352">
        <f t="shared" si="95"/>
        <v>49.400000000000546</v>
      </c>
      <c r="U352">
        <f t="shared" si="96"/>
        <v>175</v>
      </c>
      <c r="V352">
        <f t="shared" si="97"/>
        <v>0.05</v>
      </c>
      <c r="W352">
        <f t="shared" si="98"/>
        <v>-2.5500000000001819</v>
      </c>
      <c r="X352" s="5">
        <f t="shared" si="99"/>
        <v>46.849999999999994</v>
      </c>
      <c r="Y352">
        <f t="shared" si="100"/>
        <v>175.05</v>
      </c>
      <c r="Z352">
        <f t="shared" si="101"/>
        <v>37.499999999999815</v>
      </c>
      <c r="AA352">
        <f t="shared" si="102"/>
        <v>159.15</v>
      </c>
      <c r="AB352">
        <f>IF(Z352/X352&lt;'model parameter'!$B$2,'model parameter'!$B$2,IF(Y352/X352&gt;'model parameter'!$B$1,'model parameter'!$B$1,AA352/X352))</f>
        <v>1.1100000000000001</v>
      </c>
      <c r="AC352">
        <f t="shared" si="112"/>
        <v>0.55446201401547524</v>
      </c>
      <c r="AD352">
        <f t="shared" si="110"/>
        <v>2.5476875958771084</v>
      </c>
      <c r="AF352">
        <f t="shared" si="109"/>
        <v>0.80042689434364611</v>
      </c>
      <c r="AG352">
        <f t="shared" si="103"/>
        <v>3.7363927427961587</v>
      </c>
      <c r="AH352" s="14">
        <f t="shared" si="104"/>
        <v>3563.3016883584742</v>
      </c>
      <c r="AI352">
        <f t="shared" si="105"/>
        <v>3850.224108127717</v>
      </c>
      <c r="AJ352" s="14">
        <f t="shared" si="106"/>
        <v>286.92241976924288</v>
      </c>
      <c r="AK352" s="14">
        <f t="shared" si="111"/>
        <v>2052.1552687870717</v>
      </c>
      <c r="AL352">
        <f t="shared" si="107"/>
        <v>1.080521506418229</v>
      </c>
      <c r="AM352">
        <f t="shared" si="113"/>
        <v>4.7688179640702565E-2</v>
      </c>
      <c r="AN352" s="15">
        <f t="shared" si="108"/>
        <v>1</v>
      </c>
    </row>
    <row r="353" spans="1:40" x14ac:dyDescent="0.25">
      <c r="A353" s="2">
        <v>39598</v>
      </c>
      <c r="B353" s="2">
        <v>39625</v>
      </c>
      <c r="C353" t="s">
        <v>15</v>
      </c>
      <c r="D353">
        <v>4900</v>
      </c>
      <c r="E353">
        <v>160.1</v>
      </c>
      <c r="F353">
        <v>181</v>
      </c>
      <c r="G353">
        <v>138</v>
      </c>
      <c r="H353">
        <v>160.30000000000001</v>
      </c>
      <c r="I353" t="s">
        <v>16</v>
      </c>
      <c r="J353">
        <v>150</v>
      </c>
      <c r="K353">
        <v>159</v>
      </c>
      <c r="L353">
        <v>103</v>
      </c>
      <c r="M353">
        <v>107.65</v>
      </c>
      <c r="N353">
        <v>4870.1000000000004</v>
      </c>
      <c r="O353">
        <v>310.10000000000002</v>
      </c>
      <c r="P353">
        <f>VLOOKUP($A353,Sheet2!$A:$E,2,0)</f>
        <v>4844.05</v>
      </c>
      <c r="Q353">
        <f>VLOOKUP($A353,Sheet2!$A:$E,3,0)</f>
        <v>4908.8500000000004</v>
      </c>
      <c r="R353">
        <f>VLOOKUP($A353,Sheet2!$A:$E,4,0)</f>
        <v>4833.45</v>
      </c>
      <c r="S353">
        <f>VLOOKUP($A353,Sheet2!$A:$E,5,0)</f>
        <v>4870.1000000000004</v>
      </c>
      <c r="T353">
        <f t="shared" si="95"/>
        <v>150.14999999999964</v>
      </c>
      <c r="U353">
        <f t="shared" si="96"/>
        <v>169.55000000000018</v>
      </c>
      <c r="V353">
        <f t="shared" si="97"/>
        <v>114.44999999999982</v>
      </c>
      <c r="W353">
        <f t="shared" si="98"/>
        <v>146.85000000000036</v>
      </c>
      <c r="X353" s="5">
        <f t="shared" si="99"/>
        <v>310.10000000000002</v>
      </c>
      <c r="Y353">
        <f t="shared" si="100"/>
        <v>310.10000000000002</v>
      </c>
      <c r="Z353">
        <f t="shared" si="101"/>
        <v>267.95000000000005</v>
      </c>
      <c r="AA353">
        <f t="shared" si="102"/>
        <v>267.95000000000005</v>
      </c>
      <c r="AB353">
        <f>IF(Z353/X353&lt;'model parameter'!$B$2,'model parameter'!$B$2,IF(Y353/X353&gt;'model parameter'!$B$1,'model parameter'!$B$1,AA353/X353))</f>
        <v>0.86407610448242511</v>
      </c>
      <c r="AC353">
        <f t="shared" si="112"/>
        <v>0.47909737715397166</v>
      </c>
      <c r="AD353">
        <f t="shared" si="110"/>
        <v>2.4117637003595336</v>
      </c>
      <c r="AF353">
        <f t="shared" si="109"/>
        <v>0.86407610448242511</v>
      </c>
      <c r="AG353">
        <f t="shared" si="103"/>
        <v>1</v>
      </c>
      <c r="AH353" s="14">
        <f t="shared" si="104"/>
        <v>23320.260513382349</v>
      </c>
      <c r="AI353">
        <f t="shared" si="105"/>
        <v>20034.421158562902</v>
      </c>
      <c r="AJ353" s="14">
        <f t="shared" si="106"/>
        <v>-3285.8393548194472</v>
      </c>
      <c r="AK353" s="14">
        <f t="shared" si="111"/>
        <v>-1233.6840860323755</v>
      </c>
      <c r="AL353">
        <f t="shared" si="107"/>
        <v>0.85909937185590757</v>
      </c>
      <c r="AM353">
        <f t="shared" si="113"/>
        <v>4.0968885174279254E-2</v>
      </c>
      <c r="AN353" s="15">
        <f t="shared" si="108"/>
        <v>0</v>
      </c>
    </row>
    <row r="354" spans="1:40" x14ac:dyDescent="0.25">
      <c r="A354" s="2">
        <v>39601</v>
      </c>
      <c r="B354" s="2">
        <v>39625</v>
      </c>
      <c r="C354" t="s">
        <v>15</v>
      </c>
      <c r="D354">
        <v>4900</v>
      </c>
      <c r="E354">
        <v>150</v>
      </c>
      <c r="F354">
        <v>265</v>
      </c>
      <c r="G354">
        <v>135</v>
      </c>
      <c r="H354">
        <v>243.9</v>
      </c>
      <c r="I354" t="s">
        <v>16</v>
      </c>
      <c r="J354">
        <v>125</v>
      </c>
      <c r="K354">
        <v>129</v>
      </c>
      <c r="L354">
        <v>58.15</v>
      </c>
      <c r="M354">
        <v>65</v>
      </c>
      <c r="N354">
        <v>4739.6000000000004</v>
      </c>
      <c r="O354">
        <v>310.10000000000002</v>
      </c>
      <c r="P354">
        <f>VLOOKUP($A354,Sheet2!$A:$E,2,0)</f>
        <v>4869.25</v>
      </c>
      <c r="Q354">
        <f>VLOOKUP($A354,Sheet2!$A:$E,3,0)</f>
        <v>4908.8</v>
      </c>
      <c r="R354">
        <f>VLOOKUP($A354,Sheet2!$A:$E,4,0)</f>
        <v>4713</v>
      </c>
      <c r="S354">
        <f>VLOOKUP($A354,Sheet2!$A:$E,5,0)</f>
        <v>4739.6000000000004</v>
      </c>
      <c r="T354">
        <f t="shared" si="95"/>
        <v>135</v>
      </c>
      <c r="U354">
        <f t="shared" si="96"/>
        <v>245.14999999999964</v>
      </c>
      <c r="V354">
        <f t="shared" si="97"/>
        <v>78</v>
      </c>
      <c r="W354">
        <f t="shared" si="98"/>
        <v>129</v>
      </c>
      <c r="X354" s="5">
        <f t="shared" si="99"/>
        <v>275</v>
      </c>
      <c r="Y354">
        <f t="shared" si="100"/>
        <v>343</v>
      </c>
      <c r="Z354">
        <f t="shared" si="101"/>
        <v>264</v>
      </c>
      <c r="AA354">
        <f t="shared" si="102"/>
        <v>308.89999999999998</v>
      </c>
      <c r="AB354">
        <f>IF(Z354/X354&lt;'model parameter'!$B$2,'model parameter'!$B$2,IF(Y354/X354&gt;'model parameter'!$B$1,'model parameter'!$B$1,AA354/X354))</f>
        <v>1.1100000000000001</v>
      </c>
      <c r="AC354">
        <f t="shared" si="112"/>
        <v>0.53179808864090861</v>
      </c>
      <c r="AD354">
        <f t="shared" si="110"/>
        <v>2.5217637003595339</v>
      </c>
      <c r="AF354">
        <f t="shared" si="109"/>
        <v>0.96</v>
      </c>
      <c r="AG354">
        <f t="shared" si="103"/>
        <v>1.2472727272727273</v>
      </c>
      <c r="AH354" s="14">
        <f t="shared" si="104"/>
        <v>20685.999336712499</v>
      </c>
      <c r="AI354">
        <f t="shared" si="105"/>
        <v>22829.8846181755</v>
      </c>
      <c r="AJ354" s="14">
        <f t="shared" si="106"/>
        <v>2143.8852814630009</v>
      </c>
      <c r="AK354" s="14">
        <f t="shared" si="111"/>
        <v>910.20119543062538</v>
      </c>
      <c r="AL354">
        <f t="shared" si="107"/>
        <v>1.103639434893442</v>
      </c>
      <c r="AM354">
        <f t="shared" si="113"/>
        <v>4.5214877281955869E-2</v>
      </c>
      <c r="AN354" s="15">
        <f t="shared" si="108"/>
        <v>0</v>
      </c>
    </row>
    <row r="355" spans="1:40" x14ac:dyDescent="0.25">
      <c r="A355" s="2">
        <v>39602</v>
      </c>
      <c r="B355" s="2">
        <v>39625</v>
      </c>
      <c r="C355" t="s">
        <v>15</v>
      </c>
      <c r="D355">
        <v>4900</v>
      </c>
      <c r="E355">
        <v>285</v>
      </c>
      <c r="F355">
        <v>314.8</v>
      </c>
      <c r="G355">
        <v>237.1</v>
      </c>
      <c r="H355">
        <v>246.5</v>
      </c>
      <c r="I355" t="s">
        <v>16</v>
      </c>
      <c r="J355">
        <v>47</v>
      </c>
      <c r="K355">
        <v>58.6</v>
      </c>
      <c r="L355">
        <v>39.5</v>
      </c>
      <c r="M355">
        <v>55.5</v>
      </c>
      <c r="N355">
        <v>4715.8999999999996</v>
      </c>
      <c r="O355">
        <v>310.10000000000002</v>
      </c>
      <c r="P355">
        <f>VLOOKUP($A355,Sheet2!$A:$E,2,0)</f>
        <v>4739.3</v>
      </c>
      <c r="Q355">
        <f>VLOOKUP($A355,Sheet2!$A:$E,3,0)</f>
        <v>4739.3</v>
      </c>
      <c r="R355">
        <f>VLOOKUP($A355,Sheet2!$A:$E,4,0)</f>
        <v>4634</v>
      </c>
      <c r="S355">
        <f>VLOOKUP($A355,Sheet2!$A:$E,5,0)</f>
        <v>4715.8999999999996</v>
      </c>
      <c r="T355">
        <f t="shared" si="95"/>
        <v>237.1</v>
      </c>
      <c r="U355">
        <f t="shared" si="96"/>
        <v>305.5</v>
      </c>
      <c r="V355">
        <f t="shared" si="97"/>
        <v>48.800000000000182</v>
      </c>
      <c r="W355">
        <f t="shared" si="98"/>
        <v>58.6</v>
      </c>
      <c r="X355" s="5">
        <f t="shared" si="99"/>
        <v>332</v>
      </c>
      <c r="Y355">
        <f t="shared" si="100"/>
        <v>363.60000000000019</v>
      </c>
      <c r="Z355">
        <f t="shared" si="101"/>
        <v>295.7</v>
      </c>
      <c r="AA355">
        <f t="shared" si="102"/>
        <v>302</v>
      </c>
      <c r="AB355">
        <f>IF(Z355/X355&lt;'model parameter'!$B$2,'model parameter'!$B$2,IF(Y355/X355&gt;'model parameter'!$B$1,'model parameter'!$B$1,AA355/X355))</f>
        <v>0.90963855421686746</v>
      </c>
      <c r="AC355">
        <f t="shared" si="112"/>
        <v>0.48374404448660963</v>
      </c>
      <c r="AD355">
        <f t="shared" si="110"/>
        <v>2.4314022545764011</v>
      </c>
      <c r="AF355">
        <f t="shared" si="109"/>
        <v>0.89066265060240957</v>
      </c>
      <c r="AG355">
        <f t="shared" si="103"/>
        <v>1.0951807228915669</v>
      </c>
      <c r="AH355" s="14">
        <f t="shared" si="104"/>
        <v>24963.859367202</v>
      </c>
      <c r="AI355">
        <f t="shared" si="105"/>
        <v>22586.312064723999</v>
      </c>
      <c r="AJ355" s="14">
        <f t="shared" si="106"/>
        <v>-2377.5473024780003</v>
      </c>
      <c r="AK355" s="14">
        <f t="shared" si="111"/>
        <v>-1467.346107047375</v>
      </c>
      <c r="AL355">
        <f t="shared" si="107"/>
        <v>0.90476042716369132</v>
      </c>
      <c r="AM355">
        <f t="shared" si="113"/>
        <v>4.0908631683776273E-2</v>
      </c>
      <c r="AN355" s="15">
        <f t="shared" si="108"/>
        <v>0</v>
      </c>
    </row>
    <row r="356" spans="1:40" x14ac:dyDescent="0.25">
      <c r="A356" s="2">
        <v>39603</v>
      </c>
      <c r="B356" s="2">
        <v>39625</v>
      </c>
      <c r="C356" t="s">
        <v>15</v>
      </c>
      <c r="D356">
        <v>4900</v>
      </c>
      <c r="E356">
        <v>255</v>
      </c>
      <c r="F356">
        <v>370</v>
      </c>
      <c r="G356">
        <v>227.05</v>
      </c>
      <c r="H356">
        <v>356.7</v>
      </c>
      <c r="I356" t="s">
        <v>16</v>
      </c>
      <c r="J356">
        <v>50</v>
      </c>
      <c r="K356">
        <v>55.75</v>
      </c>
      <c r="L356">
        <v>24.1</v>
      </c>
      <c r="M356">
        <v>26.3</v>
      </c>
      <c r="N356">
        <v>4585.6000000000004</v>
      </c>
      <c r="O356">
        <v>310.10000000000002</v>
      </c>
      <c r="P356">
        <f>VLOOKUP($A356,Sheet2!$A:$E,2,0)</f>
        <v>4718.7</v>
      </c>
      <c r="Q356">
        <f>VLOOKUP($A356,Sheet2!$A:$E,3,0)</f>
        <v>4731.5</v>
      </c>
      <c r="R356">
        <f>VLOOKUP($A356,Sheet2!$A:$E,4,0)</f>
        <v>4564.5</v>
      </c>
      <c r="S356">
        <f>VLOOKUP($A356,Sheet2!$A:$E,5,0)</f>
        <v>4585.6000000000004</v>
      </c>
      <c r="T356">
        <f t="shared" si="95"/>
        <v>227.05</v>
      </c>
      <c r="U356">
        <f t="shared" si="96"/>
        <v>359.60000000000036</v>
      </c>
      <c r="V356">
        <f t="shared" si="97"/>
        <v>34.5</v>
      </c>
      <c r="W356">
        <f t="shared" si="98"/>
        <v>55.75</v>
      </c>
      <c r="X356" s="5">
        <f t="shared" si="99"/>
        <v>305</v>
      </c>
      <c r="Y356">
        <f t="shared" si="100"/>
        <v>404.5</v>
      </c>
      <c r="Z356">
        <f t="shared" si="101"/>
        <v>282.8</v>
      </c>
      <c r="AA356">
        <f t="shared" si="102"/>
        <v>383</v>
      </c>
      <c r="AB356">
        <f>IF(Z356/X356&lt;'model parameter'!$B$2,'model parameter'!$B$2,IF(Y356/X356&gt;'model parameter'!$B$1,'model parameter'!$B$1,AA356/X356))</f>
        <v>1.1100000000000001</v>
      </c>
      <c r="AC356">
        <f t="shared" si="112"/>
        <v>0.53695588938013672</v>
      </c>
      <c r="AD356">
        <f t="shared" si="110"/>
        <v>2.5414022545764015</v>
      </c>
      <c r="AF356">
        <f t="shared" si="109"/>
        <v>0.9272131147540984</v>
      </c>
      <c r="AG356">
        <f t="shared" si="103"/>
        <v>1.3262295081967213</v>
      </c>
      <c r="AH356" s="14">
        <f t="shared" si="104"/>
        <v>22937.504615917496</v>
      </c>
      <c r="AI356">
        <f t="shared" si="105"/>
        <v>25325.566473540097</v>
      </c>
      <c r="AJ356" s="14">
        <f t="shared" si="106"/>
        <v>2388.0618576226007</v>
      </c>
      <c r="AK356" s="14">
        <f t="shared" si="111"/>
        <v>920.71575057522568</v>
      </c>
      <c r="AL356">
        <f t="shared" si="107"/>
        <v>1.1041116676643807</v>
      </c>
      <c r="AM356">
        <f t="shared" si="113"/>
        <v>4.5167697550242143E-2</v>
      </c>
      <c r="AN356" s="15">
        <f t="shared" si="108"/>
        <v>0</v>
      </c>
    </row>
    <row r="357" spans="1:40" x14ac:dyDescent="0.25">
      <c r="A357" s="2">
        <v>39604</v>
      </c>
      <c r="B357" s="2">
        <v>39625</v>
      </c>
      <c r="C357" t="s">
        <v>15</v>
      </c>
      <c r="D357">
        <v>4900</v>
      </c>
      <c r="E357">
        <v>330</v>
      </c>
      <c r="F357">
        <v>390.2</v>
      </c>
      <c r="G357">
        <v>255</v>
      </c>
      <c r="H357">
        <v>264.39999999999998</v>
      </c>
      <c r="I357" t="s">
        <v>16</v>
      </c>
      <c r="J357">
        <v>22.9</v>
      </c>
      <c r="K357">
        <v>49.5</v>
      </c>
      <c r="L357">
        <v>22</v>
      </c>
      <c r="M357">
        <v>45.75</v>
      </c>
      <c r="N357">
        <v>4676.95</v>
      </c>
      <c r="O357">
        <v>310.10000000000002</v>
      </c>
      <c r="P357">
        <f>VLOOKUP($A357,Sheet2!$A:$E,2,0)</f>
        <v>4586.95</v>
      </c>
      <c r="Q357">
        <f>VLOOKUP($A357,Sheet2!$A:$E,3,0)</f>
        <v>4690.6000000000004</v>
      </c>
      <c r="R357">
        <f>VLOOKUP($A357,Sheet2!$A:$E,4,0)</f>
        <v>4536.25</v>
      </c>
      <c r="S357">
        <f>VLOOKUP($A357,Sheet2!$A:$E,5,0)</f>
        <v>4676.95</v>
      </c>
      <c r="T357">
        <f t="shared" si="95"/>
        <v>258.89999999999964</v>
      </c>
      <c r="U357">
        <f t="shared" si="96"/>
        <v>385.75</v>
      </c>
      <c r="V357">
        <f t="shared" si="97"/>
        <v>26.449999999999818</v>
      </c>
      <c r="W357">
        <f t="shared" si="98"/>
        <v>45.600000000000364</v>
      </c>
      <c r="X357" s="5">
        <f t="shared" si="99"/>
        <v>352.9</v>
      </c>
      <c r="Y357">
        <f t="shared" si="100"/>
        <v>416.64999999999981</v>
      </c>
      <c r="Z357">
        <f t="shared" si="101"/>
        <v>300.60000000000036</v>
      </c>
      <c r="AA357">
        <f t="shared" si="102"/>
        <v>310.14999999999998</v>
      </c>
      <c r="AB357">
        <f>IF(Z357/X357&lt;'model parameter'!$B$2,'model parameter'!$B$2,IF(Y357/X357&gt;'model parameter'!$B$1,'model parameter'!$B$1,AA357/X357))</f>
        <v>1.1100000000000001</v>
      </c>
      <c r="AC357">
        <f t="shared" si="112"/>
        <v>0.59602103721195177</v>
      </c>
      <c r="AD357">
        <f t="shared" si="110"/>
        <v>2.6514022545764018</v>
      </c>
      <c r="AF357">
        <f t="shared" si="109"/>
        <v>0.85179937659393701</v>
      </c>
      <c r="AG357">
        <f t="shared" si="103"/>
        <v>1.18064607537546</v>
      </c>
      <c r="AH357" s="14">
        <f t="shared" si="104"/>
        <v>26532.408045048149</v>
      </c>
      <c r="AI357">
        <f t="shared" si="105"/>
        <v>29310.338502605577</v>
      </c>
      <c r="AJ357" s="14">
        <f t="shared" si="106"/>
        <v>2777.9304575574279</v>
      </c>
      <c r="AK357" s="14">
        <f t="shared" si="111"/>
        <v>3698.6462081326536</v>
      </c>
      <c r="AL357">
        <f t="shared" si="107"/>
        <v>1.1046995226683123</v>
      </c>
      <c r="AM357">
        <f t="shared" si="113"/>
        <v>4.9896733923779191E-2</v>
      </c>
      <c r="AN357" s="15">
        <f t="shared" si="108"/>
        <v>1</v>
      </c>
    </row>
    <row r="358" spans="1:40" x14ac:dyDescent="0.25">
      <c r="A358" s="2">
        <v>39605</v>
      </c>
      <c r="B358" s="2">
        <v>39625</v>
      </c>
      <c r="C358" t="s">
        <v>15</v>
      </c>
      <c r="D358">
        <v>4900</v>
      </c>
      <c r="E358">
        <v>255</v>
      </c>
      <c r="F358">
        <v>325</v>
      </c>
      <c r="G358">
        <v>234.15</v>
      </c>
      <c r="H358">
        <v>315.45</v>
      </c>
      <c r="I358" t="s">
        <v>16</v>
      </c>
      <c r="J358">
        <v>52.05</v>
      </c>
      <c r="K358">
        <v>53.9</v>
      </c>
      <c r="L358">
        <v>21</v>
      </c>
      <c r="M358">
        <v>24</v>
      </c>
      <c r="N358">
        <v>4627.8</v>
      </c>
      <c r="O358">
        <v>310.10000000000002</v>
      </c>
      <c r="P358">
        <f>VLOOKUP($A358,Sheet2!$A:$E,2,0)</f>
        <v>4680.55</v>
      </c>
      <c r="Q358">
        <f>VLOOKUP($A358,Sheet2!$A:$E,3,0)</f>
        <v>4746.3</v>
      </c>
      <c r="R358">
        <f>VLOOKUP($A358,Sheet2!$A:$E,4,0)</f>
        <v>4614.25</v>
      </c>
      <c r="S358">
        <f>VLOOKUP($A358,Sheet2!$A:$E,5,0)</f>
        <v>4627.8</v>
      </c>
      <c r="T358">
        <f t="shared" si="95"/>
        <v>234.15</v>
      </c>
      <c r="U358">
        <f t="shared" si="96"/>
        <v>306.75</v>
      </c>
      <c r="V358">
        <f t="shared" si="97"/>
        <v>39.25</v>
      </c>
      <c r="W358">
        <f t="shared" si="98"/>
        <v>53.9</v>
      </c>
      <c r="X358" s="5">
        <f t="shared" si="99"/>
        <v>307.05</v>
      </c>
      <c r="Y358">
        <f t="shared" si="100"/>
        <v>364.25</v>
      </c>
      <c r="Z358">
        <f t="shared" si="101"/>
        <v>288.05</v>
      </c>
      <c r="AA358">
        <f t="shared" si="102"/>
        <v>339.45</v>
      </c>
      <c r="AB358">
        <f>IF(Z358/X358&lt;'model parameter'!$B$2,'model parameter'!$B$2,IF(Y358/X358&gt;'model parameter'!$B$1,'model parameter'!$B$1,AA358/X358))</f>
        <v>1.1100000000000001</v>
      </c>
      <c r="AC358">
        <f t="shared" si="112"/>
        <v>0.66158335130526646</v>
      </c>
      <c r="AD358">
        <f t="shared" si="110"/>
        <v>2.7614022545764021</v>
      </c>
      <c r="AF358">
        <f t="shared" si="109"/>
        <v>0.93812082722683598</v>
      </c>
      <c r="AG358">
        <f t="shared" si="103"/>
        <v>1.1862888780328935</v>
      </c>
      <c r="AH358" s="14">
        <f t="shared" si="104"/>
        <v>23091.357476663172</v>
      </c>
      <c r="AI358">
        <f t="shared" si="105"/>
        <v>25496.104733656681</v>
      </c>
      <c r="AJ358" s="14">
        <f t="shared" si="106"/>
        <v>2404.7472569935089</v>
      </c>
      <c r="AK358" s="14">
        <f t="shared" si="111"/>
        <v>6103.3934651261625</v>
      </c>
      <c r="AL358">
        <f t="shared" si="107"/>
        <v>1.104140575512887</v>
      </c>
      <c r="AM358">
        <f t="shared" si="113"/>
        <v>5.5093008510814952E-2</v>
      </c>
      <c r="AN358" s="15">
        <f t="shared" si="108"/>
        <v>0</v>
      </c>
    </row>
    <row r="359" spans="1:40" x14ac:dyDescent="0.25">
      <c r="A359" s="2">
        <v>39608</v>
      </c>
      <c r="B359" s="2">
        <v>39625</v>
      </c>
      <c r="C359" t="s">
        <v>15</v>
      </c>
      <c r="D359">
        <v>4900</v>
      </c>
      <c r="E359">
        <v>414.9</v>
      </c>
      <c r="F359">
        <v>500</v>
      </c>
      <c r="G359">
        <v>390</v>
      </c>
      <c r="H359">
        <v>440.3</v>
      </c>
      <c r="I359" t="s">
        <v>16</v>
      </c>
      <c r="J359">
        <v>15</v>
      </c>
      <c r="K359">
        <v>16.8</v>
      </c>
      <c r="L359">
        <v>8.1</v>
      </c>
      <c r="M359">
        <v>12.25</v>
      </c>
      <c r="N359">
        <v>4500.95</v>
      </c>
      <c r="O359">
        <v>310.10000000000002</v>
      </c>
      <c r="P359">
        <f>VLOOKUP($A359,Sheet2!$A:$E,2,0)</f>
        <v>4626.45</v>
      </c>
      <c r="Q359">
        <f>VLOOKUP($A359,Sheet2!$A:$E,3,0)</f>
        <v>4626.45</v>
      </c>
      <c r="R359">
        <f>VLOOKUP($A359,Sheet2!$A:$E,4,0)</f>
        <v>4411.6000000000004</v>
      </c>
      <c r="S359">
        <f>VLOOKUP($A359,Sheet2!$A:$E,5,0)</f>
        <v>4500.95</v>
      </c>
      <c r="T359">
        <f t="shared" si="95"/>
        <v>390</v>
      </c>
      <c r="U359">
        <f t="shared" si="96"/>
        <v>496.5</v>
      </c>
      <c r="V359">
        <f t="shared" si="97"/>
        <v>11.600000000000364</v>
      </c>
      <c r="W359">
        <f t="shared" si="98"/>
        <v>16.8</v>
      </c>
      <c r="X359" s="5">
        <f t="shared" si="99"/>
        <v>429.9</v>
      </c>
      <c r="Y359">
        <f t="shared" si="100"/>
        <v>511.60000000000036</v>
      </c>
      <c r="Z359">
        <f t="shared" si="101"/>
        <v>406.8</v>
      </c>
      <c r="AA359">
        <f t="shared" si="102"/>
        <v>452.55</v>
      </c>
      <c r="AB359">
        <f>IF(Z359/X359&lt;'model parameter'!$B$2,'model parameter'!$B$2,IF(Y359/X359&gt;'model parameter'!$B$1,'model parameter'!$B$1,AA359/X359))</f>
        <v>1.1100000000000001</v>
      </c>
      <c r="AC359">
        <f t="shared" si="112"/>
        <v>0.73435751994884579</v>
      </c>
      <c r="AD359">
        <f t="shared" si="110"/>
        <v>2.8714022545764024</v>
      </c>
      <c r="AF359">
        <f t="shared" si="109"/>
        <v>0.94626657362177258</v>
      </c>
      <c r="AG359">
        <f t="shared" si="103"/>
        <v>1.1900441963247277</v>
      </c>
      <c r="AH359" s="14">
        <f t="shared" si="104"/>
        <v>32311.271595007649</v>
      </c>
      <c r="AI359">
        <f t="shared" si="105"/>
        <v>35715.921931374723</v>
      </c>
      <c r="AJ359" s="14">
        <f t="shared" si="106"/>
        <v>3404.6503363670745</v>
      </c>
      <c r="AK359" s="14">
        <f t="shared" si="111"/>
        <v>9508.043801493237</v>
      </c>
      <c r="AL359">
        <f t="shared" si="107"/>
        <v>1.1053703605058094</v>
      </c>
      <c r="AM359">
        <f t="shared" si="113"/>
        <v>6.0898178678949151E-2</v>
      </c>
      <c r="AN359" s="15">
        <f t="shared" si="108"/>
        <v>0</v>
      </c>
    </row>
    <row r="360" spans="1:40" x14ac:dyDescent="0.25">
      <c r="A360" s="2">
        <v>39609</v>
      </c>
      <c r="B360" s="2">
        <v>39625</v>
      </c>
      <c r="C360" t="s">
        <v>15</v>
      </c>
      <c r="D360">
        <v>4900</v>
      </c>
      <c r="E360">
        <v>452</v>
      </c>
      <c r="F360">
        <v>570</v>
      </c>
      <c r="G360">
        <v>432</v>
      </c>
      <c r="H360">
        <v>455.7</v>
      </c>
      <c r="I360" t="s">
        <v>16</v>
      </c>
      <c r="J360">
        <v>13.5</v>
      </c>
      <c r="K360">
        <v>13.5</v>
      </c>
      <c r="L360">
        <v>7.1</v>
      </c>
      <c r="M360">
        <v>10.75</v>
      </c>
      <c r="N360">
        <v>4449.8</v>
      </c>
      <c r="O360">
        <v>310.10000000000002</v>
      </c>
      <c r="P360">
        <f>VLOOKUP($A360,Sheet2!$A:$E,2,0)</f>
        <v>4522</v>
      </c>
      <c r="Q360">
        <f>VLOOKUP($A360,Sheet2!$A:$E,3,0)</f>
        <v>4522.55</v>
      </c>
      <c r="R360">
        <f>VLOOKUP($A360,Sheet2!$A:$E,4,0)</f>
        <v>4369.8</v>
      </c>
      <c r="S360">
        <f>VLOOKUP($A360,Sheet2!$A:$E,5,0)</f>
        <v>4449.8</v>
      </c>
      <c r="T360">
        <f t="shared" si="95"/>
        <v>432</v>
      </c>
      <c r="U360">
        <f t="shared" si="96"/>
        <v>537.30000000000018</v>
      </c>
      <c r="V360">
        <f t="shared" si="97"/>
        <v>39.800000000000182</v>
      </c>
      <c r="W360">
        <f t="shared" si="98"/>
        <v>13.5</v>
      </c>
      <c r="X360" s="5">
        <f t="shared" si="99"/>
        <v>465.5</v>
      </c>
      <c r="Y360">
        <f t="shared" si="100"/>
        <v>609.80000000000018</v>
      </c>
      <c r="Z360">
        <f t="shared" si="101"/>
        <v>445.5</v>
      </c>
      <c r="AA360">
        <f t="shared" si="102"/>
        <v>466.45</v>
      </c>
      <c r="AB360">
        <f>IF(Z360/X360&lt;'model parameter'!$B$2,'model parameter'!$B$2,IF(Y360/X360&gt;'model parameter'!$B$1,'model parameter'!$B$1,AA360/X360))</f>
        <v>1.1100000000000001</v>
      </c>
      <c r="AC360">
        <f t="shared" si="112"/>
        <v>0.81513684714321888</v>
      </c>
      <c r="AD360">
        <f t="shared" si="110"/>
        <v>2.9814022545764027</v>
      </c>
      <c r="AF360">
        <f t="shared" si="109"/>
        <v>0.9570354457572503</v>
      </c>
      <c r="AG360">
        <f t="shared" si="103"/>
        <v>1.3099892588614397</v>
      </c>
      <c r="AH360" s="14">
        <f t="shared" si="104"/>
        <v>34983.057859664244</v>
      </c>
      <c r="AI360">
        <f t="shared" si="105"/>
        <v>38677.464399740711</v>
      </c>
      <c r="AJ360" s="14">
        <f t="shared" si="106"/>
        <v>3694.4065400764666</v>
      </c>
      <c r="AK360" s="14">
        <f t="shared" si="111"/>
        <v>13202.450341569704</v>
      </c>
      <c r="AL360">
        <f t="shared" si="107"/>
        <v>1.105605592138249</v>
      </c>
      <c r="AM360">
        <f t="shared" si="113"/>
        <v>6.7329366898480472E-2</v>
      </c>
      <c r="AN360" s="15">
        <f t="shared" si="108"/>
        <v>0</v>
      </c>
    </row>
    <row r="361" spans="1:40" x14ac:dyDescent="0.25">
      <c r="A361" s="2">
        <v>39610</v>
      </c>
      <c r="B361" s="2">
        <v>39625</v>
      </c>
      <c r="C361" t="s">
        <v>15</v>
      </c>
      <c r="D361">
        <v>4900</v>
      </c>
      <c r="E361">
        <v>424</v>
      </c>
      <c r="F361">
        <v>450</v>
      </c>
      <c r="G361">
        <v>382</v>
      </c>
      <c r="H361">
        <v>411.4</v>
      </c>
      <c r="I361" t="s">
        <v>16</v>
      </c>
      <c r="J361">
        <v>12.5</v>
      </c>
      <c r="K361">
        <v>13</v>
      </c>
      <c r="L361">
        <v>9.1999999999999993</v>
      </c>
      <c r="M361">
        <v>10.55</v>
      </c>
      <c r="N361">
        <v>4523.6000000000004</v>
      </c>
      <c r="O361">
        <v>310.10000000000002</v>
      </c>
      <c r="P361">
        <f>VLOOKUP($A361,Sheet2!$A:$E,2,0)</f>
        <v>4469.6499999999996</v>
      </c>
      <c r="Q361">
        <f>VLOOKUP($A361,Sheet2!$A:$E,3,0)</f>
        <v>4541.05</v>
      </c>
      <c r="R361">
        <f>VLOOKUP($A361,Sheet2!$A:$E,4,0)</f>
        <v>4468.05</v>
      </c>
      <c r="S361">
        <f>VLOOKUP($A361,Sheet2!$A:$E,5,0)</f>
        <v>4523.6000000000004</v>
      </c>
      <c r="T361">
        <f t="shared" si="95"/>
        <v>382</v>
      </c>
      <c r="U361">
        <f t="shared" si="96"/>
        <v>441.14999999999964</v>
      </c>
      <c r="V361">
        <f t="shared" si="97"/>
        <v>18.050000000000182</v>
      </c>
      <c r="W361">
        <f t="shared" si="98"/>
        <v>13</v>
      </c>
      <c r="X361" s="5">
        <f t="shared" si="99"/>
        <v>436.5</v>
      </c>
      <c r="Y361">
        <f t="shared" si="100"/>
        <v>468.05000000000018</v>
      </c>
      <c r="Z361">
        <f t="shared" si="101"/>
        <v>395</v>
      </c>
      <c r="AA361">
        <f t="shared" si="102"/>
        <v>421.95</v>
      </c>
      <c r="AB361">
        <f>IF(Z361/X361&lt;'model parameter'!$B$2,'model parameter'!$B$2,IF(Y361/X361&gt;'model parameter'!$B$1,'model parameter'!$B$1,AA361/X361))</f>
        <v>0.96666666666666667</v>
      </c>
      <c r="AC361">
        <f t="shared" si="112"/>
        <v>0.78796561890511163</v>
      </c>
      <c r="AD361">
        <f t="shared" si="110"/>
        <v>2.9480689212430695</v>
      </c>
      <c r="AF361">
        <f t="shared" si="109"/>
        <v>0.90492554410080184</v>
      </c>
      <c r="AG361">
        <f t="shared" si="103"/>
        <v>1.0722794959908366</v>
      </c>
      <c r="AH361" s="14">
        <f t="shared" si="104"/>
        <v>32806.602756432745</v>
      </c>
      <c r="AI361">
        <f t="shared" si="105"/>
        <v>31576.012922110898</v>
      </c>
      <c r="AJ361" s="14">
        <f t="shared" si="106"/>
        <v>-1230.5898343218469</v>
      </c>
      <c r="AK361" s="14">
        <f t="shared" si="111"/>
        <v>11971.860507247857</v>
      </c>
      <c r="AL361">
        <f t="shared" si="107"/>
        <v>0.96248956822935428</v>
      </c>
      <c r="AM361">
        <f t="shared" si="113"/>
        <v>6.480381327527425E-2</v>
      </c>
      <c r="AN361" s="15">
        <f t="shared" si="108"/>
        <v>0</v>
      </c>
    </row>
    <row r="362" spans="1:40" x14ac:dyDescent="0.25">
      <c r="A362" s="2">
        <v>39611</v>
      </c>
      <c r="B362" s="2">
        <v>39625</v>
      </c>
      <c r="C362" t="s">
        <v>15</v>
      </c>
      <c r="D362">
        <v>4900</v>
      </c>
      <c r="E362">
        <v>499.95</v>
      </c>
      <c r="F362">
        <v>595</v>
      </c>
      <c r="G362">
        <v>375</v>
      </c>
      <c r="H362">
        <v>384.3</v>
      </c>
      <c r="I362" t="s">
        <v>16</v>
      </c>
      <c r="J362">
        <v>6.25</v>
      </c>
      <c r="K362">
        <v>11.9</v>
      </c>
      <c r="L362">
        <v>6</v>
      </c>
      <c r="M362">
        <v>10.35</v>
      </c>
      <c r="N362">
        <v>4539.3500000000004</v>
      </c>
      <c r="O362">
        <v>310.10000000000002</v>
      </c>
      <c r="P362">
        <f>VLOOKUP($A362,Sheet2!$A:$E,2,0)</f>
        <v>4524.3999999999996</v>
      </c>
      <c r="Q362">
        <f>VLOOKUP($A362,Sheet2!$A:$E,3,0)</f>
        <v>4550</v>
      </c>
      <c r="R362">
        <f>VLOOKUP($A362,Sheet2!$A:$E,4,0)</f>
        <v>4392</v>
      </c>
      <c r="S362">
        <f>VLOOKUP($A362,Sheet2!$A:$E,5,0)</f>
        <v>4539.3500000000004</v>
      </c>
      <c r="T362">
        <f t="shared" si="95"/>
        <v>375</v>
      </c>
      <c r="U362">
        <f t="shared" si="96"/>
        <v>514</v>
      </c>
      <c r="V362">
        <f t="shared" si="97"/>
        <v>87</v>
      </c>
      <c r="W362">
        <f t="shared" si="98"/>
        <v>11.9</v>
      </c>
      <c r="X362" s="5">
        <f t="shared" si="99"/>
        <v>506.2</v>
      </c>
      <c r="Y362">
        <f t="shared" si="100"/>
        <v>682</v>
      </c>
      <c r="Z362">
        <f t="shared" si="101"/>
        <v>386.9</v>
      </c>
      <c r="AA362">
        <f t="shared" si="102"/>
        <v>394.65000000000003</v>
      </c>
      <c r="AB362">
        <f>IF(Z362/X362&lt;'model parameter'!$B$2,'model parameter'!$B$2,IF(Y362/X362&gt;'model parameter'!$B$1,'model parameter'!$B$1,AA362/X362))</f>
        <v>1.1100000000000001</v>
      </c>
      <c r="AC362">
        <f t="shared" si="112"/>
        <v>0.87464183698467401</v>
      </c>
      <c r="AD362">
        <f t="shared" si="110"/>
        <v>3.0580689212430698</v>
      </c>
      <c r="AF362">
        <f t="shared" si="109"/>
        <v>0.7643224022125642</v>
      </c>
      <c r="AG362">
        <f t="shared" si="103"/>
        <v>1.3472935598577638</v>
      </c>
      <c r="AH362" s="14">
        <f t="shared" si="104"/>
        <v>38037.600021785693</v>
      </c>
      <c r="AI362">
        <f t="shared" si="105"/>
        <v>42063.272783518689</v>
      </c>
      <c r="AJ362" s="14">
        <f t="shared" si="106"/>
        <v>4025.6727617329962</v>
      </c>
      <c r="AK362" s="14">
        <f t="shared" si="111"/>
        <v>15997.533268980853</v>
      </c>
      <c r="AL362">
        <f t="shared" si="107"/>
        <v>1.1058340368326953</v>
      </c>
      <c r="AM362">
        <f t="shared" si="113"/>
        <v>7.1662262436348739E-2</v>
      </c>
      <c r="AN362" s="15">
        <f t="shared" si="108"/>
        <v>1</v>
      </c>
    </row>
    <row r="363" spans="1:40" x14ac:dyDescent="0.25">
      <c r="A363" s="2">
        <v>39612</v>
      </c>
      <c r="B363" s="2">
        <v>39625</v>
      </c>
      <c r="C363" t="s">
        <v>15</v>
      </c>
      <c r="D363">
        <v>4900</v>
      </c>
      <c r="E363">
        <v>125</v>
      </c>
      <c r="F363">
        <v>450</v>
      </c>
      <c r="G363">
        <v>11.9</v>
      </c>
      <c r="H363">
        <v>415.2</v>
      </c>
      <c r="I363" t="s">
        <v>16</v>
      </c>
      <c r="J363">
        <v>7.15</v>
      </c>
      <c r="K363">
        <v>9.85</v>
      </c>
      <c r="L363">
        <v>6.05</v>
      </c>
      <c r="M363">
        <v>6.85</v>
      </c>
      <c r="N363">
        <v>4517.1000000000004</v>
      </c>
      <c r="O363">
        <v>310.10000000000002</v>
      </c>
      <c r="P363">
        <f>VLOOKUP($A363,Sheet2!$A:$E,2,0)</f>
        <v>4539.5</v>
      </c>
      <c r="Q363">
        <f>VLOOKUP($A363,Sheet2!$A:$E,3,0)</f>
        <v>4563.3500000000004</v>
      </c>
      <c r="R363">
        <f>VLOOKUP($A363,Sheet2!$A:$E,4,0)</f>
        <v>4491.3500000000004</v>
      </c>
      <c r="S363">
        <f>VLOOKUP($A363,Sheet2!$A:$E,5,0)</f>
        <v>4517.1000000000004</v>
      </c>
      <c r="T363">
        <f t="shared" si="95"/>
        <v>346.5</v>
      </c>
      <c r="U363">
        <f t="shared" si="96"/>
        <v>414.69999999999982</v>
      </c>
      <c r="V363">
        <f t="shared" si="97"/>
        <v>41.350000000000364</v>
      </c>
      <c r="W363">
        <f t="shared" si="98"/>
        <v>-324.75</v>
      </c>
      <c r="X363" s="5">
        <f t="shared" si="99"/>
        <v>132.15</v>
      </c>
      <c r="Y363">
        <f t="shared" si="100"/>
        <v>491.35000000000036</v>
      </c>
      <c r="Z363">
        <f t="shared" si="101"/>
        <v>-312.85000000000002</v>
      </c>
      <c r="AA363">
        <f t="shared" si="102"/>
        <v>422.05</v>
      </c>
      <c r="AB363">
        <f>IF(Z363/X363&lt;'model parameter'!$B$2,'model parameter'!$B$2,IF(Y363/X363&gt;'model parameter'!$B$1,'model parameter'!$B$1,AA363/X363))</f>
        <v>0.5</v>
      </c>
      <c r="AC363">
        <f t="shared" si="112"/>
        <v>0.43732091849233701</v>
      </c>
      <c r="AD363">
        <f t="shared" si="110"/>
        <v>2.5580689212430698</v>
      </c>
      <c r="AF363">
        <f t="shared" si="109"/>
        <v>-2.367385546727204</v>
      </c>
      <c r="AG363">
        <f t="shared" si="103"/>
        <v>3.7181233446840736</v>
      </c>
      <c r="AH363" s="14">
        <f t="shared" si="104"/>
        <v>9965.0816988980241</v>
      </c>
      <c r="AI363">
        <f t="shared" si="105"/>
        <v>4904.8183191716507</v>
      </c>
      <c r="AJ363" s="14">
        <f t="shared" si="106"/>
        <v>-5060.2633797263734</v>
      </c>
      <c r="AK363" s="14">
        <f t="shared" si="111"/>
        <v>10937.269889254479</v>
      </c>
      <c r="AL363">
        <f t="shared" si="107"/>
        <v>0.49220051248692159</v>
      </c>
      <c r="AM363">
        <f t="shared" si="113"/>
        <v>3.5272202297143118E-2</v>
      </c>
      <c r="AN363" s="15">
        <f t="shared" si="108"/>
        <v>1</v>
      </c>
    </row>
    <row r="364" spans="1:40" x14ac:dyDescent="0.25">
      <c r="A364" s="2">
        <v>39615</v>
      </c>
      <c r="B364" s="2">
        <v>39625</v>
      </c>
      <c r="C364" t="s">
        <v>15</v>
      </c>
      <c r="D364">
        <v>4900</v>
      </c>
      <c r="E364">
        <v>350.1</v>
      </c>
      <c r="F364">
        <v>400</v>
      </c>
      <c r="G364">
        <v>299</v>
      </c>
      <c r="H364">
        <v>339.3</v>
      </c>
      <c r="I364" t="s">
        <v>16</v>
      </c>
      <c r="J364">
        <v>11</v>
      </c>
      <c r="K364">
        <v>11</v>
      </c>
      <c r="L364">
        <v>7.65</v>
      </c>
      <c r="M364">
        <v>8.85</v>
      </c>
      <c r="N364">
        <v>4572.5</v>
      </c>
      <c r="O364">
        <v>310.10000000000002</v>
      </c>
      <c r="P364">
        <f>VLOOKUP($A364,Sheet2!$A:$E,2,0)</f>
        <v>4536.3</v>
      </c>
      <c r="Q364">
        <f>VLOOKUP($A364,Sheet2!$A:$E,3,0)</f>
        <v>4617.7</v>
      </c>
      <c r="R364">
        <f>VLOOKUP($A364,Sheet2!$A:$E,4,0)</f>
        <v>4536.3</v>
      </c>
      <c r="S364">
        <f>VLOOKUP($A364,Sheet2!$A:$E,5,0)</f>
        <v>4572.5</v>
      </c>
      <c r="T364">
        <f t="shared" si="95"/>
        <v>299</v>
      </c>
      <c r="U364">
        <f t="shared" si="96"/>
        <v>371.34999999999945</v>
      </c>
      <c r="V364">
        <f t="shared" si="97"/>
        <v>36.300000000000182</v>
      </c>
      <c r="W364">
        <f t="shared" si="98"/>
        <v>11</v>
      </c>
      <c r="X364" s="5">
        <f t="shared" si="99"/>
        <v>361.1</v>
      </c>
      <c r="Y364">
        <f t="shared" si="100"/>
        <v>436.30000000000018</v>
      </c>
      <c r="Z364">
        <f t="shared" si="101"/>
        <v>310</v>
      </c>
      <c r="AA364">
        <f t="shared" si="102"/>
        <v>348.15000000000003</v>
      </c>
      <c r="AB364">
        <f>IF(Z364/X364&lt;'model parameter'!$B$2,'model parameter'!$B$2,IF(Y364/X364&gt;'model parameter'!$B$1,'model parameter'!$B$1,AA364/X364))</f>
        <v>1.1100000000000001</v>
      </c>
      <c r="AC364">
        <f t="shared" si="112"/>
        <v>0.48542621952649412</v>
      </c>
      <c r="AD364">
        <f t="shared" si="110"/>
        <v>2.6680689212430702</v>
      </c>
      <c r="AF364">
        <f t="shared" si="109"/>
        <v>0.85848795347549145</v>
      </c>
      <c r="AG364">
        <f t="shared" si="103"/>
        <v>1.208252561617281</v>
      </c>
      <c r="AH364" s="14">
        <f t="shared" si="104"/>
        <v>27147.819488030847</v>
      </c>
      <c r="AI364">
        <f t="shared" si="105"/>
        <v>29992.491543071908</v>
      </c>
      <c r="AJ364" s="14">
        <f t="shared" si="106"/>
        <v>2844.672055041061</v>
      </c>
      <c r="AK364" s="14">
        <f t="shared" si="111"/>
        <v>13781.94194429554</v>
      </c>
      <c r="AL364">
        <f t="shared" si="107"/>
        <v>1.10478455023967</v>
      </c>
      <c r="AM364">
        <f t="shared" si="113"/>
        <v>3.8968184150811915E-2</v>
      </c>
      <c r="AN364" s="15">
        <f t="shared" si="108"/>
        <v>1</v>
      </c>
    </row>
    <row r="365" spans="1:40" x14ac:dyDescent="0.25">
      <c r="A365" s="2">
        <v>39616</v>
      </c>
      <c r="B365" s="2">
        <v>39625</v>
      </c>
      <c r="C365" t="s">
        <v>15</v>
      </c>
      <c r="D365">
        <v>4900</v>
      </c>
      <c r="E365">
        <v>340</v>
      </c>
      <c r="F365">
        <v>368.85</v>
      </c>
      <c r="G365">
        <v>258</v>
      </c>
      <c r="H365">
        <v>273.8</v>
      </c>
      <c r="I365" t="s">
        <v>16</v>
      </c>
      <c r="J365">
        <v>7</v>
      </c>
      <c r="K365">
        <v>8</v>
      </c>
      <c r="L365">
        <v>5.0999999999999996</v>
      </c>
      <c r="M365">
        <v>6.7</v>
      </c>
      <c r="N365">
        <v>4653</v>
      </c>
      <c r="O365">
        <v>310.10000000000002</v>
      </c>
      <c r="P365">
        <f>VLOOKUP($A365,Sheet2!$A:$E,2,0)</f>
        <v>4572.5</v>
      </c>
      <c r="Q365">
        <f>VLOOKUP($A365,Sheet2!$A:$E,3,0)</f>
        <v>4664.05</v>
      </c>
      <c r="R365">
        <f>VLOOKUP($A365,Sheet2!$A:$E,4,0)</f>
        <v>4561.75</v>
      </c>
      <c r="S365">
        <f>VLOOKUP($A365,Sheet2!$A:$E,5,0)</f>
        <v>4653</v>
      </c>
      <c r="T365">
        <f t="shared" si="95"/>
        <v>258</v>
      </c>
      <c r="U365">
        <f t="shared" si="96"/>
        <v>343.35000000000036</v>
      </c>
      <c r="V365">
        <f t="shared" si="97"/>
        <v>30.600000000000364</v>
      </c>
      <c r="W365">
        <f t="shared" si="98"/>
        <v>8</v>
      </c>
      <c r="X365" s="5">
        <f t="shared" si="99"/>
        <v>347</v>
      </c>
      <c r="Y365">
        <f t="shared" si="100"/>
        <v>399.45000000000039</v>
      </c>
      <c r="Z365">
        <f t="shared" si="101"/>
        <v>266</v>
      </c>
      <c r="AA365">
        <f t="shared" si="102"/>
        <v>280.5</v>
      </c>
      <c r="AB365">
        <f>IF(Z365/X365&lt;'model parameter'!$B$2,'model parameter'!$B$2,IF(Y365/X365&gt;'model parameter'!$B$1,'model parameter'!$B$1,AA365/X365))</f>
        <v>1.1100000000000001</v>
      </c>
      <c r="AC365">
        <f t="shared" si="112"/>
        <v>0.53882310367440855</v>
      </c>
      <c r="AD365">
        <f t="shared" si="110"/>
        <v>2.7780689212430705</v>
      </c>
      <c r="AF365">
        <f t="shared" si="109"/>
        <v>0.7665706051873199</v>
      </c>
      <c r="AG365">
        <f t="shared" si="103"/>
        <v>1.1511527377521624</v>
      </c>
      <c r="AH365" s="14">
        <f t="shared" si="104"/>
        <v>26089.612006804498</v>
      </c>
      <c r="AI365">
        <f t="shared" si="105"/>
        <v>28819.521071050538</v>
      </c>
      <c r="AJ365" s="14">
        <f t="shared" si="106"/>
        <v>2729.9090642460396</v>
      </c>
      <c r="AK365" s="14">
        <f t="shared" si="111"/>
        <v>16511.85100854158</v>
      </c>
      <c r="AL365">
        <f t="shared" si="107"/>
        <v>1.1046358628688708</v>
      </c>
      <c r="AM365">
        <f t="shared" si="113"/>
        <v>4.3045653723865172E-2</v>
      </c>
      <c r="AN365" s="15">
        <f t="shared" si="108"/>
        <v>1</v>
      </c>
    </row>
    <row r="366" spans="1:40" x14ac:dyDescent="0.25">
      <c r="A366" s="2">
        <v>39617</v>
      </c>
      <c r="B366" s="2">
        <v>39625</v>
      </c>
      <c r="C366" t="s">
        <v>15</v>
      </c>
      <c r="D366">
        <v>4900</v>
      </c>
      <c r="E366">
        <v>265</v>
      </c>
      <c r="F366">
        <v>346</v>
      </c>
      <c r="G366">
        <v>250.3</v>
      </c>
      <c r="H366">
        <v>338.4</v>
      </c>
      <c r="I366" t="s">
        <v>16</v>
      </c>
      <c r="J366">
        <v>7</v>
      </c>
      <c r="K366">
        <v>7.9</v>
      </c>
      <c r="L366">
        <v>5.05</v>
      </c>
      <c r="M366">
        <v>5.5</v>
      </c>
      <c r="N366">
        <v>4582.3999999999996</v>
      </c>
      <c r="O366">
        <v>310.10000000000002</v>
      </c>
      <c r="P366">
        <f>VLOOKUP($A366,Sheet2!$A:$E,2,0)</f>
        <v>4652.8</v>
      </c>
      <c r="Q366">
        <f>VLOOKUP($A366,Sheet2!$A:$E,3,0)</f>
        <v>4679.75</v>
      </c>
      <c r="R366">
        <f>VLOOKUP($A366,Sheet2!$A:$E,4,0)</f>
        <v>4569.8999999999996</v>
      </c>
      <c r="S366">
        <f>VLOOKUP($A366,Sheet2!$A:$E,5,0)</f>
        <v>4582.3999999999996</v>
      </c>
      <c r="T366">
        <f t="shared" si="95"/>
        <v>250.3</v>
      </c>
      <c r="U366">
        <f t="shared" si="96"/>
        <v>335.15000000000055</v>
      </c>
      <c r="V366">
        <f t="shared" si="97"/>
        <v>15.899999999999636</v>
      </c>
      <c r="W366">
        <f t="shared" si="98"/>
        <v>7.9</v>
      </c>
      <c r="X366" s="5">
        <f t="shared" si="99"/>
        <v>272</v>
      </c>
      <c r="Y366">
        <f t="shared" si="100"/>
        <v>361.89999999999964</v>
      </c>
      <c r="Z366">
        <f t="shared" si="101"/>
        <v>258.2</v>
      </c>
      <c r="AA366">
        <f t="shared" si="102"/>
        <v>343.9</v>
      </c>
      <c r="AB366">
        <f>IF(Z366/X366&lt;'model parameter'!$B$2,'model parameter'!$B$2,IF(Y366/X366&gt;'model parameter'!$B$1,'model parameter'!$B$1,AA366/X366))</f>
        <v>1.1100000000000001</v>
      </c>
      <c r="AC366">
        <f t="shared" si="112"/>
        <v>0.59809364507859353</v>
      </c>
      <c r="AD366">
        <f t="shared" si="110"/>
        <v>2.8880689212430708</v>
      </c>
      <c r="AF366">
        <f t="shared" si="109"/>
        <v>0.9492647058823529</v>
      </c>
      <c r="AG366">
        <f t="shared" si="103"/>
        <v>1.3305147058823517</v>
      </c>
      <c r="AH366" s="14">
        <f t="shared" si="104"/>
        <v>20460.848808792001</v>
      </c>
      <c r="AI366">
        <f t="shared" si="105"/>
        <v>22580.316432639036</v>
      </c>
      <c r="AJ366" s="14">
        <f t="shared" si="106"/>
        <v>2119.4676238470347</v>
      </c>
      <c r="AK366" s="14">
        <f t="shared" si="111"/>
        <v>18631.318632388615</v>
      </c>
      <c r="AL366">
        <f t="shared" si="107"/>
        <v>1.1035864955385577</v>
      </c>
      <c r="AM366">
        <f t="shared" si="113"/>
        <v>4.7504602141286628E-2</v>
      </c>
      <c r="AN366" s="15">
        <f t="shared" si="108"/>
        <v>0</v>
      </c>
    </row>
    <row r="367" spans="1:40" x14ac:dyDescent="0.25">
      <c r="A367" s="2">
        <v>39618</v>
      </c>
      <c r="B367" s="2">
        <v>39625</v>
      </c>
      <c r="C367" t="s">
        <v>15</v>
      </c>
      <c r="D367">
        <v>4900</v>
      </c>
      <c r="E367">
        <v>375.9</v>
      </c>
      <c r="F367">
        <v>450</v>
      </c>
      <c r="G367">
        <v>375</v>
      </c>
      <c r="H367">
        <v>413.25</v>
      </c>
      <c r="I367" t="s">
        <v>16</v>
      </c>
      <c r="J367">
        <v>3</v>
      </c>
      <c r="K367">
        <v>4</v>
      </c>
      <c r="L367">
        <v>0.5</v>
      </c>
      <c r="M367">
        <v>3</v>
      </c>
      <c r="N367">
        <v>4504.25</v>
      </c>
      <c r="O367">
        <v>310.10000000000002</v>
      </c>
      <c r="P367">
        <f>VLOOKUP($A367,Sheet2!$A:$E,2,0)</f>
        <v>4582.55</v>
      </c>
      <c r="Q367">
        <f>VLOOKUP($A367,Sheet2!$A:$E,3,0)</f>
        <v>4585.7</v>
      </c>
      <c r="R367">
        <f>VLOOKUP($A367,Sheet2!$A:$E,4,0)</f>
        <v>4488.95</v>
      </c>
      <c r="S367">
        <f>VLOOKUP($A367,Sheet2!$A:$E,5,0)</f>
        <v>4504.25</v>
      </c>
      <c r="T367">
        <f t="shared" si="95"/>
        <v>375</v>
      </c>
      <c r="U367">
        <f t="shared" si="96"/>
        <v>411.55000000000018</v>
      </c>
      <c r="V367">
        <f t="shared" si="97"/>
        <v>38.949999999999818</v>
      </c>
      <c r="W367">
        <f t="shared" si="98"/>
        <v>4</v>
      </c>
      <c r="X367" s="5">
        <f t="shared" si="99"/>
        <v>378.9</v>
      </c>
      <c r="Y367">
        <f t="shared" si="100"/>
        <v>488.94999999999982</v>
      </c>
      <c r="Z367">
        <f t="shared" si="101"/>
        <v>378.9</v>
      </c>
      <c r="AA367">
        <f t="shared" si="102"/>
        <v>416.25</v>
      </c>
      <c r="AB367">
        <f>IF(Z367/X367&lt;'model parameter'!$B$2,'model parameter'!$B$2,IF(Y367/X367&gt;'model parameter'!$B$1,'model parameter'!$B$1,AA367/X367))</f>
        <v>1.1100000000000001</v>
      </c>
      <c r="AC367">
        <f t="shared" si="112"/>
        <v>0.66388394603723888</v>
      </c>
      <c r="AD367">
        <f t="shared" si="110"/>
        <v>2.9980689212430711</v>
      </c>
      <c r="AF367">
        <f t="shared" si="109"/>
        <v>1</v>
      </c>
      <c r="AG367">
        <f t="shared" si="103"/>
        <v>1.2904460279757188</v>
      </c>
      <c r="AH367" s="14">
        <f t="shared" si="104"/>
        <v>28483.712620359147</v>
      </c>
      <c r="AI367">
        <f t="shared" si="105"/>
        <v>31473.262777254899</v>
      </c>
      <c r="AJ367" s="14">
        <f t="shared" si="106"/>
        <v>2989.5501568957516</v>
      </c>
      <c r="AK367" s="14">
        <f t="shared" si="111"/>
        <v>21620.868789284366</v>
      </c>
      <c r="AL367">
        <f t="shared" si="107"/>
        <v>1.1049564779964438</v>
      </c>
      <c r="AM367">
        <f t="shared" si="113"/>
        <v>5.2490517870658393E-2</v>
      </c>
      <c r="AN367" s="15">
        <f t="shared" si="108"/>
        <v>0</v>
      </c>
    </row>
    <row r="368" spans="1:40" x14ac:dyDescent="0.25">
      <c r="A368" s="2">
        <v>39619</v>
      </c>
      <c r="B368" s="2">
        <v>39625</v>
      </c>
      <c r="C368" t="s">
        <v>15</v>
      </c>
      <c r="D368">
        <v>4900</v>
      </c>
      <c r="E368">
        <v>400.05</v>
      </c>
      <c r="F368">
        <v>569.9</v>
      </c>
      <c r="G368">
        <v>400.05</v>
      </c>
      <c r="H368">
        <v>559.4</v>
      </c>
      <c r="I368" t="s">
        <v>16</v>
      </c>
      <c r="J368">
        <v>2.95</v>
      </c>
      <c r="K368">
        <v>2.95</v>
      </c>
      <c r="L368">
        <v>1.1499999999999999</v>
      </c>
      <c r="M368">
        <v>1.65</v>
      </c>
      <c r="N368">
        <v>4347.55</v>
      </c>
      <c r="O368">
        <v>310.10000000000002</v>
      </c>
      <c r="P368">
        <f>VLOOKUP($A368,Sheet2!$A:$E,2,0)</f>
        <v>4504.2</v>
      </c>
      <c r="Q368">
        <f>VLOOKUP($A368,Sheet2!$A:$E,3,0)</f>
        <v>4532</v>
      </c>
      <c r="R368">
        <f>VLOOKUP($A368,Sheet2!$A:$E,4,0)</f>
        <v>4333.6000000000004</v>
      </c>
      <c r="S368">
        <f>VLOOKUP($A368,Sheet2!$A:$E,5,0)</f>
        <v>4347.55</v>
      </c>
      <c r="T368">
        <f t="shared" si="95"/>
        <v>400.05</v>
      </c>
      <c r="U368">
        <f t="shared" si="96"/>
        <v>567.54999999999927</v>
      </c>
      <c r="V368">
        <f t="shared" si="97"/>
        <v>3.5</v>
      </c>
      <c r="W368">
        <f t="shared" si="98"/>
        <v>2.95</v>
      </c>
      <c r="X368" s="5">
        <f t="shared" si="99"/>
        <v>403</v>
      </c>
      <c r="Y368">
        <f t="shared" si="100"/>
        <v>573.4</v>
      </c>
      <c r="Z368">
        <f t="shared" si="101"/>
        <v>403</v>
      </c>
      <c r="AA368">
        <f t="shared" si="102"/>
        <v>561.04999999999995</v>
      </c>
      <c r="AB368">
        <f>IF(Z368/X368&lt;'model parameter'!$B$2,'model parameter'!$B$2,IF(Y368/X368&gt;'model parameter'!$B$1,'model parameter'!$B$1,AA368/X368))</f>
        <v>1.1100000000000001</v>
      </c>
      <c r="AC368">
        <f t="shared" si="112"/>
        <v>0.73691118010133527</v>
      </c>
      <c r="AD368">
        <f t="shared" si="110"/>
        <v>3.1080689212430714</v>
      </c>
      <c r="AF368">
        <f t="shared" si="109"/>
        <v>1</v>
      </c>
      <c r="AG368">
        <f t="shared" si="103"/>
        <v>1.4228287841191067</v>
      </c>
      <c r="AH368" s="14">
        <f t="shared" si="104"/>
        <v>30292.421861320498</v>
      </c>
      <c r="AI368">
        <f t="shared" si="105"/>
        <v>33478.127201064461</v>
      </c>
      <c r="AJ368" s="14">
        <f t="shared" si="106"/>
        <v>3185.7053397439631</v>
      </c>
      <c r="AK368" s="14">
        <f t="shared" si="111"/>
        <v>24806.574129028329</v>
      </c>
      <c r="AL368">
        <f t="shared" si="107"/>
        <v>1.1051650922573377</v>
      </c>
      <c r="AM368">
        <f t="shared" si="113"/>
        <v>5.8010688025161621E-2</v>
      </c>
      <c r="AN368" s="15">
        <f t="shared" si="108"/>
        <v>0</v>
      </c>
    </row>
    <row r="369" spans="1:40" x14ac:dyDescent="0.25">
      <c r="A369" s="2">
        <v>39622</v>
      </c>
      <c r="B369" s="2">
        <v>39625</v>
      </c>
      <c r="C369" t="s">
        <v>15</v>
      </c>
      <c r="D369">
        <v>4900</v>
      </c>
      <c r="E369">
        <v>589.95000000000005</v>
      </c>
      <c r="F369">
        <v>665</v>
      </c>
      <c r="G369">
        <v>566</v>
      </c>
      <c r="H369">
        <v>617.25</v>
      </c>
      <c r="I369" t="s">
        <v>16</v>
      </c>
      <c r="J369">
        <v>1.5</v>
      </c>
      <c r="K369">
        <v>1.5</v>
      </c>
      <c r="L369">
        <v>0.55000000000000004</v>
      </c>
      <c r="M369">
        <v>0.95</v>
      </c>
      <c r="N369">
        <v>4266.3999999999996</v>
      </c>
      <c r="O369">
        <v>310.10000000000002</v>
      </c>
      <c r="P369">
        <f>VLOOKUP($A369,Sheet2!$A:$E,2,0)</f>
        <v>4351.1499999999996</v>
      </c>
      <c r="Q369">
        <f>VLOOKUP($A369,Sheet2!$A:$E,3,0)</f>
        <v>4351.1499999999996</v>
      </c>
      <c r="R369">
        <f>VLOOKUP($A369,Sheet2!$A:$E,4,0)</f>
        <v>4225.5</v>
      </c>
      <c r="S369">
        <f>VLOOKUP($A369,Sheet2!$A:$E,5,0)</f>
        <v>4266.3999999999996</v>
      </c>
      <c r="T369">
        <f t="shared" si="95"/>
        <v>566</v>
      </c>
      <c r="U369">
        <f t="shared" si="96"/>
        <v>665</v>
      </c>
      <c r="V369">
        <f t="shared" si="97"/>
        <v>0.55000000000000004</v>
      </c>
      <c r="W369">
        <f t="shared" si="98"/>
        <v>1.5</v>
      </c>
      <c r="X369" s="5">
        <f t="shared" si="99"/>
        <v>591.45000000000005</v>
      </c>
      <c r="Y369">
        <f t="shared" si="100"/>
        <v>665.55</v>
      </c>
      <c r="Z369">
        <f t="shared" si="101"/>
        <v>567.5</v>
      </c>
      <c r="AA369">
        <f t="shared" si="102"/>
        <v>618.20000000000005</v>
      </c>
      <c r="AB369">
        <f>IF(Z369/X369&lt;'model parameter'!$B$2,'model parameter'!$B$2,IF(Y369/X369&gt;'model parameter'!$B$1,'model parameter'!$B$1,AA369/X369))</f>
        <v>1.1100000000000001</v>
      </c>
      <c r="AC369">
        <f t="shared" si="112"/>
        <v>0.81797140991248218</v>
      </c>
      <c r="AD369">
        <f t="shared" si="110"/>
        <v>3.2180689212430718</v>
      </c>
      <c r="AF369">
        <f t="shared" si="109"/>
        <v>0.95950629808098731</v>
      </c>
      <c r="AG369">
        <f t="shared" si="103"/>
        <v>1.1252853157494291</v>
      </c>
      <c r="AH369" s="14">
        <f t="shared" si="104"/>
        <v>44435.627523526571</v>
      </c>
      <c r="AI369">
        <f t="shared" si="105"/>
        <v>49155.168722513103</v>
      </c>
      <c r="AJ369" s="14">
        <f t="shared" si="106"/>
        <v>4719.5411989865315</v>
      </c>
      <c r="AK369" s="14">
        <f t="shared" si="111"/>
        <v>29526.115328014861</v>
      </c>
      <c r="AL369">
        <f t="shared" si="107"/>
        <v>1.1062107471417559</v>
      </c>
      <c r="AM369">
        <f t="shared" si="113"/>
        <v>6.4172046542521344E-2</v>
      </c>
      <c r="AN369" s="15">
        <f t="shared" si="108"/>
        <v>0</v>
      </c>
    </row>
    <row r="370" spans="1:40" x14ac:dyDescent="0.25">
      <c r="A370" s="2">
        <v>39623</v>
      </c>
      <c r="B370" s="2">
        <v>39625</v>
      </c>
      <c r="C370" t="s">
        <v>15</v>
      </c>
      <c r="D370">
        <v>4900</v>
      </c>
      <c r="E370">
        <v>610</v>
      </c>
      <c r="F370">
        <v>780</v>
      </c>
      <c r="G370">
        <v>587</v>
      </c>
      <c r="H370">
        <v>723.55</v>
      </c>
      <c r="I370" t="s">
        <v>16</v>
      </c>
      <c r="J370">
        <v>0.1</v>
      </c>
      <c r="K370">
        <v>0.8</v>
      </c>
      <c r="L370">
        <v>0.1</v>
      </c>
      <c r="M370">
        <v>0.55000000000000004</v>
      </c>
      <c r="N370">
        <v>4191.1000000000004</v>
      </c>
      <c r="O370">
        <v>310.10000000000002</v>
      </c>
      <c r="P370">
        <f>VLOOKUP($A370,Sheet2!$A:$E,2,0)</f>
        <v>4271.05</v>
      </c>
      <c r="Q370">
        <f>VLOOKUP($A370,Sheet2!$A:$E,3,0)</f>
        <v>4305.8999999999996</v>
      </c>
      <c r="R370">
        <f>VLOOKUP($A370,Sheet2!$A:$E,4,0)</f>
        <v>4156.1000000000004</v>
      </c>
      <c r="S370">
        <f>VLOOKUP($A370,Sheet2!$A:$E,5,0)</f>
        <v>4191.1000000000004</v>
      </c>
      <c r="T370">
        <f t="shared" si="95"/>
        <v>594.90000000000055</v>
      </c>
      <c r="U370">
        <f t="shared" si="96"/>
        <v>744</v>
      </c>
      <c r="V370">
        <f t="shared" si="97"/>
        <v>36.100000000000364</v>
      </c>
      <c r="W370">
        <f t="shared" si="98"/>
        <v>-7.1000000000003638</v>
      </c>
      <c r="X370" s="5">
        <f t="shared" si="99"/>
        <v>610.1</v>
      </c>
      <c r="Y370">
        <f t="shared" si="100"/>
        <v>816.10000000000036</v>
      </c>
      <c r="Z370">
        <f t="shared" si="101"/>
        <v>579.89999999999964</v>
      </c>
      <c r="AA370">
        <f t="shared" si="102"/>
        <v>724.09999999999991</v>
      </c>
      <c r="AB370">
        <f>IF(Z370/X370&lt;'model parameter'!$B$2,'model parameter'!$B$2,IF(Y370/X370&gt;'model parameter'!$B$1,'model parameter'!$B$1,AA370/X370))</f>
        <v>1.1100000000000001</v>
      </c>
      <c r="AC370">
        <f t="shared" si="112"/>
        <v>0.9079482650028553</v>
      </c>
      <c r="AD370">
        <f t="shared" si="110"/>
        <v>3.3280689212430721</v>
      </c>
      <c r="AF370">
        <f t="shared" si="109"/>
        <v>0.95049991804622125</v>
      </c>
      <c r="AG370">
        <f t="shared" si="103"/>
        <v>1.3376495656449767</v>
      </c>
      <c r="AH370" s="14">
        <f t="shared" si="104"/>
        <v>45835.313305432341</v>
      </c>
      <c r="AI370">
        <f t="shared" si="105"/>
        <v>50706.650942598098</v>
      </c>
      <c r="AJ370" s="14">
        <f t="shared" si="106"/>
        <v>4871.3376371657578</v>
      </c>
      <c r="AK370" s="14">
        <f t="shared" si="111"/>
        <v>34397.452965180622</v>
      </c>
      <c r="AL370">
        <f t="shared" si="107"/>
        <v>1.1062791390713242</v>
      </c>
      <c r="AM370">
        <f t="shared" si="113"/>
        <v>7.0992196401505461E-2</v>
      </c>
      <c r="AN370" s="15">
        <f t="shared" si="108"/>
        <v>0</v>
      </c>
    </row>
    <row r="371" spans="1:40" x14ac:dyDescent="0.25">
      <c r="A371" s="2">
        <v>39624</v>
      </c>
      <c r="B371" s="2">
        <v>39625</v>
      </c>
      <c r="C371" t="s">
        <v>15</v>
      </c>
      <c r="D371">
        <v>4900</v>
      </c>
      <c r="E371">
        <v>770</v>
      </c>
      <c r="F371">
        <v>780</v>
      </c>
      <c r="G371">
        <v>632</v>
      </c>
      <c r="H371">
        <v>646.75</v>
      </c>
      <c r="I371" t="s">
        <v>16</v>
      </c>
      <c r="J371">
        <v>0.15</v>
      </c>
      <c r="K371">
        <v>0.6</v>
      </c>
      <c r="L371">
        <v>0.1</v>
      </c>
      <c r="M371">
        <v>0.45</v>
      </c>
      <c r="N371">
        <v>4252.6499999999996</v>
      </c>
      <c r="O371">
        <v>310.10000000000002</v>
      </c>
      <c r="P371">
        <f>VLOOKUP($A371,Sheet2!$A:$E,2,0)</f>
        <v>4189.6000000000004</v>
      </c>
      <c r="Q371">
        <f>VLOOKUP($A371,Sheet2!$A:$E,3,0)</f>
        <v>4264.55</v>
      </c>
      <c r="R371">
        <f>VLOOKUP($A371,Sheet2!$A:$E,4,0)</f>
        <v>4093.2</v>
      </c>
      <c r="S371">
        <f>VLOOKUP($A371,Sheet2!$A:$E,5,0)</f>
        <v>4252.6499999999996</v>
      </c>
      <c r="T371">
        <f t="shared" si="95"/>
        <v>636.05000000000018</v>
      </c>
      <c r="U371">
        <f t="shared" si="96"/>
        <v>780</v>
      </c>
      <c r="V371">
        <f t="shared" si="97"/>
        <v>0.1</v>
      </c>
      <c r="W371">
        <f t="shared" si="98"/>
        <v>-3.4499999999998181</v>
      </c>
      <c r="X371" s="5">
        <f t="shared" si="99"/>
        <v>770.15</v>
      </c>
      <c r="Y371">
        <f t="shared" si="100"/>
        <v>780.1</v>
      </c>
      <c r="Z371">
        <f t="shared" si="101"/>
        <v>628.55000000000018</v>
      </c>
      <c r="AA371">
        <f t="shared" si="102"/>
        <v>647.20000000000005</v>
      </c>
      <c r="AB371">
        <f>IF(Z371/X371&lt;'model parameter'!$B$2,'model parameter'!$B$2,IF(Y371/X371&gt;'model parameter'!$B$1,'model parameter'!$B$1,AA371/X371))</f>
        <v>0.84035577484905544</v>
      </c>
      <c r="AC371">
        <f t="shared" si="112"/>
        <v>0.76299956775932998</v>
      </c>
      <c r="AD371">
        <f t="shared" si="110"/>
        <v>3.1684246960921274</v>
      </c>
      <c r="AF371">
        <f t="shared" si="109"/>
        <v>0.81613971304291399</v>
      </c>
      <c r="AG371">
        <f t="shared" si="103"/>
        <v>1.0129195611244564</v>
      </c>
      <c r="AH371" s="14">
        <f t="shared" si="104"/>
        <v>57847.093969991016</v>
      </c>
      <c r="AI371">
        <f t="shared" si="105"/>
        <v>48457.464511326398</v>
      </c>
      <c r="AJ371" s="14">
        <f t="shared" si="106"/>
        <v>-9389.6294586646181</v>
      </c>
      <c r="AK371" s="14">
        <f t="shared" si="111"/>
        <v>25007.823506516004</v>
      </c>
      <c r="AL371">
        <f t="shared" si="107"/>
        <v>0.83768191599156872</v>
      </c>
      <c r="AM371">
        <f t="shared" si="113"/>
        <v>5.9468879102062847E-2</v>
      </c>
      <c r="AN371" s="15">
        <f t="shared" si="108"/>
        <v>0</v>
      </c>
    </row>
    <row r="372" spans="1:40" x14ac:dyDescent="0.25">
      <c r="A372" s="2">
        <v>39625</v>
      </c>
      <c r="B372" s="2">
        <v>39625</v>
      </c>
      <c r="C372" t="s">
        <v>15</v>
      </c>
      <c r="D372">
        <v>4900</v>
      </c>
      <c r="E372">
        <v>630</v>
      </c>
      <c r="F372">
        <v>670</v>
      </c>
      <c r="G372">
        <v>539</v>
      </c>
      <c r="H372">
        <v>583.15</v>
      </c>
      <c r="I372" t="s">
        <v>16</v>
      </c>
      <c r="J372">
        <v>0.05</v>
      </c>
      <c r="K372">
        <v>0.3</v>
      </c>
      <c r="L372">
        <v>0.05</v>
      </c>
      <c r="M372">
        <v>0.1</v>
      </c>
      <c r="N372">
        <v>4315.8500000000004</v>
      </c>
      <c r="O372">
        <v>310.10000000000002</v>
      </c>
      <c r="P372">
        <f>VLOOKUP($A372,Sheet2!$A:$E,2,0)</f>
        <v>4252.6000000000004</v>
      </c>
      <c r="Q372">
        <f>VLOOKUP($A372,Sheet2!$A:$E,3,0)</f>
        <v>4324.75</v>
      </c>
      <c r="R372">
        <f>VLOOKUP($A372,Sheet2!$A:$E,4,0)</f>
        <v>4230</v>
      </c>
      <c r="S372">
        <f>VLOOKUP($A372,Sheet2!$A:$E,5,0)</f>
        <v>4315.8500000000004</v>
      </c>
      <c r="T372">
        <f t="shared" si="95"/>
        <v>575.55000000000018</v>
      </c>
      <c r="U372">
        <f t="shared" si="96"/>
        <v>670</v>
      </c>
      <c r="V372">
        <f t="shared" si="97"/>
        <v>0.05</v>
      </c>
      <c r="W372">
        <f t="shared" si="98"/>
        <v>-36.25</v>
      </c>
      <c r="X372" s="5">
        <f t="shared" si="99"/>
        <v>630.04999999999995</v>
      </c>
      <c r="Y372">
        <f t="shared" si="100"/>
        <v>670.05</v>
      </c>
      <c r="Z372">
        <f t="shared" si="101"/>
        <v>502.75</v>
      </c>
      <c r="AA372">
        <f t="shared" si="102"/>
        <v>583.25</v>
      </c>
      <c r="AB372">
        <f>IF(Z372/X372&lt;'model parameter'!$B$2,'model parameter'!$B$2,IF(Y372/X372&gt;'model parameter'!$B$1,'model parameter'!$B$1,AA372/X372))</f>
        <v>0.92572018093802089</v>
      </c>
      <c r="AC372">
        <f t="shared" si="112"/>
        <v>0.70632409792179862</v>
      </c>
      <c r="AD372">
        <f t="shared" si="110"/>
        <v>3.0941448770301481</v>
      </c>
      <c r="AF372">
        <f t="shared" si="109"/>
        <v>0.79795254344893263</v>
      </c>
      <c r="AG372">
        <f t="shared" si="103"/>
        <v>1.0634870248392985</v>
      </c>
      <c r="AH372" s="14">
        <f t="shared" si="104"/>
        <v>47332.564316103664</v>
      </c>
      <c r="AI372">
        <f t="shared" si="105"/>
        <v>43664.706113411499</v>
      </c>
      <c r="AJ372" s="14">
        <f t="shared" si="106"/>
        <v>-3667.8582026921649</v>
      </c>
      <c r="AK372" s="14">
        <f t="shared" si="111"/>
        <v>21339.965303823839</v>
      </c>
      <c r="AL372">
        <f t="shared" si="107"/>
        <v>0.92250877898359984</v>
      </c>
      <c r="AM372">
        <f t="shared" si="113"/>
        <v>5.4860563047967312E-2</v>
      </c>
      <c r="AN372" s="15">
        <f t="shared" si="108"/>
        <v>0</v>
      </c>
    </row>
    <row r="373" spans="1:40" x14ac:dyDescent="0.25">
      <c r="A373" s="2">
        <v>39626</v>
      </c>
      <c r="B373" s="2">
        <v>39660</v>
      </c>
      <c r="C373" t="s">
        <v>15</v>
      </c>
      <c r="D373">
        <v>4100</v>
      </c>
      <c r="E373">
        <v>165</v>
      </c>
      <c r="F373">
        <v>205.45</v>
      </c>
      <c r="G373">
        <v>146.5</v>
      </c>
      <c r="H373">
        <v>197.05</v>
      </c>
      <c r="I373" t="s">
        <v>16</v>
      </c>
      <c r="J373">
        <v>200</v>
      </c>
      <c r="K373">
        <v>224</v>
      </c>
      <c r="L373">
        <v>164</v>
      </c>
      <c r="M373">
        <v>176.3</v>
      </c>
      <c r="N373">
        <v>4136.6499999999996</v>
      </c>
      <c r="O373">
        <v>365</v>
      </c>
      <c r="P373">
        <f>VLOOKUP($A373,Sheet2!$A:$E,2,0)</f>
        <v>4315.3</v>
      </c>
      <c r="Q373">
        <f>VLOOKUP($A373,Sheet2!$A:$E,3,0)</f>
        <v>4315.3</v>
      </c>
      <c r="R373">
        <f>VLOOKUP($A373,Sheet2!$A:$E,4,0)</f>
        <v>4119.2</v>
      </c>
      <c r="S373">
        <f>VLOOKUP($A373,Sheet2!$A:$E,5,0)</f>
        <v>4136.6499999999996</v>
      </c>
      <c r="T373">
        <f t="shared" si="95"/>
        <v>146.5</v>
      </c>
      <c r="U373">
        <f t="shared" si="96"/>
        <v>144.80000000000018</v>
      </c>
      <c r="V373">
        <f t="shared" si="97"/>
        <v>224.64999999999964</v>
      </c>
      <c r="W373">
        <f t="shared" si="98"/>
        <v>224</v>
      </c>
      <c r="X373" s="5">
        <f t="shared" si="99"/>
        <v>365</v>
      </c>
      <c r="Y373">
        <f t="shared" si="100"/>
        <v>430.09999999999962</v>
      </c>
      <c r="Z373">
        <f t="shared" si="101"/>
        <v>308.80000000000018</v>
      </c>
      <c r="AA373">
        <f t="shared" si="102"/>
        <v>373.35</v>
      </c>
      <c r="AB373">
        <f>IF(Z373/X373&lt;'model parameter'!$B$2,'model parameter'!$B$2,IF(Y373/X373&gt;'model parameter'!$B$1,'model parameter'!$B$1,AA373/X373))</f>
        <v>1.1100000000000001</v>
      </c>
      <c r="AC373">
        <f t="shared" si="112"/>
        <v>0.78401974869319657</v>
      </c>
      <c r="AD373">
        <f t="shared" si="110"/>
        <v>3.2041448770301484</v>
      </c>
      <c r="AF373">
        <f t="shared" si="109"/>
        <v>0.84602739726027443</v>
      </c>
      <c r="AG373">
        <f t="shared" si="103"/>
        <v>1.1783561643835607</v>
      </c>
      <c r="AH373" s="14">
        <f t="shared" si="104"/>
        <v>27440.515174327498</v>
      </c>
      <c r="AI373">
        <f t="shared" si="105"/>
        <v>30316.930184269302</v>
      </c>
      <c r="AJ373" s="14">
        <f t="shared" si="106"/>
        <v>2876.4150099418039</v>
      </c>
      <c r="AK373" s="14">
        <f t="shared" si="111"/>
        <v>24216.380313765643</v>
      </c>
      <c r="AL373">
        <f t="shared" si="107"/>
        <v>1.1048236518763646</v>
      </c>
      <c r="AM373">
        <f t="shared" si="113"/>
        <v>6.0611247610648789E-2</v>
      </c>
      <c r="AN373" s="15">
        <f t="shared" si="108"/>
        <v>1</v>
      </c>
    </row>
    <row r="374" spans="1:40" x14ac:dyDescent="0.25">
      <c r="A374" s="2">
        <v>39629</v>
      </c>
      <c r="B374" s="2">
        <v>39660</v>
      </c>
      <c r="C374" t="s">
        <v>15</v>
      </c>
      <c r="D374">
        <v>4100</v>
      </c>
      <c r="E374">
        <v>190</v>
      </c>
      <c r="F374">
        <v>259.95</v>
      </c>
      <c r="G374">
        <v>172.8</v>
      </c>
      <c r="H374">
        <v>251.6</v>
      </c>
      <c r="I374" t="s">
        <v>16</v>
      </c>
      <c r="J374">
        <v>174.3</v>
      </c>
      <c r="K374">
        <v>183.95</v>
      </c>
      <c r="L374">
        <v>116.55</v>
      </c>
      <c r="M374">
        <v>124.3</v>
      </c>
      <c r="N374">
        <v>4040.55</v>
      </c>
      <c r="O374">
        <v>365</v>
      </c>
      <c r="P374">
        <f>VLOOKUP($A374,Sheet2!$A:$E,2,0)</f>
        <v>4136.25</v>
      </c>
      <c r="Q374">
        <f>VLOOKUP($A374,Sheet2!$A:$E,3,0)</f>
        <v>4163</v>
      </c>
      <c r="R374">
        <f>VLOOKUP($A374,Sheet2!$A:$E,4,0)</f>
        <v>4021.7</v>
      </c>
      <c r="S374">
        <f>VLOOKUP($A374,Sheet2!$A:$E,5,0)</f>
        <v>4040.55</v>
      </c>
      <c r="T374">
        <f t="shared" si="95"/>
        <v>172.8</v>
      </c>
      <c r="U374">
        <f t="shared" si="96"/>
        <v>194.85000000000036</v>
      </c>
      <c r="V374">
        <f t="shared" si="97"/>
        <v>181.64999999999964</v>
      </c>
      <c r="W374">
        <f t="shared" si="98"/>
        <v>183.95</v>
      </c>
      <c r="X374" s="5">
        <f t="shared" si="99"/>
        <v>364.3</v>
      </c>
      <c r="Y374">
        <f t="shared" si="100"/>
        <v>441.59999999999962</v>
      </c>
      <c r="Z374">
        <f t="shared" si="101"/>
        <v>311.40000000000038</v>
      </c>
      <c r="AA374">
        <f t="shared" si="102"/>
        <v>375.9</v>
      </c>
      <c r="AB374">
        <f>IF(Z374/X374&lt;'model parameter'!$B$2,'model parameter'!$B$2,IF(Y374/X374&gt;'model parameter'!$B$1,'model parameter'!$B$1,AA374/X374))</f>
        <v>1.1100000000000001</v>
      </c>
      <c r="AC374">
        <f t="shared" si="112"/>
        <v>0.87026192104944822</v>
      </c>
      <c r="AD374">
        <f t="shared" si="110"/>
        <v>3.3141448770301487</v>
      </c>
      <c r="AF374">
        <f t="shared" si="109"/>
        <v>0.8547900082349722</v>
      </c>
      <c r="AG374">
        <f t="shared" si="103"/>
        <v>1.2121877573428483</v>
      </c>
      <c r="AH374" s="14">
        <f t="shared" si="104"/>
        <v>27387.980051146049</v>
      </c>
      <c r="AI374">
        <f t="shared" si="105"/>
        <v>30258.697607644124</v>
      </c>
      <c r="AJ374" s="14">
        <f t="shared" si="106"/>
        <v>2870.7175564980753</v>
      </c>
      <c r="AK374" s="14">
        <f t="shared" si="111"/>
        <v>27087.097870263719</v>
      </c>
      <c r="AL374">
        <f t="shared" si="107"/>
        <v>1.1048166951756615</v>
      </c>
      <c r="AM374">
        <f t="shared" si="113"/>
        <v>6.6964318275670703E-2</v>
      </c>
      <c r="AN374" s="15">
        <f t="shared" si="108"/>
        <v>1</v>
      </c>
    </row>
    <row r="375" spans="1:40" x14ac:dyDescent="0.25">
      <c r="A375" s="2">
        <v>39630</v>
      </c>
      <c r="B375" s="2">
        <v>39660</v>
      </c>
      <c r="C375" t="s">
        <v>15</v>
      </c>
      <c r="D375">
        <v>4100</v>
      </c>
      <c r="E375">
        <v>250</v>
      </c>
      <c r="F375">
        <v>357.5</v>
      </c>
      <c r="G375">
        <v>211.2</v>
      </c>
      <c r="H375">
        <v>342.9</v>
      </c>
      <c r="I375" t="s">
        <v>16</v>
      </c>
      <c r="J375">
        <v>125.25</v>
      </c>
      <c r="K375">
        <v>153.65</v>
      </c>
      <c r="L375">
        <v>71.599999999999994</v>
      </c>
      <c r="M375">
        <v>76.900000000000006</v>
      </c>
      <c r="N375">
        <v>3896.75</v>
      </c>
      <c r="O375">
        <v>365</v>
      </c>
      <c r="P375">
        <f>VLOOKUP($A375,Sheet2!$A:$E,2,0)</f>
        <v>4039.75</v>
      </c>
      <c r="Q375">
        <f>VLOOKUP($A375,Sheet2!$A:$E,3,0)</f>
        <v>4075.4</v>
      </c>
      <c r="R375">
        <f>VLOOKUP($A375,Sheet2!$A:$E,4,0)</f>
        <v>3878.2</v>
      </c>
      <c r="S375">
        <f>VLOOKUP($A375,Sheet2!$A:$E,5,0)</f>
        <v>3896.75</v>
      </c>
      <c r="T375">
        <f t="shared" si="95"/>
        <v>211.2</v>
      </c>
      <c r="U375">
        <f t="shared" si="96"/>
        <v>293.40000000000055</v>
      </c>
      <c r="V375">
        <f t="shared" si="97"/>
        <v>135.69999999999982</v>
      </c>
      <c r="W375">
        <f t="shared" si="98"/>
        <v>153.65</v>
      </c>
      <c r="X375" s="5">
        <f t="shared" si="99"/>
        <v>375.25</v>
      </c>
      <c r="Y375">
        <f t="shared" si="100"/>
        <v>493.19999999999982</v>
      </c>
      <c r="Z375">
        <f t="shared" si="101"/>
        <v>364.85</v>
      </c>
      <c r="AA375">
        <f t="shared" si="102"/>
        <v>419.79999999999995</v>
      </c>
      <c r="AB375">
        <f>IF(Z375/X375&lt;'model parameter'!$B$2,'model parameter'!$B$2,IF(Y375/X375&gt;'model parameter'!$B$1,'model parameter'!$B$1,AA375/X375))</f>
        <v>1.1100000000000001</v>
      </c>
      <c r="AC375">
        <f t="shared" si="112"/>
        <v>0.96599073236488764</v>
      </c>
      <c r="AD375">
        <f t="shared" si="110"/>
        <v>3.424144877030149</v>
      </c>
      <c r="AF375">
        <f t="shared" si="109"/>
        <v>0.97228514323784154</v>
      </c>
      <c r="AG375">
        <f t="shared" si="103"/>
        <v>1.3143237841439035</v>
      </c>
      <c r="AH375" s="14">
        <f t="shared" si="104"/>
        <v>28209.779478055872</v>
      </c>
      <c r="AI375">
        <f t="shared" si="105"/>
        <v>31169.621484852207</v>
      </c>
      <c r="AJ375" s="14">
        <f t="shared" si="106"/>
        <v>2959.8420067963343</v>
      </c>
      <c r="AK375" s="14">
        <f t="shared" si="111"/>
        <v>30046.939877060053</v>
      </c>
      <c r="AL375">
        <f t="shared" si="107"/>
        <v>1.1049225503197841</v>
      </c>
      <c r="AM375">
        <f t="shared" si="113"/>
        <v>7.39903853295798E-2</v>
      </c>
      <c r="AN375" s="15">
        <f t="shared" si="108"/>
        <v>0</v>
      </c>
    </row>
    <row r="376" spans="1:40" x14ac:dyDescent="0.25">
      <c r="A376" s="2">
        <v>39631</v>
      </c>
      <c r="B376" s="2">
        <v>39660</v>
      </c>
      <c r="C376" t="s">
        <v>15</v>
      </c>
      <c r="D376">
        <v>4100</v>
      </c>
      <c r="E376">
        <v>306</v>
      </c>
      <c r="F376">
        <v>353.3</v>
      </c>
      <c r="G376">
        <v>180</v>
      </c>
      <c r="H376">
        <v>188.8</v>
      </c>
      <c r="I376" t="s">
        <v>16</v>
      </c>
      <c r="J376">
        <v>80</v>
      </c>
      <c r="K376">
        <v>160</v>
      </c>
      <c r="L376">
        <v>71</v>
      </c>
      <c r="M376">
        <v>153.6</v>
      </c>
      <c r="N376">
        <v>4093.35</v>
      </c>
      <c r="O376">
        <v>365</v>
      </c>
      <c r="P376">
        <f>VLOOKUP($A376,Sheet2!$A:$E,2,0)</f>
        <v>3895.3</v>
      </c>
      <c r="Q376">
        <f>VLOOKUP($A376,Sheet2!$A:$E,3,0)</f>
        <v>4107.1499999999996</v>
      </c>
      <c r="R376">
        <f>VLOOKUP($A376,Sheet2!$A:$E,4,0)</f>
        <v>3848.25</v>
      </c>
      <c r="S376">
        <f>VLOOKUP($A376,Sheet2!$A:$E,5,0)</f>
        <v>4093.35</v>
      </c>
      <c r="T376">
        <f t="shared" si="95"/>
        <v>180</v>
      </c>
      <c r="U376">
        <f t="shared" si="96"/>
        <v>322.75</v>
      </c>
      <c r="V376">
        <f t="shared" si="97"/>
        <v>101.55000000000018</v>
      </c>
      <c r="W376">
        <f t="shared" si="98"/>
        <v>160</v>
      </c>
      <c r="X376" s="5">
        <f t="shared" si="99"/>
        <v>386</v>
      </c>
      <c r="Y376">
        <f t="shared" si="100"/>
        <v>454.85000000000019</v>
      </c>
      <c r="Z376">
        <f t="shared" si="101"/>
        <v>340</v>
      </c>
      <c r="AA376">
        <f t="shared" si="102"/>
        <v>342.4</v>
      </c>
      <c r="AB376">
        <f>IF(Z376/X376&lt;'model parameter'!$B$2,'model parameter'!$B$2,IF(Y376/X376&gt;'model parameter'!$B$1,'model parameter'!$B$1,AA376/X376))</f>
        <v>1.1100000000000001</v>
      </c>
      <c r="AC376">
        <f t="shared" si="112"/>
        <v>1.0722497129250255</v>
      </c>
      <c r="AD376">
        <f t="shared" si="110"/>
        <v>3.5341448770301493</v>
      </c>
      <c r="AF376">
        <f t="shared" si="109"/>
        <v>0.88082901554404147</v>
      </c>
      <c r="AG376">
        <f t="shared" si="103"/>
        <v>1.178367875647669</v>
      </c>
      <c r="AH376" s="14">
        <f t="shared" si="104"/>
        <v>29016.568869770999</v>
      </c>
      <c r="AI376">
        <f t="shared" si="105"/>
        <v>32063.907483024523</v>
      </c>
      <c r="AJ376" s="14">
        <f t="shared" si="106"/>
        <v>3047.3386132535234</v>
      </c>
      <c r="AK376" s="14">
        <f t="shared" si="111"/>
        <v>33094.278490313576</v>
      </c>
      <c r="AL376">
        <f t="shared" si="107"/>
        <v>1.1050206393088808</v>
      </c>
      <c r="AM376">
        <f t="shared" si="113"/>
        <v>8.1760902899602708E-2</v>
      </c>
      <c r="AN376" s="15">
        <f t="shared" si="108"/>
        <v>1</v>
      </c>
    </row>
    <row r="377" spans="1:40" x14ac:dyDescent="0.25">
      <c r="A377" s="2">
        <v>39632</v>
      </c>
      <c r="B377" s="2">
        <v>39660</v>
      </c>
      <c r="C377" t="s">
        <v>15</v>
      </c>
      <c r="D377">
        <v>4100</v>
      </c>
      <c r="E377">
        <v>201.55</v>
      </c>
      <c r="F377">
        <v>355</v>
      </c>
      <c r="G377">
        <v>201.55</v>
      </c>
      <c r="H377">
        <v>305.7</v>
      </c>
      <c r="I377" t="s">
        <v>16</v>
      </c>
      <c r="J377">
        <v>133</v>
      </c>
      <c r="K377">
        <v>140</v>
      </c>
      <c r="L377">
        <v>72</v>
      </c>
      <c r="M377">
        <v>89.7</v>
      </c>
      <c r="N377">
        <v>3925.75</v>
      </c>
      <c r="O377">
        <v>365</v>
      </c>
      <c r="P377">
        <f>VLOOKUP($A377,Sheet2!$A:$E,2,0)</f>
        <v>4094.6</v>
      </c>
      <c r="Q377">
        <f>VLOOKUP($A377,Sheet2!$A:$E,3,0)</f>
        <v>4097.3500000000004</v>
      </c>
      <c r="R377">
        <f>VLOOKUP($A377,Sheet2!$A:$E,4,0)</f>
        <v>3874.85</v>
      </c>
      <c r="S377">
        <f>VLOOKUP($A377,Sheet2!$A:$E,5,0)</f>
        <v>3925.75</v>
      </c>
      <c r="T377">
        <f t="shared" si="95"/>
        <v>201.55</v>
      </c>
      <c r="U377">
        <f t="shared" si="96"/>
        <v>297.15000000000009</v>
      </c>
      <c r="V377">
        <f t="shared" si="97"/>
        <v>129.85000000000036</v>
      </c>
      <c r="W377">
        <f t="shared" si="98"/>
        <v>140</v>
      </c>
      <c r="X377" s="5">
        <f t="shared" si="99"/>
        <v>334.55</v>
      </c>
      <c r="Y377">
        <f t="shared" si="100"/>
        <v>484.85000000000036</v>
      </c>
      <c r="Z377">
        <f t="shared" si="101"/>
        <v>334.55</v>
      </c>
      <c r="AA377">
        <f t="shared" si="102"/>
        <v>395.4</v>
      </c>
      <c r="AB377">
        <f>IF(Z377/X377&lt;'model parameter'!$B$2,'model parameter'!$B$2,IF(Y377/X377&gt;'model parameter'!$B$1,'model parameter'!$B$1,AA377/X377))</f>
        <v>1.1100000000000001</v>
      </c>
      <c r="AC377">
        <f t="shared" si="112"/>
        <v>1.1901971813467784</v>
      </c>
      <c r="AD377">
        <f t="shared" si="110"/>
        <v>3.6441448770301497</v>
      </c>
      <c r="AF377">
        <f t="shared" si="109"/>
        <v>1</v>
      </c>
      <c r="AG377">
        <f t="shared" si="103"/>
        <v>1.4492602002690191</v>
      </c>
      <c r="AH377" s="14">
        <f t="shared" si="104"/>
        <v>25155.237315934424</v>
      </c>
      <c r="AI377">
        <f t="shared" si="105"/>
        <v>27783.813101074236</v>
      </c>
      <c r="AJ377" s="14">
        <f t="shared" si="106"/>
        <v>2628.5757851398121</v>
      </c>
      <c r="AK377" s="14">
        <f t="shared" si="111"/>
        <v>35722.854275453385</v>
      </c>
      <c r="AL377">
        <f t="shared" si="107"/>
        <v>1.1044941755916076</v>
      </c>
      <c r="AM377">
        <f t="shared" si="113"/>
        <v>9.0304441043722164E-2</v>
      </c>
      <c r="AN377" s="15">
        <f t="shared" si="108"/>
        <v>0</v>
      </c>
    </row>
    <row r="378" spans="1:40" x14ac:dyDescent="0.25">
      <c r="A378" s="2">
        <v>39633</v>
      </c>
      <c r="B378" s="2">
        <v>39660</v>
      </c>
      <c r="C378" t="s">
        <v>15</v>
      </c>
      <c r="D378">
        <v>4100</v>
      </c>
      <c r="E378">
        <v>320</v>
      </c>
      <c r="F378">
        <v>320</v>
      </c>
      <c r="G378">
        <v>230</v>
      </c>
      <c r="H378">
        <v>240.55</v>
      </c>
      <c r="I378" t="s">
        <v>16</v>
      </c>
      <c r="J378">
        <v>96</v>
      </c>
      <c r="K378">
        <v>125</v>
      </c>
      <c r="L378">
        <v>80.099999999999994</v>
      </c>
      <c r="M378">
        <v>119.15</v>
      </c>
      <c r="N378">
        <v>4016</v>
      </c>
      <c r="O378">
        <v>365</v>
      </c>
      <c r="P378">
        <f>VLOOKUP($A378,Sheet2!$A:$E,2,0)</f>
        <v>3926.65</v>
      </c>
      <c r="Q378">
        <f>VLOOKUP($A378,Sheet2!$A:$E,3,0)</f>
        <v>4033.5</v>
      </c>
      <c r="R378">
        <f>VLOOKUP($A378,Sheet2!$A:$E,4,0)</f>
        <v>3896.4</v>
      </c>
      <c r="S378">
        <f>VLOOKUP($A378,Sheet2!$A:$E,5,0)</f>
        <v>4016</v>
      </c>
      <c r="T378">
        <f t="shared" si="95"/>
        <v>230</v>
      </c>
      <c r="U378">
        <f t="shared" si="96"/>
        <v>283.70000000000027</v>
      </c>
      <c r="V378">
        <f t="shared" si="97"/>
        <v>116.39999999999964</v>
      </c>
      <c r="W378">
        <f t="shared" si="98"/>
        <v>125</v>
      </c>
      <c r="X378" s="5">
        <f t="shared" si="99"/>
        <v>416</v>
      </c>
      <c r="Y378">
        <f t="shared" si="100"/>
        <v>436.39999999999964</v>
      </c>
      <c r="Z378">
        <f t="shared" si="101"/>
        <v>355</v>
      </c>
      <c r="AA378">
        <f t="shared" si="102"/>
        <v>359.70000000000005</v>
      </c>
      <c r="AB378">
        <f>IF(Z378/X378&lt;'model parameter'!$B$2,'model parameter'!$B$2,IF(Y378/X378&gt;'model parameter'!$B$1,'model parameter'!$B$1,AA378/X378))</f>
        <v>0.86466346153846163</v>
      </c>
      <c r="AC378">
        <f t="shared" si="112"/>
        <v>1.0291200147366255</v>
      </c>
      <c r="AD378">
        <f t="shared" si="110"/>
        <v>3.5088083385686115</v>
      </c>
      <c r="AF378">
        <f t="shared" si="109"/>
        <v>0.85336538461538458</v>
      </c>
      <c r="AG378">
        <f t="shared" si="103"/>
        <v>1.0490384615384607</v>
      </c>
      <c r="AH378" s="14">
        <f t="shared" si="104"/>
        <v>31268.074148976</v>
      </c>
      <c r="AI378">
        <f t="shared" si="105"/>
        <v>26910.661706001403</v>
      </c>
      <c r="AJ378" s="14">
        <f t="shared" si="106"/>
        <v>-4357.4124429745971</v>
      </c>
      <c r="AK378" s="14">
        <f t="shared" si="111"/>
        <v>31365.441832478788</v>
      </c>
      <c r="AL378">
        <f t="shared" si="107"/>
        <v>0.86064340188609612</v>
      </c>
      <c r="AM378">
        <f t="shared" si="113"/>
        <v>7.7719921345291446E-2</v>
      </c>
      <c r="AN378" s="15">
        <f t="shared" si="108"/>
        <v>0</v>
      </c>
    </row>
    <row r="379" spans="1:40" x14ac:dyDescent="0.25">
      <c r="A379" s="2">
        <v>39636</v>
      </c>
      <c r="B379" s="2">
        <v>39660</v>
      </c>
      <c r="C379" t="s">
        <v>15</v>
      </c>
      <c r="D379">
        <v>4100</v>
      </c>
      <c r="E379">
        <v>209.95</v>
      </c>
      <c r="F379">
        <v>240</v>
      </c>
      <c r="G379">
        <v>160.1</v>
      </c>
      <c r="H379">
        <v>225.1</v>
      </c>
      <c r="I379" t="s">
        <v>16</v>
      </c>
      <c r="J379">
        <v>170</v>
      </c>
      <c r="K379">
        <v>170</v>
      </c>
      <c r="L379">
        <v>96.2</v>
      </c>
      <c r="M379">
        <v>102.25</v>
      </c>
      <c r="N379">
        <v>4030</v>
      </c>
      <c r="O379">
        <v>365</v>
      </c>
      <c r="P379">
        <f>VLOOKUP($A379,Sheet2!$A:$E,2,0)</f>
        <v>4002</v>
      </c>
      <c r="Q379">
        <f>VLOOKUP($A379,Sheet2!$A:$E,3,0)</f>
        <v>4114.5</v>
      </c>
      <c r="R379">
        <f>VLOOKUP($A379,Sheet2!$A:$E,4,0)</f>
        <v>4002</v>
      </c>
      <c r="S379">
        <f>VLOOKUP($A379,Sheet2!$A:$E,5,0)</f>
        <v>4030</v>
      </c>
      <c r="T379">
        <f t="shared" si="95"/>
        <v>160.1</v>
      </c>
      <c r="U379">
        <f t="shared" si="96"/>
        <v>194.19999999999982</v>
      </c>
      <c r="V379">
        <f t="shared" si="97"/>
        <v>142</v>
      </c>
      <c r="W379">
        <f t="shared" si="98"/>
        <v>170</v>
      </c>
      <c r="X379" s="5">
        <f t="shared" si="99"/>
        <v>379.95</v>
      </c>
      <c r="Y379">
        <f t="shared" si="100"/>
        <v>382</v>
      </c>
      <c r="Z379">
        <f t="shared" si="101"/>
        <v>290.39999999999981</v>
      </c>
      <c r="AA379">
        <f t="shared" si="102"/>
        <v>327.35000000000002</v>
      </c>
      <c r="AB379">
        <f>IF(Z379/X379&lt;'model parameter'!$B$2,'model parameter'!$B$2,IF(Y379/X379&gt;'model parameter'!$B$1,'model parameter'!$B$1,AA379/X379))</f>
        <v>0.86156073167522051</v>
      </c>
      <c r="AC379">
        <f t="shared" si="112"/>
        <v>0.88664939287810074</v>
      </c>
      <c r="AD379">
        <f t="shared" si="110"/>
        <v>3.3703690702438323</v>
      </c>
      <c r="AF379">
        <f t="shared" si="109"/>
        <v>0.76431109356494231</v>
      </c>
      <c r="AG379">
        <f t="shared" si="103"/>
        <v>1.0053954467693118</v>
      </c>
      <c r="AH379" s="14">
        <f t="shared" si="104"/>
        <v>28562.515305131325</v>
      </c>
      <c r="AI379">
        <f t="shared" si="105"/>
        <v>24486.177981645698</v>
      </c>
      <c r="AJ379" s="14">
        <f t="shared" si="106"/>
        <v>-4076.3373234856263</v>
      </c>
      <c r="AK379" s="14">
        <f t="shared" si="111"/>
        <v>27289.104508993161</v>
      </c>
      <c r="AL379">
        <f t="shared" si="107"/>
        <v>0.85728367127550209</v>
      </c>
      <c r="AM379">
        <f t="shared" si="113"/>
        <v>6.6628019502134705E-2</v>
      </c>
      <c r="AN379" s="15">
        <f t="shared" si="108"/>
        <v>0</v>
      </c>
    </row>
    <row r="380" spans="1:40" x14ac:dyDescent="0.25">
      <c r="A380" s="2">
        <v>39637</v>
      </c>
      <c r="B380" s="2">
        <v>39660</v>
      </c>
      <c r="C380" t="s">
        <v>15</v>
      </c>
      <c r="D380">
        <v>4100</v>
      </c>
      <c r="E380">
        <v>255</v>
      </c>
      <c r="F380">
        <v>321</v>
      </c>
      <c r="G380">
        <v>236.5</v>
      </c>
      <c r="H380">
        <v>256.64999999999998</v>
      </c>
      <c r="I380" t="s">
        <v>16</v>
      </c>
      <c r="J380">
        <v>72</v>
      </c>
      <c r="K380">
        <v>93.7</v>
      </c>
      <c r="L380">
        <v>30</v>
      </c>
      <c r="M380">
        <v>82.65</v>
      </c>
      <c r="N380">
        <v>3988.55</v>
      </c>
      <c r="O380">
        <v>365</v>
      </c>
      <c r="P380">
        <f>VLOOKUP($A380,Sheet2!$A:$E,2,0)</f>
        <v>4028.7</v>
      </c>
      <c r="Q380">
        <f>VLOOKUP($A380,Sheet2!$A:$E,3,0)</f>
        <v>4028.7</v>
      </c>
      <c r="R380">
        <f>VLOOKUP($A380,Sheet2!$A:$E,4,0)</f>
        <v>3896.05</v>
      </c>
      <c r="S380">
        <f>VLOOKUP($A380,Sheet2!$A:$E,5,0)</f>
        <v>3988.55</v>
      </c>
      <c r="T380">
        <f t="shared" si="95"/>
        <v>236.5</v>
      </c>
      <c r="U380">
        <f t="shared" si="96"/>
        <v>233.94999999999982</v>
      </c>
      <c r="V380">
        <f t="shared" si="97"/>
        <v>117.05000000000018</v>
      </c>
      <c r="W380">
        <f t="shared" si="98"/>
        <v>93.7</v>
      </c>
      <c r="X380" s="5">
        <f t="shared" si="99"/>
        <v>327</v>
      </c>
      <c r="Y380">
        <f t="shared" si="100"/>
        <v>438.05000000000018</v>
      </c>
      <c r="Z380">
        <f t="shared" si="101"/>
        <v>263.94999999999982</v>
      </c>
      <c r="AA380">
        <f t="shared" si="102"/>
        <v>339.29999999999995</v>
      </c>
      <c r="AB380">
        <f>IF(Z380/X380&lt;'model parameter'!$B$2,'model parameter'!$B$2,IF(Y380/X380&gt;'model parameter'!$B$1,'model parameter'!$B$1,AA380/X380))</f>
        <v>1.1100000000000001</v>
      </c>
      <c r="AC380">
        <f t="shared" si="112"/>
        <v>0.98418082609469193</v>
      </c>
      <c r="AD380">
        <f t="shared" si="110"/>
        <v>3.4803690702438326</v>
      </c>
      <c r="AF380">
        <f t="shared" si="109"/>
        <v>0.80718654434250714</v>
      </c>
      <c r="AG380">
        <f t="shared" si="103"/>
        <v>1.3396024464831811</v>
      </c>
      <c r="AH380" s="14">
        <f t="shared" si="104"/>
        <v>24588.608487334499</v>
      </c>
      <c r="AI380">
        <f t="shared" si="105"/>
        <v>27155.733167474144</v>
      </c>
      <c r="AJ380" s="14">
        <f t="shared" si="106"/>
        <v>2567.1246801396446</v>
      </c>
      <c r="AK380" s="14">
        <f t="shared" si="111"/>
        <v>29856.229189132806</v>
      </c>
      <c r="AL380">
        <f t="shared" si="107"/>
        <v>1.1044030076554336</v>
      </c>
      <c r="AM380">
        <f t="shared" si="113"/>
        <v>7.3584185132282459E-2</v>
      </c>
      <c r="AN380" s="15">
        <f t="shared" si="108"/>
        <v>1</v>
      </c>
    </row>
    <row r="381" spans="1:40" x14ac:dyDescent="0.25">
      <c r="A381" s="2">
        <v>39638</v>
      </c>
      <c r="B381" s="2">
        <v>39660</v>
      </c>
      <c r="C381" t="s">
        <v>15</v>
      </c>
      <c r="D381">
        <v>4100</v>
      </c>
      <c r="E381">
        <v>180</v>
      </c>
      <c r="F381">
        <v>180</v>
      </c>
      <c r="G381">
        <v>126.7</v>
      </c>
      <c r="H381">
        <v>132.65</v>
      </c>
      <c r="I381" t="s">
        <v>16</v>
      </c>
      <c r="J381">
        <v>115</v>
      </c>
      <c r="K381">
        <v>176.4</v>
      </c>
      <c r="L381">
        <v>115</v>
      </c>
      <c r="M381">
        <v>168.85</v>
      </c>
      <c r="N381">
        <v>4157.1000000000004</v>
      </c>
      <c r="O381">
        <v>365</v>
      </c>
      <c r="P381">
        <f>VLOOKUP($A381,Sheet2!$A:$E,2,0)</f>
        <v>3990.9</v>
      </c>
      <c r="Q381">
        <f>VLOOKUP($A381,Sheet2!$A:$E,3,0)</f>
        <v>4169.3999999999996</v>
      </c>
      <c r="R381">
        <f>VLOOKUP($A381,Sheet2!$A:$E,4,0)</f>
        <v>3990.9</v>
      </c>
      <c r="S381">
        <f>VLOOKUP($A381,Sheet2!$A:$E,5,0)</f>
        <v>4157.1000000000004</v>
      </c>
      <c r="T381">
        <f t="shared" si="95"/>
        <v>126.7</v>
      </c>
      <c r="U381">
        <f t="shared" si="96"/>
        <v>180</v>
      </c>
      <c r="V381">
        <f t="shared" si="97"/>
        <v>115</v>
      </c>
      <c r="W381">
        <f t="shared" si="98"/>
        <v>176.4</v>
      </c>
      <c r="X381" s="5">
        <f t="shared" si="99"/>
        <v>295</v>
      </c>
      <c r="Y381">
        <f t="shared" si="100"/>
        <v>303.10000000000002</v>
      </c>
      <c r="Z381">
        <f t="shared" si="101"/>
        <v>295</v>
      </c>
      <c r="AA381">
        <f t="shared" si="102"/>
        <v>301.5</v>
      </c>
      <c r="AB381">
        <f>IF(Z381/X381&lt;'model parameter'!$B$2,'model parameter'!$B$2,IF(Y381/X381&gt;'model parameter'!$B$1,'model parameter'!$B$1,AA381/X381))</f>
        <v>1.0220338983050847</v>
      </c>
      <c r="AC381">
        <f t="shared" si="112"/>
        <v>1.0058661663306767</v>
      </c>
      <c r="AD381">
        <f t="shared" si="110"/>
        <v>3.5024029685489175</v>
      </c>
      <c r="AF381">
        <f t="shared" si="109"/>
        <v>1</v>
      </c>
      <c r="AG381">
        <f t="shared" si="103"/>
        <v>1.0274576271186442</v>
      </c>
      <c r="AH381" s="14">
        <f t="shared" si="104"/>
        <v>22187.002856182498</v>
      </c>
      <c r="AI381">
        <f t="shared" si="105"/>
        <v>22548.839364192998</v>
      </c>
      <c r="AJ381" s="14">
        <f t="shared" si="106"/>
        <v>361.83650801049953</v>
      </c>
      <c r="AK381" s="14">
        <f t="shared" si="111"/>
        <v>30218.065697143305</v>
      </c>
      <c r="AL381">
        <f t="shared" si="107"/>
        <v>1.0163084897205785</v>
      </c>
      <c r="AM381">
        <f t="shared" si="113"/>
        <v>7.4784232059109432E-2</v>
      </c>
      <c r="AN381" s="15">
        <f t="shared" si="108"/>
        <v>0</v>
      </c>
    </row>
    <row r="382" spans="1:40" x14ac:dyDescent="0.25">
      <c r="A382" s="2">
        <v>39639</v>
      </c>
      <c r="B382" s="2">
        <v>39660</v>
      </c>
      <c r="C382" t="s">
        <v>15</v>
      </c>
      <c r="D382">
        <v>4100</v>
      </c>
      <c r="E382">
        <v>142</v>
      </c>
      <c r="F382">
        <v>158</v>
      </c>
      <c r="G382">
        <v>118.15</v>
      </c>
      <c r="H382">
        <v>128.80000000000001</v>
      </c>
      <c r="I382" t="s">
        <v>16</v>
      </c>
      <c r="J382">
        <v>162</v>
      </c>
      <c r="K382">
        <v>182</v>
      </c>
      <c r="L382">
        <v>144</v>
      </c>
      <c r="M382">
        <v>175.1</v>
      </c>
      <c r="N382">
        <v>4162.2</v>
      </c>
      <c r="O382">
        <v>365</v>
      </c>
      <c r="P382">
        <f>VLOOKUP($A382,Sheet2!$A:$E,2,0)</f>
        <v>4155.6499999999996</v>
      </c>
      <c r="Q382">
        <f>VLOOKUP($A382,Sheet2!$A:$E,3,0)</f>
        <v>4187.95</v>
      </c>
      <c r="R382">
        <f>VLOOKUP($A382,Sheet2!$A:$E,4,0)</f>
        <v>4110.3999999999996</v>
      </c>
      <c r="S382">
        <f>VLOOKUP($A382,Sheet2!$A:$E,5,0)</f>
        <v>4162.2</v>
      </c>
      <c r="T382">
        <f t="shared" si="95"/>
        <v>118.15</v>
      </c>
      <c r="U382">
        <f t="shared" si="96"/>
        <v>133.60000000000036</v>
      </c>
      <c r="V382">
        <f t="shared" si="97"/>
        <v>168.39999999999964</v>
      </c>
      <c r="W382">
        <f t="shared" si="98"/>
        <v>182</v>
      </c>
      <c r="X382" s="5">
        <f t="shared" si="99"/>
        <v>304</v>
      </c>
      <c r="Y382">
        <f t="shared" si="100"/>
        <v>326.39999999999964</v>
      </c>
      <c r="Z382">
        <f t="shared" si="101"/>
        <v>277.60000000000036</v>
      </c>
      <c r="AA382">
        <f t="shared" si="102"/>
        <v>303.89999999999998</v>
      </c>
      <c r="AB382">
        <f>IF(Z382/X382&lt;'model parameter'!$B$2,'model parameter'!$B$2,IF(Y382/X382&gt;'model parameter'!$B$1,'model parameter'!$B$1,AA382/X382))</f>
        <v>0.99967105263157885</v>
      </c>
      <c r="AC382">
        <f t="shared" si="112"/>
        <v>1.0055352893022784</v>
      </c>
      <c r="AD382">
        <f t="shared" si="110"/>
        <v>3.5020740211804964</v>
      </c>
      <c r="AF382">
        <f t="shared" si="109"/>
        <v>0.91315789473684328</v>
      </c>
      <c r="AG382">
        <f t="shared" si="103"/>
        <v>1.0736842105263147</v>
      </c>
      <c r="AH382" s="14">
        <f t="shared" si="104"/>
        <v>22862.454439943998</v>
      </c>
      <c r="AI382">
        <f t="shared" si="105"/>
        <v>22728.708326741798</v>
      </c>
      <c r="AJ382" s="14">
        <f t="shared" si="106"/>
        <v>-133.74611320219992</v>
      </c>
      <c r="AK382" s="14">
        <f t="shared" si="111"/>
        <v>30084.319583941106</v>
      </c>
      <c r="AL382">
        <f t="shared" si="107"/>
        <v>0.99414996698829827</v>
      </c>
      <c r="AM382">
        <f t="shared" si="113"/>
        <v>7.4346741832808885E-2</v>
      </c>
      <c r="AN382" s="15">
        <f t="shared" si="108"/>
        <v>0</v>
      </c>
    </row>
    <row r="383" spans="1:40" x14ac:dyDescent="0.25">
      <c r="A383" s="2">
        <v>39640</v>
      </c>
      <c r="B383" s="2">
        <v>39660</v>
      </c>
      <c r="C383" t="s">
        <v>15</v>
      </c>
      <c r="D383">
        <v>4100</v>
      </c>
      <c r="E383">
        <v>115</v>
      </c>
      <c r="F383">
        <v>208</v>
      </c>
      <c r="G383">
        <v>108.25</v>
      </c>
      <c r="H383">
        <v>185.35</v>
      </c>
      <c r="I383" t="s">
        <v>16</v>
      </c>
      <c r="J383">
        <v>170.25</v>
      </c>
      <c r="K383">
        <v>190</v>
      </c>
      <c r="L383">
        <v>90</v>
      </c>
      <c r="M383">
        <v>105.7</v>
      </c>
      <c r="N383">
        <v>4049</v>
      </c>
      <c r="O383">
        <v>365</v>
      </c>
      <c r="P383">
        <f>VLOOKUP($A383,Sheet2!$A:$E,2,0)</f>
        <v>4166</v>
      </c>
      <c r="Q383">
        <f>VLOOKUP($A383,Sheet2!$A:$E,3,0)</f>
        <v>4215.5</v>
      </c>
      <c r="R383">
        <f>VLOOKUP($A383,Sheet2!$A:$E,4,0)</f>
        <v>4014.45</v>
      </c>
      <c r="S383">
        <f>VLOOKUP($A383,Sheet2!$A:$E,5,0)</f>
        <v>4049</v>
      </c>
      <c r="T383">
        <f t="shared" si="95"/>
        <v>108.25</v>
      </c>
      <c r="U383">
        <f t="shared" si="96"/>
        <v>175.55000000000018</v>
      </c>
      <c r="V383">
        <f t="shared" si="97"/>
        <v>122.44999999999982</v>
      </c>
      <c r="W383">
        <f t="shared" si="98"/>
        <v>190</v>
      </c>
      <c r="X383" s="5">
        <f t="shared" si="99"/>
        <v>285.25</v>
      </c>
      <c r="Y383">
        <f t="shared" si="100"/>
        <v>330.44999999999982</v>
      </c>
      <c r="Z383">
        <f t="shared" si="101"/>
        <v>265.55000000000018</v>
      </c>
      <c r="AA383">
        <f t="shared" si="102"/>
        <v>291.05</v>
      </c>
      <c r="AB383">
        <f>IF(Z383/X383&lt;'model parameter'!$B$2,'model parameter'!$B$2,IF(Y383/X383&gt;'model parameter'!$B$1,'model parameter'!$B$1,AA383/X383))</f>
        <v>1.1100000000000001</v>
      </c>
      <c r="AC383">
        <f t="shared" si="112"/>
        <v>1.1161441711255291</v>
      </c>
      <c r="AD383">
        <f t="shared" si="110"/>
        <v>3.6120740211804963</v>
      </c>
      <c r="AF383">
        <f t="shared" si="109"/>
        <v>0.93093777388255983</v>
      </c>
      <c r="AG383">
        <f t="shared" si="103"/>
        <v>1.1584574934268179</v>
      </c>
      <c r="AH383" s="14">
        <f t="shared" si="104"/>
        <v>21455.263640440873</v>
      </c>
      <c r="AI383">
        <f t="shared" si="105"/>
        <v>23682.575918758408</v>
      </c>
      <c r="AJ383" s="14">
        <f t="shared" si="106"/>
        <v>2227.3122783175349</v>
      </c>
      <c r="AK383" s="14">
        <f t="shared" si="111"/>
        <v>32311.63186225864</v>
      </c>
      <c r="AL383">
        <f t="shared" si="107"/>
        <v>1.103811927722915</v>
      </c>
      <c r="AM383">
        <f t="shared" si="113"/>
        <v>8.2064820422390661E-2</v>
      </c>
      <c r="AN383" s="15">
        <f t="shared" si="108"/>
        <v>0</v>
      </c>
    </row>
    <row r="384" spans="1:40" x14ac:dyDescent="0.25">
      <c r="A384" s="2">
        <v>39643</v>
      </c>
      <c r="B384" s="2">
        <v>39660</v>
      </c>
      <c r="C384" t="s">
        <v>15</v>
      </c>
      <c r="D384">
        <v>4100</v>
      </c>
      <c r="E384">
        <v>197</v>
      </c>
      <c r="F384">
        <v>202.15</v>
      </c>
      <c r="G384">
        <v>134</v>
      </c>
      <c r="H384">
        <v>177.85</v>
      </c>
      <c r="I384" t="s">
        <v>16</v>
      </c>
      <c r="J384">
        <v>100</v>
      </c>
      <c r="K384">
        <v>144.5</v>
      </c>
      <c r="L384">
        <v>95</v>
      </c>
      <c r="M384">
        <v>106.2</v>
      </c>
      <c r="N384">
        <v>4039.7</v>
      </c>
      <c r="O384">
        <v>365</v>
      </c>
      <c r="P384">
        <f>VLOOKUP($A384,Sheet2!$A:$E,2,0)</f>
        <v>4047.45</v>
      </c>
      <c r="Q384">
        <f>VLOOKUP($A384,Sheet2!$A:$E,3,0)</f>
        <v>4118.1000000000004</v>
      </c>
      <c r="R384">
        <f>VLOOKUP($A384,Sheet2!$A:$E,4,0)</f>
        <v>4004.25</v>
      </c>
      <c r="S384">
        <f>VLOOKUP($A384,Sheet2!$A:$E,5,0)</f>
        <v>4039.7</v>
      </c>
      <c r="T384">
        <f t="shared" si="95"/>
        <v>134</v>
      </c>
      <c r="U384">
        <f t="shared" si="96"/>
        <v>190.75</v>
      </c>
      <c r="V384">
        <f t="shared" si="97"/>
        <v>106.39999999999964</v>
      </c>
      <c r="W384">
        <f t="shared" si="98"/>
        <v>144.5</v>
      </c>
      <c r="X384" s="5">
        <f t="shared" si="99"/>
        <v>297</v>
      </c>
      <c r="Y384">
        <f t="shared" si="100"/>
        <v>308.54999999999961</v>
      </c>
      <c r="Z384">
        <f t="shared" si="101"/>
        <v>278.5</v>
      </c>
      <c r="AA384">
        <f t="shared" si="102"/>
        <v>284.05</v>
      </c>
      <c r="AB384">
        <f>IF(Z384/X384&lt;'model parameter'!$B$2,'model parameter'!$B$2,IF(Y384/X384&gt;'model parameter'!$B$1,'model parameter'!$B$1,AA384/X384))</f>
        <v>0.95639730639730647</v>
      </c>
      <c r="AC384">
        <f t="shared" si="112"/>
        <v>1.0674772788155102</v>
      </c>
      <c r="AD384">
        <f t="shared" si="110"/>
        <v>3.5684713275778028</v>
      </c>
      <c r="AF384">
        <f t="shared" si="109"/>
        <v>0.93771043771043772</v>
      </c>
      <c r="AG384">
        <f t="shared" si="103"/>
        <v>1.0388888888888876</v>
      </c>
      <c r="AH384" s="14">
        <f t="shared" si="104"/>
        <v>22337.103208129498</v>
      </c>
      <c r="AI384">
        <f t="shared" si="105"/>
        <v>21241.042115661101</v>
      </c>
      <c r="AJ384" s="14">
        <f t="shared" si="106"/>
        <v>-1096.061092468397</v>
      </c>
      <c r="AK384" s="14">
        <f t="shared" si="111"/>
        <v>31215.570769790244</v>
      </c>
      <c r="AL384">
        <f t="shared" si="107"/>
        <v>0.95093092052914496</v>
      </c>
      <c r="AM384">
        <f t="shared" si="113"/>
        <v>7.803797522732292E-2</v>
      </c>
      <c r="AN384" s="15">
        <f t="shared" si="108"/>
        <v>0</v>
      </c>
    </row>
    <row r="385" spans="1:40" x14ac:dyDescent="0.25">
      <c r="A385" s="2">
        <v>39644</v>
      </c>
      <c r="B385" s="2">
        <v>39660</v>
      </c>
      <c r="C385" t="s">
        <v>15</v>
      </c>
      <c r="D385">
        <v>4100</v>
      </c>
      <c r="E385">
        <v>211.35</v>
      </c>
      <c r="F385">
        <v>340</v>
      </c>
      <c r="G385">
        <v>211.35</v>
      </c>
      <c r="H385">
        <v>312.3</v>
      </c>
      <c r="I385" t="s">
        <v>16</v>
      </c>
      <c r="J385">
        <v>79</v>
      </c>
      <c r="K385">
        <v>79</v>
      </c>
      <c r="L385">
        <v>37.25</v>
      </c>
      <c r="M385">
        <v>42.4</v>
      </c>
      <c r="N385">
        <v>3861.1</v>
      </c>
      <c r="O385">
        <v>365</v>
      </c>
      <c r="P385">
        <f>VLOOKUP($A385,Sheet2!$A:$E,2,0)</f>
        <v>4039.3</v>
      </c>
      <c r="Q385">
        <f>VLOOKUP($A385,Sheet2!$A:$E,3,0)</f>
        <v>4040.7</v>
      </c>
      <c r="R385">
        <f>VLOOKUP($A385,Sheet2!$A:$E,4,0)</f>
        <v>3835.5</v>
      </c>
      <c r="S385">
        <f>VLOOKUP($A385,Sheet2!$A:$E,5,0)</f>
        <v>3861.1</v>
      </c>
      <c r="T385">
        <f t="shared" si="95"/>
        <v>211.35</v>
      </c>
      <c r="U385">
        <f t="shared" si="96"/>
        <v>301.75</v>
      </c>
      <c r="V385">
        <f t="shared" si="97"/>
        <v>75.5</v>
      </c>
      <c r="W385">
        <f t="shared" si="98"/>
        <v>79</v>
      </c>
      <c r="X385" s="5">
        <f t="shared" si="99"/>
        <v>290.35000000000002</v>
      </c>
      <c r="Y385">
        <f t="shared" si="100"/>
        <v>415.5</v>
      </c>
      <c r="Z385">
        <f t="shared" si="101"/>
        <v>290.35000000000002</v>
      </c>
      <c r="AA385">
        <f t="shared" si="102"/>
        <v>354.7</v>
      </c>
      <c r="AB385">
        <f>IF(Z385/X385&lt;'model parameter'!$B$2,'model parameter'!$B$2,IF(Y385/X385&gt;'model parameter'!$B$1,'model parameter'!$B$1,AA385/X385))</f>
        <v>1.1100000000000001</v>
      </c>
      <c r="AC385">
        <f t="shared" si="112"/>
        <v>1.1848997794852165</v>
      </c>
      <c r="AD385">
        <f t="shared" si="110"/>
        <v>3.6784713275778032</v>
      </c>
      <c r="AF385">
        <f t="shared" si="109"/>
        <v>1</v>
      </c>
      <c r="AG385">
        <f t="shared" si="103"/>
        <v>1.4310315136903735</v>
      </c>
      <c r="AH385" s="14">
        <f t="shared" si="104"/>
        <v>21838.019537905722</v>
      </c>
      <c r="AI385">
        <f t="shared" si="105"/>
        <v>24106.841834170387</v>
      </c>
      <c r="AJ385" s="14">
        <f t="shared" si="106"/>
        <v>2268.8222962646651</v>
      </c>
      <c r="AK385" s="14">
        <f t="shared" si="111"/>
        <v>33484.393066054909</v>
      </c>
      <c r="AL385">
        <f t="shared" si="107"/>
        <v>1.1038932258635688</v>
      </c>
      <c r="AM385">
        <f t="shared" si="113"/>
        <v>8.6145592213550767E-2</v>
      </c>
      <c r="AN385" s="15">
        <f t="shared" si="108"/>
        <v>0</v>
      </c>
    </row>
    <row r="386" spans="1:40" x14ac:dyDescent="0.25">
      <c r="A386" s="2">
        <v>39645</v>
      </c>
      <c r="B386" s="2">
        <v>39660</v>
      </c>
      <c r="C386" t="s">
        <v>15</v>
      </c>
      <c r="D386">
        <v>4100</v>
      </c>
      <c r="E386">
        <v>302</v>
      </c>
      <c r="F386">
        <v>364.75</v>
      </c>
      <c r="G386">
        <v>255.1</v>
      </c>
      <c r="H386">
        <v>338.95</v>
      </c>
      <c r="I386" t="s">
        <v>16</v>
      </c>
      <c r="J386">
        <v>35.299999999999997</v>
      </c>
      <c r="K386">
        <v>58.2</v>
      </c>
      <c r="L386">
        <v>30.1</v>
      </c>
      <c r="M386">
        <v>35.35</v>
      </c>
      <c r="N386">
        <v>3816.7</v>
      </c>
      <c r="O386">
        <v>365</v>
      </c>
      <c r="P386">
        <f>VLOOKUP($A386,Sheet2!$A:$E,2,0)</f>
        <v>3861.55</v>
      </c>
      <c r="Q386">
        <f>VLOOKUP($A386,Sheet2!$A:$E,3,0)</f>
        <v>3920.05</v>
      </c>
      <c r="R386">
        <f>VLOOKUP($A386,Sheet2!$A:$E,4,0)</f>
        <v>3790.2</v>
      </c>
      <c r="S386">
        <f>VLOOKUP($A386,Sheet2!$A:$E,5,0)</f>
        <v>3816.7</v>
      </c>
      <c r="T386">
        <f t="shared" si="95"/>
        <v>255.1</v>
      </c>
      <c r="U386">
        <f t="shared" si="96"/>
        <v>339.90000000000055</v>
      </c>
      <c r="V386">
        <f t="shared" si="97"/>
        <v>54.949999999999818</v>
      </c>
      <c r="W386">
        <f t="shared" si="98"/>
        <v>58.2</v>
      </c>
      <c r="X386" s="5">
        <f t="shared" si="99"/>
        <v>337.3</v>
      </c>
      <c r="Y386">
        <f t="shared" si="100"/>
        <v>419.69999999999982</v>
      </c>
      <c r="Z386">
        <f t="shared" si="101"/>
        <v>313.3</v>
      </c>
      <c r="AA386">
        <f t="shared" si="102"/>
        <v>374.3</v>
      </c>
      <c r="AB386">
        <f>IF(Z386/X386&lt;'model parameter'!$B$2,'model parameter'!$B$2,IF(Y386/X386&gt;'model parameter'!$B$1,'model parameter'!$B$1,AA386/X386))</f>
        <v>1.1100000000000001</v>
      </c>
      <c r="AC386">
        <f t="shared" si="112"/>
        <v>1.3152387552285905</v>
      </c>
      <c r="AD386">
        <f t="shared" si="110"/>
        <v>3.7884713275778035</v>
      </c>
      <c r="AF386">
        <f t="shared" si="109"/>
        <v>0.92884672398458346</v>
      </c>
      <c r="AG386">
        <f t="shared" si="103"/>
        <v>1.2442929143195962</v>
      </c>
      <c r="AH386" s="14">
        <f t="shared" si="104"/>
        <v>25361.625299861545</v>
      </c>
      <c r="AI386">
        <f t="shared" si="105"/>
        <v>28012.583937815987</v>
      </c>
      <c r="AJ386" s="14">
        <f t="shared" si="106"/>
        <v>2650.9586379544417</v>
      </c>
      <c r="AK386" s="14">
        <f t="shared" si="111"/>
        <v>36135.35170400935</v>
      </c>
      <c r="AL386">
        <f t="shared" si="107"/>
        <v>1.1045263703177932</v>
      </c>
      <c r="AM386">
        <f t="shared" si="113"/>
        <v>9.5150078286509981E-2</v>
      </c>
      <c r="AN386" s="15">
        <f t="shared" si="108"/>
        <v>0</v>
      </c>
    </row>
    <row r="387" spans="1:40" x14ac:dyDescent="0.25">
      <c r="A387" s="2">
        <v>39646</v>
      </c>
      <c r="B387" s="2">
        <v>39660</v>
      </c>
      <c r="C387" t="s">
        <v>15</v>
      </c>
      <c r="D387">
        <v>4100</v>
      </c>
      <c r="E387">
        <v>225</v>
      </c>
      <c r="F387">
        <v>281</v>
      </c>
      <c r="G387">
        <v>215</v>
      </c>
      <c r="H387">
        <v>235.75</v>
      </c>
      <c r="I387" t="s">
        <v>16</v>
      </c>
      <c r="J387">
        <v>50.1</v>
      </c>
      <c r="K387">
        <v>68.45</v>
      </c>
      <c r="L387">
        <v>46.15</v>
      </c>
      <c r="M387">
        <v>64.5</v>
      </c>
      <c r="N387">
        <v>3947.2</v>
      </c>
      <c r="O387">
        <v>365</v>
      </c>
      <c r="P387">
        <f>VLOOKUP($A387,Sheet2!$A:$E,2,0)</f>
        <v>3823.15</v>
      </c>
      <c r="Q387">
        <f>VLOOKUP($A387,Sheet2!$A:$E,3,0)</f>
        <v>3968.75</v>
      </c>
      <c r="R387">
        <f>VLOOKUP($A387,Sheet2!$A:$E,4,0)</f>
        <v>3823.15</v>
      </c>
      <c r="S387">
        <f>VLOOKUP($A387,Sheet2!$A:$E,5,0)</f>
        <v>3947.2</v>
      </c>
      <c r="T387">
        <f t="shared" ref="T387:T450" si="115">MAX(K387+D387-Q387,0,G387)</f>
        <v>215</v>
      </c>
      <c r="U387">
        <f t="shared" ref="U387:U450" si="116">MIN(MAX(L387+D387-R387,0),F387)</f>
        <v>281</v>
      </c>
      <c r="V387">
        <f t="shared" ref="V387:V450" si="117">MAX(L387,F387+R387-D387)</f>
        <v>46.15</v>
      </c>
      <c r="W387">
        <f t="shared" ref="W387:W450" si="118">MIN(K387,G387+Q387-D387)</f>
        <v>68.45</v>
      </c>
      <c r="X387" s="5">
        <f t="shared" ref="X387:X450" si="119">E387+J387</f>
        <v>275.10000000000002</v>
      </c>
      <c r="Y387">
        <f t="shared" ref="Y387:Y450" si="120">MAX(T387+K387,U387+L387,V387+F387,W387+G387,X387,AA387)</f>
        <v>327.14999999999998</v>
      </c>
      <c r="Z387">
        <f t="shared" ref="Z387:Z450" si="121">MIN(T387+K387,U387+L387,V387+F387,W387+G387,X387,AA387)</f>
        <v>275.10000000000002</v>
      </c>
      <c r="AA387">
        <f t="shared" ref="AA387:AA450" si="122">H387+M387</f>
        <v>300.25</v>
      </c>
      <c r="AB387">
        <f>IF(Z387/X387&lt;'model parameter'!$B$2,'model parameter'!$B$2,IF(Y387/X387&gt;'model parameter'!$B$1,'model parameter'!$B$1,AA387/X387))</f>
        <v>1.1100000000000001</v>
      </c>
      <c r="AC387">
        <f t="shared" si="112"/>
        <v>1.4599150183037355</v>
      </c>
      <c r="AD387">
        <f t="shared" si="110"/>
        <v>3.8984713275778038</v>
      </c>
      <c r="AF387">
        <f t="shared" si="109"/>
        <v>1</v>
      </c>
      <c r="AG387">
        <f t="shared" ref="AG387:AG450" si="123">Y387/X387</f>
        <v>1.189203925845147</v>
      </c>
      <c r="AH387" s="14">
        <f t="shared" ref="AH387:AH450" si="124">(75*X387+20*2*1.18+0.00055*75*X387*1.18)*1.00002</f>
        <v>20693.504354309847</v>
      </c>
      <c r="AI387">
        <f t="shared" ref="AI387:AI450" si="125">(AB387*X387*75-20*2*1.18-0.0006*75*X387*1.18*AB387)*(1-0.00002)</f>
        <v>22838.203557693385</v>
      </c>
      <c r="AJ387" s="14">
        <f t="shared" ref="AJ387:AJ450" si="126">AI387-AH387</f>
        <v>2144.6992033835377</v>
      </c>
      <c r="AK387" s="14">
        <f t="shared" si="111"/>
        <v>38280.050907392884</v>
      </c>
      <c r="AL387">
        <f t="shared" ref="AL387:AL450" si="127">AI387/AH387</f>
        <v>1.1036411796988295</v>
      </c>
      <c r="AM387">
        <f t="shared" si="113"/>
        <v>0.10501154464855986</v>
      </c>
      <c r="AN387" s="15">
        <f t="shared" ref="AN387:AN450" si="128">IF(AND(Y387/X387&gt;1.1,Z387/X387&lt;0.9),1,0)</f>
        <v>0</v>
      </c>
    </row>
    <row r="388" spans="1:40" x14ac:dyDescent="0.25">
      <c r="A388" s="2">
        <v>39647</v>
      </c>
      <c r="B388" s="2">
        <v>39660</v>
      </c>
      <c r="C388" t="s">
        <v>15</v>
      </c>
      <c r="D388">
        <v>4100</v>
      </c>
      <c r="E388">
        <v>225</v>
      </c>
      <c r="F388">
        <v>246.9</v>
      </c>
      <c r="G388">
        <v>142</v>
      </c>
      <c r="H388">
        <v>150.35</v>
      </c>
      <c r="I388" t="s">
        <v>16</v>
      </c>
      <c r="J388">
        <v>68.900000000000006</v>
      </c>
      <c r="K388">
        <v>140</v>
      </c>
      <c r="L388">
        <v>57.1</v>
      </c>
      <c r="M388">
        <v>127.2</v>
      </c>
      <c r="N388">
        <v>4092.25</v>
      </c>
      <c r="O388">
        <v>365</v>
      </c>
      <c r="P388">
        <f>VLOOKUP($A388,Sheet2!$A:$E,2,0)</f>
        <v>3962.95</v>
      </c>
      <c r="Q388">
        <f>VLOOKUP($A388,Sheet2!$A:$E,3,0)</f>
        <v>4110.55</v>
      </c>
      <c r="R388">
        <f>VLOOKUP($A388,Sheet2!$A:$E,4,0)</f>
        <v>3926.3</v>
      </c>
      <c r="S388">
        <f>VLOOKUP($A388,Sheet2!$A:$E,5,0)</f>
        <v>4092.25</v>
      </c>
      <c r="T388">
        <f t="shared" si="115"/>
        <v>142</v>
      </c>
      <c r="U388">
        <f t="shared" si="116"/>
        <v>230.80000000000018</v>
      </c>
      <c r="V388">
        <f t="shared" si="117"/>
        <v>73.199999999999818</v>
      </c>
      <c r="W388">
        <f t="shared" si="118"/>
        <v>140</v>
      </c>
      <c r="X388" s="5">
        <f t="shared" si="119"/>
        <v>293.89999999999998</v>
      </c>
      <c r="Y388">
        <f t="shared" si="120"/>
        <v>320.0999999999998</v>
      </c>
      <c r="Z388">
        <f t="shared" si="121"/>
        <v>277.55</v>
      </c>
      <c r="AA388">
        <f t="shared" si="122"/>
        <v>277.55</v>
      </c>
      <c r="AB388">
        <f>IF(Z388/X388&lt;'model parameter'!$B$2,'model parameter'!$B$2,IF(Y388/X388&gt;'model parameter'!$B$1,'model parameter'!$B$1,AA388/X388))</f>
        <v>0.94436883293637308</v>
      </c>
      <c r="AC388">
        <f t="shared" si="112"/>
        <v>1.3786982420217824</v>
      </c>
      <c r="AD388">
        <f t="shared" si="110"/>
        <v>3.8428401605141769</v>
      </c>
      <c r="AF388">
        <f t="shared" ref="AF388:AF451" si="129">Z388/X388</f>
        <v>0.94436883293637308</v>
      </c>
      <c r="AG388">
        <f t="shared" si="123"/>
        <v>1.0891459680163316</v>
      </c>
      <c r="AH388" s="14">
        <f t="shared" si="124"/>
        <v>22104.447662611648</v>
      </c>
      <c r="AI388">
        <f t="shared" si="125"/>
        <v>20753.897008758096</v>
      </c>
      <c r="AJ388" s="14">
        <f t="shared" si="126"/>
        <v>-1350.5506538535519</v>
      </c>
      <c r="AK388" s="14">
        <f t="shared" si="111"/>
        <v>36929.500253539329</v>
      </c>
      <c r="AL388">
        <f t="shared" si="127"/>
        <v>0.9389014068812076</v>
      </c>
      <c r="AM388">
        <f t="shared" si="113"/>
        <v>9.8595487009301597E-2</v>
      </c>
      <c r="AN388" s="15">
        <f t="shared" si="128"/>
        <v>0</v>
      </c>
    </row>
    <row r="389" spans="1:40" x14ac:dyDescent="0.25">
      <c r="A389" s="2">
        <v>39650</v>
      </c>
      <c r="B389" s="2">
        <v>39660</v>
      </c>
      <c r="C389" t="s">
        <v>15</v>
      </c>
      <c r="D389">
        <v>4100</v>
      </c>
      <c r="E389">
        <v>144.4</v>
      </c>
      <c r="F389">
        <v>167</v>
      </c>
      <c r="G389">
        <v>116</v>
      </c>
      <c r="H389">
        <v>120.05</v>
      </c>
      <c r="I389" t="s">
        <v>16</v>
      </c>
      <c r="J389">
        <v>150.1</v>
      </c>
      <c r="K389">
        <v>188</v>
      </c>
      <c r="L389">
        <v>115</v>
      </c>
      <c r="M389">
        <v>182.2</v>
      </c>
      <c r="N389">
        <v>4159.5</v>
      </c>
      <c r="O389">
        <v>365</v>
      </c>
      <c r="P389">
        <f>VLOOKUP($A389,Sheet2!$A:$E,2,0)</f>
        <v>4092.2</v>
      </c>
      <c r="Q389">
        <f>VLOOKUP($A389,Sheet2!$A:$E,3,0)</f>
        <v>4168.1499999999996</v>
      </c>
      <c r="R389">
        <f>VLOOKUP($A389,Sheet2!$A:$E,4,0)</f>
        <v>4072.75</v>
      </c>
      <c r="S389">
        <f>VLOOKUP($A389,Sheet2!$A:$E,5,0)</f>
        <v>4159.5</v>
      </c>
      <c r="T389">
        <f t="shared" si="115"/>
        <v>119.85000000000036</v>
      </c>
      <c r="U389">
        <f t="shared" si="116"/>
        <v>142.25</v>
      </c>
      <c r="V389">
        <f t="shared" si="117"/>
        <v>139.75</v>
      </c>
      <c r="W389">
        <f t="shared" si="118"/>
        <v>184.14999999999964</v>
      </c>
      <c r="X389" s="5">
        <f t="shared" si="119"/>
        <v>294.5</v>
      </c>
      <c r="Y389">
        <f t="shared" si="120"/>
        <v>307.85000000000036</v>
      </c>
      <c r="Z389">
        <f t="shared" si="121"/>
        <v>257.25</v>
      </c>
      <c r="AA389">
        <f t="shared" si="122"/>
        <v>302.25</v>
      </c>
      <c r="AB389">
        <f>IF(Z389/X389&lt;'model parameter'!$B$2,'model parameter'!$B$2,IF(Y389/X389&gt;'model parameter'!$B$1,'model parameter'!$B$1,AA389/X389))</f>
        <v>1.0263157894736843</v>
      </c>
      <c r="AC389">
        <f t="shared" si="112"/>
        <v>1.4149797747065662</v>
      </c>
      <c r="AD389">
        <f t="shared" ref="AD389:AD452" si="130">(AB389-1)+AD388</f>
        <v>3.8691559499878609</v>
      </c>
      <c r="AF389">
        <f t="shared" si="129"/>
        <v>0.87351443123938877</v>
      </c>
      <c r="AG389">
        <f t="shared" si="123"/>
        <v>1.0453310696095088</v>
      </c>
      <c r="AH389" s="14">
        <f t="shared" si="124"/>
        <v>22149.477768195749</v>
      </c>
      <c r="AI389">
        <f t="shared" si="125"/>
        <v>22605.048414989498</v>
      </c>
      <c r="AJ389" s="14">
        <f t="shared" si="126"/>
        <v>455.57064679374889</v>
      </c>
      <c r="AK389" s="14">
        <f t="shared" ref="AK389:AK452" si="131">AJ389+AK388</f>
        <v>37385.070900333078</v>
      </c>
      <c r="AL389">
        <f t="shared" si="127"/>
        <v>1.0205680084903808</v>
      </c>
      <c r="AM389">
        <f t="shared" si="113"/>
        <v>0.10062339982322213</v>
      </c>
      <c r="AN389" s="15">
        <f t="shared" si="128"/>
        <v>0</v>
      </c>
    </row>
    <row r="390" spans="1:40" x14ac:dyDescent="0.25">
      <c r="A390" s="2">
        <v>39651</v>
      </c>
      <c r="B390" s="2">
        <v>39660</v>
      </c>
      <c r="C390" t="s">
        <v>15</v>
      </c>
      <c r="D390">
        <v>4100</v>
      </c>
      <c r="E390">
        <v>115.65</v>
      </c>
      <c r="F390">
        <v>123</v>
      </c>
      <c r="G390">
        <v>65</v>
      </c>
      <c r="H390">
        <v>76.400000000000006</v>
      </c>
      <c r="I390" t="s">
        <v>16</v>
      </c>
      <c r="J390">
        <v>149.80000000000001</v>
      </c>
      <c r="K390">
        <v>238.9</v>
      </c>
      <c r="L390">
        <v>149.80000000000001</v>
      </c>
      <c r="M390">
        <v>222</v>
      </c>
      <c r="N390">
        <v>4240.1000000000004</v>
      </c>
      <c r="O390">
        <v>365</v>
      </c>
      <c r="P390">
        <f>VLOOKUP($A390,Sheet2!$A:$E,2,0)</f>
        <v>4158.45</v>
      </c>
      <c r="Q390">
        <f>VLOOKUP($A390,Sheet2!$A:$E,3,0)</f>
        <v>4262.45</v>
      </c>
      <c r="R390">
        <f>VLOOKUP($A390,Sheet2!$A:$E,4,0)</f>
        <v>4137.95</v>
      </c>
      <c r="S390">
        <f>VLOOKUP($A390,Sheet2!$A:$E,5,0)</f>
        <v>4240.1000000000004</v>
      </c>
      <c r="T390">
        <f t="shared" si="115"/>
        <v>76.449999999999818</v>
      </c>
      <c r="U390">
        <f t="shared" si="116"/>
        <v>111.85000000000036</v>
      </c>
      <c r="V390">
        <f t="shared" si="117"/>
        <v>160.94999999999982</v>
      </c>
      <c r="W390">
        <f t="shared" si="118"/>
        <v>227.44999999999982</v>
      </c>
      <c r="X390" s="5">
        <f t="shared" si="119"/>
        <v>265.45000000000005</v>
      </c>
      <c r="Y390">
        <f t="shared" si="120"/>
        <v>315.3499999999998</v>
      </c>
      <c r="Z390">
        <f t="shared" si="121"/>
        <v>261.65000000000038</v>
      </c>
      <c r="AA390">
        <f t="shared" si="122"/>
        <v>298.39999999999998</v>
      </c>
      <c r="AB390">
        <f>IF(Z390/X390&lt;'model parameter'!$B$2,'model parameter'!$B$2,IF(Y390/X390&gt;'model parameter'!$B$1,'model parameter'!$B$1,AA390/X390))</f>
        <v>1.1100000000000001</v>
      </c>
      <c r="AC390">
        <f t="shared" ref="AC390:AC453" si="132">AB390*AC389</f>
        <v>1.5706275499242885</v>
      </c>
      <c r="AD390">
        <f t="shared" si="130"/>
        <v>3.9791559499878613</v>
      </c>
      <c r="AF390">
        <f t="shared" si="129"/>
        <v>0.98568468638161733</v>
      </c>
      <c r="AG390">
        <f t="shared" si="123"/>
        <v>1.1879826709361452</v>
      </c>
      <c r="AH390" s="14">
        <f t="shared" si="124"/>
        <v>19969.270156165578</v>
      </c>
      <c r="AI390">
        <f t="shared" si="125"/>
        <v>22035.425894217777</v>
      </c>
      <c r="AJ390" s="14">
        <f t="shared" si="126"/>
        <v>2066.155738052199</v>
      </c>
      <c r="AK390" s="14">
        <f t="shared" si="131"/>
        <v>39451.226638385277</v>
      </c>
      <c r="AL390">
        <f t="shared" si="127"/>
        <v>1.1034667627757175</v>
      </c>
      <c r="AM390">
        <f t="shared" ref="AM390:AM453" si="133">AL390*AM389</f>
        <v>0.11103457726241764</v>
      </c>
      <c r="AN390" s="15">
        <f t="shared" si="128"/>
        <v>0</v>
      </c>
    </row>
    <row r="391" spans="1:40" x14ac:dyDescent="0.25">
      <c r="A391" s="2">
        <v>39652</v>
      </c>
      <c r="B391" s="2">
        <v>39660</v>
      </c>
      <c r="C391" t="s">
        <v>15</v>
      </c>
      <c r="D391">
        <v>4100</v>
      </c>
      <c r="E391">
        <v>25</v>
      </c>
      <c r="F391">
        <v>35</v>
      </c>
      <c r="G391">
        <v>14.05</v>
      </c>
      <c r="H391">
        <v>17.05</v>
      </c>
      <c r="I391" t="s">
        <v>16</v>
      </c>
      <c r="J391">
        <v>330.2</v>
      </c>
      <c r="K391">
        <v>410.95</v>
      </c>
      <c r="L391">
        <v>301.10000000000002</v>
      </c>
      <c r="M391">
        <v>399.7</v>
      </c>
      <c r="N391">
        <v>4476.8</v>
      </c>
      <c r="O391">
        <v>365</v>
      </c>
      <c r="P391">
        <f>VLOOKUP($A391,Sheet2!$A:$E,2,0)</f>
        <v>4246.7</v>
      </c>
      <c r="Q391">
        <f>VLOOKUP($A391,Sheet2!$A:$E,3,0)</f>
        <v>4491.55</v>
      </c>
      <c r="R391">
        <f>VLOOKUP($A391,Sheet2!$A:$E,4,0)</f>
        <v>4246.7</v>
      </c>
      <c r="S391">
        <f>VLOOKUP($A391,Sheet2!$A:$E,5,0)</f>
        <v>4476.8</v>
      </c>
      <c r="T391">
        <f t="shared" si="115"/>
        <v>19.399999999999636</v>
      </c>
      <c r="U391">
        <f t="shared" si="116"/>
        <v>35</v>
      </c>
      <c r="V391">
        <f t="shared" si="117"/>
        <v>301.10000000000002</v>
      </c>
      <c r="W391">
        <f t="shared" si="118"/>
        <v>405.60000000000036</v>
      </c>
      <c r="X391" s="5">
        <f t="shared" si="119"/>
        <v>355.2</v>
      </c>
      <c r="Y391">
        <f t="shared" si="120"/>
        <v>430.34999999999962</v>
      </c>
      <c r="Z391">
        <f t="shared" si="121"/>
        <v>336.1</v>
      </c>
      <c r="AA391">
        <f t="shared" si="122"/>
        <v>416.75</v>
      </c>
      <c r="AB391">
        <f>IF(Z391/X391&lt;'model parameter'!$B$2,'model parameter'!$B$2,IF(Y391/X391&gt;'model parameter'!$B$1,'model parameter'!$B$1,AA391/X391))</f>
        <v>1.1100000000000001</v>
      </c>
      <c r="AC391">
        <f t="shared" si="132"/>
        <v>1.7433965804159604</v>
      </c>
      <c r="AD391">
        <f t="shared" si="130"/>
        <v>4.0891559499878616</v>
      </c>
      <c r="AF391">
        <f t="shared" si="129"/>
        <v>0.9462274774774776</v>
      </c>
      <c r="AG391">
        <f t="shared" si="123"/>
        <v>1.2115709459459449</v>
      </c>
      <c r="AH391" s="14">
        <f t="shared" si="124"/>
        <v>26705.023449787197</v>
      </c>
      <c r="AI391">
        <f t="shared" si="125"/>
        <v>29501.674111516866</v>
      </c>
      <c r="AJ391" s="14">
        <f t="shared" si="126"/>
        <v>2796.6506617296691</v>
      </c>
      <c r="AK391" s="14">
        <f t="shared" si="131"/>
        <v>42247.877300114946</v>
      </c>
      <c r="AL391">
        <f t="shared" si="127"/>
        <v>1.1047237673087291</v>
      </c>
      <c r="AM391">
        <f t="shared" si="133"/>
        <v>0.12266253649487018</v>
      </c>
      <c r="AN391" s="15">
        <f t="shared" si="128"/>
        <v>0</v>
      </c>
    </row>
    <row r="392" spans="1:40" x14ac:dyDescent="0.25">
      <c r="A392" s="2">
        <v>39653</v>
      </c>
      <c r="B392" s="2">
        <v>39660</v>
      </c>
      <c r="C392" t="s">
        <v>15</v>
      </c>
      <c r="D392">
        <v>4100</v>
      </c>
      <c r="E392">
        <v>14.05</v>
      </c>
      <c r="F392">
        <v>22</v>
      </c>
      <c r="G392">
        <v>10.15</v>
      </c>
      <c r="H392">
        <v>16.7</v>
      </c>
      <c r="I392" t="s">
        <v>16</v>
      </c>
      <c r="J392">
        <v>419</v>
      </c>
      <c r="K392">
        <v>434.9</v>
      </c>
      <c r="L392">
        <v>310</v>
      </c>
      <c r="M392">
        <v>351.25</v>
      </c>
      <c r="N392">
        <v>4433.55</v>
      </c>
      <c r="O392">
        <v>365</v>
      </c>
      <c r="P392">
        <f>VLOOKUP($A392,Sheet2!$A:$E,2,0)</f>
        <v>4476.2</v>
      </c>
      <c r="Q392">
        <f>VLOOKUP($A392,Sheet2!$A:$E,3,0)</f>
        <v>4539.45</v>
      </c>
      <c r="R392">
        <f>VLOOKUP($A392,Sheet2!$A:$E,4,0)</f>
        <v>4385.8500000000004</v>
      </c>
      <c r="S392">
        <f>VLOOKUP($A392,Sheet2!$A:$E,5,0)</f>
        <v>4433.55</v>
      </c>
      <c r="T392">
        <f t="shared" si="115"/>
        <v>10.15</v>
      </c>
      <c r="U392">
        <f t="shared" si="116"/>
        <v>22</v>
      </c>
      <c r="V392">
        <f t="shared" si="117"/>
        <v>310</v>
      </c>
      <c r="W392">
        <f t="shared" si="118"/>
        <v>434.9</v>
      </c>
      <c r="X392" s="5">
        <f t="shared" si="119"/>
        <v>433.05</v>
      </c>
      <c r="Y392">
        <f t="shared" si="120"/>
        <v>445.04999999999995</v>
      </c>
      <c r="Z392">
        <f t="shared" si="121"/>
        <v>332</v>
      </c>
      <c r="AA392">
        <f t="shared" si="122"/>
        <v>367.95</v>
      </c>
      <c r="AB392">
        <f>IF(Z392/X392&lt;'model parameter'!$B$2,'model parameter'!$B$2,IF(Y392/X392&gt;'model parameter'!$B$1,'model parameter'!$B$1,AA392/X392))</f>
        <v>0.84967093869068233</v>
      </c>
      <c r="AC392">
        <f t="shared" si="132"/>
        <v>1.4813134089921547</v>
      </c>
      <c r="AD392">
        <f t="shared" si="130"/>
        <v>3.9388268886785438</v>
      </c>
      <c r="AF392">
        <f t="shared" si="129"/>
        <v>0.76665512065581343</v>
      </c>
      <c r="AG392">
        <f t="shared" si="123"/>
        <v>1.0277104260478003</v>
      </c>
      <c r="AH392" s="14">
        <f t="shared" si="124"/>
        <v>32547.679649324171</v>
      </c>
      <c r="AI392">
        <f t="shared" si="125"/>
        <v>27528.9612647629</v>
      </c>
      <c r="AJ392" s="14">
        <f t="shared" si="126"/>
        <v>-5018.7183845612708</v>
      </c>
      <c r="AK392" s="14">
        <f t="shared" si="131"/>
        <v>37229.158915553679</v>
      </c>
      <c r="AL392">
        <f t="shared" si="127"/>
        <v>0.84580411142563638</v>
      </c>
      <c r="AM392">
        <f t="shared" si="133"/>
        <v>0.10374847768525837</v>
      </c>
      <c r="AN392" s="15">
        <f t="shared" si="128"/>
        <v>0</v>
      </c>
    </row>
    <row r="393" spans="1:40" x14ac:dyDescent="0.25">
      <c r="A393" s="2">
        <v>39654</v>
      </c>
      <c r="B393" s="2">
        <v>39660</v>
      </c>
      <c r="C393" t="s">
        <v>15</v>
      </c>
      <c r="D393">
        <v>4100</v>
      </c>
      <c r="E393">
        <v>26</v>
      </c>
      <c r="F393">
        <v>26</v>
      </c>
      <c r="G393">
        <v>12.55</v>
      </c>
      <c r="H393">
        <v>15.55</v>
      </c>
      <c r="I393" t="s">
        <v>16</v>
      </c>
      <c r="J393">
        <v>230</v>
      </c>
      <c r="K393">
        <v>300</v>
      </c>
      <c r="L393">
        <v>221</v>
      </c>
      <c r="M393">
        <v>239.25</v>
      </c>
      <c r="N393">
        <v>4311.8500000000004</v>
      </c>
      <c r="O393">
        <v>365</v>
      </c>
      <c r="P393">
        <f>VLOOKUP($A393,Sheet2!$A:$E,2,0)</f>
        <v>4440.8500000000004</v>
      </c>
      <c r="Q393">
        <f>VLOOKUP($A393,Sheet2!$A:$E,3,0)</f>
        <v>4440.8500000000004</v>
      </c>
      <c r="R393">
        <f>VLOOKUP($A393,Sheet2!$A:$E,4,0)</f>
        <v>4297.1499999999996</v>
      </c>
      <c r="S393">
        <f>VLOOKUP($A393,Sheet2!$A:$E,5,0)</f>
        <v>4311.8500000000004</v>
      </c>
      <c r="T393">
        <f t="shared" si="115"/>
        <v>12.55</v>
      </c>
      <c r="U393">
        <f t="shared" si="116"/>
        <v>23.850000000000364</v>
      </c>
      <c r="V393">
        <f t="shared" si="117"/>
        <v>223.14999999999964</v>
      </c>
      <c r="W393">
        <f t="shared" si="118"/>
        <v>300</v>
      </c>
      <c r="X393" s="5">
        <f t="shared" si="119"/>
        <v>256</v>
      </c>
      <c r="Y393">
        <f t="shared" si="120"/>
        <v>312.55</v>
      </c>
      <c r="Z393">
        <f t="shared" si="121"/>
        <v>244.85000000000036</v>
      </c>
      <c r="AA393">
        <f t="shared" si="122"/>
        <v>254.8</v>
      </c>
      <c r="AB393">
        <f>IF(Z393/X393&lt;'model parameter'!$B$2,'model parameter'!$B$2,IF(Y393/X393&gt;'model parameter'!$B$1,'model parameter'!$B$1,AA393/X393))</f>
        <v>1.1100000000000001</v>
      </c>
      <c r="AC393">
        <f t="shared" si="132"/>
        <v>1.6442578839812918</v>
      </c>
      <c r="AD393">
        <f t="shared" si="130"/>
        <v>4.0488268886785441</v>
      </c>
      <c r="AF393">
        <f t="shared" si="129"/>
        <v>0.95644531250000142</v>
      </c>
      <c r="AG393">
        <f t="shared" si="123"/>
        <v>1.2208984375</v>
      </c>
      <c r="AH393" s="14">
        <f t="shared" si="124"/>
        <v>19260.045993216001</v>
      </c>
      <c r="AI393">
        <f t="shared" si="125"/>
        <v>21249.286109777921</v>
      </c>
      <c r="AJ393" s="14">
        <f t="shared" si="126"/>
        <v>1989.2401165619194</v>
      </c>
      <c r="AK393" s="14">
        <f t="shared" si="131"/>
        <v>39218.399032115602</v>
      </c>
      <c r="AL393">
        <f t="shared" si="127"/>
        <v>1.1032832485063946</v>
      </c>
      <c r="AM393">
        <f t="shared" si="133"/>
        <v>0.11446395748818504</v>
      </c>
      <c r="AN393" s="15">
        <f t="shared" si="128"/>
        <v>0</v>
      </c>
    </row>
    <row r="394" spans="1:40" x14ac:dyDescent="0.25">
      <c r="A394" s="2">
        <v>39657</v>
      </c>
      <c r="B394" s="2">
        <v>39660</v>
      </c>
      <c r="C394" t="s">
        <v>15</v>
      </c>
      <c r="D394">
        <v>4100</v>
      </c>
      <c r="E394">
        <v>8</v>
      </c>
      <c r="F394">
        <v>14.9</v>
      </c>
      <c r="G394">
        <v>7.1</v>
      </c>
      <c r="H394">
        <v>9.4</v>
      </c>
      <c r="I394" t="s">
        <v>16</v>
      </c>
      <c r="J394">
        <v>207</v>
      </c>
      <c r="K394">
        <v>270</v>
      </c>
      <c r="L394">
        <v>207</v>
      </c>
      <c r="M394">
        <v>240.75</v>
      </c>
      <c r="N394">
        <v>4332.1000000000004</v>
      </c>
      <c r="O394">
        <v>365</v>
      </c>
      <c r="P394">
        <f>VLOOKUP($A394,Sheet2!$A:$E,2,0)</f>
        <v>4282.25</v>
      </c>
      <c r="Q394">
        <f>VLOOKUP($A394,Sheet2!$A:$E,3,0)</f>
        <v>4352.6499999999996</v>
      </c>
      <c r="R394">
        <f>VLOOKUP($A394,Sheet2!$A:$E,4,0)</f>
        <v>4282.25</v>
      </c>
      <c r="S394">
        <f>VLOOKUP($A394,Sheet2!$A:$E,5,0)</f>
        <v>4332.1000000000004</v>
      </c>
      <c r="T394">
        <f t="shared" si="115"/>
        <v>17.350000000000364</v>
      </c>
      <c r="U394">
        <f t="shared" si="116"/>
        <v>14.9</v>
      </c>
      <c r="V394">
        <f t="shared" si="117"/>
        <v>207</v>
      </c>
      <c r="W394">
        <f t="shared" si="118"/>
        <v>259.75</v>
      </c>
      <c r="X394" s="5">
        <f t="shared" si="119"/>
        <v>215</v>
      </c>
      <c r="Y394">
        <f t="shared" si="120"/>
        <v>287.35000000000036</v>
      </c>
      <c r="Z394">
        <f t="shared" si="121"/>
        <v>215</v>
      </c>
      <c r="AA394">
        <f t="shared" si="122"/>
        <v>250.15</v>
      </c>
      <c r="AB394">
        <f>IF(Z394/X394&lt;'model parameter'!$B$2,'model parameter'!$B$2,IF(Y394/X394&gt;'model parameter'!$B$1,'model parameter'!$B$1,AA394/X394))</f>
        <v>1.1100000000000001</v>
      </c>
      <c r="AC394">
        <f t="shared" si="132"/>
        <v>1.8251262512192341</v>
      </c>
      <c r="AD394">
        <f t="shared" si="130"/>
        <v>4.1588268886785444</v>
      </c>
      <c r="AF394">
        <f t="shared" si="129"/>
        <v>1</v>
      </c>
      <c r="AG394">
        <f t="shared" si="123"/>
        <v>1.3365116279069784</v>
      </c>
      <c r="AH394" s="14">
        <f t="shared" si="124"/>
        <v>16182.988778302501</v>
      </c>
      <c r="AI394">
        <f t="shared" si="125"/>
        <v>17838.520907446302</v>
      </c>
      <c r="AJ394" s="14">
        <f t="shared" si="126"/>
        <v>1655.5321291438013</v>
      </c>
      <c r="AK394" s="14">
        <f t="shared" si="131"/>
        <v>40873.931161259403</v>
      </c>
      <c r="AL394">
        <f t="shared" si="127"/>
        <v>1.1023007648230883</v>
      </c>
      <c r="AM394">
        <f t="shared" si="133"/>
        <v>0.12617370788390384</v>
      </c>
      <c r="AN394" s="15">
        <f t="shared" si="128"/>
        <v>0</v>
      </c>
    </row>
    <row r="395" spans="1:40" s="9" customFormat="1" x14ac:dyDescent="0.25">
      <c r="A395" s="7">
        <v>39658</v>
      </c>
      <c r="B395" s="7">
        <v>39660</v>
      </c>
      <c r="C395" t="s">
        <v>15</v>
      </c>
      <c r="D395">
        <v>4100</v>
      </c>
      <c r="E395">
        <v>13</v>
      </c>
      <c r="F395">
        <v>32</v>
      </c>
      <c r="G395">
        <v>10.7</v>
      </c>
      <c r="H395">
        <v>15.45</v>
      </c>
      <c r="I395" t="s">
        <v>16</v>
      </c>
      <c r="J395">
        <v>180.55</v>
      </c>
      <c r="K395">
        <v>191</v>
      </c>
      <c r="L395">
        <v>89</v>
      </c>
      <c r="M395">
        <v>110.25</v>
      </c>
      <c r="N395">
        <v>4189.8500000000004</v>
      </c>
      <c r="O395">
        <v>365</v>
      </c>
      <c r="P395">
        <f>VLOOKUP($A395,Sheet2!$A:$E,2,0)</f>
        <v>4332.2</v>
      </c>
      <c r="Q395">
        <f>VLOOKUP($A395,Sheet2!$A:$E,3,0)</f>
        <v>4332.2</v>
      </c>
      <c r="R395">
        <f>VLOOKUP($A395,Sheet2!$A:$E,4,0)</f>
        <v>4159.1499999999996</v>
      </c>
      <c r="S395">
        <f>VLOOKUP($A395,Sheet2!$A:$E,5,0)</f>
        <v>4189.8500000000004</v>
      </c>
      <c r="T395">
        <f t="shared" si="115"/>
        <v>10.7</v>
      </c>
      <c r="U395">
        <f t="shared" si="116"/>
        <v>29.850000000000364</v>
      </c>
      <c r="V395">
        <f t="shared" si="117"/>
        <v>91.149999999999636</v>
      </c>
      <c r="W395">
        <f t="shared" si="118"/>
        <v>191</v>
      </c>
      <c r="X395" s="8">
        <f t="shared" si="119"/>
        <v>193.55</v>
      </c>
      <c r="Y395" s="9">
        <f t="shared" si="120"/>
        <v>201.7</v>
      </c>
      <c r="Z395" s="9">
        <f t="shared" si="121"/>
        <v>118.85000000000036</v>
      </c>
      <c r="AA395" s="9">
        <f t="shared" si="122"/>
        <v>125.7</v>
      </c>
      <c r="AB395">
        <f>IF(Z395/X395&lt;'model parameter'!$B$2,'model parameter'!$B$2,IF(Y395/X395&gt;'model parameter'!$B$1,'model parameter'!$B$1,AA395/X395))</f>
        <v>0.64944458796176696</v>
      </c>
      <c r="AC395" s="9">
        <f t="shared" si="132"/>
        <v>1.1853183662012798</v>
      </c>
      <c r="AD395">
        <f t="shared" si="130"/>
        <v>3.8082714766403116</v>
      </c>
      <c r="AE395" s="9">
        <f>WEEKDAY(A395)</f>
        <v>3</v>
      </c>
      <c r="AF395">
        <f t="shared" si="129"/>
        <v>0.61405321622319997</v>
      </c>
      <c r="AG395">
        <f t="shared" si="123"/>
        <v>1.0421079824334796</v>
      </c>
      <c r="AH395" s="14">
        <f t="shared" si="124"/>
        <v>14573.162503670925</v>
      </c>
      <c r="AI395">
        <f t="shared" si="125"/>
        <v>9373.437857493398</v>
      </c>
      <c r="AJ395" s="14">
        <f t="shared" si="126"/>
        <v>-5199.7246461775267</v>
      </c>
      <c r="AK395" s="14">
        <f t="shared" si="131"/>
        <v>35674.206515081874</v>
      </c>
      <c r="AL395">
        <f t="shared" si="127"/>
        <v>0.64319860943925278</v>
      </c>
      <c r="AM395" s="9">
        <f t="shared" si="133"/>
        <v>8.1154753458721432E-2</v>
      </c>
      <c r="AN395" s="15">
        <f t="shared" si="128"/>
        <v>0</v>
      </c>
    </row>
    <row r="396" spans="1:40" x14ac:dyDescent="0.25">
      <c r="A396" s="2">
        <v>39659</v>
      </c>
      <c r="B396" s="2">
        <v>39660</v>
      </c>
      <c r="C396" t="s">
        <v>15</v>
      </c>
      <c r="D396">
        <v>4100</v>
      </c>
      <c r="E396">
        <v>8</v>
      </c>
      <c r="F396">
        <v>8</v>
      </c>
      <c r="G396">
        <v>1.1499999999999999</v>
      </c>
      <c r="H396">
        <v>1.4</v>
      </c>
      <c r="I396" t="s">
        <v>16</v>
      </c>
      <c r="J396">
        <v>144.94999999999999</v>
      </c>
      <c r="K396">
        <v>235</v>
      </c>
      <c r="L396">
        <v>135.5</v>
      </c>
      <c r="M396">
        <v>222.1</v>
      </c>
      <c r="N396">
        <v>4313.55</v>
      </c>
      <c r="O396">
        <v>365</v>
      </c>
      <c r="P396">
        <f>VLOOKUP($A396,Sheet2!$A:$E,2,0)</f>
        <v>4191.2</v>
      </c>
      <c r="Q396">
        <f>VLOOKUP($A396,Sheet2!$A:$E,3,0)</f>
        <v>4327</v>
      </c>
      <c r="R396">
        <f>VLOOKUP($A396,Sheet2!$A:$E,4,0)</f>
        <v>4191.2</v>
      </c>
      <c r="S396">
        <f>VLOOKUP($A396,Sheet2!$A:$E,5,0)</f>
        <v>4313.55</v>
      </c>
      <c r="T396">
        <f t="shared" si="115"/>
        <v>8</v>
      </c>
      <c r="U396">
        <f t="shared" si="116"/>
        <v>8</v>
      </c>
      <c r="V396">
        <f t="shared" si="117"/>
        <v>135.5</v>
      </c>
      <c r="W396">
        <f t="shared" si="118"/>
        <v>228.14999999999964</v>
      </c>
      <c r="X396" s="5">
        <f t="shared" si="119"/>
        <v>152.94999999999999</v>
      </c>
      <c r="Y396">
        <f t="shared" si="120"/>
        <v>243</v>
      </c>
      <c r="Z396">
        <f t="shared" si="121"/>
        <v>143.5</v>
      </c>
      <c r="AA396">
        <f t="shared" si="122"/>
        <v>223.5</v>
      </c>
      <c r="AB396">
        <f>IF(Z396/X396&lt;'model parameter'!$B$2,'model parameter'!$B$2,IF(Y396/X396&gt;'model parameter'!$B$1,'model parameter'!$B$1,AA396/X396))</f>
        <v>1.1100000000000001</v>
      </c>
      <c r="AC396">
        <f t="shared" si="132"/>
        <v>1.3157033864834207</v>
      </c>
      <c r="AD396">
        <f t="shared" si="130"/>
        <v>3.9182714766403119</v>
      </c>
      <c r="AF396">
        <f t="shared" si="129"/>
        <v>0.93821510297482846</v>
      </c>
      <c r="AG396">
        <f t="shared" si="123"/>
        <v>1.5887544949329848</v>
      </c>
      <c r="AH396" s="14">
        <f t="shared" si="124"/>
        <v>11526.125359146825</v>
      </c>
      <c r="AI396">
        <f t="shared" si="125"/>
        <v>12676.618936600516</v>
      </c>
      <c r="AJ396" s="14">
        <f t="shared" si="126"/>
        <v>1150.4935774536916</v>
      </c>
      <c r="AK396" s="14">
        <f t="shared" si="131"/>
        <v>36824.700092535568</v>
      </c>
      <c r="AL396">
        <f t="shared" si="127"/>
        <v>1.0998161603839134</v>
      </c>
      <c r="AM396">
        <f t="shared" si="133"/>
        <v>8.9255309345874126E-2</v>
      </c>
      <c r="AN396" s="15">
        <f t="shared" si="128"/>
        <v>0</v>
      </c>
    </row>
    <row r="397" spans="1:40" x14ac:dyDescent="0.25">
      <c r="A397" s="2">
        <v>39660</v>
      </c>
      <c r="B397" s="2">
        <v>39660</v>
      </c>
      <c r="C397" t="s">
        <v>15</v>
      </c>
      <c r="D397">
        <v>4100</v>
      </c>
      <c r="E397">
        <v>1</v>
      </c>
      <c r="F397">
        <v>1</v>
      </c>
      <c r="G397">
        <v>0.05</v>
      </c>
      <c r="H397">
        <v>0.05</v>
      </c>
      <c r="I397" t="s">
        <v>16</v>
      </c>
      <c r="J397">
        <v>210</v>
      </c>
      <c r="K397">
        <v>240</v>
      </c>
      <c r="L397">
        <v>181</v>
      </c>
      <c r="M397">
        <v>228.45</v>
      </c>
      <c r="N397">
        <v>4332.95</v>
      </c>
      <c r="O397">
        <v>365</v>
      </c>
      <c r="P397">
        <f>VLOOKUP($A397,Sheet2!$A:$E,2,0)</f>
        <v>4314.3500000000004</v>
      </c>
      <c r="Q397">
        <f>VLOOKUP($A397,Sheet2!$A:$E,3,0)</f>
        <v>4342</v>
      </c>
      <c r="R397">
        <f>VLOOKUP($A397,Sheet2!$A:$E,4,0)</f>
        <v>4285.55</v>
      </c>
      <c r="S397">
        <f>VLOOKUP($A397,Sheet2!$A:$E,5,0)</f>
        <v>4332.95</v>
      </c>
      <c r="T397">
        <f t="shared" si="115"/>
        <v>0.05</v>
      </c>
      <c r="U397">
        <f t="shared" si="116"/>
        <v>0</v>
      </c>
      <c r="V397">
        <f t="shared" si="117"/>
        <v>186.55000000000018</v>
      </c>
      <c r="W397">
        <f t="shared" si="118"/>
        <v>240</v>
      </c>
      <c r="X397" s="5">
        <f t="shared" si="119"/>
        <v>211</v>
      </c>
      <c r="Y397">
        <f t="shared" si="120"/>
        <v>240.05</v>
      </c>
      <c r="Z397">
        <f t="shared" si="121"/>
        <v>181</v>
      </c>
      <c r="AA397">
        <f t="shared" si="122"/>
        <v>228.5</v>
      </c>
      <c r="AB397">
        <f>IF(Z397/X397&lt;'model parameter'!$B$2,'model parameter'!$B$2,IF(Y397/X397&gt;'model parameter'!$B$1,'model parameter'!$B$1,AA397/X397))</f>
        <v>1.1100000000000001</v>
      </c>
      <c r="AC397">
        <f t="shared" si="132"/>
        <v>1.460430758996597</v>
      </c>
      <c r="AD397">
        <f t="shared" si="130"/>
        <v>4.0282714766403123</v>
      </c>
      <c r="AF397">
        <f t="shared" si="129"/>
        <v>0.85781990521327012</v>
      </c>
      <c r="AG397">
        <f t="shared" si="123"/>
        <v>1.1376777251184835</v>
      </c>
      <c r="AH397" s="14">
        <f t="shared" si="124"/>
        <v>15882.7880744085</v>
      </c>
      <c r="AI397">
        <f t="shared" si="125"/>
        <v>17505.763326731019</v>
      </c>
      <c r="AJ397" s="14">
        <f t="shared" si="126"/>
        <v>1622.9752523225197</v>
      </c>
      <c r="AK397" s="14">
        <f t="shared" si="131"/>
        <v>38447.675344858086</v>
      </c>
      <c r="AL397">
        <f t="shared" si="127"/>
        <v>1.1021845311238254</v>
      </c>
      <c r="AM397">
        <f t="shared" si="133"/>
        <v>9.8375821281694267E-2</v>
      </c>
      <c r="AN397" s="15">
        <f t="shared" si="128"/>
        <v>1</v>
      </c>
    </row>
    <row r="398" spans="1:40" x14ac:dyDescent="0.25">
      <c r="A398" s="2">
        <v>39661</v>
      </c>
      <c r="B398" s="2">
        <v>39688</v>
      </c>
      <c r="C398" t="s">
        <v>15</v>
      </c>
      <c r="D398">
        <v>4300</v>
      </c>
      <c r="E398">
        <v>185</v>
      </c>
      <c r="F398">
        <v>197</v>
      </c>
      <c r="G398">
        <v>110</v>
      </c>
      <c r="H398">
        <v>114.1</v>
      </c>
      <c r="I398" t="s">
        <v>16</v>
      </c>
      <c r="J398">
        <v>152</v>
      </c>
      <c r="K398">
        <v>249.9</v>
      </c>
      <c r="L398">
        <v>150</v>
      </c>
      <c r="M398">
        <v>243.4</v>
      </c>
      <c r="N398">
        <v>4413.55</v>
      </c>
      <c r="O398">
        <v>337</v>
      </c>
      <c r="P398">
        <f>VLOOKUP($A398,Sheet2!$A:$E,2,0)</f>
        <v>4331.6000000000004</v>
      </c>
      <c r="Q398">
        <f>VLOOKUP($A398,Sheet2!$A:$E,3,0)</f>
        <v>4422.95</v>
      </c>
      <c r="R398">
        <f>VLOOKUP($A398,Sheet2!$A:$E,4,0)</f>
        <v>4235.7</v>
      </c>
      <c r="S398">
        <f>VLOOKUP($A398,Sheet2!$A:$E,5,0)</f>
        <v>4413.55</v>
      </c>
      <c r="T398">
        <f t="shared" si="115"/>
        <v>126.94999999999982</v>
      </c>
      <c r="U398">
        <f t="shared" si="116"/>
        <v>197</v>
      </c>
      <c r="V398">
        <f t="shared" si="117"/>
        <v>150</v>
      </c>
      <c r="W398">
        <f t="shared" si="118"/>
        <v>232.94999999999982</v>
      </c>
      <c r="X398" s="5">
        <f t="shared" si="119"/>
        <v>337</v>
      </c>
      <c r="Y398">
        <f t="shared" si="120"/>
        <v>376.8499999999998</v>
      </c>
      <c r="Z398">
        <f t="shared" si="121"/>
        <v>337</v>
      </c>
      <c r="AA398">
        <f t="shared" si="122"/>
        <v>357.5</v>
      </c>
      <c r="AB398">
        <f>IF(Z398/X398&lt;'model parameter'!$B$2,'model parameter'!$B$2,IF(Y398/X398&gt;'model parameter'!$B$1,'model parameter'!$B$1,AA398/X398))</f>
        <v>1.1100000000000001</v>
      </c>
      <c r="AC398">
        <f t="shared" si="132"/>
        <v>1.6210781424862228</v>
      </c>
      <c r="AD398">
        <f t="shared" si="130"/>
        <v>4.1382714766403126</v>
      </c>
      <c r="AF398">
        <f t="shared" si="129"/>
        <v>1</v>
      </c>
      <c r="AG398">
        <f t="shared" si="123"/>
        <v>1.1182492581602368</v>
      </c>
      <c r="AH398" s="14">
        <f t="shared" si="124"/>
        <v>25339.110247069497</v>
      </c>
      <c r="AI398">
        <f t="shared" si="125"/>
        <v>27987.627119262343</v>
      </c>
      <c r="AJ398" s="14">
        <f t="shared" si="126"/>
        <v>2648.5168721928458</v>
      </c>
      <c r="AK398" s="14">
        <f t="shared" si="131"/>
        <v>41096.192217050935</v>
      </c>
      <c r="AL398">
        <f t="shared" si="127"/>
        <v>1.1045228836517316</v>
      </c>
      <c r="AM398">
        <f t="shared" si="133"/>
        <v>0.10865834580366433</v>
      </c>
      <c r="AN398" s="15">
        <f t="shared" si="128"/>
        <v>0</v>
      </c>
    </row>
    <row r="399" spans="1:40" x14ac:dyDescent="0.25">
      <c r="A399" s="2">
        <v>39664</v>
      </c>
      <c r="B399" s="2">
        <v>39688</v>
      </c>
      <c r="C399" t="s">
        <v>15</v>
      </c>
      <c r="D399">
        <v>4300</v>
      </c>
      <c r="E399">
        <v>129</v>
      </c>
      <c r="F399">
        <v>139.69999999999999</v>
      </c>
      <c r="G399">
        <v>106</v>
      </c>
      <c r="H399">
        <v>121.3</v>
      </c>
      <c r="I399" t="s">
        <v>16</v>
      </c>
      <c r="J399">
        <v>220</v>
      </c>
      <c r="K399">
        <v>253</v>
      </c>
      <c r="L399">
        <v>202</v>
      </c>
      <c r="M399">
        <v>223.4</v>
      </c>
      <c r="N399">
        <v>4395.3500000000004</v>
      </c>
      <c r="O399">
        <v>337</v>
      </c>
      <c r="P399">
        <f>VLOOKUP($A399,Sheet2!$A:$E,2,0)</f>
        <v>4426.1000000000004</v>
      </c>
      <c r="Q399">
        <f>VLOOKUP($A399,Sheet2!$A:$E,3,0)</f>
        <v>4436.1499999999996</v>
      </c>
      <c r="R399">
        <f>VLOOKUP($A399,Sheet2!$A:$E,4,0)</f>
        <v>4362.8999999999996</v>
      </c>
      <c r="S399">
        <f>VLOOKUP($A399,Sheet2!$A:$E,5,0)</f>
        <v>4395.3500000000004</v>
      </c>
      <c r="T399">
        <f t="shared" si="115"/>
        <v>116.85000000000036</v>
      </c>
      <c r="U399">
        <f t="shared" si="116"/>
        <v>139.10000000000036</v>
      </c>
      <c r="V399">
        <f t="shared" si="117"/>
        <v>202.59999999999945</v>
      </c>
      <c r="W399">
        <f t="shared" si="118"/>
        <v>242.14999999999964</v>
      </c>
      <c r="X399" s="5">
        <f t="shared" si="119"/>
        <v>349</v>
      </c>
      <c r="Y399">
        <f t="shared" si="120"/>
        <v>369.85000000000036</v>
      </c>
      <c r="Z399">
        <f t="shared" si="121"/>
        <v>341.10000000000036</v>
      </c>
      <c r="AA399">
        <f t="shared" si="122"/>
        <v>344.7</v>
      </c>
      <c r="AB399">
        <f>IF(Z399/X399&lt;'model parameter'!$B$2,'model parameter'!$B$2,IF(Y399/X399&gt;'model parameter'!$B$1,'model parameter'!$B$1,AA399/X399))</f>
        <v>0.98767908309455588</v>
      </c>
      <c r="AC399">
        <f t="shared" si="132"/>
        <v>1.6011049733954184</v>
      </c>
      <c r="AD399">
        <f t="shared" si="130"/>
        <v>4.1259505597348687</v>
      </c>
      <c r="AF399">
        <f t="shared" si="129"/>
        <v>0.97736389684813862</v>
      </c>
      <c r="AG399">
        <f t="shared" si="123"/>
        <v>1.0597421203438406</v>
      </c>
      <c r="AH399" s="14">
        <f t="shared" si="124"/>
        <v>26239.712358751498</v>
      </c>
      <c r="AI399">
        <f t="shared" si="125"/>
        <v>25786.480690071399</v>
      </c>
      <c r="AJ399" s="14">
        <f t="shared" si="126"/>
        <v>-453.23166868009866</v>
      </c>
      <c r="AK399" s="14">
        <f t="shared" si="131"/>
        <v>40642.960548370836</v>
      </c>
      <c r="AL399">
        <f t="shared" si="127"/>
        <v>0.98272726230823426</v>
      </c>
      <c r="AM399">
        <f t="shared" si="133"/>
        <v>0.10678151869857647</v>
      </c>
      <c r="AN399" s="15">
        <f t="shared" si="128"/>
        <v>0</v>
      </c>
    </row>
    <row r="400" spans="1:40" x14ac:dyDescent="0.25">
      <c r="A400" s="2">
        <v>39665</v>
      </c>
      <c r="B400" s="2">
        <v>39688</v>
      </c>
      <c r="C400" t="s">
        <v>15</v>
      </c>
      <c r="D400">
        <v>4300</v>
      </c>
      <c r="E400">
        <v>130</v>
      </c>
      <c r="F400">
        <v>133.9</v>
      </c>
      <c r="G400">
        <v>76</v>
      </c>
      <c r="H400">
        <v>79.650000000000006</v>
      </c>
      <c r="I400" t="s">
        <v>16</v>
      </c>
      <c r="J400">
        <v>210.3</v>
      </c>
      <c r="K400">
        <v>315</v>
      </c>
      <c r="L400">
        <v>208</v>
      </c>
      <c r="M400">
        <v>304.55</v>
      </c>
      <c r="N400">
        <v>4502.8500000000004</v>
      </c>
      <c r="O400">
        <v>337</v>
      </c>
      <c r="P400">
        <f>VLOOKUP($A400,Sheet2!$A:$E,2,0)</f>
        <v>4395.8</v>
      </c>
      <c r="Q400">
        <f>VLOOKUP($A400,Sheet2!$A:$E,3,0)</f>
        <v>4515.1499999999996</v>
      </c>
      <c r="R400">
        <f>VLOOKUP($A400,Sheet2!$A:$E,4,0)</f>
        <v>4376</v>
      </c>
      <c r="S400">
        <f>VLOOKUP($A400,Sheet2!$A:$E,5,0)</f>
        <v>4502.8500000000004</v>
      </c>
      <c r="T400">
        <f t="shared" si="115"/>
        <v>99.850000000000364</v>
      </c>
      <c r="U400">
        <f t="shared" si="116"/>
        <v>132</v>
      </c>
      <c r="V400">
        <f t="shared" si="117"/>
        <v>209.89999999999964</v>
      </c>
      <c r="W400">
        <f t="shared" si="118"/>
        <v>291.14999999999964</v>
      </c>
      <c r="X400" s="5">
        <f t="shared" si="119"/>
        <v>340.3</v>
      </c>
      <c r="Y400">
        <f t="shared" si="120"/>
        <v>414.85000000000036</v>
      </c>
      <c r="Z400">
        <f t="shared" si="121"/>
        <v>340</v>
      </c>
      <c r="AA400">
        <f t="shared" si="122"/>
        <v>384.20000000000005</v>
      </c>
      <c r="AB400">
        <f>IF(Z400/X400&lt;'model parameter'!$B$2,'model parameter'!$B$2,IF(Y400/X400&gt;'model parameter'!$B$1,'model parameter'!$B$1,AA400/X400))</f>
        <v>1.1100000000000001</v>
      </c>
      <c r="AC400">
        <f t="shared" si="132"/>
        <v>1.7772265204689146</v>
      </c>
      <c r="AD400">
        <f t="shared" si="130"/>
        <v>4.235950559734869</v>
      </c>
      <c r="AF400">
        <f t="shared" si="129"/>
        <v>0.9991184249191889</v>
      </c>
      <c r="AG400">
        <f t="shared" si="123"/>
        <v>1.2190714075815468</v>
      </c>
      <c r="AH400" s="14">
        <f t="shared" si="124"/>
        <v>25586.77582778205</v>
      </c>
      <c r="AI400">
        <f t="shared" si="125"/>
        <v>28262.152123352451</v>
      </c>
      <c r="AJ400" s="14">
        <f t="shared" si="126"/>
        <v>2675.3762955704005</v>
      </c>
      <c r="AK400" s="14">
        <f t="shared" si="131"/>
        <v>43318.336843941237</v>
      </c>
      <c r="AL400">
        <f t="shared" si="127"/>
        <v>1.1045608994887697</v>
      </c>
      <c r="AM400">
        <f t="shared" si="133"/>
        <v>0.1179466903424765</v>
      </c>
      <c r="AN400" s="15">
        <f t="shared" si="128"/>
        <v>0</v>
      </c>
    </row>
    <row r="401" spans="1:40" x14ac:dyDescent="0.25">
      <c r="A401" s="2">
        <v>39666</v>
      </c>
      <c r="B401" s="2">
        <v>39688</v>
      </c>
      <c r="C401" t="s">
        <v>15</v>
      </c>
      <c r="D401">
        <v>4300</v>
      </c>
      <c r="E401">
        <v>51</v>
      </c>
      <c r="F401">
        <v>79</v>
      </c>
      <c r="G401">
        <v>48</v>
      </c>
      <c r="H401">
        <v>74.349999999999994</v>
      </c>
      <c r="I401" t="s">
        <v>16</v>
      </c>
      <c r="J401">
        <v>370</v>
      </c>
      <c r="K401">
        <v>371.95</v>
      </c>
      <c r="L401">
        <v>281.10000000000002</v>
      </c>
      <c r="M401">
        <v>294.7</v>
      </c>
      <c r="N401">
        <v>4517.55</v>
      </c>
      <c r="O401">
        <v>337</v>
      </c>
      <c r="P401">
        <f>VLOOKUP($A401,Sheet2!$A:$E,2,0)</f>
        <v>4506.25</v>
      </c>
      <c r="Q401">
        <f>VLOOKUP($A401,Sheet2!$A:$E,3,0)</f>
        <v>4615.8999999999996</v>
      </c>
      <c r="R401">
        <f>VLOOKUP($A401,Sheet2!$A:$E,4,0)</f>
        <v>4503.8999999999996</v>
      </c>
      <c r="S401">
        <f>VLOOKUP($A401,Sheet2!$A:$E,5,0)</f>
        <v>4517.55</v>
      </c>
      <c r="T401">
        <f t="shared" si="115"/>
        <v>56.050000000000182</v>
      </c>
      <c r="U401">
        <f t="shared" si="116"/>
        <v>77.200000000000728</v>
      </c>
      <c r="V401">
        <f t="shared" si="117"/>
        <v>282.89999999999964</v>
      </c>
      <c r="W401">
        <f t="shared" si="118"/>
        <v>363.89999999999964</v>
      </c>
      <c r="X401" s="5">
        <f t="shared" si="119"/>
        <v>421</v>
      </c>
      <c r="Y401">
        <f t="shared" si="120"/>
        <v>428.00000000000017</v>
      </c>
      <c r="Z401">
        <f t="shared" si="121"/>
        <v>358.30000000000075</v>
      </c>
      <c r="AA401">
        <f t="shared" si="122"/>
        <v>369.04999999999995</v>
      </c>
      <c r="AB401">
        <f>IF(Z401/X401&lt;'model parameter'!$B$2,'model parameter'!$B$2,IF(Y401/X401&gt;'model parameter'!$B$1,'model parameter'!$B$1,AA401/X401))</f>
        <v>0.87660332541567687</v>
      </c>
      <c r="AC401">
        <f t="shared" si="132"/>
        <v>1.5579226778599831</v>
      </c>
      <c r="AD401">
        <f t="shared" si="130"/>
        <v>4.1125538851505459</v>
      </c>
      <c r="AF401">
        <f t="shared" si="129"/>
        <v>0.85106888361045308</v>
      </c>
      <c r="AG401">
        <f t="shared" si="123"/>
        <v>1.0166270783847986</v>
      </c>
      <c r="AH401" s="14">
        <f t="shared" si="124"/>
        <v>31643.325028843497</v>
      </c>
      <c r="AI401">
        <f t="shared" si="125"/>
        <v>27611.401205931095</v>
      </c>
      <c r="AJ401" s="14">
        <f t="shared" si="126"/>
        <v>-4031.9238229124021</v>
      </c>
      <c r="AK401" s="14">
        <f t="shared" si="131"/>
        <v>39286.413021028835</v>
      </c>
      <c r="AL401">
        <f t="shared" si="127"/>
        <v>0.87258216956539092</v>
      </c>
      <c r="AM401">
        <f t="shared" si="133"/>
        <v>0.10291817895209548</v>
      </c>
      <c r="AN401" s="15">
        <f t="shared" si="128"/>
        <v>0</v>
      </c>
    </row>
    <row r="402" spans="1:40" x14ac:dyDescent="0.25">
      <c r="A402" s="2">
        <v>39667</v>
      </c>
      <c r="B402" s="2">
        <v>39688</v>
      </c>
      <c r="C402" t="s">
        <v>15</v>
      </c>
      <c r="D402">
        <v>4300</v>
      </c>
      <c r="E402">
        <v>79.8</v>
      </c>
      <c r="F402">
        <v>82</v>
      </c>
      <c r="G402">
        <v>58.55</v>
      </c>
      <c r="H402">
        <v>72</v>
      </c>
      <c r="I402" t="s">
        <v>16</v>
      </c>
      <c r="J402">
        <v>289.45</v>
      </c>
      <c r="K402">
        <v>355.5</v>
      </c>
      <c r="L402">
        <v>284</v>
      </c>
      <c r="M402">
        <v>302.25</v>
      </c>
      <c r="N402">
        <v>4523.8500000000004</v>
      </c>
      <c r="O402">
        <v>337</v>
      </c>
      <c r="P402">
        <f>VLOOKUP($A402,Sheet2!$A:$E,2,0)</f>
        <v>4515.25</v>
      </c>
      <c r="Q402">
        <f>VLOOKUP($A402,Sheet2!$A:$E,3,0)</f>
        <v>4580.1499999999996</v>
      </c>
      <c r="R402">
        <f>VLOOKUP($A402,Sheet2!$A:$E,4,0)</f>
        <v>4493.7</v>
      </c>
      <c r="S402">
        <f>VLOOKUP($A402,Sheet2!$A:$E,5,0)</f>
        <v>4523.8500000000004</v>
      </c>
      <c r="T402">
        <f t="shared" si="115"/>
        <v>75.350000000000364</v>
      </c>
      <c r="U402">
        <f t="shared" si="116"/>
        <v>82</v>
      </c>
      <c r="V402">
        <f t="shared" si="117"/>
        <v>284</v>
      </c>
      <c r="W402">
        <f t="shared" si="118"/>
        <v>338.69999999999982</v>
      </c>
      <c r="X402" s="5">
        <f t="shared" si="119"/>
        <v>369.25</v>
      </c>
      <c r="Y402">
        <f t="shared" si="120"/>
        <v>430.85000000000036</v>
      </c>
      <c r="Z402">
        <f t="shared" si="121"/>
        <v>366</v>
      </c>
      <c r="AA402">
        <f t="shared" si="122"/>
        <v>374.25</v>
      </c>
      <c r="AB402">
        <f>IF(Z402/X402&lt;'model parameter'!$B$2,'model parameter'!$B$2,IF(Y402/X402&gt;'model parameter'!$B$1,'model parameter'!$B$1,AA402/X402))</f>
        <v>1.1100000000000001</v>
      </c>
      <c r="AC402">
        <f t="shared" si="132"/>
        <v>1.7292941724245814</v>
      </c>
      <c r="AD402">
        <f t="shared" si="130"/>
        <v>4.2225538851505462</v>
      </c>
      <c r="AF402">
        <f t="shared" si="129"/>
        <v>0.99119837508463104</v>
      </c>
      <c r="AG402">
        <f t="shared" si="123"/>
        <v>1.1668246445497641</v>
      </c>
      <c r="AH402" s="14">
        <f t="shared" si="124"/>
        <v>27759.478422214874</v>
      </c>
      <c r="AI402">
        <f t="shared" si="125"/>
        <v>30670.485113779287</v>
      </c>
      <c r="AJ402" s="14">
        <f t="shared" si="126"/>
        <v>2911.0066915644129</v>
      </c>
      <c r="AK402" s="14">
        <f t="shared" si="131"/>
        <v>42197.419712593248</v>
      </c>
      <c r="AL402">
        <f t="shared" si="127"/>
        <v>1.1048653237387502</v>
      </c>
      <c r="AM402">
        <f t="shared" si="133"/>
        <v>0.1137107271065096</v>
      </c>
      <c r="AN402" s="15">
        <f t="shared" si="128"/>
        <v>0</v>
      </c>
    </row>
    <row r="403" spans="1:40" x14ac:dyDescent="0.25">
      <c r="A403" s="2">
        <v>39668</v>
      </c>
      <c r="B403" s="2">
        <v>39688</v>
      </c>
      <c r="C403" t="s">
        <v>15</v>
      </c>
      <c r="D403">
        <v>4300</v>
      </c>
      <c r="E403">
        <v>77</v>
      </c>
      <c r="F403">
        <v>84.95</v>
      </c>
      <c r="G403">
        <v>60</v>
      </c>
      <c r="H403">
        <v>62.95</v>
      </c>
      <c r="I403" t="s">
        <v>16</v>
      </c>
      <c r="J403">
        <v>305</v>
      </c>
      <c r="K403">
        <v>320</v>
      </c>
      <c r="L403">
        <v>255</v>
      </c>
      <c r="M403">
        <v>308.8</v>
      </c>
      <c r="N403">
        <v>4529.5</v>
      </c>
      <c r="O403">
        <v>337</v>
      </c>
      <c r="P403">
        <f>VLOOKUP($A403,Sheet2!$A:$E,2,0)</f>
        <v>4518.3500000000004</v>
      </c>
      <c r="Q403">
        <f>VLOOKUP($A403,Sheet2!$A:$E,3,0)</f>
        <v>4546.3500000000004</v>
      </c>
      <c r="R403">
        <f>VLOOKUP($A403,Sheet2!$A:$E,4,0)</f>
        <v>4464</v>
      </c>
      <c r="S403">
        <f>VLOOKUP($A403,Sheet2!$A:$E,5,0)</f>
        <v>4529.5</v>
      </c>
      <c r="T403">
        <f t="shared" si="115"/>
        <v>73.649999999999636</v>
      </c>
      <c r="U403">
        <f t="shared" si="116"/>
        <v>84.95</v>
      </c>
      <c r="V403">
        <f t="shared" si="117"/>
        <v>255</v>
      </c>
      <c r="W403">
        <f t="shared" si="118"/>
        <v>306.35000000000036</v>
      </c>
      <c r="X403" s="5">
        <f t="shared" si="119"/>
        <v>382</v>
      </c>
      <c r="Y403">
        <f t="shared" si="120"/>
        <v>393.64999999999964</v>
      </c>
      <c r="Z403">
        <f t="shared" si="121"/>
        <v>339.95</v>
      </c>
      <c r="AA403">
        <f t="shared" si="122"/>
        <v>371.75</v>
      </c>
      <c r="AB403">
        <f>IF(Z403/X403&lt;'model parameter'!$B$2,'model parameter'!$B$2,IF(Y403/X403&gt;'model parameter'!$B$1,'model parameter'!$B$1,AA403/X403))</f>
        <v>0.97316753926701571</v>
      </c>
      <c r="AC403">
        <f t="shared" si="132"/>
        <v>1.6828929544472202</v>
      </c>
      <c r="AD403">
        <f t="shared" si="130"/>
        <v>4.1957214244175622</v>
      </c>
      <c r="AF403">
        <f t="shared" si="129"/>
        <v>0.88992146596858634</v>
      </c>
      <c r="AG403">
        <f t="shared" si="123"/>
        <v>1.0304973821989518</v>
      </c>
      <c r="AH403" s="14">
        <f t="shared" si="124"/>
        <v>28716.368165877</v>
      </c>
      <c r="AI403">
        <f t="shared" si="125"/>
        <v>27813.753788798498</v>
      </c>
      <c r="AJ403" s="14">
        <f t="shared" si="126"/>
        <v>-902.614377078502</v>
      </c>
      <c r="AK403" s="14">
        <f t="shared" si="131"/>
        <v>41294.805335514742</v>
      </c>
      <c r="AL403">
        <f t="shared" si="127"/>
        <v>0.96856794801262303</v>
      </c>
      <c r="AM403">
        <f t="shared" si="133"/>
        <v>0.11013656562057536</v>
      </c>
      <c r="AN403" s="15">
        <f t="shared" si="128"/>
        <v>0</v>
      </c>
    </row>
    <row r="404" spans="1:40" x14ac:dyDescent="0.25">
      <c r="A404" s="2">
        <v>39671</v>
      </c>
      <c r="B404" s="2">
        <v>39688</v>
      </c>
      <c r="C404" t="s">
        <v>15</v>
      </c>
      <c r="D404">
        <v>4300</v>
      </c>
      <c r="E404">
        <v>46</v>
      </c>
      <c r="F404">
        <v>55</v>
      </c>
      <c r="G404">
        <v>38</v>
      </c>
      <c r="H404">
        <v>39.85</v>
      </c>
      <c r="I404" t="s">
        <v>16</v>
      </c>
      <c r="J404">
        <v>350</v>
      </c>
      <c r="K404">
        <v>378</v>
      </c>
      <c r="L404">
        <v>338</v>
      </c>
      <c r="M404">
        <v>368.1</v>
      </c>
      <c r="N404">
        <v>4620.3999999999996</v>
      </c>
      <c r="O404">
        <v>337</v>
      </c>
      <c r="P404">
        <f>VLOOKUP($A404,Sheet2!$A:$E,2,0)</f>
        <v>4529.3500000000004</v>
      </c>
      <c r="Q404">
        <f>VLOOKUP($A404,Sheet2!$A:$E,3,0)</f>
        <v>4625.2</v>
      </c>
      <c r="R404">
        <f>VLOOKUP($A404,Sheet2!$A:$E,4,0)</f>
        <v>4529.3500000000004</v>
      </c>
      <c r="S404">
        <f>VLOOKUP($A404,Sheet2!$A:$E,5,0)</f>
        <v>4620.3999999999996</v>
      </c>
      <c r="T404">
        <f t="shared" si="115"/>
        <v>52.800000000000182</v>
      </c>
      <c r="U404">
        <f t="shared" si="116"/>
        <v>55</v>
      </c>
      <c r="V404">
        <f t="shared" si="117"/>
        <v>338</v>
      </c>
      <c r="W404">
        <f t="shared" si="118"/>
        <v>363.19999999999982</v>
      </c>
      <c r="X404" s="5">
        <f t="shared" si="119"/>
        <v>396</v>
      </c>
      <c r="Y404">
        <f t="shared" si="120"/>
        <v>430.80000000000018</v>
      </c>
      <c r="Z404">
        <f t="shared" si="121"/>
        <v>393</v>
      </c>
      <c r="AA404">
        <f t="shared" si="122"/>
        <v>407.95000000000005</v>
      </c>
      <c r="AB404">
        <f>IF(Z404/X404&lt;'model parameter'!$B$2,'model parameter'!$B$2,IF(Y404/X404&gt;'model parameter'!$B$1,'model parameter'!$B$1,AA404/X404))</f>
        <v>1.0301767676767677</v>
      </c>
      <c r="AC404">
        <f t="shared" si="132"/>
        <v>1.7336772241584431</v>
      </c>
      <c r="AD404">
        <f t="shared" si="130"/>
        <v>4.2258981920943297</v>
      </c>
      <c r="AF404">
        <f t="shared" si="129"/>
        <v>0.99242424242424243</v>
      </c>
      <c r="AG404">
        <f t="shared" si="123"/>
        <v>1.0878787878787883</v>
      </c>
      <c r="AH404" s="14">
        <f t="shared" si="124"/>
        <v>29767.070629506001</v>
      </c>
      <c r="AI404">
        <f t="shared" si="125"/>
        <v>30526.777307242901</v>
      </c>
      <c r="AJ404" s="14">
        <f t="shared" si="126"/>
        <v>759.70667773690002</v>
      </c>
      <c r="AK404" s="14">
        <f t="shared" si="131"/>
        <v>42054.512013251646</v>
      </c>
      <c r="AL404">
        <f t="shared" si="127"/>
        <v>1.025521714487547</v>
      </c>
      <c r="AM404">
        <f t="shared" si="133"/>
        <v>0.11294743960298267</v>
      </c>
      <c r="AN404" s="15">
        <f t="shared" si="128"/>
        <v>0</v>
      </c>
    </row>
    <row r="405" spans="1:40" x14ac:dyDescent="0.25">
      <c r="A405" s="2">
        <v>39672</v>
      </c>
      <c r="B405" s="2">
        <v>39688</v>
      </c>
      <c r="C405" t="s">
        <v>15</v>
      </c>
      <c r="D405">
        <v>4300</v>
      </c>
      <c r="E405">
        <v>33.1</v>
      </c>
      <c r="F405">
        <v>51</v>
      </c>
      <c r="G405">
        <v>33.1</v>
      </c>
      <c r="H405">
        <v>47.15</v>
      </c>
      <c r="I405" t="s">
        <v>16</v>
      </c>
      <c r="J405">
        <v>380</v>
      </c>
      <c r="K405">
        <v>382.4</v>
      </c>
      <c r="L405">
        <v>284.2</v>
      </c>
      <c r="M405">
        <v>303.89999999999998</v>
      </c>
      <c r="N405">
        <v>4552.25</v>
      </c>
      <c r="O405">
        <v>337</v>
      </c>
      <c r="P405">
        <f>VLOOKUP($A405,Sheet2!$A:$E,2,0)</f>
        <v>4620.95</v>
      </c>
      <c r="Q405">
        <f>VLOOKUP($A405,Sheet2!$A:$E,3,0)</f>
        <v>4649.8500000000004</v>
      </c>
      <c r="R405">
        <f>VLOOKUP($A405,Sheet2!$A:$E,4,0)</f>
        <v>4525.75</v>
      </c>
      <c r="S405">
        <f>VLOOKUP($A405,Sheet2!$A:$E,5,0)</f>
        <v>4552.25</v>
      </c>
      <c r="T405">
        <f t="shared" si="115"/>
        <v>33.1</v>
      </c>
      <c r="U405">
        <f t="shared" si="116"/>
        <v>51</v>
      </c>
      <c r="V405">
        <f t="shared" si="117"/>
        <v>284.2</v>
      </c>
      <c r="W405">
        <f t="shared" si="118"/>
        <v>382.4</v>
      </c>
      <c r="X405" s="5">
        <f t="shared" si="119"/>
        <v>413.1</v>
      </c>
      <c r="Y405">
        <f t="shared" si="120"/>
        <v>415.5</v>
      </c>
      <c r="Z405">
        <f t="shared" si="121"/>
        <v>335.2</v>
      </c>
      <c r="AA405">
        <f t="shared" si="122"/>
        <v>351.04999999999995</v>
      </c>
      <c r="AB405">
        <f>IF(Z405/X405&lt;'model parameter'!$B$2,'model parameter'!$B$2,IF(Y405/X405&gt;'model parameter'!$B$1,'model parameter'!$B$1,AA405/X405))</f>
        <v>0.84979423868312742</v>
      </c>
      <c r="AC405">
        <f t="shared" si="132"/>
        <v>1.4732689168260018</v>
      </c>
      <c r="AD405">
        <f t="shared" si="130"/>
        <v>4.0756924307774574</v>
      </c>
      <c r="AF405">
        <f t="shared" si="129"/>
        <v>0.81142580488985716</v>
      </c>
      <c r="AG405">
        <f t="shared" si="123"/>
        <v>1.0058097312999272</v>
      </c>
      <c r="AH405" s="14">
        <f t="shared" si="124"/>
        <v>31050.428638652847</v>
      </c>
      <c r="AI405">
        <f t="shared" si="125"/>
        <v>26262.383986815094</v>
      </c>
      <c r="AJ405" s="14">
        <f t="shared" si="126"/>
        <v>-4788.0446518377539</v>
      </c>
      <c r="AK405" s="14">
        <f t="shared" si="131"/>
        <v>37266.467361413888</v>
      </c>
      <c r="AL405">
        <f t="shared" si="127"/>
        <v>0.84579779211558448</v>
      </c>
      <c r="AM405">
        <f t="shared" si="133"/>
        <v>9.5530695041311078E-2</v>
      </c>
      <c r="AN405" s="15">
        <f t="shared" si="128"/>
        <v>0</v>
      </c>
    </row>
    <row r="406" spans="1:40" x14ac:dyDescent="0.25">
      <c r="A406" s="2">
        <v>39673</v>
      </c>
      <c r="B406" s="2">
        <v>39688</v>
      </c>
      <c r="C406" t="s">
        <v>15</v>
      </c>
      <c r="D406">
        <v>4300</v>
      </c>
      <c r="E406">
        <v>55</v>
      </c>
      <c r="F406">
        <v>57.5</v>
      </c>
      <c r="G406">
        <v>39</v>
      </c>
      <c r="H406">
        <v>44.4</v>
      </c>
      <c r="I406" t="s">
        <v>16</v>
      </c>
      <c r="J406">
        <v>275.85000000000002</v>
      </c>
      <c r="K406">
        <v>321.25</v>
      </c>
      <c r="L406">
        <v>263</v>
      </c>
      <c r="M406">
        <v>292.39999999999998</v>
      </c>
      <c r="N406">
        <v>4529.05</v>
      </c>
      <c r="O406">
        <v>337</v>
      </c>
      <c r="P406">
        <f>VLOOKUP($A406,Sheet2!$A:$E,2,0)</f>
        <v>4548.05</v>
      </c>
      <c r="Q406">
        <f>VLOOKUP($A406,Sheet2!$A:$E,3,0)</f>
        <v>4572.6499999999996</v>
      </c>
      <c r="R406">
        <f>VLOOKUP($A406,Sheet2!$A:$E,4,0)</f>
        <v>4497.25</v>
      </c>
      <c r="S406">
        <f>VLOOKUP($A406,Sheet2!$A:$E,5,0)</f>
        <v>4529.05</v>
      </c>
      <c r="T406">
        <f t="shared" si="115"/>
        <v>48.600000000000364</v>
      </c>
      <c r="U406">
        <f t="shared" si="116"/>
        <v>57.5</v>
      </c>
      <c r="V406">
        <f t="shared" si="117"/>
        <v>263</v>
      </c>
      <c r="W406">
        <f t="shared" si="118"/>
        <v>311.64999999999964</v>
      </c>
      <c r="X406" s="5">
        <f t="shared" si="119"/>
        <v>330.85</v>
      </c>
      <c r="Y406">
        <f t="shared" si="120"/>
        <v>369.85000000000036</v>
      </c>
      <c r="Z406">
        <f t="shared" si="121"/>
        <v>320.5</v>
      </c>
      <c r="AA406">
        <f t="shared" si="122"/>
        <v>336.79999999999995</v>
      </c>
      <c r="AB406">
        <f>IF(Z406/X406&lt;'model parameter'!$B$2,'model parameter'!$B$2,IF(Y406/X406&gt;'model parameter'!$B$1,'model parameter'!$B$1,AA406/X406))</f>
        <v>1.1100000000000001</v>
      </c>
      <c r="AC406">
        <f t="shared" si="132"/>
        <v>1.6353284976768621</v>
      </c>
      <c r="AD406">
        <f t="shared" si="130"/>
        <v>4.1856924307774577</v>
      </c>
      <c r="AF406">
        <f t="shared" si="129"/>
        <v>0.96871694121202956</v>
      </c>
      <c r="AG406">
        <f t="shared" si="123"/>
        <v>1.1178781925343821</v>
      </c>
      <c r="AH406" s="14">
        <f t="shared" si="124"/>
        <v>24877.551664832474</v>
      </c>
      <c r="AI406">
        <f t="shared" si="125"/>
        <v>27476.012338912598</v>
      </c>
      <c r="AJ406" s="14">
        <f t="shared" si="126"/>
        <v>2598.4606740801246</v>
      </c>
      <c r="AK406" s="14">
        <f t="shared" si="131"/>
        <v>39864.928035494013</v>
      </c>
      <c r="AL406">
        <f t="shared" si="127"/>
        <v>1.1044500161868169</v>
      </c>
      <c r="AM406">
        <f t="shared" si="133"/>
        <v>0.1055088776847139</v>
      </c>
      <c r="AN406" s="15">
        <f t="shared" si="128"/>
        <v>0</v>
      </c>
    </row>
    <row r="407" spans="1:40" s="9" customFormat="1" x14ac:dyDescent="0.25">
      <c r="A407" s="7">
        <v>39674</v>
      </c>
      <c r="B407" s="7">
        <v>39688</v>
      </c>
      <c r="C407" t="s">
        <v>15</v>
      </c>
      <c r="D407">
        <v>4300</v>
      </c>
      <c r="E407">
        <v>64.900000000000006</v>
      </c>
      <c r="F407">
        <v>64.900000000000006</v>
      </c>
      <c r="G407">
        <v>33.6</v>
      </c>
      <c r="H407">
        <v>60.95</v>
      </c>
      <c r="I407" t="s">
        <v>16</v>
      </c>
      <c r="J407">
        <v>265</v>
      </c>
      <c r="K407">
        <v>265</v>
      </c>
      <c r="L407">
        <v>189</v>
      </c>
      <c r="M407">
        <v>193.95</v>
      </c>
      <c r="N407">
        <v>4430.7</v>
      </c>
      <c r="O407">
        <v>337</v>
      </c>
      <c r="P407">
        <f>VLOOKUP($A407,Sheet2!$A:$E,2,0)</f>
        <v>4524.2</v>
      </c>
      <c r="Q407">
        <f>VLOOKUP($A407,Sheet2!$A:$E,3,0)</f>
        <v>4529.8</v>
      </c>
      <c r="R407">
        <f>VLOOKUP($A407,Sheet2!$A:$E,4,0)</f>
        <v>4421.25</v>
      </c>
      <c r="S407">
        <f>VLOOKUP($A407,Sheet2!$A:$E,5,0)</f>
        <v>4430.7</v>
      </c>
      <c r="T407">
        <f t="shared" si="115"/>
        <v>35.199999999999818</v>
      </c>
      <c r="U407">
        <f t="shared" si="116"/>
        <v>64.900000000000006</v>
      </c>
      <c r="V407">
        <f t="shared" si="117"/>
        <v>189</v>
      </c>
      <c r="W407">
        <f t="shared" si="118"/>
        <v>263.40000000000055</v>
      </c>
      <c r="X407" s="8">
        <f t="shared" si="119"/>
        <v>329.9</v>
      </c>
      <c r="Y407" s="9">
        <f t="shared" si="120"/>
        <v>329.9</v>
      </c>
      <c r="Z407" s="9">
        <f t="shared" si="121"/>
        <v>253.9</v>
      </c>
      <c r="AA407" s="9">
        <f t="shared" si="122"/>
        <v>254.89999999999998</v>
      </c>
      <c r="AB407">
        <f>IF(Z407/X407&lt;'model parameter'!$B$2,'model parameter'!$B$2,IF(Y407/X407&gt;'model parameter'!$B$1,'model parameter'!$B$1,AA407/X407))</f>
        <v>0.77265838132767506</v>
      </c>
      <c r="AC407" s="9">
        <f t="shared" si="132"/>
        <v>1.2635502699540229</v>
      </c>
      <c r="AD407">
        <f t="shared" si="130"/>
        <v>3.9583508121051327</v>
      </c>
      <c r="AE407" s="9">
        <f>WEEKDAY(A407)</f>
        <v>5</v>
      </c>
      <c r="AF407">
        <f t="shared" si="129"/>
        <v>0.76962715974537743</v>
      </c>
      <c r="AG407">
        <f t="shared" si="123"/>
        <v>1</v>
      </c>
      <c r="AH407" s="14">
        <f t="shared" si="124"/>
        <v>24806.253997657648</v>
      </c>
      <c r="AI407">
        <f t="shared" si="125"/>
        <v>19056.3836747038</v>
      </c>
      <c r="AJ407" s="14">
        <f t="shared" si="126"/>
        <v>-5749.8703229538478</v>
      </c>
      <c r="AK407" s="14">
        <f t="shared" si="131"/>
        <v>34115.057712540161</v>
      </c>
      <c r="AL407">
        <f t="shared" si="127"/>
        <v>0.76820884267746414</v>
      </c>
      <c r="AM407" s="9">
        <f t="shared" si="133"/>
        <v>8.1052852818372184E-2</v>
      </c>
      <c r="AN407" s="15">
        <f t="shared" si="128"/>
        <v>0</v>
      </c>
    </row>
    <row r="408" spans="1:40" x14ac:dyDescent="0.25">
      <c r="A408" s="2">
        <v>39678</v>
      </c>
      <c r="B408" s="2">
        <v>39688</v>
      </c>
      <c r="C408" t="s">
        <v>15</v>
      </c>
      <c r="D408">
        <v>4300</v>
      </c>
      <c r="E408">
        <v>59</v>
      </c>
      <c r="F408">
        <v>68.5</v>
      </c>
      <c r="G408">
        <v>48.1</v>
      </c>
      <c r="H408">
        <v>59.4</v>
      </c>
      <c r="I408" t="s">
        <v>16</v>
      </c>
      <c r="J408">
        <v>178</v>
      </c>
      <c r="K408">
        <v>203</v>
      </c>
      <c r="L408">
        <v>155</v>
      </c>
      <c r="M408">
        <v>166.2</v>
      </c>
      <c r="N408">
        <v>4393.05</v>
      </c>
      <c r="O408">
        <v>337</v>
      </c>
      <c r="P408">
        <f>VLOOKUP($A408,Sheet2!$A:$E,2,0)</f>
        <v>4430.7</v>
      </c>
      <c r="Q408">
        <f>VLOOKUP($A408,Sheet2!$A:$E,3,0)</f>
        <v>4447.3999999999996</v>
      </c>
      <c r="R408">
        <f>VLOOKUP($A408,Sheet2!$A:$E,4,0)</f>
        <v>4379.8500000000004</v>
      </c>
      <c r="S408">
        <f>VLOOKUP($A408,Sheet2!$A:$E,5,0)</f>
        <v>4393.05</v>
      </c>
      <c r="T408">
        <f t="shared" si="115"/>
        <v>55.600000000000364</v>
      </c>
      <c r="U408">
        <f t="shared" si="116"/>
        <v>68.5</v>
      </c>
      <c r="V408">
        <f t="shared" si="117"/>
        <v>155</v>
      </c>
      <c r="W408">
        <f t="shared" si="118"/>
        <v>195.5</v>
      </c>
      <c r="X408" s="5">
        <f t="shared" si="119"/>
        <v>237</v>
      </c>
      <c r="Y408">
        <f t="shared" si="120"/>
        <v>258.60000000000036</v>
      </c>
      <c r="Z408">
        <f t="shared" si="121"/>
        <v>223.5</v>
      </c>
      <c r="AA408">
        <f t="shared" si="122"/>
        <v>225.6</v>
      </c>
      <c r="AB408">
        <f>IF(Z408/X408&lt;'model parameter'!$B$2,'model parameter'!$B$2,IF(Y408/X408&gt;'model parameter'!$B$1,'model parameter'!$B$1,AA408/X408))</f>
        <v>0.95189873417721516</v>
      </c>
      <c r="AC408">
        <f t="shared" si="132"/>
        <v>1.2027719025385128</v>
      </c>
      <c r="AD408">
        <f t="shared" si="130"/>
        <v>3.9102495462823477</v>
      </c>
      <c r="AF408">
        <f t="shared" si="129"/>
        <v>0.94303797468354433</v>
      </c>
      <c r="AG408">
        <f t="shared" si="123"/>
        <v>1.0911392405063307</v>
      </c>
      <c r="AH408" s="14">
        <f t="shared" si="124"/>
        <v>17834.0926497195</v>
      </c>
      <c r="AI408">
        <f t="shared" si="125"/>
        <v>16860.483423587197</v>
      </c>
      <c r="AJ408" s="14">
        <f t="shared" si="126"/>
        <v>-973.60922613230287</v>
      </c>
      <c r="AK408" s="14">
        <f t="shared" si="131"/>
        <v>33141.448486407855</v>
      </c>
      <c r="AL408">
        <f t="shared" si="127"/>
        <v>0.94540741459321642</v>
      </c>
      <c r="AM408">
        <f t="shared" si="133"/>
        <v>7.6627968028421742E-2</v>
      </c>
      <c r="AN408" s="15">
        <f t="shared" si="128"/>
        <v>0</v>
      </c>
    </row>
    <row r="409" spans="1:40" x14ac:dyDescent="0.25">
      <c r="A409" s="2">
        <v>39679</v>
      </c>
      <c r="B409" s="2">
        <v>39688</v>
      </c>
      <c r="C409" t="s">
        <v>15</v>
      </c>
      <c r="D409">
        <v>4300</v>
      </c>
      <c r="E409">
        <v>68</v>
      </c>
      <c r="F409">
        <v>75</v>
      </c>
      <c r="G409">
        <v>42</v>
      </c>
      <c r="H409">
        <v>53.9</v>
      </c>
      <c r="I409" t="s">
        <v>16</v>
      </c>
      <c r="J409">
        <v>120</v>
      </c>
      <c r="K409">
        <v>154</v>
      </c>
      <c r="L409">
        <v>106</v>
      </c>
      <c r="M409">
        <v>140.94999999999999</v>
      </c>
      <c r="N409">
        <v>4368.25</v>
      </c>
      <c r="O409">
        <v>337</v>
      </c>
      <c r="P409">
        <f>VLOOKUP($A409,Sheet2!$A:$E,2,0)</f>
        <v>4393.1000000000004</v>
      </c>
      <c r="Q409">
        <f>VLOOKUP($A409,Sheet2!$A:$E,3,0)</f>
        <v>4393.7</v>
      </c>
      <c r="R409">
        <f>VLOOKUP($A409,Sheet2!$A:$E,4,0)</f>
        <v>4316.55</v>
      </c>
      <c r="S409">
        <f>VLOOKUP($A409,Sheet2!$A:$E,5,0)</f>
        <v>4368.25</v>
      </c>
      <c r="T409">
        <f t="shared" si="115"/>
        <v>60.300000000000182</v>
      </c>
      <c r="U409">
        <f t="shared" si="116"/>
        <v>75</v>
      </c>
      <c r="V409">
        <f t="shared" si="117"/>
        <v>106</v>
      </c>
      <c r="W409">
        <f t="shared" si="118"/>
        <v>135.69999999999982</v>
      </c>
      <c r="X409" s="5">
        <f t="shared" si="119"/>
        <v>188</v>
      </c>
      <c r="Y409">
        <f t="shared" si="120"/>
        <v>214.30000000000018</v>
      </c>
      <c r="Z409">
        <f t="shared" si="121"/>
        <v>177.69999999999982</v>
      </c>
      <c r="AA409">
        <f t="shared" si="122"/>
        <v>194.85</v>
      </c>
      <c r="AB409">
        <f>IF(Z409/X409&lt;'model parameter'!$B$2,'model parameter'!$B$2,IF(Y409/X409&gt;'model parameter'!$B$1,'model parameter'!$B$1,AA409/X409))</f>
        <v>1.1100000000000001</v>
      </c>
      <c r="AC409">
        <f t="shared" si="132"/>
        <v>1.3350768118177494</v>
      </c>
      <c r="AD409">
        <f t="shared" si="130"/>
        <v>4.020249546282348</v>
      </c>
      <c r="AF409">
        <f t="shared" si="129"/>
        <v>0.94521276595744586</v>
      </c>
      <c r="AG409">
        <f t="shared" si="123"/>
        <v>1.1398936170212777</v>
      </c>
      <c r="AH409" s="14">
        <f t="shared" si="124"/>
        <v>14156.634027018001</v>
      </c>
      <c r="AI409">
        <f t="shared" si="125"/>
        <v>15592.407237618159</v>
      </c>
      <c r="AJ409" s="14">
        <f t="shared" si="126"/>
        <v>1435.7732106001586</v>
      </c>
      <c r="AK409" s="14">
        <f t="shared" si="131"/>
        <v>34577.221697008012</v>
      </c>
      <c r="AL409">
        <f t="shared" si="127"/>
        <v>1.1014205218457989</v>
      </c>
      <c r="AM409">
        <f t="shared" si="133"/>
        <v>8.4399616533847463E-2</v>
      </c>
      <c r="AN409" s="15">
        <f t="shared" si="128"/>
        <v>0</v>
      </c>
    </row>
    <row r="410" spans="1:40" x14ac:dyDescent="0.25">
      <c r="A410" s="2">
        <v>39680</v>
      </c>
      <c r="B410" s="2">
        <v>39688</v>
      </c>
      <c r="C410" t="s">
        <v>15</v>
      </c>
      <c r="D410">
        <v>4300</v>
      </c>
      <c r="E410">
        <v>42.8</v>
      </c>
      <c r="F410">
        <v>46</v>
      </c>
      <c r="G410">
        <v>28.3</v>
      </c>
      <c r="H410">
        <v>32.450000000000003</v>
      </c>
      <c r="I410" t="s">
        <v>16</v>
      </c>
      <c r="J410">
        <v>152</v>
      </c>
      <c r="K410">
        <v>183</v>
      </c>
      <c r="L410">
        <v>142</v>
      </c>
      <c r="M410">
        <v>164.4</v>
      </c>
      <c r="N410">
        <v>4415.75</v>
      </c>
      <c r="O410">
        <v>337</v>
      </c>
      <c r="P410">
        <f>VLOOKUP($A410,Sheet2!$A:$E,2,0)</f>
        <v>4365.45</v>
      </c>
      <c r="Q410">
        <f>VLOOKUP($A410,Sheet2!$A:$E,3,0)</f>
        <v>4434.8999999999996</v>
      </c>
      <c r="R410">
        <f>VLOOKUP($A410,Sheet2!$A:$E,4,0)</f>
        <v>4365.45</v>
      </c>
      <c r="S410">
        <f>VLOOKUP($A410,Sheet2!$A:$E,5,0)</f>
        <v>4415.75</v>
      </c>
      <c r="T410">
        <f t="shared" si="115"/>
        <v>48.100000000000364</v>
      </c>
      <c r="U410">
        <f t="shared" si="116"/>
        <v>46</v>
      </c>
      <c r="V410">
        <f t="shared" si="117"/>
        <v>142</v>
      </c>
      <c r="W410">
        <f t="shared" si="118"/>
        <v>163.19999999999982</v>
      </c>
      <c r="X410" s="5">
        <f t="shared" si="119"/>
        <v>194.8</v>
      </c>
      <c r="Y410">
        <f t="shared" si="120"/>
        <v>231.10000000000036</v>
      </c>
      <c r="Z410">
        <f t="shared" si="121"/>
        <v>188</v>
      </c>
      <c r="AA410">
        <f t="shared" si="122"/>
        <v>196.85000000000002</v>
      </c>
      <c r="AB410">
        <f>IF(Z410/X410&lt;'model parameter'!$B$2,'model parameter'!$B$2,IF(Y410/X410&gt;'model parameter'!$B$1,'model parameter'!$B$1,AA410/X410))</f>
        <v>1.1100000000000001</v>
      </c>
      <c r="AC410">
        <f t="shared" si="132"/>
        <v>1.4819352611177019</v>
      </c>
      <c r="AD410">
        <f t="shared" si="130"/>
        <v>4.1302495462823483</v>
      </c>
      <c r="AF410">
        <f t="shared" si="129"/>
        <v>0.96509240246406569</v>
      </c>
      <c r="AG410">
        <f t="shared" si="123"/>
        <v>1.1863449691991805</v>
      </c>
      <c r="AH410" s="14">
        <f t="shared" si="124"/>
        <v>14666.975223637799</v>
      </c>
      <c r="AI410">
        <f t="shared" si="125"/>
        <v>16158.095124834137</v>
      </c>
      <c r="AJ410" s="14">
        <f t="shared" si="126"/>
        <v>1491.1199011963381</v>
      </c>
      <c r="AK410" s="14">
        <f t="shared" si="131"/>
        <v>36068.341598204352</v>
      </c>
      <c r="AL410">
        <f t="shared" si="127"/>
        <v>1.1016651271622249</v>
      </c>
      <c r="AM410">
        <f t="shared" si="133"/>
        <v>9.2980114281204077E-2</v>
      </c>
      <c r="AN410" s="15">
        <f t="shared" si="128"/>
        <v>0</v>
      </c>
    </row>
    <row r="411" spans="1:40" x14ac:dyDescent="0.25">
      <c r="A411" s="2">
        <v>39681</v>
      </c>
      <c r="B411" s="2">
        <v>39688</v>
      </c>
      <c r="C411" t="s">
        <v>15</v>
      </c>
      <c r="D411">
        <v>4300</v>
      </c>
      <c r="E411">
        <v>36</v>
      </c>
      <c r="F411">
        <v>89.9</v>
      </c>
      <c r="G411">
        <v>35.1</v>
      </c>
      <c r="H411">
        <v>79.25</v>
      </c>
      <c r="I411" t="s">
        <v>16</v>
      </c>
      <c r="J411">
        <v>140</v>
      </c>
      <c r="K411">
        <v>149.9</v>
      </c>
      <c r="L411">
        <v>58.6</v>
      </c>
      <c r="M411">
        <v>67.650000000000006</v>
      </c>
      <c r="N411">
        <v>4283.8500000000004</v>
      </c>
      <c r="O411">
        <v>337</v>
      </c>
      <c r="P411">
        <f>VLOOKUP($A411,Sheet2!$A:$E,2,0)</f>
        <v>4416.2</v>
      </c>
      <c r="Q411">
        <f>VLOOKUP($A411,Sheet2!$A:$E,3,0)</f>
        <v>4418.55</v>
      </c>
      <c r="R411">
        <f>VLOOKUP($A411,Sheet2!$A:$E,4,0)</f>
        <v>4271.3</v>
      </c>
      <c r="S411">
        <f>VLOOKUP($A411,Sheet2!$A:$E,5,0)</f>
        <v>4283.8500000000004</v>
      </c>
      <c r="T411">
        <f t="shared" si="115"/>
        <v>35.1</v>
      </c>
      <c r="U411">
        <f t="shared" si="116"/>
        <v>87.300000000000182</v>
      </c>
      <c r="V411">
        <f t="shared" si="117"/>
        <v>61.199999999999818</v>
      </c>
      <c r="W411">
        <f t="shared" si="118"/>
        <v>149.9</v>
      </c>
      <c r="X411" s="5">
        <f t="shared" si="119"/>
        <v>176</v>
      </c>
      <c r="Y411">
        <f t="shared" si="120"/>
        <v>185</v>
      </c>
      <c r="Z411">
        <f t="shared" si="121"/>
        <v>145.90000000000018</v>
      </c>
      <c r="AA411">
        <f t="shared" si="122"/>
        <v>146.9</v>
      </c>
      <c r="AB411">
        <f>IF(Z411/X411&lt;'model parameter'!$B$2,'model parameter'!$B$2,IF(Y411/X411&gt;'model parameter'!$B$1,'model parameter'!$B$1,AA411/X411))</f>
        <v>0.83465909090909096</v>
      </c>
      <c r="AC411">
        <f t="shared" si="132"/>
        <v>1.2369107378306274</v>
      </c>
      <c r="AD411">
        <f t="shared" si="130"/>
        <v>3.9649086371914395</v>
      </c>
      <c r="AF411">
        <f t="shared" si="129"/>
        <v>0.82897727272727373</v>
      </c>
      <c r="AG411">
        <f t="shared" si="123"/>
        <v>1.0511363636363635</v>
      </c>
      <c r="AH411" s="14">
        <f t="shared" si="124"/>
        <v>13256.031915336</v>
      </c>
      <c r="AI411">
        <f t="shared" si="125"/>
        <v>10962.280360007799</v>
      </c>
      <c r="AJ411" s="14">
        <f t="shared" si="126"/>
        <v>-2293.751555328201</v>
      </c>
      <c r="AK411" s="14">
        <f t="shared" si="131"/>
        <v>33774.590042876152</v>
      </c>
      <c r="AL411">
        <f t="shared" si="127"/>
        <v>0.82696544712791897</v>
      </c>
      <c r="AM411">
        <f t="shared" si="133"/>
        <v>7.6891341780560937E-2</v>
      </c>
      <c r="AN411" s="15">
        <f t="shared" si="128"/>
        <v>0</v>
      </c>
    </row>
    <row r="412" spans="1:40" x14ac:dyDescent="0.25">
      <c r="A412" s="2">
        <v>39682</v>
      </c>
      <c r="B412" s="2">
        <v>39688</v>
      </c>
      <c r="C412" t="s">
        <v>15</v>
      </c>
      <c r="D412">
        <v>4300</v>
      </c>
      <c r="E412">
        <v>90</v>
      </c>
      <c r="F412">
        <v>95</v>
      </c>
      <c r="G412">
        <v>47.1</v>
      </c>
      <c r="H412">
        <v>50.5</v>
      </c>
      <c r="I412" t="s">
        <v>16</v>
      </c>
      <c r="J412">
        <v>46.9</v>
      </c>
      <c r="K412">
        <v>84.55</v>
      </c>
      <c r="L412">
        <v>46.9</v>
      </c>
      <c r="M412">
        <v>75.7</v>
      </c>
      <c r="N412">
        <v>4327.45</v>
      </c>
      <c r="O412">
        <v>337</v>
      </c>
      <c r="P412">
        <f>VLOOKUP($A412,Sheet2!$A:$E,2,0)</f>
        <v>4283.8500000000004</v>
      </c>
      <c r="Q412">
        <f>VLOOKUP($A412,Sheet2!$A:$E,3,0)</f>
        <v>4337</v>
      </c>
      <c r="R412">
        <f>VLOOKUP($A412,Sheet2!$A:$E,4,0)</f>
        <v>4248</v>
      </c>
      <c r="S412">
        <f>VLOOKUP($A412,Sheet2!$A:$E,5,0)</f>
        <v>4327.45</v>
      </c>
      <c r="T412">
        <f t="shared" si="115"/>
        <v>47.550000000000182</v>
      </c>
      <c r="U412">
        <f t="shared" si="116"/>
        <v>95</v>
      </c>
      <c r="V412">
        <f t="shared" si="117"/>
        <v>46.9</v>
      </c>
      <c r="W412">
        <f t="shared" si="118"/>
        <v>84.100000000000364</v>
      </c>
      <c r="X412" s="5">
        <f t="shared" si="119"/>
        <v>136.9</v>
      </c>
      <c r="Y412">
        <f t="shared" si="120"/>
        <v>141.9</v>
      </c>
      <c r="Z412">
        <f t="shared" si="121"/>
        <v>126.2</v>
      </c>
      <c r="AA412">
        <f t="shared" si="122"/>
        <v>126.2</v>
      </c>
      <c r="AB412">
        <f>IF(Z412/X412&lt;'model parameter'!$B$2,'model parameter'!$B$2,IF(Y412/X412&gt;'model parameter'!$B$1,'model parameter'!$B$1,AA412/X412))</f>
        <v>0.92184075967859747</v>
      </c>
      <c r="AC412">
        <f t="shared" si="132"/>
        <v>1.1402347342164001</v>
      </c>
      <c r="AD412">
        <f t="shared" si="130"/>
        <v>3.8867493968700368</v>
      </c>
      <c r="AF412">
        <f t="shared" si="129"/>
        <v>0.92184075967859747</v>
      </c>
      <c r="AG412">
        <f t="shared" si="123"/>
        <v>1.0365230094959825</v>
      </c>
      <c r="AH412" s="14">
        <f t="shared" si="124"/>
        <v>10321.57003477215</v>
      </c>
      <c r="AI412">
        <f t="shared" si="125"/>
        <v>9410.9105580243977</v>
      </c>
      <c r="AJ412" s="14">
        <f t="shared" si="126"/>
        <v>-910.65947674775271</v>
      </c>
      <c r="AK412" s="14">
        <f t="shared" si="131"/>
        <v>32863.930566128402</v>
      </c>
      <c r="AL412">
        <f t="shared" si="127"/>
        <v>0.91177122533879551</v>
      </c>
      <c r="AM412">
        <f t="shared" si="133"/>
        <v>7.0107312913206168E-2</v>
      </c>
      <c r="AN412" s="15">
        <f t="shared" si="128"/>
        <v>0</v>
      </c>
    </row>
    <row r="413" spans="1:40" x14ac:dyDescent="0.25">
      <c r="A413" s="2">
        <v>39685</v>
      </c>
      <c r="B413" s="2">
        <v>39688</v>
      </c>
      <c r="C413" t="s">
        <v>15</v>
      </c>
      <c r="D413">
        <v>4300</v>
      </c>
      <c r="E413">
        <v>30.6</v>
      </c>
      <c r="F413">
        <v>37.9</v>
      </c>
      <c r="G413">
        <v>14.1</v>
      </c>
      <c r="H413">
        <v>34.75</v>
      </c>
      <c r="I413" t="s">
        <v>16</v>
      </c>
      <c r="J413">
        <v>100</v>
      </c>
      <c r="K413">
        <v>111</v>
      </c>
      <c r="L413">
        <v>61.05</v>
      </c>
      <c r="M413">
        <v>70.099999999999994</v>
      </c>
      <c r="N413">
        <v>4335.3500000000004</v>
      </c>
      <c r="O413">
        <v>337</v>
      </c>
      <c r="P413">
        <f>VLOOKUP($A413,Sheet2!$A:$E,2,0)</f>
        <v>4317.95</v>
      </c>
      <c r="Q413">
        <f>VLOOKUP($A413,Sheet2!$A:$E,3,0)</f>
        <v>4398.8</v>
      </c>
      <c r="R413">
        <f>VLOOKUP($A413,Sheet2!$A:$E,4,0)</f>
        <v>4317.95</v>
      </c>
      <c r="S413">
        <f>VLOOKUP($A413,Sheet2!$A:$E,5,0)</f>
        <v>4335.3500000000004</v>
      </c>
      <c r="T413">
        <f t="shared" si="115"/>
        <v>14.1</v>
      </c>
      <c r="U413">
        <f t="shared" si="116"/>
        <v>37.9</v>
      </c>
      <c r="V413">
        <f t="shared" si="117"/>
        <v>61.05</v>
      </c>
      <c r="W413">
        <f t="shared" si="118"/>
        <v>111</v>
      </c>
      <c r="X413" s="5">
        <f t="shared" si="119"/>
        <v>130.6</v>
      </c>
      <c r="Y413">
        <f t="shared" si="120"/>
        <v>130.6</v>
      </c>
      <c r="Z413">
        <f t="shared" si="121"/>
        <v>98.949999999999989</v>
      </c>
      <c r="AA413">
        <f t="shared" si="122"/>
        <v>104.85</v>
      </c>
      <c r="AB413">
        <f>IF(Z413/X413&lt;'model parameter'!$B$2,'model parameter'!$B$2,IF(Y413/X413&gt;'model parameter'!$B$1,'model parameter'!$B$1,AA413/X413))</f>
        <v>0.80283307810107196</v>
      </c>
      <c r="AC413">
        <f t="shared" si="132"/>
        <v>0.91541816142871013</v>
      </c>
      <c r="AD413">
        <f t="shared" si="130"/>
        <v>3.6895824749711088</v>
      </c>
      <c r="AF413">
        <f t="shared" si="129"/>
        <v>0.757656967840735</v>
      </c>
      <c r="AG413">
        <f t="shared" si="123"/>
        <v>1</v>
      </c>
      <c r="AH413" s="14">
        <f t="shared" si="124"/>
        <v>9848.7539261390993</v>
      </c>
      <c r="AI413">
        <f t="shared" si="125"/>
        <v>7810.8262453506995</v>
      </c>
      <c r="AJ413" s="14">
        <f t="shared" si="126"/>
        <v>-2037.9276807883998</v>
      </c>
      <c r="AK413" s="14">
        <f t="shared" si="131"/>
        <v>30826.00288534</v>
      </c>
      <c r="AL413">
        <f t="shared" si="127"/>
        <v>0.79307761204393223</v>
      </c>
      <c r="AM413">
        <f t="shared" si="133"/>
        <v>5.560054031202228E-2</v>
      </c>
      <c r="AN413" s="15">
        <f t="shared" si="128"/>
        <v>0</v>
      </c>
    </row>
    <row r="414" spans="1:40" x14ac:dyDescent="0.25">
      <c r="A414" s="2">
        <v>39686</v>
      </c>
      <c r="B414" s="2">
        <v>39688</v>
      </c>
      <c r="C414" t="s">
        <v>15</v>
      </c>
      <c r="D414">
        <v>4300</v>
      </c>
      <c r="E414">
        <v>41</v>
      </c>
      <c r="F414">
        <v>47.55</v>
      </c>
      <c r="G414">
        <v>17</v>
      </c>
      <c r="H414">
        <v>19.5</v>
      </c>
      <c r="I414" t="s">
        <v>16</v>
      </c>
      <c r="J414">
        <v>45</v>
      </c>
      <c r="K414">
        <v>75</v>
      </c>
      <c r="L414">
        <v>38.299999999999997</v>
      </c>
      <c r="M414">
        <v>68.45</v>
      </c>
      <c r="N414">
        <v>4337.5</v>
      </c>
      <c r="O414">
        <v>337</v>
      </c>
      <c r="P414">
        <f>VLOOKUP($A414,Sheet2!$A:$E,2,0)</f>
        <v>4335.2</v>
      </c>
      <c r="Q414">
        <f>VLOOKUP($A414,Sheet2!$A:$E,3,0)</f>
        <v>4345.05</v>
      </c>
      <c r="R414">
        <f>VLOOKUP($A414,Sheet2!$A:$E,4,0)</f>
        <v>4283.3</v>
      </c>
      <c r="S414">
        <f>VLOOKUP($A414,Sheet2!$A:$E,5,0)</f>
        <v>4337.5</v>
      </c>
      <c r="T414">
        <f t="shared" si="115"/>
        <v>29.949999999999818</v>
      </c>
      <c r="U414">
        <f t="shared" si="116"/>
        <v>47.55</v>
      </c>
      <c r="V414">
        <f t="shared" si="117"/>
        <v>38.299999999999997</v>
      </c>
      <c r="W414">
        <f t="shared" si="118"/>
        <v>62.050000000000182</v>
      </c>
      <c r="X414" s="5">
        <f t="shared" si="119"/>
        <v>86</v>
      </c>
      <c r="Y414">
        <f t="shared" si="120"/>
        <v>104.94999999999982</v>
      </c>
      <c r="Z414">
        <f t="shared" si="121"/>
        <v>79.050000000000182</v>
      </c>
      <c r="AA414">
        <f t="shared" si="122"/>
        <v>87.95</v>
      </c>
      <c r="AB414">
        <f>IF(Z414/X414&lt;'model parameter'!$B$2,'model parameter'!$B$2,IF(Y414/X414&gt;'model parameter'!$B$1,'model parameter'!$B$1,AA414/X414))</f>
        <v>1.1100000000000001</v>
      </c>
      <c r="AC414">
        <f t="shared" si="132"/>
        <v>1.0161141591858682</v>
      </c>
      <c r="AD414">
        <f t="shared" si="130"/>
        <v>3.7995824749711087</v>
      </c>
      <c r="AF414">
        <f t="shared" si="129"/>
        <v>0.91918604651163005</v>
      </c>
      <c r="AG414">
        <f t="shared" si="123"/>
        <v>1.2203488372093003</v>
      </c>
      <c r="AH414" s="14">
        <f t="shared" si="124"/>
        <v>6501.5160777209994</v>
      </c>
      <c r="AI414">
        <f t="shared" si="125"/>
        <v>7107.0889293785212</v>
      </c>
      <c r="AJ414" s="14">
        <f t="shared" si="126"/>
        <v>605.57285165752182</v>
      </c>
      <c r="AK414" s="14">
        <f t="shared" si="131"/>
        <v>31431.575736997522</v>
      </c>
      <c r="AL414">
        <f t="shared" si="127"/>
        <v>1.0931433290971413</v>
      </c>
      <c r="AM414">
        <f t="shared" si="133"/>
        <v>6.0779359736283844E-2</v>
      </c>
      <c r="AN414" s="15">
        <f t="shared" si="128"/>
        <v>0</v>
      </c>
    </row>
    <row r="415" spans="1:40" s="9" customFormat="1" x14ac:dyDescent="0.25">
      <c r="A415" s="7">
        <v>39687</v>
      </c>
      <c r="B415" s="7">
        <v>39688</v>
      </c>
      <c r="C415" t="s">
        <v>15</v>
      </c>
      <c r="D415">
        <v>4300</v>
      </c>
      <c r="E415">
        <v>15</v>
      </c>
      <c r="F415">
        <v>38.15</v>
      </c>
      <c r="G415">
        <v>12.1</v>
      </c>
      <c r="H415">
        <v>33.9</v>
      </c>
      <c r="I415" t="s">
        <v>16</v>
      </c>
      <c r="J415">
        <v>73</v>
      </c>
      <c r="K415">
        <v>73</v>
      </c>
      <c r="L415">
        <v>19</v>
      </c>
      <c r="M415">
        <v>22.35</v>
      </c>
      <c r="N415">
        <v>4292.1000000000004</v>
      </c>
      <c r="O415">
        <v>337</v>
      </c>
      <c r="P415">
        <f>VLOOKUP($A415,Sheet2!$A:$E,2,0)</f>
        <v>4336.8500000000004</v>
      </c>
      <c r="Q415">
        <f>VLOOKUP($A415,Sheet2!$A:$E,3,0)</f>
        <v>4364.25</v>
      </c>
      <c r="R415">
        <f>VLOOKUP($A415,Sheet2!$A:$E,4,0)</f>
        <v>4282.6499999999996</v>
      </c>
      <c r="S415">
        <f>VLOOKUP($A415,Sheet2!$A:$E,5,0)</f>
        <v>4292.1000000000004</v>
      </c>
      <c r="T415">
        <f t="shared" si="115"/>
        <v>12.1</v>
      </c>
      <c r="U415">
        <f t="shared" si="116"/>
        <v>36.350000000000364</v>
      </c>
      <c r="V415">
        <f t="shared" si="117"/>
        <v>20.799999999999272</v>
      </c>
      <c r="W415">
        <f t="shared" si="118"/>
        <v>73</v>
      </c>
      <c r="X415" s="8">
        <f t="shared" si="119"/>
        <v>88</v>
      </c>
      <c r="Y415" s="9">
        <f t="shared" si="120"/>
        <v>88</v>
      </c>
      <c r="Z415" s="9">
        <f t="shared" si="121"/>
        <v>55.350000000000364</v>
      </c>
      <c r="AA415" s="9">
        <f t="shared" si="122"/>
        <v>56.25</v>
      </c>
      <c r="AB415">
        <f>IF(Z415/X415&lt;'model parameter'!$B$2,'model parameter'!$B$2,IF(Y415/X415&gt;'model parameter'!$B$1,'model parameter'!$B$1,AA415/X415))</f>
        <v>0.63920454545454541</v>
      </c>
      <c r="AC415" s="9">
        <f t="shared" si="132"/>
        <v>0.64950478925233046</v>
      </c>
      <c r="AD415">
        <f t="shared" si="130"/>
        <v>3.4387870204256541</v>
      </c>
      <c r="AE415" s="9">
        <f>WEEKDAY(A415)</f>
        <v>4</v>
      </c>
      <c r="AF415">
        <f t="shared" si="129"/>
        <v>0.62897727272727688</v>
      </c>
      <c r="AG415">
        <f t="shared" si="123"/>
        <v>1</v>
      </c>
      <c r="AH415" s="14">
        <f t="shared" si="124"/>
        <v>6651.6164296679999</v>
      </c>
      <c r="AI415">
        <f t="shared" si="125"/>
        <v>4168.4797537375007</v>
      </c>
      <c r="AJ415" s="14">
        <f t="shared" si="126"/>
        <v>-2483.1366759304992</v>
      </c>
      <c r="AK415" s="14">
        <f t="shared" si="131"/>
        <v>28948.439061067023</v>
      </c>
      <c r="AL415">
        <f t="shared" si="127"/>
        <v>0.62668673063361846</v>
      </c>
      <c r="AM415" s="9">
        <f t="shared" si="133"/>
        <v>3.8089618243136308E-2</v>
      </c>
      <c r="AN415" s="15">
        <f t="shared" si="128"/>
        <v>0</v>
      </c>
    </row>
    <row r="416" spans="1:40" x14ac:dyDescent="0.25">
      <c r="A416" s="2">
        <v>39688</v>
      </c>
      <c r="B416" s="2">
        <v>39688</v>
      </c>
      <c r="C416" t="s">
        <v>15</v>
      </c>
      <c r="D416">
        <v>4300</v>
      </c>
      <c r="E416">
        <v>25</v>
      </c>
      <c r="F416">
        <v>86</v>
      </c>
      <c r="G416">
        <v>20.350000000000001</v>
      </c>
      <c r="H416">
        <v>77.3</v>
      </c>
      <c r="I416" t="s">
        <v>16</v>
      </c>
      <c r="J416">
        <v>25</v>
      </c>
      <c r="K416">
        <v>25</v>
      </c>
      <c r="L416">
        <v>0.05</v>
      </c>
      <c r="M416">
        <v>0.1</v>
      </c>
      <c r="N416">
        <v>4214</v>
      </c>
      <c r="O416">
        <v>337</v>
      </c>
      <c r="P416">
        <f>VLOOKUP($A416,Sheet2!$A:$E,2,0)</f>
        <v>4290.75</v>
      </c>
      <c r="Q416">
        <f>VLOOKUP($A416,Sheet2!$A:$E,3,0)</f>
        <v>4304.5</v>
      </c>
      <c r="R416">
        <f>VLOOKUP($A416,Sheet2!$A:$E,4,0)</f>
        <v>4201.8500000000004</v>
      </c>
      <c r="S416">
        <f>VLOOKUP($A416,Sheet2!$A:$E,5,0)</f>
        <v>4214</v>
      </c>
      <c r="T416">
        <f t="shared" si="115"/>
        <v>20.5</v>
      </c>
      <c r="U416">
        <f t="shared" si="116"/>
        <v>86</v>
      </c>
      <c r="V416">
        <f t="shared" si="117"/>
        <v>0.05</v>
      </c>
      <c r="W416">
        <f t="shared" si="118"/>
        <v>24.850000000000364</v>
      </c>
      <c r="X416" s="5">
        <f t="shared" si="119"/>
        <v>50</v>
      </c>
      <c r="Y416">
        <f t="shared" si="120"/>
        <v>86.05</v>
      </c>
      <c r="Z416">
        <f t="shared" si="121"/>
        <v>45.200000000000365</v>
      </c>
      <c r="AA416">
        <f t="shared" si="122"/>
        <v>77.399999999999991</v>
      </c>
      <c r="AB416">
        <f>IF(Z416/X416&lt;'model parameter'!$B$2,'model parameter'!$B$2,IF(Y416/X416&gt;'model parameter'!$B$1,'model parameter'!$B$1,AA416/X416))</f>
        <v>1.1100000000000001</v>
      </c>
      <c r="AC416">
        <f t="shared" si="132"/>
        <v>0.72095031607008686</v>
      </c>
      <c r="AD416">
        <f t="shared" si="130"/>
        <v>3.548787020425654</v>
      </c>
      <c r="AF416">
        <f t="shared" si="129"/>
        <v>0.90400000000000735</v>
      </c>
      <c r="AG416">
        <f t="shared" si="123"/>
        <v>1.7209999999999999</v>
      </c>
      <c r="AH416" s="14">
        <f t="shared" si="124"/>
        <v>3799.7097426749997</v>
      </c>
      <c r="AI416">
        <f t="shared" si="125"/>
        <v>4112.2707029410012</v>
      </c>
      <c r="AJ416" s="14">
        <f t="shared" si="126"/>
        <v>312.56096026600153</v>
      </c>
      <c r="AK416" s="14">
        <f t="shared" si="131"/>
        <v>29261.000021333024</v>
      </c>
      <c r="AL416">
        <f t="shared" si="127"/>
        <v>1.0822591675241904</v>
      </c>
      <c r="AM416">
        <f t="shared" si="133"/>
        <v>4.1222838531130915E-2</v>
      </c>
      <c r="AN416" s="15">
        <f t="shared" si="128"/>
        <v>0</v>
      </c>
    </row>
    <row r="417" spans="1:40" x14ac:dyDescent="0.25">
      <c r="A417" s="2">
        <v>39689</v>
      </c>
      <c r="B417" s="2">
        <v>39716</v>
      </c>
      <c r="C417" t="s">
        <v>15</v>
      </c>
      <c r="D417">
        <v>4300</v>
      </c>
      <c r="E417">
        <v>151</v>
      </c>
      <c r="F417">
        <v>156.4</v>
      </c>
      <c r="G417">
        <v>110.15</v>
      </c>
      <c r="H417">
        <v>116.7</v>
      </c>
      <c r="I417" t="s">
        <v>16</v>
      </c>
      <c r="J417">
        <v>131.69999999999999</v>
      </c>
      <c r="K417">
        <v>192.65</v>
      </c>
      <c r="L417">
        <v>131.69999999999999</v>
      </c>
      <c r="M417">
        <v>187.65</v>
      </c>
      <c r="N417">
        <v>4360</v>
      </c>
      <c r="O417">
        <v>282.7</v>
      </c>
      <c r="P417">
        <f>VLOOKUP($A417,Sheet2!$A:$E,2,0)</f>
        <v>4230.6000000000004</v>
      </c>
      <c r="Q417">
        <f>VLOOKUP($A417,Sheet2!$A:$E,3,0)</f>
        <v>4368.8</v>
      </c>
      <c r="R417">
        <f>VLOOKUP($A417,Sheet2!$A:$E,4,0)</f>
        <v>4230.6000000000004</v>
      </c>
      <c r="S417">
        <f>VLOOKUP($A417,Sheet2!$A:$E,5,0)</f>
        <v>4360</v>
      </c>
      <c r="T417">
        <f t="shared" si="115"/>
        <v>123.84999999999945</v>
      </c>
      <c r="U417">
        <f t="shared" si="116"/>
        <v>156.4</v>
      </c>
      <c r="V417">
        <f t="shared" si="117"/>
        <v>131.69999999999999</v>
      </c>
      <c r="W417">
        <f t="shared" si="118"/>
        <v>178.94999999999982</v>
      </c>
      <c r="X417" s="5">
        <f t="shared" si="119"/>
        <v>282.7</v>
      </c>
      <c r="Y417">
        <f t="shared" si="120"/>
        <v>316.49999999999943</v>
      </c>
      <c r="Z417">
        <f t="shared" si="121"/>
        <v>282.7</v>
      </c>
      <c r="AA417">
        <f t="shared" si="122"/>
        <v>304.35000000000002</v>
      </c>
      <c r="AB417">
        <f>IF(Z417/X417&lt;'model parameter'!$B$2,'model parameter'!$B$2,IF(Y417/X417&gt;'model parameter'!$B$1,'model parameter'!$B$1,AA417/X417))</f>
        <v>1.1100000000000001</v>
      </c>
      <c r="AC417">
        <f t="shared" si="132"/>
        <v>0.80025485083779646</v>
      </c>
      <c r="AD417">
        <f t="shared" si="130"/>
        <v>3.6587870204256543</v>
      </c>
      <c r="AF417">
        <f t="shared" si="129"/>
        <v>1</v>
      </c>
      <c r="AG417">
        <f t="shared" si="123"/>
        <v>1.1195613724796585</v>
      </c>
      <c r="AH417" s="14">
        <f t="shared" si="124"/>
        <v>21263.885691708449</v>
      </c>
      <c r="AI417">
        <f t="shared" si="125"/>
        <v>23470.442961052413</v>
      </c>
      <c r="AJ417" s="14">
        <f t="shared" si="126"/>
        <v>2206.5572693439644</v>
      </c>
      <c r="AK417" s="14">
        <f t="shared" si="131"/>
        <v>31467.557290676988</v>
      </c>
      <c r="AL417">
        <f t="shared" si="127"/>
        <v>1.1037701811106133</v>
      </c>
      <c r="AM417">
        <f t="shared" si="133"/>
        <v>4.5500539951399938E-2</v>
      </c>
      <c r="AN417" s="15">
        <f t="shared" si="128"/>
        <v>0</v>
      </c>
    </row>
    <row r="418" spans="1:40" x14ac:dyDescent="0.25">
      <c r="A418" s="2">
        <v>39692</v>
      </c>
      <c r="B418" s="2">
        <v>39716</v>
      </c>
      <c r="C418" t="s">
        <v>15</v>
      </c>
      <c r="D418">
        <v>4300</v>
      </c>
      <c r="E418">
        <v>125</v>
      </c>
      <c r="F418">
        <v>157.65</v>
      </c>
      <c r="G418">
        <v>110</v>
      </c>
      <c r="H418">
        <v>116.25</v>
      </c>
      <c r="I418" t="s">
        <v>16</v>
      </c>
      <c r="J418">
        <v>155</v>
      </c>
      <c r="K418">
        <v>176</v>
      </c>
      <c r="L418">
        <v>131.55000000000001</v>
      </c>
      <c r="M418">
        <v>166.8</v>
      </c>
      <c r="N418">
        <v>4348.6499999999996</v>
      </c>
      <c r="O418">
        <v>282.7</v>
      </c>
      <c r="P418">
        <f>VLOOKUP($A418,Sheet2!$A:$E,2,0)</f>
        <v>4356.1000000000004</v>
      </c>
      <c r="Q418">
        <f>VLOOKUP($A418,Sheet2!$A:$E,3,0)</f>
        <v>4365</v>
      </c>
      <c r="R418">
        <f>VLOOKUP($A418,Sheet2!$A:$E,4,0)</f>
        <v>4281.3500000000004</v>
      </c>
      <c r="S418">
        <f>VLOOKUP($A418,Sheet2!$A:$E,5,0)</f>
        <v>4348.6499999999996</v>
      </c>
      <c r="T418">
        <f t="shared" si="115"/>
        <v>111</v>
      </c>
      <c r="U418">
        <f t="shared" si="116"/>
        <v>150.19999999999982</v>
      </c>
      <c r="V418">
        <f t="shared" si="117"/>
        <v>139</v>
      </c>
      <c r="W418">
        <f t="shared" si="118"/>
        <v>175</v>
      </c>
      <c r="X418" s="5">
        <f t="shared" si="119"/>
        <v>280</v>
      </c>
      <c r="Y418">
        <f t="shared" si="120"/>
        <v>296.64999999999998</v>
      </c>
      <c r="Z418">
        <f t="shared" si="121"/>
        <v>280</v>
      </c>
      <c r="AA418">
        <f t="shared" si="122"/>
        <v>283.05</v>
      </c>
      <c r="AB418">
        <f>IF(Z418/X418&lt;'model parameter'!$B$2,'model parameter'!$B$2,IF(Y418/X418&gt;'model parameter'!$B$1,'model parameter'!$B$1,AA418/X418))</f>
        <v>1.0108928571428573</v>
      </c>
      <c r="AC418">
        <f t="shared" si="132"/>
        <v>0.80897191260585111</v>
      </c>
      <c r="AD418">
        <f t="shared" si="130"/>
        <v>3.6696798775685116</v>
      </c>
      <c r="AF418">
        <f t="shared" si="129"/>
        <v>1</v>
      </c>
      <c r="AG418">
        <f t="shared" si="123"/>
        <v>1.0594642857142855</v>
      </c>
      <c r="AH418" s="14">
        <f t="shared" si="124"/>
        <v>21061.25021658</v>
      </c>
      <c r="AI418">
        <f t="shared" si="125"/>
        <v>21166.096714599098</v>
      </c>
      <c r="AJ418" s="14">
        <f t="shared" si="126"/>
        <v>104.84649801909836</v>
      </c>
      <c r="AK418" s="14">
        <f t="shared" si="131"/>
        <v>31572.403788696087</v>
      </c>
      <c r="AL418">
        <f t="shared" si="127"/>
        <v>1.0049781706660776</v>
      </c>
      <c r="AM418">
        <f t="shared" si="133"/>
        <v>4.5727049404676694E-2</v>
      </c>
      <c r="AN418" s="15">
        <f t="shared" si="128"/>
        <v>0</v>
      </c>
    </row>
    <row r="419" spans="1:40" x14ac:dyDescent="0.25">
      <c r="A419" s="2">
        <v>39693</v>
      </c>
      <c r="B419" s="2">
        <v>39716</v>
      </c>
      <c r="C419" t="s">
        <v>15</v>
      </c>
      <c r="D419">
        <v>4300</v>
      </c>
      <c r="E419">
        <v>109</v>
      </c>
      <c r="F419">
        <v>112.5</v>
      </c>
      <c r="G419">
        <v>52</v>
      </c>
      <c r="H419">
        <v>61.9</v>
      </c>
      <c r="I419" t="s">
        <v>16</v>
      </c>
      <c r="J419">
        <v>175</v>
      </c>
      <c r="K419">
        <v>295</v>
      </c>
      <c r="L419">
        <v>168</v>
      </c>
      <c r="M419">
        <v>278.3</v>
      </c>
      <c r="N419">
        <v>4504</v>
      </c>
      <c r="O419">
        <v>282.7</v>
      </c>
      <c r="P419">
        <f>VLOOKUP($A419,Sheet2!$A:$E,2,0)</f>
        <v>4358.8500000000004</v>
      </c>
      <c r="Q419">
        <f>VLOOKUP($A419,Sheet2!$A:$E,3,0)</f>
        <v>4522.3999999999996</v>
      </c>
      <c r="R419">
        <f>VLOOKUP($A419,Sheet2!$A:$E,4,0)</f>
        <v>4343.1000000000004</v>
      </c>
      <c r="S419">
        <f>VLOOKUP($A419,Sheet2!$A:$E,5,0)</f>
        <v>4504</v>
      </c>
      <c r="T419">
        <f t="shared" si="115"/>
        <v>72.600000000000364</v>
      </c>
      <c r="U419">
        <f t="shared" si="116"/>
        <v>112.5</v>
      </c>
      <c r="V419">
        <f t="shared" si="117"/>
        <v>168</v>
      </c>
      <c r="W419">
        <f t="shared" si="118"/>
        <v>274.39999999999964</v>
      </c>
      <c r="X419" s="5">
        <f t="shared" si="119"/>
        <v>284</v>
      </c>
      <c r="Y419">
        <f t="shared" si="120"/>
        <v>367.60000000000036</v>
      </c>
      <c r="Z419">
        <f t="shared" si="121"/>
        <v>280.5</v>
      </c>
      <c r="AA419">
        <f t="shared" si="122"/>
        <v>340.2</v>
      </c>
      <c r="AB419">
        <f>IF(Z419/X419&lt;'model parameter'!$B$2,'model parameter'!$B$2,IF(Y419/X419&gt;'model parameter'!$B$1,'model parameter'!$B$1,AA419/X419))</f>
        <v>1.1100000000000001</v>
      </c>
      <c r="AC419">
        <f t="shared" si="132"/>
        <v>0.89795882299249485</v>
      </c>
      <c r="AD419">
        <f t="shared" si="130"/>
        <v>3.7796798775685119</v>
      </c>
      <c r="AF419">
        <f t="shared" si="129"/>
        <v>0.98767605633802813</v>
      </c>
      <c r="AG419">
        <f t="shared" si="123"/>
        <v>1.2943661971831</v>
      </c>
      <c r="AH419" s="14">
        <f t="shared" si="124"/>
        <v>21361.450920473999</v>
      </c>
      <c r="AI419">
        <f t="shared" si="125"/>
        <v>23578.58917478488</v>
      </c>
      <c r="AJ419" s="14">
        <f t="shared" si="126"/>
        <v>2217.1382543108812</v>
      </c>
      <c r="AK419" s="14">
        <f t="shared" si="131"/>
        <v>33789.542043006964</v>
      </c>
      <c r="AL419">
        <f t="shared" si="127"/>
        <v>1.1037915571636501</v>
      </c>
      <c r="AM419">
        <f t="shared" si="133"/>
        <v>5.0473131066887243E-2</v>
      </c>
      <c r="AN419" s="15">
        <f t="shared" si="128"/>
        <v>0</v>
      </c>
    </row>
    <row r="420" spans="1:40" x14ac:dyDescent="0.25">
      <c r="A420" s="2">
        <v>39695</v>
      </c>
      <c r="B420" s="2">
        <v>39716</v>
      </c>
      <c r="C420" t="s">
        <v>15</v>
      </c>
      <c r="D420">
        <v>4300</v>
      </c>
      <c r="E420">
        <v>75</v>
      </c>
      <c r="F420">
        <v>88.7</v>
      </c>
      <c r="G420">
        <v>64.099999999999994</v>
      </c>
      <c r="H420">
        <v>76.25</v>
      </c>
      <c r="I420" t="s">
        <v>16</v>
      </c>
      <c r="J420">
        <v>260</v>
      </c>
      <c r="K420">
        <v>260</v>
      </c>
      <c r="L420">
        <v>208</v>
      </c>
      <c r="M420">
        <v>229.5</v>
      </c>
      <c r="N420">
        <v>4447.75</v>
      </c>
      <c r="O420">
        <v>282.7</v>
      </c>
      <c r="P420">
        <f>VLOOKUP($A420,Sheet2!$A:$E,2,0)</f>
        <v>4512.95</v>
      </c>
      <c r="Q420">
        <f>VLOOKUP($A420,Sheet2!$A:$E,3,0)</f>
        <v>4514.6000000000004</v>
      </c>
      <c r="R420">
        <f>VLOOKUP($A420,Sheet2!$A:$E,4,0)</f>
        <v>4419.45</v>
      </c>
      <c r="S420">
        <f>VLOOKUP($A420,Sheet2!$A:$E,5,0)</f>
        <v>4447.75</v>
      </c>
      <c r="T420">
        <f t="shared" si="115"/>
        <v>64.099999999999994</v>
      </c>
      <c r="U420">
        <f t="shared" si="116"/>
        <v>88.550000000000182</v>
      </c>
      <c r="V420">
        <f t="shared" si="117"/>
        <v>208.14999999999964</v>
      </c>
      <c r="W420">
        <f t="shared" si="118"/>
        <v>260</v>
      </c>
      <c r="X420" s="5">
        <f t="shared" si="119"/>
        <v>335</v>
      </c>
      <c r="Y420">
        <f t="shared" si="120"/>
        <v>335</v>
      </c>
      <c r="Z420">
        <f t="shared" si="121"/>
        <v>296.55000000000018</v>
      </c>
      <c r="AA420">
        <f t="shared" si="122"/>
        <v>305.75</v>
      </c>
      <c r="AB420">
        <f>IF(Z420/X420&lt;'model parameter'!$B$2,'model parameter'!$B$2,IF(Y420/X420&gt;'model parameter'!$B$1,'model parameter'!$B$1,AA420/X420))</f>
        <v>0.91268656716417906</v>
      </c>
      <c r="AC420">
        <f t="shared" si="132"/>
        <v>0.8195549556118068</v>
      </c>
      <c r="AD420">
        <f t="shared" si="130"/>
        <v>3.6923664447326909</v>
      </c>
      <c r="AF420">
        <f t="shared" si="129"/>
        <v>0.88522388059701551</v>
      </c>
      <c r="AG420">
        <f t="shared" si="123"/>
        <v>1</v>
      </c>
      <c r="AH420" s="14">
        <f t="shared" si="124"/>
        <v>25189.009895122497</v>
      </c>
      <c r="AI420">
        <f t="shared" si="125"/>
        <v>22867.357318706498</v>
      </c>
      <c r="AJ420" s="14">
        <f t="shared" si="126"/>
        <v>-2321.6525764159996</v>
      </c>
      <c r="AK420" s="14">
        <f t="shared" si="131"/>
        <v>31467.889466590965</v>
      </c>
      <c r="AL420">
        <f t="shared" si="127"/>
        <v>0.90783073308230522</v>
      </c>
      <c r="AM420">
        <f t="shared" si="133"/>
        <v>4.5821059577411519E-2</v>
      </c>
      <c r="AN420" s="15">
        <f t="shared" si="128"/>
        <v>0</v>
      </c>
    </row>
    <row r="421" spans="1:40" x14ac:dyDescent="0.25">
      <c r="A421" s="2">
        <v>39696</v>
      </c>
      <c r="B421" s="2">
        <v>39716</v>
      </c>
      <c r="C421" t="s">
        <v>15</v>
      </c>
      <c r="D421">
        <v>4300</v>
      </c>
      <c r="E421">
        <v>95.2</v>
      </c>
      <c r="F421">
        <v>126.55</v>
      </c>
      <c r="G421">
        <v>95.2</v>
      </c>
      <c r="H421">
        <v>109.4</v>
      </c>
      <c r="I421" t="s">
        <v>16</v>
      </c>
      <c r="J421">
        <v>180</v>
      </c>
      <c r="K421">
        <v>192.25</v>
      </c>
      <c r="L421">
        <v>152.30000000000001</v>
      </c>
      <c r="M421">
        <v>175.85</v>
      </c>
      <c r="N421">
        <v>4352.3</v>
      </c>
      <c r="O421">
        <v>282.7</v>
      </c>
      <c r="P421">
        <f>VLOOKUP($A421,Sheet2!$A:$E,2,0)</f>
        <v>4444.7</v>
      </c>
      <c r="Q421">
        <f>VLOOKUP($A421,Sheet2!$A:$E,3,0)</f>
        <v>4444.7</v>
      </c>
      <c r="R421">
        <f>VLOOKUP($A421,Sheet2!$A:$E,4,0)</f>
        <v>4328.8999999999996</v>
      </c>
      <c r="S421">
        <f>VLOOKUP($A421,Sheet2!$A:$E,5,0)</f>
        <v>4352.3</v>
      </c>
      <c r="T421">
        <f t="shared" si="115"/>
        <v>95.2</v>
      </c>
      <c r="U421">
        <f t="shared" si="116"/>
        <v>123.40000000000055</v>
      </c>
      <c r="V421">
        <f t="shared" si="117"/>
        <v>155.44999999999982</v>
      </c>
      <c r="W421">
        <f t="shared" si="118"/>
        <v>192.25</v>
      </c>
      <c r="X421" s="5">
        <f t="shared" si="119"/>
        <v>275.2</v>
      </c>
      <c r="Y421">
        <f t="shared" si="120"/>
        <v>287.45</v>
      </c>
      <c r="Z421">
        <f t="shared" si="121"/>
        <v>275.2</v>
      </c>
      <c r="AA421">
        <f t="shared" si="122"/>
        <v>285.25</v>
      </c>
      <c r="AB421">
        <f>IF(Z421/X421&lt;'model parameter'!$B$2,'model parameter'!$B$2,IF(Y421/X421&gt;'model parameter'!$B$1,'model parameter'!$B$1,AA421/X421))</f>
        <v>1.0365188953488373</v>
      </c>
      <c r="AC421">
        <f t="shared" si="132"/>
        <v>0.8494841972684154</v>
      </c>
      <c r="AD421">
        <f t="shared" si="130"/>
        <v>3.7288853400815283</v>
      </c>
      <c r="AF421">
        <f t="shared" si="129"/>
        <v>1</v>
      </c>
      <c r="AG421">
        <f t="shared" si="123"/>
        <v>1.0445130813953489</v>
      </c>
      <c r="AH421" s="14">
        <f t="shared" si="124"/>
        <v>20701.009371907199</v>
      </c>
      <c r="AI421">
        <f t="shared" si="125"/>
        <v>21330.976596935499</v>
      </c>
      <c r="AJ421" s="14">
        <f t="shared" si="126"/>
        <v>629.96722502830016</v>
      </c>
      <c r="AK421" s="14">
        <f t="shared" si="131"/>
        <v>32097.856691619265</v>
      </c>
      <c r="AL421">
        <f t="shared" si="127"/>
        <v>1.0304317153676192</v>
      </c>
      <c r="AM421">
        <f t="shared" si="133"/>
        <v>4.7215473020314029E-2</v>
      </c>
      <c r="AN421" s="15">
        <f t="shared" si="128"/>
        <v>0</v>
      </c>
    </row>
    <row r="422" spans="1:40" x14ac:dyDescent="0.25">
      <c r="A422" s="2">
        <v>39699</v>
      </c>
      <c r="B422" s="2">
        <v>39716</v>
      </c>
      <c r="C422" t="s">
        <v>15</v>
      </c>
      <c r="D422">
        <v>4300</v>
      </c>
      <c r="E422">
        <v>50</v>
      </c>
      <c r="F422">
        <v>53.85</v>
      </c>
      <c r="G422">
        <v>11.1</v>
      </c>
      <c r="H422">
        <v>51.05</v>
      </c>
      <c r="I422" t="s">
        <v>16</v>
      </c>
      <c r="J422">
        <v>250</v>
      </c>
      <c r="K422">
        <v>295</v>
      </c>
      <c r="L422">
        <v>250</v>
      </c>
      <c r="M422">
        <v>255</v>
      </c>
      <c r="N422">
        <v>4482.3</v>
      </c>
      <c r="O422">
        <v>282.7</v>
      </c>
      <c r="P422">
        <f>VLOOKUP($A422,Sheet2!$A:$E,2,0)</f>
        <v>4358.3</v>
      </c>
      <c r="Q422">
        <f>VLOOKUP($A422,Sheet2!$A:$E,3,0)</f>
        <v>4558</v>
      </c>
      <c r="R422">
        <f>VLOOKUP($A422,Sheet2!$A:$E,4,0)</f>
        <v>4358.3</v>
      </c>
      <c r="S422">
        <f>VLOOKUP($A422,Sheet2!$A:$E,5,0)</f>
        <v>4482.3</v>
      </c>
      <c r="T422">
        <f t="shared" si="115"/>
        <v>37</v>
      </c>
      <c r="U422">
        <f t="shared" si="116"/>
        <v>53.85</v>
      </c>
      <c r="V422">
        <f t="shared" si="117"/>
        <v>250</v>
      </c>
      <c r="W422">
        <f t="shared" si="118"/>
        <v>269.10000000000036</v>
      </c>
      <c r="X422" s="5">
        <f t="shared" si="119"/>
        <v>300</v>
      </c>
      <c r="Y422">
        <f t="shared" si="120"/>
        <v>332</v>
      </c>
      <c r="Z422">
        <f t="shared" si="121"/>
        <v>280.20000000000039</v>
      </c>
      <c r="AA422">
        <f t="shared" si="122"/>
        <v>306.05</v>
      </c>
      <c r="AB422">
        <f>IF(Z422/X422&lt;'model parameter'!$B$2,'model parameter'!$B$2,IF(Y422/X422&gt;'model parameter'!$B$1,'model parameter'!$B$1,AA422/X422))</f>
        <v>1.0201666666666667</v>
      </c>
      <c r="AC422">
        <f t="shared" si="132"/>
        <v>0.86661546191332839</v>
      </c>
      <c r="AD422">
        <f t="shared" si="130"/>
        <v>3.7490520067481947</v>
      </c>
      <c r="AF422">
        <f t="shared" si="129"/>
        <v>0.93400000000000127</v>
      </c>
      <c r="AG422">
        <f t="shared" si="123"/>
        <v>1.1066666666666667</v>
      </c>
      <c r="AH422" s="14">
        <f t="shared" si="124"/>
        <v>22562.253736049999</v>
      </c>
      <c r="AI422">
        <f t="shared" si="125"/>
        <v>22889.8409390251</v>
      </c>
      <c r="AJ422" s="14">
        <f t="shared" si="126"/>
        <v>327.58720297510081</v>
      </c>
      <c r="AK422" s="14">
        <f t="shared" si="131"/>
        <v>32425.443894594366</v>
      </c>
      <c r="AL422">
        <f t="shared" si="127"/>
        <v>1.0145192588828873</v>
      </c>
      <c r="AM422">
        <f t="shared" si="133"/>
        <v>4.7901006696373948E-2</v>
      </c>
      <c r="AN422" s="15">
        <f t="shared" si="128"/>
        <v>0</v>
      </c>
    </row>
    <row r="423" spans="1:40" x14ac:dyDescent="0.25">
      <c r="A423" s="2">
        <v>39700</v>
      </c>
      <c r="B423" s="2">
        <v>39716</v>
      </c>
      <c r="C423" t="s">
        <v>15</v>
      </c>
      <c r="D423">
        <v>4300</v>
      </c>
      <c r="E423">
        <v>62</v>
      </c>
      <c r="F423">
        <v>69.2</v>
      </c>
      <c r="G423">
        <v>44.5</v>
      </c>
      <c r="H423">
        <v>52.45</v>
      </c>
      <c r="I423" t="s">
        <v>16</v>
      </c>
      <c r="J423">
        <v>265</v>
      </c>
      <c r="K423">
        <v>267</v>
      </c>
      <c r="L423">
        <v>195.15</v>
      </c>
      <c r="M423">
        <v>240.05</v>
      </c>
      <c r="N423">
        <v>4468.7</v>
      </c>
      <c r="O423">
        <v>282.7</v>
      </c>
      <c r="P423">
        <f>VLOOKUP($A423,Sheet2!$A:$E,2,0)</f>
        <v>4485.1499999999996</v>
      </c>
      <c r="Q423">
        <f>VLOOKUP($A423,Sheet2!$A:$E,3,0)</f>
        <v>4497.5</v>
      </c>
      <c r="R423">
        <f>VLOOKUP($A423,Sheet2!$A:$E,4,0)</f>
        <v>4418.95</v>
      </c>
      <c r="S423">
        <f>VLOOKUP($A423,Sheet2!$A:$E,5,0)</f>
        <v>4468.7</v>
      </c>
      <c r="T423">
        <f t="shared" si="115"/>
        <v>69.5</v>
      </c>
      <c r="U423">
        <f t="shared" si="116"/>
        <v>69.2</v>
      </c>
      <c r="V423">
        <f t="shared" si="117"/>
        <v>195.15</v>
      </c>
      <c r="W423">
        <f t="shared" si="118"/>
        <v>242</v>
      </c>
      <c r="X423" s="5">
        <f t="shared" si="119"/>
        <v>327</v>
      </c>
      <c r="Y423">
        <f t="shared" si="120"/>
        <v>336.5</v>
      </c>
      <c r="Z423">
        <f t="shared" si="121"/>
        <v>264.35000000000002</v>
      </c>
      <c r="AA423">
        <f t="shared" si="122"/>
        <v>292.5</v>
      </c>
      <c r="AB423">
        <f>IF(Z423/X423&lt;'model parameter'!$B$2,'model parameter'!$B$2,IF(Y423/X423&gt;'model parameter'!$B$1,'model parameter'!$B$1,AA423/X423))</f>
        <v>0.89449541284403666</v>
      </c>
      <c r="AC423">
        <f t="shared" si="132"/>
        <v>0.77518355538118822</v>
      </c>
      <c r="AD423">
        <f t="shared" si="130"/>
        <v>3.6435474195922315</v>
      </c>
      <c r="AF423">
        <f t="shared" si="129"/>
        <v>0.80840978593272184</v>
      </c>
      <c r="AG423">
        <f t="shared" si="123"/>
        <v>1.0290519877675841</v>
      </c>
      <c r="AH423" s="14">
        <f t="shared" si="124"/>
        <v>24588.608487334499</v>
      </c>
      <c r="AI423">
        <f t="shared" si="125"/>
        <v>21874.330754635001</v>
      </c>
      <c r="AJ423" s="14">
        <f t="shared" si="126"/>
        <v>-2714.2777326994983</v>
      </c>
      <c r="AK423" s="14">
        <f t="shared" si="131"/>
        <v>29711.166161894867</v>
      </c>
      <c r="AL423">
        <f t="shared" si="127"/>
        <v>0.88961238965199629</v>
      </c>
      <c r="AM423">
        <f t="shared" si="133"/>
        <v>4.2613329033897501E-2</v>
      </c>
      <c r="AN423" s="15">
        <f t="shared" si="128"/>
        <v>0</v>
      </c>
    </row>
    <row r="424" spans="1:40" x14ac:dyDescent="0.25">
      <c r="A424" s="2">
        <v>39701</v>
      </c>
      <c r="B424" s="2">
        <v>39716</v>
      </c>
      <c r="C424" t="s">
        <v>15</v>
      </c>
      <c r="D424">
        <v>4300</v>
      </c>
      <c r="E424">
        <v>62</v>
      </c>
      <c r="F424">
        <v>82.9</v>
      </c>
      <c r="G424">
        <v>49</v>
      </c>
      <c r="H424">
        <v>73.3</v>
      </c>
      <c r="I424" t="s">
        <v>16</v>
      </c>
      <c r="J424">
        <v>215</v>
      </c>
      <c r="K424">
        <v>240</v>
      </c>
      <c r="L424">
        <v>179.1</v>
      </c>
      <c r="M424">
        <v>188.8</v>
      </c>
      <c r="N424">
        <v>4400.25</v>
      </c>
      <c r="O424">
        <v>282.7</v>
      </c>
      <c r="P424">
        <f>VLOOKUP($A424,Sheet2!$A:$E,2,0)</f>
        <v>4467.5</v>
      </c>
      <c r="Q424">
        <f>VLOOKUP($A424,Sheet2!$A:$E,3,0)</f>
        <v>4467.5</v>
      </c>
      <c r="R424">
        <f>VLOOKUP($A424,Sheet2!$A:$E,4,0)</f>
        <v>4382.3500000000004</v>
      </c>
      <c r="S424">
        <f>VLOOKUP($A424,Sheet2!$A:$E,5,0)</f>
        <v>4400.25</v>
      </c>
      <c r="T424">
        <f t="shared" si="115"/>
        <v>72.5</v>
      </c>
      <c r="U424">
        <f t="shared" si="116"/>
        <v>82.9</v>
      </c>
      <c r="V424">
        <f t="shared" si="117"/>
        <v>179.1</v>
      </c>
      <c r="W424">
        <f t="shared" si="118"/>
        <v>216.5</v>
      </c>
      <c r="X424" s="5">
        <f t="shared" si="119"/>
        <v>277</v>
      </c>
      <c r="Y424">
        <f t="shared" si="120"/>
        <v>312.5</v>
      </c>
      <c r="Z424">
        <f t="shared" si="121"/>
        <v>262</v>
      </c>
      <c r="AA424">
        <f t="shared" si="122"/>
        <v>262.10000000000002</v>
      </c>
      <c r="AB424">
        <f>IF(Z424/X424&lt;'model parameter'!$B$2,'model parameter'!$B$2,IF(Y424/X424&gt;'model parameter'!$B$1,'model parameter'!$B$1,AA424/X424))</f>
        <v>1.1100000000000001</v>
      </c>
      <c r="AC424">
        <f t="shared" si="132"/>
        <v>0.86045374647311901</v>
      </c>
      <c r="AD424">
        <f t="shared" si="130"/>
        <v>3.7535474195922314</v>
      </c>
      <c r="AF424">
        <f t="shared" si="129"/>
        <v>0.94584837545126355</v>
      </c>
      <c r="AG424">
        <f t="shared" si="123"/>
        <v>1.128158844765343</v>
      </c>
      <c r="AH424" s="14">
        <f t="shared" si="124"/>
        <v>20836.099688659498</v>
      </c>
      <c r="AI424">
        <f t="shared" si="125"/>
        <v>22996.263408533141</v>
      </c>
      <c r="AJ424" s="14">
        <f t="shared" si="126"/>
        <v>2160.1637198736425</v>
      </c>
      <c r="AK424" s="14">
        <f t="shared" si="131"/>
        <v>31871.32988176851</v>
      </c>
      <c r="AL424">
        <f t="shared" si="127"/>
        <v>1.1036740921838342</v>
      </c>
      <c r="AM424">
        <f t="shared" si="133"/>
        <v>4.7031227236417845E-2</v>
      </c>
      <c r="AN424" s="15">
        <f t="shared" si="128"/>
        <v>0</v>
      </c>
    </row>
    <row r="425" spans="1:40" x14ac:dyDescent="0.25">
      <c r="A425" s="2">
        <v>39702</v>
      </c>
      <c r="B425" s="2">
        <v>39716</v>
      </c>
      <c r="C425" t="s">
        <v>15</v>
      </c>
      <c r="D425">
        <v>4300</v>
      </c>
      <c r="E425">
        <v>82.25</v>
      </c>
      <c r="F425">
        <v>131</v>
      </c>
      <c r="G425">
        <v>82.25</v>
      </c>
      <c r="H425">
        <v>121.3</v>
      </c>
      <c r="I425" t="s">
        <v>16</v>
      </c>
      <c r="J425">
        <v>150</v>
      </c>
      <c r="K425">
        <v>160.5</v>
      </c>
      <c r="L425">
        <v>118</v>
      </c>
      <c r="M425">
        <v>126.5</v>
      </c>
      <c r="N425">
        <v>4290.3</v>
      </c>
      <c r="O425">
        <v>282.7</v>
      </c>
      <c r="P425">
        <f>VLOOKUP($A425,Sheet2!$A:$E,2,0)</f>
        <v>4397.25</v>
      </c>
      <c r="Q425">
        <f>VLOOKUP($A425,Sheet2!$A:$E,3,0)</f>
        <v>4399.3</v>
      </c>
      <c r="R425">
        <f>VLOOKUP($A425,Sheet2!$A:$E,4,0)</f>
        <v>4272.75</v>
      </c>
      <c r="S425">
        <f>VLOOKUP($A425,Sheet2!$A:$E,5,0)</f>
        <v>4290.3</v>
      </c>
      <c r="T425">
        <f t="shared" si="115"/>
        <v>82.25</v>
      </c>
      <c r="U425">
        <f t="shared" si="116"/>
        <v>131</v>
      </c>
      <c r="V425">
        <f t="shared" si="117"/>
        <v>118</v>
      </c>
      <c r="W425">
        <f t="shared" si="118"/>
        <v>160.5</v>
      </c>
      <c r="X425" s="5">
        <f t="shared" si="119"/>
        <v>232.25</v>
      </c>
      <c r="Y425">
        <f t="shared" si="120"/>
        <v>249</v>
      </c>
      <c r="Z425">
        <f t="shared" si="121"/>
        <v>232.25</v>
      </c>
      <c r="AA425">
        <f t="shared" si="122"/>
        <v>247.8</v>
      </c>
      <c r="AB425">
        <f>IF(Z425/X425&lt;'model parameter'!$B$2,'model parameter'!$B$2,IF(Y425/X425&gt;'model parameter'!$B$1,'model parameter'!$B$1,AA425/X425))</f>
        <v>1.0669537136706135</v>
      </c>
      <c r="AC425">
        <f t="shared" si="132"/>
        <v>0.91806432024128692</v>
      </c>
      <c r="AD425">
        <f t="shared" si="130"/>
        <v>3.8205011332628449</v>
      </c>
      <c r="AF425">
        <f t="shared" si="129"/>
        <v>1</v>
      </c>
      <c r="AG425">
        <f t="shared" si="123"/>
        <v>1.0721205597416577</v>
      </c>
      <c r="AH425" s="14">
        <f t="shared" si="124"/>
        <v>17477.604313845375</v>
      </c>
      <c r="AI425">
        <f t="shared" si="125"/>
        <v>18524.271327163602</v>
      </c>
      <c r="AJ425" s="14">
        <f t="shared" si="126"/>
        <v>1046.667013318227</v>
      </c>
      <c r="AK425" s="14">
        <f t="shared" si="131"/>
        <v>32917.996895086733</v>
      </c>
      <c r="AL425">
        <f t="shared" si="127"/>
        <v>1.0598861831703719</v>
      </c>
      <c r="AM425">
        <f t="shared" si="133"/>
        <v>4.9847747925425345E-2</v>
      </c>
      <c r="AN425" s="15">
        <f t="shared" si="128"/>
        <v>0</v>
      </c>
    </row>
    <row r="426" spans="1:40" x14ac:dyDescent="0.25">
      <c r="A426" s="2">
        <v>39703</v>
      </c>
      <c r="B426" s="2">
        <v>39716</v>
      </c>
      <c r="C426" t="s">
        <v>15</v>
      </c>
      <c r="D426">
        <v>4300</v>
      </c>
      <c r="E426">
        <v>110</v>
      </c>
      <c r="F426">
        <v>164.75</v>
      </c>
      <c r="G426">
        <v>97</v>
      </c>
      <c r="H426">
        <v>144.94999999999999</v>
      </c>
      <c r="I426" t="s">
        <v>16</v>
      </c>
      <c r="J426">
        <v>138</v>
      </c>
      <c r="K426">
        <v>140</v>
      </c>
      <c r="L426">
        <v>78.45</v>
      </c>
      <c r="M426">
        <v>89.8</v>
      </c>
      <c r="N426">
        <v>4228.45</v>
      </c>
      <c r="O426">
        <v>282.7</v>
      </c>
      <c r="P426">
        <f>VLOOKUP($A426,Sheet2!$A:$E,2,0)</f>
        <v>4291.6000000000004</v>
      </c>
      <c r="Q426">
        <f>VLOOKUP($A426,Sheet2!$A:$E,3,0)</f>
        <v>4323.8999999999996</v>
      </c>
      <c r="R426">
        <f>VLOOKUP($A426,Sheet2!$A:$E,4,0)</f>
        <v>4200.1499999999996</v>
      </c>
      <c r="S426">
        <f>VLOOKUP($A426,Sheet2!$A:$E,5,0)</f>
        <v>4228.45</v>
      </c>
      <c r="T426">
        <f t="shared" si="115"/>
        <v>116.10000000000036</v>
      </c>
      <c r="U426">
        <f t="shared" si="116"/>
        <v>164.75</v>
      </c>
      <c r="V426">
        <f t="shared" si="117"/>
        <v>78.45</v>
      </c>
      <c r="W426">
        <f t="shared" si="118"/>
        <v>120.89999999999964</v>
      </c>
      <c r="X426" s="5">
        <f t="shared" si="119"/>
        <v>248</v>
      </c>
      <c r="Y426">
        <f t="shared" si="120"/>
        <v>256.10000000000036</v>
      </c>
      <c r="Z426">
        <f t="shared" si="121"/>
        <v>217.89999999999964</v>
      </c>
      <c r="AA426">
        <f t="shared" si="122"/>
        <v>234.75</v>
      </c>
      <c r="AB426">
        <f>IF(Z426/X426&lt;'model parameter'!$B$2,'model parameter'!$B$2,IF(Y426/X426&gt;'model parameter'!$B$1,'model parameter'!$B$1,AA426/X426))</f>
        <v>0.94657258064516125</v>
      </c>
      <c r="AC426">
        <f t="shared" si="132"/>
        <v>0.86901451280904074</v>
      </c>
      <c r="AD426">
        <f t="shared" si="130"/>
        <v>3.7670737139080064</v>
      </c>
      <c r="AF426">
        <f t="shared" si="129"/>
        <v>0.8786290322580631</v>
      </c>
      <c r="AG426">
        <f t="shared" si="123"/>
        <v>1.032661290322582</v>
      </c>
      <c r="AH426" s="14">
        <f t="shared" si="124"/>
        <v>18659.644585427999</v>
      </c>
      <c r="AI426">
        <f t="shared" si="125"/>
        <v>17546.233843304501</v>
      </c>
      <c r="AJ426" s="14">
        <f t="shared" si="126"/>
        <v>-1113.4107421234985</v>
      </c>
      <c r="AK426" s="14">
        <f t="shared" si="131"/>
        <v>31804.586152963235</v>
      </c>
      <c r="AL426">
        <f t="shared" si="127"/>
        <v>0.94033054932927274</v>
      </c>
      <c r="AM426">
        <f t="shared" si="133"/>
        <v>4.6873360189542329E-2</v>
      </c>
      <c r="AN426" s="15">
        <f t="shared" si="128"/>
        <v>0</v>
      </c>
    </row>
    <row r="427" spans="1:40" x14ac:dyDescent="0.25">
      <c r="A427" s="2">
        <v>39706</v>
      </c>
      <c r="B427" s="2">
        <v>39716</v>
      </c>
      <c r="C427" t="s">
        <v>15</v>
      </c>
      <c r="D427">
        <v>4300</v>
      </c>
      <c r="E427">
        <v>230.2</v>
      </c>
      <c r="F427">
        <v>354.95</v>
      </c>
      <c r="G427">
        <v>230.2</v>
      </c>
      <c r="H427">
        <v>268.5</v>
      </c>
      <c r="I427" t="s">
        <v>16</v>
      </c>
      <c r="J427">
        <v>38.1</v>
      </c>
      <c r="K427">
        <v>48.8</v>
      </c>
      <c r="L427">
        <v>22.2</v>
      </c>
      <c r="M427">
        <v>40.549999999999997</v>
      </c>
      <c r="N427">
        <v>4072.9</v>
      </c>
      <c r="O427">
        <v>282.7</v>
      </c>
      <c r="P427">
        <f>VLOOKUP($A427,Sheet2!$A:$E,2,0)</f>
        <v>4231.95</v>
      </c>
      <c r="Q427">
        <f>VLOOKUP($A427,Sheet2!$A:$E,3,0)</f>
        <v>4237.25</v>
      </c>
      <c r="R427">
        <f>VLOOKUP($A427,Sheet2!$A:$E,4,0)</f>
        <v>3955.4</v>
      </c>
      <c r="S427">
        <f>VLOOKUP($A427,Sheet2!$A:$E,5,0)</f>
        <v>4072.9</v>
      </c>
      <c r="T427">
        <f t="shared" si="115"/>
        <v>230.2</v>
      </c>
      <c r="U427">
        <f t="shared" si="116"/>
        <v>354.95</v>
      </c>
      <c r="V427">
        <f t="shared" si="117"/>
        <v>22.2</v>
      </c>
      <c r="W427">
        <f t="shared" si="118"/>
        <v>48.8</v>
      </c>
      <c r="X427" s="5">
        <f t="shared" si="119"/>
        <v>268.3</v>
      </c>
      <c r="Y427">
        <f t="shared" si="120"/>
        <v>377.15</v>
      </c>
      <c r="Z427">
        <f t="shared" si="121"/>
        <v>268.3</v>
      </c>
      <c r="AA427">
        <f t="shared" si="122"/>
        <v>309.05</v>
      </c>
      <c r="AB427">
        <f>IF(Z427/X427&lt;'model parameter'!$B$2,'model parameter'!$B$2,IF(Y427/X427&gt;'model parameter'!$B$1,'model parameter'!$B$1,AA427/X427))</f>
        <v>1.1100000000000001</v>
      </c>
      <c r="AC427">
        <f t="shared" si="132"/>
        <v>0.96460610921803536</v>
      </c>
      <c r="AD427">
        <f t="shared" si="130"/>
        <v>3.8770737139080067</v>
      </c>
      <c r="AF427">
        <f t="shared" si="129"/>
        <v>1</v>
      </c>
      <c r="AG427">
        <f t="shared" si="123"/>
        <v>1.4057025717480431</v>
      </c>
      <c r="AH427" s="14">
        <f t="shared" si="124"/>
        <v>20183.163157690051</v>
      </c>
      <c r="AI427">
        <f t="shared" si="125"/>
        <v>22272.515670477405</v>
      </c>
      <c r="AJ427" s="14">
        <f t="shared" si="126"/>
        <v>2089.3525127873545</v>
      </c>
      <c r="AK427" s="14">
        <f t="shared" si="131"/>
        <v>33893.938665750589</v>
      </c>
      <c r="AL427">
        <f t="shared" si="127"/>
        <v>1.1035195770089825</v>
      </c>
      <c r="AM427">
        <f t="shared" si="133"/>
        <v>5.172567060935343E-2</v>
      </c>
      <c r="AN427" s="15">
        <f t="shared" si="128"/>
        <v>0</v>
      </c>
    </row>
    <row r="428" spans="1:40" s="9" customFormat="1" x14ac:dyDescent="0.25">
      <c r="A428" s="7">
        <v>39707</v>
      </c>
      <c r="B428" s="7">
        <v>39716</v>
      </c>
      <c r="C428" t="s">
        <v>15</v>
      </c>
      <c r="D428">
        <v>4300</v>
      </c>
      <c r="E428">
        <v>371</v>
      </c>
      <c r="F428">
        <v>371</v>
      </c>
      <c r="G428">
        <v>235</v>
      </c>
      <c r="H428">
        <v>243.85</v>
      </c>
      <c r="I428" t="s">
        <v>16</v>
      </c>
      <c r="J428">
        <v>25.1</v>
      </c>
      <c r="K428">
        <v>41.2</v>
      </c>
      <c r="L428">
        <v>20.5</v>
      </c>
      <c r="M428">
        <v>38.049999999999997</v>
      </c>
      <c r="N428">
        <v>4074.9</v>
      </c>
      <c r="O428">
        <v>282.7</v>
      </c>
      <c r="P428">
        <f>VLOOKUP($A428,Sheet2!$A:$E,2,0)</f>
        <v>4072.55</v>
      </c>
      <c r="Q428">
        <f>VLOOKUP($A428,Sheet2!$A:$E,3,0)</f>
        <v>4090.1</v>
      </c>
      <c r="R428">
        <f>VLOOKUP($A428,Sheet2!$A:$E,4,0)</f>
        <v>3919.35</v>
      </c>
      <c r="S428">
        <f>VLOOKUP($A428,Sheet2!$A:$E,5,0)</f>
        <v>4074.9</v>
      </c>
      <c r="T428">
        <f t="shared" si="115"/>
        <v>251.09999999999991</v>
      </c>
      <c r="U428">
        <f t="shared" si="116"/>
        <v>371</v>
      </c>
      <c r="V428">
        <f t="shared" si="117"/>
        <v>20.5</v>
      </c>
      <c r="W428">
        <f t="shared" si="118"/>
        <v>25.100000000000364</v>
      </c>
      <c r="X428" s="8">
        <f t="shared" si="119"/>
        <v>396.1</v>
      </c>
      <c r="Y428" s="9">
        <f t="shared" si="120"/>
        <v>396.1</v>
      </c>
      <c r="Z428" s="9">
        <f t="shared" si="121"/>
        <v>260.10000000000036</v>
      </c>
      <c r="AA428" s="9">
        <f t="shared" si="122"/>
        <v>281.89999999999998</v>
      </c>
      <c r="AB428">
        <f>IF(Z428/X428&lt;'model parameter'!$B$2,'model parameter'!$B$2,IF(Y428/X428&gt;'model parameter'!$B$1,'model parameter'!$B$1,AA428/X428))</f>
        <v>0.71168896743246646</v>
      </c>
      <c r="AC428" s="9">
        <f t="shared" si="132"/>
        <v>0.68649952584843255</v>
      </c>
      <c r="AD428">
        <f t="shared" si="130"/>
        <v>3.5887626813404729</v>
      </c>
      <c r="AE428" s="9">
        <f>WEEKDAY(A428)</f>
        <v>3</v>
      </c>
      <c r="AF428">
        <f t="shared" si="129"/>
        <v>0.65665236051502229</v>
      </c>
      <c r="AG428">
        <f t="shared" si="123"/>
        <v>1</v>
      </c>
      <c r="AH428" s="14">
        <f t="shared" si="124"/>
        <v>29774.575647103349</v>
      </c>
      <c r="AI428">
        <f t="shared" si="125"/>
        <v>21079.909503377799</v>
      </c>
      <c r="AJ428" s="14">
        <f t="shared" si="126"/>
        <v>-8694.6661437255498</v>
      </c>
      <c r="AK428" s="14">
        <f t="shared" si="131"/>
        <v>25199.27252202504</v>
      </c>
      <c r="AL428">
        <f t="shared" si="127"/>
        <v>0.70798354116689421</v>
      </c>
      <c r="AM428" s="9">
        <f t="shared" si="133"/>
        <v>3.6620923447242382E-2</v>
      </c>
      <c r="AN428" s="15">
        <f t="shared" si="128"/>
        <v>0</v>
      </c>
    </row>
    <row r="429" spans="1:40" x14ac:dyDescent="0.25">
      <c r="A429" s="2">
        <v>39708</v>
      </c>
      <c r="B429" s="2">
        <v>39716</v>
      </c>
      <c r="C429" t="s">
        <v>15</v>
      </c>
      <c r="D429">
        <v>4300</v>
      </c>
      <c r="E429">
        <v>254</v>
      </c>
      <c r="F429">
        <v>330</v>
      </c>
      <c r="G429">
        <v>242.2</v>
      </c>
      <c r="H429">
        <v>301.64999999999998</v>
      </c>
      <c r="I429" t="s">
        <v>16</v>
      </c>
      <c r="J429">
        <v>39.5</v>
      </c>
      <c r="K429">
        <v>39.9</v>
      </c>
      <c r="L429">
        <v>14</v>
      </c>
      <c r="M429">
        <v>16.45</v>
      </c>
      <c r="N429">
        <v>4008.25</v>
      </c>
      <c r="O429">
        <v>282.7</v>
      </c>
      <c r="P429">
        <f>VLOOKUP($A429,Sheet2!$A:$E,2,0)</f>
        <v>4074.8</v>
      </c>
      <c r="Q429">
        <f>VLOOKUP($A429,Sheet2!$A:$E,3,0)</f>
        <v>4116.7</v>
      </c>
      <c r="R429">
        <f>VLOOKUP($A429,Sheet2!$A:$E,4,0)</f>
        <v>3974.6</v>
      </c>
      <c r="S429">
        <f>VLOOKUP($A429,Sheet2!$A:$E,5,0)</f>
        <v>4008.25</v>
      </c>
      <c r="T429">
        <f t="shared" si="115"/>
        <v>242.2</v>
      </c>
      <c r="U429">
        <f t="shared" si="116"/>
        <v>330</v>
      </c>
      <c r="V429">
        <f t="shared" si="117"/>
        <v>14</v>
      </c>
      <c r="W429">
        <f t="shared" si="118"/>
        <v>39.9</v>
      </c>
      <c r="X429" s="5">
        <f t="shared" si="119"/>
        <v>293.5</v>
      </c>
      <c r="Y429">
        <f t="shared" si="120"/>
        <v>344</v>
      </c>
      <c r="Z429">
        <f t="shared" si="121"/>
        <v>282.09999999999997</v>
      </c>
      <c r="AA429">
        <f t="shared" si="122"/>
        <v>318.09999999999997</v>
      </c>
      <c r="AB429">
        <f>IF(Z429/X429&lt;'model parameter'!$B$2,'model parameter'!$B$2,IF(Y429/X429&gt;'model parameter'!$B$1,'model parameter'!$B$1,AA429/X429))</f>
        <v>1.1100000000000001</v>
      </c>
      <c r="AC429">
        <f t="shared" si="132"/>
        <v>0.76201447369176023</v>
      </c>
      <c r="AD429">
        <f t="shared" si="130"/>
        <v>3.6987626813404733</v>
      </c>
      <c r="AF429">
        <f t="shared" si="129"/>
        <v>0.96115843270868817</v>
      </c>
      <c r="AG429">
        <f t="shared" si="123"/>
        <v>1.17206132879046</v>
      </c>
      <c r="AH429" s="14">
        <f t="shared" si="124"/>
        <v>22074.427592222251</v>
      </c>
      <c r="AI429">
        <f t="shared" si="125"/>
        <v>24368.888428983671</v>
      </c>
      <c r="AJ429" s="14">
        <f t="shared" si="126"/>
        <v>2294.4608367614201</v>
      </c>
      <c r="AK429" s="14">
        <f t="shared" si="131"/>
        <v>27493.73335878646</v>
      </c>
      <c r="AL429">
        <f t="shared" si="127"/>
        <v>1.1039420309847516</v>
      </c>
      <c r="AM429">
        <f t="shared" si="133"/>
        <v>4.0427376606885869E-2</v>
      </c>
      <c r="AN429" s="15">
        <f t="shared" si="128"/>
        <v>0</v>
      </c>
    </row>
    <row r="430" spans="1:40" s="9" customFormat="1" x14ac:dyDescent="0.25">
      <c r="A430" s="7">
        <v>39709</v>
      </c>
      <c r="B430" s="7">
        <v>39716</v>
      </c>
      <c r="C430" t="s">
        <v>15</v>
      </c>
      <c r="D430">
        <v>4300</v>
      </c>
      <c r="E430">
        <v>499</v>
      </c>
      <c r="F430">
        <v>499</v>
      </c>
      <c r="G430">
        <v>256</v>
      </c>
      <c r="H430">
        <v>273.95</v>
      </c>
      <c r="I430" t="s">
        <v>16</v>
      </c>
      <c r="J430">
        <v>8.0500000000000007</v>
      </c>
      <c r="K430">
        <v>29.95</v>
      </c>
      <c r="L430">
        <v>5</v>
      </c>
      <c r="M430">
        <v>25.05</v>
      </c>
      <c r="N430">
        <v>4038.15</v>
      </c>
      <c r="O430">
        <v>282.7</v>
      </c>
      <c r="P430">
        <f>VLOOKUP($A430,Sheet2!$A:$E,2,0)</f>
        <v>4005.25</v>
      </c>
      <c r="Q430">
        <f>VLOOKUP($A430,Sheet2!$A:$E,3,0)</f>
        <v>4050.1</v>
      </c>
      <c r="R430">
        <f>VLOOKUP($A430,Sheet2!$A:$E,4,0)</f>
        <v>3799.55</v>
      </c>
      <c r="S430">
        <f>VLOOKUP($A430,Sheet2!$A:$E,5,0)</f>
        <v>4038.15</v>
      </c>
      <c r="T430">
        <f t="shared" si="115"/>
        <v>279.84999999999991</v>
      </c>
      <c r="U430">
        <f t="shared" si="116"/>
        <v>499</v>
      </c>
      <c r="V430">
        <f t="shared" si="117"/>
        <v>5</v>
      </c>
      <c r="W430">
        <f t="shared" si="118"/>
        <v>6.1000000000003638</v>
      </c>
      <c r="X430" s="8">
        <f t="shared" si="119"/>
        <v>507.05</v>
      </c>
      <c r="Y430" s="9">
        <f t="shared" si="120"/>
        <v>507.05</v>
      </c>
      <c r="Z430" s="9">
        <f t="shared" si="121"/>
        <v>262.10000000000036</v>
      </c>
      <c r="AA430" s="9">
        <f t="shared" si="122"/>
        <v>299</v>
      </c>
      <c r="AB430">
        <f>IF(Z430/X430&lt;'model parameter'!$B$2,'model parameter'!$B$2,IF(Y430/X430&gt;'model parameter'!$B$1,'model parameter'!$B$1,AA430/X430))</f>
        <v>0.58968543536140416</v>
      </c>
      <c r="AC430" s="9">
        <f t="shared" si="132"/>
        <v>0.44934883667061687</v>
      </c>
      <c r="AD430">
        <f t="shared" si="130"/>
        <v>3.2884481167018773</v>
      </c>
      <c r="AE430" s="9">
        <f>WEEKDAY(A430)</f>
        <v>5</v>
      </c>
      <c r="AF430">
        <f t="shared" si="129"/>
        <v>0.51691154718469645</v>
      </c>
      <c r="AG430">
        <f t="shared" si="123"/>
        <v>1</v>
      </c>
      <c r="AH430" s="14">
        <f t="shared" si="124"/>
        <v>38101.392671363174</v>
      </c>
      <c r="AI430">
        <f t="shared" si="125"/>
        <v>22361.475861537998</v>
      </c>
      <c r="AJ430" s="14">
        <f t="shared" si="126"/>
        <v>-15739.916809825176</v>
      </c>
      <c r="AK430" s="14">
        <f t="shared" si="131"/>
        <v>11753.816548961284</v>
      </c>
      <c r="AL430">
        <f t="shared" si="127"/>
        <v>0.5868939241778629</v>
      </c>
      <c r="AM430" s="9">
        <f t="shared" si="133"/>
        <v>2.3726581701031584E-2</v>
      </c>
      <c r="AN430" s="15">
        <f t="shared" si="128"/>
        <v>0</v>
      </c>
    </row>
    <row r="431" spans="1:40" x14ac:dyDescent="0.25">
      <c r="A431" s="2">
        <v>39710</v>
      </c>
      <c r="B431" s="2">
        <v>39716</v>
      </c>
      <c r="C431" t="s">
        <v>15</v>
      </c>
      <c r="D431">
        <v>4300</v>
      </c>
      <c r="E431">
        <v>109.7</v>
      </c>
      <c r="F431">
        <v>185</v>
      </c>
      <c r="G431">
        <v>85</v>
      </c>
      <c r="H431">
        <v>94.55</v>
      </c>
      <c r="I431" t="s">
        <v>16</v>
      </c>
      <c r="J431">
        <v>49.85</v>
      </c>
      <c r="K431">
        <v>75.900000000000006</v>
      </c>
      <c r="L431">
        <v>32</v>
      </c>
      <c r="M431">
        <v>68.2</v>
      </c>
      <c r="N431">
        <v>4245.25</v>
      </c>
      <c r="O431">
        <v>282.7</v>
      </c>
      <c r="P431">
        <f>VLOOKUP($A431,Sheet2!$A:$E,2,0)</f>
        <v>4040.8</v>
      </c>
      <c r="Q431">
        <f>VLOOKUP($A431,Sheet2!$A:$E,3,0)</f>
        <v>4262.6499999999996</v>
      </c>
      <c r="R431">
        <f>VLOOKUP($A431,Sheet2!$A:$E,4,0)</f>
        <v>4040.8</v>
      </c>
      <c r="S431">
        <f>VLOOKUP($A431,Sheet2!$A:$E,5,0)</f>
        <v>4245.25</v>
      </c>
      <c r="T431">
        <f t="shared" si="115"/>
        <v>113.25</v>
      </c>
      <c r="U431">
        <f t="shared" si="116"/>
        <v>185</v>
      </c>
      <c r="V431">
        <f t="shared" si="117"/>
        <v>32</v>
      </c>
      <c r="W431">
        <f t="shared" si="118"/>
        <v>47.649999999999636</v>
      </c>
      <c r="X431" s="5">
        <f t="shared" si="119"/>
        <v>159.55000000000001</v>
      </c>
      <c r="Y431">
        <f t="shared" si="120"/>
        <v>217</v>
      </c>
      <c r="Z431">
        <f t="shared" si="121"/>
        <v>132.64999999999964</v>
      </c>
      <c r="AA431">
        <f t="shared" si="122"/>
        <v>162.75</v>
      </c>
      <c r="AB431">
        <f>IF(Z431/X431&lt;'model parameter'!$B$2,'model parameter'!$B$2,IF(Y431/X431&gt;'model parameter'!$B$1,'model parameter'!$B$1,AA431/X431))</f>
        <v>1.1100000000000001</v>
      </c>
      <c r="AC431">
        <f t="shared" si="132"/>
        <v>0.49877720870438474</v>
      </c>
      <c r="AD431">
        <f t="shared" si="130"/>
        <v>3.3984481167018776</v>
      </c>
      <c r="AF431">
        <f t="shared" si="129"/>
        <v>0.831400814791599</v>
      </c>
      <c r="AG431">
        <f t="shared" si="123"/>
        <v>1.3600752115324348</v>
      </c>
      <c r="AH431" s="14">
        <f t="shared" si="124"/>
        <v>12021.456520571925</v>
      </c>
      <c r="AI431">
        <f t="shared" si="125"/>
        <v>13225.668944780731</v>
      </c>
      <c r="AJ431" s="14">
        <f t="shared" si="126"/>
        <v>1204.2124242088066</v>
      </c>
      <c r="AK431" s="14">
        <f t="shared" si="131"/>
        <v>12958.02897317009</v>
      </c>
      <c r="AL431">
        <f t="shared" si="127"/>
        <v>1.1001719236057692</v>
      </c>
      <c r="AM431">
        <f t="shared" si="133"/>
        <v>2.6103319030613362E-2</v>
      </c>
      <c r="AN431" s="15">
        <f t="shared" si="128"/>
        <v>1</v>
      </c>
    </row>
    <row r="432" spans="1:40" x14ac:dyDescent="0.25">
      <c r="A432" s="2">
        <v>39713</v>
      </c>
      <c r="B432" s="2">
        <v>39716</v>
      </c>
      <c r="C432" t="s">
        <v>15</v>
      </c>
      <c r="D432">
        <v>4300</v>
      </c>
      <c r="E432">
        <v>81</v>
      </c>
      <c r="F432">
        <v>110.45</v>
      </c>
      <c r="G432">
        <v>66.25</v>
      </c>
      <c r="H432">
        <v>94.1</v>
      </c>
      <c r="I432" t="s">
        <v>16</v>
      </c>
      <c r="J432">
        <v>70</v>
      </c>
      <c r="K432">
        <v>79</v>
      </c>
      <c r="L432">
        <v>25.25</v>
      </c>
      <c r="M432">
        <v>32.35</v>
      </c>
      <c r="N432">
        <v>4223.05</v>
      </c>
      <c r="O432">
        <v>282.7</v>
      </c>
      <c r="P432">
        <f>VLOOKUP($A432,Sheet2!$A:$E,2,0)</f>
        <v>4248.95</v>
      </c>
      <c r="Q432">
        <f>VLOOKUP($A432,Sheet2!$A:$E,3,0)</f>
        <v>4303.25</v>
      </c>
      <c r="R432">
        <f>VLOOKUP($A432,Sheet2!$A:$E,4,0)</f>
        <v>4202.3999999999996</v>
      </c>
      <c r="S432">
        <f>VLOOKUP($A432,Sheet2!$A:$E,5,0)</f>
        <v>4223.05</v>
      </c>
      <c r="T432">
        <f t="shared" si="115"/>
        <v>75.75</v>
      </c>
      <c r="U432">
        <f t="shared" si="116"/>
        <v>110.45</v>
      </c>
      <c r="V432">
        <f t="shared" si="117"/>
        <v>25.25</v>
      </c>
      <c r="W432">
        <f t="shared" si="118"/>
        <v>69.5</v>
      </c>
      <c r="X432" s="5">
        <f t="shared" si="119"/>
        <v>151</v>
      </c>
      <c r="Y432">
        <f t="shared" si="120"/>
        <v>154.75</v>
      </c>
      <c r="Z432">
        <f t="shared" si="121"/>
        <v>126.44999999999999</v>
      </c>
      <c r="AA432">
        <f t="shared" si="122"/>
        <v>126.44999999999999</v>
      </c>
      <c r="AB432">
        <f>IF(Z432/X432&lt;'model parameter'!$B$2,'model parameter'!$B$2,IF(Y432/X432&gt;'model parameter'!$B$1,'model parameter'!$B$1,AA432/X432))</f>
        <v>0.83741721854304629</v>
      </c>
      <c r="AC432">
        <f t="shared" si="132"/>
        <v>0.41768462278589036</v>
      </c>
      <c r="AD432">
        <f t="shared" si="130"/>
        <v>3.2358653352449238</v>
      </c>
      <c r="AF432">
        <f t="shared" si="129"/>
        <v>0.83741721854304629</v>
      </c>
      <c r="AG432">
        <f t="shared" si="123"/>
        <v>1.0248344370860927</v>
      </c>
      <c r="AH432" s="14">
        <f t="shared" si="124"/>
        <v>11379.777515998499</v>
      </c>
      <c r="AI432">
        <f t="shared" si="125"/>
        <v>9429.6469082898984</v>
      </c>
      <c r="AJ432" s="14">
        <f t="shared" si="126"/>
        <v>-1950.130607708601</v>
      </c>
      <c r="AK432" s="14">
        <f t="shared" si="131"/>
        <v>11007.898365461489</v>
      </c>
      <c r="AL432">
        <f t="shared" si="127"/>
        <v>0.8286319214090988</v>
      </c>
      <c r="AM432">
        <f t="shared" si="133"/>
        <v>2.1630043403491846E-2</v>
      </c>
      <c r="AN432" s="15">
        <f t="shared" si="128"/>
        <v>0</v>
      </c>
    </row>
    <row r="433" spans="1:40" x14ac:dyDescent="0.25">
      <c r="A433" s="2">
        <v>39714</v>
      </c>
      <c r="B433" s="2">
        <v>39716</v>
      </c>
      <c r="C433" t="s">
        <v>15</v>
      </c>
      <c r="D433">
        <v>4300</v>
      </c>
      <c r="E433">
        <v>130.05000000000001</v>
      </c>
      <c r="F433">
        <v>168.85</v>
      </c>
      <c r="G433">
        <v>84.55</v>
      </c>
      <c r="H433">
        <v>160.94999999999999</v>
      </c>
      <c r="I433" t="s">
        <v>16</v>
      </c>
      <c r="J433">
        <v>16.5</v>
      </c>
      <c r="K433">
        <v>30</v>
      </c>
      <c r="L433">
        <v>7.6</v>
      </c>
      <c r="M433">
        <v>8.9499999999999993</v>
      </c>
      <c r="N433">
        <v>4126.8999999999996</v>
      </c>
      <c r="O433">
        <v>282.7</v>
      </c>
      <c r="P433">
        <f>VLOOKUP($A433,Sheet2!$A:$E,2,0)</f>
        <v>4223.8999999999996</v>
      </c>
      <c r="Q433">
        <f>VLOOKUP($A433,Sheet2!$A:$E,3,0)</f>
        <v>4224.7</v>
      </c>
      <c r="R433">
        <f>VLOOKUP($A433,Sheet2!$A:$E,4,0)</f>
        <v>4117.8999999999996</v>
      </c>
      <c r="S433">
        <f>VLOOKUP($A433,Sheet2!$A:$E,5,0)</f>
        <v>4126.8999999999996</v>
      </c>
      <c r="T433">
        <f t="shared" si="115"/>
        <v>105.30000000000018</v>
      </c>
      <c r="U433">
        <f t="shared" si="116"/>
        <v>168.85</v>
      </c>
      <c r="V433">
        <f t="shared" si="117"/>
        <v>7.6</v>
      </c>
      <c r="W433">
        <f t="shared" si="118"/>
        <v>9.25</v>
      </c>
      <c r="X433" s="5">
        <f t="shared" si="119"/>
        <v>146.55000000000001</v>
      </c>
      <c r="Y433">
        <f t="shared" si="120"/>
        <v>176.45</v>
      </c>
      <c r="Z433">
        <f t="shared" si="121"/>
        <v>93.8</v>
      </c>
      <c r="AA433">
        <f t="shared" si="122"/>
        <v>169.89999999999998</v>
      </c>
      <c r="AB433">
        <f>IF(Z433/X433&lt;'model parameter'!$B$2,'model parameter'!$B$2,IF(Y433/X433&gt;'model parameter'!$B$1,'model parameter'!$B$1,AA433/X433))</f>
        <v>1.1100000000000001</v>
      </c>
      <c r="AC433">
        <f t="shared" si="132"/>
        <v>0.46362993129233832</v>
      </c>
      <c r="AD433">
        <f t="shared" si="130"/>
        <v>3.3458653352449241</v>
      </c>
      <c r="AF433">
        <f t="shared" si="129"/>
        <v>0.6400545888775161</v>
      </c>
      <c r="AG433">
        <f t="shared" si="123"/>
        <v>1.2040259297168201</v>
      </c>
      <c r="AH433" s="14">
        <f t="shared" si="124"/>
        <v>11045.804232916424</v>
      </c>
      <c r="AI433">
        <f t="shared" si="125"/>
        <v>12144.206807456072</v>
      </c>
      <c r="AJ433" s="14">
        <f t="shared" si="126"/>
        <v>1098.4025745396484</v>
      </c>
      <c r="AK433" s="14">
        <f t="shared" si="131"/>
        <v>12106.300940001138</v>
      </c>
      <c r="AL433">
        <f t="shared" si="127"/>
        <v>1.0994407062970042</v>
      </c>
      <c r="AM433">
        <f t="shared" si="133"/>
        <v>2.3780950196769932E-2</v>
      </c>
      <c r="AN433" s="15">
        <f t="shared" si="128"/>
        <v>1</v>
      </c>
    </row>
    <row r="434" spans="1:40" s="9" customFormat="1" x14ac:dyDescent="0.25">
      <c r="A434" s="7">
        <v>39715</v>
      </c>
      <c r="B434" s="7">
        <v>39716</v>
      </c>
      <c r="C434" t="s">
        <v>15</v>
      </c>
      <c r="D434">
        <v>4300</v>
      </c>
      <c r="E434">
        <v>155</v>
      </c>
      <c r="F434">
        <v>159.65</v>
      </c>
      <c r="G434">
        <v>87</v>
      </c>
      <c r="H434">
        <v>124.05</v>
      </c>
      <c r="I434" t="s">
        <v>16</v>
      </c>
      <c r="J434">
        <v>9</v>
      </c>
      <c r="K434">
        <v>16</v>
      </c>
      <c r="L434">
        <v>4.3499999999999996</v>
      </c>
      <c r="M434">
        <v>5.35</v>
      </c>
      <c r="N434">
        <v>4161.25</v>
      </c>
      <c r="O434">
        <v>282.7</v>
      </c>
      <c r="P434">
        <f>VLOOKUP($A434,Sheet2!$A:$E,2,0)</f>
        <v>4125.75</v>
      </c>
      <c r="Q434">
        <f>VLOOKUP($A434,Sheet2!$A:$E,3,0)</f>
        <v>4207.95</v>
      </c>
      <c r="R434">
        <f>VLOOKUP($A434,Sheet2!$A:$E,4,0)</f>
        <v>4115.8500000000004</v>
      </c>
      <c r="S434">
        <f>VLOOKUP($A434,Sheet2!$A:$E,5,0)</f>
        <v>4161.25</v>
      </c>
      <c r="T434">
        <f t="shared" si="115"/>
        <v>108.05000000000018</v>
      </c>
      <c r="U434">
        <f t="shared" si="116"/>
        <v>159.65</v>
      </c>
      <c r="V434">
        <f t="shared" si="117"/>
        <v>4.3499999999999996</v>
      </c>
      <c r="W434">
        <f t="shared" si="118"/>
        <v>-5.0500000000001819</v>
      </c>
      <c r="X434" s="8">
        <f t="shared" si="119"/>
        <v>164</v>
      </c>
      <c r="Y434" s="9">
        <f t="shared" si="120"/>
        <v>164</v>
      </c>
      <c r="Z434" s="9">
        <f t="shared" si="121"/>
        <v>81.949999999999818</v>
      </c>
      <c r="AA434" s="9">
        <f t="shared" si="122"/>
        <v>129.4</v>
      </c>
      <c r="AB434">
        <f>IF(Z434/X434&lt;'model parameter'!$B$2,'model parameter'!$B$2,IF(Y434/X434&gt;'model parameter'!$B$1,'model parameter'!$B$1,AA434/X434))</f>
        <v>0.5</v>
      </c>
      <c r="AC434" s="9">
        <f t="shared" si="132"/>
        <v>0.23181496564616916</v>
      </c>
      <c r="AD434">
        <f t="shared" si="130"/>
        <v>2.8458653352449241</v>
      </c>
      <c r="AE434" s="9">
        <f>WEEKDAY(A434)</f>
        <v>4</v>
      </c>
      <c r="AF434">
        <f t="shared" si="129"/>
        <v>0.4996951219512184</v>
      </c>
      <c r="AG434">
        <f t="shared" si="123"/>
        <v>1</v>
      </c>
      <c r="AH434" s="14">
        <f t="shared" si="124"/>
        <v>12355.429803654</v>
      </c>
      <c r="AI434">
        <f t="shared" si="125"/>
        <v>6098.3238310840006</v>
      </c>
      <c r="AJ434" s="14">
        <f t="shared" si="126"/>
        <v>-6257.1059725699997</v>
      </c>
      <c r="AK434" s="14">
        <f t="shared" si="131"/>
        <v>5849.1949674311381</v>
      </c>
      <c r="AL434">
        <f t="shared" si="127"/>
        <v>0.49357439830061434</v>
      </c>
      <c r="AM434" s="9">
        <f t="shared" si="133"/>
        <v>1.1737668184387595E-2</v>
      </c>
      <c r="AN434" s="15">
        <f t="shared" si="128"/>
        <v>0</v>
      </c>
    </row>
    <row r="435" spans="1:40" x14ac:dyDescent="0.25">
      <c r="A435" s="2">
        <v>39716</v>
      </c>
      <c r="B435" s="2">
        <v>39716</v>
      </c>
      <c r="C435" t="s">
        <v>15</v>
      </c>
      <c r="D435">
        <v>4300</v>
      </c>
      <c r="E435">
        <v>130</v>
      </c>
      <c r="F435">
        <v>219</v>
      </c>
      <c r="G435">
        <v>129.9</v>
      </c>
      <c r="H435">
        <v>187.4</v>
      </c>
      <c r="I435" t="s">
        <v>16</v>
      </c>
      <c r="J435">
        <v>3.1</v>
      </c>
      <c r="K435">
        <v>3.1</v>
      </c>
      <c r="L435">
        <v>0.05</v>
      </c>
      <c r="M435">
        <v>0.05</v>
      </c>
      <c r="N435">
        <v>4110.55</v>
      </c>
      <c r="O435">
        <v>282.7</v>
      </c>
      <c r="P435">
        <f>VLOOKUP($A435,Sheet2!$A:$E,2,0)</f>
        <v>4162.1499999999996</v>
      </c>
      <c r="Q435">
        <f>VLOOKUP($A435,Sheet2!$A:$E,3,0)</f>
        <v>4172.6000000000004</v>
      </c>
      <c r="R435">
        <f>VLOOKUP($A435,Sheet2!$A:$E,4,0)</f>
        <v>4077.5</v>
      </c>
      <c r="S435">
        <f>VLOOKUP($A435,Sheet2!$A:$E,5,0)</f>
        <v>4110.55</v>
      </c>
      <c r="T435">
        <f t="shared" si="115"/>
        <v>130.5</v>
      </c>
      <c r="U435">
        <f t="shared" si="116"/>
        <v>219</v>
      </c>
      <c r="V435">
        <f t="shared" si="117"/>
        <v>0.05</v>
      </c>
      <c r="W435">
        <f t="shared" si="118"/>
        <v>2.5</v>
      </c>
      <c r="X435" s="5">
        <f t="shared" si="119"/>
        <v>133.1</v>
      </c>
      <c r="Y435">
        <f t="shared" si="120"/>
        <v>219.05</v>
      </c>
      <c r="Z435">
        <f t="shared" si="121"/>
        <v>132.4</v>
      </c>
      <c r="AA435">
        <f t="shared" si="122"/>
        <v>187.45000000000002</v>
      </c>
      <c r="AB435">
        <f>IF(Z435/X435&lt;'model parameter'!$B$2,'model parameter'!$B$2,IF(Y435/X435&gt;'model parameter'!$B$1,'model parameter'!$B$1,AA435/X435))</f>
        <v>1.1100000000000001</v>
      </c>
      <c r="AC435">
        <f t="shared" si="132"/>
        <v>0.2573146118672478</v>
      </c>
      <c r="AD435">
        <f t="shared" si="130"/>
        <v>2.9558653352449245</v>
      </c>
      <c r="AF435">
        <f t="shared" si="129"/>
        <v>0.99474079639368906</v>
      </c>
      <c r="AG435">
        <f t="shared" si="123"/>
        <v>1.6457550713749063</v>
      </c>
      <c r="AH435" s="14">
        <f t="shared" si="124"/>
        <v>10036.37936607285</v>
      </c>
      <c r="AI435">
        <f t="shared" si="125"/>
        <v>11025.309442300942</v>
      </c>
      <c r="AJ435" s="14">
        <f t="shared" si="126"/>
        <v>988.93007622809273</v>
      </c>
      <c r="AK435" s="14">
        <f t="shared" si="131"/>
        <v>6838.1250436592309</v>
      </c>
      <c r="AL435">
        <f t="shared" si="127"/>
        <v>1.0985345451937667</v>
      </c>
      <c r="AM435">
        <f t="shared" si="133"/>
        <v>1.2894233980571572E-2</v>
      </c>
      <c r="AN435" s="15">
        <f t="shared" si="128"/>
        <v>0</v>
      </c>
    </row>
    <row r="436" spans="1:40" s="4" customFormat="1" x14ac:dyDescent="0.25">
      <c r="A436" s="3">
        <v>39717</v>
      </c>
      <c r="B436" s="3">
        <v>39750</v>
      </c>
      <c r="C436" s="4" t="s">
        <v>15</v>
      </c>
      <c r="D436" s="4">
        <v>4100</v>
      </c>
      <c r="E436" s="4">
        <v>170.3</v>
      </c>
      <c r="F436" s="4">
        <v>244</v>
      </c>
      <c r="G436" s="4">
        <v>170</v>
      </c>
      <c r="H436" s="4">
        <v>229.8</v>
      </c>
      <c r="I436" s="4" t="s">
        <v>16</v>
      </c>
      <c r="J436" s="4">
        <v>183.1</v>
      </c>
      <c r="K436" s="4">
        <v>190</v>
      </c>
      <c r="L436" s="4">
        <v>122.6</v>
      </c>
      <c r="M436" s="4">
        <v>130.75</v>
      </c>
      <c r="N436" s="4">
        <v>3985.25</v>
      </c>
      <c r="O436" s="4">
        <v>353.4</v>
      </c>
      <c r="P436">
        <f>VLOOKUP($A436,Sheet2!$A:$E,2,0)</f>
        <v>4108.75</v>
      </c>
      <c r="Q436">
        <f>VLOOKUP($A436,Sheet2!$A:$E,3,0)</f>
        <v>4110.7</v>
      </c>
      <c r="R436">
        <f>VLOOKUP($A436,Sheet2!$A:$E,4,0)</f>
        <v>3970.35</v>
      </c>
      <c r="S436">
        <f>VLOOKUP($A436,Sheet2!$A:$E,5,0)</f>
        <v>3985.25</v>
      </c>
      <c r="T436">
        <f t="shared" si="115"/>
        <v>179.30000000000018</v>
      </c>
      <c r="U436">
        <f t="shared" si="116"/>
        <v>244</v>
      </c>
      <c r="V436">
        <f t="shared" si="117"/>
        <v>122.6</v>
      </c>
      <c r="W436">
        <f t="shared" si="118"/>
        <v>180.69999999999982</v>
      </c>
      <c r="X436" s="5">
        <f t="shared" si="119"/>
        <v>353.4</v>
      </c>
      <c r="Y436">
        <f t="shared" si="120"/>
        <v>369.30000000000018</v>
      </c>
      <c r="Z436">
        <f t="shared" si="121"/>
        <v>350.69999999999982</v>
      </c>
      <c r="AA436">
        <f t="shared" si="122"/>
        <v>360.55</v>
      </c>
      <c r="AB436">
        <f>IF(Z436/X436&lt;'model parameter'!$B$2,'model parameter'!$B$2,IF(Y436/X436&gt;'model parameter'!$B$1,'model parameter'!$B$1,AA436/X436))</f>
        <v>1.0202320316921336</v>
      </c>
      <c r="AC436">
        <f t="shared" si="132"/>
        <v>0.26252060924939502</v>
      </c>
      <c r="AD436">
        <f t="shared" si="130"/>
        <v>2.9760973669370578</v>
      </c>
      <c r="AF436">
        <f t="shared" si="129"/>
        <v>0.99235993208828477</v>
      </c>
      <c r="AG436">
        <f t="shared" si="123"/>
        <v>1.0449915110356542</v>
      </c>
      <c r="AH436" s="14">
        <f t="shared" si="124"/>
        <v>26569.933133034898</v>
      </c>
      <c r="AI436">
        <f t="shared" si="125"/>
        <v>26974.3652969041</v>
      </c>
      <c r="AJ436" s="14">
        <f t="shared" si="126"/>
        <v>404.43216386920176</v>
      </c>
      <c r="AK436" s="14">
        <f t="shared" si="131"/>
        <v>7242.5572075284326</v>
      </c>
      <c r="AL436">
        <f t="shared" si="127"/>
        <v>1.0152214219676137</v>
      </c>
      <c r="AM436">
        <f t="shared" si="133"/>
        <v>1.3090502556938994E-2</v>
      </c>
      <c r="AN436" s="15">
        <f t="shared" si="128"/>
        <v>0</v>
      </c>
    </row>
    <row r="437" spans="1:40" s="4" customFormat="1" x14ac:dyDescent="0.25">
      <c r="A437" s="3">
        <v>39720</v>
      </c>
      <c r="B437" s="3">
        <v>39750</v>
      </c>
      <c r="C437" s="4" t="s">
        <v>15</v>
      </c>
      <c r="D437" s="4">
        <v>4100</v>
      </c>
      <c r="E437" s="4">
        <v>224</v>
      </c>
      <c r="F437" s="4">
        <v>389</v>
      </c>
      <c r="G437" s="4">
        <v>223</v>
      </c>
      <c r="H437" s="4">
        <v>325.64999999999998</v>
      </c>
      <c r="I437" s="4" t="s">
        <v>16</v>
      </c>
      <c r="J437" s="4">
        <v>125</v>
      </c>
      <c r="K437" s="4">
        <v>130</v>
      </c>
      <c r="L437" s="4">
        <v>66.2</v>
      </c>
      <c r="M437" s="4">
        <v>89.4</v>
      </c>
      <c r="N437" s="4">
        <v>3850.05</v>
      </c>
      <c r="O437" s="4">
        <v>353.4</v>
      </c>
      <c r="P437">
        <f>VLOOKUP($A437,Sheet2!$A:$E,2,0)</f>
        <v>3990.2</v>
      </c>
      <c r="Q437">
        <f>VLOOKUP($A437,Sheet2!$A:$E,3,0)</f>
        <v>3997.55</v>
      </c>
      <c r="R437">
        <f>VLOOKUP($A437,Sheet2!$A:$E,4,0)</f>
        <v>3777.3</v>
      </c>
      <c r="S437">
        <f>VLOOKUP($A437,Sheet2!$A:$E,5,0)</f>
        <v>3850.05</v>
      </c>
      <c r="T437">
        <f t="shared" si="115"/>
        <v>232.44999999999982</v>
      </c>
      <c r="U437">
        <f t="shared" si="116"/>
        <v>388.89999999999964</v>
      </c>
      <c r="V437">
        <f t="shared" si="117"/>
        <v>66.300000000000182</v>
      </c>
      <c r="W437">
        <f t="shared" si="118"/>
        <v>120.55000000000018</v>
      </c>
      <c r="X437" s="5">
        <f t="shared" si="119"/>
        <v>349</v>
      </c>
      <c r="Y437">
        <f t="shared" si="120"/>
        <v>455.30000000000018</v>
      </c>
      <c r="Z437">
        <f t="shared" si="121"/>
        <v>343.55000000000018</v>
      </c>
      <c r="AA437">
        <f t="shared" si="122"/>
        <v>415.04999999999995</v>
      </c>
      <c r="AB437">
        <f>IF(Z437/X437&lt;'model parameter'!$B$2,'model parameter'!$B$2,IF(Y437/X437&gt;'model parameter'!$B$1,'model parameter'!$B$1,AA437/X437))</f>
        <v>1.1100000000000001</v>
      </c>
      <c r="AC437">
        <f t="shared" si="132"/>
        <v>0.2913978762668285</v>
      </c>
      <c r="AD437">
        <f t="shared" si="130"/>
        <v>3.0860973669370582</v>
      </c>
      <c r="AF437">
        <f t="shared" si="129"/>
        <v>0.98438395415472835</v>
      </c>
      <c r="AG437">
        <f t="shared" si="123"/>
        <v>1.3045845272206309</v>
      </c>
      <c r="AH437" s="14">
        <f t="shared" si="124"/>
        <v>26239.712358751498</v>
      </c>
      <c r="AI437">
        <f t="shared" si="125"/>
        <v>28985.899861408183</v>
      </c>
      <c r="AJ437" s="14">
        <f t="shared" si="126"/>
        <v>2746.187502656685</v>
      </c>
      <c r="AK437" s="14">
        <f t="shared" si="131"/>
        <v>9988.7447101851176</v>
      </c>
      <c r="AL437">
        <f t="shared" si="127"/>
        <v>1.1046576831754322</v>
      </c>
      <c r="AM437">
        <f t="shared" si="133"/>
        <v>1.4460524226150301E-2</v>
      </c>
      <c r="AN437" s="15">
        <f t="shared" si="128"/>
        <v>0</v>
      </c>
    </row>
    <row r="438" spans="1:40" s="4" customFormat="1" x14ac:dyDescent="0.25">
      <c r="A438" s="3">
        <v>39721</v>
      </c>
      <c r="B438" s="3">
        <v>39750</v>
      </c>
      <c r="C438" s="4" t="s">
        <v>15</v>
      </c>
      <c r="D438" s="4">
        <v>4100</v>
      </c>
      <c r="E438" s="4">
        <v>350.35</v>
      </c>
      <c r="F438" s="4">
        <v>380</v>
      </c>
      <c r="G438" s="4">
        <v>235.05</v>
      </c>
      <c r="H438" s="4">
        <v>272.25</v>
      </c>
      <c r="I438" s="4" t="s">
        <v>16</v>
      </c>
      <c r="J438" s="4">
        <v>60</v>
      </c>
      <c r="K438" s="4">
        <v>119.7</v>
      </c>
      <c r="L438" s="4">
        <v>52.3</v>
      </c>
      <c r="M438" s="4">
        <v>100.9</v>
      </c>
      <c r="N438" s="4">
        <v>3921.2</v>
      </c>
      <c r="O438" s="4">
        <v>353.4</v>
      </c>
      <c r="P438">
        <f>VLOOKUP($A438,Sheet2!$A:$E,2,0)</f>
        <v>3848.7</v>
      </c>
      <c r="Q438">
        <f>VLOOKUP($A438,Sheet2!$A:$E,3,0)</f>
        <v>3966.85</v>
      </c>
      <c r="R438">
        <f>VLOOKUP($A438,Sheet2!$A:$E,4,0)</f>
        <v>3715.05</v>
      </c>
      <c r="S438">
        <f>VLOOKUP($A438,Sheet2!$A:$E,5,0)</f>
        <v>3921.2</v>
      </c>
      <c r="T438">
        <f t="shared" si="115"/>
        <v>252.84999999999991</v>
      </c>
      <c r="U438">
        <f t="shared" si="116"/>
        <v>380</v>
      </c>
      <c r="V438">
        <f t="shared" si="117"/>
        <v>52.3</v>
      </c>
      <c r="W438">
        <f t="shared" si="118"/>
        <v>101.89999999999964</v>
      </c>
      <c r="X438" s="5">
        <f t="shared" si="119"/>
        <v>410.35</v>
      </c>
      <c r="Y438">
        <f t="shared" si="120"/>
        <v>432.3</v>
      </c>
      <c r="Z438">
        <f t="shared" si="121"/>
        <v>336.94999999999965</v>
      </c>
      <c r="AA438">
        <f t="shared" si="122"/>
        <v>373.15</v>
      </c>
      <c r="AB438">
        <f>IF(Z438/X438&lt;'model parameter'!$B$2,'model parameter'!$B$2,IF(Y438/X438&gt;'model parameter'!$B$1,'model parameter'!$B$1,AA438/X438))</f>
        <v>0.909345680516632</v>
      </c>
      <c r="AC438">
        <f t="shared" si="132"/>
        <v>0.26498140009496052</v>
      </c>
      <c r="AD438">
        <f t="shared" si="130"/>
        <v>2.9954430474536902</v>
      </c>
      <c r="AF438">
        <f t="shared" si="129"/>
        <v>0.82112830510539692</v>
      </c>
      <c r="AG438">
        <f t="shared" si="123"/>
        <v>1.0534909223833313</v>
      </c>
      <c r="AH438" s="14">
        <f t="shared" si="124"/>
        <v>30844.040654725723</v>
      </c>
      <c r="AI438">
        <f t="shared" si="125"/>
        <v>27918.677350285299</v>
      </c>
      <c r="AJ438" s="14">
        <f t="shared" si="126"/>
        <v>-2925.3633044404232</v>
      </c>
      <c r="AK438" s="14">
        <f t="shared" si="131"/>
        <v>7063.3814057446943</v>
      </c>
      <c r="AL438">
        <f t="shared" si="127"/>
        <v>0.90515628814047044</v>
      </c>
      <c r="AM438">
        <f t="shared" si="133"/>
        <v>1.3089034433107554E-2</v>
      </c>
      <c r="AN438" s="15">
        <f t="shared" si="128"/>
        <v>0</v>
      </c>
    </row>
    <row r="439" spans="1:40" s="4" customFormat="1" x14ac:dyDescent="0.25">
      <c r="A439" s="3">
        <v>39722</v>
      </c>
      <c r="B439" s="3">
        <v>39750</v>
      </c>
      <c r="C439" s="4" t="s">
        <v>15</v>
      </c>
      <c r="D439" s="4">
        <v>4100</v>
      </c>
      <c r="E439" s="4">
        <v>285</v>
      </c>
      <c r="F439" s="4">
        <v>310.89999999999998</v>
      </c>
      <c r="G439" s="4">
        <v>205</v>
      </c>
      <c r="H439" s="4">
        <v>236.5</v>
      </c>
      <c r="I439" s="4" t="s">
        <v>16</v>
      </c>
      <c r="J439" s="4">
        <v>110</v>
      </c>
      <c r="K439" s="4">
        <v>123.3</v>
      </c>
      <c r="L439" s="4">
        <v>76</v>
      </c>
      <c r="M439" s="4">
        <v>104.35</v>
      </c>
      <c r="N439" s="4">
        <v>3950.75</v>
      </c>
      <c r="O439" s="4">
        <v>353.4</v>
      </c>
      <c r="P439">
        <f>VLOOKUP($A439,Sheet2!$A:$E,2,0)</f>
        <v>3921.85</v>
      </c>
      <c r="Q439">
        <f>VLOOKUP($A439,Sheet2!$A:$E,3,0)</f>
        <v>4000.5</v>
      </c>
      <c r="R439">
        <f>VLOOKUP($A439,Sheet2!$A:$E,4,0)</f>
        <v>3861.25</v>
      </c>
      <c r="S439">
        <f>VLOOKUP($A439,Sheet2!$A:$E,5,0)</f>
        <v>3950.75</v>
      </c>
      <c r="T439">
        <f t="shared" si="115"/>
        <v>222.80000000000018</v>
      </c>
      <c r="U439">
        <f t="shared" si="116"/>
        <v>310.89999999999998</v>
      </c>
      <c r="V439">
        <f t="shared" si="117"/>
        <v>76</v>
      </c>
      <c r="W439">
        <f t="shared" si="118"/>
        <v>105.5</v>
      </c>
      <c r="X439" s="5">
        <f t="shared" si="119"/>
        <v>395</v>
      </c>
      <c r="Y439">
        <f t="shared" si="120"/>
        <v>395</v>
      </c>
      <c r="Z439">
        <f t="shared" si="121"/>
        <v>310.5</v>
      </c>
      <c r="AA439">
        <f t="shared" si="122"/>
        <v>340.85</v>
      </c>
      <c r="AB439">
        <f>IF(Z439/X439&lt;'model parameter'!$B$2,'model parameter'!$B$2,IF(Y439/X439&gt;'model parameter'!$B$1,'model parameter'!$B$1,AA439/X439))</f>
        <v>0.86291139240506332</v>
      </c>
      <c r="AC439">
        <f t="shared" si="132"/>
        <v>0.22865546891738556</v>
      </c>
      <c r="AD439">
        <f t="shared" si="130"/>
        <v>2.8583544398587533</v>
      </c>
      <c r="AF439">
        <f t="shared" si="129"/>
        <v>0.78607594936708858</v>
      </c>
      <c r="AG439">
        <f t="shared" si="123"/>
        <v>1</v>
      </c>
      <c r="AH439" s="14">
        <f t="shared" si="124"/>
        <v>29692.020453532496</v>
      </c>
      <c r="AI439">
        <f t="shared" si="125"/>
        <v>25497.940895982698</v>
      </c>
      <c r="AJ439" s="14">
        <f t="shared" si="126"/>
        <v>-4194.0795575497978</v>
      </c>
      <c r="AK439" s="14">
        <f t="shared" si="131"/>
        <v>2869.3018481948966</v>
      </c>
      <c r="AL439">
        <f t="shared" si="127"/>
        <v>0.85874724948026149</v>
      </c>
      <c r="AM439">
        <f t="shared" si="133"/>
        <v>1.1240172317783546E-2</v>
      </c>
      <c r="AN439" s="15">
        <f t="shared" si="128"/>
        <v>0</v>
      </c>
    </row>
    <row r="440" spans="1:40" s="4" customFormat="1" x14ac:dyDescent="0.25">
      <c r="A440" s="3">
        <v>39724</v>
      </c>
      <c r="B440" s="3">
        <v>39750</v>
      </c>
      <c r="C440" s="4" t="s">
        <v>15</v>
      </c>
      <c r="D440" s="4">
        <v>4100</v>
      </c>
      <c r="E440" s="4">
        <v>264.8</v>
      </c>
      <c r="F440" s="4">
        <v>334</v>
      </c>
      <c r="G440" s="4">
        <v>245</v>
      </c>
      <c r="H440" s="4">
        <v>321.95</v>
      </c>
      <c r="I440" s="4" t="s">
        <v>16</v>
      </c>
      <c r="J440" s="4">
        <v>83</v>
      </c>
      <c r="K440" s="4">
        <v>88</v>
      </c>
      <c r="L440" s="4">
        <v>60</v>
      </c>
      <c r="M440" s="4">
        <v>63.95</v>
      </c>
      <c r="N440" s="4">
        <v>3818.3</v>
      </c>
      <c r="O440" s="4">
        <v>353.4</v>
      </c>
      <c r="P440">
        <f>VLOOKUP($A440,Sheet2!$A:$E,2,0)</f>
        <v>3953.55</v>
      </c>
      <c r="Q440">
        <f>VLOOKUP($A440,Sheet2!$A:$E,3,0)</f>
        <v>3969.55</v>
      </c>
      <c r="R440">
        <f>VLOOKUP($A440,Sheet2!$A:$E,4,0)</f>
        <v>3804.85</v>
      </c>
      <c r="S440">
        <f>VLOOKUP($A440,Sheet2!$A:$E,5,0)</f>
        <v>3818.3</v>
      </c>
      <c r="T440">
        <f t="shared" si="115"/>
        <v>245</v>
      </c>
      <c r="U440">
        <f t="shared" si="116"/>
        <v>334</v>
      </c>
      <c r="V440">
        <f t="shared" si="117"/>
        <v>60</v>
      </c>
      <c r="W440">
        <f t="shared" si="118"/>
        <v>88</v>
      </c>
      <c r="X440" s="5">
        <f t="shared" si="119"/>
        <v>347.8</v>
      </c>
      <c r="Y440">
        <f t="shared" si="120"/>
        <v>394</v>
      </c>
      <c r="Z440">
        <f t="shared" si="121"/>
        <v>333</v>
      </c>
      <c r="AA440">
        <f t="shared" si="122"/>
        <v>385.9</v>
      </c>
      <c r="AB440">
        <f>IF(Z440/X440&lt;'model parameter'!$B$2,'model parameter'!$B$2,IF(Y440/X440&gt;'model parameter'!$B$1,'model parameter'!$B$1,AA440/X440))</f>
        <v>1.1100000000000001</v>
      </c>
      <c r="AC440">
        <f t="shared" si="132"/>
        <v>0.253807570498298</v>
      </c>
      <c r="AD440">
        <f t="shared" si="130"/>
        <v>2.9683544398587536</v>
      </c>
      <c r="AF440">
        <f t="shared" si="129"/>
        <v>0.95744680851063824</v>
      </c>
      <c r="AG440">
        <f t="shared" si="123"/>
        <v>1.1328349626221965</v>
      </c>
      <c r="AH440" s="14">
        <f t="shared" si="124"/>
        <v>26149.6521475833</v>
      </c>
      <c r="AI440">
        <f t="shared" si="125"/>
        <v>28886.072587193597</v>
      </c>
      <c r="AJ440" s="14">
        <f t="shared" si="126"/>
        <v>2736.4204396102978</v>
      </c>
      <c r="AK440" s="14">
        <f t="shared" si="131"/>
        <v>5605.7222878051944</v>
      </c>
      <c r="AL440">
        <f t="shared" si="127"/>
        <v>1.1046446210514198</v>
      </c>
      <c r="AM440">
        <f t="shared" si="133"/>
        <v>1.2416395890530663E-2</v>
      </c>
      <c r="AN440" s="15">
        <f t="shared" si="128"/>
        <v>0</v>
      </c>
    </row>
    <row r="441" spans="1:40" s="4" customFormat="1" x14ac:dyDescent="0.25">
      <c r="A441" s="3">
        <v>39727</v>
      </c>
      <c r="B441" s="3">
        <v>39750</v>
      </c>
      <c r="C441" s="4" t="s">
        <v>15</v>
      </c>
      <c r="D441" s="4">
        <v>4100</v>
      </c>
      <c r="E441" s="4">
        <v>400.2</v>
      </c>
      <c r="F441" s="4">
        <v>517</v>
      </c>
      <c r="G441" s="4">
        <v>360.2</v>
      </c>
      <c r="H441" s="4">
        <v>501</v>
      </c>
      <c r="I441" s="4" t="s">
        <v>16</v>
      </c>
      <c r="J441" s="4">
        <v>39.799999999999997</v>
      </c>
      <c r="K441" s="4">
        <v>45</v>
      </c>
      <c r="L441" s="4">
        <v>25.2</v>
      </c>
      <c r="M441" s="4">
        <v>28.3</v>
      </c>
      <c r="N441" s="4">
        <v>3602.35</v>
      </c>
      <c r="O441" s="4">
        <v>353.4</v>
      </c>
      <c r="P441">
        <f>VLOOKUP($A441,Sheet2!$A:$E,2,0)</f>
        <v>3817.3</v>
      </c>
      <c r="Q441">
        <f>VLOOKUP($A441,Sheet2!$A:$E,3,0)</f>
        <v>3820.85</v>
      </c>
      <c r="R441">
        <f>VLOOKUP($A441,Sheet2!$A:$E,4,0)</f>
        <v>3581.6</v>
      </c>
      <c r="S441">
        <f>VLOOKUP($A441,Sheet2!$A:$E,5,0)</f>
        <v>3602.35</v>
      </c>
      <c r="T441">
        <f t="shared" si="115"/>
        <v>360.2</v>
      </c>
      <c r="U441">
        <f t="shared" si="116"/>
        <v>517</v>
      </c>
      <c r="V441">
        <f t="shared" si="117"/>
        <v>25.2</v>
      </c>
      <c r="W441">
        <f t="shared" si="118"/>
        <v>45</v>
      </c>
      <c r="X441" s="5">
        <f t="shared" si="119"/>
        <v>440</v>
      </c>
      <c r="Y441">
        <f t="shared" si="120"/>
        <v>542.20000000000005</v>
      </c>
      <c r="Z441">
        <f t="shared" si="121"/>
        <v>405.2</v>
      </c>
      <c r="AA441">
        <f t="shared" si="122"/>
        <v>529.29999999999995</v>
      </c>
      <c r="AB441">
        <f>IF(Z441/X441&lt;'model parameter'!$B$2,'model parameter'!$B$2,IF(Y441/X441&gt;'model parameter'!$B$1,'model parameter'!$B$1,AA441/X441))</f>
        <v>1.1100000000000001</v>
      </c>
      <c r="AC441">
        <f t="shared" si="132"/>
        <v>0.28172640325311082</v>
      </c>
      <c r="AD441">
        <f t="shared" si="130"/>
        <v>3.0783544398587539</v>
      </c>
      <c r="AF441">
        <f t="shared" si="129"/>
        <v>0.9209090909090909</v>
      </c>
      <c r="AG441">
        <f t="shared" si="123"/>
        <v>1.2322727272727274</v>
      </c>
      <c r="AH441" s="14">
        <f t="shared" si="124"/>
        <v>33069.278372339999</v>
      </c>
      <c r="AI441">
        <f t="shared" si="125"/>
        <v>36556.134822680804</v>
      </c>
      <c r="AJ441" s="14">
        <f t="shared" si="126"/>
        <v>3486.8564503408052</v>
      </c>
      <c r="AK441" s="14">
        <f t="shared" si="131"/>
        <v>9092.5787381459995</v>
      </c>
      <c r="AL441">
        <f t="shared" si="127"/>
        <v>1.1054409597657657</v>
      </c>
      <c r="AM441">
        <f t="shared" si="133"/>
        <v>1.3725592590059926E-2</v>
      </c>
      <c r="AN441" s="15">
        <f t="shared" si="128"/>
        <v>0</v>
      </c>
    </row>
    <row r="442" spans="1:40" s="4" customFormat="1" x14ac:dyDescent="0.25">
      <c r="A442" s="3">
        <v>39728</v>
      </c>
      <c r="B442" s="3">
        <v>39750</v>
      </c>
      <c r="C442" s="4" t="s">
        <v>15</v>
      </c>
      <c r="D442" s="4">
        <v>4100</v>
      </c>
      <c r="E442" s="4">
        <v>392</v>
      </c>
      <c r="F442" s="4">
        <v>564</v>
      </c>
      <c r="G442" s="4">
        <v>382</v>
      </c>
      <c r="H442" s="4">
        <v>482.6</v>
      </c>
      <c r="I442" s="4" t="s">
        <v>16</v>
      </c>
      <c r="J442" s="4">
        <v>35.6</v>
      </c>
      <c r="K442" s="4">
        <v>39.9</v>
      </c>
      <c r="L442" s="4">
        <v>22</v>
      </c>
      <c r="M442" s="4">
        <v>28.85</v>
      </c>
      <c r="N442" s="4">
        <v>3606.6</v>
      </c>
      <c r="O442" s="4">
        <v>353.4</v>
      </c>
      <c r="P442">
        <f>VLOOKUP($A442,Sheet2!$A:$E,2,0)</f>
        <v>3606.95</v>
      </c>
      <c r="Q442">
        <f>VLOOKUP($A442,Sheet2!$A:$E,3,0)</f>
        <v>3732.65</v>
      </c>
      <c r="R442">
        <f>VLOOKUP($A442,Sheet2!$A:$E,4,0)</f>
        <v>3537</v>
      </c>
      <c r="S442">
        <f>VLOOKUP($A442,Sheet2!$A:$E,5,0)</f>
        <v>3606.6</v>
      </c>
      <c r="T442">
        <f t="shared" si="115"/>
        <v>407.24999999999955</v>
      </c>
      <c r="U442">
        <f t="shared" si="116"/>
        <v>564</v>
      </c>
      <c r="V442">
        <f t="shared" si="117"/>
        <v>22</v>
      </c>
      <c r="W442">
        <f t="shared" si="118"/>
        <v>14.649999999999636</v>
      </c>
      <c r="X442" s="5">
        <f t="shared" si="119"/>
        <v>427.6</v>
      </c>
      <c r="Y442">
        <f t="shared" si="120"/>
        <v>586</v>
      </c>
      <c r="Z442">
        <f t="shared" si="121"/>
        <v>396.64999999999964</v>
      </c>
      <c r="AA442">
        <f t="shared" si="122"/>
        <v>511.45000000000005</v>
      </c>
      <c r="AB442">
        <f>IF(Z442/X442&lt;'model parameter'!$B$2,'model parameter'!$B$2,IF(Y442/X442&gt;'model parameter'!$B$1,'model parameter'!$B$1,AA442/X442))</f>
        <v>1.1100000000000001</v>
      </c>
      <c r="AC442">
        <f t="shared" si="132"/>
        <v>0.31271630761095304</v>
      </c>
      <c r="AD442">
        <f t="shared" si="130"/>
        <v>3.1883544398587542</v>
      </c>
      <c r="AF442">
        <f t="shared" si="129"/>
        <v>0.92761927034611702</v>
      </c>
      <c r="AG442">
        <f t="shared" si="123"/>
        <v>1.3704396632366698</v>
      </c>
      <c r="AH442" s="14">
        <f t="shared" si="124"/>
        <v>32138.656190268597</v>
      </c>
      <c r="AI442">
        <f t="shared" si="125"/>
        <v>35524.586322463438</v>
      </c>
      <c r="AJ442" s="14">
        <f t="shared" si="126"/>
        <v>3385.9301321948406</v>
      </c>
      <c r="AK442" s="14">
        <f t="shared" si="131"/>
        <v>12478.50887034084</v>
      </c>
      <c r="AL442">
        <f t="shared" si="127"/>
        <v>1.1053538179116549</v>
      </c>
      <c r="AM442">
        <f t="shared" si="133"/>
        <v>1.517163617252266E-2</v>
      </c>
      <c r="AN442" s="15">
        <f t="shared" si="128"/>
        <v>0</v>
      </c>
    </row>
    <row r="443" spans="1:40" s="4" customFormat="1" x14ac:dyDescent="0.25">
      <c r="A443" s="3">
        <v>39729</v>
      </c>
      <c r="B443" s="3">
        <v>39750</v>
      </c>
      <c r="C443" s="4" t="s">
        <v>15</v>
      </c>
      <c r="D443" s="4">
        <v>4100</v>
      </c>
      <c r="E443" s="4">
        <v>610</v>
      </c>
      <c r="F443" s="4">
        <v>750</v>
      </c>
      <c r="G443" s="4">
        <v>560</v>
      </c>
      <c r="H443" s="4">
        <v>583.4</v>
      </c>
      <c r="I443" s="4" t="s">
        <v>16</v>
      </c>
      <c r="J443" s="4">
        <v>16.100000000000001</v>
      </c>
      <c r="K443" s="4">
        <v>22.15</v>
      </c>
      <c r="L443" s="4">
        <v>12</v>
      </c>
      <c r="M443" s="4">
        <v>20.75</v>
      </c>
      <c r="N443" s="4">
        <v>3513.65</v>
      </c>
      <c r="O443" s="4">
        <v>353.4</v>
      </c>
      <c r="P443">
        <f>VLOOKUP($A443,Sheet2!$A:$E,2,0)</f>
        <v>3604.4</v>
      </c>
      <c r="Q443">
        <f>VLOOKUP($A443,Sheet2!$A:$E,3,0)</f>
        <v>3604.4</v>
      </c>
      <c r="R443">
        <f>VLOOKUP($A443,Sheet2!$A:$E,4,0)</f>
        <v>3329.45</v>
      </c>
      <c r="S443">
        <f>VLOOKUP($A443,Sheet2!$A:$E,5,0)</f>
        <v>3513.65</v>
      </c>
      <c r="T443">
        <f t="shared" si="115"/>
        <v>560</v>
      </c>
      <c r="U443">
        <f t="shared" si="116"/>
        <v>750</v>
      </c>
      <c r="V443">
        <f t="shared" si="117"/>
        <v>12</v>
      </c>
      <c r="W443">
        <f t="shared" si="118"/>
        <v>22.15</v>
      </c>
      <c r="X443" s="5">
        <f t="shared" si="119"/>
        <v>626.1</v>
      </c>
      <c r="Y443">
        <f t="shared" si="120"/>
        <v>762</v>
      </c>
      <c r="Z443">
        <f t="shared" si="121"/>
        <v>582.15</v>
      </c>
      <c r="AA443">
        <f t="shared" si="122"/>
        <v>604.15</v>
      </c>
      <c r="AB443">
        <f>IF(Z443/X443&lt;'model parameter'!$B$2,'model parameter'!$B$2,IF(Y443/X443&gt;'model parameter'!$B$1,'model parameter'!$B$1,AA443/X443))</f>
        <v>1.1100000000000001</v>
      </c>
      <c r="AC443">
        <f t="shared" si="132"/>
        <v>0.34711510144815788</v>
      </c>
      <c r="AD443">
        <f t="shared" si="130"/>
        <v>3.2983544398587545</v>
      </c>
      <c r="AF443">
        <f t="shared" si="129"/>
        <v>0.92980354575946322</v>
      </c>
      <c r="AG443">
        <f t="shared" si="123"/>
        <v>1.2170579779587924</v>
      </c>
      <c r="AH443" s="14">
        <f t="shared" si="124"/>
        <v>47036.116121008337</v>
      </c>
      <c r="AI443">
        <f t="shared" si="125"/>
        <v>52037.681265459214</v>
      </c>
      <c r="AJ443" s="14">
        <f t="shared" si="126"/>
        <v>5001.5651444508767</v>
      </c>
      <c r="AK443" s="14">
        <f t="shared" si="131"/>
        <v>17480.074014791717</v>
      </c>
      <c r="AL443">
        <f t="shared" si="127"/>
        <v>1.1063345691974973</v>
      </c>
      <c r="AM443">
        <f t="shared" si="133"/>
        <v>1.6784905568949023E-2</v>
      </c>
      <c r="AN443" s="15">
        <f t="shared" si="128"/>
        <v>0</v>
      </c>
    </row>
    <row r="444" spans="1:40" s="4" customFormat="1" x14ac:dyDescent="0.25">
      <c r="A444" s="3">
        <v>39731</v>
      </c>
      <c r="B444" s="3">
        <v>39750</v>
      </c>
      <c r="C444" s="4" t="s">
        <v>15</v>
      </c>
      <c r="D444" s="4">
        <v>4100</v>
      </c>
      <c r="E444" s="4">
        <v>700</v>
      </c>
      <c r="F444" s="4">
        <v>900</v>
      </c>
      <c r="G444" s="4">
        <v>700</v>
      </c>
      <c r="H444" s="4">
        <v>800.75</v>
      </c>
      <c r="I444" s="4" t="s">
        <v>16</v>
      </c>
      <c r="J444" s="4">
        <v>9</v>
      </c>
      <c r="K444" s="4">
        <v>17.3</v>
      </c>
      <c r="L444" s="4">
        <v>8</v>
      </c>
      <c r="M444" s="4">
        <v>12.1</v>
      </c>
      <c r="N444" s="4">
        <v>3279.95</v>
      </c>
      <c r="O444" s="4">
        <v>353.4</v>
      </c>
      <c r="P444">
        <f>VLOOKUP($A444,Sheet2!$A:$E,2,0)</f>
        <v>3502.05</v>
      </c>
      <c r="Q444">
        <f>VLOOKUP($A444,Sheet2!$A:$E,3,0)</f>
        <v>3502.05</v>
      </c>
      <c r="R444">
        <f>VLOOKUP($A444,Sheet2!$A:$E,4,0)</f>
        <v>3198.95</v>
      </c>
      <c r="S444">
        <f>VLOOKUP($A444,Sheet2!$A:$E,5,0)</f>
        <v>3279.95</v>
      </c>
      <c r="T444">
        <f t="shared" si="115"/>
        <v>700</v>
      </c>
      <c r="U444">
        <f t="shared" si="116"/>
        <v>900</v>
      </c>
      <c r="V444">
        <f t="shared" si="117"/>
        <v>8</v>
      </c>
      <c r="W444">
        <f t="shared" si="118"/>
        <v>17.3</v>
      </c>
      <c r="X444" s="5">
        <f t="shared" si="119"/>
        <v>709</v>
      </c>
      <c r="Y444">
        <f t="shared" si="120"/>
        <v>908</v>
      </c>
      <c r="Z444">
        <f t="shared" si="121"/>
        <v>709</v>
      </c>
      <c r="AA444">
        <f t="shared" si="122"/>
        <v>812.85</v>
      </c>
      <c r="AB444">
        <f>IF(Z444/X444&lt;'model parameter'!$B$2,'model parameter'!$B$2,IF(Y444/X444&gt;'model parameter'!$B$1,'model parameter'!$B$1,AA444/X444))</f>
        <v>1.1100000000000001</v>
      </c>
      <c r="AC444">
        <f t="shared" si="132"/>
        <v>0.3852977626074553</v>
      </c>
      <c r="AD444">
        <f t="shared" si="130"/>
        <v>3.4083544398587549</v>
      </c>
      <c r="AF444">
        <f t="shared" si="129"/>
        <v>1</v>
      </c>
      <c r="AG444">
        <f t="shared" si="123"/>
        <v>1.2806770098730607</v>
      </c>
      <c r="AH444" s="14">
        <f t="shared" si="124"/>
        <v>53257.775709211492</v>
      </c>
      <c r="AI444">
        <f t="shared" si="125"/>
        <v>58934.082125783389</v>
      </c>
      <c r="AJ444" s="14">
        <f t="shared" si="126"/>
        <v>5676.306416571897</v>
      </c>
      <c r="AK444" s="14">
        <f t="shared" si="131"/>
        <v>23156.380431363614</v>
      </c>
      <c r="AL444">
        <f t="shared" si="127"/>
        <v>1.1065817402432396</v>
      </c>
      <c r="AM444">
        <f t="shared" si="133"/>
        <v>1.8573870014306052E-2</v>
      </c>
      <c r="AN444" s="15">
        <f t="shared" si="128"/>
        <v>0</v>
      </c>
    </row>
    <row r="445" spans="1:40" s="4" customFormat="1" x14ac:dyDescent="0.25">
      <c r="A445" s="3">
        <v>39734</v>
      </c>
      <c r="B445" s="3">
        <v>39750</v>
      </c>
      <c r="C445" s="4" t="s">
        <v>15</v>
      </c>
      <c r="D445" s="4">
        <v>4100</v>
      </c>
      <c r="E445" s="4">
        <v>700</v>
      </c>
      <c r="F445" s="4">
        <v>711</v>
      </c>
      <c r="G445" s="4">
        <v>562</v>
      </c>
      <c r="H445" s="4">
        <v>584.4</v>
      </c>
      <c r="I445" s="4" t="s">
        <v>16</v>
      </c>
      <c r="J445" s="4">
        <v>15.1</v>
      </c>
      <c r="K445" s="4">
        <v>16</v>
      </c>
      <c r="L445" s="4">
        <v>11.2</v>
      </c>
      <c r="M445" s="4">
        <v>13.15</v>
      </c>
      <c r="N445" s="4">
        <v>3490.7</v>
      </c>
      <c r="O445" s="4">
        <v>353.4</v>
      </c>
      <c r="P445">
        <f>VLOOKUP($A445,Sheet2!$A:$E,2,0)</f>
        <v>3272.9</v>
      </c>
      <c r="Q445">
        <f>VLOOKUP($A445,Sheet2!$A:$E,3,0)</f>
        <v>3510.2</v>
      </c>
      <c r="R445">
        <f>VLOOKUP($A445,Sheet2!$A:$E,4,0)</f>
        <v>3272.9</v>
      </c>
      <c r="S445">
        <f>VLOOKUP($A445,Sheet2!$A:$E,5,0)</f>
        <v>3490.7</v>
      </c>
      <c r="T445">
        <f t="shared" si="115"/>
        <v>605.80000000000018</v>
      </c>
      <c r="U445">
        <f t="shared" si="116"/>
        <v>711</v>
      </c>
      <c r="V445">
        <f t="shared" si="117"/>
        <v>11.2</v>
      </c>
      <c r="W445">
        <f t="shared" si="118"/>
        <v>-27.800000000000182</v>
      </c>
      <c r="X445" s="5">
        <f t="shared" si="119"/>
        <v>715.1</v>
      </c>
      <c r="Y445">
        <f t="shared" si="120"/>
        <v>722.2</v>
      </c>
      <c r="Z445">
        <f t="shared" si="121"/>
        <v>534.19999999999982</v>
      </c>
      <c r="AA445">
        <f t="shared" si="122"/>
        <v>597.54999999999995</v>
      </c>
      <c r="AB445">
        <f>IF(Z445/X445&lt;'model parameter'!$B$2,'model parameter'!$B$2,IF(Y445/X445&gt;'model parameter'!$B$1,'model parameter'!$B$1,AA445/X445))</f>
        <v>0.83561739616836794</v>
      </c>
      <c r="AC445">
        <f t="shared" si="132"/>
        <v>0.32196151313953975</v>
      </c>
      <c r="AD445">
        <f t="shared" si="130"/>
        <v>3.2439718360271228</v>
      </c>
      <c r="AF445">
        <f t="shared" si="129"/>
        <v>0.74702838763809232</v>
      </c>
      <c r="AG445">
        <f t="shared" si="123"/>
        <v>1.0099286813033141</v>
      </c>
      <c r="AH445" s="14">
        <f t="shared" si="124"/>
        <v>53715.581782649839</v>
      </c>
      <c r="AI445">
        <f t="shared" si="125"/>
        <v>44736.425348598103</v>
      </c>
      <c r="AJ445" s="14">
        <f t="shared" si="126"/>
        <v>-8979.1564340517361</v>
      </c>
      <c r="AK445" s="14">
        <f t="shared" si="131"/>
        <v>14177.223997311878</v>
      </c>
      <c r="AL445">
        <f t="shared" si="127"/>
        <v>0.83283888704055686</v>
      </c>
      <c r="AM445">
        <f t="shared" si="133"/>
        <v>1.5469041230750625E-2</v>
      </c>
      <c r="AN445" s="15">
        <f t="shared" si="128"/>
        <v>0</v>
      </c>
    </row>
    <row r="446" spans="1:40" s="4" customFormat="1" x14ac:dyDescent="0.25">
      <c r="A446" s="3">
        <v>39735</v>
      </c>
      <c r="B446" s="3">
        <v>39750</v>
      </c>
      <c r="C446" s="4" t="s">
        <v>15</v>
      </c>
      <c r="D446" s="4">
        <v>4100</v>
      </c>
      <c r="E446" s="4">
        <v>465</v>
      </c>
      <c r="F446" s="4">
        <v>580</v>
      </c>
      <c r="G446" s="4">
        <v>450</v>
      </c>
      <c r="H446" s="4">
        <v>559.5</v>
      </c>
      <c r="I446" s="4" t="s">
        <v>16</v>
      </c>
      <c r="J446" s="4">
        <v>17</v>
      </c>
      <c r="K446" s="4">
        <v>17</v>
      </c>
      <c r="L446" s="4">
        <v>7.05</v>
      </c>
      <c r="M446" s="4">
        <v>7.85</v>
      </c>
      <c r="N446" s="4">
        <v>3518.65</v>
      </c>
      <c r="O446" s="4">
        <v>353.4</v>
      </c>
      <c r="P446">
        <f>VLOOKUP($A446,Sheet2!$A:$E,2,0)</f>
        <v>3494.1</v>
      </c>
      <c r="Q446">
        <f>VLOOKUP($A446,Sheet2!$A:$E,3,0)</f>
        <v>3648.25</v>
      </c>
      <c r="R446">
        <f>VLOOKUP($A446,Sheet2!$A:$E,4,0)</f>
        <v>3491.5</v>
      </c>
      <c r="S446">
        <f>VLOOKUP($A446,Sheet2!$A:$E,5,0)</f>
        <v>3518.65</v>
      </c>
      <c r="T446">
        <f t="shared" si="115"/>
        <v>468.75</v>
      </c>
      <c r="U446">
        <f t="shared" si="116"/>
        <v>580</v>
      </c>
      <c r="V446">
        <f t="shared" si="117"/>
        <v>7.05</v>
      </c>
      <c r="W446">
        <f t="shared" si="118"/>
        <v>-1.75</v>
      </c>
      <c r="X446" s="5">
        <f t="shared" si="119"/>
        <v>482</v>
      </c>
      <c r="Y446">
        <f t="shared" si="120"/>
        <v>587.04999999999995</v>
      </c>
      <c r="Z446">
        <f t="shared" si="121"/>
        <v>448.25</v>
      </c>
      <c r="AA446">
        <f t="shared" si="122"/>
        <v>567.35</v>
      </c>
      <c r="AB446">
        <f>IF(Z446/X446&lt;'model parameter'!$B$2,'model parameter'!$B$2,IF(Y446/X446&gt;'model parameter'!$B$1,'model parameter'!$B$1,AA446/X446))</f>
        <v>1.1100000000000001</v>
      </c>
      <c r="AC446">
        <f t="shared" si="132"/>
        <v>0.35737727958488913</v>
      </c>
      <c r="AD446">
        <f t="shared" si="130"/>
        <v>3.3539718360271227</v>
      </c>
      <c r="AF446">
        <f t="shared" si="129"/>
        <v>0.92997925311203322</v>
      </c>
      <c r="AG446">
        <f t="shared" si="123"/>
        <v>1.2179460580912862</v>
      </c>
      <c r="AH446" s="14">
        <f t="shared" si="124"/>
        <v>36221.385763226994</v>
      </c>
      <c r="AI446">
        <f t="shared" si="125"/>
        <v>40050.089420191245</v>
      </c>
      <c r="AJ446" s="14">
        <f t="shared" si="126"/>
        <v>3828.7036569642514</v>
      </c>
      <c r="AK446" s="14">
        <f t="shared" si="131"/>
        <v>18005.927654276129</v>
      </c>
      <c r="AL446">
        <f t="shared" si="127"/>
        <v>1.1057028486428386</v>
      </c>
      <c r="AM446">
        <f t="shared" si="133"/>
        <v>1.7104162954614487E-2</v>
      </c>
      <c r="AN446" s="15">
        <f t="shared" si="128"/>
        <v>0</v>
      </c>
    </row>
    <row r="447" spans="1:40" s="4" customFormat="1" x14ac:dyDescent="0.25">
      <c r="A447" s="3">
        <v>39736</v>
      </c>
      <c r="B447" s="3">
        <v>39750</v>
      </c>
      <c r="C447" s="4" t="s">
        <v>15</v>
      </c>
      <c r="D447" s="4">
        <v>4100</v>
      </c>
      <c r="E447" s="4">
        <v>650</v>
      </c>
      <c r="F447" s="4">
        <v>769</v>
      </c>
      <c r="G447" s="4">
        <v>352.9</v>
      </c>
      <c r="H447" s="4">
        <v>757.15</v>
      </c>
      <c r="I447" s="4" t="s">
        <v>16</v>
      </c>
      <c r="J447" s="4">
        <v>6.5</v>
      </c>
      <c r="K447" s="4">
        <v>6.5</v>
      </c>
      <c r="L447" s="4">
        <v>3.8</v>
      </c>
      <c r="M447" s="4">
        <v>4.5999999999999996</v>
      </c>
      <c r="N447" s="4">
        <v>3338.4</v>
      </c>
      <c r="O447" s="4">
        <v>353.4</v>
      </c>
      <c r="P447">
        <f>VLOOKUP($A447,Sheet2!$A:$E,2,0)</f>
        <v>3517.9</v>
      </c>
      <c r="Q447">
        <f>VLOOKUP($A447,Sheet2!$A:$E,3,0)</f>
        <v>3518.5</v>
      </c>
      <c r="R447">
        <f>VLOOKUP($A447,Sheet2!$A:$E,4,0)</f>
        <v>3324.55</v>
      </c>
      <c r="S447">
        <f>VLOOKUP($A447,Sheet2!$A:$E,5,0)</f>
        <v>3338.4</v>
      </c>
      <c r="T447">
        <f t="shared" si="115"/>
        <v>588</v>
      </c>
      <c r="U447">
        <f t="shared" si="116"/>
        <v>769</v>
      </c>
      <c r="V447">
        <f t="shared" si="117"/>
        <v>3.8</v>
      </c>
      <c r="W447">
        <f t="shared" si="118"/>
        <v>-228.59999999999991</v>
      </c>
      <c r="X447" s="5">
        <f t="shared" si="119"/>
        <v>656.5</v>
      </c>
      <c r="Y447">
        <f t="shared" si="120"/>
        <v>772.8</v>
      </c>
      <c r="Z447">
        <f t="shared" si="121"/>
        <v>124.30000000000007</v>
      </c>
      <c r="AA447">
        <f t="shared" si="122"/>
        <v>761.75</v>
      </c>
      <c r="AB447">
        <f>IF(Z447/X447&lt;'model parameter'!$B$2,'model parameter'!$B$2,IF(Y447/X447&gt;'model parameter'!$B$1,'model parameter'!$B$1,AA447/X447))</f>
        <v>0.5</v>
      </c>
      <c r="AC447">
        <f t="shared" si="132"/>
        <v>0.17868863979244456</v>
      </c>
      <c r="AD447">
        <f t="shared" si="130"/>
        <v>2.8539718360271227</v>
      </c>
      <c r="AF447">
        <f t="shared" si="129"/>
        <v>0.18933739527798943</v>
      </c>
      <c r="AG447">
        <f t="shared" si="123"/>
        <v>1.177151561309977</v>
      </c>
      <c r="AH447" s="14">
        <f t="shared" si="124"/>
        <v>49317.641470602743</v>
      </c>
      <c r="AI447">
        <f t="shared" si="125"/>
        <v>24553.628842601498</v>
      </c>
      <c r="AJ447" s="14">
        <f t="shared" si="126"/>
        <v>-24764.012628001245</v>
      </c>
      <c r="AK447" s="14">
        <f t="shared" si="131"/>
        <v>-6758.0849737251156</v>
      </c>
      <c r="AL447">
        <f t="shared" si="127"/>
        <v>0.49786705346072607</v>
      </c>
      <c r="AM447">
        <f t="shared" si="133"/>
        <v>8.515599212126022E-3</v>
      </c>
      <c r="AN447" s="15">
        <f t="shared" si="128"/>
        <v>1</v>
      </c>
    </row>
    <row r="448" spans="1:40" s="4" customFormat="1" x14ac:dyDescent="0.25">
      <c r="A448" s="3">
        <v>39737</v>
      </c>
      <c r="B448" s="3">
        <v>39750</v>
      </c>
      <c r="C448" s="4" t="s">
        <v>15</v>
      </c>
      <c r="D448" s="4">
        <v>4100</v>
      </c>
      <c r="E448" s="4">
        <v>902.1</v>
      </c>
      <c r="F448" s="4">
        <v>1008.85</v>
      </c>
      <c r="G448" s="4">
        <v>760</v>
      </c>
      <c r="H448" s="4">
        <v>810.6</v>
      </c>
      <c r="I448" s="4" t="s">
        <v>16</v>
      </c>
      <c r="J448" s="4">
        <v>2.1</v>
      </c>
      <c r="K448" s="4">
        <v>5.4</v>
      </c>
      <c r="L448" s="4">
        <v>2.1</v>
      </c>
      <c r="M448" s="4">
        <v>4.5999999999999996</v>
      </c>
      <c r="N448" s="4">
        <v>3269.3</v>
      </c>
      <c r="O448" s="4">
        <v>353.4</v>
      </c>
      <c r="P448">
        <f>VLOOKUP($A448,Sheet2!$A:$E,2,0)</f>
        <v>3333.85</v>
      </c>
      <c r="Q448">
        <f>VLOOKUP($A448,Sheet2!$A:$E,3,0)</f>
        <v>3333.85</v>
      </c>
      <c r="R448">
        <f>VLOOKUP($A448,Sheet2!$A:$E,4,0)</f>
        <v>3099.9</v>
      </c>
      <c r="S448">
        <f>VLOOKUP($A448,Sheet2!$A:$E,5,0)</f>
        <v>3269.3</v>
      </c>
      <c r="T448">
        <f t="shared" si="115"/>
        <v>771.54999999999973</v>
      </c>
      <c r="U448">
        <f t="shared" si="116"/>
        <v>1002.2000000000003</v>
      </c>
      <c r="V448">
        <f t="shared" si="117"/>
        <v>8.75</v>
      </c>
      <c r="W448">
        <f t="shared" si="118"/>
        <v>-6.1500000000000909</v>
      </c>
      <c r="X448" s="5">
        <f t="shared" si="119"/>
        <v>904.2</v>
      </c>
      <c r="Y448">
        <f t="shared" si="120"/>
        <v>1017.6</v>
      </c>
      <c r="Z448">
        <f t="shared" si="121"/>
        <v>753.84999999999991</v>
      </c>
      <c r="AA448">
        <f t="shared" si="122"/>
        <v>815.2</v>
      </c>
      <c r="AB448">
        <f>IF(Z448/X448&lt;'model parameter'!$B$2,'model parameter'!$B$2,IF(Y448/X448&gt;'model parameter'!$B$1,'model parameter'!$B$1,AA448/X448))</f>
        <v>1.1100000000000001</v>
      </c>
      <c r="AC448">
        <f t="shared" si="132"/>
        <v>0.19834439016961347</v>
      </c>
      <c r="AD448">
        <f t="shared" si="130"/>
        <v>2.963971836027123</v>
      </c>
      <c r="AF448">
        <f t="shared" si="129"/>
        <v>0.83372041583720402</v>
      </c>
      <c r="AG448">
        <f t="shared" si="123"/>
        <v>1.1254147312541474</v>
      </c>
      <c r="AH448" s="14">
        <f t="shared" si="124"/>
        <v>67907.5700592387</v>
      </c>
      <c r="AI448">
        <f t="shared" si="125"/>
        <v>75172.652064689057</v>
      </c>
      <c r="AJ448" s="14">
        <f t="shared" si="126"/>
        <v>7265.0820054503565</v>
      </c>
      <c r="AK448" s="14">
        <f t="shared" si="131"/>
        <v>506.99703172524096</v>
      </c>
      <c r="AL448">
        <f t="shared" si="127"/>
        <v>1.1069848619102807</v>
      </c>
      <c r="AM448">
        <f t="shared" si="133"/>
        <v>9.4266394179186187E-3</v>
      </c>
      <c r="AN448" s="15">
        <f t="shared" si="128"/>
        <v>1</v>
      </c>
    </row>
    <row r="449" spans="1:40" s="4" customFormat="1" x14ac:dyDescent="0.25">
      <c r="A449" s="3">
        <v>39738</v>
      </c>
      <c r="B449" s="3">
        <v>39750</v>
      </c>
      <c r="C449" s="4" t="s">
        <v>15</v>
      </c>
      <c r="D449" s="4">
        <v>4100</v>
      </c>
      <c r="E449" s="4">
        <v>760</v>
      </c>
      <c r="F449" s="4">
        <v>1050</v>
      </c>
      <c r="G449" s="4">
        <v>760</v>
      </c>
      <c r="H449" s="4">
        <v>1041.3499999999999</v>
      </c>
      <c r="I449" s="4" t="s">
        <v>16</v>
      </c>
      <c r="J449" s="4">
        <v>4.4000000000000004</v>
      </c>
      <c r="K449" s="4">
        <v>4.55</v>
      </c>
      <c r="L449" s="4">
        <v>2.35</v>
      </c>
      <c r="M449" s="4">
        <v>2.4500000000000002</v>
      </c>
      <c r="N449" s="4">
        <v>3074.35</v>
      </c>
      <c r="O449" s="4">
        <v>353.4</v>
      </c>
      <c r="P449">
        <f>VLOOKUP($A449,Sheet2!$A:$E,2,0)</f>
        <v>3269.05</v>
      </c>
      <c r="Q449">
        <f>VLOOKUP($A449,Sheet2!$A:$E,3,0)</f>
        <v>3335.95</v>
      </c>
      <c r="R449">
        <f>VLOOKUP($A449,Sheet2!$A:$E,4,0)</f>
        <v>3046.6</v>
      </c>
      <c r="S449">
        <f>VLOOKUP($A449,Sheet2!$A:$E,5,0)</f>
        <v>3074.35</v>
      </c>
      <c r="T449">
        <f t="shared" si="115"/>
        <v>768.60000000000036</v>
      </c>
      <c r="U449">
        <f t="shared" si="116"/>
        <v>1050</v>
      </c>
      <c r="V449">
        <f t="shared" si="117"/>
        <v>2.35</v>
      </c>
      <c r="W449">
        <f t="shared" si="118"/>
        <v>-4.0500000000001819</v>
      </c>
      <c r="X449" s="5">
        <f t="shared" si="119"/>
        <v>764.4</v>
      </c>
      <c r="Y449">
        <f t="shared" si="120"/>
        <v>1052.3499999999999</v>
      </c>
      <c r="Z449">
        <f t="shared" si="121"/>
        <v>755.94999999999982</v>
      </c>
      <c r="AA449">
        <f t="shared" si="122"/>
        <v>1043.8</v>
      </c>
      <c r="AB449">
        <f>IF(Z449/X449&lt;'model parameter'!$B$2,'model parameter'!$B$2,IF(Y449/X449&gt;'model parameter'!$B$1,'model parameter'!$B$1,AA449/X449))</f>
        <v>1.1100000000000001</v>
      </c>
      <c r="AC449">
        <f t="shared" si="132"/>
        <v>0.22016227308827097</v>
      </c>
      <c r="AD449">
        <f t="shared" si="130"/>
        <v>3.0739718360271233</v>
      </c>
      <c r="AF449">
        <f t="shared" si="129"/>
        <v>0.98894557823129225</v>
      </c>
      <c r="AG449">
        <f t="shared" si="123"/>
        <v>1.3767006802721087</v>
      </c>
      <c r="AH449" s="14">
        <f t="shared" si="124"/>
        <v>57415.55545814339</v>
      </c>
      <c r="AI449">
        <f t="shared" si="125"/>
        <v>63542.774618690011</v>
      </c>
      <c r="AJ449" s="14">
        <f t="shared" si="126"/>
        <v>6127.2191605466214</v>
      </c>
      <c r="AK449" s="14">
        <f t="shared" si="131"/>
        <v>6634.2161922718624</v>
      </c>
      <c r="AL449">
        <f t="shared" si="127"/>
        <v>1.1067170579759249</v>
      </c>
      <c r="AM449">
        <f t="shared" si="133"/>
        <v>1.0432622643198778E-2</v>
      </c>
      <c r="AN449" s="15">
        <f t="shared" si="128"/>
        <v>0</v>
      </c>
    </row>
    <row r="450" spans="1:40" s="4" customFormat="1" x14ac:dyDescent="0.25">
      <c r="A450" s="3">
        <v>39741</v>
      </c>
      <c r="B450" s="3">
        <v>39750</v>
      </c>
      <c r="C450" s="4" t="s">
        <v>15</v>
      </c>
      <c r="D450" s="4">
        <v>4100</v>
      </c>
      <c r="E450" s="4">
        <v>980</v>
      </c>
      <c r="F450" s="4">
        <v>1024.9000000000001</v>
      </c>
      <c r="G450" s="4">
        <v>835</v>
      </c>
      <c r="H450" s="4">
        <v>954.25</v>
      </c>
      <c r="I450" s="4" t="s">
        <v>16</v>
      </c>
      <c r="J450" s="4">
        <v>1.05</v>
      </c>
      <c r="K450" s="4">
        <v>2.9</v>
      </c>
      <c r="L450" s="4">
        <v>1</v>
      </c>
      <c r="M450" s="4">
        <v>2.5499999999999998</v>
      </c>
      <c r="N450" s="4">
        <v>3122.8</v>
      </c>
      <c r="O450" s="4">
        <v>353.4</v>
      </c>
      <c r="P450">
        <f>VLOOKUP($A450,Sheet2!$A:$E,2,0)</f>
        <v>3108.2</v>
      </c>
      <c r="Q450">
        <f>VLOOKUP($A450,Sheet2!$A:$E,3,0)</f>
        <v>3238.4</v>
      </c>
      <c r="R450">
        <f>VLOOKUP($A450,Sheet2!$A:$E,4,0)</f>
        <v>3058.95</v>
      </c>
      <c r="S450">
        <f>VLOOKUP($A450,Sheet2!$A:$E,5,0)</f>
        <v>3122.8</v>
      </c>
      <c r="T450">
        <f t="shared" si="115"/>
        <v>864.49999999999955</v>
      </c>
      <c r="U450">
        <f t="shared" si="116"/>
        <v>1024.9000000000001</v>
      </c>
      <c r="V450">
        <f t="shared" si="117"/>
        <v>1</v>
      </c>
      <c r="W450">
        <f t="shared" si="118"/>
        <v>-26.599999999999909</v>
      </c>
      <c r="X450" s="5">
        <f t="shared" si="119"/>
        <v>981.05</v>
      </c>
      <c r="Y450">
        <f t="shared" si="120"/>
        <v>1025.9000000000001</v>
      </c>
      <c r="Z450">
        <f t="shared" si="121"/>
        <v>808.40000000000009</v>
      </c>
      <c r="AA450">
        <f t="shared" si="122"/>
        <v>956.8</v>
      </c>
      <c r="AB450">
        <f>IF(Z450/X450&lt;'model parameter'!$B$2,'model parameter'!$B$2,IF(Y450/X450&gt;'model parameter'!$B$1,'model parameter'!$B$1,AA450/X450))</f>
        <v>0.97528158605575654</v>
      </c>
      <c r="AC450">
        <f t="shared" si="132"/>
        <v>0.2147202108871695</v>
      </c>
      <c r="AD450">
        <f t="shared" si="130"/>
        <v>3.04925342208288</v>
      </c>
      <c r="AF450">
        <f t="shared" si="129"/>
        <v>0.82401508587737637</v>
      </c>
      <c r="AG450">
        <f t="shared" si="123"/>
        <v>1.0457163243463636</v>
      </c>
      <c r="AH450" s="14">
        <f t="shared" si="124"/>
        <v>73675.176082802165</v>
      </c>
      <c r="AI450">
        <f t="shared" si="125"/>
        <v>71660.560680121605</v>
      </c>
      <c r="AJ450" s="14">
        <f t="shared" si="126"/>
        <v>-2014.6154026805598</v>
      </c>
      <c r="AK450" s="14">
        <f t="shared" si="131"/>
        <v>4619.6007895913026</v>
      </c>
      <c r="AL450">
        <f t="shared" si="127"/>
        <v>0.97265543823856804</v>
      </c>
      <c r="AM450">
        <f t="shared" si="133"/>
        <v>1.0147347148998115E-2</v>
      </c>
      <c r="AN450" s="15">
        <f t="shared" si="128"/>
        <v>0</v>
      </c>
    </row>
    <row r="451" spans="1:40" s="4" customFormat="1" x14ac:dyDescent="0.25">
      <c r="A451" s="3">
        <v>39742</v>
      </c>
      <c r="B451" s="3">
        <v>39750</v>
      </c>
      <c r="C451" s="4" t="s">
        <v>15</v>
      </c>
      <c r="D451" s="4">
        <v>4100</v>
      </c>
      <c r="E451" s="4">
        <v>928.95</v>
      </c>
      <c r="F451" s="4">
        <v>979.85</v>
      </c>
      <c r="G451" s="4">
        <v>835</v>
      </c>
      <c r="H451" s="4">
        <v>855</v>
      </c>
      <c r="I451" s="4" t="s">
        <v>16</v>
      </c>
      <c r="J451" s="4">
        <v>2</v>
      </c>
      <c r="K451" s="4">
        <v>3</v>
      </c>
      <c r="L451" s="4">
        <v>1.5</v>
      </c>
      <c r="M451" s="4">
        <v>2.1</v>
      </c>
      <c r="N451" s="4">
        <v>3234.9</v>
      </c>
      <c r="O451" s="4">
        <v>353.4</v>
      </c>
      <c r="P451">
        <f>VLOOKUP($A451,Sheet2!$A:$E,2,0)</f>
        <v>3125.4</v>
      </c>
      <c r="Q451">
        <f>VLOOKUP($A451,Sheet2!$A:$E,3,0)</f>
        <v>3254.85</v>
      </c>
      <c r="R451">
        <f>VLOOKUP($A451,Sheet2!$A:$E,4,0)</f>
        <v>3117.35</v>
      </c>
      <c r="S451">
        <f>VLOOKUP($A451,Sheet2!$A:$E,5,0)</f>
        <v>3234.9</v>
      </c>
      <c r="T451">
        <f t="shared" ref="T451:T514" si="134">MAX(K451+D451-Q451,0,G451)</f>
        <v>848.15000000000009</v>
      </c>
      <c r="U451">
        <f t="shared" ref="U451:U514" si="135">MIN(MAX(L451+D451-R451,0),F451)</f>
        <v>979.85</v>
      </c>
      <c r="V451">
        <f t="shared" ref="V451:V514" si="136">MAX(L451,F451+R451-D451)</f>
        <v>1.5</v>
      </c>
      <c r="W451">
        <f t="shared" ref="W451:W514" si="137">MIN(K451,G451+Q451-D451)</f>
        <v>-10.150000000000091</v>
      </c>
      <c r="X451" s="5">
        <f t="shared" ref="X451:X514" si="138">E451+J451</f>
        <v>930.95</v>
      </c>
      <c r="Y451">
        <f t="shared" ref="Y451:Y514" si="139">MAX(T451+K451,U451+L451,V451+F451,W451+G451,X451,AA451)</f>
        <v>981.35</v>
      </c>
      <c r="Z451">
        <f t="shared" ref="Z451:Z514" si="140">MIN(T451+K451,U451+L451,V451+F451,W451+G451,X451,AA451)</f>
        <v>824.84999999999991</v>
      </c>
      <c r="AA451">
        <f t="shared" ref="AA451:AA514" si="141">H451+M451</f>
        <v>857.1</v>
      </c>
      <c r="AB451">
        <f>IF(Z451/X451&lt;'model parameter'!$B$2,'model parameter'!$B$2,IF(Y451/X451&gt;'model parameter'!$B$1,'model parameter'!$B$1,AA451/X451))</f>
        <v>0.92067243138729249</v>
      </c>
      <c r="AC451">
        <f t="shared" si="132"/>
        <v>0.19768697862548254</v>
      </c>
      <c r="AD451">
        <f t="shared" si="130"/>
        <v>2.9699258534701727</v>
      </c>
      <c r="AF451">
        <f t="shared" si="129"/>
        <v>0.88603039905472891</v>
      </c>
      <c r="AG451">
        <f t="shared" ref="AG451:AG514" si="142">Y451/X451</f>
        <v>1.0541382458778668</v>
      </c>
      <c r="AH451" s="14">
        <f t="shared" ref="AH451:AH514" si="143">(75*X451+20*2*1.18+0.00055*75*X451*1.18)*1.00002</f>
        <v>69915.16226652982</v>
      </c>
      <c r="AI451">
        <f t="shared" ref="AI451:AI514" si="144">(AB451*X451*75-20*2*1.18-0.0006*75*X451*1.18*AB451)*(1-0.00002)</f>
        <v>64188.504194240202</v>
      </c>
      <c r="AJ451" s="14">
        <f t="shared" ref="AJ451:AJ514" si="145">AI451-AH451</f>
        <v>-5726.6580722896178</v>
      </c>
      <c r="AK451" s="14">
        <f t="shared" si="131"/>
        <v>-1107.0572826983152</v>
      </c>
      <c r="AL451">
        <f t="shared" ref="AL451:AL514" si="146">AI451/AH451</f>
        <v>0.91809132830932272</v>
      </c>
      <c r="AM451">
        <f t="shared" si="133"/>
        <v>9.3161914228394992E-3</v>
      </c>
      <c r="AN451" s="15">
        <f t="shared" ref="AN451:AN514" si="147">IF(AND(Y451/X451&gt;1.1,Z451/X451&lt;0.9),1,0)</f>
        <v>0</v>
      </c>
    </row>
    <row r="452" spans="1:40" s="4" customFormat="1" x14ac:dyDescent="0.25">
      <c r="A452" s="3">
        <v>39743</v>
      </c>
      <c r="B452" s="3">
        <v>39750</v>
      </c>
      <c r="C452" s="4" t="s">
        <v>15</v>
      </c>
      <c r="D452" s="4">
        <v>4100</v>
      </c>
      <c r="E452" s="4">
        <v>904.9</v>
      </c>
      <c r="F452" s="4">
        <v>1030</v>
      </c>
      <c r="G452" s="4">
        <v>904.9</v>
      </c>
      <c r="H452" s="4">
        <v>1030</v>
      </c>
      <c r="I452" s="4" t="s">
        <v>16</v>
      </c>
      <c r="J452" s="4">
        <v>1.3</v>
      </c>
      <c r="K452" s="4">
        <v>1.7</v>
      </c>
      <c r="L452" s="4">
        <v>1.1499999999999999</v>
      </c>
      <c r="M452" s="4">
        <v>1.3</v>
      </c>
      <c r="N452" s="4">
        <v>3065.15</v>
      </c>
      <c r="O452" s="4">
        <v>353.4</v>
      </c>
      <c r="P452">
        <f>VLOOKUP($A452,Sheet2!$A:$E,2,0)</f>
        <v>3234.7</v>
      </c>
      <c r="Q452">
        <f>VLOOKUP($A452,Sheet2!$A:$E,3,0)</f>
        <v>3235.75</v>
      </c>
      <c r="R452">
        <f>VLOOKUP($A452,Sheet2!$A:$E,4,0)</f>
        <v>3051.8</v>
      </c>
      <c r="S452">
        <f>VLOOKUP($A452,Sheet2!$A:$E,5,0)</f>
        <v>3065.15</v>
      </c>
      <c r="T452">
        <f t="shared" si="134"/>
        <v>904.9</v>
      </c>
      <c r="U452">
        <f t="shared" si="135"/>
        <v>1030</v>
      </c>
      <c r="V452">
        <f t="shared" si="136"/>
        <v>1.1499999999999999</v>
      </c>
      <c r="W452">
        <f t="shared" si="137"/>
        <v>1.7</v>
      </c>
      <c r="X452" s="5">
        <f t="shared" si="138"/>
        <v>906.19999999999993</v>
      </c>
      <c r="Y452">
        <f t="shared" si="139"/>
        <v>1031.3</v>
      </c>
      <c r="Z452">
        <f t="shared" si="140"/>
        <v>906.19999999999993</v>
      </c>
      <c r="AA452">
        <f t="shared" si="141"/>
        <v>1031.3</v>
      </c>
      <c r="AB452">
        <f>IF(Z452/X452&lt;'model parameter'!$B$2,'model parameter'!$B$2,IF(Y452/X452&gt;'model parameter'!$B$1,'model parameter'!$B$1,AA452/X452))</f>
        <v>1.1100000000000001</v>
      </c>
      <c r="AC452">
        <f t="shared" si="132"/>
        <v>0.21943254627428563</v>
      </c>
      <c r="AD452">
        <f t="shared" si="130"/>
        <v>3.079925853470173</v>
      </c>
      <c r="AF452">
        <f t="shared" ref="AF452:AF515" si="148">Z452/X452</f>
        <v>1</v>
      </c>
      <c r="AG452">
        <f t="shared" si="142"/>
        <v>1.1380489958066653</v>
      </c>
      <c r="AH452" s="14">
        <f t="shared" si="143"/>
        <v>68057.670411185696</v>
      </c>
      <c r="AI452">
        <f t="shared" si="144"/>
        <v>75339.030855046702</v>
      </c>
      <c r="AJ452" s="14">
        <f t="shared" si="145"/>
        <v>7281.3604438610055</v>
      </c>
      <c r="AK452" s="14">
        <f t="shared" si="131"/>
        <v>6174.3031611626902</v>
      </c>
      <c r="AL452">
        <f t="shared" si="146"/>
        <v>1.1069880940659449</v>
      </c>
      <c r="AM452">
        <f t="shared" si="133"/>
        <v>1.0312912987122601E-2</v>
      </c>
      <c r="AN452" s="15">
        <f t="shared" si="147"/>
        <v>0</v>
      </c>
    </row>
    <row r="453" spans="1:40" s="4" customFormat="1" x14ac:dyDescent="0.25">
      <c r="A453" s="3">
        <v>39744</v>
      </c>
      <c r="B453" s="3">
        <v>39750</v>
      </c>
      <c r="C453" s="4" t="s">
        <v>15</v>
      </c>
      <c r="D453" s="4">
        <v>4100</v>
      </c>
      <c r="E453" s="4">
        <v>1150</v>
      </c>
      <c r="F453" s="4">
        <v>1188.1500000000001</v>
      </c>
      <c r="G453" s="4">
        <v>1026.1500000000001</v>
      </c>
      <c r="H453" s="4">
        <v>1175.8</v>
      </c>
      <c r="I453" s="4" t="s">
        <v>16</v>
      </c>
      <c r="J453" s="4">
        <v>0.7</v>
      </c>
      <c r="K453" s="4">
        <v>1.1499999999999999</v>
      </c>
      <c r="L453" s="4">
        <v>0.7</v>
      </c>
      <c r="M453" s="4">
        <v>0.95</v>
      </c>
      <c r="N453" s="4">
        <v>2943.15</v>
      </c>
      <c r="O453" s="4">
        <v>353.4</v>
      </c>
      <c r="P453">
        <f>VLOOKUP($A453,Sheet2!$A:$E,2,0)</f>
        <v>3064.8</v>
      </c>
      <c r="Q453">
        <f>VLOOKUP($A453,Sheet2!$A:$E,3,0)</f>
        <v>3085.1</v>
      </c>
      <c r="R453">
        <f>VLOOKUP($A453,Sheet2!$A:$E,4,0)</f>
        <v>2917.15</v>
      </c>
      <c r="S453">
        <f>VLOOKUP($A453,Sheet2!$A:$E,5,0)</f>
        <v>2943.15</v>
      </c>
      <c r="T453">
        <f t="shared" si="134"/>
        <v>1026.1500000000001</v>
      </c>
      <c r="U453">
        <f t="shared" si="135"/>
        <v>1183.5499999999997</v>
      </c>
      <c r="V453">
        <f t="shared" si="136"/>
        <v>5.3000000000001819</v>
      </c>
      <c r="W453">
        <f t="shared" si="137"/>
        <v>1.1499999999999999</v>
      </c>
      <c r="X453" s="5">
        <f t="shared" si="138"/>
        <v>1150.7</v>
      </c>
      <c r="Y453">
        <f t="shared" si="139"/>
        <v>1193.4500000000003</v>
      </c>
      <c r="Z453">
        <f t="shared" si="140"/>
        <v>1027.3000000000002</v>
      </c>
      <c r="AA453">
        <f t="shared" si="141"/>
        <v>1176.75</v>
      </c>
      <c r="AB453">
        <f>IF(Z453/X453&lt;'model parameter'!$B$2,'model parameter'!$B$2,IF(Y453/X453&gt;'model parameter'!$B$1,'model parameter'!$B$1,AA453/X453))</f>
        <v>1.0226383940210306</v>
      </c>
      <c r="AC453">
        <f t="shared" si="132"/>
        <v>0.22440014671788094</v>
      </c>
      <c r="AD453">
        <f t="shared" ref="AD453:AD516" si="149">(AB453-1)+AD452</f>
        <v>3.1025642474912036</v>
      </c>
      <c r="AF453">
        <f t="shared" si="148"/>
        <v>0.89276092813070318</v>
      </c>
      <c r="AG453">
        <f t="shared" si="142"/>
        <v>1.0371512992091771</v>
      </c>
      <c r="AH453" s="14">
        <f t="shared" si="143"/>
        <v>86407.438436706449</v>
      </c>
      <c r="AI453">
        <f t="shared" si="144"/>
        <v>88144.801643708488</v>
      </c>
      <c r="AJ453" s="14">
        <f t="shared" si="145"/>
        <v>1737.3632070020394</v>
      </c>
      <c r="AK453" s="14">
        <f t="shared" ref="AK453:AK516" si="150">AJ453+AK452</f>
        <v>7911.6663681647296</v>
      </c>
      <c r="AL453">
        <f t="shared" si="146"/>
        <v>1.0201066394101552</v>
      </c>
      <c r="AM453">
        <f t="shared" si="133"/>
        <v>1.0520271009822982E-2</v>
      </c>
      <c r="AN453" s="15">
        <f t="shared" si="147"/>
        <v>0</v>
      </c>
    </row>
    <row r="454" spans="1:40" s="4" customFormat="1" x14ac:dyDescent="0.25">
      <c r="A454" s="3">
        <v>39745</v>
      </c>
      <c r="B454" s="3">
        <v>39750</v>
      </c>
      <c r="C454" s="4" t="s">
        <v>15</v>
      </c>
      <c r="D454" s="4">
        <v>4100</v>
      </c>
      <c r="E454" s="4">
        <v>1300</v>
      </c>
      <c r="F454" s="4">
        <v>1580.05</v>
      </c>
      <c r="G454" s="4">
        <v>1265</v>
      </c>
      <c r="H454" s="4">
        <v>1557.75</v>
      </c>
      <c r="I454" s="4" t="s">
        <v>16</v>
      </c>
      <c r="J454" s="4">
        <v>0.55000000000000004</v>
      </c>
      <c r="K454" s="4">
        <v>1.5</v>
      </c>
      <c r="L454" s="4">
        <v>0.55000000000000004</v>
      </c>
      <c r="M454" s="4">
        <v>1.25</v>
      </c>
      <c r="N454" s="4">
        <v>2584</v>
      </c>
      <c r="O454" s="4">
        <v>353.4</v>
      </c>
      <c r="P454">
        <f>VLOOKUP($A454,Sheet2!$A:$E,2,0)</f>
        <v>2936.25</v>
      </c>
      <c r="Q454">
        <f>VLOOKUP($A454,Sheet2!$A:$E,3,0)</f>
        <v>2936.25</v>
      </c>
      <c r="R454">
        <f>VLOOKUP($A454,Sheet2!$A:$E,4,0)</f>
        <v>2525.0500000000002</v>
      </c>
      <c r="S454">
        <f>VLOOKUP($A454,Sheet2!$A:$E,5,0)</f>
        <v>2584</v>
      </c>
      <c r="T454">
        <f t="shared" si="134"/>
        <v>1265</v>
      </c>
      <c r="U454">
        <f t="shared" si="135"/>
        <v>1575.5</v>
      </c>
      <c r="V454">
        <f t="shared" si="136"/>
        <v>5.1000000000003638</v>
      </c>
      <c r="W454">
        <f t="shared" si="137"/>
        <v>1.5</v>
      </c>
      <c r="X454" s="5">
        <f t="shared" si="138"/>
        <v>1300.55</v>
      </c>
      <c r="Y454">
        <f t="shared" si="139"/>
        <v>1585.1500000000003</v>
      </c>
      <c r="Z454">
        <f t="shared" si="140"/>
        <v>1266.5</v>
      </c>
      <c r="AA454">
        <f t="shared" si="141"/>
        <v>1559</v>
      </c>
      <c r="AB454">
        <f>IF(Z454/X454&lt;'model parameter'!$B$2,'model parameter'!$B$2,IF(Y454/X454&gt;'model parameter'!$B$1,'model parameter'!$B$1,AA454/X454))</f>
        <v>1.1100000000000001</v>
      </c>
      <c r="AC454">
        <f t="shared" ref="AC454:AC517" si="151">AB454*AC453</f>
        <v>0.24908416285684787</v>
      </c>
      <c r="AD454">
        <f t="shared" si="149"/>
        <v>3.212564247491204</v>
      </c>
      <c r="AF454">
        <f t="shared" si="148"/>
        <v>0.97381876898235364</v>
      </c>
      <c r="AG454">
        <f t="shared" si="142"/>
        <v>1.2188304947906659</v>
      </c>
      <c r="AH454" s="14">
        <f t="shared" si="143"/>
        <v>97653.707306335418</v>
      </c>
      <c r="AI454">
        <f t="shared" si="144"/>
        <v>108144.76884381435</v>
      </c>
      <c r="AJ454" s="14">
        <f t="shared" si="145"/>
        <v>10491.061537478934</v>
      </c>
      <c r="AK454" s="14">
        <f t="shared" si="150"/>
        <v>18402.727905643664</v>
      </c>
      <c r="AL454">
        <f t="shared" si="146"/>
        <v>1.1074312673513658</v>
      </c>
      <c r="AM454">
        <f t="shared" ref="AM454:AM517" si="152">AL454*AM453</f>
        <v>1.1650477057288097E-2</v>
      </c>
      <c r="AN454" s="15">
        <f t="shared" si="147"/>
        <v>0</v>
      </c>
    </row>
    <row r="455" spans="1:40" s="4" customFormat="1" x14ac:dyDescent="0.25">
      <c r="A455" s="3">
        <v>39748</v>
      </c>
      <c r="B455" s="3">
        <v>39750</v>
      </c>
      <c r="C455" s="4" t="s">
        <v>15</v>
      </c>
      <c r="D455" s="4">
        <v>4100</v>
      </c>
      <c r="E455" s="4">
        <v>1580</v>
      </c>
      <c r="F455" s="4">
        <v>1869.7</v>
      </c>
      <c r="G455" s="4">
        <v>1560</v>
      </c>
      <c r="H455" s="4">
        <v>1594.4</v>
      </c>
      <c r="I455" s="4" t="s">
        <v>16</v>
      </c>
      <c r="J455" s="4">
        <v>0.5</v>
      </c>
      <c r="K455" s="4">
        <v>0.95</v>
      </c>
      <c r="L455" s="4">
        <v>0.1</v>
      </c>
      <c r="M455" s="4">
        <v>0.7</v>
      </c>
      <c r="N455" s="4">
        <v>2524.1999999999998</v>
      </c>
      <c r="O455" s="4">
        <v>353.4</v>
      </c>
      <c r="P455">
        <f>VLOOKUP($A455,Sheet2!$A:$E,2,0)</f>
        <v>2583.75</v>
      </c>
      <c r="Q455">
        <f>VLOOKUP($A455,Sheet2!$A:$E,3,0)</f>
        <v>2585.3000000000002</v>
      </c>
      <c r="R455">
        <f>VLOOKUP($A455,Sheet2!$A:$E,4,0)</f>
        <v>2252.75</v>
      </c>
      <c r="S455">
        <f>VLOOKUP($A455,Sheet2!$A:$E,5,0)</f>
        <v>2524.1999999999998</v>
      </c>
      <c r="T455">
        <f t="shared" si="134"/>
        <v>1560</v>
      </c>
      <c r="U455">
        <f t="shared" si="135"/>
        <v>1847.3500000000004</v>
      </c>
      <c r="V455">
        <f t="shared" si="136"/>
        <v>22.449999999999818</v>
      </c>
      <c r="W455">
        <f t="shared" si="137"/>
        <v>0.95</v>
      </c>
      <c r="X455" s="5">
        <f t="shared" si="138"/>
        <v>1580.5</v>
      </c>
      <c r="Y455">
        <f t="shared" si="139"/>
        <v>1892.1499999999999</v>
      </c>
      <c r="Z455">
        <f t="shared" si="140"/>
        <v>1560.95</v>
      </c>
      <c r="AA455">
        <f t="shared" si="141"/>
        <v>1595.1000000000001</v>
      </c>
      <c r="AB455">
        <f>IF(Z455/X455&lt;'model parameter'!$B$2,'model parameter'!$B$2,IF(Y455/X455&gt;'model parameter'!$B$1,'model parameter'!$B$1,AA455/X455))</f>
        <v>1.1100000000000001</v>
      </c>
      <c r="AC455">
        <f t="shared" si="151"/>
        <v>0.27648342077110116</v>
      </c>
      <c r="AD455">
        <f t="shared" si="149"/>
        <v>3.3225642474912043</v>
      </c>
      <c r="AF455">
        <f t="shared" si="148"/>
        <v>0.98763049667826641</v>
      </c>
      <c r="AG455">
        <f t="shared" si="142"/>
        <v>1.197184435305283</v>
      </c>
      <c r="AH455" s="14">
        <f t="shared" si="143"/>
        <v>118664.00407011673</v>
      </c>
      <c r="AI455">
        <f t="shared" si="144"/>
        <v>131433.64002412502</v>
      </c>
      <c r="AJ455" s="14">
        <f t="shared" si="145"/>
        <v>12769.635954008292</v>
      </c>
      <c r="AK455" s="14">
        <f t="shared" si="150"/>
        <v>31172.363859651956</v>
      </c>
      <c r="AL455">
        <f t="shared" si="146"/>
        <v>1.1076117062969062</v>
      </c>
      <c r="AM455">
        <f t="shared" si="152"/>
        <v>1.2904204772595828E-2</v>
      </c>
      <c r="AN455" s="15">
        <f t="shared" si="147"/>
        <v>0</v>
      </c>
    </row>
    <row r="456" spans="1:40" s="4" customFormat="1" x14ac:dyDescent="0.25">
      <c r="A456" s="3">
        <v>39749</v>
      </c>
      <c r="B456" s="3">
        <v>39750</v>
      </c>
      <c r="C456" s="4" t="s">
        <v>15</v>
      </c>
      <c r="D456" s="4">
        <v>4100</v>
      </c>
      <c r="E456" s="4">
        <v>1449</v>
      </c>
      <c r="F456" s="4">
        <v>1459</v>
      </c>
      <c r="G456" s="4">
        <v>1400</v>
      </c>
      <c r="H456" s="4">
        <v>1415.6</v>
      </c>
      <c r="I456" s="4" t="s">
        <v>16</v>
      </c>
      <c r="J456" s="4">
        <v>0.15</v>
      </c>
      <c r="K456" s="4">
        <v>0.5</v>
      </c>
      <c r="L456" s="4">
        <v>0.15</v>
      </c>
      <c r="M456" s="4">
        <v>0.35</v>
      </c>
      <c r="N456" s="4">
        <v>2684.6</v>
      </c>
      <c r="O456" s="4">
        <v>353.4</v>
      </c>
      <c r="P456">
        <f>VLOOKUP($A456,Sheet2!$A:$E,2,0)</f>
        <v>2526.1999999999998</v>
      </c>
      <c r="Q456">
        <f>VLOOKUP($A456,Sheet2!$A:$E,3,0)</f>
        <v>2695.95</v>
      </c>
      <c r="R456">
        <f>VLOOKUP($A456,Sheet2!$A:$E,4,0)</f>
        <v>2526.1999999999998</v>
      </c>
      <c r="S456">
        <f>VLOOKUP($A456,Sheet2!$A:$E,5,0)</f>
        <v>2684.6</v>
      </c>
      <c r="T456">
        <f t="shared" si="134"/>
        <v>1404.5500000000002</v>
      </c>
      <c r="U456">
        <f t="shared" si="135"/>
        <v>1459</v>
      </c>
      <c r="V456">
        <f t="shared" si="136"/>
        <v>0.15</v>
      </c>
      <c r="W456">
        <f t="shared" si="137"/>
        <v>-4.0500000000001819</v>
      </c>
      <c r="X456" s="5">
        <f t="shared" si="138"/>
        <v>1449.15</v>
      </c>
      <c r="Y456">
        <f t="shared" si="139"/>
        <v>1459.15</v>
      </c>
      <c r="Z456">
        <f t="shared" si="140"/>
        <v>1395.9499999999998</v>
      </c>
      <c r="AA456">
        <f t="shared" si="141"/>
        <v>1415.9499999999998</v>
      </c>
      <c r="AB456">
        <f>IF(Z456/X456&lt;'model parameter'!$B$2,'model parameter'!$B$2,IF(Y456/X456&gt;'model parameter'!$B$1,'model parameter'!$B$1,AA456/X456))</f>
        <v>0.9770900182865816</v>
      </c>
      <c r="AC456">
        <f t="shared" si="151"/>
        <v>0.27014919065717186</v>
      </c>
      <c r="AD456">
        <f t="shared" si="149"/>
        <v>3.2996542657777859</v>
      </c>
      <c r="AF456">
        <f t="shared" si="148"/>
        <v>0.96328882448331765</v>
      </c>
      <c r="AG456">
        <f t="shared" si="142"/>
        <v>1.006900596901632</v>
      </c>
      <c r="AH456" s="14">
        <f t="shared" si="143"/>
        <v>108806.16345599751</v>
      </c>
      <c r="AI456">
        <f t="shared" si="144"/>
        <v>106071.7415777389</v>
      </c>
      <c r="AJ456" s="14">
        <f t="shared" si="145"/>
        <v>-2734.4218782586104</v>
      </c>
      <c r="AK456" s="14">
        <f t="shared" si="150"/>
        <v>28437.941981393345</v>
      </c>
      <c r="AL456">
        <f t="shared" si="146"/>
        <v>0.97486886963563935</v>
      </c>
      <c r="AM456">
        <f t="shared" si="152"/>
        <v>1.2579907520207318E-2</v>
      </c>
      <c r="AN456" s="15">
        <f t="shared" si="147"/>
        <v>0</v>
      </c>
    </row>
    <row r="457" spans="1:40" s="4" customFormat="1" x14ac:dyDescent="0.25">
      <c r="A457" s="3">
        <v>39750</v>
      </c>
      <c r="B457" s="3">
        <v>39750</v>
      </c>
      <c r="C457" s="4" t="s">
        <v>15</v>
      </c>
      <c r="D457" s="4">
        <v>4100</v>
      </c>
      <c r="E457" s="4">
        <v>1381</v>
      </c>
      <c r="F457" s="4">
        <v>1469</v>
      </c>
      <c r="G457" s="4">
        <v>1350</v>
      </c>
      <c r="H457" s="4">
        <v>1410.8</v>
      </c>
      <c r="I457" s="4" t="s">
        <v>16</v>
      </c>
      <c r="J457" s="4">
        <v>0.1</v>
      </c>
      <c r="K457" s="4">
        <v>0.3</v>
      </c>
      <c r="L457" s="4">
        <v>0.05</v>
      </c>
      <c r="M457" s="4">
        <v>0.1</v>
      </c>
      <c r="N457" s="4">
        <v>2697.05</v>
      </c>
      <c r="O457" s="4">
        <v>353.4</v>
      </c>
      <c r="P457">
        <f>VLOOKUP($A457,Sheet2!$A:$E,2,0)</f>
        <v>2685.3</v>
      </c>
      <c r="Q457">
        <f>VLOOKUP($A457,Sheet2!$A:$E,3,0)</f>
        <v>2781.25</v>
      </c>
      <c r="R457">
        <f>VLOOKUP($A457,Sheet2!$A:$E,4,0)</f>
        <v>2631.9</v>
      </c>
      <c r="S457">
        <f>VLOOKUP($A457,Sheet2!$A:$E,5,0)</f>
        <v>2697.05</v>
      </c>
      <c r="T457">
        <f t="shared" si="134"/>
        <v>1350</v>
      </c>
      <c r="U457">
        <f t="shared" si="135"/>
        <v>1468.15</v>
      </c>
      <c r="V457">
        <f t="shared" si="136"/>
        <v>0.8999999999996362</v>
      </c>
      <c r="W457">
        <f t="shared" si="137"/>
        <v>0.3</v>
      </c>
      <c r="X457" s="5">
        <f t="shared" si="138"/>
        <v>1381.1</v>
      </c>
      <c r="Y457">
        <f t="shared" si="139"/>
        <v>1469.8999999999996</v>
      </c>
      <c r="Z457">
        <f t="shared" si="140"/>
        <v>1350.3</v>
      </c>
      <c r="AA457">
        <f t="shared" si="141"/>
        <v>1410.8999999999999</v>
      </c>
      <c r="AB457">
        <f>IF(Z457/X457&lt;'model parameter'!$B$2,'model parameter'!$B$2,IF(Y457/X457&gt;'model parameter'!$B$1,'model parameter'!$B$1,AA457/X457))</f>
        <v>1.0215770038375207</v>
      </c>
      <c r="AC457">
        <f t="shared" si="151"/>
        <v>0.27597820078068475</v>
      </c>
      <c r="AD457">
        <f t="shared" si="149"/>
        <v>3.3212312696153066</v>
      </c>
      <c r="AF457">
        <f t="shared" si="148"/>
        <v>0.97769893563101884</v>
      </c>
      <c r="AG457">
        <f t="shared" si="142"/>
        <v>1.0642965751936859</v>
      </c>
      <c r="AH457" s="14">
        <f t="shared" si="143"/>
        <v>103698.99898100083</v>
      </c>
      <c r="AI457">
        <f t="shared" si="144"/>
        <v>105693.26730237578</v>
      </c>
      <c r="AJ457" s="14">
        <f t="shared" si="145"/>
        <v>1994.2683213749551</v>
      </c>
      <c r="AK457" s="14">
        <f t="shared" si="150"/>
        <v>30432.210302768301</v>
      </c>
      <c r="AL457">
        <f t="shared" si="146"/>
        <v>1.0192313169941045</v>
      </c>
      <c r="AM457">
        <f t="shared" si="152"/>
        <v>1.2821835709484943E-2</v>
      </c>
      <c r="AN457" s="15">
        <f t="shared" si="147"/>
        <v>0</v>
      </c>
    </row>
    <row r="458" spans="1:40" x14ac:dyDescent="0.25">
      <c r="A458" s="2">
        <v>40182</v>
      </c>
      <c r="B458" s="2">
        <v>40206</v>
      </c>
      <c r="C458" t="s">
        <v>15</v>
      </c>
      <c r="D458">
        <v>5200</v>
      </c>
      <c r="E458">
        <v>110</v>
      </c>
      <c r="F458">
        <v>120.2</v>
      </c>
      <c r="G458">
        <v>98.2</v>
      </c>
      <c r="H458">
        <v>101.75</v>
      </c>
      <c r="I458" t="s">
        <v>16</v>
      </c>
      <c r="J458">
        <v>135</v>
      </c>
      <c r="K458">
        <v>144.5</v>
      </c>
      <c r="L458">
        <v>128</v>
      </c>
      <c r="M458">
        <v>139.85</v>
      </c>
      <c r="N458">
        <v>5232.2</v>
      </c>
      <c r="O458">
        <v>245</v>
      </c>
      <c r="P458">
        <f>VLOOKUP($A458,Sheet2!$A:$E,2,0)</f>
        <v>5200.8999999999996</v>
      </c>
      <c r="Q458">
        <f>VLOOKUP($A458,Sheet2!$A:$E,3,0)</f>
        <v>5238.45</v>
      </c>
      <c r="R458">
        <f>VLOOKUP($A458,Sheet2!$A:$E,4,0)</f>
        <v>5167.1000000000004</v>
      </c>
      <c r="S458">
        <f>VLOOKUP($A458,Sheet2!$A:$E,5,0)</f>
        <v>5232.2</v>
      </c>
      <c r="T458">
        <f t="shared" si="134"/>
        <v>106.05000000000018</v>
      </c>
      <c r="U458">
        <f t="shared" si="135"/>
        <v>120.2</v>
      </c>
      <c r="V458">
        <f t="shared" si="136"/>
        <v>128</v>
      </c>
      <c r="W458">
        <f t="shared" si="137"/>
        <v>136.64999999999964</v>
      </c>
      <c r="X458" s="5">
        <f t="shared" si="138"/>
        <v>245</v>
      </c>
      <c r="Y458">
        <f t="shared" si="139"/>
        <v>250.55000000000018</v>
      </c>
      <c r="Z458">
        <f t="shared" si="140"/>
        <v>234.84999999999962</v>
      </c>
      <c r="AA458">
        <f t="shared" si="141"/>
        <v>241.6</v>
      </c>
      <c r="AB458">
        <f>IF(Z458/X458&lt;'model parameter'!$B$2,'model parameter'!$B$2,IF(Y458/X458&gt;'model parameter'!$B$1,'model parameter'!$B$1,AA458/X458))</f>
        <v>0.98612244897959178</v>
      </c>
      <c r="AC458">
        <f t="shared" si="151"/>
        <v>0.27214829921883033</v>
      </c>
      <c r="AD458">
        <f t="shared" si="149"/>
        <v>3.3073537185948982</v>
      </c>
      <c r="AF458">
        <f t="shared" si="148"/>
        <v>0.95857142857142708</v>
      </c>
      <c r="AG458">
        <f t="shared" si="142"/>
        <v>1.0226530612244906</v>
      </c>
      <c r="AH458" s="14">
        <f t="shared" si="143"/>
        <v>18434.494057507498</v>
      </c>
      <c r="AI458">
        <f t="shared" si="144"/>
        <v>18059.6098405792</v>
      </c>
      <c r="AJ458" s="14">
        <f t="shared" si="145"/>
        <v>-374.88421692829797</v>
      </c>
      <c r="AK458" s="14">
        <f t="shared" si="150"/>
        <v>30057.326085840003</v>
      </c>
      <c r="AL458">
        <f t="shared" si="146"/>
        <v>0.97966398124305309</v>
      </c>
      <c r="AM458">
        <f t="shared" si="152"/>
        <v>1.2561090617998366E-2</v>
      </c>
      <c r="AN458" s="15">
        <f t="shared" si="147"/>
        <v>0</v>
      </c>
    </row>
    <row r="459" spans="1:40" x14ac:dyDescent="0.25">
      <c r="A459" s="2">
        <v>40183</v>
      </c>
      <c r="B459" s="2">
        <v>40206</v>
      </c>
      <c r="C459" t="s">
        <v>15</v>
      </c>
      <c r="D459">
        <v>5200</v>
      </c>
      <c r="E459">
        <v>82.25</v>
      </c>
      <c r="F459">
        <v>88.7</v>
      </c>
      <c r="G459">
        <v>72</v>
      </c>
      <c r="H459">
        <v>76.599999999999994</v>
      </c>
      <c r="I459" t="s">
        <v>16</v>
      </c>
      <c r="J459">
        <v>165.25</v>
      </c>
      <c r="K459">
        <v>167.2</v>
      </c>
      <c r="L459">
        <v>150.4</v>
      </c>
      <c r="M459">
        <v>155.05000000000001</v>
      </c>
      <c r="N459">
        <v>5277.9</v>
      </c>
      <c r="O459">
        <v>245</v>
      </c>
      <c r="P459">
        <f>VLOOKUP($A459,Sheet2!$A:$E,2,0)</f>
        <v>5277.15</v>
      </c>
      <c r="Q459">
        <f>VLOOKUP($A459,Sheet2!$A:$E,3,0)</f>
        <v>5288.35</v>
      </c>
      <c r="R459">
        <f>VLOOKUP($A459,Sheet2!$A:$E,4,0)</f>
        <v>5242.3999999999996</v>
      </c>
      <c r="S459">
        <f>VLOOKUP($A459,Sheet2!$A:$E,5,0)</f>
        <v>5277.9</v>
      </c>
      <c r="T459">
        <f t="shared" si="134"/>
        <v>78.849999999999454</v>
      </c>
      <c r="U459">
        <f t="shared" si="135"/>
        <v>88.7</v>
      </c>
      <c r="V459">
        <f t="shared" si="136"/>
        <v>150.4</v>
      </c>
      <c r="W459">
        <f t="shared" si="137"/>
        <v>160.35000000000036</v>
      </c>
      <c r="X459" s="5">
        <f t="shared" si="138"/>
        <v>247.5</v>
      </c>
      <c r="Y459">
        <f t="shared" si="139"/>
        <v>247.5</v>
      </c>
      <c r="Z459">
        <f t="shared" si="140"/>
        <v>231.65</v>
      </c>
      <c r="AA459">
        <f t="shared" si="141"/>
        <v>231.65</v>
      </c>
      <c r="AB459">
        <f>IF(Z459/X459&lt;'model parameter'!$B$2,'model parameter'!$B$2,IF(Y459/X459&gt;'model parameter'!$B$1,'model parameter'!$B$1,AA459/X459))</f>
        <v>0.93595959595959599</v>
      </c>
      <c r="AC459">
        <f t="shared" si="151"/>
        <v>0.25471981217794765</v>
      </c>
      <c r="AD459">
        <f t="shared" si="149"/>
        <v>3.2433133145544941</v>
      </c>
      <c r="AF459">
        <f t="shared" si="148"/>
        <v>0.93595959595959599</v>
      </c>
      <c r="AG459">
        <f t="shared" si="142"/>
        <v>1</v>
      </c>
      <c r="AH459" s="14">
        <f t="shared" si="143"/>
        <v>18622.11949744125</v>
      </c>
      <c r="AI459">
        <f t="shared" si="144"/>
        <v>17313.9031000123</v>
      </c>
      <c r="AJ459" s="14">
        <f t="shared" si="145"/>
        <v>-1308.2163974289506</v>
      </c>
      <c r="AK459" s="14">
        <f t="shared" si="150"/>
        <v>28749.109688411052</v>
      </c>
      <c r="AL459">
        <f t="shared" si="146"/>
        <v>0.92974932860844839</v>
      </c>
      <c r="AM459">
        <f t="shared" si="152"/>
        <v>1.1678665568673861E-2</v>
      </c>
      <c r="AN459" s="15">
        <f t="shared" si="147"/>
        <v>0</v>
      </c>
    </row>
    <row r="460" spans="1:40" x14ac:dyDescent="0.25">
      <c r="A460" s="2">
        <v>40184</v>
      </c>
      <c r="B460" s="2">
        <v>40206</v>
      </c>
      <c r="C460" t="s">
        <v>15</v>
      </c>
      <c r="D460">
        <v>5200</v>
      </c>
      <c r="E460">
        <v>70.5</v>
      </c>
      <c r="F460">
        <v>82.25</v>
      </c>
      <c r="G460">
        <v>66.75</v>
      </c>
      <c r="H460">
        <v>71.349999999999994</v>
      </c>
      <c r="I460" t="s">
        <v>16</v>
      </c>
      <c r="J460">
        <v>166</v>
      </c>
      <c r="K460">
        <v>168</v>
      </c>
      <c r="L460">
        <v>145.25</v>
      </c>
      <c r="M460">
        <v>155.9</v>
      </c>
      <c r="N460">
        <v>5281.8</v>
      </c>
      <c r="O460">
        <v>245</v>
      </c>
      <c r="P460">
        <f>VLOOKUP($A460,Sheet2!$A:$E,2,0)</f>
        <v>5278.15</v>
      </c>
      <c r="Q460">
        <f>VLOOKUP($A460,Sheet2!$A:$E,3,0)</f>
        <v>5310.85</v>
      </c>
      <c r="R460">
        <f>VLOOKUP($A460,Sheet2!$A:$E,4,0)</f>
        <v>5260.05</v>
      </c>
      <c r="S460">
        <f>VLOOKUP($A460,Sheet2!$A:$E,5,0)</f>
        <v>5281.8</v>
      </c>
      <c r="T460">
        <f t="shared" si="134"/>
        <v>66.75</v>
      </c>
      <c r="U460">
        <f t="shared" si="135"/>
        <v>82.25</v>
      </c>
      <c r="V460">
        <f t="shared" si="136"/>
        <v>145.25</v>
      </c>
      <c r="W460">
        <f t="shared" si="137"/>
        <v>168</v>
      </c>
      <c r="X460" s="5">
        <f t="shared" si="138"/>
        <v>236.5</v>
      </c>
      <c r="Y460">
        <f t="shared" si="139"/>
        <v>236.5</v>
      </c>
      <c r="Z460">
        <f t="shared" si="140"/>
        <v>227.25</v>
      </c>
      <c r="AA460">
        <f t="shared" si="141"/>
        <v>227.25</v>
      </c>
      <c r="AB460">
        <f>IF(Z460/X460&lt;'model parameter'!$B$2,'model parameter'!$B$2,IF(Y460/X460&gt;'model parameter'!$B$1,'model parameter'!$B$1,AA460/X460))</f>
        <v>0.96088794926004228</v>
      </c>
      <c r="AC460">
        <f t="shared" si="151"/>
        <v>0.24475719795957127</v>
      </c>
      <c r="AD460">
        <f t="shared" si="149"/>
        <v>3.2042012638145363</v>
      </c>
      <c r="AF460">
        <f t="shared" si="148"/>
        <v>0.96088794926004228</v>
      </c>
      <c r="AG460">
        <f t="shared" si="142"/>
        <v>1</v>
      </c>
      <c r="AH460" s="14">
        <f t="shared" si="143"/>
        <v>17796.567561732751</v>
      </c>
      <c r="AI460">
        <f t="shared" si="144"/>
        <v>16984.143335339497</v>
      </c>
      <c r="AJ460" s="14">
        <f t="shared" si="145"/>
        <v>-812.42422639325378</v>
      </c>
      <c r="AK460" s="14">
        <f t="shared" si="150"/>
        <v>27936.685462017798</v>
      </c>
      <c r="AL460">
        <f t="shared" si="146"/>
        <v>0.95434938655585599</v>
      </c>
      <c r="AM460">
        <f t="shared" si="152"/>
        <v>1.1145527321254897E-2</v>
      </c>
      <c r="AN460" s="15">
        <f t="shared" si="147"/>
        <v>0</v>
      </c>
    </row>
    <row r="461" spans="1:40" x14ac:dyDescent="0.25">
      <c r="A461" s="2">
        <v>40185</v>
      </c>
      <c r="B461" s="2">
        <v>40206</v>
      </c>
      <c r="C461" t="s">
        <v>15</v>
      </c>
      <c r="D461">
        <v>5200</v>
      </c>
      <c r="E461">
        <v>70.05</v>
      </c>
      <c r="F461">
        <v>87</v>
      </c>
      <c r="G461">
        <v>68</v>
      </c>
      <c r="H461">
        <v>77.25</v>
      </c>
      <c r="I461" t="s">
        <v>16</v>
      </c>
      <c r="J461">
        <v>148.1</v>
      </c>
      <c r="K461">
        <v>155</v>
      </c>
      <c r="L461">
        <v>132.19999999999999</v>
      </c>
      <c r="M461">
        <v>141.69999999999999</v>
      </c>
      <c r="N461">
        <v>5263.1</v>
      </c>
      <c r="O461">
        <v>245</v>
      </c>
      <c r="P461">
        <f>VLOOKUP($A461,Sheet2!$A:$E,2,0)</f>
        <v>5281.8</v>
      </c>
      <c r="Q461">
        <f>VLOOKUP($A461,Sheet2!$A:$E,3,0)</f>
        <v>5302.55</v>
      </c>
      <c r="R461">
        <f>VLOOKUP($A461,Sheet2!$A:$E,4,0)</f>
        <v>5244.75</v>
      </c>
      <c r="S461">
        <f>VLOOKUP($A461,Sheet2!$A:$E,5,0)</f>
        <v>5263.1</v>
      </c>
      <c r="T461">
        <f t="shared" si="134"/>
        <v>68</v>
      </c>
      <c r="U461">
        <f t="shared" si="135"/>
        <v>87</v>
      </c>
      <c r="V461">
        <f t="shared" si="136"/>
        <v>132.19999999999999</v>
      </c>
      <c r="W461">
        <f t="shared" si="137"/>
        <v>155</v>
      </c>
      <c r="X461" s="5">
        <f t="shared" si="138"/>
        <v>218.14999999999998</v>
      </c>
      <c r="Y461">
        <f t="shared" si="139"/>
        <v>223</v>
      </c>
      <c r="Z461">
        <f t="shared" si="140"/>
        <v>218.14999999999998</v>
      </c>
      <c r="AA461">
        <f t="shared" si="141"/>
        <v>218.95</v>
      </c>
      <c r="AB461">
        <f>IF(Z461/X461&lt;'model parameter'!$B$2,'model parameter'!$B$2,IF(Y461/X461&gt;'model parameter'!$B$1,'model parameter'!$B$1,AA461/X461))</f>
        <v>1.0036672014668806</v>
      </c>
      <c r="AC461">
        <f t="shared" si="151"/>
        <v>0.24565477191495819</v>
      </c>
      <c r="AD461">
        <f t="shared" si="149"/>
        <v>3.2078684652814169</v>
      </c>
      <c r="AF461">
        <f t="shared" si="148"/>
        <v>1</v>
      </c>
      <c r="AG461">
        <f t="shared" si="142"/>
        <v>1.0222324088929637</v>
      </c>
      <c r="AH461" s="14">
        <f t="shared" si="143"/>
        <v>16419.396832619022</v>
      </c>
      <c r="AI461">
        <f t="shared" si="144"/>
        <v>16362.0965065249</v>
      </c>
      <c r="AJ461" s="14">
        <f t="shared" si="145"/>
        <v>-57.300326094122283</v>
      </c>
      <c r="AK461" s="14">
        <f t="shared" si="150"/>
        <v>27879.385135923676</v>
      </c>
      <c r="AL461">
        <f t="shared" si="146"/>
        <v>0.99651020517512012</v>
      </c>
      <c r="AM461">
        <f t="shared" si="152"/>
        <v>1.1106631717688624E-2</v>
      </c>
      <c r="AN461" s="15">
        <f t="shared" si="147"/>
        <v>0</v>
      </c>
    </row>
    <row r="462" spans="1:40" x14ac:dyDescent="0.25">
      <c r="A462" s="2">
        <v>40186</v>
      </c>
      <c r="B462" s="2">
        <v>40206</v>
      </c>
      <c r="C462" t="s">
        <v>15</v>
      </c>
      <c r="D462">
        <v>5200</v>
      </c>
      <c r="E462">
        <v>76</v>
      </c>
      <c r="F462">
        <v>83.05</v>
      </c>
      <c r="G462">
        <v>67</v>
      </c>
      <c r="H462">
        <v>79.75</v>
      </c>
      <c r="I462" t="s">
        <v>16</v>
      </c>
      <c r="J462">
        <v>140</v>
      </c>
      <c r="K462">
        <v>149.4</v>
      </c>
      <c r="L462">
        <v>121</v>
      </c>
      <c r="M462">
        <v>127.05</v>
      </c>
      <c r="N462">
        <v>5244.75</v>
      </c>
      <c r="O462">
        <v>245</v>
      </c>
      <c r="P462">
        <f>VLOOKUP($A462,Sheet2!$A:$E,2,0)</f>
        <v>5264.25</v>
      </c>
      <c r="Q462">
        <f>VLOOKUP($A462,Sheet2!$A:$E,3,0)</f>
        <v>5276.75</v>
      </c>
      <c r="R462">
        <f>VLOOKUP($A462,Sheet2!$A:$E,4,0)</f>
        <v>5234.7</v>
      </c>
      <c r="S462">
        <f>VLOOKUP($A462,Sheet2!$A:$E,5,0)</f>
        <v>5244.75</v>
      </c>
      <c r="T462">
        <f t="shared" si="134"/>
        <v>72.649999999999636</v>
      </c>
      <c r="U462">
        <f t="shared" si="135"/>
        <v>83.05</v>
      </c>
      <c r="V462">
        <f t="shared" si="136"/>
        <v>121</v>
      </c>
      <c r="W462">
        <f t="shared" si="137"/>
        <v>143.75</v>
      </c>
      <c r="X462" s="5">
        <f t="shared" si="138"/>
        <v>216</v>
      </c>
      <c r="Y462">
        <f t="shared" si="139"/>
        <v>222.04999999999964</v>
      </c>
      <c r="Z462">
        <f t="shared" si="140"/>
        <v>204.05</v>
      </c>
      <c r="AA462">
        <f t="shared" si="141"/>
        <v>206.8</v>
      </c>
      <c r="AB462">
        <f>IF(Z462/X462&lt;'model parameter'!$B$2,'model parameter'!$B$2,IF(Y462/X462&gt;'model parameter'!$B$1,'model parameter'!$B$1,AA462/X462))</f>
        <v>0.95740740740740748</v>
      </c>
      <c r="AC462">
        <f t="shared" si="151"/>
        <v>0.23519169829635814</v>
      </c>
      <c r="AD462">
        <f t="shared" si="149"/>
        <v>3.1652758726888246</v>
      </c>
      <c r="AF462">
        <f t="shared" si="148"/>
        <v>0.94467592592592597</v>
      </c>
      <c r="AG462">
        <f t="shared" si="142"/>
        <v>1.0280092592592576</v>
      </c>
      <c r="AH462" s="14">
        <f t="shared" si="143"/>
        <v>16258.038954276</v>
      </c>
      <c r="AI462">
        <f t="shared" si="144"/>
        <v>15451.5098836216</v>
      </c>
      <c r="AJ462" s="14">
        <f t="shared" si="145"/>
        <v>-806.52907065440013</v>
      </c>
      <c r="AK462" s="14">
        <f t="shared" si="150"/>
        <v>27072.856065269276</v>
      </c>
      <c r="AL462">
        <f t="shared" si="146"/>
        <v>0.95039198313384066</v>
      </c>
      <c r="AM462">
        <f t="shared" si="152"/>
        <v>1.0555653744111307E-2</v>
      </c>
      <c r="AN462" s="15">
        <f t="shared" si="147"/>
        <v>0</v>
      </c>
    </row>
    <row r="463" spans="1:40" x14ac:dyDescent="0.25">
      <c r="A463" s="2">
        <v>40189</v>
      </c>
      <c r="B463" s="2">
        <v>40206</v>
      </c>
      <c r="C463" t="s">
        <v>15</v>
      </c>
      <c r="D463">
        <v>5200</v>
      </c>
      <c r="E463">
        <v>69</v>
      </c>
      <c r="F463">
        <v>73.7</v>
      </c>
      <c r="G463">
        <v>60.25</v>
      </c>
      <c r="H463">
        <v>70.55</v>
      </c>
      <c r="I463" t="s">
        <v>16</v>
      </c>
      <c r="J463">
        <v>138</v>
      </c>
      <c r="K463">
        <v>151</v>
      </c>
      <c r="L463">
        <v>119.9</v>
      </c>
      <c r="M463">
        <v>123.95</v>
      </c>
      <c r="N463">
        <v>5249.4</v>
      </c>
      <c r="O463">
        <v>245</v>
      </c>
      <c r="P463">
        <f>VLOOKUP($A463,Sheet2!$A:$E,2,0)</f>
        <v>5263.8</v>
      </c>
      <c r="Q463">
        <f>VLOOKUP($A463,Sheet2!$A:$E,3,0)</f>
        <v>5287.2</v>
      </c>
      <c r="R463">
        <f>VLOOKUP($A463,Sheet2!$A:$E,4,0)</f>
        <v>5227.8</v>
      </c>
      <c r="S463">
        <f>VLOOKUP($A463,Sheet2!$A:$E,5,0)</f>
        <v>5249.4</v>
      </c>
      <c r="T463">
        <f t="shared" si="134"/>
        <v>63.800000000000182</v>
      </c>
      <c r="U463">
        <f t="shared" si="135"/>
        <v>73.7</v>
      </c>
      <c r="V463">
        <f t="shared" si="136"/>
        <v>119.9</v>
      </c>
      <c r="W463">
        <f t="shared" si="137"/>
        <v>147.44999999999982</v>
      </c>
      <c r="X463" s="5">
        <f t="shared" si="138"/>
        <v>207</v>
      </c>
      <c r="Y463">
        <f t="shared" si="139"/>
        <v>214.80000000000018</v>
      </c>
      <c r="Z463">
        <f t="shared" si="140"/>
        <v>193.60000000000002</v>
      </c>
      <c r="AA463">
        <f t="shared" si="141"/>
        <v>194.5</v>
      </c>
      <c r="AB463">
        <f>IF(Z463/X463&lt;'model parameter'!$B$2,'model parameter'!$B$2,IF(Y463/X463&gt;'model parameter'!$B$1,'model parameter'!$B$1,AA463/X463))</f>
        <v>0.93961352657004826</v>
      </c>
      <c r="AC463">
        <f t="shared" si="151"/>
        <v>0.22098930105623987</v>
      </c>
      <c r="AD463">
        <f t="shared" si="149"/>
        <v>3.1048893992588731</v>
      </c>
      <c r="AF463">
        <f t="shared" si="148"/>
        <v>0.93526570048309188</v>
      </c>
      <c r="AG463">
        <f t="shared" si="142"/>
        <v>1.0376811594202908</v>
      </c>
      <c r="AH463" s="14">
        <f t="shared" si="143"/>
        <v>15582.5873705145</v>
      </c>
      <c r="AI463">
        <f t="shared" si="144"/>
        <v>14529.681450558997</v>
      </c>
      <c r="AJ463" s="14">
        <f t="shared" si="145"/>
        <v>-1052.9059199555031</v>
      </c>
      <c r="AK463" s="14">
        <f t="shared" si="150"/>
        <v>26019.950145313771</v>
      </c>
      <c r="AL463">
        <f t="shared" si="146"/>
        <v>0.93243061021125284</v>
      </c>
      <c r="AM463">
        <f t="shared" si="152"/>
        <v>9.8424146618004017E-3</v>
      </c>
      <c r="AN463" s="15">
        <f t="shared" si="147"/>
        <v>0</v>
      </c>
    </row>
    <row r="464" spans="1:40" x14ac:dyDescent="0.25">
      <c r="A464" s="2">
        <v>40190</v>
      </c>
      <c r="B464" s="2">
        <v>40206</v>
      </c>
      <c r="C464" t="s">
        <v>15</v>
      </c>
      <c r="D464">
        <v>5200</v>
      </c>
      <c r="E464">
        <v>72</v>
      </c>
      <c r="F464">
        <v>93.5</v>
      </c>
      <c r="G464">
        <v>58.3</v>
      </c>
      <c r="H464">
        <v>88.25</v>
      </c>
      <c r="I464" t="s">
        <v>16</v>
      </c>
      <c r="J464">
        <v>123</v>
      </c>
      <c r="K464">
        <v>137.5</v>
      </c>
      <c r="L464">
        <v>90.6</v>
      </c>
      <c r="M464">
        <v>95.2</v>
      </c>
      <c r="N464">
        <v>5210.3999999999996</v>
      </c>
      <c r="O464">
        <v>245</v>
      </c>
      <c r="P464">
        <f>VLOOKUP($A464,Sheet2!$A:$E,2,0)</f>
        <v>5251.1</v>
      </c>
      <c r="Q464">
        <f>VLOOKUP($A464,Sheet2!$A:$E,3,0)</f>
        <v>5300.5</v>
      </c>
      <c r="R464">
        <f>VLOOKUP($A464,Sheet2!$A:$E,4,0)</f>
        <v>5200.95</v>
      </c>
      <c r="S464">
        <f>VLOOKUP($A464,Sheet2!$A:$E,5,0)</f>
        <v>5210.3999999999996</v>
      </c>
      <c r="T464">
        <f t="shared" si="134"/>
        <v>58.3</v>
      </c>
      <c r="U464">
        <f t="shared" si="135"/>
        <v>89.650000000000546</v>
      </c>
      <c r="V464">
        <f t="shared" si="136"/>
        <v>94.449999999999818</v>
      </c>
      <c r="W464">
        <f t="shared" si="137"/>
        <v>137.5</v>
      </c>
      <c r="X464" s="5">
        <f t="shared" si="138"/>
        <v>195</v>
      </c>
      <c r="Y464">
        <f t="shared" si="139"/>
        <v>195.8</v>
      </c>
      <c r="Z464">
        <f t="shared" si="140"/>
        <v>180.25000000000054</v>
      </c>
      <c r="AA464">
        <f t="shared" si="141"/>
        <v>183.45</v>
      </c>
      <c r="AB464">
        <f>IF(Z464/X464&lt;'model parameter'!$B$2,'model parameter'!$B$2,IF(Y464/X464&gt;'model parameter'!$B$1,'model parameter'!$B$1,AA464/X464))</f>
        <v>0.94076923076923069</v>
      </c>
      <c r="AC464">
        <f t="shared" si="151"/>
        <v>0.20789993476290872</v>
      </c>
      <c r="AD464">
        <f t="shared" si="149"/>
        <v>3.0456586300281039</v>
      </c>
      <c r="AF464">
        <f t="shared" si="148"/>
        <v>0.92435897435897718</v>
      </c>
      <c r="AG464">
        <f t="shared" si="142"/>
        <v>1.0041025641025643</v>
      </c>
      <c r="AH464" s="14">
        <f t="shared" si="143"/>
        <v>14681.985258832499</v>
      </c>
      <c r="AI464">
        <f t="shared" si="144"/>
        <v>13701.534768823898</v>
      </c>
      <c r="AJ464" s="14">
        <f t="shared" si="145"/>
        <v>-980.45049000860126</v>
      </c>
      <c r="AK464" s="14">
        <f t="shared" si="150"/>
        <v>25039.499655305168</v>
      </c>
      <c r="AL464">
        <f t="shared" si="146"/>
        <v>0.93322085040108771</v>
      </c>
      <c r="AM464">
        <f t="shared" si="152"/>
        <v>9.1851465806855048E-3</v>
      </c>
      <c r="AN464" s="15">
        <f t="shared" si="147"/>
        <v>0</v>
      </c>
    </row>
    <row r="465" spans="1:40" x14ac:dyDescent="0.25">
      <c r="A465" s="2">
        <v>40191</v>
      </c>
      <c r="B465" s="2">
        <v>40206</v>
      </c>
      <c r="C465" t="s">
        <v>15</v>
      </c>
      <c r="D465">
        <v>5200</v>
      </c>
      <c r="E465">
        <v>102</v>
      </c>
      <c r="F465">
        <v>104</v>
      </c>
      <c r="G465">
        <v>61.1</v>
      </c>
      <c r="H465">
        <v>64.3</v>
      </c>
      <c r="I465" t="s">
        <v>16</v>
      </c>
      <c r="J465">
        <v>84.65</v>
      </c>
      <c r="K465">
        <v>108.45</v>
      </c>
      <c r="L465">
        <v>76.650000000000006</v>
      </c>
      <c r="M465">
        <v>106</v>
      </c>
      <c r="N465">
        <v>5233.95</v>
      </c>
      <c r="O465">
        <v>245</v>
      </c>
      <c r="P465">
        <f>VLOOKUP($A465,Sheet2!$A:$E,2,0)</f>
        <v>5212.6000000000004</v>
      </c>
      <c r="Q465">
        <f>VLOOKUP($A465,Sheet2!$A:$E,3,0)</f>
        <v>5239.2</v>
      </c>
      <c r="R465">
        <f>VLOOKUP($A465,Sheet2!$A:$E,4,0)</f>
        <v>5169.55</v>
      </c>
      <c r="S465">
        <f>VLOOKUP($A465,Sheet2!$A:$E,5,0)</f>
        <v>5233.95</v>
      </c>
      <c r="T465">
        <f t="shared" si="134"/>
        <v>69.25</v>
      </c>
      <c r="U465">
        <f t="shared" si="135"/>
        <v>104</v>
      </c>
      <c r="V465">
        <f t="shared" si="136"/>
        <v>76.650000000000006</v>
      </c>
      <c r="W465">
        <f t="shared" si="137"/>
        <v>100.30000000000018</v>
      </c>
      <c r="X465" s="5">
        <f t="shared" si="138"/>
        <v>186.65</v>
      </c>
      <c r="Y465">
        <f t="shared" si="139"/>
        <v>186.65</v>
      </c>
      <c r="Z465">
        <f t="shared" si="140"/>
        <v>161.40000000000018</v>
      </c>
      <c r="AA465">
        <f t="shared" si="141"/>
        <v>170.3</v>
      </c>
      <c r="AB465">
        <f>IF(Z465/X465&lt;'model parameter'!$B$2,'model parameter'!$B$2,IF(Y465/X465&gt;'model parameter'!$B$1,'model parameter'!$B$1,AA465/X465))</f>
        <v>0.91240289311545675</v>
      </c>
      <c r="AC465">
        <f t="shared" si="151"/>
        <v>0.18968850195619263</v>
      </c>
      <c r="AD465">
        <f t="shared" si="149"/>
        <v>2.9580615231435607</v>
      </c>
      <c r="AF465">
        <f t="shared" si="148"/>
        <v>0.86472006429145554</v>
      </c>
      <c r="AG465">
        <f t="shared" si="142"/>
        <v>1</v>
      </c>
      <c r="AH465" s="14">
        <f t="shared" si="143"/>
        <v>14055.316289453775</v>
      </c>
      <c r="AI465">
        <f t="shared" si="144"/>
        <v>12716.002744858599</v>
      </c>
      <c r="AJ465" s="14">
        <f t="shared" si="145"/>
        <v>-1339.3135445951757</v>
      </c>
      <c r="AK465" s="14">
        <f t="shared" si="150"/>
        <v>23700.18611070999</v>
      </c>
      <c r="AL465">
        <f t="shared" si="146"/>
        <v>0.90471124825557203</v>
      </c>
      <c r="AM465">
        <f t="shared" si="152"/>
        <v>8.309905428422382E-3</v>
      </c>
      <c r="AN465" s="15">
        <f t="shared" si="147"/>
        <v>0</v>
      </c>
    </row>
    <row r="466" spans="1:40" x14ac:dyDescent="0.25">
      <c r="A466" s="2">
        <v>40192</v>
      </c>
      <c r="B466" s="2">
        <v>40206</v>
      </c>
      <c r="C466" t="s">
        <v>15</v>
      </c>
      <c r="D466">
        <v>5200</v>
      </c>
      <c r="E466">
        <v>59.7</v>
      </c>
      <c r="F466">
        <v>60</v>
      </c>
      <c r="G466">
        <v>45.1</v>
      </c>
      <c r="H466">
        <v>49.2</v>
      </c>
      <c r="I466" t="s">
        <v>16</v>
      </c>
      <c r="J466">
        <v>116</v>
      </c>
      <c r="K466">
        <v>119.4</v>
      </c>
      <c r="L466">
        <v>99.25</v>
      </c>
      <c r="M466">
        <v>108.2</v>
      </c>
      <c r="N466">
        <v>5259.9</v>
      </c>
      <c r="O466">
        <v>245</v>
      </c>
      <c r="P466">
        <f>VLOOKUP($A466,Sheet2!$A:$E,2,0)</f>
        <v>5234.5</v>
      </c>
      <c r="Q466">
        <f>VLOOKUP($A466,Sheet2!$A:$E,3,0)</f>
        <v>5272.85</v>
      </c>
      <c r="R466">
        <f>VLOOKUP($A466,Sheet2!$A:$E,4,0)</f>
        <v>5232.5</v>
      </c>
      <c r="S466">
        <f>VLOOKUP($A466,Sheet2!$A:$E,5,0)</f>
        <v>5259.9</v>
      </c>
      <c r="T466">
        <f t="shared" si="134"/>
        <v>46.549999999999272</v>
      </c>
      <c r="U466">
        <f t="shared" si="135"/>
        <v>60</v>
      </c>
      <c r="V466">
        <f t="shared" si="136"/>
        <v>99.25</v>
      </c>
      <c r="W466">
        <f t="shared" si="137"/>
        <v>117.95000000000073</v>
      </c>
      <c r="X466" s="5">
        <f t="shared" si="138"/>
        <v>175.7</v>
      </c>
      <c r="Y466">
        <f t="shared" si="139"/>
        <v>175.7</v>
      </c>
      <c r="Z466">
        <f t="shared" si="140"/>
        <v>157.4</v>
      </c>
      <c r="AA466">
        <f t="shared" si="141"/>
        <v>157.4</v>
      </c>
      <c r="AB466">
        <f>IF(Z466/X466&lt;'model parameter'!$B$2,'model parameter'!$B$2,IF(Y466/X466&gt;'model parameter'!$B$1,'model parameter'!$B$1,AA466/X466))</f>
        <v>0.89584519066590784</v>
      </c>
      <c r="AC466">
        <f t="shared" si="151"/>
        <v>0.16993153220207582</v>
      </c>
      <c r="AD466">
        <f t="shared" si="149"/>
        <v>2.8539067138094687</v>
      </c>
      <c r="AF466">
        <f t="shared" si="148"/>
        <v>0.89584519066590784</v>
      </c>
      <c r="AG466">
        <f t="shared" si="142"/>
        <v>1</v>
      </c>
      <c r="AH466" s="14">
        <f t="shared" si="143"/>
        <v>13233.516862543949</v>
      </c>
      <c r="AI466">
        <f t="shared" si="144"/>
        <v>11749.207071158798</v>
      </c>
      <c r="AJ466" s="14">
        <f t="shared" si="145"/>
        <v>-1484.3097913851507</v>
      </c>
      <c r="AK466" s="14">
        <f t="shared" si="150"/>
        <v>22215.876319324838</v>
      </c>
      <c r="AL466">
        <f t="shared" si="146"/>
        <v>0.88783708769160752</v>
      </c>
      <c r="AM466">
        <f t="shared" si="152"/>
        <v>7.3778422345632073E-3</v>
      </c>
      <c r="AN466" s="15">
        <f t="shared" si="147"/>
        <v>0</v>
      </c>
    </row>
    <row r="467" spans="1:40" x14ac:dyDescent="0.25">
      <c r="A467" s="2">
        <v>40193</v>
      </c>
      <c r="B467" s="2">
        <v>40206</v>
      </c>
      <c r="C467" t="s">
        <v>15</v>
      </c>
      <c r="D467">
        <v>5200</v>
      </c>
      <c r="E467">
        <v>48</v>
      </c>
      <c r="F467">
        <v>51.5</v>
      </c>
      <c r="G467">
        <v>41.15</v>
      </c>
      <c r="H467">
        <v>47.05</v>
      </c>
      <c r="I467" t="s">
        <v>16</v>
      </c>
      <c r="J467">
        <v>112.85</v>
      </c>
      <c r="K467">
        <v>112.95</v>
      </c>
      <c r="L467">
        <v>94.2</v>
      </c>
      <c r="M467">
        <v>99.1</v>
      </c>
      <c r="N467">
        <v>5252.2</v>
      </c>
      <c r="O467">
        <v>245</v>
      </c>
      <c r="P467">
        <f>VLOOKUP($A467,Sheet2!$A:$E,2,0)</f>
        <v>5259.9</v>
      </c>
      <c r="Q467">
        <f>VLOOKUP($A467,Sheet2!$A:$E,3,0)</f>
        <v>5279.85</v>
      </c>
      <c r="R467">
        <f>VLOOKUP($A467,Sheet2!$A:$E,4,0)</f>
        <v>5242.45</v>
      </c>
      <c r="S467">
        <f>VLOOKUP($A467,Sheet2!$A:$E,5,0)</f>
        <v>5252.2</v>
      </c>
      <c r="T467">
        <f t="shared" si="134"/>
        <v>41.15</v>
      </c>
      <c r="U467">
        <f t="shared" si="135"/>
        <v>51.5</v>
      </c>
      <c r="V467">
        <f t="shared" si="136"/>
        <v>94.2</v>
      </c>
      <c r="W467">
        <f t="shared" si="137"/>
        <v>112.95</v>
      </c>
      <c r="X467" s="5">
        <f t="shared" si="138"/>
        <v>160.85</v>
      </c>
      <c r="Y467">
        <f t="shared" si="139"/>
        <v>160.85</v>
      </c>
      <c r="Z467">
        <f t="shared" si="140"/>
        <v>145.69999999999999</v>
      </c>
      <c r="AA467">
        <f t="shared" si="141"/>
        <v>146.14999999999998</v>
      </c>
      <c r="AB467">
        <f>IF(Z467/X467&lt;'model parameter'!$B$2,'model parameter'!$B$2,IF(Y467/X467&gt;'model parameter'!$B$1,'model parameter'!$B$1,AA467/X467))</f>
        <v>0.90861050668324517</v>
      </c>
      <c r="AC467">
        <f t="shared" si="151"/>
        <v>0.15440157557558831</v>
      </c>
      <c r="AD467">
        <f t="shared" si="149"/>
        <v>2.7625172204927138</v>
      </c>
      <c r="AF467">
        <f t="shared" si="148"/>
        <v>0.90581286913273229</v>
      </c>
      <c r="AG467">
        <f t="shared" si="142"/>
        <v>1</v>
      </c>
      <c r="AH467" s="14">
        <f t="shared" si="143"/>
        <v>12119.021749337475</v>
      </c>
      <c r="AI467">
        <f t="shared" si="144"/>
        <v>10906.071309211296</v>
      </c>
      <c r="AJ467" s="14">
        <f t="shared" si="145"/>
        <v>-1212.9504401261784</v>
      </c>
      <c r="AK467" s="14">
        <f t="shared" si="150"/>
        <v>21002.925879198658</v>
      </c>
      <c r="AL467">
        <f t="shared" si="146"/>
        <v>0.8999135024910333</v>
      </c>
      <c r="AM467">
        <f t="shared" si="152"/>
        <v>6.6394198461320478E-3</v>
      </c>
      <c r="AN467" s="15">
        <f t="shared" si="147"/>
        <v>0</v>
      </c>
    </row>
    <row r="468" spans="1:40" x14ac:dyDescent="0.25">
      <c r="A468" s="2">
        <v>40196</v>
      </c>
      <c r="B468" s="2">
        <v>40206</v>
      </c>
      <c r="C468" t="s">
        <v>15</v>
      </c>
      <c r="D468">
        <v>5200</v>
      </c>
      <c r="E468">
        <v>53</v>
      </c>
      <c r="F468">
        <v>55.15</v>
      </c>
      <c r="G468">
        <v>31.6</v>
      </c>
      <c r="H468">
        <v>36.15</v>
      </c>
      <c r="I468" t="s">
        <v>16</v>
      </c>
      <c r="J468">
        <v>85.3</v>
      </c>
      <c r="K468">
        <v>118.35</v>
      </c>
      <c r="L468">
        <v>83.05</v>
      </c>
      <c r="M468">
        <v>105.05</v>
      </c>
      <c r="N468">
        <v>5274.85</v>
      </c>
      <c r="O468">
        <v>245</v>
      </c>
      <c r="P468">
        <f>VLOOKUP($A468,Sheet2!$A:$E,2,0)</f>
        <v>5253.65</v>
      </c>
      <c r="Q468">
        <f>VLOOKUP($A468,Sheet2!$A:$E,3,0)</f>
        <v>5292.5</v>
      </c>
      <c r="R468">
        <f>VLOOKUP($A468,Sheet2!$A:$E,4,0)</f>
        <v>5228.95</v>
      </c>
      <c r="S468">
        <f>VLOOKUP($A468,Sheet2!$A:$E,5,0)</f>
        <v>5274.85</v>
      </c>
      <c r="T468">
        <f t="shared" si="134"/>
        <v>31.6</v>
      </c>
      <c r="U468">
        <f t="shared" si="135"/>
        <v>54.100000000000364</v>
      </c>
      <c r="V468">
        <f t="shared" si="136"/>
        <v>84.099999999999454</v>
      </c>
      <c r="W468">
        <f t="shared" si="137"/>
        <v>118.35</v>
      </c>
      <c r="X468" s="5">
        <f t="shared" si="138"/>
        <v>138.30000000000001</v>
      </c>
      <c r="Y468">
        <f t="shared" si="139"/>
        <v>149.94999999999999</v>
      </c>
      <c r="Z468">
        <f t="shared" si="140"/>
        <v>137.15000000000038</v>
      </c>
      <c r="AA468">
        <f t="shared" si="141"/>
        <v>141.19999999999999</v>
      </c>
      <c r="AB468">
        <f>IF(Z468/X468&lt;'model parameter'!$B$2,'model parameter'!$B$2,IF(Y468/X468&gt;'model parameter'!$B$1,'model parameter'!$B$1,AA468/X468))</f>
        <v>1.0209689081706435</v>
      </c>
      <c r="AC468">
        <f t="shared" si="151"/>
        <v>0.15763920803523548</v>
      </c>
      <c r="AD468">
        <f t="shared" si="149"/>
        <v>2.7834861286633572</v>
      </c>
      <c r="AF468">
        <f t="shared" si="148"/>
        <v>0.99168474331164402</v>
      </c>
      <c r="AG468">
        <f t="shared" si="142"/>
        <v>1.0842371655820677</v>
      </c>
      <c r="AH468" s="14">
        <f t="shared" si="143"/>
        <v>10426.640281135049</v>
      </c>
      <c r="AI468">
        <f t="shared" si="144"/>
        <v>10535.0915739544</v>
      </c>
      <c r="AJ468" s="14">
        <f t="shared" si="145"/>
        <v>108.45129281935078</v>
      </c>
      <c r="AK468" s="14">
        <f t="shared" si="150"/>
        <v>21111.377172018008</v>
      </c>
      <c r="AL468">
        <f t="shared" si="146"/>
        <v>1.0104013651468893</v>
      </c>
      <c r="AM468">
        <f t="shared" si="152"/>
        <v>6.708478876315171E-3</v>
      </c>
      <c r="AN468" s="15">
        <f t="shared" si="147"/>
        <v>0</v>
      </c>
    </row>
    <row r="469" spans="1:40" x14ac:dyDescent="0.25">
      <c r="A469" s="2">
        <v>40197</v>
      </c>
      <c r="B469" s="2">
        <v>40206</v>
      </c>
      <c r="C469" t="s">
        <v>15</v>
      </c>
      <c r="D469">
        <v>5200</v>
      </c>
      <c r="E469">
        <v>38.75</v>
      </c>
      <c r="F469">
        <v>57.9</v>
      </c>
      <c r="G469">
        <v>33.25</v>
      </c>
      <c r="H469">
        <v>53.8</v>
      </c>
      <c r="I469" t="s">
        <v>16</v>
      </c>
      <c r="J469">
        <v>97.95</v>
      </c>
      <c r="K469">
        <v>105.5</v>
      </c>
      <c r="L469">
        <v>68.5</v>
      </c>
      <c r="M469">
        <v>72.650000000000006</v>
      </c>
      <c r="N469">
        <v>5225.6499999999996</v>
      </c>
      <c r="O469">
        <v>245</v>
      </c>
      <c r="P469">
        <f>VLOOKUP($A469,Sheet2!$A:$E,2,0)</f>
        <v>5274.2</v>
      </c>
      <c r="Q469">
        <f>VLOOKUP($A469,Sheet2!$A:$E,3,0)</f>
        <v>5287.8</v>
      </c>
      <c r="R469">
        <f>VLOOKUP($A469,Sheet2!$A:$E,4,0)</f>
        <v>5218.6499999999996</v>
      </c>
      <c r="S469">
        <f>VLOOKUP($A469,Sheet2!$A:$E,5,0)</f>
        <v>5225.6499999999996</v>
      </c>
      <c r="T469">
        <f t="shared" si="134"/>
        <v>33.25</v>
      </c>
      <c r="U469">
        <f t="shared" si="135"/>
        <v>49.850000000000364</v>
      </c>
      <c r="V469">
        <f t="shared" si="136"/>
        <v>76.549999999999272</v>
      </c>
      <c r="W469">
        <f t="shared" si="137"/>
        <v>105.5</v>
      </c>
      <c r="X469" s="5">
        <f t="shared" si="138"/>
        <v>136.69999999999999</v>
      </c>
      <c r="Y469">
        <f t="shared" si="139"/>
        <v>138.75</v>
      </c>
      <c r="Z469">
        <f t="shared" si="140"/>
        <v>118.35000000000036</v>
      </c>
      <c r="AA469">
        <f t="shared" si="141"/>
        <v>126.45</v>
      </c>
      <c r="AB469">
        <f>IF(Z469/X469&lt;'model parameter'!$B$2,'model parameter'!$B$2,IF(Y469/X469&gt;'model parameter'!$B$1,'model parameter'!$B$1,AA469/X469))</f>
        <v>0.92501828822238485</v>
      </c>
      <c r="AC469">
        <f t="shared" si="151"/>
        <v>0.14581915037348595</v>
      </c>
      <c r="AD469">
        <f t="shared" si="149"/>
        <v>2.7085044168857419</v>
      </c>
      <c r="AF469">
        <f t="shared" si="148"/>
        <v>0.86576444769568672</v>
      </c>
      <c r="AG469">
        <f t="shared" si="142"/>
        <v>1.0149963423555231</v>
      </c>
      <c r="AH469" s="14">
        <f t="shared" si="143"/>
        <v>10306.559999577448</v>
      </c>
      <c r="AI469">
        <f t="shared" si="144"/>
        <v>9429.6469082898984</v>
      </c>
      <c r="AJ469" s="14">
        <f t="shared" si="145"/>
        <v>-876.91309128754983</v>
      </c>
      <c r="AK469" s="14">
        <f t="shared" si="150"/>
        <v>20234.46408073046</v>
      </c>
      <c r="AL469">
        <f t="shared" si="146"/>
        <v>0.91491699545498184</v>
      </c>
      <c r="AM469">
        <f t="shared" si="152"/>
        <v>6.1377013375914892E-3</v>
      </c>
      <c r="AN469" s="15">
        <f t="shared" si="147"/>
        <v>0</v>
      </c>
    </row>
    <row r="470" spans="1:40" x14ac:dyDescent="0.25">
      <c r="A470" s="2">
        <v>40198</v>
      </c>
      <c r="B470" s="2">
        <v>40206</v>
      </c>
      <c r="C470" t="s">
        <v>15</v>
      </c>
      <c r="D470">
        <v>5200</v>
      </c>
      <c r="E470">
        <v>47.8</v>
      </c>
      <c r="F470">
        <v>61.9</v>
      </c>
      <c r="G470">
        <v>40</v>
      </c>
      <c r="H470">
        <v>50.85</v>
      </c>
      <c r="I470" t="s">
        <v>16</v>
      </c>
      <c r="J470">
        <v>75.55</v>
      </c>
      <c r="K470">
        <v>83.6</v>
      </c>
      <c r="L470">
        <v>56</v>
      </c>
      <c r="M470">
        <v>63.25</v>
      </c>
      <c r="N470">
        <v>5221.7</v>
      </c>
      <c r="O470">
        <v>245</v>
      </c>
      <c r="P470">
        <f>VLOOKUP($A470,Sheet2!$A:$E,2,0)</f>
        <v>5226.1000000000004</v>
      </c>
      <c r="Q470">
        <f>VLOOKUP($A470,Sheet2!$A:$E,3,0)</f>
        <v>5256.7</v>
      </c>
      <c r="R470">
        <f>VLOOKUP($A470,Sheet2!$A:$E,4,0)</f>
        <v>5201.3999999999996</v>
      </c>
      <c r="S470">
        <f>VLOOKUP($A470,Sheet2!$A:$E,5,0)</f>
        <v>5221.7</v>
      </c>
      <c r="T470">
        <f t="shared" si="134"/>
        <v>40</v>
      </c>
      <c r="U470">
        <f t="shared" si="135"/>
        <v>54.600000000000364</v>
      </c>
      <c r="V470">
        <f t="shared" si="136"/>
        <v>63.299999999999272</v>
      </c>
      <c r="W470">
        <f t="shared" si="137"/>
        <v>83.6</v>
      </c>
      <c r="X470" s="5">
        <f t="shared" si="138"/>
        <v>123.35</v>
      </c>
      <c r="Y470">
        <f t="shared" si="139"/>
        <v>125.19999999999928</v>
      </c>
      <c r="Z470">
        <f t="shared" si="140"/>
        <v>110.60000000000036</v>
      </c>
      <c r="AA470">
        <f t="shared" si="141"/>
        <v>114.1</v>
      </c>
      <c r="AB470">
        <f>IF(Z470/X470&lt;'model parameter'!$B$2,'model parameter'!$B$2,IF(Y470/X470&gt;'model parameter'!$B$1,'model parameter'!$B$1,AA470/X470))</f>
        <v>0.92501013376570729</v>
      </c>
      <c r="AC470">
        <f t="shared" si="151"/>
        <v>0.13488419179258002</v>
      </c>
      <c r="AD470">
        <f t="shared" si="149"/>
        <v>2.6335145506514492</v>
      </c>
      <c r="AF470">
        <f t="shared" si="148"/>
        <v>0.89663558978516711</v>
      </c>
      <c r="AG470">
        <f t="shared" si="142"/>
        <v>1.0149979732468528</v>
      </c>
      <c r="AH470" s="14">
        <f t="shared" si="143"/>
        <v>9304.6401503312245</v>
      </c>
      <c r="AI470">
        <f t="shared" si="144"/>
        <v>8504.0712051741993</v>
      </c>
      <c r="AJ470" s="14">
        <f t="shared" si="145"/>
        <v>-800.56894515702515</v>
      </c>
      <c r="AK470" s="14">
        <f t="shared" si="150"/>
        <v>19433.895135573435</v>
      </c>
      <c r="AL470">
        <f t="shared" si="146"/>
        <v>0.913960246476751</v>
      </c>
      <c r="AM470">
        <f t="shared" si="152"/>
        <v>5.6096150273058018E-3</v>
      </c>
      <c r="AN470" s="15">
        <f t="shared" si="147"/>
        <v>0</v>
      </c>
    </row>
    <row r="471" spans="1:40" x14ac:dyDescent="0.25">
      <c r="A471" s="2">
        <v>40199</v>
      </c>
      <c r="B471" s="2">
        <v>40206</v>
      </c>
      <c r="C471" t="s">
        <v>15</v>
      </c>
      <c r="D471">
        <v>5200</v>
      </c>
      <c r="E471">
        <v>60</v>
      </c>
      <c r="F471">
        <v>142.9</v>
      </c>
      <c r="G471">
        <v>52</v>
      </c>
      <c r="H471">
        <v>134.35</v>
      </c>
      <c r="I471" t="s">
        <v>16</v>
      </c>
      <c r="J471">
        <v>49.85</v>
      </c>
      <c r="K471">
        <v>59</v>
      </c>
      <c r="L471">
        <v>19</v>
      </c>
      <c r="M471">
        <v>21.35</v>
      </c>
      <c r="N471">
        <v>5094.1499999999996</v>
      </c>
      <c r="O471">
        <v>245</v>
      </c>
      <c r="P471">
        <f>VLOOKUP($A471,Sheet2!$A:$E,2,0)</f>
        <v>5220.2</v>
      </c>
      <c r="Q471">
        <f>VLOOKUP($A471,Sheet2!$A:$E,3,0)</f>
        <v>5220.3500000000004</v>
      </c>
      <c r="R471">
        <f>VLOOKUP($A471,Sheet2!$A:$E,4,0)</f>
        <v>5085.45</v>
      </c>
      <c r="S471">
        <f>VLOOKUP($A471,Sheet2!$A:$E,5,0)</f>
        <v>5094.1499999999996</v>
      </c>
      <c r="T471">
        <f t="shared" si="134"/>
        <v>52</v>
      </c>
      <c r="U471">
        <f t="shared" si="135"/>
        <v>133.55000000000018</v>
      </c>
      <c r="V471">
        <f t="shared" si="136"/>
        <v>28.349999999999454</v>
      </c>
      <c r="W471">
        <f t="shared" si="137"/>
        <v>59</v>
      </c>
      <c r="X471" s="5">
        <f t="shared" si="138"/>
        <v>109.85</v>
      </c>
      <c r="Y471">
        <f t="shared" si="139"/>
        <v>171.24999999999946</v>
      </c>
      <c r="Z471">
        <f t="shared" si="140"/>
        <v>109.85</v>
      </c>
      <c r="AA471">
        <f t="shared" si="141"/>
        <v>155.69999999999999</v>
      </c>
      <c r="AB471">
        <f>IF(Z471/X471&lt;'model parameter'!$B$2,'model parameter'!$B$2,IF(Y471/X471&gt;'model parameter'!$B$1,'model parameter'!$B$1,AA471/X471))</f>
        <v>1.1100000000000001</v>
      </c>
      <c r="AC471">
        <f t="shared" si="151"/>
        <v>0.14972145288976382</v>
      </c>
      <c r="AD471">
        <f t="shared" si="149"/>
        <v>2.7435145506514491</v>
      </c>
      <c r="AF471">
        <f t="shared" si="148"/>
        <v>1</v>
      </c>
      <c r="AG471">
        <f t="shared" si="142"/>
        <v>1.5589440145653115</v>
      </c>
      <c r="AH471" s="14">
        <f t="shared" si="143"/>
        <v>8291.4627746889764</v>
      </c>
      <c r="AI471">
        <f t="shared" si="144"/>
        <v>9091.1560043933769</v>
      </c>
      <c r="AJ471" s="14">
        <f t="shared" si="145"/>
        <v>799.69322970440044</v>
      </c>
      <c r="AK471" s="14">
        <f t="shared" si="150"/>
        <v>20233.588365277836</v>
      </c>
      <c r="AL471">
        <f t="shared" si="146"/>
        <v>1.0964477862875526</v>
      </c>
      <c r="AM471">
        <f t="shared" si="152"/>
        <v>6.1506499786148352E-3</v>
      </c>
      <c r="AN471" s="15">
        <f t="shared" si="147"/>
        <v>0</v>
      </c>
    </row>
    <row r="472" spans="1:40" x14ac:dyDescent="0.25">
      <c r="A472" s="2">
        <v>40200</v>
      </c>
      <c r="B472" s="2">
        <v>40206</v>
      </c>
      <c r="C472" t="s">
        <v>15</v>
      </c>
      <c r="D472">
        <v>5200</v>
      </c>
      <c r="E472">
        <v>200.6</v>
      </c>
      <c r="F472">
        <v>253</v>
      </c>
      <c r="G472">
        <v>135</v>
      </c>
      <c r="H472">
        <v>179.9</v>
      </c>
      <c r="I472" t="s">
        <v>16</v>
      </c>
      <c r="J472">
        <v>11</v>
      </c>
      <c r="K472">
        <v>14.25</v>
      </c>
      <c r="L472">
        <v>3.15</v>
      </c>
      <c r="M472">
        <v>6.85</v>
      </c>
      <c r="N472">
        <v>5036</v>
      </c>
      <c r="O472">
        <v>245</v>
      </c>
      <c r="P472">
        <f>VLOOKUP($A472,Sheet2!$A:$E,2,0)</f>
        <v>5094.1499999999996</v>
      </c>
      <c r="Q472">
        <f>VLOOKUP($A472,Sheet2!$A:$E,3,0)</f>
        <v>5094.1499999999996</v>
      </c>
      <c r="R472">
        <f>VLOOKUP($A472,Sheet2!$A:$E,4,0)</f>
        <v>4954.8500000000004</v>
      </c>
      <c r="S472">
        <f>VLOOKUP($A472,Sheet2!$A:$E,5,0)</f>
        <v>5036</v>
      </c>
      <c r="T472">
        <f t="shared" si="134"/>
        <v>135</v>
      </c>
      <c r="U472">
        <f t="shared" si="135"/>
        <v>248.29999999999927</v>
      </c>
      <c r="V472">
        <f t="shared" si="136"/>
        <v>7.8500000000003638</v>
      </c>
      <c r="W472">
        <f t="shared" si="137"/>
        <v>14.25</v>
      </c>
      <c r="X472" s="5">
        <f t="shared" si="138"/>
        <v>211.6</v>
      </c>
      <c r="Y472">
        <f t="shared" si="139"/>
        <v>260.85000000000036</v>
      </c>
      <c r="Z472">
        <f t="shared" si="140"/>
        <v>149.25</v>
      </c>
      <c r="AA472">
        <f t="shared" si="141"/>
        <v>186.75</v>
      </c>
      <c r="AB472">
        <f>IF(Z472/X472&lt;'model parameter'!$B$2,'model parameter'!$B$2,IF(Y472/X472&gt;'model parameter'!$B$1,'model parameter'!$B$1,AA472/X472))</f>
        <v>1.1100000000000001</v>
      </c>
      <c r="AC472">
        <f t="shared" si="151"/>
        <v>0.16619081270763786</v>
      </c>
      <c r="AD472">
        <f t="shared" si="149"/>
        <v>2.8535145506514494</v>
      </c>
      <c r="AF472">
        <f t="shared" si="148"/>
        <v>0.70534026465028354</v>
      </c>
      <c r="AG472">
        <f t="shared" si="142"/>
        <v>1.2327504725897938</v>
      </c>
      <c r="AH472" s="14">
        <f t="shared" si="143"/>
        <v>15927.818179992599</v>
      </c>
      <c r="AI472">
        <f t="shared" si="144"/>
        <v>17555.676963838312</v>
      </c>
      <c r="AJ472" s="14">
        <f t="shared" si="145"/>
        <v>1627.8587838457133</v>
      </c>
      <c r="AK472" s="14">
        <f t="shared" si="150"/>
        <v>21861.447149123549</v>
      </c>
      <c r="AL472">
        <f t="shared" si="146"/>
        <v>1.1022022454959033</v>
      </c>
      <c r="AM472">
        <f t="shared" si="152"/>
        <v>6.7792602176886011E-3</v>
      </c>
      <c r="AN472" s="15">
        <f t="shared" si="147"/>
        <v>1</v>
      </c>
    </row>
    <row r="473" spans="1:40" x14ac:dyDescent="0.25">
      <c r="A473" s="2">
        <v>40203</v>
      </c>
      <c r="B473" s="2">
        <v>40206</v>
      </c>
      <c r="C473" t="s">
        <v>15</v>
      </c>
      <c r="D473">
        <v>5200</v>
      </c>
      <c r="E473">
        <v>190</v>
      </c>
      <c r="F473">
        <v>222.9</v>
      </c>
      <c r="G473">
        <v>160.05000000000001</v>
      </c>
      <c r="H473">
        <v>195.3</v>
      </c>
      <c r="I473" t="s">
        <v>16</v>
      </c>
      <c r="J473">
        <v>3.85</v>
      </c>
      <c r="K473">
        <v>4.1500000000000004</v>
      </c>
      <c r="L473">
        <v>2.15</v>
      </c>
      <c r="M473">
        <v>2.65</v>
      </c>
      <c r="N473">
        <v>5007.8999999999996</v>
      </c>
      <c r="O473">
        <v>245</v>
      </c>
      <c r="P473">
        <f>VLOOKUP($A473,Sheet2!$A:$E,2,0)</f>
        <v>5034.55</v>
      </c>
      <c r="Q473">
        <f>VLOOKUP($A473,Sheet2!$A:$E,3,0)</f>
        <v>5035.7</v>
      </c>
      <c r="R473">
        <f>VLOOKUP($A473,Sheet2!$A:$E,4,0)</f>
        <v>4983.05</v>
      </c>
      <c r="S473">
        <f>VLOOKUP($A473,Sheet2!$A:$E,5,0)</f>
        <v>5007.8999999999996</v>
      </c>
      <c r="T473">
        <f t="shared" si="134"/>
        <v>168.44999999999982</v>
      </c>
      <c r="U473">
        <f t="shared" si="135"/>
        <v>219.09999999999945</v>
      </c>
      <c r="V473">
        <f t="shared" si="136"/>
        <v>5.9499999999998181</v>
      </c>
      <c r="W473">
        <f t="shared" si="137"/>
        <v>-4.25</v>
      </c>
      <c r="X473" s="5">
        <f t="shared" si="138"/>
        <v>193.85</v>
      </c>
      <c r="Y473">
        <f t="shared" si="139"/>
        <v>228.84999999999982</v>
      </c>
      <c r="Z473">
        <f t="shared" si="140"/>
        <v>155.80000000000001</v>
      </c>
      <c r="AA473">
        <f t="shared" si="141"/>
        <v>197.95000000000002</v>
      </c>
      <c r="AB473">
        <f>IF(Z473/X473&lt;'model parameter'!$B$2,'model parameter'!$B$2,IF(Y473/X473&gt;'model parameter'!$B$1,'model parameter'!$B$1,AA473/X473))</f>
        <v>1.1100000000000001</v>
      </c>
      <c r="AC473">
        <f t="shared" si="151"/>
        <v>0.18447180210547803</v>
      </c>
      <c r="AD473">
        <f t="shared" si="149"/>
        <v>2.9635145506514498</v>
      </c>
      <c r="AF473">
        <f t="shared" si="148"/>
        <v>0.80371421201960291</v>
      </c>
      <c r="AG473">
        <f t="shared" si="142"/>
        <v>1.1805519731751346</v>
      </c>
      <c r="AH473" s="14">
        <f t="shared" si="143"/>
        <v>14595.677556462975</v>
      </c>
      <c r="AI473">
        <f t="shared" si="144"/>
        <v>16079.065199414257</v>
      </c>
      <c r="AJ473" s="14">
        <f t="shared" si="145"/>
        <v>1483.387642951282</v>
      </c>
      <c r="AK473" s="14">
        <f t="shared" si="150"/>
        <v>23344.834792074831</v>
      </c>
      <c r="AL473">
        <f t="shared" si="146"/>
        <v>1.1016319822915268</v>
      </c>
      <c r="AM473">
        <f t="shared" si="152"/>
        <v>7.4682498720823809E-3</v>
      </c>
      <c r="AN473" s="15">
        <f t="shared" si="147"/>
        <v>1</v>
      </c>
    </row>
    <row r="474" spans="1:40" x14ac:dyDescent="0.25">
      <c r="A474" s="2">
        <v>40205</v>
      </c>
      <c r="B474" s="2">
        <v>40206</v>
      </c>
      <c r="C474" t="s">
        <v>15</v>
      </c>
      <c r="D474">
        <v>5200</v>
      </c>
      <c r="E474">
        <v>215</v>
      </c>
      <c r="F474">
        <v>363.8</v>
      </c>
      <c r="G474">
        <v>215</v>
      </c>
      <c r="H474">
        <v>347.85</v>
      </c>
      <c r="I474" t="s">
        <v>16</v>
      </c>
      <c r="J474">
        <v>1.45</v>
      </c>
      <c r="K474">
        <v>1.45</v>
      </c>
      <c r="L474">
        <v>0.5</v>
      </c>
      <c r="M474">
        <v>0.65</v>
      </c>
      <c r="N474">
        <v>4853.1000000000004</v>
      </c>
      <c r="O474">
        <v>245</v>
      </c>
      <c r="P474">
        <f>VLOOKUP($A474,Sheet2!$A:$E,2,0)</f>
        <v>5008.5</v>
      </c>
      <c r="Q474">
        <f>VLOOKUP($A474,Sheet2!$A:$E,3,0)</f>
        <v>5008.5</v>
      </c>
      <c r="R474">
        <f>VLOOKUP($A474,Sheet2!$A:$E,4,0)</f>
        <v>4833.05</v>
      </c>
      <c r="S474">
        <f>VLOOKUP($A474,Sheet2!$A:$E,5,0)</f>
        <v>4853.1000000000004</v>
      </c>
      <c r="T474">
        <f t="shared" si="134"/>
        <v>215</v>
      </c>
      <c r="U474">
        <f t="shared" si="135"/>
        <v>363.8</v>
      </c>
      <c r="V474">
        <f t="shared" si="136"/>
        <v>0.5</v>
      </c>
      <c r="W474">
        <f t="shared" si="137"/>
        <v>1.45</v>
      </c>
      <c r="X474" s="5">
        <f t="shared" si="138"/>
        <v>216.45</v>
      </c>
      <c r="Y474">
        <f t="shared" si="139"/>
        <v>364.3</v>
      </c>
      <c r="Z474">
        <f t="shared" si="140"/>
        <v>216.45</v>
      </c>
      <c r="AA474">
        <f t="shared" si="141"/>
        <v>348.5</v>
      </c>
      <c r="AB474">
        <f>IF(Z474/X474&lt;'model parameter'!$B$2,'model parameter'!$B$2,IF(Y474/X474&gt;'model parameter'!$B$1,'model parameter'!$B$1,AA474/X474))</f>
        <v>1.1100000000000001</v>
      </c>
      <c r="AC474">
        <f t="shared" si="151"/>
        <v>0.20476370033708063</v>
      </c>
      <c r="AD474">
        <f t="shared" si="149"/>
        <v>3.0735145506514501</v>
      </c>
      <c r="AF474">
        <f t="shared" si="148"/>
        <v>1</v>
      </c>
      <c r="AG474">
        <f t="shared" si="142"/>
        <v>1.6830676830676832</v>
      </c>
      <c r="AH474" s="14">
        <f t="shared" si="143"/>
        <v>16291.811533464073</v>
      </c>
      <c r="AI474">
        <f t="shared" si="144"/>
        <v>17959.145530455589</v>
      </c>
      <c r="AJ474" s="14">
        <f t="shared" si="145"/>
        <v>1667.333996991516</v>
      </c>
      <c r="AK474" s="14">
        <f t="shared" si="150"/>
        <v>25012.168789066345</v>
      </c>
      <c r="AL474">
        <f t="shared" si="146"/>
        <v>1.1023418417016881</v>
      </c>
      <c r="AM474">
        <f t="shared" si="152"/>
        <v>8.2325643182796886E-3</v>
      </c>
      <c r="AN474" s="15">
        <f t="shared" si="147"/>
        <v>0</v>
      </c>
    </row>
    <row r="475" spans="1:40" x14ac:dyDescent="0.25">
      <c r="A475" s="2">
        <v>40206</v>
      </c>
      <c r="B475" s="2">
        <v>40206</v>
      </c>
      <c r="C475" t="s">
        <v>15</v>
      </c>
      <c r="D475">
        <v>5200</v>
      </c>
      <c r="E475">
        <v>324.95</v>
      </c>
      <c r="F475">
        <v>375</v>
      </c>
      <c r="G475">
        <v>262.2</v>
      </c>
      <c r="H475">
        <v>331.5</v>
      </c>
      <c r="I475" t="s">
        <v>16</v>
      </c>
      <c r="J475">
        <v>0.45</v>
      </c>
      <c r="K475">
        <v>0.45</v>
      </c>
      <c r="L475">
        <v>0.05</v>
      </c>
      <c r="M475">
        <v>0.05</v>
      </c>
      <c r="N475">
        <v>4867.25</v>
      </c>
      <c r="O475">
        <v>245</v>
      </c>
      <c r="P475">
        <f>VLOOKUP($A475,Sheet2!$A:$E,2,0)</f>
        <v>4863</v>
      </c>
      <c r="Q475">
        <f>VLOOKUP($A475,Sheet2!$A:$E,3,0)</f>
        <v>4929.8999999999996</v>
      </c>
      <c r="R475">
        <f>VLOOKUP($A475,Sheet2!$A:$E,4,0)</f>
        <v>4824.95</v>
      </c>
      <c r="S475">
        <f>VLOOKUP($A475,Sheet2!$A:$E,5,0)</f>
        <v>4867.25</v>
      </c>
      <c r="T475">
        <f t="shared" si="134"/>
        <v>270.55000000000018</v>
      </c>
      <c r="U475">
        <f t="shared" si="135"/>
        <v>375</v>
      </c>
      <c r="V475">
        <f t="shared" si="136"/>
        <v>0.05</v>
      </c>
      <c r="W475">
        <f t="shared" si="137"/>
        <v>-7.9000000000005457</v>
      </c>
      <c r="X475" s="5">
        <f t="shared" si="138"/>
        <v>325.39999999999998</v>
      </c>
      <c r="Y475">
        <f t="shared" si="139"/>
        <v>375.05</v>
      </c>
      <c r="Z475">
        <f t="shared" si="140"/>
        <v>254.29999999999944</v>
      </c>
      <c r="AA475">
        <f t="shared" si="141"/>
        <v>331.55</v>
      </c>
      <c r="AB475">
        <f>IF(Z475/X475&lt;'model parameter'!$B$2,'model parameter'!$B$2,IF(Y475/X475&gt;'model parameter'!$B$1,'model parameter'!$B$1,AA475/X475))</f>
        <v>1.1100000000000001</v>
      </c>
      <c r="AC475">
        <f t="shared" si="151"/>
        <v>0.22728770737415951</v>
      </c>
      <c r="AD475">
        <f t="shared" si="149"/>
        <v>3.1835145506514504</v>
      </c>
      <c r="AF475">
        <f t="shared" si="148"/>
        <v>0.78149969268592334</v>
      </c>
      <c r="AG475">
        <f t="shared" si="142"/>
        <v>1.1525814382298711</v>
      </c>
      <c r="AH475" s="14">
        <f t="shared" si="143"/>
        <v>24468.528205776896</v>
      </c>
      <c r="AI475">
        <f t="shared" si="144"/>
        <v>27022.630135188028</v>
      </c>
      <c r="AJ475" s="14">
        <f t="shared" si="145"/>
        <v>2554.101929411132</v>
      </c>
      <c r="AK475" s="14">
        <f t="shared" si="150"/>
        <v>27566.270718477477</v>
      </c>
      <c r="AL475">
        <f t="shared" si="146"/>
        <v>1.104383145072376</v>
      </c>
      <c r="AM475">
        <f t="shared" si="152"/>
        <v>9.091905273832343E-3</v>
      </c>
      <c r="AN475" s="15">
        <f t="shared" si="147"/>
        <v>1</v>
      </c>
    </row>
    <row r="476" spans="1:40" x14ac:dyDescent="0.25">
      <c r="A476" s="2">
        <v>40207</v>
      </c>
      <c r="B476" s="2">
        <v>40234</v>
      </c>
      <c r="C476" t="s">
        <v>15</v>
      </c>
      <c r="D476">
        <v>4800</v>
      </c>
      <c r="E476">
        <v>165</v>
      </c>
      <c r="F476">
        <v>169</v>
      </c>
      <c r="G476">
        <v>92.2</v>
      </c>
      <c r="H476">
        <v>99.4</v>
      </c>
      <c r="I476" t="s">
        <v>16</v>
      </c>
      <c r="J476">
        <v>140</v>
      </c>
      <c r="K476">
        <v>180.6</v>
      </c>
      <c r="L476">
        <v>122.35</v>
      </c>
      <c r="M476">
        <v>170.85</v>
      </c>
      <c r="N476">
        <v>4882.05</v>
      </c>
      <c r="O476">
        <v>305</v>
      </c>
      <c r="P476">
        <f>VLOOKUP($A476,Sheet2!$A:$E,2,0)</f>
        <v>4866.1499999999996</v>
      </c>
      <c r="Q476">
        <f>VLOOKUP($A476,Sheet2!$A:$E,3,0)</f>
        <v>4893.7</v>
      </c>
      <c r="R476">
        <f>VLOOKUP($A476,Sheet2!$A:$E,4,0)</f>
        <v>4766</v>
      </c>
      <c r="S476">
        <f>VLOOKUP($A476,Sheet2!$A:$E,5,0)</f>
        <v>4882.05</v>
      </c>
      <c r="T476">
        <f t="shared" si="134"/>
        <v>92.2</v>
      </c>
      <c r="U476">
        <f t="shared" si="135"/>
        <v>156.35000000000036</v>
      </c>
      <c r="V476">
        <f t="shared" si="136"/>
        <v>135</v>
      </c>
      <c r="W476">
        <f t="shared" si="137"/>
        <v>180.6</v>
      </c>
      <c r="X476" s="5">
        <f t="shared" si="138"/>
        <v>305</v>
      </c>
      <c r="Y476">
        <f t="shared" si="139"/>
        <v>305</v>
      </c>
      <c r="Z476">
        <f t="shared" si="140"/>
        <v>270.25</v>
      </c>
      <c r="AA476">
        <f t="shared" si="141"/>
        <v>270.25</v>
      </c>
      <c r="AB476">
        <f>IF(Z476/X476&lt;'model parameter'!$B$2,'model parameter'!$B$2,IF(Y476/X476&gt;'model parameter'!$B$1,'model parameter'!$B$1,AA476/X476))</f>
        <v>0.88606557377049178</v>
      </c>
      <c r="AC476">
        <f t="shared" si="151"/>
        <v>0.20139181284546429</v>
      </c>
      <c r="AD476">
        <f t="shared" si="149"/>
        <v>3.0695801244219423</v>
      </c>
      <c r="AF476">
        <f t="shared" si="148"/>
        <v>0.88606557377049178</v>
      </c>
      <c r="AG476">
        <f t="shared" si="142"/>
        <v>1</v>
      </c>
      <c r="AH476" s="14">
        <f t="shared" si="143"/>
        <v>22937.504615917496</v>
      </c>
      <c r="AI476">
        <f t="shared" si="144"/>
        <v>20206.795581005499</v>
      </c>
      <c r="AJ476" s="14">
        <f t="shared" si="145"/>
        <v>-2730.7090349119972</v>
      </c>
      <c r="AK476" s="14">
        <f t="shared" si="150"/>
        <v>24835.56168356548</v>
      </c>
      <c r="AL476">
        <f t="shared" si="146"/>
        <v>0.8809500387842093</v>
      </c>
      <c r="AM476">
        <f t="shared" si="152"/>
        <v>8.0095143036049594E-3</v>
      </c>
      <c r="AN476" s="15">
        <f t="shared" si="147"/>
        <v>0</v>
      </c>
    </row>
    <row r="477" spans="1:40" x14ac:dyDescent="0.25">
      <c r="A477" s="2">
        <v>40210</v>
      </c>
      <c r="B477" s="2">
        <v>40234</v>
      </c>
      <c r="C477" t="s">
        <v>15</v>
      </c>
      <c r="D477">
        <v>4800</v>
      </c>
      <c r="E477">
        <v>110</v>
      </c>
      <c r="F477">
        <v>119</v>
      </c>
      <c r="G477">
        <v>70.349999999999994</v>
      </c>
      <c r="H477">
        <v>79.25</v>
      </c>
      <c r="I477" t="s">
        <v>16</v>
      </c>
      <c r="J477">
        <v>158</v>
      </c>
      <c r="K477">
        <v>192</v>
      </c>
      <c r="L477">
        <v>139</v>
      </c>
      <c r="M477">
        <v>175.5</v>
      </c>
      <c r="N477">
        <v>4899.7</v>
      </c>
      <c r="O477">
        <v>305</v>
      </c>
      <c r="P477">
        <f>VLOOKUP($A477,Sheet2!$A:$E,2,0)</f>
        <v>4882.05</v>
      </c>
      <c r="Q477">
        <f>VLOOKUP($A477,Sheet2!$A:$E,3,0)</f>
        <v>4918.8</v>
      </c>
      <c r="R477">
        <f>VLOOKUP($A477,Sheet2!$A:$E,4,0)</f>
        <v>4827.1499999999996</v>
      </c>
      <c r="S477">
        <f>VLOOKUP($A477,Sheet2!$A:$E,5,0)</f>
        <v>4899.7</v>
      </c>
      <c r="T477">
        <f t="shared" si="134"/>
        <v>73.199999999999818</v>
      </c>
      <c r="U477">
        <f t="shared" si="135"/>
        <v>111.85000000000036</v>
      </c>
      <c r="V477">
        <f t="shared" si="136"/>
        <v>146.14999999999964</v>
      </c>
      <c r="W477">
        <f t="shared" si="137"/>
        <v>189.15000000000055</v>
      </c>
      <c r="X477" s="5">
        <f t="shared" si="138"/>
        <v>268</v>
      </c>
      <c r="Y477">
        <f t="shared" si="139"/>
        <v>268</v>
      </c>
      <c r="Z477">
        <f t="shared" si="140"/>
        <v>250.85000000000036</v>
      </c>
      <c r="AA477">
        <f t="shared" si="141"/>
        <v>254.75</v>
      </c>
      <c r="AB477">
        <f>IF(Z477/X477&lt;'model parameter'!$B$2,'model parameter'!$B$2,IF(Y477/X477&gt;'model parameter'!$B$1,'model parameter'!$B$1,AA477/X477))</f>
        <v>0.95055970149253732</v>
      </c>
      <c r="AC477">
        <f t="shared" si="151"/>
        <v>0.19143494150142548</v>
      </c>
      <c r="AD477">
        <f t="shared" si="149"/>
        <v>3.0201398259144794</v>
      </c>
      <c r="AF477">
        <f t="shared" si="148"/>
        <v>0.93600746268656854</v>
      </c>
      <c r="AG477">
        <f t="shared" si="142"/>
        <v>1</v>
      </c>
      <c r="AH477" s="14">
        <f t="shared" si="143"/>
        <v>20160.648104897999</v>
      </c>
      <c r="AI477">
        <f t="shared" si="144"/>
        <v>19045.141864544497</v>
      </c>
      <c r="AJ477" s="14">
        <f t="shared" si="145"/>
        <v>-1115.5062403535012</v>
      </c>
      <c r="AK477" s="14">
        <f t="shared" si="150"/>
        <v>23720.055443211979</v>
      </c>
      <c r="AL477">
        <f t="shared" si="146"/>
        <v>0.94466912796903135</v>
      </c>
      <c r="AM477">
        <f t="shared" si="152"/>
        <v>7.5663408926419807E-3</v>
      </c>
      <c r="AN477" s="15">
        <f t="shared" si="147"/>
        <v>0</v>
      </c>
    </row>
    <row r="478" spans="1:40" x14ac:dyDescent="0.25">
      <c r="A478" s="2">
        <v>40211</v>
      </c>
      <c r="B478" s="2">
        <v>40234</v>
      </c>
      <c r="C478" t="s">
        <v>15</v>
      </c>
      <c r="D478">
        <v>4800</v>
      </c>
      <c r="E478">
        <v>70.2</v>
      </c>
      <c r="F478">
        <v>120.8</v>
      </c>
      <c r="G478">
        <v>62.5</v>
      </c>
      <c r="H478">
        <v>112.4</v>
      </c>
      <c r="I478" t="s">
        <v>16</v>
      </c>
      <c r="J478">
        <v>191.05</v>
      </c>
      <c r="K478">
        <v>197.85</v>
      </c>
      <c r="L478">
        <v>123.15</v>
      </c>
      <c r="M478">
        <v>129.69999999999999</v>
      </c>
      <c r="N478">
        <v>4830.1000000000004</v>
      </c>
      <c r="O478">
        <v>305</v>
      </c>
      <c r="P478">
        <f>VLOOKUP($A478,Sheet2!$A:$E,2,0)</f>
        <v>4907.8500000000004</v>
      </c>
      <c r="Q478">
        <f>VLOOKUP($A478,Sheet2!$A:$E,3,0)</f>
        <v>4951.1499999999996</v>
      </c>
      <c r="R478">
        <f>VLOOKUP($A478,Sheet2!$A:$E,4,0)</f>
        <v>4814.1000000000004</v>
      </c>
      <c r="S478">
        <f>VLOOKUP($A478,Sheet2!$A:$E,5,0)</f>
        <v>4830.1000000000004</v>
      </c>
      <c r="T478">
        <f t="shared" si="134"/>
        <v>62.5</v>
      </c>
      <c r="U478">
        <f t="shared" si="135"/>
        <v>109.04999999999927</v>
      </c>
      <c r="V478">
        <f t="shared" si="136"/>
        <v>134.90000000000055</v>
      </c>
      <c r="W478">
        <f t="shared" si="137"/>
        <v>197.85</v>
      </c>
      <c r="X478" s="5">
        <f t="shared" si="138"/>
        <v>261.25</v>
      </c>
      <c r="Y478">
        <f t="shared" si="139"/>
        <v>261.25</v>
      </c>
      <c r="Z478">
        <f t="shared" si="140"/>
        <v>232.19999999999928</v>
      </c>
      <c r="AA478">
        <f t="shared" si="141"/>
        <v>242.1</v>
      </c>
      <c r="AB478">
        <f>IF(Z478/X478&lt;'model parameter'!$B$2,'model parameter'!$B$2,IF(Y478/X478&gt;'model parameter'!$B$1,'model parameter'!$B$1,AA478/X478))</f>
        <v>0.92669856459330147</v>
      </c>
      <c r="AC478">
        <f t="shared" si="151"/>
        <v>0.17740248550237364</v>
      </c>
      <c r="AD478">
        <f t="shared" si="149"/>
        <v>2.9468383905077808</v>
      </c>
      <c r="AF478">
        <f t="shared" si="148"/>
        <v>0.88880382775119338</v>
      </c>
      <c r="AG478">
        <f t="shared" si="142"/>
        <v>1</v>
      </c>
      <c r="AH478" s="14">
        <f t="shared" si="143"/>
        <v>19654.059417076871</v>
      </c>
      <c r="AI478">
        <f t="shared" si="144"/>
        <v>18097.082541110198</v>
      </c>
      <c r="AJ478" s="14">
        <f t="shared" si="145"/>
        <v>-1556.9768759666731</v>
      </c>
      <c r="AK478" s="14">
        <f t="shared" si="150"/>
        <v>22163.078567245306</v>
      </c>
      <c r="AL478">
        <f t="shared" si="146"/>
        <v>0.92078090113974831</v>
      </c>
      <c r="AM478">
        <f t="shared" si="152"/>
        <v>6.966942185457411E-3</v>
      </c>
      <c r="AN478" s="15">
        <f t="shared" si="147"/>
        <v>0</v>
      </c>
    </row>
    <row r="479" spans="1:40" x14ac:dyDescent="0.25">
      <c r="A479" s="2">
        <v>40212</v>
      </c>
      <c r="B479" s="2">
        <v>40234</v>
      </c>
      <c r="C479" t="s">
        <v>15</v>
      </c>
      <c r="D479">
        <v>4800</v>
      </c>
      <c r="E479">
        <v>95</v>
      </c>
      <c r="F479">
        <v>98</v>
      </c>
      <c r="G479">
        <v>55.65</v>
      </c>
      <c r="H479">
        <v>63.5</v>
      </c>
      <c r="I479" t="s">
        <v>16</v>
      </c>
      <c r="J479">
        <v>144.94999999999999</v>
      </c>
      <c r="K479">
        <v>201</v>
      </c>
      <c r="L479">
        <v>141.19999999999999</v>
      </c>
      <c r="M479">
        <v>185.1</v>
      </c>
      <c r="N479">
        <v>4931.8500000000004</v>
      </c>
      <c r="O479">
        <v>305</v>
      </c>
      <c r="P479">
        <f>VLOOKUP($A479,Sheet2!$A:$E,2,0)</f>
        <v>4831</v>
      </c>
      <c r="Q479">
        <f>VLOOKUP($A479,Sheet2!$A:$E,3,0)</f>
        <v>4949.1499999999996</v>
      </c>
      <c r="R479">
        <f>VLOOKUP($A479,Sheet2!$A:$E,4,0)</f>
        <v>4831</v>
      </c>
      <c r="S479">
        <f>VLOOKUP($A479,Sheet2!$A:$E,5,0)</f>
        <v>4931.8500000000004</v>
      </c>
      <c r="T479">
        <f t="shared" si="134"/>
        <v>55.65</v>
      </c>
      <c r="U479">
        <f t="shared" si="135"/>
        <v>98</v>
      </c>
      <c r="V479">
        <f t="shared" si="136"/>
        <v>141.19999999999999</v>
      </c>
      <c r="W479">
        <f t="shared" si="137"/>
        <v>201</v>
      </c>
      <c r="X479" s="5">
        <f t="shared" si="138"/>
        <v>239.95</v>
      </c>
      <c r="Y479">
        <f t="shared" si="139"/>
        <v>256.64999999999998</v>
      </c>
      <c r="Z479">
        <f t="shared" si="140"/>
        <v>239.2</v>
      </c>
      <c r="AA479">
        <f t="shared" si="141"/>
        <v>248.6</v>
      </c>
      <c r="AB479">
        <f>IF(Z479/X479&lt;'model parameter'!$B$2,'model parameter'!$B$2,IF(Y479/X479&gt;'model parameter'!$B$1,'model parameter'!$B$1,AA479/X479))</f>
        <v>1.0360491769118567</v>
      </c>
      <c r="AC479">
        <f t="shared" si="151"/>
        <v>0.18379769908685181</v>
      </c>
      <c r="AD479">
        <f t="shared" si="149"/>
        <v>2.9828875674196373</v>
      </c>
      <c r="AF479">
        <f t="shared" si="148"/>
        <v>0.99687434882267134</v>
      </c>
      <c r="AG479">
        <f t="shared" si="142"/>
        <v>1.0695978328818503</v>
      </c>
      <c r="AH479" s="14">
        <f t="shared" si="143"/>
        <v>18055.490668841325</v>
      </c>
      <c r="AI479">
        <f t="shared" si="144"/>
        <v>18584.227648013199</v>
      </c>
      <c r="AJ479" s="14">
        <f t="shared" si="145"/>
        <v>528.73697917187383</v>
      </c>
      <c r="AK479" s="14">
        <f t="shared" si="150"/>
        <v>22691.81554641718</v>
      </c>
      <c r="AL479">
        <f t="shared" si="146"/>
        <v>1.0292839994697194</v>
      </c>
      <c r="AM479">
        <f t="shared" si="152"/>
        <v>7.1709621167219111E-3</v>
      </c>
      <c r="AN479" s="15">
        <f t="shared" si="147"/>
        <v>0</v>
      </c>
    </row>
    <row r="480" spans="1:40" x14ac:dyDescent="0.25">
      <c r="A480" s="2">
        <v>40213</v>
      </c>
      <c r="B480" s="2">
        <v>40234</v>
      </c>
      <c r="C480" t="s">
        <v>15</v>
      </c>
      <c r="D480">
        <v>4800</v>
      </c>
      <c r="E480">
        <v>72.3</v>
      </c>
      <c r="F480">
        <v>101.45</v>
      </c>
      <c r="G480">
        <v>66.150000000000006</v>
      </c>
      <c r="H480">
        <v>97.05</v>
      </c>
      <c r="I480" t="s">
        <v>16</v>
      </c>
      <c r="J480">
        <v>163.05000000000001</v>
      </c>
      <c r="K480">
        <v>171</v>
      </c>
      <c r="L480">
        <v>120.7</v>
      </c>
      <c r="M480">
        <v>125.65</v>
      </c>
      <c r="N480">
        <v>4845.3500000000004</v>
      </c>
      <c r="O480">
        <v>305</v>
      </c>
      <c r="P480">
        <f>VLOOKUP($A480,Sheet2!$A:$E,2,0)</f>
        <v>4931.3</v>
      </c>
      <c r="Q480">
        <f>VLOOKUP($A480,Sheet2!$A:$E,3,0)</f>
        <v>4931.3</v>
      </c>
      <c r="R480">
        <f>VLOOKUP($A480,Sheet2!$A:$E,4,0)</f>
        <v>4832.3500000000004</v>
      </c>
      <c r="S480">
        <f>VLOOKUP($A480,Sheet2!$A:$E,5,0)</f>
        <v>4845.3500000000004</v>
      </c>
      <c r="T480">
        <f t="shared" si="134"/>
        <v>66.150000000000006</v>
      </c>
      <c r="U480">
        <f t="shared" si="135"/>
        <v>88.349999999999454</v>
      </c>
      <c r="V480">
        <f t="shared" si="136"/>
        <v>133.80000000000018</v>
      </c>
      <c r="W480">
        <f t="shared" si="137"/>
        <v>171</v>
      </c>
      <c r="X480" s="5">
        <f t="shared" si="138"/>
        <v>235.35000000000002</v>
      </c>
      <c r="Y480">
        <f t="shared" si="139"/>
        <v>237.15</v>
      </c>
      <c r="Z480">
        <f t="shared" si="140"/>
        <v>209.04999999999944</v>
      </c>
      <c r="AA480">
        <f t="shared" si="141"/>
        <v>222.7</v>
      </c>
      <c r="AB480">
        <f>IF(Z480/X480&lt;'model parameter'!$B$2,'model parameter'!$B$2,IF(Y480/X480&gt;'model parameter'!$B$1,'model parameter'!$B$1,AA480/X480))</f>
        <v>0.94625026556192893</v>
      </c>
      <c r="AC480">
        <f t="shared" si="151"/>
        <v>0.17391862157060503</v>
      </c>
      <c r="AD480">
        <f t="shared" si="149"/>
        <v>2.9291378329815663</v>
      </c>
      <c r="AF480">
        <f t="shared" si="148"/>
        <v>0.88825154025918596</v>
      </c>
      <c r="AG480">
        <f t="shared" si="142"/>
        <v>1.0076481835564053</v>
      </c>
      <c r="AH480" s="14">
        <f t="shared" si="143"/>
        <v>17710.259859363221</v>
      </c>
      <c r="AI480">
        <f t="shared" si="144"/>
        <v>16643.141760507402</v>
      </c>
      <c r="AJ480" s="14">
        <f t="shared" si="145"/>
        <v>-1067.118098855819</v>
      </c>
      <c r="AK480" s="14">
        <f t="shared" si="150"/>
        <v>21624.697447561361</v>
      </c>
      <c r="AL480">
        <f t="shared" si="146"/>
        <v>0.93974576842294921</v>
      </c>
      <c r="AM480">
        <f t="shared" si="152"/>
        <v>6.7388813047106911E-3</v>
      </c>
      <c r="AN480" s="15">
        <f t="shared" si="147"/>
        <v>0</v>
      </c>
    </row>
    <row r="481" spans="1:40" x14ac:dyDescent="0.25">
      <c r="A481" s="2">
        <v>40214</v>
      </c>
      <c r="B481" s="2">
        <v>40234</v>
      </c>
      <c r="C481" t="s">
        <v>15</v>
      </c>
      <c r="D481">
        <v>4800</v>
      </c>
      <c r="E481">
        <v>152.1</v>
      </c>
      <c r="F481">
        <v>195</v>
      </c>
      <c r="G481">
        <v>138.9</v>
      </c>
      <c r="H481">
        <v>173.55</v>
      </c>
      <c r="I481" t="s">
        <v>16</v>
      </c>
      <c r="J481">
        <v>75</v>
      </c>
      <c r="K481">
        <v>94.9</v>
      </c>
      <c r="L481">
        <v>75</v>
      </c>
      <c r="M481">
        <v>80.349999999999994</v>
      </c>
      <c r="N481">
        <v>4718.6499999999996</v>
      </c>
      <c r="O481">
        <v>305</v>
      </c>
      <c r="P481">
        <f>VLOOKUP($A481,Sheet2!$A:$E,2,0)</f>
        <v>4819.6499999999996</v>
      </c>
      <c r="Q481">
        <f>VLOOKUP($A481,Sheet2!$A:$E,3,0)</f>
        <v>4827</v>
      </c>
      <c r="R481">
        <f>VLOOKUP($A481,Sheet2!$A:$E,4,0)</f>
        <v>4692.3500000000004</v>
      </c>
      <c r="S481">
        <f>VLOOKUP($A481,Sheet2!$A:$E,5,0)</f>
        <v>4718.6499999999996</v>
      </c>
      <c r="T481">
        <f t="shared" si="134"/>
        <v>138.9</v>
      </c>
      <c r="U481">
        <f t="shared" si="135"/>
        <v>182.64999999999964</v>
      </c>
      <c r="V481">
        <f t="shared" si="136"/>
        <v>87.350000000000364</v>
      </c>
      <c r="W481">
        <f t="shared" si="137"/>
        <v>94.9</v>
      </c>
      <c r="X481" s="5">
        <f t="shared" si="138"/>
        <v>227.1</v>
      </c>
      <c r="Y481">
        <f t="shared" si="139"/>
        <v>282.35000000000036</v>
      </c>
      <c r="Z481">
        <f t="shared" si="140"/>
        <v>227.1</v>
      </c>
      <c r="AA481">
        <f t="shared" si="141"/>
        <v>253.9</v>
      </c>
      <c r="AB481">
        <f>IF(Z481/X481&lt;'model parameter'!$B$2,'model parameter'!$B$2,IF(Y481/X481&gt;'model parameter'!$B$1,'model parameter'!$B$1,AA481/X481))</f>
        <v>1.1100000000000001</v>
      </c>
      <c r="AC481">
        <f t="shared" si="151"/>
        <v>0.19304966994337161</v>
      </c>
      <c r="AD481">
        <f t="shared" si="149"/>
        <v>3.0391378329815666</v>
      </c>
      <c r="AF481">
        <f t="shared" si="148"/>
        <v>1</v>
      </c>
      <c r="AG481">
        <f t="shared" si="142"/>
        <v>1.2432848965213579</v>
      </c>
      <c r="AH481" s="14">
        <f t="shared" si="143"/>
        <v>17091.095907581846</v>
      </c>
      <c r="AI481">
        <f t="shared" si="144"/>
        <v>18845.11258911002</v>
      </c>
      <c r="AJ481" s="14">
        <f t="shared" si="145"/>
        <v>1754.0166815281736</v>
      </c>
      <c r="AK481" s="14">
        <f t="shared" si="150"/>
        <v>23378.714129089534</v>
      </c>
      <c r="AL481">
        <f t="shared" si="146"/>
        <v>1.1026275138243222</v>
      </c>
      <c r="AM481">
        <f t="shared" si="152"/>
        <v>7.4304759389703543E-3</v>
      </c>
      <c r="AN481" s="15">
        <f t="shared" si="147"/>
        <v>0</v>
      </c>
    </row>
    <row r="482" spans="1:40" x14ac:dyDescent="0.25">
      <c r="A482" s="2">
        <v>40215</v>
      </c>
      <c r="B482" s="2">
        <v>40234</v>
      </c>
      <c r="C482" t="s">
        <v>15</v>
      </c>
      <c r="D482">
        <v>4800</v>
      </c>
      <c r="E482">
        <v>120.35</v>
      </c>
      <c r="F482">
        <v>152.69999999999999</v>
      </c>
      <c r="G482">
        <v>120.35</v>
      </c>
      <c r="H482">
        <v>142.4</v>
      </c>
      <c r="I482" t="s">
        <v>16</v>
      </c>
      <c r="J482">
        <v>81</v>
      </c>
      <c r="K482">
        <v>93.3</v>
      </c>
      <c r="L482">
        <v>81</v>
      </c>
      <c r="M482">
        <v>87.95</v>
      </c>
      <c r="N482">
        <v>4757.25</v>
      </c>
      <c r="O482">
        <v>305</v>
      </c>
      <c r="P482">
        <f>VLOOKUP($A482,Sheet2!$A:$E,2,0)</f>
        <v>4712.75</v>
      </c>
      <c r="Q482">
        <f>VLOOKUP($A482,Sheet2!$A:$E,3,0)</f>
        <v>4768.1499999999996</v>
      </c>
      <c r="R482">
        <f>VLOOKUP($A482,Sheet2!$A:$E,4,0)</f>
        <v>4712.75</v>
      </c>
      <c r="S482">
        <f>VLOOKUP($A482,Sheet2!$A:$E,5,0)</f>
        <v>4757.25</v>
      </c>
      <c r="T482">
        <f t="shared" si="134"/>
        <v>125.15000000000055</v>
      </c>
      <c r="U482">
        <f t="shared" si="135"/>
        <v>152.69999999999999</v>
      </c>
      <c r="V482">
        <f t="shared" si="136"/>
        <v>81</v>
      </c>
      <c r="W482">
        <f t="shared" si="137"/>
        <v>88.5</v>
      </c>
      <c r="X482" s="5">
        <f t="shared" si="138"/>
        <v>201.35</v>
      </c>
      <c r="Y482">
        <f t="shared" si="139"/>
        <v>233.7</v>
      </c>
      <c r="Z482">
        <f t="shared" si="140"/>
        <v>201.35</v>
      </c>
      <c r="AA482">
        <f t="shared" si="141"/>
        <v>230.35000000000002</v>
      </c>
      <c r="AB482">
        <f>IF(Z482/X482&lt;'model parameter'!$B$2,'model parameter'!$B$2,IF(Y482/X482&gt;'model parameter'!$B$1,'model parameter'!$B$1,AA482/X482))</f>
        <v>1.1100000000000001</v>
      </c>
      <c r="AC482">
        <f t="shared" si="151"/>
        <v>0.21428513363714249</v>
      </c>
      <c r="AD482">
        <f t="shared" si="149"/>
        <v>3.1491378329815669</v>
      </c>
      <c r="AF482">
        <f t="shared" si="148"/>
        <v>1</v>
      </c>
      <c r="AG482">
        <f t="shared" si="142"/>
        <v>1.1606655078222001</v>
      </c>
      <c r="AH482" s="14">
        <f t="shared" si="143"/>
        <v>15158.553876264225</v>
      </c>
      <c r="AI482">
        <f t="shared" si="144"/>
        <v>16702.985663255407</v>
      </c>
      <c r="AJ482" s="14">
        <f t="shared" si="145"/>
        <v>1544.4317869911829</v>
      </c>
      <c r="AK482" s="14">
        <f t="shared" si="150"/>
        <v>24923.145916080717</v>
      </c>
      <c r="AL482">
        <f t="shared" si="146"/>
        <v>1.1018851665929363</v>
      </c>
      <c r="AM482">
        <f t="shared" si="152"/>
        <v>8.1875312178771534E-3</v>
      </c>
      <c r="AN482" s="15">
        <f t="shared" si="147"/>
        <v>0</v>
      </c>
    </row>
    <row r="483" spans="1:40" x14ac:dyDescent="0.25">
      <c r="A483" s="2">
        <v>40217</v>
      </c>
      <c r="B483" s="2">
        <v>40234</v>
      </c>
      <c r="C483" t="s">
        <v>15</v>
      </c>
      <c r="D483">
        <v>4800</v>
      </c>
      <c r="E483">
        <v>150</v>
      </c>
      <c r="F483">
        <v>198</v>
      </c>
      <c r="G483">
        <v>105.5</v>
      </c>
      <c r="H483">
        <v>128.55000000000001</v>
      </c>
      <c r="I483" t="s">
        <v>16</v>
      </c>
      <c r="J483">
        <v>85</v>
      </c>
      <c r="K483">
        <v>110</v>
      </c>
      <c r="L483">
        <v>64.5</v>
      </c>
      <c r="M483">
        <v>92.85</v>
      </c>
      <c r="N483">
        <v>4760.3999999999996</v>
      </c>
      <c r="O483">
        <v>305</v>
      </c>
      <c r="P483">
        <f>VLOOKUP($A483,Sheet2!$A:$E,2,0)</f>
        <v>4755.3500000000004</v>
      </c>
      <c r="Q483">
        <f>VLOOKUP($A483,Sheet2!$A:$E,3,0)</f>
        <v>4799.05</v>
      </c>
      <c r="R483">
        <f>VLOOKUP($A483,Sheet2!$A:$E,4,0)</f>
        <v>4675.3999999999996</v>
      </c>
      <c r="S483">
        <f>VLOOKUP($A483,Sheet2!$A:$E,5,0)</f>
        <v>4760.3999999999996</v>
      </c>
      <c r="T483">
        <f t="shared" si="134"/>
        <v>110.94999999999982</v>
      </c>
      <c r="U483">
        <f t="shared" si="135"/>
        <v>189.10000000000036</v>
      </c>
      <c r="V483">
        <f t="shared" si="136"/>
        <v>73.399999999999636</v>
      </c>
      <c r="W483">
        <f t="shared" si="137"/>
        <v>104.55000000000018</v>
      </c>
      <c r="X483" s="5">
        <f t="shared" si="138"/>
        <v>235</v>
      </c>
      <c r="Y483">
        <f t="shared" si="139"/>
        <v>271.39999999999964</v>
      </c>
      <c r="Z483">
        <f t="shared" si="140"/>
        <v>210.05000000000018</v>
      </c>
      <c r="AA483">
        <f t="shared" si="141"/>
        <v>221.4</v>
      </c>
      <c r="AB483">
        <f>IF(Z483/X483&lt;'model parameter'!$B$2,'model parameter'!$B$2,IF(Y483/X483&gt;'model parameter'!$B$1,'model parameter'!$B$1,AA483/X483))</f>
        <v>1.1100000000000001</v>
      </c>
      <c r="AC483">
        <f t="shared" si="151"/>
        <v>0.23785649833722819</v>
      </c>
      <c r="AD483">
        <f t="shared" si="149"/>
        <v>3.2591378329815672</v>
      </c>
      <c r="AF483">
        <f t="shared" si="148"/>
        <v>0.89382978723404338</v>
      </c>
      <c r="AG483">
        <f t="shared" si="142"/>
        <v>1.1548936170212751</v>
      </c>
      <c r="AH483" s="14">
        <f t="shared" si="143"/>
        <v>17683.992297772496</v>
      </c>
      <c r="AI483">
        <f t="shared" si="144"/>
        <v>19502.308811022696</v>
      </c>
      <c r="AJ483" s="14">
        <f t="shared" si="145"/>
        <v>1818.3165132501999</v>
      </c>
      <c r="AK483" s="14">
        <f t="shared" si="150"/>
        <v>26741.462429330917</v>
      </c>
      <c r="AL483">
        <f t="shared" si="146"/>
        <v>1.1028227383631715</v>
      </c>
      <c r="AM483">
        <f t="shared" si="152"/>
        <v>9.0293955981332347E-3</v>
      </c>
      <c r="AN483" s="15">
        <f t="shared" si="147"/>
        <v>1</v>
      </c>
    </row>
    <row r="484" spans="1:40" x14ac:dyDescent="0.25">
      <c r="A484" s="2">
        <v>40218</v>
      </c>
      <c r="B484" s="2">
        <v>40234</v>
      </c>
      <c r="C484" t="s">
        <v>15</v>
      </c>
      <c r="D484">
        <v>4800</v>
      </c>
      <c r="E484">
        <v>130.30000000000001</v>
      </c>
      <c r="F484">
        <v>145.80000000000001</v>
      </c>
      <c r="G484">
        <v>100.1</v>
      </c>
      <c r="H484">
        <v>108.15</v>
      </c>
      <c r="I484" t="s">
        <v>16</v>
      </c>
      <c r="J484">
        <v>85.1</v>
      </c>
      <c r="K484">
        <v>115.7</v>
      </c>
      <c r="L484">
        <v>80.099999999999994</v>
      </c>
      <c r="M484">
        <v>101.35</v>
      </c>
      <c r="N484">
        <v>4792.6499999999996</v>
      </c>
      <c r="O484">
        <v>305</v>
      </c>
      <c r="P484">
        <f>VLOOKUP($A484,Sheet2!$A:$E,2,0)</f>
        <v>4760.55</v>
      </c>
      <c r="Q484">
        <f>VLOOKUP($A484,Sheet2!$A:$E,3,0)</f>
        <v>4810.3999999999996</v>
      </c>
      <c r="R484">
        <f>VLOOKUP($A484,Sheet2!$A:$E,4,0)</f>
        <v>4739.3500000000004</v>
      </c>
      <c r="S484">
        <f>VLOOKUP($A484,Sheet2!$A:$E,5,0)</f>
        <v>4792.6499999999996</v>
      </c>
      <c r="T484">
        <f t="shared" si="134"/>
        <v>105.30000000000018</v>
      </c>
      <c r="U484">
        <f t="shared" si="135"/>
        <v>140.75</v>
      </c>
      <c r="V484">
        <f t="shared" si="136"/>
        <v>85.150000000000546</v>
      </c>
      <c r="W484">
        <f t="shared" si="137"/>
        <v>110.5</v>
      </c>
      <c r="X484" s="5">
        <f t="shared" si="138"/>
        <v>215.4</v>
      </c>
      <c r="Y484">
        <f t="shared" si="139"/>
        <v>230.95000000000056</v>
      </c>
      <c r="Z484">
        <f t="shared" si="140"/>
        <v>209.5</v>
      </c>
      <c r="AA484">
        <f t="shared" si="141"/>
        <v>209.5</v>
      </c>
      <c r="AB484">
        <f>IF(Z484/X484&lt;'model parameter'!$B$2,'model parameter'!$B$2,IF(Y484/X484&gt;'model parameter'!$B$1,'model parameter'!$B$1,AA484/X484))</f>
        <v>0.97260909935004636</v>
      </c>
      <c r="AC484">
        <f t="shared" si="151"/>
        <v>0.23134139462232731</v>
      </c>
      <c r="AD484">
        <f t="shared" si="149"/>
        <v>3.2317469323316135</v>
      </c>
      <c r="AF484">
        <f t="shared" si="148"/>
        <v>0.97260909935004636</v>
      </c>
      <c r="AG484">
        <f t="shared" si="142"/>
        <v>1.0721912720519988</v>
      </c>
      <c r="AH484" s="14">
        <f t="shared" si="143"/>
        <v>16213.008848691899</v>
      </c>
      <c r="AI484">
        <f t="shared" si="144"/>
        <v>15653.862466488999</v>
      </c>
      <c r="AJ484" s="14">
        <f t="shared" si="145"/>
        <v>-559.14638220289999</v>
      </c>
      <c r="AK484" s="14">
        <f t="shared" si="150"/>
        <v>26182.316047128017</v>
      </c>
      <c r="AL484">
        <f t="shared" si="146"/>
        <v>0.96551248522583688</v>
      </c>
      <c r="AM484">
        <f t="shared" si="152"/>
        <v>8.7179941840408517E-3</v>
      </c>
      <c r="AN484" s="15">
        <f t="shared" si="147"/>
        <v>0</v>
      </c>
    </row>
    <row r="485" spans="1:40" x14ac:dyDescent="0.25">
      <c r="A485" s="2">
        <v>40219</v>
      </c>
      <c r="B485" s="2">
        <v>40234</v>
      </c>
      <c r="C485" t="s">
        <v>15</v>
      </c>
      <c r="D485">
        <v>4800</v>
      </c>
      <c r="E485">
        <v>95.05</v>
      </c>
      <c r="F485">
        <v>138</v>
      </c>
      <c r="G485">
        <v>90.8</v>
      </c>
      <c r="H485">
        <v>131.25</v>
      </c>
      <c r="I485" t="s">
        <v>16</v>
      </c>
      <c r="J485">
        <v>109</v>
      </c>
      <c r="K485">
        <v>110.7</v>
      </c>
      <c r="L485">
        <v>75.05</v>
      </c>
      <c r="M485">
        <v>79.900000000000006</v>
      </c>
      <c r="N485">
        <v>4757.2</v>
      </c>
      <c r="O485">
        <v>305</v>
      </c>
      <c r="P485">
        <f>VLOOKUP($A485,Sheet2!$A:$E,2,0)</f>
        <v>4793</v>
      </c>
      <c r="Q485">
        <f>VLOOKUP($A485,Sheet2!$A:$E,3,0)</f>
        <v>4826.8500000000004</v>
      </c>
      <c r="R485">
        <f>VLOOKUP($A485,Sheet2!$A:$E,4,0)</f>
        <v>4748.1000000000004</v>
      </c>
      <c r="S485">
        <f>VLOOKUP($A485,Sheet2!$A:$E,5,0)</f>
        <v>4757.2</v>
      </c>
      <c r="T485">
        <f t="shared" si="134"/>
        <v>90.8</v>
      </c>
      <c r="U485">
        <f t="shared" si="135"/>
        <v>126.94999999999982</v>
      </c>
      <c r="V485">
        <f t="shared" si="136"/>
        <v>86.100000000000364</v>
      </c>
      <c r="W485">
        <f t="shared" si="137"/>
        <v>110.7</v>
      </c>
      <c r="X485" s="5">
        <f t="shared" si="138"/>
        <v>204.05</v>
      </c>
      <c r="Y485">
        <f t="shared" si="139"/>
        <v>224.10000000000036</v>
      </c>
      <c r="Z485">
        <f t="shared" si="140"/>
        <v>201.5</v>
      </c>
      <c r="AA485">
        <f t="shared" si="141"/>
        <v>211.15</v>
      </c>
      <c r="AB485">
        <f>IF(Z485/X485&lt;'model parameter'!$B$2,'model parameter'!$B$2,IF(Y485/X485&gt;'model parameter'!$B$1,'model parameter'!$B$1,AA485/X485))</f>
        <v>1.0347953932859593</v>
      </c>
      <c r="AC485">
        <f t="shared" si="151"/>
        <v>0.23939100943153349</v>
      </c>
      <c r="AD485">
        <f t="shared" si="149"/>
        <v>3.2665423256175727</v>
      </c>
      <c r="AF485">
        <f t="shared" si="148"/>
        <v>0.98750306297476098</v>
      </c>
      <c r="AG485">
        <f t="shared" si="142"/>
        <v>1.0982602303357039</v>
      </c>
      <c r="AH485" s="14">
        <f t="shared" si="143"/>
        <v>15361.189351392675</v>
      </c>
      <c r="AI485">
        <f t="shared" si="144"/>
        <v>15777.5223782413</v>
      </c>
      <c r="AJ485" s="14">
        <f t="shared" si="145"/>
        <v>416.33302684862429</v>
      </c>
      <c r="AK485" s="14">
        <f t="shared" si="150"/>
        <v>26598.649073976641</v>
      </c>
      <c r="AL485">
        <f t="shared" si="146"/>
        <v>1.0271029161430705</v>
      </c>
      <c r="AM485">
        <f t="shared" si="152"/>
        <v>8.9542772493466875E-3</v>
      </c>
      <c r="AN485" s="15">
        <f t="shared" si="147"/>
        <v>0</v>
      </c>
    </row>
    <row r="486" spans="1:40" x14ac:dyDescent="0.25">
      <c r="A486" s="2">
        <v>40220</v>
      </c>
      <c r="B486" s="2">
        <v>40234</v>
      </c>
      <c r="C486" t="s">
        <v>15</v>
      </c>
      <c r="D486">
        <v>4800</v>
      </c>
      <c r="E486">
        <v>114.65</v>
      </c>
      <c r="F486">
        <v>114.65</v>
      </c>
      <c r="G486">
        <v>70.8</v>
      </c>
      <c r="H486">
        <v>79.25</v>
      </c>
      <c r="I486" t="s">
        <v>16</v>
      </c>
      <c r="J486">
        <v>92.1</v>
      </c>
      <c r="K486">
        <v>118</v>
      </c>
      <c r="L486">
        <v>90</v>
      </c>
      <c r="M486">
        <v>104.6</v>
      </c>
      <c r="N486">
        <v>4826.8500000000004</v>
      </c>
      <c r="O486">
        <v>305</v>
      </c>
      <c r="P486">
        <f>VLOOKUP($A486,Sheet2!$A:$E,2,0)</f>
        <v>4757.25</v>
      </c>
      <c r="Q486">
        <f>VLOOKUP($A486,Sheet2!$A:$E,3,0)</f>
        <v>4843.8</v>
      </c>
      <c r="R486">
        <f>VLOOKUP($A486,Sheet2!$A:$E,4,0)</f>
        <v>4757.25</v>
      </c>
      <c r="S486">
        <f>VLOOKUP($A486,Sheet2!$A:$E,5,0)</f>
        <v>4826.8500000000004</v>
      </c>
      <c r="T486">
        <f t="shared" si="134"/>
        <v>74.199999999999818</v>
      </c>
      <c r="U486">
        <f t="shared" si="135"/>
        <v>114.65</v>
      </c>
      <c r="V486">
        <f t="shared" si="136"/>
        <v>90</v>
      </c>
      <c r="W486">
        <f t="shared" si="137"/>
        <v>114.60000000000036</v>
      </c>
      <c r="X486" s="5">
        <f t="shared" si="138"/>
        <v>206.75</v>
      </c>
      <c r="Y486">
        <f t="shared" si="139"/>
        <v>206.75</v>
      </c>
      <c r="Z486">
        <f t="shared" si="140"/>
        <v>183.85</v>
      </c>
      <c r="AA486">
        <f t="shared" si="141"/>
        <v>183.85</v>
      </c>
      <c r="AB486">
        <f>IF(Z486/X486&lt;'model parameter'!$B$2,'model parameter'!$B$2,IF(Y486/X486&gt;'model parameter'!$B$1,'model parameter'!$B$1,AA486/X486))</f>
        <v>0.88923821039903261</v>
      </c>
      <c r="AC486">
        <f t="shared" si="151"/>
        <v>0.21287563281251479</v>
      </c>
      <c r="AD486">
        <f t="shared" si="149"/>
        <v>3.1557805360166054</v>
      </c>
      <c r="AF486">
        <f t="shared" si="148"/>
        <v>0.88923821039903261</v>
      </c>
      <c r="AG486">
        <f t="shared" si="142"/>
        <v>1</v>
      </c>
      <c r="AH486" s="14">
        <f t="shared" si="143"/>
        <v>15563.824826521124</v>
      </c>
      <c r="AI486">
        <f t="shared" si="144"/>
        <v>13731.512929248698</v>
      </c>
      <c r="AJ486" s="14">
        <f t="shared" si="145"/>
        <v>-1832.311897272426</v>
      </c>
      <c r="AK486" s="14">
        <f t="shared" si="150"/>
        <v>24766.337176704215</v>
      </c>
      <c r="AL486">
        <f t="shared" si="146"/>
        <v>0.88227110509814255</v>
      </c>
      <c r="AM486">
        <f t="shared" si="152"/>
        <v>7.9001000841362589E-3</v>
      </c>
      <c r="AN486" s="15">
        <f t="shared" si="147"/>
        <v>0</v>
      </c>
    </row>
    <row r="487" spans="1:40" x14ac:dyDescent="0.25">
      <c r="A487" s="2">
        <v>40224</v>
      </c>
      <c r="B487" s="2">
        <v>40234</v>
      </c>
      <c r="C487" t="s">
        <v>15</v>
      </c>
      <c r="D487">
        <v>4800</v>
      </c>
      <c r="E487">
        <v>73.099999999999994</v>
      </c>
      <c r="F487">
        <v>97.8</v>
      </c>
      <c r="G487">
        <v>68</v>
      </c>
      <c r="H487">
        <v>86.1</v>
      </c>
      <c r="I487" t="s">
        <v>16</v>
      </c>
      <c r="J487">
        <v>98.9</v>
      </c>
      <c r="K487">
        <v>109.45</v>
      </c>
      <c r="L487">
        <v>73.599999999999994</v>
      </c>
      <c r="M487">
        <v>79.25</v>
      </c>
      <c r="N487">
        <v>4801.95</v>
      </c>
      <c r="O487">
        <v>305</v>
      </c>
      <c r="P487">
        <f>VLOOKUP($A487,Sheet2!$A:$E,2,0)</f>
        <v>4827.8999999999996</v>
      </c>
      <c r="Q487">
        <f>VLOOKUP($A487,Sheet2!$A:$E,3,0)</f>
        <v>4845.6000000000004</v>
      </c>
      <c r="R487">
        <f>VLOOKUP($A487,Sheet2!$A:$E,4,0)</f>
        <v>4783.8999999999996</v>
      </c>
      <c r="S487">
        <f>VLOOKUP($A487,Sheet2!$A:$E,5,0)</f>
        <v>4801.95</v>
      </c>
      <c r="T487">
        <f t="shared" si="134"/>
        <v>68</v>
      </c>
      <c r="U487">
        <f t="shared" si="135"/>
        <v>89.700000000000728</v>
      </c>
      <c r="V487">
        <f t="shared" si="136"/>
        <v>81.699999999999818</v>
      </c>
      <c r="W487">
        <f t="shared" si="137"/>
        <v>109.45</v>
      </c>
      <c r="X487" s="5">
        <f t="shared" si="138"/>
        <v>172</v>
      </c>
      <c r="Y487">
        <f t="shared" si="139"/>
        <v>179.49999999999983</v>
      </c>
      <c r="Z487">
        <f t="shared" si="140"/>
        <v>163.30000000000072</v>
      </c>
      <c r="AA487">
        <f t="shared" si="141"/>
        <v>165.35</v>
      </c>
      <c r="AB487">
        <f>IF(Z487/X487&lt;'model parameter'!$B$2,'model parameter'!$B$2,IF(Y487/X487&gt;'model parameter'!$B$1,'model parameter'!$B$1,AA487/X487))</f>
        <v>0.96133720930232558</v>
      </c>
      <c r="AC487">
        <f t="shared" si="151"/>
        <v>0.20464526677644954</v>
      </c>
      <c r="AD487">
        <f t="shared" si="149"/>
        <v>3.1171177453189309</v>
      </c>
      <c r="AF487">
        <f t="shared" si="148"/>
        <v>0.94941860465116701</v>
      </c>
      <c r="AG487">
        <f t="shared" si="142"/>
        <v>1.0436046511627897</v>
      </c>
      <c r="AH487" s="14">
        <f t="shared" si="143"/>
        <v>12955.831211442</v>
      </c>
      <c r="AI487">
        <f t="shared" si="144"/>
        <v>12345.023009601699</v>
      </c>
      <c r="AJ487" s="14">
        <f t="shared" si="145"/>
        <v>-610.80820184030199</v>
      </c>
      <c r="AK487" s="14">
        <f t="shared" si="150"/>
        <v>24155.528974863912</v>
      </c>
      <c r="AL487">
        <f t="shared" si="146"/>
        <v>0.95285457244141436</v>
      </c>
      <c r="AM487">
        <f t="shared" si="152"/>
        <v>7.5276464879140362E-3</v>
      </c>
      <c r="AN487" s="15">
        <f t="shared" si="147"/>
        <v>0</v>
      </c>
    </row>
    <row r="488" spans="1:40" x14ac:dyDescent="0.25">
      <c r="A488" s="2">
        <v>40225</v>
      </c>
      <c r="B488" s="2">
        <v>40234</v>
      </c>
      <c r="C488" t="s">
        <v>15</v>
      </c>
      <c r="D488">
        <v>4800</v>
      </c>
      <c r="E488">
        <v>78.849999999999994</v>
      </c>
      <c r="F488">
        <v>87.1</v>
      </c>
      <c r="G488">
        <v>43.55</v>
      </c>
      <c r="H488">
        <v>50.65</v>
      </c>
      <c r="I488" t="s">
        <v>16</v>
      </c>
      <c r="J488">
        <v>84.75</v>
      </c>
      <c r="K488">
        <v>131.5</v>
      </c>
      <c r="L488">
        <v>73</v>
      </c>
      <c r="M488">
        <v>112.2</v>
      </c>
      <c r="N488">
        <v>4855.75</v>
      </c>
      <c r="O488">
        <v>305</v>
      </c>
      <c r="P488">
        <f>VLOOKUP($A488,Sheet2!$A:$E,2,0)</f>
        <v>4801.8</v>
      </c>
      <c r="Q488">
        <f>VLOOKUP($A488,Sheet2!$A:$E,3,0)</f>
        <v>4880</v>
      </c>
      <c r="R488">
        <f>VLOOKUP($A488,Sheet2!$A:$E,4,0)</f>
        <v>4791.3500000000004</v>
      </c>
      <c r="S488">
        <f>VLOOKUP($A488,Sheet2!$A:$E,5,0)</f>
        <v>4855.75</v>
      </c>
      <c r="T488">
        <f t="shared" si="134"/>
        <v>51.5</v>
      </c>
      <c r="U488">
        <f t="shared" si="135"/>
        <v>81.649999999999636</v>
      </c>
      <c r="V488">
        <f t="shared" si="136"/>
        <v>78.450000000000728</v>
      </c>
      <c r="W488">
        <f t="shared" si="137"/>
        <v>123.55000000000018</v>
      </c>
      <c r="X488" s="5">
        <f t="shared" si="138"/>
        <v>163.6</v>
      </c>
      <c r="Y488">
        <f t="shared" si="139"/>
        <v>183</v>
      </c>
      <c r="Z488">
        <f t="shared" si="140"/>
        <v>154.64999999999964</v>
      </c>
      <c r="AA488">
        <f t="shared" si="141"/>
        <v>162.85</v>
      </c>
      <c r="AB488">
        <f>IF(Z488/X488&lt;'model parameter'!$B$2,'model parameter'!$B$2,IF(Y488/X488&gt;'model parameter'!$B$1,'model parameter'!$B$1,AA488/X488))</f>
        <v>1.1100000000000001</v>
      </c>
      <c r="AC488">
        <f t="shared" si="151"/>
        <v>0.227156246121859</v>
      </c>
      <c r="AD488">
        <f t="shared" si="149"/>
        <v>3.2271177453189308</v>
      </c>
      <c r="AF488">
        <f t="shared" si="148"/>
        <v>0.94529339853300509</v>
      </c>
      <c r="AG488">
        <f t="shared" si="142"/>
        <v>1.1185819070904646</v>
      </c>
      <c r="AH488" s="14">
        <f t="shared" si="143"/>
        <v>12325.4097332646</v>
      </c>
      <c r="AI488">
        <f t="shared" si="144"/>
        <v>13562.585995254951</v>
      </c>
      <c r="AJ488" s="14">
        <f t="shared" si="145"/>
        <v>1237.1762619903511</v>
      </c>
      <c r="AK488" s="14">
        <f t="shared" si="150"/>
        <v>25392.705236854265</v>
      </c>
      <c r="AL488">
        <f t="shared" si="146"/>
        <v>1.1003760758274332</v>
      </c>
      <c r="AM488">
        <f t="shared" si="152"/>
        <v>8.2832421025870063E-3</v>
      </c>
      <c r="AN488" s="15">
        <f t="shared" si="147"/>
        <v>0</v>
      </c>
    </row>
    <row r="489" spans="1:40" x14ac:dyDescent="0.25">
      <c r="A489" s="2">
        <v>40226</v>
      </c>
      <c r="B489" s="2">
        <v>40234</v>
      </c>
      <c r="C489" t="s">
        <v>15</v>
      </c>
      <c r="D489">
        <v>4800</v>
      </c>
      <c r="E489">
        <v>42</v>
      </c>
      <c r="F489">
        <v>42.3</v>
      </c>
      <c r="G489">
        <v>24.5</v>
      </c>
      <c r="H489">
        <v>29.85</v>
      </c>
      <c r="I489" t="s">
        <v>16</v>
      </c>
      <c r="J489">
        <v>134.69999999999999</v>
      </c>
      <c r="K489">
        <v>149</v>
      </c>
      <c r="L489">
        <v>115.25</v>
      </c>
      <c r="M489">
        <v>132.9</v>
      </c>
      <c r="N489">
        <v>4914</v>
      </c>
      <c r="O489">
        <v>305</v>
      </c>
      <c r="P489">
        <f>VLOOKUP($A489,Sheet2!$A:$E,2,0)</f>
        <v>4858.6499999999996</v>
      </c>
      <c r="Q489">
        <f>VLOOKUP($A489,Sheet2!$A:$E,3,0)</f>
        <v>4929.7</v>
      </c>
      <c r="R489">
        <f>VLOOKUP($A489,Sheet2!$A:$E,4,0)</f>
        <v>4857.6000000000004</v>
      </c>
      <c r="S489">
        <f>VLOOKUP($A489,Sheet2!$A:$E,5,0)</f>
        <v>4914</v>
      </c>
      <c r="T489">
        <f t="shared" si="134"/>
        <v>24.5</v>
      </c>
      <c r="U489">
        <f t="shared" si="135"/>
        <v>42.3</v>
      </c>
      <c r="V489">
        <f t="shared" si="136"/>
        <v>115.25</v>
      </c>
      <c r="W489">
        <f t="shared" si="137"/>
        <v>149</v>
      </c>
      <c r="X489" s="5">
        <f t="shared" si="138"/>
        <v>176.7</v>
      </c>
      <c r="Y489">
        <f t="shared" si="139"/>
        <v>176.7</v>
      </c>
      <c r="Z489">
        <f t="shared" si="140"/>
        <v>157.55000000000001</v>
      </c>
      <c r="AA489">
        <f t="shared" si="141"/>
        <v>162.75</v>
      </c>
      <c r="AB489">
        <f>IF(Z489/X489&lt;'model parameter'!$B$2,'model parameter'!$B$2,IF(Y489/X489&gt;'model parameter'!$B$1,'model parameter'!$B$1,AA489/X489))</f>
        <v>0.92105263157894746</v>
      </c>
      <c r="AC489">
        <f t="shared" si="151"/>
        <v>0.20922285827013332</v>
      </c>
      <c r="AD489">
        <f t="shared" si="149"/>
        <v>3.1481703768978782</v>
      </c>
      <c r="AF489">
        <f t="shared" si="148"/>
        <v>0.89162422184493506</v>
      </c>
      <c r="AG489">
        <f t="shared" si="142"/>
        <v>1</v>
      </c>
      <c r="AH489" s="14">
        <f t="shared" si="143"/>
        <v>13308.567038517449</v>
      </c>
      <c r="AI489">
        <f t="shared" si="144"/>
        <v>12150.164966840501</v>
      </c>
      <c r="AJ489" s="14">
        <f t="shared" si="145"/>
        <v>-1158.4020716769483</v>
      </c>
      <c r="AK489" s="14">
        <f t="shared" si="150"/>
        <v>24234.303165177316</v>
      </c>
      <c r="AL489">
        <f t="shared" si="146"/>
        <v>0.91295816684663955</v>
      </c>
      <c r="AM489">
        <f t="shared" si="152"/>
        <v>7.5622535255247371E-3</v>
      </c>
      <c r="AN489" s="15">
        <f t="shared" si="147"/>
        <v>0</v>
      </c>
    </row>
    <row r="490" spans="1:40" x14ac:dyDescent="0.25">
      <c r="A490" s="2">
        <v>40227</v>
      </c>
      <c r="B490" s="2">
        <v>40234</v>
      </c>
      <c r="C490" t="s">
        <v>15</v>
      </c>
      <c r="D490">
        <v>4800</v>
      </c>
      <c r="E490">
        <v>26</v>
      </c>
      <c r="F490">
        <v>34.200000000000003</v>
      </c>
      <c r="G490">
        <v>23.1</v>
      </c>
      <c r="H490">
        <v>30.1</v>
      </c>
      <c r="I490" t="s">
        <v>16</v>
      </c>
      <c r="J490">
        <v>124.1</v>
      </c>
      <c r="K490">
        <v>133.85</v>
      </c>
      <c r="L490">
        <v>102.5</v>
      </c>
      <c r="M490">
        <v>113.25</v>
      </c>
      <c r="N490">
        <v>4887.75</v>
      </c>
      <c r="O490">
        <v>305</v>
      </c>
      <c r="P490">
        <f>VLOOKUP($A490,Sheet2!$A:$E,2,0)</f>
        <v>4915.1000000000004</v>
      </c>
      <c r="Q490">
        <f>VLOOKUP($A490,Sheet2!$A:$E,3,0)</f>
        <v>4922.05</v>
      </c>
      <c r="R490">
        <f>VLOOKUP($A490,Sheet2!$A:$E,4,0)</f>
        <v>4873.7</v>
      </c>
      <c r="S490">
        <f>VLOOKUP($A490,Sheet2!$A:$E,5,0)</f>
        <v>4887.75</v>
      </c>
      <c r="T490">
        <f t="shared" si="134"/>
        <v>23.1</v>
      </c>
      <c r="U490">
        <f t="shared" si="135"/>
        <v>28.800000000000182</v>
      </c>
      <c r="V490">
        <f t="shared" si="136"/>
        <v>107.89999999999964</v>
      </c>
      <c r="W490">
        <f t="shared" si="137"/>
        <v>133.85</v>
      </c>
      <c r="X490" s="5">
        <f t="shared" si="138"/>
        <v>150.1</v>
      </c>
      <c r="Y490">
        <f t="shared" si="139"/>
        <v>156.94999999999999</v>
      </c>
      <c r="Z490">
        <f t="shared" si="140"/>
        <v>131.30000000000018</v>
      </c>
      <c r="AA490">
        <f t="shared" si="141"/>
        <v>143.35</v>
      </c>
      <c r="AB490">
        <f>IF(Z490/X490&lt;'model parameter'!$B$2,'model parameter'!$B$2,IF(Y490/X490&gt;'model parameter'!$B$1,'model parameter'!$B$1,AA490/X490))</f>
        <v>0.9550299800133244</v>
      </c>
      <c r="AC490">
        <f t="shared" si="151"/>
        <v>0.19981410215205603</v>
      </c>
      <c r="AD490">
        <f t="shared" si="149"/>
        <v>3.1032003569112026</v>
      </c>
      <c r="AF490">
        <f t="shared" si="148"/>
        <v>0.87475016655563087</v>
      </c>
      <c r="AG490">
        <f t="shared" si="142"/>
        <v>1.0456362425049965</v>
      </c>
      <c r="AH490" s="14">
        <f t="shared" si="143"/>
        <v>11312.23235762235</v>
      </c>
      <c r="AI490">
        <f t="shared" si="144"/>
        <v>10696.2241862377</v>
      </c>
      <c r="AJ490" s="14">
        <f t="shared" si="145"/>
        <v>-616.00817138465027</v>
      </c>
      <c r="AK490" s="14">
        <f t="shared" si="150"/>
        <v>23618.294993792668</v>
      </c>
      <c r="AL490">
        <f t="shared" si="146"/>
        <v>0.94554495064189736</v>
      </c>
      <c r="AM490">
        <f t="shared" si="152"/>
        <v>7.1504506365338023E-3</v>
      </c>
      <c r="AN490" s="15">
        <f t="shared" si="147"/>
        <v>0</v>
      </c>
    </row>
    <row r="491" spans="1:40" x14ac:dyDescent="0.25">
      <c r="A491" s="2">
        <v>40228</v>
      </c>
      <c r="B491" s="2">
        <v>40234</v>
      </c>
      <c r="C491" t="s">
        <v>15</v>
      </c>
      <c r="D491">
        <v>4800</v>
      </c>
      <c r="E491">
        <v>40.299999999999997</v>
      </c>
      <c r="F491">
        <v>60</v>
      </c>
      <c r="G491">
        <v>26.5</v>
      </c>
      <c r="H491">
        <v>38.450000000000003</v>
      </c>
      <c r="I491" t="s">
        <v>16</v>
      </c>
      <c r="J491">
        <v>72</v>
      </c>
      <c r="K491">
        <v>108.85</v>
      </c>
      <c r="L491">
        <v>55.55</v>
      </c>
      <c r="M491">
        <v>81.7</v>
      </c>
      <c r="N491">
        <v>4844.8999999999996</v>
      </c>
      <c r="O491">
        <v>305</v>
      </c>
      <c r="P491">
        <f>VLOOKUP($A491,Sheet2!$A:$E,2,0)</f>
        <v>4887.3</v>
      </c>
      <c r="Q491">
        <f>VLOOKUP($A491,Sheet2!$A:$E,3,0)</f>
        <v>4887.3</v>
      </c>
      <c r="R491">
        <f>VLOOKUP($A491,Sheet2!$A:$E,4,0)</f>
        <v>4805.55</v>
      </c>
      <c r="S491">
        <f>VLOOKUP($A491,Sheet2!$A:$E,5,0)</f>
        <v>4844.8999999999996</v>
      </c>
      <c r="T491">
        <f t="shared" si="134"/>
        <v>26.5</v>
      </c>
      <c r="U491">
        <f t="shared" si="135"/>
        <v>50</v>
      </c>
      <c r="V491">
        <f t="shared" si="136"/>
        <v>65.550000000000182</v>
      </c>
      <c r="W491">
        <f t="shared" si="137"/>
        <v>108.85</v>
      </c>
      <c r="X491" s="5">
        <f t="shared" si="138"/>
        <v>112.3</v>
      </c>
      <c r="Y491">
        <f t="shared" si="139"/>
        <v>135.35</v>
      </c>
      <c r="Z491">
        <f t="shared" si="140"/>
        <v>105.55</v>
      </c>
      <c r="AA491">
        <f t="shared" si="141"/>
        <v>120.15</v>
      </c>
      <c r="AB491">
        <f>IF(Z491/X491&lt;'model parameter'!$B$2,'model parameter'!$B$2,IF(Y491/X491&gt;'model parameter'!$B$1,'model parameter'!$B$1,AA491/X491))</f>
        <v>1.1100000000000001</v>
      </c>
      <c r="AC491">
        <f t="shared" si="151"/>
        <v>0.22179365338878221</v>
      </c>
      <c r="AD491">
        <f t="shared" si="149"/>
        <v>3.2132003569112024</v>
      </c>
      <c r="AF491">
        <f t="shared" si="148"/>
        <v>0.93989314336598395</v>
      </c>
      <c r="AG491">
        <f t="shared" si="142"/>
        <v>1.205253784505788</v>
      </c>
      <c r="AH491" s="14">
        <f t="shared" si="143"/>
        <v>8475.335705824049</v>
      </c>
      <c r="AI491">
        <f t="shared" si="144"/>
        <v>9294.970022581485</v>
      </c>
      <c r="AJ491" s="14">
        <f t="shared" si="145"/>
        <v>819.63431675743595</v>
      </c>
      <c r="AK491" s="14">
        <f t="shared" si="150"/>
        <v>24437.929310550106</v>
      </c>
      <c r="AL491">
        <f t="shared" si="146"/>
        <v>1.0967081830391925</v>
      </c>
      <c r="AM491">
        <f t="shared" si="152"/>
        <v>7.841957725504424E-3</v>
      </c>
      <c r="AN491" s="15">
        <f t="shared" si="147"/>
        <v>0</v>
      </c>
    </row>
    <row r="492" spans="1:40" x14ac:dyDescent="0.25">
      <c r="A492" s="2">
        <v>40231</v>
      </c>
      <c r="B492" s="2">
        <v>40234</v>
      </c>
      <c r="C492" t="s">
        <v>15</v>
      </c>
      <c r="D492">
        <v>4800</v>
      </c>
      <c r="E492">
        <v>19.7</v>
      </c>
      <c r="F492">
        <v>28.5</v>
      </c>
      <c r="G492">
        <v>13</v>
      </c>
      <c r="H492">
        <v>25.55</v>
      </c>
      <c r="I492" t="s">
        <v>16</v>
      </c>
      <c r="J492">
        <v>101.1</v>
      </c>
      <c r="K492">
        <v>127.5</v>
      </c>
      <c r="L492">
        <v>72.099999999999994</v>
      </c>
      <c r="M492">
        <v>78.900000000000006</v>
      </c>
      <c r="N492">
        <v>4856.3999999999996</v>
      </c>
      <c r="O492">
        <v>305</v>
      </c>
      <c r="P492">
        <f>VLOOKUP($A492,Sheet2!$A:$E,2,0)</f>
        <v>4849.3500000000004</v>
      </c>
      <c r="Q492">
        <f>VLOOKUP($A492,Sheet2!$A:$E,3,0)</f>
        <v>4912.05</v>
      </c>
      <c r="R492">
        <f>VLOOKUP($A492,Sheet2!$A:$E,4,0)</f>
        <v>4845.8999999999996</v>
      </c>
      <c r="S492">
        <f>VLOOKUP($A492,Sheet2!$A:$E,5,0)</f>
        <v>4856.3999999999996</v>
      </c>
      <c r="T492">
        <f t="shared" si="134"/>
        <v>15.449999999999818</v>
      </c>
      <c r="U492">
        <f t="shared" si="135"/>
        <v>26.200000000000728</v>
      </c>
      <c r="V492">
        <f t="shared" si="136"/>
        <v>74.399999999999636</v>
      </c>
      <c r="W492">
        <f t="shared" si="137"/>
        <v>125.05000000000018</v>
      </c>
      <c r="X492" s="5">
        <f t="shared" si="138"/>
        <v>120.8</v>
      </c>
      <c r="Y492">
        <f t="shared" si="139"/>
        <v>142.94999999999982</v>
      </c>
      <c r="Z492">
        <f t="shared" si="140"/>
        <v>98.300000000000722</v>
      </c>
      <c r="AA492">
        <f t="shared" si="141"/>
        <v>104.45</v>
      </c>
      <c r="AB492">
        <f>IF(Z492/X492&lt;'model parameter'!$B$2,'model parameter'!$B$2,IF(Y492/X492&gt;'model parameter'!$B$1,'model parameter'!$B$1,AA492/X492))</f>
        <v>1.1100000000000001</v>
      </c>
      <c r="AC492">
        <f t="shared" si="151"/>
        <v>0.24619095526154827</v>
      </c>
      <c r="AD492">
        <f t="shared" si="149"/>
        <v>3.3232003569112027</v>
      </c>
      <c r="AF492">
        <f t="shared" si="148"/>
        <v>0.8137417218543106</v>
      </c>
      <c r="AG492">
        <f t="shared" si="142"/>
        <v>1.1833609271523164</v>
      </c>
      <c r="AH492" s="14">
        <f t="shared" si="143"/>
        <v>9113.2622015987999</v>
      </c>
      <c r="AI492">
        <f t="shared" si="144"/>
        <v>10002.079881601458</v>
      </c>
      <c r="AJ492" s="14">
        <f t="shared" si="145"/>
        <v>888.81768000265765</v>
      </c>
      <c r="AK492" s="14">
        <f t="shared" si="150"/>
        <v>25326.746990552761</v>
      </c>
      <c r="AL492">
        <f t="shared" si="146"/>
        <v>1.0975301335943923</v>
      </c>
      <c r="AM492">
        <f t="shared" si="152"/>
        <v>8.6067849101144484E-3</v>
      </c>
      <c r="AN492" s="15">
        <f t="shared" si="147"/>
        <v>1</v>
      </c>
    </row>
    <row r="493" spans="1:40" x14ac:dyDescent="0.25">
      <c r="A493" s="2">
        <v>40232</v>
      </c>
      <c r="B493" s="2">
        <v>40234</v>
      </c>
      <c r="C493" t="s">
        <v>15</v>
      </c>
      <c r="D493">
        <v>4800</v>
      </c>
      <c r="E493">
        <v>28.5</v>
      </c>
      <c r="F493">
        <v>30.5</v>
      </c>
      <c r="G493">
        <v>11.7</v>
      </c>
      <c r="H493">
        <v>15.15</v>
      </c>
      <c r="I493" t="s">
        <v>16</v>
      </c>
      <c r="J493">
        <v>64.900000000000006</v>
      </c>
      <c r="K493">
        <v>98.8</v>
      </c>
      <c r="L493">
        <v>60</v>
      </c>
      <c r="M493">
        <v>80.5</v>
      </c>
      <c r="N493">
        <v>4870.05</v>
      </c>
      <c r="O493">
        <v>305</v>
      </c>
      <c r="P493">
        <f>VLOOKUP($A493,Sheet2!$A:$E,2,0)</f>
        <v>4856.6000000000004</v>
      </c>
      <c r="Q493">
        <f>VLOOKUP($A493,Sheet2!$A:$E,3,0)</f>
        <v>4884.1000000000004</v>
      </c>
      <c r="R493">
        <f>VLOOKUP($A493,Sheet2!$A:$E,4,0)</f>
        <v>4833.1499999999996</v>
      </c>
      <c r="S493">
        <f>VLOOKUP($A493,Sheet2!$A:$E,5,0)</f>
        <v>4870.05</v>
      </c>
      <c r="T493">
        <f t="shared" si="134"/>
        <v>14.699999999999818</v>
      </c>
      <c r="U493">
        <f t="shared" si="135"/>
        <v>26.850000000000364</v>
      </c>
      <c r="V493">
        <f t="shared" si="136"/>
        <v>63.649999999999636</v>
      </c>
      <c r="W493">
        <f t="shared" si="137"/>
        <v>95.800000000000182</v>
      </c>
      <c r="X493" s="5">
        <f t="shared" si="138"/>
        <v>93.4</v>
      </c>
      <c r="Y493">
        <f t="shared" si="139"/>
        <v>113.49999999999982</v>
      </c>
      <c r="Z493">
        <f t="shared" si="140"/>
        <v>86.850000000000364</v>
      </c>
      <c r="AA493">
        <f t="shared" si="141"/>
        <v>95.65</v>
      </c>
      <c r="AB493">
        <f>IF(Z493/X493&lt;'model parameter'!$B$2,'model parameter'!$B$2,IF(Y493/X493&gt;'model parameter'!$B$1,'model parameter'!$B$1,AA493/X493))</f>
        <v>1.1100000000000001</v>
      </c>
      <c r="AC493">
        <f t="shared" si="151"/>
        <v>0.27327196034031859</v>
      </c>
      <c r="AD493">
        <f t="shared" si="149"/>
        <v>3.4332003569112031</v>
      </c>
      <c r="AF493">
        <f t="shared" si="148"/>
        <v>0.92987152034261622</v>
      </c>
      <c r="AG493">
        <f t="shared" si="142"/>
        <v>1.2152034261241949</v>
      </c>
      <c r="AH493" s="14">
        <f t="shared" si="143"/>
        <v>7056.8873799248995</v>
      </c>
      <c r="AI493">
        <f t="shared" si="144"/>
        <v>7722.6904537017908</v>
      </c>
      <c r="AJ493" s="14">
        <f t="shared" si="145"/>
        <v>665.80307377689132</v>
      </c>
      <c r="AK493" s="14">
        <f t="shared" si="150"/>
        <v>25992.550064329655</v>
      </c>
      <c r="AL493">
        <f t="shared" si="146"/>
        <v>1.0943479806225811</v>
      </c>
      <c r="AM493">
        <f t="shared" si="152"/>
        <v>9.4188176860366506E-3</v>
      </c>
      <c r="AN493" s="15">
        <f t="shared" si="147"/>
        <v>0</v>
      </c>
    </row>
    <row r="494" spans="1:40" x14ac:dyDescent="0.25">
      <c r="A494" s="2">
        <v>40233</v>
      </c>
      <c r="B494" s="2">
        <v>40234</v>
      </c>
      <c r="C494" t="s">
        <v>15</v>
      </c>
      <c r="D494">
        <v>4800</v>
      </c>
      <c r="E494">
        <v>19</v>
      </c>
      <c r="F494">
        <v>19</v>
      </c>
      <c r="G494">
        <v>5.4</v>
      </c>
      <c r="H494">
        <v>10.199999999999999</v>
      </c>
      <c r="I494" t="s">
        <v>16</v>
      </c>
      <c r="J494">
        <v>52</v>
      </c>
      <c r="K494">
        <v>86</v>
      </c>
      <c r="L494">
        <v>52</v>
      </c>
      <c r="M494">
        <v>68.2</v>
      </c>
      <c r="N494">
        <v>4858.6000000000004</v>
      </c>
      <c r="O494">
        <v>305</v>
      </c>
      <c r="P494">
        <f>VLOOKUP($A494,Sheet2!$A:$E,2,0)</f>
        <v>4869.55</v>
      </c>
      <c r="Q494">
        <f>VLOOKUP($A494,Sheet2!$A:$E,3,0)</f>
        <v>4880.55</v>
      </c>
      <c r="R494">
        <f>VLOOKUP($A494,Sheet2!$A:$E,4,0)</f>
        <v>4834.6499999999996</v>
      </c>
      <c r="S494">
        <f>VLOOKUP($A494,Sheet2!$A:$E,5,0)</f>
        <v>4858.6000000000004</v>
      </c>
      <c r="T494">
        <f t="shared" si="134"/>
        <v>5.4499999999998181</v>
      </c>
      <c r="U494">
        <f t="shared" si="135"/>
        <v>17.350000000000364</v>
      </c>
      <c r="V494">
        <f t="shared" si="136"/>
        <v>53.649999999999636</v>
      </c>
      <c r="W494">
        <f t="shared" si="137"/>
        <v>85.949999999999818</v>
      </c>
      <c r="X494" s="5">
        <f t="shared" si="138"/>
        <v>71</v>
      </c>
      <c r="Y494">
        <f t="shared" si="139"/>
        <v>91.449999999999818</v>
      </c>
      <c r="Z494">
        <f t="shared" si="140"/>
        <v>69.350000000000364</v>
      </c>
      <c r="AA494">
        <f t="shared" si="141"/>
        <v>78.400000000000006</v>
      </c>
      <c r="AB494">
        <f>IF(Z494/X494&lt;'model parameter'!$B$2,'model parameter'!$B$2,IF(Y494/X494&gt;'model parameter'!$B$1,'model parameter'!$B$1,AA494/X494))</f>
        <v>1.1100000000000001</v>
      </c>
      <c r="AC494">
        <f t="shared" si="151"/>
        <v>0.30333187597775368</v>
      </c>
      <c r="AD494">
        <f t="shared" si="149"/>
        <v>3.5432003569112034</v>
      </c>
      <c r="AF494">
        <f t="shared" si="148"/>
        <v>0.97676056338028683</v>
      </c>
      <c r="AG494">
        <f t="shared" si="142"/>
        <v>1.288028169014082</v>
      </c>
      <c r="AH494" s="14">
        <f t="shared" si="143"/>
        <v>5375.7634381184998</v>
      </c>
      <c r="AI494">
        <f t="shared" si="144"/>
        <v>5859.2480016962199</v>
      </c>
      <c r="AJ494" s="14">
        <f t="shared" si="145"/>
        <v>483.48456357772011</v>
      </c>
      <c r="AK494" s="14">
        <f t="shared" si="150"/>
        <v>26476.034627907375</v>
      </c>
      <c r="AL494">
        <f t="shared" si="146"/>
        <v>1.0899378421582737</v>
      </c>
      <c r="AM494">
        <f t="shared" si="152"/>
        <v>1.0265925824400971E-2</v>
      </c>
      <c r="AN494" s="15">
        <f t="shared" si="147"/>
        <v>0</v>
      </c>
    </row>
    <row r="495" spans="1:40" x14ac:dyDescent="0.25">
      <c r="A495" s="2">
        <v>40234</v>
      </c>
      <c r="B495" s="2">
        <v>40234</v>
      </c>
      <c r="C495" t="s">
        <v>15</v>
      </c>
      <c r="D495">
        <v>4800</v>
      </c>
      <c r="E495">
        <v>4.8</v>
      </c>
      <c r="F495">
        <v>10.5</v>
      </c>
      <c r="G495">
        <v>0.05</v>
      </c>
      <c r="H495">
        <v>0.05</v>
      </c>
      <c r="I495" t="s">
        <v>16</v>
      </c>
      <c r="J495">
        <v>75</v>
      </c>
      <c r="K495">
        <v>84.95</v>
      </c>
      <c r="L495">
        <v>40.049999999999997</v>
      </c>
      <c r="M495">
        <v>53.9</v>
      </c>
      <c r="N495">
        <v>4859.75</v>
      </c>
      <c r="O495">
        <v>305</v>
      </c>
      <c r="P495">
        <f>VLOOKUP($A495,Sheet2!$A:$E,2,0)</f>
        <v>4859</v>
      </c>
      <c r="Q495">
        <f>VLOOKUP($A495,Sheet2!$A:$E,3,0)</f>
        <v>4880.1499999999996</v>
      </c>
      <c r="R495">
        <f>VLOOKUP($A495,Sheet2!$A:$E,4,0)</f>
        <v>4835.6000000000004</v>
      </c>
      <c r="S495">
        <f>VLOOKUP($A495,Sheet2!$A:$E,5,0)</f>
        <v>4859.75</v>
      </c>
      <c r="T495">
        <f t="shared" si="134"/>
        <v>4.8000000000001819</v>
      </c>
      <c r="U495">
        <f t="shared" si="135"/>
        <v>4.4499999999998181</v>
      </c>
      <c r="V495">
        <f t="shared" si="136"/>
        <v>46.100000000000364</v>
      </c>
      <c r="W495">
        <f t="shared" si="137"/>
        <v>80.199999999999818</v>
      </c>
      <c r="X495" s="5">
        <f t="shared" si="138"/>
        <v>79.8</v>
      </c>
      <c r="Y495">
        <f t="shared" si="139"/>
        <v>89.750000000000185</v>
      </c>
      <c r="Z495">
        <f t="shared" si="140"/>
        <v>44.499999999999815</v>
      </c>
      <c r="AA495">
        <f t="shared" si="141"/>
        <v>53.949999999999996</v>
      </c>
      <c r="AB495">
        <f>IF(Z495/X495&lt;'model parameter'!$B$2,'model parameter'!$B$2,IF(Y495/X495&gt;'model parameter'!$B$1,'model parameter'!$B$1,AA495/X495))</f>
        <v>1.1100000000000001</v>
      </c>
      <c r="AC495">
        <f t="shared" si="151"/>
        <v>0.33669838233530663</v>
      </c>
      <c r="AD495">
        <f t="shared" si="149"/>
        <v>3.6532003569112037</v>
      </c>
      <c r="AF495">
        <f t="shared" si="148"/>
        <v>0.55764411027568694</v>
      </c>
      <c r="AG495">
        <f t="shared" si="142"/>
        <v>1.1246867167919823</v>
      </c>
      <c r="AH495" s="14">
        <f t="shared" si="143"/>
        <v>6036.2049866852985</v>
      </c>
      <c r="AI495">
        <f t="shared" si="144"/>
        <v>6591.3146792698362</v>
      </c>
      <c r="AJ495" s="14">
        <f t="shared" si="145"/>
        <v>555.1096925845377</v>
      </c>
      <c r="AK495" s="14">
        <f t="shared" si="150"/>
        <v>27031.144320491912</v>
      </c>
      <c r="AL495">
        <f t="shared" si="146"/>
        <v>1.0919633600596736</v>
      </c>
      <c r="AM495">
        <f t="shared" si="152"/>
        <v>1.121001485733626E-2</v>
      </c>
      <c r="AN495" s="15">
        <f t="shared" si="147"/>
        <v>1</v>
      </c>
    </row>
    <row r="496" spans="1:40" x14ac:dyDescent="0.25">
      <c r="A496" s="2">
        <v>40235</v>
      </c>
      <c r="B496" s="2">
        <v>40262</v>
      </c>
      <c r="C496" t="s">
        <v>15</v>
      </c>
      <c r="D496">
        <v>4900</v>
      </c>
      <c r="E496">
        <v>169.8</v>
      </c>
      <c r="F496">
        <v>169.8</v>
      </c>
      <c r="G496">
        <v>77.099999999999994</v>
      </c>
      <c r="H496">
        <v>108.6</v>
      </c>
      <c r="I496" t="s">
        <v>16</v>
      </c>
      <c r="J496">
        <v>135</v>
      </c>
      <c r="K496">
        <v>180</v>
      </c>
      <c r="L496">
        <v>122.6</v>
      </c>
      <c r="M496">
        <v>136</v>
      </c>
      <c r="N496">
        <v>4922.3</v>
      </c>
      <c r="O496">
        <v>304.8</v>
      </c>
      <c r="P496">
        <f>VLOOKUP($A496,Sheet2!$A:$E,2,0)</f>
        <v>4858.5</v>
      </c>
      <c r="Q496">
        <f>VLOOKUP($A496,Sheet2!$A:$E,3,0)</f>
        <v>4992</v>
      </c>
      <c r="R496">
        <f>VLOOKUP($A496,Sheet2!$A:$E,4,0)</f>
        <v>4858.45</v>
      </c>
      <c r="S496">
        <f>VLOOKUP($A496,Sheet2!$A:$E,5,0)</f>
        <v>4922.3</v>
      </c>
      <c r="T496">
        <f t="shared" si="134"/>
        <v>88</v>
      </c>
      <c r="U496">
        <f t="shared" si="135"/>
        <v>164.15000000000055</v>
      </c>
      <c r="V496">
        <f t="shared" si="136"/>
        <v>128.25</v>
      </c>
      <c r="W496">
        <f t="shared" si="137"/>
        <v>169.10000000000036</v>
      </c>
      <c r="X496" s="5">
        <f t="shared" si="138"/>
        <v>304.8</v>
      </c>
      <c r="Y496">
        <f t="shared" si="139"/>
        <v>304.8</v>
      </c>
      <c r="Z496">
        <f t="shared" si="140"/>
        <v>244.6</v>
      </c>
      <c r="AA496">
        <f t="shared" si="141"/>
        <v>244.6</v>
      </c>
      <c r="AB496">
        <f>IF(Z496/X496&lt;'model parameter'!$B$2,'model parameter'!$B$2,IF(Y496/X496&gt;'model parameter'!$B$1,'model parameter'!$B$1,AA496/X496))</f>
        <v>0.80249343832020992</v>
      </c>
      <c r="AC496">
        <f t="shared" si="151"/>
        <v>0.27019824251711283</v>
      </c>
      <c r="AD496">
        <f t="shared" si="149"/>
        <v>3.4556937952314137</v>
      </c>
      <c r="AF496">
        <f t="shared" si="148"/>
        <v>0.80249343832020992</v>
      </c>
      <c r="AG496">
        <f t="shared" si="142"/>
        <v>1</v>
      </c>
      <c r="AH496" s="14">
        <f t="shared" si="143"/>
        <v>22922.4945807228</v>
      </c>
      <c r="AI496">
        <f t="shared" si="144"/>
        <v>18284.446043765201</v>
      </c>
      <c r="AJ496" s="14">
        <f t="shared" si="145"/>
        <v>-4638.0485369575981</v>
      </c>
      <c r="AK496" s="14">
        <f t="shared" si="150"/>
        <v>22393.095783534314</v>
      </c>
      <c r="AL496">
        <f t="shared" si="146"/>
        <v>0.79766388336904348</v>
      </c>
      <c r="AM496">
        <f t="shared" si="152"/>
        <v>8.9418239837275159E-3</v>
      </c>
      <c r="AN496" s="15">
        <f t="shared" si="147"/>
        <v>0</v>
      </c>
    </row>
    <row r="497" spans="1:40" x14ac:dyDescent="0.25">
      <c r="A497" s="2">
        <v>40239</v>
      </c>
      <c r="B497" s="2">
        <v>40262</v>
      </c>
      <c r="C497" t="s">
        <v>15</v>
      </c>
      <c r="D497">
        <v>4900</v>
      </c>
      <c r="E497">
        <v>79.599999999999994</v>
      </c>
      <c r="F497">
        <v>84.4</v>
      </c>
      <c r="G497">
        <v>51.15</v>
      </c>
      <c r="H497">
        <v>57.25</v>
      </c>
      <c r="I497" t="s">
        <v>16</v>
      </c>
      <c r="J497">
        <v>162.44999999999999</v>
      </c>
      <c r="K497">
        <v>183.25</v>
      </c>
      <c r="L497">
        <v>142.9</v>
      </c>
      <c r="M497">
        <v>176.75</v>
      </c>
      <c r="N497">
        <v>5017</v>
      </c>
      <c r="O497">
        <v>304.8</v>
      </c>
      <c r="P497">
        <f>VLOOKUP($A497,Sheet2!$A:$E,2,0)</f>
        <v>4935.6000000000004</v>
      </c>
      <c r="Q497">
        <f>VLOOKUP($A497,Sheet2!$A:$E,3,0)</f>
        <v>5029.45</v>
      </c>
      <c r="R497">
        <f>VLOOKUP($A497,Sheet2!$A:$E,4,0)</f>
        <v>4935.3500000000004</v>
      </c>
      <c r="S497">
        <f>VLOOKUP($A497,Sheet2!$A:$E,5,0)</f>
        <v>5017</v>
      </c>
      <c r="T497">
        <f t="shared" si="134"/>
        <v>53.800000000000182</v>
      </c>
      <c r="U497">
        <f t="shared" si="135"/>
        <v>84.4</v>
      </c>
      <c r="V497">
        <f t="shared" si="136"/>
        <v>142.9</v>
      </c>
      <c r="W497">
        <f t="shared" si="137"/>
        <v>180.59999999999945</v>
      </c>
      <c r="X497" s="5">
        <f t="shared" si="138"/>
        <v>242.04999999999998</v>
      </c>
      <c r="Y497">
        <f t="shared" si="139"/>
        <v>242.04999999999998</v>
      </c>
      <c r="Z497">
        <f t="shared" si="140"/>
        <v>227.3</v>
      </c>
      <c r="AA497">
        <f t="shared" si="141"/>
        <v>234</v>
      </c>
      <c r="AB497">
        <f>IF(Z497/X497&lt;'model parameter'!$B$2,'model parameter'!$B$2,IF(Y497/X497&gt;'model parameter'!$B$1,'model parameter'!$B$1,AA497/X497))</f>
        <v>0.96674240859326588</v>
      </c>
      <c r="AC497">
        <f t="shared" si="151"/>
        <v>0.26121209976866105</v>
      </c>
      <c r="AD497">
        <f t="shared" si="149"/>
        <v>3.4224362038246796</v>
      </c>
      <c r="AF497">
        <f t="shared" si="148"/>
        <v>0.93906217723610841</v>
      </c>
      <c r="AG497">
        <f t="shared" si="142"/>
        <v>1</v>
      </c>
      <c r="AH497" s="14">
        <f t="shared" si="143"/>
        <v>18213.096038385676</v>
      </c>
      <c r="AI497">
        <f t="shared" si="144"/>
        <v>17490.024792508</v>
      </c>
      <c r="AJ497" s="14">
        <f t="shared" si="145"/>
        <v>-723.07124587767612</v>
      </c>
      <c r="AK497" s="14">
        <f t="shared" si="150"/>
        <v>21670.024537656638</v>
      </c>
      <c r="AL497">
        <f t="shared" si="146"/>
        <v>0.9602993777469937</v>
      </c>
      <c r="AM497">
        <f t="shared" si="152"/>
        <v>8.5868280074966781E-3</v>
      </c>
      <c r="AN497" s="15">
        <f t="shared" si="147"/>
        <v>0</v>
      </c>
    </row>
    <row r="498" spans="1:40" x14ac:dyDescent="0.25">
      <c r="A498" s="2">
        <v>40240</v>
      </c>
      <c r="B498" s="2">
        <v>40262</v>
      </c>
      <c r="C498" t="s">
        <v>15</v>
      </c>
      <c r="D498">
        <v>4900</v>
      </c>
      <c r="E498">
        <v>52.5</v>
      </c>
      <c r="F498">
        <v>52.85</v>
      </c>
      <c r="G498">
        <v>33.35</v>
      </c>
      <c r="H498">
        <v>35.4</v>
      </c>
      <c r="I498" t="s">
        <v>16</v>
      </c>
      <c r="J498">
        <v>177.55</v>
      </c>
      <c r="K498">
        <v>220</v>
      </c>
      <c r="L498">
        <v>170.1</v>
      </c>
      <c r="M498">
        <v>213.4</v>
      </c>
      <c r="N498">
        <v>5088.1000000000004</v>
      </c>
      <c r="O498">
        <v>304.8</v>
      </c>
      <c r="P498">
        <f>VLOOKUP($A498,Sheet2!$A:$E,2,0)</f>
        <v>5015.8</v>
      </c>
      <c r="Q498">
        <f>VLOOKUP($A498,Sheet2!$A:$E,3,0)</f>
        <v>5093.25</v>
      </c>
      <c r="R498">
        <f>VLOOKUP($A498,Sheet2!$A:$E,4,0)</f>
        <v>5015.1000000000004</v>
      </c>
      <c r="S498">
        <f>VLOOKUP($A498,Sheet2!$A:$E,5,0)</f>
        <v>5088.1000000000004</v>
      </c>
      <c r="T498">
        <f t="shared" si="134"/>
        <v>33.35</v>
      </c>
      <c r="U498">
        <f t="shared" si="135"/>
        <v>52.85</v>
      </c>
      <c r="V498">
        <f t="shared" si="136"/>
        <v>170.1</v>
      </c>
      <c r="W498">
        <f t="shared" si="137"/>
        <v>220</v>
      </c>
      <c r="X498" s="5">
        <f t="shared" si="138"/>
        <v>230.05</v>
      </c>
      <c r="Y498">
        <f t="shared" si="139"/>
        <v>253.35</v>
      </c>
      <c r="Z498">
        <f t="shared" si="140"/>
        <v>222.95</v>
      </c>
      <c r="AA498">
        <f t="shared" si="141"/>
        <v>248.8</v>
      </c>
      <c r="AB498">
        <f>IF(Z498/X498&lt;'model parameter'!$B$2,'model parameter'!$B$2,IF(Y498/X498&gt;'model parameter'!$B$1,'model parameter'!$B$1,AA498/X498))</f>
        <v>1.0815040208650293</v>
      </c>
      <c r="AC498">
        <f t="shared" si="151"/>
        <v>0.28250193619840414</v>
      </c>
      <c r="AD498">
        <f t="shared" si="149"/>
        <v>3.5039402246897087</v>
      </c>
      <c r="AF498">
        <f t="shared" si="148"/>
        <v>0.96913714409910878</v>
      </c>
      <c r="AG498">
        <f t="shared" si="142"/>
        <v>1.1012823299282763</v>
      </c>
      <c r="AH498" s="14">
        <f t="shared" si="143"/>
        <v>17312.493926703675</v>
      </c>
      <c r="AI498">
        <f t="shared" si="144"/>
        <v>18599.216728225598</v>
      </c>
      <c r="AJ498" s="14">
        <f t="shared" si="145"/>
        <v>1286.7228015219225</v>
      </c>
      <c r="AK498" s="14">
        <f t="shared" si="150"/>
        <v>22956.747339178561</v>
      </c>
      <c r="AL498">
        <f t="shared" si="146"/>
        <v>1.0743233647890102</v>
      </c>
      <c r="AM498">
        <f t="shared" si="152"/>
        <v>9.2250299578783435E-3</v>
      </c>
      <c r="AN498" s="15">
        <f t="shared" si="147"/>
        <v>0</v>
      </c>
    </row>
    <row r="499" spans="1:40" x14ac:dyDescent="0.25">
      <c r="A499" s="2">
        <v>40241</v>
      </c>
      <c r="B499" s="2">
        <v>40262</v>
      </c>
      <c r="C499" t="s">
        <v>15</v>
      </c>
      <c r="D499">
        <v>4900</v>
      </c>
      <c r="E499">
        <v>40</v>
      </c>
      <c r="F499">
        <v>44</v>
      </c>
      <c r="G499">
        <v>33.299999999999997</v>
      </c>
      <c r="H499">
        <v>36.15</v>
      </c>
      <c r="I499" t="s">
        <v>16</v>
      </c>
      <c r="J499">
        <v>205</v>
      </c>
      <c r="K499">
        <v>220.75</v>
      </c>
      <c r="L499">
        <v>192</v>
      </c>
      <c r="M499">
        <v>213.7</v>
      </c>
      <c r="N499">
        <v>5080.25</v>
      </c>
      <c r="O499">
        <v>304.8</v>
      </c>
      <c r="P499">
        <f>VLOOKUP($A499,Sheet2!$A:$E,2,0)</f>
        <v>5096.95</v>
      </c>
      <c r="Q499">
        <f>VLOOKUP($A499,Sheet2!$A:$E,3,0)</f>
        <v>5096.95</v>
      </c>
      <c r="R499">
        <f>VLOOKUP($A499,Sheet2!$A:$E,4,0)</f>
        <v>5049</v>
      </c>
      <c r="S499">
        <f>VLOOKUP($A499,Sheet2!$A:$E,5,0)</f>
        <v>5080.25</v>
      </c>
      <c r="T499">
        <f t="shared" si="134"/>
        <v>33.299999999999997</v>
      </c>
      <c r="U499">
        <f t="shared" si="135"/>
        <v>43</v>
      </c>
      <c r="V499">
        <f t="shared" si="136"/>
        <v>193</v>
      </c>
      <c r="W499">
        <f t="shared" si="137"/>
        <v>220.75</v>
      </c>
      <c r="X499" s="5">
        <f t="shared" si="138"/>
        <v>245</v>
      </c>
      <c r="Y499">
        <f t="shared" si="139"/>
        <v>254.05</v>
      </c>
      <c r="Z499">
        <f t="shared" si="140"/>
        <v>235</v>
      </c>
      <c r="AA499">
        <f t="shared" si="141"/>
        <v>249.85</v>
      </c>
      <c r="AB499">
        <f>IF(Z499/X499&lt;'model parameter'!$B$2,'model parameter'!$B$2,IF(Y499/X499&gt;'model parameter'!$B$1,'model parameter'!$B$1,AA499/X499))</f>
        <v>1.0197959183673468</v>
      </c>
      <c r="AC499">
        <f t="shared" si="151"/>
        <v>0.28809432146600517</v>
      </c>
      <c r="AD499">
        <f t="shared" si="149"/>
        <v>3.5237361430570555</v>
      </c>
      <c r="AF499">
        <f t="shared" si="148"/>
        <v>0.95918367346938771</v>
      </c>
      <c r="AG499">
        <f t="shared" si="142"/>
        <v>1.0369387755102042</v>
      </c>
      <c r="AH499" s="14">
        <f t="shared" si="143"/>
        <v>18434.494057507498</v>
      </c>
      <c r="AI499">
        <f t="shared" si="144"/>
        <v>18677.909399340693</v>
      </c>
      <c r="AJ499" s="14">
        <f t="shared" si="145"/>
        <v>243.41534183319527</v>
      </c>
      <c r="AK499" s="14">
        <f t="shared" si="150"/>
        <v>23200.162681011756</v>
      </c>
      <c r="AL499">
        <f t="shared" si="146"/>
        <v>1.0132043407903599</v>
      </c>
      <c r="AM499">
        <f t="shared" si="152"/>
        <v>9.3468403972434486E-3</v>
      </c>
      <c r="AN499" s="15">
        <f t="shared" si="147"/>
        <v>0</v>
      </c>
    </row>
    <row r="500" spans="1:40" x14ac:dyDescent="0.25">
      <c r="A500" s="2">
        <v>40242</v>
      </c>
      <c r="B500" s="2">
        <v>40262</v>
      </c>
      <c r="C500" t="s">
        <v>15</v>
      </c>
      <c r="D500">
        <v>4900</v>
      </c>
      <c r="E500">
        <v>33.1</v>
      </c>
      <c r="F500">
        <v>40.299999999999997</v>
      </c>
      <c r="G500">
        <v>26.55</v>
      </c>
      <c r="H500">
        <v>31.9</v>
      </c>
      <c r="I500" t="s">
        <v>16</v>
      </c>
      <c r="J500">
        <v>227</v>
      </c>
      <c r="K500">
        <v>239.4</v>
      </c>
      <c r="L500">
        <v>198</v>
      </c>
      <c r="M500">
        <v>215.35</v>
      </c>
      <c r="N500">
        <v>5088.7</v>
      </c>
      <c r="O500">
        <v>304.8</v>
      </c>
      <c r="P500">
        <f>VLOOKUP($A500,Sheet2!$A:$E,2,0)</f>
        <v>5080.55</v>
      </c>
      <c r="Q500">
        <f>VLOOKUP($A500,Sheet2!$A:$E,3,0)</f>
        <v>5118.6499999999996</v>
      </c>
      <c r="R500">
        <f>VLOOKUP($A500,Sheet2!$A:$E,4,0)</f>
        <v>5068.05</v>
      </c>
      <c r="S500">
        <f>VLOOKUP($A500,Sheet2!$A:$E,5,0)</f>
        <v>5088.7</v>
      </c>
      <c r="T500">
        <f t="shared" si="134"/>
        <v>26.55</v>
      </c>
      <c r="U500">
        <f t="shared" si="135"/>
        <v>29.949999999999818</v>
      </c>
      <c r="V500">
        <f t="shared" si="136"/>
        <v>208.35000000000036</v>
      </c>
      <c r="W500">
        <f t="shared" si="137"/>
        <v>239.4</v>
      </c>
      <c r="X500" s="5">
        <f t="shared" si="138"/>
        <v>260.10000000000002</v>
      </c>
      <c r="Y500">
        <f t="shared" si="139"/>
        <v>265.95</v>
      </c>
      <c r="Z500">
        <f t="shared" si="140"/>
        <v>227.94999999999982</v>
      </c>
      <c r="AA500">
        <f t="shared" si="141"/>
        <v>247.25</v>
      </c>
      <c r="AB500">
        <f>IF(Z500/X500&lt;'model parameter'!$B$2,'model parameter'!$B$2,IF(Y500/X500&gt;'model parameter'!$B$1,'model parameter'!$B$1,AA500/X500))</f>
        <v>0.95059592464436748</v>
      </c>
      <c r="AC500">
        <f t="shared" si="151"/>
        <v>0.27386128789876885</v>
      </c>
      <c r="AD500">
        <f t="shared" si="149"/>
        <v>3.4743320677014231</v>
      </c>
      <c r="AF500">
        <f t="shared" si="148"/>
        <v>0.87639369473279427</v>
      </c>
      <c r="AG500">
        <f t="shared" si="142"/>
        <v>1.0224913494809686</v>
      </c>
      <c r="AH500" s="14">
        <f t="shared" si="143"/>
        <v>19567.751714707349</v>
      </c>
      <c r="AI500">
        <f t="shared" si="144"/>
        <v>18483.051356579501</v>
      </c>
      <c r="AJ500" s="14">
        <f t="shared" si="145"/>
        <v>-1084.7003581278477</v>
      </c>
      <c r="AK500" s="14">
        <f t="shared" si="150"/>
        <v>22115.462322883908</v>
      </c>
      <c r="AL500">
        <f t="shared" si="146"/>
        <v>0.94456693983332918</v>
      </c>
      <c r="AM500">
        <f t="shared" si="152"/>
        <v>8.8287164311347827E-3</v>
      </c>
      <c r="AN500" s="15">
        <f t="shared" si="147"/>
        <v>0</v>
      </c>
    </row>
    <row r="501" spans="1:40" x14ac:dyDescent="0.25">
      <c r="A501" s="2">
        <v>40245</v>
      </c>
      <c r="B501" s="2">
        <v>40262</v>
      </c>
      <c r="C501" t="s">
        <v>15</v>
      </c>
      <c r="D501">
        <v>4900</v>
      </c>
      <c r="E501">
        <v>21</v>
      </c>
      <c r="F501">
        <v>26</v>
      </c>
      <c r="G501">
        <v>20</v>
      </c>
      <c r="H501">
        <v>23.1</v>
      </c>
      <c r="I501" t="s">
        <v>16</v>
      </c>
      <c r="J501">
        <v>259.95</v>
      </c>
      <c r="K501">
        <v>269.7</v>
      </c>
      <c r="L501">
        <v>228.5</v>
      </c>
      <c r="M501">
        <v>236</v>
      </c>
      <c r="N501">
        <v>5124</v>
      </c>
      <c r="O501">
        <v>304.8</v>
      </c>
      <c r="P501">
        <f>VLOOKUP($A501,Sheet2!$A:$E,2,0)</f>
        <v>5092.1499999999996</v>
      </c>
      <c r="Q501">
        <f>VLOOKUP($A501,Sheet2!$A:$E,3,0)</f>
        <v>5147.1000000000004</v>
      </c>
      <c r="R501">
        <f>VLOOKUP($A501,Sheet2!$A:$E,4,0)</f>
        <v>5092.1499999999996</v>
      </c>
      <c r="S501">
        <f>VLOOKUP($A501,Sheet2!$A:$E,5,0)</f>
        <v>5124</v>
      </c>
      <c r="T501">
        <f t="shared" si="134"/>
        <v>22.599999999999454</v>
      </c>
      <c r="U501">
        <f t="shared" si="135"/>
        <v>26</v>
      </c>
      <c r="V501">
        <f t="shared" si="136"/>
        <v>228.5</v>
      </c>
      <c r="W501">
        <f t="shared" si="137"/>
        <v>267.10000000000036</v>
      </c>
      <c r="X501" s="5">
        <f t="shared" si="138"/>
        <v>280.95</v>
      </c>
      <c r="Y501">
        <f t="shared" si="139"/>
        <v>292.29999999999944</v>
      </c>
      <c r="Z501">
        <f t="shared" si="140"/>
        <v>254.5</v>
      </c>
      <c r="AA501">
        <f t="shared" si="141"/>
        <v>259.10000000000002</v>
      </c>
      <c r="AB501">
        <f>IF(Z501/X501&lt;'model parameter'!$B$2,'model parameter'!$B$2,IF(Y501/X501&gt;'model parameter'!$B$1,'model parameter'!$B$1,AA501/X501))</f>
        <v>0.92222815447588546</v>
      </c>
      <c r="AC501">
        <f t="shared" si="151"/>
        <v>0.25256259012127075</v>
      </c>
      <c r="AD501">
        <f t="shared" si="149"/>
        <v>3.3965602221773086</v>
      </c>
      <c r="AF501">
        <f t="shared" si="148"/>
        <v>0.90585513436554554</v>
      </c>
      <c r="AG501">
        <f t="shared" si="142"/>
        <v>1.0403986474461628</v>
      </c>
      <c r="AH501" s="14">
        <f t="shared" si="143"/>
        <v>21132.547883754822</v>
      </c>
      <c r="AI501">
        <f t="shared" si="144"/>
        <v>19371.1543591642</v>
      </c>
      <c r="AJ501" s="14">
        <f t="shared" si="145"/>
        <v>-1761.3935245906214</v>
      </c>
      <c r="AK501" s="14">
        <f t="shared" si="150"/>
        <v>20354.068798293287</v>
      </c>
      <c r="AL501">
        <f t="shared" si="146"/>
        <v>0.9166502054423521</v>
      </c>
      <c r="AM501">
        <f t="shared" si="152"/>
        <v>8.0928447303919675E-3</v>
      </c>
      <c r="AN501" s="15">
        <f t="shared" si="147"/>
        <v>0</v>
      </c>
    </row>
    <row r="502" spans="1:40" x14ac:dyDescent="0.25">
      <c r="A502" s="2">
        <v>40246</v>
      </c>
      <c r="B502" s="2">
        <v>40262</v>
      </c>
      <c r="C502" t="s">
        <v>15</v>
      </c>
      <c r="D502">
        <v>4900</v>
      </c>
      <c r="E502">
        <v>22.9</v>
      </c>
      <c r="F502">
        <v>25.65</v>
      </c>
      <c r="G502">
        <v>20.25</v>
      </c>
      <c r="H502">
        <v>24.35</v>
      </c>
      <c r="I502" t="s">
        <v>16</v>
      </c>
      <c r="J502">
        <v>235</v>
      </c>
      <c r="K502">
        <v>239</v>
      </c>
      <c r="L502">
        <v>214.5</v>
      </c>
      <c r="M502">
        <v>218.25</v>
      </c>
      <c r="N502">
        <v>5101.5</v>
      </c>
      <c r="O502">
        <v>304.8</v>
      </c>
      <c r="P502">
        <f>VLOOKUP($A502,Sheet2!$A:$E,2,0)</f>
        <v>5121.05</v>
      </c>
      <c r="Q502">
        <f>VLOOKUP($A502,Sheet2!$A:$E,3,0)</f>
        <v>5131.8</v>
      </c>
      <c r="R502">
        <f>VLOOKUP($A502,Sheet2!$A:$E,4,0)</f>
        <v>5094.3500000000004</v>
      </c>
      <c r="S502">
        <f>VLOOKUP($A502,Sheet2!$A:$E,5,0)</f>
        <v>5101.5</v>
      </c>
      <c r="T502">
        <f t="shared" si="134"/>
        <v>20.25</v>
      </c>
      <c r="U502">
        <f t="shared" si="135"/>
        <v>20.149999999999636</v>
      </c>
      <c r="V502">
        <f t="shared" si="136"/>
        <v>220</v>
      </c>
      <c r="W502">
        <f t="shared" si="137"/>
        <v>239</v>
      </c>
      <c r="X502" s="5">
        <f t="shared" si="138"/>
        <v>257.89999999999998</v>
      </c>
      <c r="Y502">
        <f t="shared" si="139"/>
        <v>259.25</v>
      </c>
      <c r="Z502">
        <f t="shared" si="140"/>
        <v>234.64999999999964</v>
      </c>
      <c r="AA502">
        <f t="shared" si="141"/>
        <v>242.6</v>
      </c>
      <c r="AB502">
        <f>IF(Z502/X502&lt;'model parameter'!$B$2,'model parameter'!$B$2,IF(Y502/X502&gt;'model parameter'!$B$1,'model parameter'!$B$1,AA502/X502))</f>
        <v>0.94067468010856925</v>
      </c>
      <c r="AC502">
        <f t="shared" si="151"/>
        <v>0.23757923366971806</v>
      </c>
      <c r="AD502">
        <f t="shared" si="149"/>
        <v>3.3372349022858776</v>
      </c>
      <c r="AF502">
        <f t="shared" si="148"/>
        <v>0.90984877859635382</v>
      </c>
      <c r="AG502">
        <f t="shared" si="142"/>
        <v>1.0052345870492441</v>
      </c>
      <c r="AH502" s="14">
        <f t="shared" si="143"/>
        <v>19402.641327565649</v>
      </c>
      <c r="AI502">
        <f t="shared" si="144"/>
        <v>18134.555241641199</v>
      </c>
      <c r="AJ502" s="14">
        <f t="shared" si="145"/>
        <v>-1268.0860859244494</v>
      </c>
      <c r="AK502" s="14">
        <f t="shared" si="150"/>
        <v>19085.982712368837</v>
      </c>
      <c r="AL502">
        <f t="shared" si="146"/>
        <v>0.93464363616705837</v>
      </c>
      <c r="AM502">
        <f t="shared" si="152"/>
        <v>7.5639258257489657E-3</v>
      </c>
      <c r="AN502" s="15">
        <f t="shared" si="147"/>
        <v>0</v>
      </c>
    </row>
    <row r="503" spans="1:40" x14ac:dyDescent="0.25">
      <c r="A503" s="2">
        <v>40247</v>
      </c>
      <c r="B503" s="2">
        <v>40262</v>
      </c>
      <c r="C503" t="s">
        <v>15</v>
      </c>
      <c r="D503">
        <v>4900</v>
      </c>
      <c r="E503">
        <v>24.05</v>
      </c>
      <c r="F503">
        <v>24.05</v>
      </c>
      <c r="G503">
        <v>15</v>
      </c>
      <c r="H503">
        <v>17</v>
      </c>
      <c r="I503" t="s">
        <v>16</v>
      </c>
      <c r="J503">
        <v>218</v>
      </c>
      <c r="K503">
        <v>249.9</v>
      </c>
      <c r="L503">
        <v>216.25</v>
      </c>
      <c r="M503">
        <v>230.9</v>
      </c>
      <c r="N503">
        <v>5116.25</v>
      </c>
      <c r="O503">
        <v>304.8</v>
      </c>
      <c r="P503">
        <f>VLOOKUP($A503,Sheet2!$A:$E,2,0)</f>
        <v>5101.6000000000004</v>
      </c>
      <c r="Q503">
        <f>VLOOKUP($A503,Sheet2!$A:$E,3,0)</f>
        <v>5137.3999999999996</v>
      </c>
      <c r="R503">
        <f>VLOOKUP($A503,Sheet2!$A:$E,4,0)</f>
        <v>5092.05</v>
      </c>
      <c r="S503">
        <f>VLOOKUP($A503,Sheet2!$A:$E,5,0)</f>
        <v>5116.25</v>
      </c>
      <c r="T503">
        <f t="shared" si="134"/>
        <v>15</v>
      </c>
      <c r="U503">
        <f t="shared" si="135"/>
        <v>24.05</v>
      </c>
      <c r="V503">
        <f t="shared" si="136"/>
        <v>216.25</v>
      </c>
      <c r="W503">
        <f t="shared" si="137"/>
        <v>249.9</v>
      </c>
      <c r="X503" s="5">
        <f t="shared" si="138"/>
        <v>242.05</v>
      </c>
      <c r="Y503">
        <f t="shared" si="139"/>
        <v>264.89999999999998</v>
      </c>
      <c r="Z503">
        <f t="shared" si="140"/>
        <v>240.3</v>
      </c>
      <c r="AA503">
        <f t="shared" si="141"/>
        <v>247.9</v>
      </c>
      <c r="AB503">
        <f>IF(Z503/X503&lt;'model parameter'!$B$2,'model parameter'!$B$2,IF(Y503/X503&gt;'model parameter'!$B$1,'model parameter'!$B$1,AA503/X503))</f>
        <v>1.0241685602148316</v>
      </c>
      <c r="AC503">
        <f t="shared" si="151"/>
        <v>0.24332118168445818</v>
      </c>
      <c r="AD503">
        <f t="shared" si="149"/>
        <v>3.361403462500709</v>
      </c>
      <c r="AF503">
        <f t="shared" si="148"/>
        <v>0.99277008882462303</v>
      </c>
      <c r="AG503">
        <f t="shared" si="142"/>
        <v>1.0944019830613507</v>
      </c>
      <c r="AH503" s="14">
        <f t="shared" si="143"/>
        <v>18213.096038385676</v>
      </c>
      <c r="AI503">
        <f t="shared" si="144"/>
        <v>18531.765867269802</v>
      </c>
      <c r="AJ503" s="14">
        <f t="shared" si="145"/>
        <v>318.66982888412531</v>
      </c>
      <c r="AK503" s="14">
        <f t="shared" si="150"/>
        <v>19404.652541252963</v>
      </c>
      <c r="AL503">
        <f t="shared" si="146"/>
        <v>1.0174967412576368</v>
      </c>
      <c r="AM503">
        <f t="shared" si="152"/>
        <v>7.6962698788140523E-3</v>
      </c>
      <c r="AN503" s="15">
        <f t="shared" si="147"/>
        <v>0</v>
      </c>
    </row>
    <row r="504" spans="1:40" x14ac:dyDescent="0.25">
      <c r="A504" s="2">
        <v>40248</v>
      </c>
      <c r="B504" s="2">
        <v>40262</v>
      </c>
      <c r="C504" t="s">
        <v>15</v>
      </c>
      <c r="D504">
        <v>4900</v>
      </c>
      <c r="E504">
        <v>17.899999999999999</v>
      </c>
      <c r="F504">
        <v>19.8</v>
      </c>
      <c r="G504">
        <v>12</v>
      </c>
      <c r="H504">
        <v>13.95</v>
      </c>
      <c r="I504" t="s">
        <v>16</v>
      </c>
      <c r="J504">
        <v>232.1</v>
      </c>
      <c r="K504">
        <v>270</v>
      </c>
      <c r="L504">
        <v>219</v>
      </c>
      <c r="M504">
        <v>255.35</v>
      </c>
      <c r="N504">
        <v>5133.3999999999996</v>
      </c>
      <c r="O504">
        <v>304.8</v>
      </c>
      <c r="P504">
        <f>VLOOKUP($A504,Sheet2!$A:$E,2,0)</f>
        <v>5116.3500000000004</v>
      </c>
      <c r="Q504">
        <f>VLOOKUP($A504,Sheet2!$A:$E,3,0)</f>
        <v>5152.6000000000004</v>
      </c>
      <c r="R504">
        <f>VLOOKUP($A504,Sheet2!$A:$E,4,0)</f>
        <v>5102.1000000000004</v>
      </c>
      <c r="S504">
        <f>VLOOKUP($A504,Sheet2!$A:$E,5,0)</f>
        <v>5133.3999999999996</v>
      </c>
      <c r="T504">
        <f t="shared" si="134"/>
        <v>17.399999999999636</v>
      </c>
      <c r="U504">
        <f t="shared" si="135"/>
        <v>16.899999999999636</v>
      </c>
      <c r="V504">
        <f t="shared" si="136"/>
        <v>221.90000000000055</v>
      </c>
      <c r="W504">
        <f t="shared" si="137"/>
        <v>264.60000000000036</v>
      </c>
      <c r="X504" s="5">
        <f t="shared" si="138"/>
        <v>250</v>
      </c>
      <c r="Y504">
        <f t="shared" si="139"/>
        <v>287.39999999999964</v>
      </c>
      <c r="Z504">
        <f t="shared" si="140"/>
        <v>235.89999999999964</v>
      </c>
      <c r="AA504">
        <f t="shared" si="141"/>
        <v>269.3</v>
      </c>
      <c r="AB504">
        <f>IF(Z504/X504&lt;'model parameter'!$B$2,'model parameter'!$B$2,IF(Y504/X504&gt;'model parameter'!$B$1,'model parameter'!$B$1,AA504/X504))</f>
        <v>1.1100000000000001</v>
      </c>
      <c r="AC504">
        <f t="shared" si="151"/>
        <v>0.27008651166974862</v>
      </c>
      <c r="AD504">
        <f t="shared" si="149"/>
        <v>3.4714034625007093</v>
      </c>
      <c r="AF504">
        <f t="shared" si="148"/>
        <v>0.94359999999999855</v>
      </c>
      <c r="AG504">
        <f t="shared" si="142"/>
        <v>1.1495999999999986</v>
      </c>
      <c r="AH504" s="14">
        <f t="shared" si="143"/>
        <v>18809.744937374999</v>
      </c>
      <c r="AI504">
        <f t="shared" si="144"/>
        <v>20750.149738704997</v>
      </c>
      <c r="AJ504" s="14">
        <f t="shared" si="145"/>
        <v>1940.404801329998</v>
      </c>
      <c r="AK504" s="14">
        <f t="shared" si="150"/>
        <v>21345.057342582961</v>
      </c>
      <c r="AL504">
        <f t="shared" si="146"/>
        <v>1.1031595488290971</v>
      </c>
      <c r="AM504">
        <f t="shared" si="152"/>
        <v>8.4902136071794802E-3</v>
      </c>
      <c r="AN504" s="15">
        <f t="shared" si="147"/>
        <v>0</v>
      </c>
    </row>
    <row r="505" spans="1:40" x14ac:dyDescent="0.25">
      <c r="A505" s="2">
        <v>40249</v>
      </c>
      <c r="B505" s="2">
        <v>40262</v>
      </c>
      <c r="C505" t="s">
        <v>15</v>
      </c>
      <c r="D505">
        <v>4900</v>
      </c>
      <c r="E505">
        <v>11.2</v>
      </c>
      <c r="F505">
        <v>14.3</v>
      </c>
      <c r="G505">
        <v>9.3000000000000007</v>
      </c>
      <c r="H505">
        <v>10.1</v>
      </c>
      <c r="I505" t="s">
        <v>16</v>
      </c>
      <c r="J505">
        <v>255</v>
      </c>
      <c r="K505">
        <v>269.2</v>
      </c>
      <c r="L505">
        <v>235</v>
      </c>
      <c r="M505">
        <v>251.15</v>
      </c>
      <c r="N505">
        <v>5137</v>
      </c>
      <c r="O505">
        <v>304.8</v>
      </c>
      <c r="P505">
        <f>VLOOKUP($A505,Sheet2!$A:$E,2,0)</f>
        <v>5131.8</v>
      </c>
      <c r="Q505">
        <f>VLOOKUP($A505,Sheet2!$A:$E,3,0)</f>
        <v>5158.1000000000004</v>
      </c>
      <c r="R505">
        <f>VLOOKUP($A505,Sheet2!$A:$E,4,0)</f>
        <v>5122.1000000000004</v>
      </c>
      <c r="S505">
        <f>VLOOKUP($A505,Sheet2!$A:$E,5,0)</f>
        <v>5137</v>
      </c>
      <c r="T505">
        <f t="shared" si="134"/>
        <v>11.099999999999454</v>
      </c>
      <c r="U505">
        <f t="shared" si="135"/>
        <v>12.899999999999636</v>
      </c>
      <c r="V505">
        <f t="shared" si="136"/>
        <v>236.40000000000055</v>
      </c>
      <c r="W505">
        <f t="shared" si="137"/>
        <v>267.40000000000055</v>
      </c>
      <c r="X505" s="5">
        <f t="shared" si="138"/>
        <v>266.2</v>
      </c>
      <c r="Y505">
        <f t="shared" si="139"/>
        <v>280.29999999999944</v>
      </c>
      <c r="Z505">
        <f t="shared" si="140"/>
        <v>247.89999999999964</v>
      </c>
      <c r="AA505">
        <f t="shared" si="141"/>
        <v>261.25</v>
      </c>
      <c r="AB505">
        <f>IF(Z505/X505&lt;'model parameter'!$B$2,'model parameter'!$B$2,IF(Y505/X505&gt;'model parameter'!$B$1,'model parameter'!$B$1,AA505/X505))</f>
        <v>0.98140495867768596</v>
      </c>
      <c r="AC505">
        <f t="shared" si="151"/>
        <v>0.26506424182464999</v>
      </c>
      <c r="AD505">
        <f t="shared" si="149"/>
        <v>3.4528084211783954</v>
      </c>
      <c r="AF505">
        <f t="shared" si="148"/>
        <v>0.9312546957175043</v>
      </c>
      <c r="AG505">
        <f t="shared" si="142"/>
        <v>1.0529676934635592</v>
      </c>
      <c r="AH505" s="14">
        <f t="shared" si="143"/>
        <v>20025.557788145699</v>
      </c>
      <c r="AI505">
        <f t="shared" si="144"/>
        <v>19532.286971447498</v>
      </c>
      <c r="AJ505" s="14">
        <f t="shared" si="145"/>
        <v>-493.27081669820109</v>
      </c>
      <c r="AK505" s="14">
        <f t="shared" si="150"/>
        <v>20851.78652588476</v>
      </c>
      <c r="AL505">
        <f t="shared" si="146"/>
        <v>0.97536793621847595</v>
      </c>
      <c r="AM505">
        <f t="shared" si="152"/>
        <v>8.281082124088672E-3</v>
      </c>
      <c r="AN505" s="15">
        <f t="shared" si="147"/>
        <v>0</v>
      </c>
    </row>
    <row r="506" spans="1:40" x14ac:dyDescent="0.25">
      <c r="A506" s="2">
        <v>40252</v>
      </c>
      <c r="B506" s="2">
        <v>40262</v>
      </c>
      <c r="C506" t="s">
        <v>15</v>
      </c>
      <c r="D506">
        <v>4900</v>
      </c>
      <c r="E506">
        <v>14.9</v>
      </c>
      <c r="F506">
        <v>14.9</v>
      </c>
      <c r="G506">
        <v>9</v>
      </c>
      <c r="H506">
        <v>9.4</v>
      </c>
      <c r="I506" t="s">
        <v>16</v>
      </c>
      <c r="J506">
        <v>229.1</v>
      </c>
      <c r="K506">
        <v>243.15</v>
      </c>
      <c r="L506">
        <v>215.5</v>
      </c>
      <c r="M506">
        <v>238.35</v>
      </c>
      <c r="N506">
        <v>5128.8999999999996</v>
      </c>
      <c r="O506">
        <v>304.8</v>
      </c>
      <c r="P506">
        <f>VLOOKUP($A506,Sheet2!$A:$E,2,0)</f>
        <v>5134.45</v>
      </c>
      <c r="Q506">
        <f>VLOOKUP($A506,Sheet2!$A:$E,3,0)</f>
        <v>5151.05</v>
      </c>
      <c r="R506">
        <f>VLOOKUP($A506,Sheet2!$A:$E,4,0)</f>
        <v>5101.2</v>
      </c>
      <c r="S506">
        <f>VLOOKUP($A506,Sheet2!$A:$E,5,0)</f>
        <v>5128.8999999999996</v>
      </c>
      <c r="T506">
        <f t="shared" si="134"/>
        <v>9</v>
      </c>
      <c r="U506">
        <f t="shared" si="135"/>
        <v>14.300000000000182</v>
      </c>
      <c r="V506">
        <f t="shared" si="136"/>
        <v>216.09999999999945</v>
      </c>
      <c r="W506">
        <f t="shared" si="137"/>
        <v>243.15</v>
      </c>
      <c r="X506" s="5">
        <f t="shared" si="138"/>
        <v>244</v>
      </c>
      <c r="Y506">
        <f t="shared" si="139"/>
        <v>252.15</v>
      </c>
      <c r="Z506">
        <f t="shared" si="140"/>
        <v>229.80000000000018</v>
      </c>
      <c r="AA506">
        <f t="shared" si="141"/>
        <v>247.75</v>
      </c>
      <c r="AB506">
        <f>IF(Z506/X506&lt;'model parameter'!$B$2,'model parameter'!$B$2,IF(Y506/X506&gt;'model parameter'!$B$1,'model parameter'!$B$1,AA506/X506))</f>
        <v>1.0153688524590163</v>
      </c>
      <c r="AC506">
        <f t="shared" si="151"/>
        <v>0.26913797504941406</v>
      </c>
      <c r="AD506">
        <f t="shared" si="149"/>
        <v>3.4681772736374117</v>
      </c>
      <c r="AF506">
        <f t="shared" si="148"/>
        <v>0.94180327868852531</v>
      </c>
      <c r="AG506">
        <f t="shared" si="142"/>
        <v>1.0334016393442622</v>
      </c>
      <c r="AH506" s="14">
        <f t="shared" si="143"/>
        <v>18359.443881534</v>
      </c>
      <c r="AI506">
        <f t="shared" si="144"/>
        <v>18520.524057110499</v>
      </c>
      <c r="AJ506" s="14">
        <f t="shared" si="145"/>
        <v>161.08017557649873</v>
      </c>
      <c r="AK506" s="14">
        <f t="shared" si="150"/>
        <v>21012.866701461258</v>
      </c>
      <c r="AL506">
        <f t="shared" si="146"/>
        <v>1.0087736957947029</v>
      </c>
      <c r="AM506">
        <f t="shared" si="152"/>
        <v>8.3537378194963787E-3</v>
      </c>
      <c r="AN506" s="15">
        <f t="shared" si="147"/>
        <v>0</v>
      </c>
    </row>
    <row r="507" spans="1:40" x14ac:dyDescent="0.25">
      <c r="A507" s="2">
        <v>40253</v>
      </c>
      <c r="B507" s="2">
        <v>40262</v>
      </c>
      <c r="C507" t="s">
        <v>15</v>
      </c>
      <c r="D507">
        <v>4900</v>
      </c>
      <c r="E507">
        <v>9</v>
      </c>
      <c r="F507">
        <v>9</v>
      </c>
      <c r="G507">
        <v>3.9</v>
      </c>
      <c r="H507">
        <v>4.25</v>
      </c>
      <c r="I507" t="s">
        <v>16</v>
      </c>
      <c r="J507">
        <v>246</v>
      </c>
      <c r="K507">
        <v>319</v>
      </c>
      <c r="L507">
        <v>233.75</v>
      </c>
      <c r="M507">
        <v>307.55</v>
      </c>
      <c r="N507">
        <v>5198.1000000000004</v>
      </c>
      <c r="O507">
        <v>304.8</v>
      </c>
      <c r="P507">
        <f>VLOOKUP($A507,Sheet2!$A:$E,2,0)</f>
        <v>5128.95</v>
      </c>
      <c r="Q507">
        <f>VLOOKUP($A507,Sheet2!$A:$E,3,0)</f>
        <v>5209.25</v>
      </c>
      <c r="R507">
        <f>VLOOKUP($A507,Sheet2!$A:$E,4,0)</f>
        <v>5125.7</v>
      </c>
      <c r="S507">
        <f>VLOOKUP($A507,Sheet2!$A:$E,5,0)</f>
        <v>5198.1000000000004</v>
      </c>
      <c r="T507">
        <f t="shared" si="134"/>
        <v>9.75</v>
      </c>
      <c r="U507">
        <f t="shared" si="135"/>
        <v>8.0500000000001819</v>
      </c>
      <c r="V507">
        <f t="shared" si="136"/>
        <v>234.69999999999982</v>
      </c>
      <c r="W507">
        <f t="shared" si="137"/>
        <v>313.14999999999964</v>
      </c>
      <c r="X507" s="5">
        <f t="shared" si="138"/>
        <v>255</v>
      </c>
      <c r="Y507">
        <f t="shared" si="139"/>
        <v>328.75</v>
      </c>
      <c r="Z507">
        <f t="shared" si="140"/>
        <v>241.80000000000018</v>
      </c>
      <c r="AA507">
        <f t="shared" si="141"/>
        <v>311.8</v>
      </c>
      <c r="AB507">
        <f>IF(Z507/X507&lt;'model parameter'!$B$2,'model parameter'!$B$2,IF(Y507/X507&gt;'model parameter'!$B$1,'model parameter'!$B$1,AA507/X507))</f>
        <v>1.1100000000000001</v>
      </c>
      <c r="AC507">
        <f t="shared" si="151"/>
        <v>0.29874315230484966</v>
      </c>
      <c r="AD507">
        <f t="shared" si="149"/>
        <v>3.5781772736374116</v>
      </c>
      <c r="AF507">
        <f t="shared" si="148"/>
        <v>0.94823529411764773</v>
      </c>
      <c r="AG507">
        <f t="shared" si="142"/>
        <v>1.2892156862745099</v>
      </c>
      <c r="AH507" s="14">
        <f t="shared" si="143"/>
        <v>19184.995817242499</v>
      </c>
      <c r="AI507">
        <f t="shared" si="144"/>
        <v>21166.096714599098</v>
      </c>
      <c r="AJ507" s="14">
        <f t="shared" si="145"/>
        <v>1981.1008973565986</v>
      </c>
      <c r="AK507" s="14">
        <f t="shared" si="150"/>
        <v>22993.967598817857</v>
      </c>
      <c r="AL507">
        <f t="shared" si="146"/>
        <v>1.1032630351462513</v>
      </c>
      <c r="AM507">
        <f t="shared" si="152"/>
        <v>9.2163701415536019E-3</v>
      </c>
      <c r="AN507" s="15">
        <f t="shared" si="147"/>
        <v>0</v>
      </c>
    </row>
    <row r="508" spans="1:40" x14ac:dyDescent="0.25">
      <c r="A508" s="2">
        <v>40254</v>
      </c>
      <c r="B508" s="2">
        <v>40262</v>
      </c>
      <c r="C508" t="s">
        <v>15</v>
      </c>
      <c r="D508">
        <v>4900</v>
      </c>
      <c r="E508">
        <v>3.45</v>
      </c>
      <c r="F508">
        <v>4</v>
      </c>
      <c r="G508">
        <v>2.5499999999999998</v>
      </c>
      <c r="H508">
        <v>3.15</v>
      </c>
      <c r="I508" t="s">
        <v>16</v>
      </c>
      <c r="J508">
        <v>325</v>
      </c>
      <c r="K508">
        <v>371.65</v>
      </c>
      <c r="L508">
        <v>320.3</v>
      </c>
      <c r="M508">
        <v>338.65</v>
      </c>
      <c r="N508">
        <v>5231.8999999999996</v>
      </c>
      <c r="O508">
        <v>304.8</v>
      </c>
      <c r="P508">
        <f>VLOOKUP($A508,Sheet2!$A:$E,2,0)</f>
        <v>5198.45</v>
      </c>
      <c r="Q508">
        <f>VLOOKUP($A508,Sheet2!$A:$E,3,0)</f>
        <v>5260.5</v>
      </c>
      <c r="R508">
        <f>VLOOKUP($A508,Sheet2!$A:$E,4,0)</f>
        <v>5177.1499999999996</v>
      </c>
      <c r="S508">
        <f>VLOOKUP($A508,Sheet2!$A:$E,5,0)</f>
        <v>5231.8999999999996</v>
      </c>
      <c r="T508">
        <f t="shared" si="134"/>
        <v>11.149999999999636</v>
      </c>
      <c r="U508">
        <f t="shared" si="135"/>
        <v>4</v>
      </c>
      <c r="V508">
        <f t="shared" si="136"/>
        <v>320.3</v>
      </c>
      <c r="W508">
        <f t="shared" si="137"/>
        <v>363.05000000000018</v>
      </c>
      <c r="X508" s="5">
        <f t="shared" si="138"/>
        <v>328.45</v>
      </c>
      <c r="Y508">
        <f t="shared" si="139"/>
        <v>382.79999999999961</v>
      </c>
      <c r="Z508">
        <f t="shared" si="140"/>
        <v>324.3</v>
      </c>
      <c r="AA508">
        <f t="shared" si="141"/>
        <v>341.79999999999995</v>
      </c>
      <c r="AB508">
        <f>IF(Z508/X508&lt;'model parameter'!$B$2,'model parameter'!$B$2,IF(Y508/X508&gt;'model parameter'!$B$1,'model parameter'!$B$1,AA508/X508))</f>
        <v>1.1100000000000001</v>
      </c>
      <c r="AC508">
        <f t="shared" si="151"/>
        <v>0.33160489905838314</v>
      </c>
      <c r="AD508">
        <f t="shared" si="149"/>
        <v>3.6881772736374119</v>
      </c>
      <c r="AF508">
        <f t="shared" si="148"/>
        <v>0.98736489572233221</v>
      </c>
      <c r="AG508">
        <f t="shared" si="142"/>
        <v>1.1654741969858415</v>
      </c>
      <c r="AH508" s="14">
        <f t="shared" si="143"/>
        <v>24697.431242496074</v>
      </c>
      <c r="AI508">
        <f t="shared" si="144"/>
        <v>27276.357790483431</v>
      </c>
      <c r="AJ508" s="14">
        <f t="shared" si="145"/>
        <v>2578.9265479873575</v>
      </c>
      <c r="AK508" s="14">
        <f t="shared" si="150"/>
        <v>25572.894146805214</v>
      </c>
      <c r="AL508">
        <f t="shared" si="146"/>
        <v>1.1044208412877321</v>
      </c>
      <c r="AM508">
        <f t="shared" si="152"/>
        <v>1.0178751265353763E-2</v>
      </c>
      <c r="AN508" s="15">
        <f t="shared" si="147"/>
        <v>0</v>
      </c>
    </row>
    <row r="509" spans="1:40" x14ac:dyDescent="0.25">
      <c r="A509" s="2">
        <v>40255</v>
      </c>
      <c r="B509" s="2">
        <v>40262</v>
      </c>
      <c r="C509" t="s">
        <v>15</v>
      </c>
      <c r="D509">
        <v>4900</v>
      </c>
      <c r="E509">
        <v>3.2</v>
      </c>
      <c r="F509">
        <v>3.2</v>
      </c>
      <c r="G509">
        <v>2</v>
      </c>
      <c r="H509">
        <v>2.4</v>
      </c>
      <c r="I509" t="s">
        <v>16</v>
      </c>
      <c r="J509">
        <v>341</v>
      </c>
      <c r="K509">
        <v>370</v>
      </c>
      <c r="L509">
        <v>322.3</v>
      </c>
      <c r="M509">
        <v>355.35</v>
      </c>
      <c r="N509">
        <v>5245.9</v>
      </c>
      <c r="O509">
        <v>304.8</v>
      </c>
      <c r="P509">
        <f>VLOOKUP($A509,Sheet2!$A:$E,2,0)</f>
        <v>5232.55</v>
      </c>
      <c r="Q509">
        <f>VLOOKUP($A509,Sheet2!$A:$E,3,0)</f>
        <v>5255.65</v>
      </c>
      <c r="R509">
        <f>VLOOKUP($A509,Sheet2!$A:$E,4,0)</f>
        <v>5214.3999999999996</v>
      </c>
      <c r="S509">
        <f>VLOOKUP($A509,Sheet2!$A:$E,5,0)</f>
        <v>5245.9</v>
      </c>
      <c r="T509">
        <f t="shared" si="134"/>
        <v>14.350000000000364</v>
      </c>
      <c r="U509">
        <f t="shared" si="135"/>
        <v>3.2</v>
      </c>
      <c r="V509">
        <f t="shared" si="136"/>
        <v>322.3</v>
      </c>
      <c r="W509">
        <f t="shared" si="137"/>
        <v>357.64999999999964</v>
      </c>
      <c r="X509" s="5">
        <f t="shared" si="138"/>
        <v>344.2</v>
      </c>
      <c r="Y509">
        <f t="shared" si="139"/>
        <v>384.35000000000036</v>
      </c>
      <c r="Z509">
        <f t="shared" si="140"/>
        <v>325.5</v>
      </c>
      <c r="AA509">
        <f t="shared" si="141"/>
        <v>357.75</v>
      </c>
      <c r="AB509">
        <f>IF(Z509/X509&lt;'model parameter'!$B$2,'model parameter'!$B$2,IF(Y509/X509&gt;'model parameter'!$B$1,'model parameter'!$B$1,AA509/X509))</f>
        <v>1.1100000000000001</v>
      </c>
      <c r="AC509">
        <f t="shared" si="151"/>
        <v>0.3680814379548053</v>
      </c>
      <c r="AD509">
        <f t="shared" si="149"/>
        <v>3.7981772736374122</v>
      </c>
      <c r="AF509">
        <f t="shared" si="148"/>
        <v>0.94567112144102272</v>
      </c>
      <c r="AG509">
        <f t="shared" si="142"/>
        <v>1.1166472980825113</v>
      </c>
      <c r="AH509" s="14">
        <f t="shared" si="143"/>
        <v>25879.471514078698</v>
      </c>
      <c r="AI509">
        <f t="shared" si="144"/>
        <v>28586.590764549845</v>
      </c>
      <c r="AJ509" s="14">
        <f t="shared" si="145"/>
        <v>2707.1192504711471</v>
      </c>
      <c r="AK509" s="14">
        <f t="shared" si="150"/>
        <v>28280.013397276362</v>
      </c>
      <c r="AL509">
        <f t="shared" si="146"/>
        <v>1.1046048892072022</v>
      </c>
      <c r="AM509">
        <f t="shared" si="152"/>
        <v>1.1243498413733764E-2</v>
      </c>
      <c r="AN509" s="15">
        <f t="shared" si="147"/>
        <v>0</v>
      </c>
    </row>
    <row r="510" spans="1:40" x14ac:dyDescent="0.25">
      <c r="A510" s="2">
        <v>40256</v>
      </c>
      <c r="B510" s="2">
        <v>40262</v>
      </c>
      <c r="C510" t="s">
        <v>15</v>
      </c>
      <c r="D510">
        <v>4900</v>
      </c>
      <c r="E510">
        <v>1.75</v>
      </c>
      <c r="F510">
        <v>2.2000000000000002</v>
      </c>
      <c r="G510">
        <v>1.35</v>
      </c>
      <c r="H510">
        <v>1.55</v>
      </c>
      <c r="I510" t="s">
        <v>16</v>
      </c>
      <c r="J510">
        <v>355.25</v>
      </c>
      <c r="K510">
        <v>382.95</v>
      </c>
      <c r="L510">
        <v>342.45</v>
      </c>
      <c r="M510">
        <v>370.75</v>
      </c>
      <c r="N510">
        <v>5262.8</v>
      </c>
      <c r="O510">
        <v>304.8</v>
      </c>
      <c r="P510">
        <f>VLOOKUP($A510,Sheet2!$A:$E,2,0)</f>
        <v>5246.8</v>
      </c>
      <c r="Q510">
        <f>VLOOKUP($A510,Sheet2!$A:$E,3,0)</f>
        <v>5269.95</v>
      </c>
      <c r="R510">
        <f>VLOOKUP($A510,Sheet2!$A:$E,4,0)</f>
        <v>5237.1000000000004</v>
      </c>
      <c r="S510">
        <f>VLOOKUP($A510,Sheet2!$A:$E,5,0)</f>
        <v>5262.8</v>
      </c>
      <c r="T510">
        <f t="shared" si="134"/>
        <v>13</v>
      </c>
      <c r="U510">
        <f t="shared" si="135"/>
        <v>2.2000000000000002</v>
      </c>
      <c r="V510">
        <f t="shared" si="136"/>
        <v>342.45</v>
      </c>
      <c r="W510">
        <f t="shared" si="137"/>
        <v>371.30000000000018</v>
      </c>
      <c r="X510" s="5">
        <f t="shared" si="138"/>
        <v>357</v>
      </c>
      <c r="Y510">
        <f t="shared" si="139"/>
        <v>395.95</v>
      </c>
      <c r="Z510">
        <f t="shared" si="140"/>
        <v>344.65</v>
      </c>
      <c r="AA510">
        <f t="shared" si="141"/>
        <v>372.3</v>
      </c>
      <c r="AB510">
        <f>IF(Z510/X510&lt;'model parameter'!$B$2,'model parameter'!$B$2,IF(Y510/X510&gt;'model parameter'!$B$1,'model parameter'!$B$1,AA510/X510))</f>
        <v>1.0428571428571429</v>
      </c>
      <c r="AC510">
        <f t="shared" si="151"/>
        <v>0.38385635672429697</v>
      </c>
      <c r="AD510">
        <f t="shared" si="149"/>
        <v>3.8410344164945549</v>
      </c>
      <c r="AF510">
        <f t="shared" si="148"/>
        <v>0.9654061624649859</v>
      </c>
      <c r="AG510">
        <f t="shared" si="142"/>
        <v>1.1091036414565827</v>
      </c>
      <c r="AH510" s="14">
        <f t="shared" si="143"/>
        <v>26840.113766539496</v>
      </c>
      <c r="AI510">
        <f t="shared" si="144"/>
        <v>27854.973759382599</v>
      </c>
      <c r="AJ510" s="14">
        <f t="shared" si="145"/>
        <v>1014.8599928431031</v>
      </c>
      <c r="AK510" s="14">
        <f t="shared" si="150"/>
        <v>29294.873390119465</v>
      </c>
      <c r="AL510">
        <f t="shared" si="146"/>
        <v>1.0378113148726027</v>
      </c>
      <c r="AM510">
        <f t="shared" si="152"/>
        <v>1.1668629872525061E-2</v>
      </c>
      <c r="AN510" s="15">
        <f t="shared" si="147"/>
        <v>0</v>
      </c>
    </row>
    <row r="511" spans="1:40" x14ac:dyDescent="0.25">
      <c r="A511" s="2">
        <v>40259</v>
      </c>
      <c r="B511" s="2">
        <v>40262</v>
      </c>
      <c r="C511" t="s">
        <v>15</v>
      </c>
      <c r="D511">
        <v>4900</v>
      </c>
      <c r="E511">
        <v>2.15</v>
      </c>
      <c r="F511">
        <v>2.25</v>
      </c>
      <c r="G511">
        <v>1.05</v>
      </c>
      <c r="H511">
        <v>1.3</v>
      </c>
      <c r="I511" t="s">
        <v>16</v>
      </c>
      <c r="J511">
        <v>350.85</v>
      </c>
      <c r="K511">
        <v>358</v>
      </c>
      <c r="L511">
        <v>308.5</v>
      </c>
      <c r="M511">
        <v>314.85000000000002</v>
      </c>
      <c r="N511">
        <v>5205.2</v>
      </c>
      <c r="O511">
        <v>304.8</v>
      </c>
      <c r="P511">
        <f>VLOOKUP($A511,Sheet2!$A:$E,2,0)</f>
        <v>5260.95</v>
      </c>
      <c r="Q511">
        <f>VLOOKUP($A511,Sheet2!$A:$E,3,0)</f>
        <v>5260.95</v>
      </c>
      <c r="R511">
        <f>VLOOKUP($A511,Sheet2!$A:$E,4,0)</f>
        <v>5187.05</v>
      </c>
      <c r="S511">
        <f>VLOOKUP($A511,Sheet2!$A:$E,5,0)</f>
        <v>5205.2</v>
      </c>
      <c r="T511">
        <f t="shared" si="134"/>
        <v>1.05</v>
      </c>
      <c r="U511">
        <f t="shared" si="135"/>
        <v>2.25</v>
      </c>
      <c r="V511">
        <f t="shared" si="136"/>
        <v>308.5</v>
      </c>
      <c r="W511">
        <f t="shared" si="137"/>
        <v>358</v>
      </c>
      <c r="X511" s="5">
        <f t="shared" si="138"/>
        <v>353</v>
      </c>
      <c r="Y511">
        <f t="shared" si="139"/>
        <v>359.05</v>
      </c>
      <c r="Z511">
        <f t="shared" si="140"/>
        <v>310.75</v>
      </c>
      <c r="AA511">
        <f t="shared" si="141"/>
        <v>316.15000000000003</v>
      </c>
      <c r="AB511">
        <f>IF(Z511/X511&lt;'model parameter'!$B$2,'model parameter'!$B$2,IF(Y511/X511&gt;'model parameter'!$B$1,'model parameter'!$B$1,AA511/X511))</f>
        <v>0.89560906515580752</v>
      </c>
      <c r="AC511">
        <f t="shared" si="151"/>
        <v>0.34378523279996176</v>
      </c>
      <c r="AD511">
        <f t="shared" si="149"/>
        <v>3.7366434816503622</v>
      </c>
      <c r="AF511">
        <f t="shared" si="148"/>
        <v>0.88031161473087816</v>
      </c>
      <c r="AG511">
        <f t="shared" si="142"/>
        <v>1.0171388101983003</v>
      </c>
      <c r="AH511" s="14">
        <f t="shared" si="143"/>
        <v>26539.913062645497</v>
      </c>
      <c r="AI511">
        <f t="shared" si="144"/>
        <v>23646.789489751303</v>
      </c>
      <c r="AJ511" s="14">
        <f t="shared" si="145"/>
        <v>-2893.1235728941938</v>
      </c>
      <c r="AK511" s="14">
        <f t="shared" si="150"/>
        <v>26401.749817225271</v>
      </c>
      <c r="AL511">
        <f t="shared" si="146"/>
        <v>0.89098971175733732</v>
      </c>
      <c r="AM511">
        <f t="shared" si="152"/>
        <v>1.039662916672416E-2</v>
      </c>
      <c r="AN511" s="15">
        <f t="shared" si="147"/>
        <v>0</v>
      </c>
    </row>
    <row r="512" spans="1:40" x14ac:dyDescent="0.25">
      <c r="A512" s="2">
        <v>40260</v>
      </c>
      <c r="B512" s="2">
        <v>40262</v>
      </c>
      <c r="C512" t="s">
        <v>15</v>
      </c>
      <c r="D512">
        <v>4900</v>
      </c>
      <c r="E512">
        <v>1</v>
      </c>
      <c r="F512">
        <v>1</v>
      </c>
      <c r="G512">
        <v>0.45</v>
      </c>
      <c r="H512">
        <v>0.55000000000000004</v>
      </c>
      <c r="I512" t="s">
        <v>16</v>
      </c>
      <c r="J512">
        <v>349.95</v>
      </c>
      <c r="K512">
        <v>349.95</v>
      </c>
      <c r="L512">
        <v>294</v>
      </c>
      <c r="M512">
        <v>325.7</v>
      </c>
      <c r="N512">
        <v>5225.3</v>
      </c>
      <c r="O512">
        <v>304.8</v>
      </c>
      <c r="P512">
        <f>VLOOKUP($A512,Sheet2!$A:$E,2,0)</f>
        <v>5205.8500000000004</v>
      </c>
      <c r="Q512">
        <f>VLOOKUP($A512,Sheet2!$A:$E,3,0)</f>
        <v>5243.6</v>
      </c>
      <c r="R512">
        <f>VLOOKUP($A512,Sheet2!$A:$E,4,0)</f>
        <v>5193.3999999999996</v>
      </c>
      <c r="S512">
        <f>VLOOKUP($A512,Sheet2!$A:$E,5,0)</f>
        <v>5225.3</v>
      </c>
      <c r="T512">
        <f t="shared" si="134"/>
        <v>6.3499999999994543</v>
      </c>
      <c r="U512">
        <f t="shared" si="135"/>
        <v>0.6000000000003638</v>
      </c>
      <c r="V512">
        <f t="shared" si="136"/>
        <v>294.39999999999964</v>
      </c>
      <c r="W512">
        <f t="shared" si="137"/>
        <v>344.05000000000018</v>
      </c>
      <c r="X512" s="5">
        <f t="shared" si="138"/>
        <v>350.95</v>
      </c>
      <c r="Y512">
        <f t="shared" si="139"/>
        <v>356.29999999999944</v>
      </c>
      <c r="Z512">
        <f t="shared" si="140"/>
        <v>294.60000000000036</v>
      </c>
      <c r="AA512">
        <f t="shared" si="141"/>
        <v>326.25</v>
      </c>
      <c r="AB512">
        <f>IF(Z512/X512&lt;'model parameter'!$B$2,'model parameter'!$B$2,IF(Y512/X512&gt;'model parameter'!$B$1,'model parameter'!$B$1,AA512/X512))</f>
        <v>0.92961960393218412</v>
      </c>
      <c r="AC512">
        <f t="shared" si="151"/>
        <v>0.31958949195323416</v>
      </c>
      <c r="AD512">
        <f t="shared" si="149"/>
        <v>3.6662630855825462</v>
      </c>
      <c r="AF512">
        <f t="shared" si="148"/>
        <v>0.83943581706795944</v>
      </c>
      <c r="AG512">
        <f t="shared" si="142"/>
        <v>1.0152443368001125</v>
      </c>
      <c r="AH512" s="14">
        <f t="shared" si="143"/>
        <v>26386.060201899822</v>
      </c>
      <c r="AI512">
        <f t="shared" si="144"/>
        <v>24403.738040477499</v>
      </c>
      <c r="AJ512" s="14">
        <f t="shared" si="145"/>
        <v>-1982.3221614223221</v>
      </c>
      <c r="AK512" s="14">
        <f t="shared" si="150"/>
        <v>24419.427655802949</v>
      </c>
      <c r="AL512">
        <f t="shared" si="146"/>
        <v>0.92487237024951563</v>
      </c>
      <c r="AM512">
        <f t="shared" si="152"/>
        <v>9.6155550600334205E-3</v>
      </c>
      <c r="AN512" s="15">
        <f t="shared" si="147"/>
        <v>0</v>
      </c>
    </row>
    <row r="513" spans="1:40" x14ac:dyDescent="0.25">
      <c r="A513" s="2">
        <v>40262</v>
      </c>
      <c r="B513" s="2">
        <v>40262</v>
      </c>
      <c r="C513" t="s">
        <v>15</v>
      </c>
      <c r="D513">
        <v>4900</v>
      </c>
      <c r="E513">
        <v>0.25</v>
      </c>
      <c r="F513">
        <v>0.25</v>
      </c>
      <c r="G513">
        <v>0.05</v>
      </c>
      <c r="H513">
        <v>0.05</v>
      </c>
      <c r="I513" t="s">
        <v>16</v>
      </c>
      <c r="J513">
        <v>324</v>
      </c>
      <c r="K513">
        <v>369</v>
      </c>
      <c r="L513">
        <v>304</v>
      </c>
      <c r="M513">
        <v>360.7</v>
      </c>
      <c r="N513">
        <v>5260.4</v>
      </c>
      <c r="O513">
        <v>304.8</v>
      </c>
      <c r="P513">
        <f>VLOOKUP($A513,Sheet2!$A:$E,2,0)</f>
        <v>5225.3</v>
      </c>
      <c r="Q513">
        <f>VLOOKUP($A513,Sheet2!$A:$E,3,0)</f>
        <v>5267.3</v>
      </c>
      <c r="R513">
        <f>VLOOKUP($A513,Sheet2!$A:$E,4,0)</f>
        <v>5202.95</v>
      </c>
      <c r="S513">
        <f>VLOOKUP($A513,Sheet2!$A:$E,5,0)</f>
        <v>5260.4</v>
      </c>
      <c r="T513">
        <f t="shared" si="134"/>
        <v>1.6999999999998181</v>
      </c>
      <c r="U513">
        <f t="shared" si="135"/>
        <v>0.25</v>
      </c>
      <c r="V513">
        <f t="shared" si="136"/>
        <v>304</v>
      </c>
      <c r="W513">
        <f t="shared" si="137"/>
        <v>367.35000000000036</v>
      </c>
      <c r="X513" s="5">
        <f t="shared" si="138"/>
        <v>324.25</v>
      </c>
      <c r="Y513">
        <f t="shared" si="139"/>
        <v>370.69999999999982</v>
      </c>
      <c r="Z513">
        <f t="shared" si="140"/>
        <v>304.25</v>
      </c>
      <c r="AA513">
        <f t="shared" si="141"/>
        <v>360.75</v>
      </c>
      <c r="AB513">
        <f>IF(Z513/X513&lt;'model parameter'!$B$2,'model parameter'!$B$2,IF(Y513/X513&gt;'model parameter'!$B$1,'model parameter'!$B$1,AA513/X513))</f>
        <v>1.1100000000000001</v>
      </c>
      <c r="AC513">
        <f t="shared" si="151"/>
        <v>0.35474433606808997</v>
      </c>
      <c r="AD513">
        <f t="shared" si="149"/>
        <v>3.7762630855825465</v>
      </c>
      <c r="AF513">
        <f t="shared" si="148"/>
        <v>0.93831919814957598</v>
      </c>
      <c r="AG513">
        <f t="shared" si="142"/>
        <v>1.1432536622976093</v>
      </c>
      <c r="AH513" s="14">
        <f t="shared" si="143"/>
        <v>24382.220503407374</v>
      </c>
      <c r="AI513">
        <f t="shared" si="144"/>
        <v>26926.962330732382</v>
      </c>
      <c r="AJ513" s="14">
        <f t="shared" si="145"/>
        <v>2544.7418273250078</v>
      </c>
      <c r="AK513" s="14">
        <f t="shared" si="150"/>
        <v>26964.169483127956</v>
      </c>
      <c r="AL513">
        <f t="shared" si="146"/>
        <v>1.1043687479969015</v>
      </c>
      <c r="AM513">
        <f t="shared" si="152"/>
        <v>1.0619118502944381E-2</v>
      </c>
      <c r="AN513" s="15">
        <f t="shared" si="147"/>
        <v>0</v>
      </c>
    </row>
    <row r="514" spans="1:40" x14ac:dyDescent="0.25">
      <c r="A514" s="2">
        <v>40263</v>
      </c>
      <c r="B514" s="2">
        <v>40297</v>
      </c>
      <c r="C514" t="s">
        <v>15</v>
      </c>
      <c r="D514">
        <v>5300</v>
      </c>
      <c r="E514">
        <v>112.05</v>
      </c>
      <c r="F514">
        <v>114.9</v>
      </c>
      <c r="G514">
        <v>97.35</v>
      </c>
      <c r="H514">
        <v>104.9</v>
      </c>
      <c r="I514" t="s">
        <v>16</v>
      </c>
      <c r="J514">
        <v>87</v>
      </c>
      <c r="K514">
        <v>106</v>
      </c>
      <c r="L514">
        <v>86.05</v>
      </c>
      <c r="M514">
        <v>100.9</v>
      </c>
      <c r="N514">
        <v>5282</v>
      </c>
      <c r="O514">
        <v>199.05</v>
      </c>
      <c r="P514">
        <f>VLOOKUP($A514,Sheet2!$A:$E,2,0)</f>
        <v>5260.55</v>
      </c>
      <c r="Q514">
        <f>VLOOKUP($A514,Sheet2!$A:$E,3,0)</f>
        <v>5293.75</v>
      </c>
      <c r="R514">
        <f>VLOOKUP($A514,Sheet2!$A:$E,4,0)</f>
        <v>5260.55</v>
      </c>
      <c r="S514">
        <f>VLOOKUP($A514,Sheet2!$A:$E,5,0)</f>
        <v>5282</v>
      </c>
      <c r="T514">
        <f t="shared" si="134"/>
        <v>112.25</v>
      </c>
      <c r="U514">
        <f t="shared" si="135"/>
        <v>114.9</v>
      </c>
      <c r="V514">
        <f t="shared" si="136"/>
        <v>86.05</v>
      </c>
      <c r="W514">
        <f t="shared" si="137"/>
        <v>91.100000000000364</v>
      </c>
      <c r="X514" s="5">
        <f t="shared" si="138"/>
        <v>199.05</v>
      </c>
      <c r="Y514">
        <f t="shared" si="139"/>
        <v>218.25</v>
      </c>
      <c r="Z514">
        <f t="shared" si="140"/>
        <v>188.45000000000036</v>
      </c>
      <c r="AA514">
        <f t="shared" si="141"/>
        <v>205.8</v>
      </c>
      <c r="AB514">
        <f>IF(Z514/X514&lt;'model parameter'!$B$2,'model parameter'!$B$2,IF(Y514/X514&gt;'model parameter'!$B$1,'model parameter'!$B$1,AA514/X514))</f>
        <v>1.0339110776186888</v>
      </c>
      <c r="AC514">
        <f t="shared" si="151"/>
        <v>0.36677409878328521</v>
      </c>
      <c r="AD514">
        <f t="shared" si="149"/>
        <v>3.8101741632012356</v>
      </c>
      <c r="AF514">
        <f t="shared" si="148"/>
        <v>0.94674704848028313</v>
      </c>
      <c r="AG514">
        <f t="shared" si="142"/>
        <v>1.0964581763376036</v>
      </c>
      <c r="AH514" s="14">
        <f t="shared" si="143"/>
        <v>14985.938471525174</v>
      </c>
      <c r="AI514">
        <f t="shared" si="144"/>
        <v>15376.564482559599</v>
      </c>
      <c r="AJ514" s="14">
        <f t="shared" si="145"/>
        <v>390.62601103442466</v>
      </c>
      <c r="AK514" s="14">
        <f t="shared" si="150"/>
        <v>27354.795494162383</v>
      </c>
      <c r="AL514">
        <f t="shared" si="146"/>
        <v>1.0260661694145252</v>
      </c>
      <c r="AM514">
        <f t="shared" si="152"/>
        <v>1.0895918244875048E-2</v>
      </c>
      <c r="AN514" s="15">
        <f t="shared" si="147"/>
        <v>0</v>
      </c>
    </row>
    <row r="515" spans="1:40" x14ac:dyDescent="0.25">
      <c r="A515" s="2">
        <v>40266</v>
      </c>
      <c r="B515" s="2">
        <v>40297</v>
      </c>
      <c r="C515" t="s">
        <v>15</v>
      </c>
      <c r="D515">
        <v>5300</v>
      </c>
      <c r="E515">
        <v>108.3</v>
      </c>
      <c r="F515">
        <v>111.9</v>
      </c>
      <c r="G515">
        <v>85.55</v>
      </c>
      <c r="H515">
        <v>97.55</v>
      </c>
      <c r="I515" t="s">
        <v>16</v>
      </c>
      <c r="J515">
        <v>96.9</v>
      </c>
      <c r="K515">
        <v>127.7</v>
      </c>
      <c r="L515">
        <v>96</v>
      </c>
      <c r="M515">
        <v>114.65</v>
      </c>
      <c r="N515">
        <v>5302.85</v>
      </c>
      <c r="O515">
        <v>199.05</v>
      </c>
      <c r="P515">
        <f>VLOOKUP($A515,Sheet2!$A:$E,2,0)</f>
        <v>5283.9</v>
      </c>
      <c r="Q515">
        <f>VLOOKUP($A515,Sheet2!$A:$E,3,0)</f>
        <v>5329.55</v>
      </c>
      <c r="R515">
        <f>VLOOKUP($A515,Sheet2!$A:$E,4,0)</f>
        <v>5242.1499999999996</v>
      </c>
      <c r="S515">
        <f>VLOOKUP($A515,Sheet2!$A:$E,5,0)</f>
        <v>5302.85</v>
      </c>
      <c r="T515">
        <f t="shared" ref="T515:T578" si="153">MAX(K515+D515-Q515,0,G515)</f>
        <v>98.149999999999636</v>
      </c>
      <c r="U515">
        <f t="shared" ref="U515:U578" si="154">MIN(MAX(L515+D515-R515,0),F515)</f>
        <v>111.9</v>
      </c>
      <c r="V515">
        <f t="shared" ref="V515:V578" si="155">MAX(L515,F515+R515-D515)</f>
        <v>96</v>
      </c>
      <c r="W515">
        <f t="shared" ref="W515:W578" si="156">MIN(K515,G515+Q515-D515)</f>
        <v>115.10000000000036</v>
      </c>
      <c r="X515" s="5">
        <f t="shared" ref="X515:X578" si="157">E515+J515</f>
        <v>205.2</v>
      </c>
      <c r="Y515">
        <f t="shared" ref="Y515:Y578" si="158">MAX(T515+K515,U515+L515,V515+F515,W515+G515,X515,AA515)</f>
        <v>225.84999999999962</v>
      </c>
      <c r="Z515">
        <f t="shared" ref="Z515:Z578" si="159">MIN(T515+K515,U515+L515,V515+F515,W515+G515,X515,AA515)</f>
        <v>200.65000000000038</v>
      </c>
      <c r="AA515">
        <f t="shared" ref="AA515:AA578" si="160">H515+M515</f>
        <v>212.2</v>
      </c>
      <c r="AB515">
        <f>IF(Z515/X515&lt;'model parameter'!$B$2,'model parameter'!$B$2,IF(Y515/X515&gt;'model parameter'!$B$1,'model parameter'!$B$1,AA515/X515))</f>
        <v>1.03411306042885</v>
      </c>
      <c r="AC515">
        <f t="shared" si="151"/>
        <v>0.37928588577881639</v>
      </c>
      <c r="AD515">
        <f t="shared" si="149"/>
        <v>3.8442872236300856</v>
      </c>
      <c r="AF515">
        <f t="shared" si="148"/>
        <v>0.97782651072124949</v>
      </c>
      <c r="AG515">
        <f t="shared" ref="AG515:AG578" si="161">Y515/X515</f>
        <v>1.1006335282651054</v>
      </c>
      <c r="AH515" s="14">
        <f t="shared" ref="AH515:AH578" si="162">(75*X515+20*2*1.18+0.00055*75*X515*1.18)*1.00002</f>
        <v>15447.497053762199</v>
      </c>
      <c r="AI515">
        <f t="shared" ref="AI515:AI578" si="163">(AB515*X515*75-20*2*1.18-0.0006*75*X515*1.18*AB515)*(1-0.00002)</f>
        <v>15856.215049356402</v>
      </c>
      <c r="AJ515" s="14">
        <f t="shared" ref="AJ515:AJ578" si="164">AI515-AH515</f>
        <v>408.71799559420288</v>
      </c>
      <c r="AK515" s="14">
        <f t="shared" si="150"/>
        <v>27763.513489756588</v>
      </c>
      <c r="AL515">
        <f t="shared" ref="AL515:AL578" si="165">AI515/AH515</f>
        <v>1.0264585255573595</v>
      </c>
      <c r="AM515">
        <f t="shared" si="152"/>
        <v>1.1184208176227974E-2</v>
      </c>
      <c r="AN515" s="15">
        <f t="shared" ref="AN515:AN578" si="166">IF(AND(Y515/X515&gt;1.1,Z515/X515&lt;0.9),1,0)</f>
        <v>0</v>
      </c>
    </row>
    <row r="516" spans="1:40" x14ac:dyDescent="0.25">
      <c r="A516" s="2">
        <v>40267</v>
      </c>
      <c r="B516" s="2">
        <v>40297</v>
      </c>
      <c r="C516" t="s">
        <v>15</v>
      </c>
      <c r="D516">
        <v>5300</v>
      </c>
      <c r="E516">
        <v>99</v>
      </c>
      <c r="F516">
        <v>124.6</v>
      </c>
      <c r="G516">
        <v>91.15</v>
      </c>
      <c r="H516">
        <v>117.8</v>
      </c>
      <c r="I516" t="s">
        <v>16</v>
      </c>
      <c r="J516">
        <v>116.9</v>
      </c>
      <c r="K516">
        <v>119.9</v>
      </c>
      <c r="L516">
        <v>86.85</v>
      </c>
      <c r="M516">
        <v>91.65</v>
      </c>
      <c r="N516">
        <v>5262.45</v>
      </c>
      <c r="O516">
        <v>199.05</v>
      </c>
      <c r="P516">
        <f>VLOOKUP($A516,Sheet2!$A:$E,2,0)</f>
        <v>5302.95</v>
      </c>
      <c r="Q516">
        <f>VLOOKUP($A516,Sheet2!$A:$E,3,0)</f>
        <v>5325</v>
      </c>
      <c r="R516">
        <f>VLOOKUP($A516,Sheet2!$A:$E,4,0)</f>
        <v>5251.35</v>
      </c>
      <c r="S516">
        <f>VLOOKUP($A516,Sheet2!$A:$E,5,0)</f>
        <v>5262.45</v>
      </c>
      <c r="T516">
        <f t="shared" si="153"/>
        <v>94.899999999999636</v>
      </c>
      <c r="U516">
        <f t="shared" si="154"/>
        <v>124.6</v>
      </c>
      <c r="V516">
        <f t="shared" si="155"/>
        <v>86.85</v>
      </c>
      <c r="W516">
        <f t="shared" si="156"/>
        <v>116.14999999999964</v>
      </c>
      <c r="X516" s="5">
        <f t="shared" si="157"/>
        <v>215.9</v>
      </c>
      <c r="Y516">
        <f t="shared" si="158"/>
        <v>215.9</v>
      </c>
      <c r="Z516">
        <f t="shared" si="159"/>
        <v>207.29999999999964</v>
      </c>
      <c r="AA516">
        <f t="shared" si="160"/>
        <v>209.45</v>
      </c>
      <c r="AB516">
        <f>IF(Z516/X516&lt;'model parameter'!$B$2,'model parameter'!$B$2,IF(Y516/X516&gt;'model parameter'!$B$1,'model parameter'!$B$1,AA516/X516))</f>
        <v>0.97012505789717451</v>
      </c>
      <c r="AC516">
        <f t="shared" si="151"/>
        <v>0.36795474190075539</v>
      </c>
      <c r="AD516">
        <f t="shared" si="149"/>
        <v>3.8144122815272601</v>
      </c>
      <c r="AF516">
        <f t="shared" ref="AF516:AF579" si="167">Z516/X516</f>
        <v>0.9601667438628978</v>
      </c>
      <c r="AG516">
        <f t="shared" si="161"/>
        <v>1</v>
      </c>
      <c r="AH516" s="14">
        <f t="shared" si="162"/>
        <v>16250.53393667865</v>
      </c>
      <c r="AI516">
        <f t="shared" si="163"/>
        <v>15650.1151964359</v>
      </c>
      <c r="AJ516" s="14">
        <f t="shared" si="164"/>
        <v>-600.41874024275057</v>
      </c>
      <c r="AK516" s="14">
        <f t="shared" si="150"/>
        <v>27163.094749513839</v>
      </c>
      <c r="AL516">
        <f t="shared" si="165"/>
        <v>0.96305236845864117</v>
      </c>
      <c r="AM516">
        <f t="shared" si="152"/>
        <v>1.077097817345085E-2</v>
      </c>
      <c r="AN516" s="15">
        <f t="shared" si="166"/>
        <v>0</v>
      </c>
    </row>
    <row r="517" spans="1:40" x14ac:dyDescent="0.25">
      <c r="A517" s="2">
        <v>40268</v>
      </c>
      <c r="B517" s="2">
        <v>40297</v>
      </c>
      <c r="C517" t="s">
        <v>15</v>
      </c>
      <c r="D517">
        <v>5300</v>
      </c>
      <c r="E517">
        <v>117.1</v>
      </c>
      <c r="F517">
        <v>134.9</v>
      </c>
      <c r="G517">
        <v>104.7</v>
      </c>
      <c r="H517">
        <v>124.55</v>
      </c>
      <c r="I517" t="s">
        <v>16</v>
      </c>
      <c r="J517">
        <v>92.85</v>
      </c>
      <c r="K517">
        <v>101.6</v>
      </c>
      <c r="L517">
        <v>78.150000000000006</v>
      </c>
      <c r="M517">
        <v>86.6</v>
      </c>
      <c r="N517">
        <v>5249.1</v>
      </c>
      <c r="O517">
        <v>199.05</v>
      </c>
      <c r="P517">
        <f>VLOOKUP($A517,Sheet2!$A:$E,2,0)</f>
        <v>5260.4</v>
      </c>
      <c r="Q517">
        <f>VLOOKUP($A517,Sheet2!$A:$E,3,0)</f>
        <v>5293.9</v>
      </c>
      <c r="R517">
        <f>VLOOKUP($A517,Sheet2!$A:$E,4,0)</f>
        <v>5235.1499999999996</v>
      </c>
      <c r="S517">
        <f>VLOOKUP($A517,Sheet2!$A:$E,5,0)</f>
        <v>5249.1</v>
      </c>
      <c r="T517">
        <f t="shared" si="153"/>
        <v>107.70000000000073</v>
      </c>
      <c r="U517">
        <f t="shared" si="154"/>
        <v>134.9</v>
      </c>
      <c r="V517">
        <f t="shared" si="155"/>
        <v>78.150000000000006</v>
      </c>
      <c r="W517">
        <f t="shared" si="156"/>
        <v>98.599999999999454</v>
      </c>
      <c r="X517" s="5">
        <f t="shared" si="157"/>
        <v>209.95</v>
      </c>
      <c r="Y517">
        <f t="shared" si="158"/>
        <v>213.05</v>
      </c>
      <c r="Z517">
        <f t="shared" si="159"/>
        <v>203.29999999999944</v>
      </c>
      <c r="AA517">
        <f t="shared" si="160"/>
        <v>211.14999999999998</v>
      </c>
      <c r="AB517">
        <f>IF(Z517/X517&lt;'model parameter'!$B$2,'model parameter'!$B$2,IF(Y517/X517&gt;'model parameter'!$B$1,'model parameter'!$B$1,AA517/X517))</f>
        <v>1.0057156465825197</v>
      </c>
      <c r="AC517">
        <f t="shared" si="151"/>
        <v>0.37005784116382234</v>
      </c>
      <c r="AD517">
        <f t="shared" ref="AD517:AD580" si="168">(AB517-1)+AD516</f>
        <v>3.8201279281097795</v>
      </c>
      <c r="AF517">
        <f t="shared" si="167"/>
        <v>0.96832579185520107</v>
      </c>
      <c r="AG517">
        <f t="shared" si="161"/>
        <v>1.014765420338176</v>
      </c>
      <c r="AH517" s="14">
        <f t="shared" si="162"/>
        <v>15803.985389636326</v>
      </c>
      <c r="AI517">
        <f t="shared" si="163"/>
        <v>15777.5223782413</v>
      </c>
      <c r="AJ517" s="14">
        <f t="shared" si="164"/>
        <v>-26.463011395026115</v>
      </c>
      <c r="AK517" s="14">
        <f t="shared" ref="AK517:AK580" si="169">AJ517+AK516</f>
        <v>27136.631738118813</v>
      </c>
      <c r="AL517">
        <f t="shared" si="165"/>
        <v>0.99832554822453967</v>
      </c>
      <c r="AM517">
        <f t="shared" si="152"/>
        <v>1.075294268992487E-2</v>
      </c>
      <c r="AN517" s="15">
        <f t="shared" si="166"/>
        <v>0</v>
      </c>
    </row>
    <row r="518" spans="1:40" x14ac:dyDescent="0.25">
      <c r="A518" s="2">
        <v>40269</v>
      </c>
      <c r="B518" s="2">
        <v>40297</v>
      </c>
      <c r="C518" t="s">
        <v>15</v>
      </c>
      <c r="D518">
        <v>5300</v>
      </c>
      <c r="E518">
        <v>115</v>
      </c>
      <c r="F518">
        <v>115</v>
      </c>
      <c r="G518">
        <v>83.5</v>
      </c>
      <c r="H518">
        <v>89.65</v>
      </c>
      <c r="I518" t="s">
        <v>16</v>
      </c>
      <c r="J518">
        <v>97.8</v>
      </c>
      <c r="K518">
        <v>100.8</v>
      </c>
      <c r="L518">
        <v>87</v>
      </c>
      <c r="M518">
        <v>95.8</v>
      </c>
      <c r="N518">
        <v>5290.5</v>
      </c>
      <c r="O518">
        <v>199.05</v>
      </c>
      <c r="P518">
        <f>VLOOKUP($A518,Sheet2!$A:$E,2,0)</f>
        <v>5249.2</v>
      </c>
      <c r="Q518">
        <f>VLOOKUP($A518,Sheet2!$A:$E,3,0)</f>
        <v>5298.6</v>
      </c>
      <c r="R518">
        <f>VLOOKUP($A518,Sheet2!$A:$E,4,0)</f>
        <v>5249.2</v>
      </c>
      <c r="S518">
        <f>VLOOKUP($A518,Sheet2!$A:$E,5,0)</f>
        <v>5290.5</v>
      </c>
      <c r="T518">
        <f t="shared" si="153"/>
        <v>102.19999999999982</v>
      </c>
      <c r="U518">
        <f t="shared" si="154"/>
        <v>115</v>
      </c>
      <c r="V518">
        <f t="shared" si="155"/>
        <v>87</v>
      </c>
      <c r="W518">
        <f t="shared" si="156"/>
        <v>82.100000000000364</v>
      </c>
      <c r="X518" s="5">
        <f t="shared" si="157"/>
        <v>212.8</v>
      </c>
      <c r="Y518">
        <f t="shared" si="158"/>
        <v>212.8</v>
      </c>
      <c r="Z518">
        <f t="shared" si="159"/>
        <v>165.60000000000036</v>
      </c>
      <c r="AA518">
        <f t="shared" si="160"/>
        <v>185.45</v>
      </c>
      <c r="AB518">
        <f>IF(Z518/X518&lt;'model parameter'!$B$2,'model parameter'!$B$2,IF(Y518/X518&gt;'model parameter'!$B$1,'model parameter'!$B$1,AA518/X518))</f>
        <v>0.87147556390977432</v>
      </c>
      <c r="AC518">
        <f t="shared" ref="AC518:AC581" si="170">AB518*AC517</f>
        <v>0.32249636580747576</v>
      </c>
      <c r="AD518">
        <f t="shared" si="168"/>
        <v>3.6916034920195537</v>
      </c>
      <c r="AF518">
        <f t="shared" si="167"/>
        <v>0.77819548872180622</v>
      </c>
      <c r="AG518">
        <f t="shared" si="161"/>
        <v>1</v>
      </c>
      <c r="AH518" s="14">
        <f t="shared" si="162"/>
        <v>16017.878391160799</v>
      </c>
      <c r="AI518">
        <f t="shared" si="163"/>
        <v>13851.425570947898</v>
      </c>
      <c r="AJ518" s="14">
        <f t="shared" si="164"/>
        <v>-2166.4528202129004</v>
      </c>
      <c r="AK518" s="14">
        <f t="shared" si="169"/>
        <v>24970.178917905912</v>
      </c>
      <c r="AL518">
        <f t="shared" si="165"/>
        <v>0.86474782943736039</v>
      </c>
      <c r="AM518">
        <f t="shared" ref="AM518:AM581" si="171">AL518*AM517</f>
        <v>9.2985838511768625E-3</v>
      </c>
      <c r="AN518" s="15">
        <f t="shared" si="166"/>
        <v>0</v>
      </c>
    </row>
    <row r="519" spans="1:40" x14ac:dyDescent="0.25">
      <c r="A519" s="2">
        <v>40273</v>
      </c>
      <c r="B519" s="2">
        <v>40297</v>
      </c>
      <c r="C519" t="s">
        <v>15</v>
      </c>
      <c r="D519">
        <v>5300</v>
      </c>
      <c r="E519">
        <v>78.900000000000006</v>
      </c>
      <c r="F519">
        <v>80</v>
      </c>
      <c r="G519">
        <v>53.15</v>
      </c>
      <c r="H519">
        <v>56.4</v>
      </c>
      <c r="I519" t="s">
        <v>16</v>
      </c>
      <c r="J519">
        <v>105.05</v>
      </c>
      <c r="K519">
        <v>121.85</v>
      </c>
      <c r="L519">
        <v>99</v>
      </c>
      <c r="M519">
        <v>118.95</v>
      </c>
      <c r="N519">
        <v>5368.4</v>
      </c>
      <c r="O519">
        <v>199.05</v>
      </c>
      <c r="P519">
        <f>VLOOKUP($A519,Sheet2!$A:$E,2,0)</f>
        <v>5291.4</v>
      </c>
      <c r="Q519">
        <f>VLOOKUP($A519,Sheet2!$A:$E,3,0)</f>
        <v>5377.55</v>
      </c>
      <c r="R519">
        <f>VLOOKUP($A519,Sheet2!$A:$E,4,0)</f>
        <v>5291.4</v>
      </c>
      <c r="S519">
        <f>VLOOKUP($A519,Sheet2!$A:$E,5,0)</f>
        <v>5368.4</v>
      </c>
      <c r="T519">
        <f t="shared" si="153"/>
        <v>53.15</v>
      </c>
      <c r="U519">
        <f t="shared" si="154"/>
        <v>80</v>
      </c>
      <c r="V519">
        <f t="shared" si="155"/>
        <v>99</v>
      </c>
      <c r="W519">
        <f t="shared" si="156"/>
        <v>121.85</v>
      </c>
      <c r="X519" s="5">
        <f t="shared" si="157"/>
        <v>183.95</v>
      </c>
      <c r="Y519">
        <f t="shared" si="158"/>
        <v>183.95</v>
      </c>
      <c r="Z519">
        <f t="shared" si="159"/>
        <v>175</v>
      </c>
      <c r="AA519">
        <f t="shared" si="160"/>
        <v>175.35</v>
      </c>
      <c r="AB519">
        <f>IF(Z519/X519&lt;'model parameter'!$B$2,'model parameter'!$B$2,IF(Y519/X519&gt;'model parameter'!$B$1,'model parameter'!$B$1,AA519/X519))</f>
        <v>0.95324816526229961</v>
      </c>
      <c r="AC519">
        <f t="shared" si="170"/>
        <v>0.3074190690097357</v>
      </c>
      <c r="AD519">
        <f t="shared" si="168"/>
        <v>3.6448516572818535</v>
      </c>
      <c r="AF519">
        <f t="shared" si="167"/>
        <v>0.95134547431367222</v>
      </c>
      <c r="AG519">
        <f t="shared" si="161"/>
        <v>1</v>
      </c>
      <c r="AH519" s="14">
        <f t="shared" si="162"/>
        <v>13852.680814325326</v>
      </c>
      <c r="AI519">
        <f t="shared" si="163"/>
        <v>13094.477020221701</v>
      </c>
      <c r="AJ519" s="14">
        <f t="shared" si="164"/>
        <v>-758.20379410362511</v>
      </c>
      <c r="AK519" s="14">
        <f t="shared" si="169"/>
        <v>24211.975123802287</v>
      </c>
      <c r="AL519">
        <f t="shared" si="165"/>
        <v>0.94526663796948585</v>
      </c>
      <c r="AM519">
        <f t="shared" si="171"/>
        <v>8.7896410948793066E-3</v>
      </c>
      <c r="AN519" s="15">
        <f t="shared" si="166"/>
        <v>0</v>
      </c>
    </row>
    <row r="520" spans="1:40" x14ac:dyDescent="0.25">
      <c r="A520" s="2">
        <v>40274</v>
      </c>
      <c r="B520" s="2">
        <v>40297</v>
      </c>
      <c r="C520" t="s">
        <v>15</v>
      </c>
      <c r="D520">
        <v>5300</v>
      </c>
      <c r="E520">
        <v>50.55</v>
      </c>
      <c r="F520">
        <v>61</v>
      </c>
      <c r="G520">
        <v>47</v>
      </c>
      <c r="H520">
        <v>54.15</v>
      </c>
      <c r="I520" t="s">
        <v>16</v>
      </c>
      <c r="J520">
        <v>122</v>
      </c>
      <c r="K520">
        <v>129.75</v>
      </c>
      <c r="L520">
        <v>110.3</v>
      </c>
      <c r="M520">
        <v>116.95</v>
      </c>
      <c r="N520">
        <v>5366</v>
      </c>
      <c r="O520">
        <v>199.05</v>
      </c>
      <c r="P520">
        <f>VLOOKUP($A520,Sheet2!$A:$E,2,0)</f>
        <v>5369.65</v>
      </c>
      <c r="Q520">
        <f>VLOOKUP($A520,Sheet2!$A:$E,3,0)</f>
        <v>5388.65</v>
      </c>
      <c r="R520">
        <f>VLOOKUP($A520,Sheet2!$A:$E,4,0)</f>
        <v>5351.7</v>
      </c>
      <c r="S520">
        <f>VLOOKUP($A520,Sheet2!$A:$E,5,0)</f>
        <v>5366</v>
      </c>
      <c r="T520">
        <f t="shared" si="153"/>
        <v>47</v>
      </c>
      <c r="U520">
        <f t="shared" si="154"/>
        <v>58.600000000000364</v>
      </c>
      <c r="V520">
        <f t="shared" si="155"/>
        <v>112.69999999999982</v>
      </c>
      <c r="W520">
        <f t="shared" si="156"/>
        <v>129.75</v>
      </c>
      <c r="X520" s="5">
        <f t="shared" si="157"/>
        <v>172.55</v>
      </c>
      <c r="Y520">
        <f t="shared" si="158"/>
        <v>176.75</v>
      </c>
      <c r="Z520">
        <f t="shared" si="159"/>
        <v>168.90000000000038</v>
      </c>
      <c r="AA520">
        <f t="shared" si="160"/>
        <v>171.1</v>
      </c>
      <c r="AB520">
        <f>IF(Z520/X520&lt;'model parameter'!$B$2,'model parameter'!$B$2,IF(Y520/X520&gt;'model parameter'!$B$1,'model parameter'!$B$1,AA520/X520))</f>
        <v>0.9915966386554621</v>
      </c>
      <c r="AC520">
        <f t="shared" si="170"/>
        <v>0.30483571548864546</v>
      </c>
      <c r="AD520">
        <f t="shared" si="168"/>
        <v>3.6364482959373157</v>
      </c>
      <c r="AF520">
        <f t="shared" si="167"/>
        <v>0.97884671109823451</v>
      </c>
      <c r="AG520">
        <f t="shared" si="161"/>
        <v>1.024340770791075</v>
      </c>
      <c r="AH520" s="14">
        <f t="shared" si="162"/>
        <v>12997.108808227424</v>
      </c>
      <c r="AI520">
        <f t="shared" si="163"/>
        <v>12775.959065708199</v>
      </c>
      <c r="AJ520" s="14">
        <f t="shared" si="164"/>
        <v>-221.14974251922467</v>
      </c>
      <c r="AK520" s="14">
        <f t="shared" si="169"/>
        <v>23990.825381283063</v>
      </c>
      <c r="AL520">
        <f t="shared" si="165"/>
        <v>0.98298469715209025</v>
      </c>
      <c r="AM520">
        <f t="shared" si="171"/>
        <v>8.6400826897255027E-3</v>
      </c>
      <c r="AN520" s="15">
        <f t="shared" si="166"/>
        <v>0</v>
      </c>
    </row>
    <row r="521" spans="1:40" x14ac:dyDescent="0.25">
      <c r="A521" s="2">
        <v>40275</v>
      </c>
      <c r="B521" s="2">
        <v>40297</v>
      </c>
      <c r="C521" t="s">
        <v>15</v>
      </c>
      <c r="D521">
        <v>5300</v>
      </c>
      <c r="E521">
        <v>51</v>
      </c>
      <c r="F521">
        <v>62.7</v>
      </c>
      <c r="G521">
        <v>43.2</v>
      </c>
      <c r="H521">
        <v>49.9</v>
      </c>
      <c r="I521" t="s">
        <v>16</v>
      </c>
      <c r="J521">
        <v>116.5</v>
      </c>
      <c r="K521">
        <v>137</v>
      </c>
      <c r="L521">
        <v>103.5</v>
      </c>
      <c r="M521">
        <v>124.65</v>
      </c>
      <c r="N521">
        <v>5374.65</v>
      </c>
      <c r="O521">
        <v>199.05</v>
      </c>
      <c r="P521">
        <f>VLOOKUP($A521,Sheet2!$A:$E,2,0)</f>
        <v>5365.7</v>
      </c>
      <c r="Q521">
        <f>VLOOKUP($A521,Sheet2!$A:$E,3,0)</f>
        <v>5399.65</v>
      </c>
      <c r="R521">
        <f>VLOOKUP($A521,Sheet2!$A:$E,4,0)</f>
        <v>5345.05</v>
      </c>
      <c r="S521">
        <f>VLOOKUP($A521,Sheet2!$A:$E,5,0)</f>
        <v>5374.65</v>
      </c>
      <c r="T521">
        <f t="shared" si="153"/>
        <v>43.2</v>
      </c>
      <c r="U521">
        <f t="shared" si="154"/>
        <v>58.449999999999818</v>
      </c>
      <c r="V521">
        <f t="shared" si="155"/>
        <v>107.75</v>
      </c>
      <c r="W521">
        <f t="shared" si="156"/>
        <v>137</v>
      </c>
      <c r="X521" s="5">
        <f t="shared" si="157"/>
        <v>167.5</v>
      </c>
      <c r="Y521">
        <f t="shared" si="158"/>
        <v>180.2</v>
      </c>
      <c r="Z521">
        <f t="shared" si="159"/>
        <v>161.94999999999982</v>
      </c>
      <c r="AA521">
        <f t="shared" si="160"/>
        <v>174.55</v>
      </c>
      <c r="AB521">
        <f>IF(Z521/X521&lt;'model parameter'!$B$2,'model parameter'!$B$2,IF(Y521/X521&gt;'model parameter'!$B$1,'model parameter'!$B$1,AA521/X521))</f>
        <v>1.0420895522388061</v>
      </c>
      <c r="AC521">
        <f t="shared" si="170"/>
        <v>0.31766611425995861</v>
      </c>
      <c r="AD521">
        <f t="shared" si="168"/>
        <v>3.6785378481761217</v>
      </c>
      <c r="AF521">
        <f t="shared" si="167"/>
        <v>0.96686567164178994</v>
      </c>
      <c r="AG521">
        <f t="shared" si="161"/>
        <v>1.075820895522388</v>
      </c>
      <c r="AH521" s="14">
        <f t="shared" si="162"/>
        <v>12618.105419561249</v>
      </c>
      <c r="AI521">
        <f t="shared" si="163"/>
        <v>13034.5206993721</v>
      </c>
      <c r="AJ521" s="14">
        <f t="shared" si="164"/>
        <v>416.41527981085164</v>
      </c>
      <c r="AK521" s="14">
        <f t="shared" si="169"/>
        <v>24407.240661093914</v>
      </c>
      <c r="AL521">
        <f t="shared" si="165"/>
        <v>1.0330014107478689</v>
      </c>
      <c r="AM521">
        <f t="shared" si="171"/>
        <v>8.9252176074646854E-3</v>
      </c>
      <c r="AN521" s="15">
        <f t="shared" si="166"/>
        <v>0</v>
      </c>
    </row>
    <row r="522" spans="1:40" x14ac:dyDescent="0.25">
      <c r="A522" s="2">
        <v>40276</v>
      </c>
      <c r="B522" s="2">
        <v>40297</v>
      </c>
      <c r="C522" t="s">
        <v>15</v>
      </c>
      <c r="D522">
        <v>5300</v>
      </c>
      <c r="E522">
        <v>53.5</v>
      </c>
      <c r="F522">
        <v>94.4</v>
      </c>
      <c r="G522">
        <v>52</v>
      </c>
      <c r="H522">
        <v>87.95</v>
      </c>
      <c r="I522" t="s">
        <v>16</v>
      </c>
      <c r="J522">
        <v>115</v>
      </c>
      <c r="K522">
        <v>119.45</v>
      </c>
      <c r="L522">
        <v>82.15</v>
      </c>
      <c r="M522">
        <v>88</v>
      </c>
      <c r="N522">
        <v>5304.45</v>
      </c>
      <c r="O522">
        <v>199.05</v>
      </c>
      <c r="P522">
        <f>VLOOKUP($A522,Sheet2!$A:$E,2,0)</f>
        <v>5376.3</v>
      </c>
      <c r="Q522">
        <f>VLOOKUP($A522,Sheet2!$A:$E,3,0)</f>
        <v>5383.65</v>
      </c>
      <c r="R522">
        <f>VLOOKUP($A522,Sheet2!$A:$E,4,0)</f>
        <v>5290.25</v>
      </c>
      <c r="S522">
        <f>VLOOKUP($A522,Sheet2!$A:$E,5,0)</f>
        <v>5304.45</v>
      </c>
      <c r="T522">
        <f t="shared" si="153"/>
        <v>52</v>
      </c>
      <c r="U522">
        <f t="shared" si="154"/>
        <v>91.899999999999636</v>
      </c>
      <c r="V522">
        <f t="shared" si="155"/>
        <v>84.649999999999636</v>
      </c>
      <c r="W522">
        <f t="shared" si="156"/>
        <v>119.45</v>
      </c>
      <c r="X522" s="5">
        <f t="shared" si="157"/>
        <v>168.5</v>
      </c>
      <c r="Y522">
        <f t="shared" si="158"/>
        <v>179.04999999999964</v>
      </c>
      <c r="Z522">
        <f t="shared" si="159"/>
        <v>168.5</v>
      </c>
      <c r="AA522">
        <f t="shared" si="160"/>
        <v>175.95</v>
      </c>
      <c r="AB522">
        <f>IF(Z522/X522&lt;'model parameter'!$B$2,'model parameter'!$B$2,IF(Y522/X522&gt;'model parameter'!$B$1,'model parameter'!$B$1,AA522/X522))</f>
        <v>1.0442136498516319</v>
      </c>
      <c r="AC522">
        <f t="shared" si="170"/>
        <v>0.33171129260557691</v>
      </c>
      <c r="AD522">
        <f t="shared" si="168"/>
        <v>3.7227514980277538</v>
      </c>
      <c r="AF522">
        <f t="shared" si="167"/>
        <v>1</v>
      </c>
      <c r="AG522">
        <f t="shared" si="161"/>
        <v>1.0626112759643895</v>
      </c>
      <c r="AH522" s="14">
        <f t="shared" si="162"/>
        <v>12693.155595534748</v>
      </c>
      <c r="AI522">
        <f t="shared" si="163"/>
        <v>13139.444260858898</v>
      </c>
      <c r="AJ522" s="14">
        <f t="shared" si="164"/>
        <v>446.28866532414941</v>
      </c>
      <c r="AK522" s="14">
        <f t="shared" si="169"/>
        <v>24853.529326418065</v>
      </c>
      <c r="AL522">
        <f t="shared" si="165"/>
        <v>1.0351597884359935</v>
      </c>
      <c r="AM522">
        <f t="shared" si="171"/>
        <v>9.2390263702883477E-3</v>
      </c>
      <c r="AN522" s="15">
        <f t="shared" si="166"/>
        <v>0</v>
      </c>
    </row>
    <row r="523" spans="1:40" x14ac:dyDescent="0.25">
      <c r="A523" s="2">
        <v>40277</v>
      </c>
      <c r="B523" s="2">
        <v>40297</v>
      </c>
      <c r="C523" t="s">
        <v>15</v>
      </c>
      <c r="D523">
        <v>5300</v>
      </c>
      <c r="E523">
        <v>85</v>
      </c>
      <c r="F523">
        <v>85</v>
      </c>
      <c r="G523">
        <v>47.1</v>
      </c>
      <c r="H523">
        <v>55.05</v>
      </c>
      <c r="I523" t="s">
        <v>16</v>
      </c>
      <c r="J523">
        <v>94.2</v>
      </c>
      <c r="K523">
        <v>133</v>
      </c>
      <c r="L523">
        <v>90</v>
      </c>
      <c r="M523">
        <v>116</v>
      </c>
      <c r="N523">
        <v>5361.75</v>
      </c>
      <c r="O523">
        <v>199.05</v>
      </c>
      <c r="P523">
        <f>VLOOKUP($A523,Sheet2!$A:$E,2,0)</f>
        <v>5302.4</v>
      </c>
      <c r="Q523">
        <f>VLOOKUP($A523,Sheet2!$A:$E,3,0)</f>
        <v>5377.45</v>
      </c>
      <c r="R523">
        <f>VLOOKUP($A523,Sheet2!$A:$E,4,0)</f>
        <v>5302.25</v>
      </c>
      <c r="S523">
        <f>VLOOKUP($A523,Sheet2!$A:$E,5,0)</f>
        <v>5361.75</v>
      </c>
      <c r="T523">
        <f t="shared" si="153"/>
        <v>55.550000000000182</v>
      </c>
      <c r="U523">
        <f t="shared" si="154"/>
        <v>85</v>
      </c>
      <c r="V523">
        <f t="shared" si="155"/>
        <v>90</v>
      </c>
      <c r="W523">
        <f t="shared" si="156"/>
        <v>124.55000000000018</v>
      </c>
      <c r="X523" s="5">
        <f t="shared" si="157"/>
        <v>179.2</v>
      </c>
      <c r="Y523">
        <f t="shared" si="158"/>
        <v>188.55000000000018</v>
      </c>
      <c r="Z523">
        <f t="shared" si="159"/>
        <v>171.05</v>
      </c>
      <c r="AA523">
        <f t="shared" si="160"/>
        <v>171.05</v>
      </c>
      <c r="AB523">
        <f>IF(Z523/X523&lt;'model parameter'!$B$2,'model parameter'!$B$2,IF(Y523/X523&gt;'model parameter'!$B$1,'model parameter'!$B$1,AA523/X523))</f>
        <v>0.95452008928571441</v>
      </c>
      <c r="AC523">
        <f t="shared" si="170"/>
        <v>0.31662509263495503</v>
      </c>
      <c r="AD523">
        <f t="shared" si="168"/>
        <v>3.6772715873134683</v>
      </c>
      <c r="AF523">
        <f t="shared" si="167"/>
        <v>0.95452008928571441</v>
      </c>
      <c r="AG523">
        <f t="shared" si="161"/>
        <v>1.0521763392857153</v>
      </c>
      <c r="AH523" s="14">
        <f t="shared" si="162"/>
        <v>13496.192478451199</v>
      </c>
      <c r="AI523">
        <f t="shared" si="163"/>
        <v>12772.211795655099</v>
      </c>
      <c r="AJ523" s="14">
        <f t="shared" si="164"/>
        <v>-723.98068279610015</v>
      </c>
      <c r="AK523" s="14">
        <f t="shared" si="169"/>
        <v>24129.548643621965</v>
      </c>
      <c r="AL523">
        <f t="shared" si="165"/>
        <v>0.94635667178339</v>
      </c>
      <c r="AM523">
        <f t="shared" si="171"/>
        <v>8.7434142463050542E-3</v>
      </c>
      <c r="AN523" s="15">
        <f t="shared" si="166"/>
        <v>0</v>
      </c>
    </row>
    <row r="524" spans="1:40" x14ac:dyDescent="0.25">
      <c r="A524" s="2">
        <v>40280</v>
      </c>
      <c r="B524" s="2">
        <v>40297</v>
      </c>
      <c r="C524" t="s">
        <v>15</v>
      </c>
      <c r="D524">
        <v>5300</v>
      </c>
      <c r="E524">
        <v>52.5</v>
      </c>
      <c r="F524">
        <v>80</v>
      </c>
      <c r="G524">
        <v>46.65</v>
      </c>
      <c r="H524">
        <v>66.75</v>
      </c>
      <c r="I524" t="s">
        <v>16</v>
      </c>
      <c r="J524">
        <v>114</v>
      </c>
      <c r="K524">
        <v>120.5</v>
      </c>
      <c r="L524">
        <v>97.55</v>
      </c>
      <c r="M524">
        <v>105.3</v>
      </c>
      <c r="N524">
        <v>5339.7</v>
      </c>
      <c r="O524">
        <v>199.05</v>
      </c>
      <c r="P524">
        <f>VLOOKUP($A524,Sheet2!$A:$E,2,0)</f>
        <v>5354.15</v>
      </c>
      <c r="Q524">
        <f>VLOOKUP($A524,Sheet2!$A:$E,3,0)</f>
        <v>5382.15</v>
      </c>
      <c r="R524">
        <f>VLOOKUP($A524,Sheet2!$A:$E,4,0)</f>
        <v>5324.9</v>
      </c>
      <c r="S524">
        <f>VLOOKUP($A524,Sheet2!$A:$E,5,0)</f>
        <v>5339.7</v>
      </c>
      <c r="T524">
        <f t="shared" si="153"/>
        <v>46.65</v>
      </c>
      <c r="U524">
        <f t="shared" si="154"/>
        <v>72.650000000000546</v>
      </c>
      <c r="V524">
        <f t="shared" si="155"/>
        <v>104.89999999999964</v>
      </c>
      <c r="W524">
        <f t="shared" si="156"/>
        <v>120.5</v>
      </c>
      <c r="X524" s="5">
        <f t="shared" si="157"/>
        <v>166.5</v>
      </c>
      <c r="Y524">
        <f t="shared" si="158"/>
        <v>184.89999999999964</v>
      </c>
      <c r="Z524">
        <f t="shared" si="159"/>
        <v>166.5</v>
      </c>
      <c r="AA524">
        <f t="shared" si="160"/>
        <v>172.05</v>
      </c>
      <c r="AB524">
        <f>IF(Z524/X524&lt;'model parameter'!$B$2,'model parameter'!$B$2,IF(Y524/X524&gt;'model parameter'!$B$1,'model parameter'!$B$1,AA524/X524))</f>
        <v>1.1100000000000001</v>
      </c>
      <c r="AC524">
        <f t="shared" si="170"/>
        <v>0.35145385282480013</v>
      </c>
      <c r="AD524">
        <f t="shared" si="168"/>
        <v>3.7872715873134686</v>
      </c>
      <c r="AF524">
        <f t="shared" si="167"/>
        <v>1</v>
      </c>
      <c r="AG524">
        <f t="shared" si="161"/>
        <v>1.1105105105105084</v>
      </c>
      <c r="AH524" s="14">
        <f t="shared" si="162"/>
        <v>12543.055243587749</v>
      </c>
      <c r="AI524">
        <f t="shared" si="163"/>
        <v>13803.835241273531</v>
      </c>
      <c r="AJ524" s="14">
        <f t="shared" si="164"/>
        <v>1260.7799976857823</v>
      </c>
      <c r="AK524" s="14">
        <f t="shared" si="169"/>
        <v>25390.328641307748</v>
      </c>
      <c r="AL524">
        <f t="shared" si="165"/>
        <v>1.1005161799259648</v>
      </c>
      <c r="AM524">
        <f t="shared" si="171"/>
        <v>9.6222688458538971E-3</v>
      </c>
      <c r="AN524" s="15">
        <f t="shared" si="166"/>
        <v>0</v>
      </c>
    </row>
    <row r="525" spans="1:40" x14ac:dyDescent="0.25">
      <c r="A525" s="2">
        <v>40281</v>
      </c>
      <c r="B525" s="2">
        <v>40297</v>
      </c>
      <c r="C525" t="s">
        <v>15</v>
      </c>
      <c r="D525">
        <v>5300</v>
      </c>
      <c r="E525">
        <v>70.150000000000006</v>
      </c>
      <c r="F525">
        <v>79.3</v>
      </c>
      <c r="G525">
        <v>64.05</v>
      </c>
      <c r="H525">
        <v>66.45</v>
      </c>
      <c r="I525" t="s">
        <v>16</v>
      </c>
      <c r="J525">
        <v>106.75</v>
      </c>
      <c r="K525">
        <v>108</v>
      </c>
      <c r="L525">
        <v>85</v>
      </c>
      <c r="M525">
        <v>92</v>
      </c>
      <c r="N525">
        <v>5322.95</v>
      </c>
      <c r="O525">
        <v>199.05</v>
      </c>
      <c r="P525">
        <f>VLOOKUP($A525,Sheet2!$A:$E,2,0)</f>
        <v>5340.85</v>
      </c>
      <c r="Q525">
        <f>VLOOKUP($A525,Sheet2!$A:$E,3,0)</f>
        <v>5356.5</v>
      </c>
      <c r="R525">
        <f>VLOOKUP($A525,Sheet2!$A:$E,4,0)</f>
        <v>5301.7</v>
      </c>
      <c r="S525">
        <f>VLOOKUP($A525,Sheet2!$A:$E,5,0)</f>
        <v>5322.95</v>
      </c>
      <c r="T525">
        <f t="shared" si="153"/>
        <v>64.05</v>
      </c>
      <c r="U525">
        <f t="shared" si="154"/>
        <v>79.3</v>
      </c>
      <c r="V525">
        <f t="shared" si="155"/>
        <v>85</v>
      </c>
      <c r="W525">
        <f t="shared" si="156"/>
        <v>108</v>
      </c>
      <c r="X525" s="5">
        <f t="shared" si="157"/>
        <v>176.9</v>
      </c>
      <c r="Y525">
        <f t="shared" si="158"/>
        <v>176.9</v>
      </c>
      <c r="Z525">
        <f t="shared" si="159"/>
        <v>158.44999999999999</v>
      </c>
      <c r="AA525">
        <f t="shared" si="160"/>
        <v>158.44999999999999</v>
      </c>
      <c r="AB525">
        <f>IF(Z525/X525&lt;'model parameter'!$B$2,'model parameter'!$B$2,IF(Y525/X525&gt;'model parameter'!$B$1,'model parameter'!$B$1,AA525/X525))</f>
        <v>0.89570378745053691</v>
      </c>
      <c r="AC525">
        <f t="shared" si="170"/>
        <v>0.31479854708925703</v>
      </c>
      <c r="AD525">
        <f t="shared" si="168"/>
        <v>3.6829753747640055</v>
      </c>
      <c r="AF525">
        <f t="shared" si="167"/>
        <v>0.89570378745053691</v>
      </c>
      <c r="AG525">
        <f t="shared" si="161"/>
        <v>1</v>
      </c>
      <c r="AH525" s="14">
        <f t="shared" si="162"/>
        <v>13323.577073712151</v>
      </c>
      <c r="AI525">
        <f t="shared" si="163"/>
        <v>11827.899742273899</v>
      </c>
      <c r="AJ525" s="14">
        <f t="shared" si="164"/>
        <v>-1495.6773314382517</v>
      </c>
      <c r="AK525" s="14">
        <f t="shared" si="169"/>
        <v>23894.651309869496</v>
      </c>
      <c r="AL525">
        <f t="shared" si="165"/>
        <v>0.88774205882072976</v>
      </c>
      <c r="AM525">
        <f t="shared" si="171"/>
        <v>8.5420927557449053E-3</v>
      </c>
      <c r="AN525" s="15">
        <f t="shared" si="166"/>
        <v>0</v>
      </c>
    </row>
    <row r="526" spans="1:40" x14ac:dyDescent="0.25">
      <c r="A526" s="2">
        <v>40283</v>
      </c>
      <c r="B526" s="2">
        <v>40297</v>
      </c>
      <c r="C526" t="s">
        <v>15</v>
      </c>
      <c r="D526">
        <v>5300</v>
      </c>
      <c r="E526">
        <v>50</v>
      </c>
      <c r="F526">
        <v>98</v>
      </c>
      <c r="G526">
        <v>44</v>
      </c>
      <c r="H526">
        <v>90.9</v>
      </c>
      <c r="I526" t="s">
        <v>16</v>
      </c>
      <c r="J526">
        <v>105.1</v>
      </c>
      <c r="K526">
        <v>114.4</v>
      </c>
      <c r="L526">
        <v>62.65</v>
      </c>
      <c r="M526">
        <v>65.900000000000006</v>
      </c>
      <c r="N526">
        <v>5273.6</v>
      </c>
      <c r="O526">
        <v>199.05</v>
      </c>
      <c r="P526">
        <f>VLOOKUP($A526,Sheet2!$A:$E,2,0)</f>
        <v>5323.3</v>
      </c>
      <c r="Q526">
        <f>VLOOKUP($A526,Sheet2!$A:$E,3,0)</f>
        <v>5373.15</v>
      </c>
      <c r="R526">
        <f>VLOOKUP($A526,Sheet2!$A:$E,4,0)</f>
        <v>5265.3</v>
      </c>
      <c r="S526">
        <f>VLOOKUP($A526,Sheet2!$A:$E,5,0)</f>
        <v>5273.6</v>
      </c>
      <c r="T526">
        <f t="shared" si="153"/>
        <v>44</v>
      </c>
      <c r="U526">
        <f t="shared" si="154"/>
        <v>97.349999999999454</v>
      </c>
      <c r="V526">
        <f t="shared" si="155"/>
        <v>63.300000000000182</v>
      </c>
      <c r="W526">
        <f t="shared" si="156"/>
        <v>114.4</v>
      </c>
      <c r="X526" s="5">
        <f t="shared" si="157"/>
        <v>155.1</v>
      </c>
      <c r="Y526">
        <f t="shared" si="158"/>
        <v>161.30000000000018</v>
      </c>
      <c r="Z526">
        <f t="shared" si="159"/>
        <v>155.1</v>
      </c>
      <c r="AA526">
        <f t="shared" si="160"/>
        <v>156.80000000000001</v>
      </c>
      <c r="AB526">
        <f>IF(Z526/X526&lt;'model parameter'!$B$2,'model parameter'!$B$2,IF(Y526/X526&gt;'model parameter'!$B$1,'model parameter'!$B$1,AA526/X526))</f>
        <v>1.0109606705351388</v>
      </c>
      <c r="AC526">
        <f t="shared" si="170"/>
        <v>0.31824895024884275</v>
      </c>
      <c r="AD526">
        <f t="shared" si="168"/>
        <v>3.6939360452991443</v>
      </c>
      <c r="AF526">
        <f t="shared" si="167"/>
        <v>1</v>
      </c>
      <c r="AG526">
        <f t="shared" si="161"/>
        <v>1.0399742101869773</v>
      </c>
      <c r="AH526" s="14">
        <f t="shared" si="162"/>
        <v>11687.483237489851</v>
      </c>
      <c r="AI526">
        <f t="shared" si="163"/>
        <v>11704.239830521601</v>
      </c>
      <c r="AJ526" s="14">
        <f t="shared" si="164"/>
        <v>16.756593031750526</v>
      </c>
      <c r="AK526" s="14">
        <f t="shared" si="169"/>
        <v>23911.407902901246</v>
      </c>
      <c r="AL526">
        <f t="shared" si="165"/>
        <v>1.0014337212461619</v>
      </c>
      <c r="AM526">
        <f t="shared" si="171"/>
        <v>8.5543397356155019E-3</v>
      </c>
      <c r="AN526" s="15">
        <f t="shared" si="166"/>
        <v>0</v>
      </c>
    </row>
    <row r="527" spans="1:40" x14ac:dyDescent="0.25">
      <c r="A527" s="2">
        <v>40284</v>
      </c>
      <c r="B527" s="2">
        <v>40297</v>
      </c>
      <c r="C527" t="s">
        <v>15</v>
      </c>
      <c r="D527">
        <v>5300</v>
      </c>
      <c r="E527">
        <v>95.7</v>
      </c>
      <c r="F527">
        <v>107</v>
      </c>
      <c r="G527">
        <v>75</v>
      </c>
      <c r="H527">
        <v>93.45</v>
      </c>
      <c r="I527" t="s">
        <v>16</v>
      </c>
      <c r="J527">
        <v>60</v>
      </c>
      <c r="K527">
        <v>69</v>
      </c>
      <c r="L527">
        <v>51.05</v>
      </c>
      <c r="M527">
        <v>56.15</v>
      </c>
      <c r="N527">
        <v>5262.6</v>
      </c>
      <c r="O527">
        <v>199.05</v>
      </c>
      <c r="P527">
        <f>VLOOKUP($A527,Sheet2!$A:$E,2,0)</f>
        <v>5273.4</v>
      </c>
      <c r="Q527">
        <f>VLOOKUP($A527,Sheet2!$A:$E,3,0)</f>
        <v>5283.05</v>
      </c>
      <c r="R527">
        <f>VLOOKUP($A527,Sheet2!$A:$E,4,0)</f>
        <v>5237.55</v>
      </c>
      <c r="S527">
        <f>VLOOKUP($A527,Sheet2!$A:$E,5,0)</f>
        <v>5262.6</v>
      </c>
      <c r="T527">
        <f t="shared" si="153"/>
        <v>85.949999999999818</v>
      </c>
      <c r="U527">
        <f t="shared" si="154"/>
        <v>107</v>
      </c>
      <c r="V527">
        <f t="shared" si="155"/>
        <v>51.05</v>
      </c>
      <c r="W527">
        <f t="shared" si="156"/>
        <v>58.050000000000182</v>
      </c>
      <c r="X527" s="5">
        <f t="shared" si="157"/>
        <v>155.69999999999999</v>
      </c>
      <c r="Y527">
        <f t="shared" si="158"/>
        <v>158.05000000000001</v>
      </c>
      <c r="Z527">
        <f t="shared" si="159"/>
        <v>133.05000000000018</v>
      </c>
      <c r="AA527">
        <f t="shared" si="160"/>
        <v>149.6</v>
      </c>
      <c r="AB527">
        <f>IF(Z527/X527&lt;'model parameter'!$B$2,'model parameter'!$B$2,IF(Y527/X527&gt;'model parameter'!$B$1,'model parameter'!$B$1,AA527/X527))</f>
        <v>0.96082209377007066</v>
      </c>
      <c r="AC527">
        <f t="shared" si="170"/>
        <v>0.30578062271822015</v>
      </c>
      <c r="AD527">
        <f t="shared" si="168"/>
        <v>3.654758139069215</v>
      </c>
      <c r="AF527">
        <f t="shared" si="167"/>
        <v>0.85452793834296847</v>
      </c>
      <c r="AG527">
        <f t="shared" si="161"/>
        <v>1.0150931278098909</v>
      </c>
      <c r="AH527" s="14">
        <f t="shared" si="162"/>
        <v>11732.51334307395</v>
      </c>
      <c r="AI527">
        <f t="shared" si="163"/>
        <v>11164.6329428752</v>
      </c>
      <c r="AJ527" s="14">
        <f t="shared" si="164"/>
        <v>-567.88040019875007</v>
      </c>
      <c r="AK527" s="14">
        <f t="shared" si="169"/>
        <v>23343.527502702498</v>
      </c>
      <c r="AL527">
        <f t="shared" si="165"/>
        <v>0.951597719636604</v>
      </c>
      <c r="AM527">
        <f t="shared" si="171"/>
        <v>8.1402901854085007E-3</v>
      </c>
      <c r="AN527" s="15">
        <f t="shared" si="166"/>
        <v>0</v>
      </c>
    </row>
    <row r="528" spans="1:40" x14ac:dyDescent="0.25">
      <c r="A528" s="2">
        <v>40287</v>
      </c>
      <c r="B528" s="2">
        <v>40297</v>
      </c>
      <c r="C528" t="s">
        <v>15</v>
      </c>
      <c r="D528">
        <v>5300</v>
      </c>
      <c r="E528">
        <v>126</v>
      </c>
      <c r="F528">
        <v>157.85</v>
      </c>
      <c r="G528">
        <v>111.6</v>
      </c>
      <c r="H528">
        <v>124.35</v>
      </c>
      <c r="I528" t="s">
        <v>16</v>
      </c>
      <c r="J528">
        <v>35</v>
      </c>
      <c r="K528">
        <v>39.15</v>
      </c>
      <c r="L528">
        <v>19.75</v>
      </c>
      <c r="M528">
        <v>32.65</v>
      </c>
      <c r="N528">
        <v>5203.6499999999996</v>
      </c>
      <c r="O528">
        <v>199.05</v>
      </c>
      <c r="P528">
        <f>VLOOKUP($A528,Sheet2!$A:$E,2,0)</f>
        <v>5279.05</v>
      </c>
      <c r="Q528">
        <f>VLOOKUP($A528,Sheet2!$A:$E,3,0)</f>
        <v>5279.05</v>
      </c>
      <c r="R528">
        <f>VLOOKUP($A528,Sheet2!$A:$E,4,0)</f>
        <v>5160.8999999999996</v>
      </c>
      <c r="S528">
        <f>VLOOKUP($A528,Sheet2!$A:$E,5,0)</f>
        <v>5203.6499999999996</v>
      </c>
      <c r="T528">
        <f t="shared" si="153"/>
        <v>111.6</v>
      </c>
      <c r="U528">
        <f t="shared" si="154"/>
        <v>157.85</v>
      </c>
      <c r="V528">
        <f t="shared" si="155"/>
        <v>19.75</v>
      </c>
      <c r="W528">
        <f t="shared" si="156"/>
        <v>39.15</v>
      </c>
      <c r="X528" s="5">
        <f t="shared" si="157"/>
        <v>161</v>
      </c>
      <c r="Y528">
        <f t="shared" si="158"/>
        <v>177.6</v>
      </c>
      <c r="Z528">
        <f t="shared" si="159"/>
        <v>150.75</v>
      </c>
      <c r="AA528">
        <f t="shared" si="160"/>
        <v>157</v>
      </c>
      <c r="AB528">
        <f>IF(Z528/X528&lt;'model parameter'!$B$2,'model parameter'!$B$2,IF(Y528/X528&gt;'model parameter'!$B$1,'model parameter'!$B$1,AA528/X528))</f>
        <v>0.97515527950310554</v>
      </c>
      <c r="AC528">
        <f t="shared" si="170"/>
        <v>0.29818358861341965</v>
      </c>
      <c r="AD528">
        <f t="shared" si="168"/>
        <v>3.6299134185723205</v>
      </c>
      <c r="AF528">
        <f t="shared" si="167"/>
        <v>0.93633540372670809</v>
      </c>
      <c r="AG528">
        <f t="shared" si="161"/>
        <v>1.1031055900621118</v>
      </c>
      <c r="AH528" s="14">
        <f t="shared" si="162"/>
        <v>12130.279275733501</v>
      </c>
      <c r="AI528">
        <f t="shared" si="163"/>
        <v>11719.228910733998</v>
      </c>
      <c r="AJ528" s="14">
        <f t="shared" si="164"/>
        <v>-411.05036499950256</v>
      </c>
      <c r="AK528" s="14">
        <f t="shared" si="169"/>
        <v>22932.477137702997</v>
      </c>
      <c r="AL528">
        <f t="shared" si="165"/>
        <v>0.9661136932088773</v>
      </c>
      <c r="AM528">
        <f t="shared" si="171"/>
        <v>7.8644458148169824E-3</v>
      </c>
      <c r="AN528" s="15">
        <f t="shared" si="166"/>
        <v>0</v>
      </c>
    </row>
    <row r="529" spans="1:40" x14ac:dyDescent="0.25">
      <c r="A529" s="2">
        <v>40288</v>
      </c>
      <c r="B529" s="2">
        <v>40297</v>
      </c>
      <c r="C529" t="s">
        <v>15</v>
      </c>
      <c r="D529">
        <v>5300</v>
      </c>
      <c r="E529">
        <v>115</v>
      </c>
      <c r="F529">
        <v>117</v>
      </c>
      <c r="G529">
        <v>82</v>
      </c>
      <c r="H529">
        <v>101.1</v>
      </c>
      <c r="I529" t="s">
        <v>16</v>
      </c>
      <c r="J529">
        <v>34.799999999999997</v>
      </c>
      <c r="K529">
        <v>40.35</v>
      </c>
      <c r="L529">
        <v>23</v>
      </c>
      <c r="M529">
        <v>26.4</v>
      </c>
      <c r="N529">
        <v>5230.1000000000004</v>
      </c>
      <c r="O529">
        <v>199.05</v>
      </c>
      <c r="P529">
        <f>VLOOKUP($A529,Sheet2!$A:$E,2,0)</f>
        <v>5208.3</v>
      </c>
      <c r="Q529">
        <f>VLOOKUP($A529,Sheet2!$A:$E,3,0)</f>
        <v>5257.25</v>
      </c>
      <c r="R529">
        <f>VLOOKUP($A529,Sheet2!$A:$E,4,0)</f>
        <v>5208.3</v>
      </c>
      <c r="S529">
        <f>VLOOKUP($A529,Sheet2!$A:$E,5,0)</f>
        <v>5230.1000000000004</v>
      </c>
      <c r="T529">
        <f t="shared" si="153"/>
        <v>83.100000000000364</v>
      </c>
      <c r="U529">
        <f t="shared" si="154"/>
        <v>114.69999999999982</v>
      </c>
      <c r="V529">
        <f t="shared" si="155"/>
        <v>25.300000000000182</v>
      </c>
      <c r="W529">
        <f t="shared" si="156"/>
        <v>39.25</v>
      </c>
      <c r="X529" s="5">
        <f t="shared" si="157"/>
        <v>149.80000000000001</v>
      </c>
      <c r="Y529">
        <f t="shared" si="158"/>
        <v>149.80000000000001</v>
      </c>
      <c r="Z529">
        <f t="shared" si="159"/>
        <v>121.25</v>
      </c>
      <c r="AA529">
        <f t="shared" si="160"/>
        <v>127.5</v>
      </c>
      <c r="AB529">
        <f>IF(Z529/X529&lt;'model parameter'!$B$2,'model parameter'!$B$2,IF(Y529/X529&gt;'model parameter'!$B$1,'model parameter'!$B$1,AA529/X529))</f>
        <v>0.85113484646194915</v>
      </c>
      <c r="AC529">
        <f t="shared" si="170"/>
        <v>0.25379444291195596</v>
      </c>
      <c r="AD529">
        <f t="shared" si="168"/>
        <v>3.4810482650342696</v>
      </c>
      <c r="AF529">
        <f t="shared" si="167"/>
        <v>0.80941255006675561</v>
      </c>
      <c r="AG529">
        <f t="shared" si="161"/>
        <v>1</v>
      </c>
      <c r="AH529" s="14">
        <f t="shared" si="162"/>
        <v>11289.717304830301</v>
      </c>
      <c r="AI529">
        <f t="shared" si="163"/>
        <v>9508.3395794049975</v>
      </c>
      <c r="AJ529" s="14">
        <f t="shared" si="164"/>
        <v>-1781.3777254253037</v>
      </c>
      <c r="AK529" s="14">
        <f t="shared" si="169"/>
        <v>21151.099412277694</v>
      </c>
      <c r="AL529">
        <f t="shared" si="165"/>
        <v>0.84221237101631041</v>
      </c>
      <c r="AM529">
        <f t="shared" si="171"/>
        <v>6.6235335564263104E-3</v>
      </c>
      <c r="AN529" s="15">
        <f t="shared" si="166"/>
        <v>0</v>
      </c>
    </row>
    <row r="530" spans="1:40" x14ac:dyDescent="0.25">
      <c r="A530" s="2">
        <v>40289</v>
      </c>
      <c r="B530" s="2">
        <v>40297</v>
      </c>
      <c r="C530" t="s">
        <v>15</v>
      </c>
      <c r="D530">
        <v>5300</v>
      </c>
      <c r="E530">
        <v>85.9</v>
      </c>
      <c r="F530">
        <v>93.9</v>
      </c>
      <c r="G530">
        <v>70.099999999999994</v>
      </c>
      <c r="H530">
        <v>82.15</v>
      </c>
      <c r="I530" t="s">
        <v>16</v>
      </c>
      <c r="J530">
        <v>30</v>
      </c>
      <c r="K530">
        <v>34.799999999999997</v>
      </c>
      <c r="L530">
        <v>24.1</v>
      </c>
      <c r="M530">
        <v>26.65</v>
      </c>
      <c r="N530">
        <v>5244.9</v>
      </c>
      <c r="O530">
        <v>199.05</v>
      </c>
      <c r="P530">
        <f>VLOOKUP($A530,Sheet2!$A:$E,2,0)</f>
        <v>5230.3</v>
      </c>
      <c r="Q530">
        <f>VLOOKUP($A530,Sheet2!$A:$E,3,0)</f>
        <v>5266.3</v>
      </c>
      <c r="R530">
        <f>VLOOKUP($A530,Sheet2!$A:$E,4,0)</f>
        <v>5230.3</v>
      </c>
      <c r="S530">
        <f>VLOOKUP($A530,Sheet2!$A:$E,5,0)</f>
        <v>5244.9</v>
      </c>
      <c r="T530">
        <f t="shared" si="153"/>
        <v>70.099999999999994</v>
      </c>
      <c r="U530">
        <f t="shared" si="154"/>
        <v>93.800000000000182</v>
      </c>
      <c r="V530">
        <f t="shared" si="155"/>
        <v>24.199999999999818</v>
      </c>
      <c r="W530">
        <f t="shared" si="156"/>
        <v>34.799999999999997</v>
      </c>
      <c r="X530" s="5">
        <f t="shared" si="157"/>
        <v>115.9</v>
      </c>
      <c r="Y530">
        <f t="shared" si="158"/>
        <v>118.09999999999982</v>
      </c>
      <c r="Z530">
        <f t="shared" si="159"/>
        <v>104.89999999999999</v>
      </c>
      <c r="AA530">
        <f t="shared" si="160"/>
        <v>108.80000000000001</v>
      </c>
      <c r="AB530">
        <f>IF(Z530/X530&lt;'model parameter'!$B$2,'model parameter'!$B$2,IF(Y530/X530&gt;'model parameter'!$B$1,'model parameter'!$B$1,AA530/X530))</f>
        <v>0.93874029335634168</v>
      </c>
      <c r="AC530">
        <f t="shared" si="170"/>
        <v>0.23824706979137886</v>
      </c>
      <c r="AD530">
        <f t="shared" si="168"/>
        <v>3.4197885583906111</v>
      </c>
      <c r="AF530">
        <f t="shared" si="167"/>
        <v>0.90509059534081093</v>
      </c>
      <c r="AG530">
        <f t="shared" si="161"/>
        <v>1.0189818809318363</v>
      </c>
      <c r="AH530" s="14">
        <f t="shared" si="162"/>
        <v>8745.5163393286512</v>
      </c>
      <c r="AI530">
        <f t="shared" si="163"/>
        <v>8106.8605795456006</v>
      </c>
      <c r="AJ530" s="14">
        <f t="shared" si="164"/>
        <v>-638.6557597830506</v>
      </c>
      <c r="AK530" s="14">
        <f t="shared" si="169"/>
        <v>20512.443652494643</v>
      </c>
      <c r="AL530">
        <f t="shared" si="165"/>
        <v>0.92697335011415949</v>
      </c>
      <c r="AM530">
        <f t="shared" si="171"/>
        <v>6.1398390903940501E-3</v>
      </c>
      <c r="AN530" s="15">
        <f t="shared" si="166"/>
        <v>0</v>
      </c>
    </row>
    <row r="531" spans="1:40" x14ac:dyDescent="0.25">
      <c r="A531" s="2">
        <v>40290</v>
      </c>
      <c r="B531" s="2">
        <v>40297</v>
      </c>
      <c r="C531" t="s">
        <v>15</v>
      </c>
      <c r="D531">
        <v>5300</v>
      </c>
      <c r="E531">
        <v>92</v>
      </c>
      <c r="F531">
        <v>101.4</v>
      </c>
      <c r="G531">
        <v>30.5</v>
      </c>
      <c r="H531">
        <v>68.650000000000006</v>
      </c>
      <c r="I531" t="s">
        <v>16</v>
      </c>
      <c r="J531">
        <v>22</v>
      </c>
      <c r="K531">
        <v>69.95</v>
      </c>
      <c r="L531">
        <v>18</v>
      </c>
      <c r="M531">
        <v>32.049999999999997</v>
      </c>
      <c r="N531">
        <v>5269.35</v>
      </c>
      <c r="O531">
        <v>199.05</v>
      </c>
      <c r="P531">
        <f>VLOOKUP($A531,Sheet2!$A:$E,2,0)</f>
        <v>5248.6</v>
      </c>
      <c r="Q531">
        <f>VLOOKUP($A531,Sheet2!$A:$E,3,0)</f>
        <v>5331.8</v>
      </c>
      <c r="R531">
        <f>VLOOKUP($A531,Sheet2!$A:$E,4,0)</f>
        <v>5221.1000000000004</v>
      </c>
      <c r="S531">
        <f>VLOOKUP($A531,Sheet2!$A:$E,5,0)</f>
        <v>5269.35</v>
      </c>
      <c r="T531">
        <f t="shared" si="153"/>
        <v>38.149999999999636</v>
      </c>
      <c r="U531">
        <f t="shared" si="154"/>
        <v>96.899999999999636</v>
      </c>
      <c r="V531">
        <f t="shared" si="155"/>
        <v>22.5</v>
      </c>
      <c r="W531">
        <f t="shared" si="156"/>
        <v>62.300000000000182</v>
      </c>
      <c r="X531" s="5">
        <f t="shared" si="157"/>
        <v>114</v>
      </c>
      <c r="Y531">
        <f t="shared" si="158"/>
        <v>123.9</v>
      </c>
      <c r="Z531">
        <f t="shared" si="159"/>
        <v>92.800000000000182</v>
      </c>
      <c r="AA531">
        <f t="shared" si="160"/>
        <v>100.7</v>
      </c>
      <c r="AB531">
        <f>IF(Z531/X531&lt;'model parameter'!$B$2,'model parameter'!$B$2,IF(Y531/X531&gt;'model parameter'!$B$1,'model parameter'!$B$1,AA531/X531))</f>
        <v>0.8833333333333333</v>
      </c>
      <c r="AC531">
        <f t="shared" si="170"/>
        <v>0.21045157831571798</v>
      </c>
      <c r="AD531">
        <f t="shared" si="168"/>
        <v>3.3031218917239444</v>
      </c>
      <c r="AF531">
        <f t="shared" si="167"/>
        <v>0.81403508771929989</v>
      </c>
      <c r="AG531">
        <f t="shared" si="161"/>
        <v>1.0868421052631581</v>
      </c>
      <c r="AH531" s="14">
        <f t="shared" si="162"/>
        <v>8602.9210049789999</v>
      </c>
      <c r="AI531">
        <f t="shared" si="163"/>
        <v>7499.8028309434003</v>
      </c>
      <c r="AJ531" s="14">
        <f t="shared" si="164"/>
        <v>-1103.1181740355996</v>
      </c>
      <c r="AK531" s="14">
        <f t="shared" si="169"/>
        <v>19409.325478459043</v>
      </c>
      <c r="AL531">
        <f t="shared" si="165"/>
        <v>0.87177399706481529</v>
      </c>
      <c r="AM531">
        <f t="shared" si="171"/>
        <v>5.3525520651676204E-3</v>
      </c>
      <c r="AN531" s="15">
        <f t="shared" si="166"/>
        <v>0</v>
      </c>
    </row>
    <row r="532" spans="1:40" x14ac:dyDescent="0.25">
      <c r="A532" s="2">
        <v>40291</v>
      </c>
      <c r="B532" s="2">
        <v>40297</v>
      </c>
      <c r="C532" t="s">
        <v>15</v>
      </c>
      <c r="D532">
        <v>5300</v>
      </c>
      <c r="E532">
        <v>65.099999999999994</v>
      </c>
      <c r="F532">
        <v>65.849999999999994</v>
      </c>
      <c r="G532">
        <v>34.1</v>
      </c>
      <c r="H532">
        <v>39.799999999999997</v>
      </c>
      <c r="I532" t="s">
        <v>16</v>
      </c>
      <c r="J532">
        <v>30.7</v>
      </c>
      <c r="K532">
        <v>51.8</v>
      </c>
      <c r="L532">
        <v>28.9</v>
      </c>
      <c r="M532">
        <v>41.05</v>
      </c>
      <c r="N532">
        <v>5304.1</v>
      </c>
      <c r="O532">
        <v>199.05</v>
      </c>
      <c r="P532">
        <f>VLOOKUP($A532,Sheet2!$A:$E,2,0)</f>
        <v>5269.65</v>
      </c>
      <c r="Q532">
        <f>VLOOKUP($A532,Sheet2!$A:$E,3,0)</f>
        <v>5311.05</v>
      </c>
      <c r="R532">
        <f>VLOOKUP($A532,Sheet2!$A:$E,4,0)</f>
        <v>5269.65</v>
      </c>
      <c r="S532">
        <f>VLOOKUP($A532,Sheet2!$A:$E,5,0)</f>
        <v>5304.1</v>
      </c>
      <c r="T532">
        <f t="shared" si="153"/>
        <v>40.75</v>
      </c>
      <c r="U532">
        <f t="shared" si="154"/>
        <v>59.25</v>
      </c>
      <c r="V532">
        <f t="shared" si="155"/>
        <v>35.5</v>
      </c>
      <c r="W532">
        <f t="shared" si="156"/>
        <v>45.150000000000546</v>
      </c>
      <c r="X532" s="5">
        <f t="shared" si="157"/>
        <v>95.8</v>
      </c>
      <c r="Y532">
        <f t="shared" si="158"/>
        <v>101.35</v>
      </c>
      <c r="Z532">
        <f t="shared" si="159"/>
        <v>79.25000000000054</v>
      </c>
      <c r="AA532">
        <f t="shared" si="160"/>
        <v>80.849999999999994</v>
      </c>
      <c r="AB532">
        <f>IF(Z532/X532&lt;'model parameter'!$B$2,'model parameter'!$B$2,IF(Y532/X532&gt;'model parameter'!$B$1,'model parameter'!$B$1,AA532/X532))</f>
        <v>0.84394572025052184</v>
      </c>
      <c r="AC532">
        <f t="shared" si="170"/>
        <v>0.17760970883951771</v>
      </c>
      <c r="AD532">
        <f t="shared" si="168"/>
        <v>3.1470676119744665</v>
      </c>
      <c r="AF532">
        <f t="shared" si="167"/>
        <v>0.82724425887265707</v>
      </c>
      <c r="AG532">
        <f t="shared" si="161"/>
        <v>1.0579331941544885</v>
      </c>
      <c r="AH532" s="14">
        <f t="shared" si="162"/>
        <v>7237.0078022612988</v>
      </c>
      <c r="AI532">
        <f t="shared" si="163"/>
        <v>6012.1366198627002</v>
      </c>
      <c r="AJ532" s="14">
        <f t="shared" si="164"/>
        <v>-1224.8711823985986</v>
      </c>
      <c r="AK532" s="14">
        <f t="shared" si="169"/>
        <v>18184.454296060445</v>
      </c>
      <c r="AL532">
        <f t="shared" si="165"/>
        <v>0.83074894820261613</v>
      </c>
      <c r="AM532">
        <f t="shared" si="171"/>
        <v>4.4466269983377419E-3</v>
      </c>
      <c r="AN532" s="15">
        <f t="shared" si="166"/>
        <v>0</v>
      </c>
    </row>
    <row r="533" spans="1:40" s="9" customFormat="1" x14ac:dyDescent="0.25">
      <c r="A533" s="7">
        <v>40294</v>
      </c>
      <c r="B533" s="7">
        <v>40297</v>
      </c>
      <c r="C533" t="s">
        <v>15</v>
      </c>
      <c r="D533">
        <v>5300</v>
      </c>
      <c r="E533">
        <v>24.4</v>
      </c>
      <c r="F533">
        <v>31</v>
      </c>
      <c r="G533">
        <v>17</v>
      </c>
      <c r="H533">
        <v>27.35</v>
      </c>
      <c r="I533" t="s">
        <v>16</v>
      </c>
      <c r="J533">
        <v>70</v>
      </c>
      <c r="K533">
        <v>70</v>
      </c>
      <c r="L533">
        <v>38.65</v>
      </c>
      <c r="M533">
        <v>44.1</v>
      </c>
      <c r="N533">
        <v>5322.45</v>
      </c>
      <c r="O533">
        <v>199.05</v>
      </c>
      <c r="P533">
        <f>VLOOKUP($A533,Sheet2!$A:$E,2,0)</f>
        <v>5299.35</v>
      </c>
      <c r="Q533">
        <f>VLOOKUP($A533,Sheet2!$A:$E,3,0)</f>
        <v>5342.35</v>
      </c>
      <c r="R533">
        <f>VLOOKUP($A533,Sheet2!$A:$E,4,0)</f>
        <v>5299.35</v>
      </c>
      <c r="S533">
        <f>VLOOKUP($A533,Sheet2!$A:$E,5,0)</f>
        <v>5322.45</v>
      </c>
      <c r="T533">
        <f t="shared" si="153"/>
        <v>27.649999999999636</v>
      </c>
      <c r="U533">
        <f t="shared" si="154"/>
        <v>31</v>
      </c>
      <c r="V533">
        <f t="shared" si="155"/>
        <v>38.65</v>
      </c>
      <c r="W533">
        <f t="shared" si="156"/>
        <v>59.350000000000364</v>
      </c>
      <c r="X533" s="8">
        <f t="shared" si="157"/>
        <v>94.4</v>
      </c>
      <c r="Y533" s="9">
        <f t="shared" si="158"/>
        <v>97.649999999999636</v>
      </c>
      <c r="Z533" s="9">
        <f t="shared" si="159"/>
        <v>69.650000000000006</v>
      </c>
      <c r="AA533" s="9">
        <f t="shared" si="160"/>
        <v>71.45</v>
      </c>
      <c r="AB533">
        <f>IF(Z533/X533&lt;'model parameter'!$B$2,'model parameter'!$B$2,IF(Y533/X533&gt;'model parameter'!$B$1,'model parameter'!$B$1,AA533/X533))</f>
        <v>0.75688559322033899</v>
      </c>
      <c r="AC533" s="9">
        <f t="shared" si="170"/>
        <v>0.13443022983669004</v>
      </c>
      <c r="AD533">
        <f t="shared" si="168"/>
        <v>2.9039532051948056</v>
      </c>
      <c r="AE533" s="9">
        <f>WEEKDAY(A533)</f>
        <v>2</v>
      </c>
      <c r="AF533">
        <f t="shared" si="167"/>
        <v>0.73781779661016955</v>
      </c>
      <c r="AG533">
        <f t="shared" si="161"/>
        <v>1.0344279661016911</v>
      </c>
      <c r="AH533" s="14">
        <f t="shared" si="162"/>
        <v>7131.9375558983984</v>
      </c>
      <c r="AI533">
        <f t="shared" si="163"/>
        <v>5307.6498498799001</v>
      </c>
      <c r="AJ533" s="14">
        <f t="shared" si="164"/>
        <v>-1824.2877060184983</v>
      </c>
      <c r="AK533" s="14">
        <f t="shared" si="169"/>
        <v>16360.166590041947</v>
      </c>
      <c r="AL533">
        <f t="shared" si="165"/>
        <v>0.7442086821820616</v>
      </c>
      <c r="AM533" s="9">
        <f t="shared" si="171"/>
        <v>3.3092184185881069E-3</v>
      </c>
      <c r="AN533" s="15">
        <f t="shared" si="166"/>
        <v>0</v>
      </c>
    </row>
    <row r="534" spans="1:40" x14ac:dyDescent="0.25">
      <c r="A534" s="2">
        <v>40295</v>
      </c>
      <c r="B534" s="2">
        <v>40297</v>
      </c>
      <c r="C534" t="s">
        <v>15</v>
      </c>
      <c r="D534">
        <v>5300</v>
      </c>
      <c r="E534">
        <v>31.4</v>
      </c>
      <c r="F534">
        <v>32</v>
      </c>
      <c r="G534">
        <v>20</v>
      </c>
      <c r="H534">
        <v>25.35</v>
      </c>
      <c r="I534" t="s">
        <v>16</v>
      </c>
      <c r="J534">
        <v>34.700000000000003</v>
      </c>
      <c r="K534">
        <v>50.8</v>
      </c>
      <c r="L534">
        <v>30</v>
      </c>
      <c r="M534">
        <v>33.450000000000003</v>
      </c>
      <c r="N534">
        <v>5308.35</v>
      </c>
      <c r="O534">
        <v>199.05</v>
      </c>
      <c r="P534">
        <f>VLOOKUP($A534,Sheet2!$A:$E,2,0)</f>
        <v>5322.1</v>
      </c>
      <c r="Q534">
        <f>VLOOKUP($A534,Sheet2!$A:$E,3,0)</f>
        <v>5330.55</v>
      </c>
      <c r="R534">
        <f>VLOOKUP($A534,Sheet2!$A:$E,4,0)</f>
        <v>5301.4</v>
      </c>
      <c r="S534">
        <f>VLOOKUP($A534,Sheet2!$A:$E,5,0)</f>
        <v>5308.35</v>
      </c>
      <c r="T534">
        <f t="shared" si="153"/>
        <v>20.25</v>
      </c>
      <c r="U534">
        <f t="shared" si="154"/>
        <v>28.600000000000364</v>
      </c>
      <c r="V534">
        <f t="shared" si="155"/>
        <v>33.399999999999636</v>
      </c>
      <c r="W534">
        <f t="shared" si="156"/>
        <v>50.550000000000182</v>
      </c>
      <c r="X534" s="5">
        <f t="shared" si="157"/>
        <v>66.099999999999994</v>
      </c>
      <c r="Y534">
        <f t="shared" si="158"/>
        <v>71.05</v>
      </c>
      <c r="Z534">
        <f t="shared" si="159"/>
        <v>58.600000000000364</v>
      </c>
      <c r="AA534">
        <f t="shared" si="160"/>
        <v>58.800000000000004</v>
      </c>
      <c r="AB534">
        <f>IF(Z534/X534&lt;'model parameter'!$B$2,'model parameter'!$B$2,IF(Y534/X534&gt;'model parameter'!$B$1,'model parameter'!$B$1,AA534/X534))</f>
        <v>0.88956127080181557</v>
      </c>
      <c r="AC534">
        <f t="shared" si="170"/>
        <v>0.11958392608770613</v>
      </c>
      <c r="AD534">
        <f t="shared" si="168"/>
        <v>2.7935144759966213</v>
      </c>
      <c r="AF534">
        <f t="shared" si="167"/>
        <v>0.88653555219365154</v>
      </c>
      <c r="AG534">
        <f t="shared" si="161"/>
        <v>1.0748865355521937</v>
      </c>
      <c r="AH534" s="14">
        <f t="shared" si="162"/>
        <v>5008.0175758483492</v>
      </c>
      <c r="AI534">
        <f t="shared" si="163"/>
        <v>4359.5905264456005</v>
      </c>
      <c r="AJ534" s="14">
        <f t="shared" si="164"/>
        <v>-648.42704940274871</v>
      </c>
      <c r="AK534" s="14">
        <f t="shared" si="169"/>
        <v>15711.739540639199</v>
      </c>
      <c r="AL534">
        <f t="shared" si="165"/>
        <v>0.87052220972029914</v>
      </c>
      <c r="AM534">
        <f t="shared" si="171"/>
        <v>2.8807481301964329E-3</v>
      </c>
      <c r="AN534" s="15">
        <f t="shared" si="166"/>
        <v>0</v>
      </c>
    </row>
    <row r="535" spans="1:40" x14ac:dyDescent="0.25">
      <c r="A535" s="2">
        <v>40296</v>
      </c>
      <c r="B535" s="2">
        <v>40297</v>
      </c>
      <c r="C535" t="s">
        <v>15</v>
      </c>
      <c r="D535">
        <v>5300</v>
      </c>
      <c r="E535">
        <v>50.7</v>
      </c>
      <c r="F535">
        <v>104.45</v>
      </c>
      <c r="G535">
        <v>38.5</v>
      </c>
      <c r="H535">
        <v>83.8</v>
      </c>
      <c r="I535" t="s">
        <v>16</v>
      </c>
      <c r="J535">
        <v>15</v>
      </c>
      <c r="K535">
        <v>19.8</v>
      </c>
      <c r="L535">
        <v>2.25</v>
      </c>
      <c r="M535">
        <v>2.95</v>
      </c>
      <c r="N535">
        <v>5215.45</v>
      </c>
      <c r="O535">
        <v>199.05</v>
      </c>
      <c r="P535">
        <f>VLOOKUP($A535,Sheet2!$A:$E,2,0)</f>
        <v>5308.2</v>
      </c>
      <c r="Q535">
        <f>VLOOKUP($A535,Sheet2!$A:$E,3,0)</f>
        <v>5308.25</v>
      </c>
      <c r="R535">
        <f>VLOOKUP($A535,Sheet2!$A:$E,4,0)</f>
        <v>5202.45</v>
      </c>
      <c r="S535">
        <f>VLOOKUP($A535,Sheet2!$A:$E,5,0)</f>
        <v>5215.45</v>
      </c>
      <c r="T535">
        <f t="shared" si="153"/>
        <v>38.5</v>
      </c>
      <c r="U535">
        <f t="shared" si="154"/>
        <v>99.800000000000182</v>
      </c>
      <c r="V535">
        <f t="shared" si="155"/>
        <v>6.8999999999996362</v>
      </c>
      <c r="W535">
        <f t="shared" si="156"/>
        <v>19.8</v>
      </c>
      <c r="X535" s="5">
        <f t="shared" si="157"/>
        <v>65.7</v>
      </c>
      <c r="Y535">
        <f t="shared" si="158"/>
        <v>111.34999999999964</v>
      </c>
      <c r="Z535">
        <f t="shared" si="159"/>
        <v>58.3</v>
      </c>
      <c r="AA535">
        <f t="shared" si="160"/>
        <v>86.75</v>
      </c>
      <c r="AB535">
        <f>IF(Z535/X535&lt;'model parameter'!$B$2,'model parameter'!$B$2,IF(Y535/X535&gt;'model parameter'!$B$1,'model parameter'!$B$1,AA535/X535))</f>
        <v>1.1100000000000001</v>
      </c>
      <c r="AC535">
        <f t="shared" si="170"/>
        <v>0.1327381579573538</v>
      </c>
      <c r="AD535">
        <f t="shared" si="168"/>
        <v>2.9035144759966212</v>
      </c>
      <c r="AF535">
        <f t="shared" si="167"/>
        <v>0.88736681887366808</v>
      </c>
      <c r="AG535">
        <f t="shared" si="161"/>
        <v>1.6948249619482441</v>
      </c>
      <c r="AH535" s="14">
        <f t="shared" si="162"/>
        <v>4977.9975054589495</v>
      </c>
      <c r="AI535">
        <f t="shared" si="163"/>
        <v>5418.344207248475</v>
      </c>
      <c r="AJ535" s="14">
        <f t="shared" si="164"/>
        <v>440.34670178952547</v>
      </c>
      <c r="AK535" s="14">
        <f t="shared" si="169"/>
        <v>16152.086242428724</v>
      </c>
      <c r="AL535">
        <f t="shared" si="165"/>
        <v>1.0884586023409282</v>
      </c>
      <c r="AM535">
        <f t="shared" si="171"/>
        <v>3.1355750834898516E-3</v>
      </c>
      <c r="AN535" s="15">
        <f t="shared" si="166"/>
        <v>1</v>
      </c>
    </row>
    <row r="536" spans="1:40" x14ac:dyDescent="0.25">
      <c r="A536" s="2">
        <v>40297</v>
      </c>
      <c r="B536" s="2">
        <v>40297</v>
      </c>
      <c r="C536" t="s">
        <v>15</v>
      </c>
      <c r="D536">
        <v>5300</v>
      </c>
      <c r="E536">
        <v>65</v>
      </c>
      <c r="F536">
        <v>71.900000000000006</v>
      </c>
      <c r="G536">
        <v>38</v>
      </c>
      <c r="H536">
        <v>42.65</v>
      </c>
      <c r="I536" t="s">
        <v>16</v>
      </c>
      <c r="J536">
        <v>1.9</v>
      </c>
      <c r="K536">
        <v>5</v>
      </c>
      <c r="L536">
        <v>0.05</v>
      </c>
      <c r="M536">
        <v>0.05</v>
      </c>
      <c r="N536">
        <v>5254.15</v>
      </c>
      <c r="O536">
        <v>199.05</v>
      </c>
      <c r="P536">
        <f>VLOOKUP($A536,Sheet2!$A:$E,2,0)</f>
        <v>5215.25</v>
      </c>
      <c r="Q536">
        <f>VLOOKUP($A536,Sheet2!$A:$E,3,0)</f>
        <v>5264.75</v>
      </c>
      <c r="R536">
        <f>VLOOKUP($A536,Sheet2!$A:$E,4,0)</f>
        <v>5214.8</v>
      </c>
      <c r="S536">
        <f>VLOOKUP($A536,Sheet2!$A:$E,5,0)</f>
        <v>5254.15</v>
      </c>
      <c r="T536">
        <f t="shared" si="153"/>
        <v>40.25</v>
      </c>
      <c r="U536">
        <f t="shared" si="154"/>
        <v>71.900000000000006</v>
      </c>
      <c r="V536">
        <f t="shared" si="155"/>
        <v>0.05</v>
      </c>
      <c r="W536">
        <f t="shared" si="156"/>
        <v>2.75</v>
      </c>
      <c r="X536" s="5">
        <f t="shared" si="157"/>
        <v>66.900000000000006</v>
      </c>
      <c r="Y536">
        <f t="shared" si="158"/>
        <v>71.95</v>
      </c>
      <c r="Z536">
        <f t="shared" si="159"/>
        <v>40.75</v>
      </c>
      <c r="AA536">
        <f t="shared" si="160"/>
        <v>42.699999999999996</v>
      </c>
      <c r="AB536">
        <f>IF(Z536/X536&lt;'model parameter'!$B$2,'model parameter'!$B$2,IF(Y536/X536&gt;'model parameter'!$B$1,'model parameter'!$B$1,AA536/X536))</f>
        <v>0.63826606875934222</v>
      </c>
      <c r="AC536">
        <f t="shared" si="170"/>
        <v>8.472226225379681E-2</v>
      </c>
      <c r="AD536">
        <f t="shared" si="168"/>
        <v>2.5417805447559632</v>
      </c>
      <c r="AF536">
        <f t="shared" si="167"/>
        <v>0.60911808669656198</v>
      </c>
      <c r="AG536">
        <f t="shared" si="161"/>
        <v>1.0754857997010463</v>
      </c>
      <c r="AH536" s="14">
        <f t="shared" si="162"/>
        <v>5068.0577166271496</v>
      </c>
      <c r="AI536">
        <f t="shared" si="163"/>
        <v>3152.9695693473996</v>
      </c>
      <c r="AJ536" s="14">
        <f t="shared" si="164"/>
        <v>-1915.08814727975</v>
      </c>
      <c r="AK536" s="14">
        <f t="shared" si="169"/>
        <v>14236.998095148974</v>
      </c>
      <c r="AL536">
        <f t="shared" si="165"/>
        <v>0.62212582129899985</v>
      </c>
      <c r="AM536">
        <f t="shared" si="171"/>
        <v>1.950722224060804E-3</v>
      </c>
      <c r="AN536" s="15">
        <f t="shared" si="166"/>
        <v>0</v>
      </c>
    </row>
    <row r="537" spans="1:40" x14ac:dyDescent="0.25">
      <c r="A537" s="2">
        <v>40298</v>
      </c>
      <c r="B537" s="2">
        <v>40325</v>
      </c>
      <c r="C537" t="s">
        <v>15</v>
      </c>
      <c r="D537">
        <v>5300</v>
      </c>
      <c r="E537">
        <v>125.1</v>
      </c>
      <c r="F537">
        <v>127.15</v>
      </c>
      <c r="G537">
        <v>108.35</v>
      </c>
      <c r="H537">
        <v>121.45</v>
      </c>
      <c r="I537" t="s">
        <v>16</v>
      </c>
      <c r="J537">
        <v>88.1</v>
      </c>
      <c r="K537">
        <v>97.6</v>
      </c>
      <c r="L537">
        <v>76.849999999999994</v>
      </c>
      <c r="M537">
        <v>82.3</v>
      </c>
      <c r="N537">
        <v>5278</v>
      </c>
      <c r="O537">
        <v>213.2</v>
      </c>
      <c r="P537">
        <f>VLOOKUP($A537,Sheet2!$A:$E,2,0)</f>
        <v>5254.2</v>
      </c>
      <c r="Q537">
        <f>VLOOKUP($A537,Sheet2!$A:$E,3,0)</f>
        <v>5294.8</v>
      </c>
      <c r="R537">
        <f>VLOOKUP($A537,Sheet2!$A:$E,4,0)</f>
        <v>5254.2</v>
      </c>
      <c r="S537">
        <f>VLOOKUP($A537,Sheet2!$A:$E,5,0)</f>
        <v>5278</v>
      </c>
      <c r="T537">
        <f t="shared" si="153"/>
        <v>108.35</v>
      </c>
      <c r="U537">
        <f t="shared" si="154"/>
        <v>122.65000000000055</v>
      </c>
      <c r="V537">
        <f t="shared" si="155"/>
        <v>81.349999999999454</v>
      </c>
      <c r="W537">
        <f t="shared" si="156"/>
        <v>97.6</v>
      </c>
      <c r="X537" s="5">
        <f t="shared" si="157"/>
        <v>213.2</v>
      </c>
      <c r="Y537">
        <f t="shared" si="158"/>
        <v>213.2</v>
      </c>
      <c r="Z537">
        <f t="shared" si="159"/>
        <v>199.50000000000054</v>
      </c>
      <c r="AA537">
        <f t="shared" si="160"/>
        <v>203.75</v>
      </c>
      <c r="AB537">
        <f>IF(Z537/X537&lt;'model parameter'!$B$2,'model parameter'!$B$2,IF(Y537/X537&gt;'model parameter'!$B$1,'model parameter'!$B$1,AA537/X537))</f>
        <v>0.95567542213883683</v>
      </c>
      <c r="AC537">
        <f t="shared" si="170"/>
        <v>8.0966983743954501E-2</v>
      </c>
      <c r="AD537">
        <f t="shared" si="168"/>
        <v>2.4974559668948002</v>
      </c>
      <c r="AF537">
        <f t="shared" si="167"/>
        <v>0.93574108818011514</v>
      </c>
      <c r="AG537">
        <f t="shared" si="161"/>
        <v>1</v>
      </c>
      <c r="AH537" s="14">
        <f t="shared" si="162"/>
        <v>16047.898461550199</v>
      </c>
      <c r="AI537">
        <f t="shared" si="163"/>
        <v>15222.926410382499</v>
      </c>
      <c r="AJ537" s="14">
        <f t="shared" si="164"/>
        <v>-824.97205116770056</v>
      </c>
      <c r="AK537" s="14">
        <f t="shared" si="169"/>
        <v>13412.026043981274</v>
      </c>
      <c r="AL537">
        <f t="shared" si="165"/>
        <v>0.94859314114279303</v>
      </c>
      <c r="AM537">
        <f t="shared" si="171"/>
        <v>1.8504417220188934E-3</v>
      </c>
      <c r="AN537" s="15">
        <f t="shared" si="166"/>
        <v>0</v>
      </c>
    </row>
    <row r="538" spans="1:40" x14ac:dyDescent="0.25">
      <c r="A538" s="2">
        <v>40301</v>
      </c>
      <c r="B538" s="2">
        <v>40325</v>
      </c>
      <c r="C538" t="s">
        <v>15</v>
      </c>
      <c r="D538">
        <v>5300</v>
      </c>
      <c r="E538">
        <v>130.35</v>
      </c>
      <c r="F538">
        <v>159.5</v>
      </c>
      <c r="G538">
        <v>130.35</v>
      </c>
      <c r="H538">
        <v>148.85</v>
      </c>
      <c r="I538" t="s">
        <v>16</v>
      </c>
      <c r="J538">
        <v>69.45</v>
      </c>
      <c r="K538">
        <v>76</v>
      </c>
      <c r="L538">
        <v>61.2</v>
      </c>
      <c r="M538">
        <v>65.75</v>
      </c>
      <c r="N538">
        <v>5222.75</v>
      </c>
      <c r="O538">
        <v>213.2</v>
      </c>
      <c r="P538">
        <f>VLOOKUP($A538,Sheet2!$A:$E,2,0)</f>
        <v>5278.4</v>
      </c>
      <c r="Q538">
        <f>VLOOKUP($A538,Sheet2!$A:$E,3,0)</f>
        <v>5278.7</v>
      </c>
      <c r="R538">
        <f>VLOOKUP($A538,Sheet2!$A:$E,4,0)</f>
        <v>5210.05</v>
      </c>
      <c r="S538">
        <f>VLOOKUP($A538,Sheet2!$A:$E,5,0)</f>
        <v>5222.75</v>
      </c>
      <c r="T538">
        <f t="shared" si="153"/>
        <v>130.35</v>
      </c>
      <c r="U538">
        <f t="shared" si="154"/>
        <v>151.14999999999964</v>
      </c>
      <c r="V538">
        <f t="shared" si="155"/>
        <v>69.550000000000182</v>
      </c>
      <c r="W538">
        <f t="shared" si="156"/>
        <v>76</v>
      </c>
      <c r="X538" s="5">
        <f t="shared" si="157"/>
        <v>199.8</v>
      </c>
      <c r="Y538">
        <f t="shared" si="158"/>
        <v>229.05000000000018</v>
      </c>
      <c r="Z538">
        <f t="shared" si="159"/>
        <v>199.8</v>
      </c>
      <c r="AA538">
        <f t="shared" si="160"/>
        <v>214.6</v>
      </c>
      <c r="AB538">
        <f>IF(Z538/X538&lt;'model parameter'!$B$2,'model parameter'!$B$2,IF(Y538/X538&gt;'model parameter'!$B$1,'model parameter'!$B$1,AA538/X538))</f>
        <v>1.1100000000000001</v>
      </c>
      <c r="AC538">
        <f t="shared" si="170"/>
        <v>8.9873351955789507E-2</v>
      </c>
      <c r="AD538">
        <f t="shared" si="168"/>
        <v>2.6074559668948005</v>
      </c>
      <c r="AF538">
        <f t="shared" si="167"/>
        <v>1</v>
      </c>
      <c r="AG538">
        <f t="shared" si="161"/>
        <v>1.1463963963963972</v>
      </c>
      <c r="AH538" s="14">
        <f t="shared" si="162"/>
        <v>15042.226103505298</v>
      </c>
      <c r="AI538">
        <f t="shared" si="163"/>
        <v>16574.042100728235</v>
      </c>
      <c r="AJ538" s="14">
        <f t="shared" si="164"/>
        <v>1531.8159972229369</v>
      </c>
      <c r="AK538" s="14">
        <f t="shared" si="169"/>
        <v>14943.842041204211</v>
      </c>
      <c r="AL538">
        <f t="shared" si="165"/>
        <v>1.1018343951674796</v>
      </c>
      <c r="AM538">
        <f t="shared" si="171"/>
        <v>2.0388803355733567E-3</v>
      </c>
      <c r="AN538" s="15">
        <f t="shared" si="166"/>
        <v>0</v>
      </c>
    </row>
    <row r="539" spans="1:40" x14ac:dyDescent="0.25">
      <c r="A539" s="2">
        <v>40302</v>
      </c>
      <c r="B539" s="2">
        <v>40325</v>
      </c>
      <c r="C539" t="s">
        <v>15</v>
      </c>
      <c r="D539">
        <v>5300</v>
      </c>
      <c r="E539">
        <v>147.05000000000001</v>
      </c>
      <c r="F539">
        <v>209</v>
      </c>
      <c r="G539">
        <v>131.55000000000001</v>
      </c>
      <c r="H539">
        <v>197.15</v>
      </c>
      <c r="I539" t="s">
        <v>16</v>
      </c>
      <c r="J539">
        <v>67.95</v>
      </c>
      <c r="K539">
        <v>72</v>
      </c>
      <c r="L539">
        <v>36.299999999999997</v>
      </c>
      <c r="M539">
        <v>39.75</v>
      </c>
      <c r="N539">
        <v>5148.5</v>
      </c>
      <c r="O539">
        <v>213.2</v>
      </c>
      <c r="P539">
        <f>VLOOKUP($A539,Sheet2!$A:$E,2,0)</f>
        <v>5223.8999999999996</v>
      </c>
      <c r="Q539">
        <f>VLOOKUP($A539,Sheet2!$A:$E,3,0)</f>
        <v>5250.15</v>
      </c>
      <c r="R539">
        <f>VLOOKUP($A539,Sheet2!$A:$E,4,0)</f>
        <v>5134.8500000000004</v>
      </c>
      <c r="S539">
        <f>VLOOKUP($A539,Sheet2!$A:$E,5,0)</f>
        <v>5148.5</v>
      </c>
      <c r="T539">
        <f t="shared" si="153"/>
        <v>131.55000000000001</v>
      </c>
      <c r="U539">
        <f t="shared" si="154"/>
        <v>201.44999999999982</v>
      </c>
      <c r="V539">
        <f t="shared" si="155"/>
        <v>43.850000000000364</v>
      </c>
      <c r="W539">
        <f t="shared" si="156"/>
        <v>72</v>
      </c>
      <c r="X539" s="5">
        <f t="shared" si="157"/>
        <v>215</v>
      </c>
      <c r="Y539">
        <f t="shared" si="158"/>
        <v>252.85000000000036</v>
      </c>
      <c r="Z539">
        <f t="shared" si="159"/>
        <v>203.55</v>
      </c>
      <c r="AA539">
        <f t="shared" si="160"/>
        <v>236.9</v>
      </c>
      <c r="AB539">
        <f>IF(Z539/X539&lt;'model parameter'!$B$2,'model parameter'!$B$2,IF(Y539/X539&gt;'model parameter'!$B$1,'model parameter'!$B$1,AA539/X539))</f>
        <v>1.1100000000000001</v>
      </c>
      <c r="AC539">
        <f t="shared" si="170"/>
        <v>9.9759420670926358E-2</v>
      </c>
      <c r="AD539">
        <f t="shared" si="168"/>
        <v>2.7174559668948008</v>
      </c>
      <c r="AF539">
        <f t="shared" si="167"/>
        <v>0.94674418604651167</v>
      </c>
      <c r="AG539">
        <f t="shared" si="161"/>
        <v>1.1760465116279086</v>
      </c>
      <c r="AH539" s="14">
        <f t="shared" si="162"/>
        <v>16182.988778302501</v>
      </c>
      <c r="AI539">
        <f t="shared" si="163"/>
        <v>17838.520907446302</v>
      </c>
      <c r="AJ539" s="14">
        <f t="shared" si="164"/>
        <v>1655.5321291438013</v>
      </c>
      <c r="AK539" s="14">
        <f t="shared" si="169"/>
        <v>16599.374170348012</v>
      </c>
      <c r="AL539">
        <f t="shared" si="165"/>
        <v>1.1023007648230883</v>
      </c>
      <c r="AM539">
        <f t="shared" si="171"/>
        <v>2.2474593532852659E-3</v>
      </c>
      <c r="AN539" s="15">
        <f t="shared" si="166"/>
        <v>0</v>
      </c>
    </row>
    <row r="540" spans="1:40" x14ac:dyDescent="0.25">
      <c r="A540" s="2">
        <v>40303</v>
      </c>
      <c r="B540" s="2">
        <v>40325</v>
      </c>
      <c r="C540" t="s">
        <v>15</v>
      </c>
      <c r="D540">
        <v>5300</v>
      </c>
      <c r="E540">
        <v>248.9</v>
      </c>
      <c r="F540">
        <v>270.55</v>
      </c>
      <c r="G540">
        <v>205.05</v>
      </c>
      <c r="H540">
        <v>215.1</v>
      </c>
      <c r="I540" t="s">
        <v>16</v>
      </c>
      <c r="J540">
        <v>29.4</v>
      </c>
      <c r="K540">
        <v>36.700000000000003</v>
      </c>
      <c r="L540">
        <v>21.1</v>
      </c>
      <c r="M540">
        <v>34.1</v>
      </c>
      <c r="N540">
        <v>5124.8999999999996</v>
      </c>
      <c r="O540">
        <v>213.2</v>
      </c>
      <c r="P540">
        <f>VLOOKUP($A540,Sheet2!$A:$E,2,0)</f>
        <v>5148.3500000000004</v>
      </c>
      <c r="Q540">
        <f>VLOOKUP($A540,Sheet2!$A:$E,3,0)</f>
        <v>5148.3500000000004</v>
      </c>
      <c r="R540">
        <f>VLOOKUP($A540,Sheet2!$A:$E,4,0)</f>
        <v>5056.5</v>
      </c>
      <c r="S540">
        <f>VLOOKUP($A540,Sheet2!$A:$E,5,0)</f>
        <v>5124.8999999999996</v>
      </c>
      <c r="T540">
        <f t="shared" si="153"/>
        <v>205.05</v>
      </c>
      <c r="U540">
        <f t="shared" si="154"/>
        <v>264.60000000000036</v>
      </c>
      <c r="V540">
        <f t="shared" si="155"/>
        <v>27.050000000000182</v>
      </c>
      <c r="W540">
        <f t="shared" si="156"/>
        <v>36.700000000000003</v>
      </c>
      <c r="X540" s="5">
        <f t="shared" si="157"/>
        <v>278.3</v>
      </c>
      <c r="Y540">
        <f t="shared" si="158"/>
        <v>297.60000000000019</v>
      </c>
      <c r="Z540">
        <f t="shared" si="159"/>
        <v>241.75</v>
      </c>
      <c r="AA540">
        <f t="shared" si="160"/>
        <v>249.2</v>
      </c>
      <c r="AB540">
        <f>IF(Z540/X540&lt;'model parameter'!$B$2,'model parameter'!$B$2,IF(Y540/X540&gt;'model parameter'!$B$1,'model parameter'!$B$1,AA540/X540))</f>
        <v>0.89543657923104558</v>
      </c>
      <c r="AC540">
        <f t="shared" si="170"/>
        <v>8.9328234391645153E-2</v>
      </c>
      <c r="AD540">
        <f t="shared" si="168"/>
        <v>2.6128925461258463</v>
      </c>
      <c r="AF540">
        <f t="shared" si="167"/>
        <v>0.86866690621631326</v>
      </c>
      <c r="AG540">
        <f t="shared" si="161"/>
        <v>1.0693496227093071</v>
      </c>
      <c r="AH540" s="14">
        <f t="shared" si="162"/>
        <v>20933.664917425049</v>
      </c>
      <c r="AI540">
        <f t="shared" si="163"/>
        <v>18629.194888650396</v>
      </c>
      <c r="AJ540" s="14">
        <f t="shared" si="164"/>
        <v>-2304.4700287746527</v>
      </c>
      <c r="AK540" s="14">
        <f t="shared" si="169"/>
        <v>14294.904141573359</v>
      </c>
      <c r="AL540">
        <f t="shared" si="165"/>
        <v>0.88991559586604319</v>
      </c>
      <c r="AM540">
        <f t="shared" si="171"/>
        <v>2.0000491295635693E-3</v>
      </c>
      <c r="AN540" s="15">
        <f t="shared" si="166"/>
        <v>0</v>
      </c>
    </row>
    <row r="541" spans="1:40" x14ac:dyDescent="0.25">
      <c r="A541" s="2">
        <v>40304</v>
      </c>
      <c r="B541" s="2">
        <v>40325</v>
      </c>
      <c r="C541" t="s">
        <v>15</v>
      </c>
      <c r="D541">
        <v>5300</v>
      </c>
      <c r="E541">
        <v>225</v>
      </c>
      <c r="F541">
        <v>296</v>
      </c>
      <c r="G541">
        <v>219</v>
      </c>
      <c r="H541">
        <v>239.55</v>
      </c>
      <c r="I541" t="s">
        <v>16</v>
      </c>
      <c r="J541">
        <v>30.25</v>
      </c>
      <c r="K541">
        <v>32.9</v>
      </c>
      <c r="L541">
        <v>21.55</v>
      </c>
      <c r="M541">
        <v>27.35</v>
      </c>
      <c r="N541">
        <v>5090.8500000000004</v>
      </c>
      <c r="O541">
        <v>213.2</v>
      </c>
      <c r="P541">
        <f>VLOOKUP($A541,Sheet2!$A:$E,2,0)</f>
        <v>5124.3999999999996</v>
      </c>
      <c r="Q541">
        <f>VLOOKUP($A541,Sheet2!$A:$E,3,0)</f>
        <v>5124.8999999999996</v>
      </c>
      <c r="R541">
        <f>VLOOKUP($A541,Sheet2!$A:$E,4,0)</f>
        <v>5037.75</v>
      </c>
      <c r="S541">
        <f>VLOOKUP($A541,Sheet2!$A:$E,5,0)</f>
        <v>5090.8500000000004</v>
      </c>
      <c r="T541">
        <f t="shared" si="153"/>
        <v>219</v>
      </c>
      <c r="U541">
        <f t="shared" si="154"/>
        <v>283.80000000000018</v>
      </c>
      <c r="V541">
        <f t="shared" si="155"/>
        <v>33.75</v>
      </c>
      <c r="W541">
        <f t="shared" si="156"/>
        <v>32.9</v>
      </c>
      <c r="X541" s="5">
        <f t="shared" si="157"/>
        <v>255.25</v>
      </c>
      <c r="Y541">
        <f t="shared" si="158"/>
        <v>329.75</v>
      </c>
      <c r="Z541">
        <f t="shared" si="159"/>
        <v>251.9</v>
      </c>
      <c r="AA541">
        <f t="shared" si="160"/>
        <v>266.90000000000003</v>
      </c>
      <c r="AB541">
        <f>IF(Z541/X541&lt;'model parameter'!$B$2,'model parameter'!$B$2,IF(Y541/X541&gt;'model parameter'!$B$1,'model parameter'!$B$1,AA541/X541))</f>
        <v>1.1100000000000001</v>
      </c>
      <c r="AC541">
        <f t="shared" si="170"/>
        <v>9.915434017472613E-2</v>
      </c>
      <c r="AD541">
        <f t="shared" si="168"/>
        <v>2.7228925461258466</v>
      </c>
      <c r="AF541">
        <f t="shared" si="167"/>
        <v>0.98687561214495589</v>
      </c>
      <c r="AG541">
        <f t="shared" si="161"/>
        <v>1.2918707149853086</v>
      </c>
      <c r="AH541" s="14">
        <f t="shared" si="162"/>
        <v>19203.758361235872</v>
      </c>
      <c r="AI541">
        <f t="shared" si="163"/>
        <v>21186.894063393807</v>
      </c>
      <c r="AJ541" s="14">
        <f t="shared" si="164"/>
        <v>1983.1357021579352</v>
      </c>
      <c r="AK541" s="14">
        <f t="shared" si="169"/>
        <v>16278.039843731294</v>
      </c>
      <c r="AL541">
        <f t="shared" si="165"/>
        <v>1.1032681032979998</v>
      </c>
      <c r="AM541">
        <f t="shared" si="171"/>
        <v>2.2065904096764148E-3</v>
      </c>
      <c r="AN541" s="15">
        <f t="shared" si="166"/>
        <v>0</v>
      </c>
    </row>
    <row r="542" spans="1:40" x14ac:dyDescent="0.25">
      <c r="A542" s="2">
        <v>40305</v>
      </c>
      <c r="B542" s="2">
        <v>40325</v>
      </c>
      <c r="C542" t="s">
        <v>15</v>
      </c>
      <c r="D542">
        <v>5300</v>
      </c>
      <c r="E542">
        <v>294</v>
      </c>
      <c r="F542">
        <v>340.05</v>
      </c>
      <c r="G542">
        <v>280</v>
      </c>
      <c r="H542">
        <v>298.64999999999998</v>
      </c>
      <c r="I542" t="s">
        <v>16</v>
      </c>
      <c r="J542">
        <v>20</v>
      </c>
      <c r="K542">
        <v>22.75</v>
      </c>
      <c r="L542">
        <v>13.35</v>
      </c>
      <c r="M542">
        <v>17.649999999999999</v>
      </c>
      <c r="N542">
        <v>5018.05</v>
      </c>
      <c r="O542">
        <v>213.2</v>
      </c>
      <c r="P542">
        <f>VLOOKUP($A542,Sheet2!$A:$E,2,0)</f>
        <v>5072.3</v>
      </c>
      <c r="Q542">
        <f>VLOOKUP($A542,Sheet2!$A:$E,3,0)</f>
        <v>5085.6499999999996</v>
      </c>
      <c r="R542">
        <f>VLOOKUP($A542,Sheet2!$A:$E,4,0)</f>
        <v>4984.6000000000004</v>
      </c>
      <c r="S542">
        <f>VLOOKUP($A542,Sheet2!$A:$E,5,0)</f>
        <v>5018.05</v>
      </c>
      <c r="T542">
        <f t="shared" si="153"/>
        <v>280</v>
      </c>
      <c r="U542">
        <f t="shared" si="154"/>
        <v>328.75</v>
      </c>
      <c r="V542">
        <f t="shared" si="155"/>
        <v>24.650000000000546</v>
      </c>
      <c r="W542">
        <f t="shared" si="156"/>
        <v>22.75</v>
      </c>
      <c r="X542" s="5">
        <f t="shared" si="157"/>
        <v>314</v>
      </c>
      <c r="Y542">
        <f t="shared" si="158"/>
        <v>364.70000000000056</v>
      </c>
      <c r="Z542">
        <f t="shared" si="159"/>
        <v>302.75</v>
      </c>
      <c r="AA542">
        <f t="shared" si="160"/>
        <v>316.29999999999995</v>
      </c>
      <c r="AB542">
        <f>IF(Z542/X542&lt;'model parameter'!$B$2,'model parameter'!$B$2,IF(Y542/X542&gt;'model parameter'!$B$1,'model parameter'!$B$1,AA542/X542))</f>
        <v>1.1100000000000001</v>
      </c>
      <c r="AC542">
        <f t="shared" si="170"/>
        <v>0.11006131759394601</v>
      </c>
      <c r="AD542">
        <f t="shared" si="168"/>
        <v>2.832892546125847</v>
      </c>
      <c r="AF542">
        <f t="shared" si="167"/>
        <v>0.96417197452229297</v>
      </c>
      <c r="AG542">
        <f t="shared" si="161"/>
        <v>1.1614649681528679</v>
      </c>
      <c r="AH542" s="14">
        <f t="shared" si="162"/>
        <v>23612.956199679</v>
      </c>
      <c r="AI542">
        <f t="shared" si="163"/>
        <v>26074.271030149481</v>
      </c>
      <c r="AJ542" s="14">
        <f t="shared" si="164"/>
        <v>2461.314830470481</v>
      </c>
      <c r="AK542" s="14">
        <f t="shared" si="169"/>
        <v>18739.354674201775</v>
      </c>
      <c r="AL542">
        <f t="shared" si="165"/>
        <v>1.1042357767344666</v>
      </c>
      <c r="AM542">
        <f t="shared" si="171"/>
        <v>2.4365960749638607E-3</v>
      </c>
      <c r="AN542" s="15">
        <f t="shared" si="166"/>
        <v>0</v>
      </c>
    </row>
    <row r="543" spans="1:40" s="9" customFormat="1" x14ac:dyDescent="0.25">
      <c r="A543" s="7">
        <v>40308</v>
      </c>
      <c r="B543" s="7">
        <v>40325</v>
      </c>
      <c r="C543" t="s">
        <v>15</v>
      </c>
      <c r="D543">
        <v>5300</v>
      </c>
      <c r="E543">
        <v>252</v>
      </c>
      <c r="F543">
        <v>252.45</v>
      </c>
      <c r="G543">
        <v>138.1</v>
      </c>
      <c r="H543">
        <v>142.19999999999999</v>
      </c>
      <c r="I543" t="s">
        <v>16</v>
      </c>
      <c r="J543">
        <v>22.5</v>
      </c>
      <c r="K543">
        <v>47</v>
      </c>
      <c r="L543">
        <v>19.100000000000001</v>
      </c>
      <c r="M543">
        <v>43.55</v>
      </c>
      <c r="N543">
        <v>5193.6000000000004</v>
      </c>
      <c r="O543">
        <v>213.2</v>
      </c>
      <c r="P543">
        <f>VLOOKUP($A543,Sheet2!$A:$E,2,0)</f>
        <v>5026.6000000000004</v>
      </c>
      <c r="Q543">
        <f>VLOOKUP($A543,Sheet2!$A:$E,3,0)</f>
        <v>5203.3</v>
      </c>
      <c r="R543">
        <f>VLOOKUP($A543,Sheet2!$A:$E,4,0)</f>
        <v>5026.6000000000004</v>
      </c>
      <c r="S543">
        <f>VLOOKUP($A543,Sheet2!$A:$E,5,0)</f>
        <v>5193.6000000000004</v>
      </c>
      <c r="T543">
        <f t="shared" si="153"/>
        <v>143.69999999999982</v>
      </c>
      <c r="U543">
        <f t="shared" si="154"/>
        <v>252.45</v>
      </c>
      <c r="V543">
        <f t="shared" si="155"/>
        <v>19.100000000000001</v>
      </c>
      <c r="W543">
        <f t="shared" si="156"/>
        <v>41.400000000000546</v>
      </c>
      <c r="X543" s="8">
        <f t="shared" si="157"/>
        <v>274.5</v>
      </c>
      <c r="Y543" s="9">
        <f t="shared" si="158"/>
        <v>274.5</v>
      </c>
      <c r="Z543" s="9">
        <f t="shared" si="159"/>
        <v>179.50000000000054</v>
      </c>
      <c r="AA543" s="9">
        <f t="shared" si="160"/>
        <v>185.75</v>
      </c>
      <c r="AB543">
        <f>IF(Z543/X543&lt;'model parameter'!$B$2,'model parameter'!$B$2,IF(Y543/X543&gt;'model parameter'!$B$1,'model parameter'!$B$1,AA543/X543))</f>
        <v>0.6766848816029144</v>
      </c>
      <c r="AC543" s="9">
        <f t="shared" si="170"/>
        <v>7.447682966512012E-2</v>
      </c>
      <c r="AD543">
        <f t="shared" si="168"/>
        <v>2.5095774277287615</v>
      </c>
      <c r="AE543" s="9">
        <f>WEEKDAY(A543)</f>
        <v>2</v>
      </c>
      <c r="AF543">
        <f t="shared" si="167"/>
        <v>0.65391621129326249</v>
      </c>
      <c r="AG543">
        <f t="shared" si="161"/>
        <v>1</v>
      </c>
      <c r="AH543" s="14">
        <f t="shared" si="162"/>
        <v>20648.47424872575</v>
      </c>
      <c r="AI543">
        <f t="shared" si="163"/>
        <v>13873.909191266499</v>
      </c>
      <c r="AJ543" s="14">
        <f t="shared" si="164"/>
        <v>-6774.565057459251</v>
      </c>
      <c r="AK543" s="14">
        <f t="shared" si="169"/>
        <v>11964.789616742524</v>
      </c>
      <c r="AL543">
        <f t="shared" si="165"/>
        <v>0.67190965415387438</v>
      </c>
      <c r="AM543" s="9">
        <f t="shared" si="171"/>
        <v>1.6371724260416554E-3</v>
      </c>
      <c r="AN543" s="15">
        <f t="shared" si="166"/>
        <v>0</v>
      </c>
    </row>
    <row r="544" spans="1:40" x14ac:dyDescent="0.25">
      <c r="A544" s="2">
        <v>40309</v>
      </c>
      <c r="B544" s="2">
        <v>40325</v>
      </c>
      <c r="C544" t="s">
        <v>15</v>
      </c>
      <c r="D544">
        <v>5300</v>
      </c>
      <c r="E544">
        <v>148.80000000000001</v>
      </c>
      <c r="F544">
        <v>201.4</v>
      </c>
      <c r="G544">
        <v>142</v>
      </c>
      <c r="H544">
        <v>192.15</v>
      </c>
      <c r="I544" t="s">
        <v>16</v>
      </c>
      <c r="J544">
        <v>42.4</v>
      </c>
      <c r="K544">
        <v>42.4</v>
      </c>
      <c r="L544">
        <v>25.75</v>
      </c>
      <c r="M544">
        <v>27.4</v>
      </c>
      <c r="N544">
        <v>5136.1499999999996</v>
      </c>
      <c r="O544">
        <v>213.2</v>
      </c>
      <c r="P544">
        <f>VLOOKUP($A544,Sheet2!$A:$E,2,0)</f>
        <v>5189.75</v>
      </c>
      <c r="Q544">
        <f>VLOOKUP($A544,Sheet2!$A:$E,3,0)</f>
        <v>5206.7</v>
      </c>
      <c r="R544">
        <f>VLOOKUP($A544,Sheet2!$A:$E,4,0)</f>
        <v>5126.5</v>
      </c>
      <c r="S544">
        <f>VLOOKUP($A544,Sheet2!$A:$E,5,0)</f>
        <v>5136.1499999999996</v>
      </c>
      <c r="T544">
        <f t="shared" si="153"/>
        <v>142</v>
      </c>
      <c r="U544">
        <f t="shared" si="154"/>
        <v>199.25</v>
      </c>
      <c r="V544">
        <f t="shared" si="155"/>
        <v>27.899999999999636</v>
      </c>
      <c r="W544">
        <f t="shared" si="156"/>
        <v>42.4</v>
      </c>
      <c r="X544" s="5">
        <f t="shared" si="157"/>
        <v>191.20000000000002</v>
      </c>
      <c r="Y544">
        <f t="shared" si="158"/>
        <v>229.29999999999964</v>
      </c>
      <c r="Z544">
        <f t="shared" si="159"/>
        <v>184.4</v>
      </c>
      <c r="AA544">
        <f t="shared" si="160"/>
        <v>219.55</v>
      </c>
      <c r="AB544">
        <f>IF(Z544/X544&lt;'model parameter'!$B$2,'model parameter'!$B$2,IF(Y544/X544&gt;'model parameter'!$B$1,'model parameter'!$B$1,AA544/X544))</f>
        <v>1.1100000000000001</v>
      </c>
      <c r="AC544">
        <f t="shared" si="170"/>
        <v>8.2669280928283337E-2</v>
      </c>
      <c r="AD544">
        <f t="shared" si="168"/>
        <v>2.6195774277287613</v>
      </c>
      <c r="AF544">
        <f t="shared" si="167"/>
        <v>0.96443514644351458</v>
      </c>
      <c r="AG544">
        <f t="shared" si="161"/>
        <v>1.1992677824267763</v>
      </c>
      <c r="AH544" s="14">
        <f t="shared" si="162"/>
        <v>14396.794590133202</v>
      </c>
      <c r="AI544">
        <f t="shared" si="163"/>
        <v>15858.613302190386</v>
      </c>
      <c r="AJ544" s="14">
        <f t="shared" si="164"/>
        <v>1461.8187120571838</v>
      </c>
      <c r="AK544" s="14">
        <f t="shared" si="169"/>
        <v>13426.608328799708</v>
      </c>
      <c r="AL544">
        <f t="shared" si="165"/>
        <v>1.1015377904369794</v>
      </c>
      <c r="AM544">
        <f t="shared" si="171"/>
        <v>1.8034072967462742E-3</v>
      </c>
      <c r="AN544" s="15">
        <f t="shared" si="166"/>
        <v>0</v>
      </c>
    </row>
    <row r="545" spans="1:40" x14ac:dyDescent="0.25">
      <c r="A545" s="2">
        <v>40310</v>
      </c>
      <c r="B545" s="2">
        <v>40325</v>
      </c>
      <c r="C545" t="s">
        <v>15</v>
      </c>
      <c r="D545">
        <v>5300</v>
      </c>
      <c r="E545">
        <v>197.75</v>
      </c>
      <c r="F545">
        <v>228.3</v>
      </c>
      <c r="G545">
        <v>161.5</v>
      </c>
      <c r="H545">
        <v>175.75</v>
      </c>
      <c r="I545" t="s">
        <v>16</v>
      </c>
      <c r="J545">
        <v>30</v>
      </c>
      <c r="K545">
        <v>36</v>
      </c>
      <c r="L545">
        <v>19.8</v>
      </c>
      <c r="M545">
        <v>29.4</v>
      </c>
      <c r="N545">
        <v>5156.6499999999996</v>
      </c>
      <c r="O545">
        <v>213.2</v>
      </c>
      <c r="P545">
        <f>VLOOKUP($A545,Sheet2!$A:$E,2,0)</f>
        <v>5133.75</v>
      </c>
      <c r="Q545">
        <f>VLOOKUP($A545,Sheet2!$A:$E,3,0)</f>
        <v>5172.8500000000004</v>
      </c>
      <c r="R545">
        <f>VLOOKUP($A545,Sheet2!$A:$E,4,0)</f>
        <v>5098.8</v>
      </c>
      <c r="S545">
        <f>VLOOKUP($A545,Sheet2!$A:$E,5,0)</f>
        <v>5156.6499999999996</v>
      </c>
      <c r="T545">
        <f t="shared" si="153"/>
        <v>163.14999999999964</v>
      </c>
      <c r="U545">
        <f t="shared" si="154"/>
        <v>221</v>
      </c>
      <c r="V545">
        <f t="shared" si="155"/>
        <v>27.100000000000364</v>
      </c>
      <c r="W545">
        <f t="shared" si="156"/>
        <v>34.350000000000364</v>
      </c>
      <c r="X545" s="5">
        <f t="shared" si="157"/>
        <v>227.75</v>
      </c>
      <c r="Y545">
        <f t="shared" si="158"/>
        <v>255.40000000000038</v>
      </c>
      <c r="Z545">
        <f t="shared" si="159"/>
        <v>195.85000000000036</v>
      </c>
      <c r="AA545">
        <f t="shared" si="160"/>
        <v>205.15</v>
      </c>
      <c r="AB545">
        <f>IF(Z545/X545&lt;'model parameter'!$B$2,'model parameter'!$B$2,IF(Y545/X545&gt;'model parameter'!$B$1,'model parameter'!$B$1,AA545/X545))</f>
        <v>1.1100000000000001</v>
      </c>
      <c r="AC545">
        <f t="shared" si="170"/>
        <v>9.1762901830394511E-2</v>
      </c>
      <c r="AD545">
        <f t="shared" si="168"/>
        <v>2.7295774277287617</v>
      </c>
      <c r="AF545">
        <f t="shared" si="167"/>
        <v>0.85993413830955157</v>
      </c>
      <c r="AG545">
        <f t="shared" si="161"/>
        <v>1.1214050493962695</v>
      </c>
      <c r="AH545" s="14">
        <f t="shared" si="162"/>
        <v>17139.878521964627</v>
      </c>
      <c r="AI545">
        <f t="shared" si="163"/>
        <v>18899.185695976255</v>
      </c>
      <c r="AJ545" s="14">
        <f t="shared" si="164"/>
        <v>1759.3071740116284</v>
      </c>
      <c r="AK545" s="14">
        <f t="shared" si="169"/>
        <v>15185.915502811336</v>
      </c>
      <c r="AL545">
        <f t="shared" si="165"/>
        <v>1.1026440865235474</v>
      </c>
      <c r="AM545">
        <f t="shared" si="171"/>
        <v>1.9885163913506954E-3</v>
      </c>
      <c r="AN545" s="15">
        <f t="shared" si="166"/>
        <v>1</v>
      </c>
    </row>
    <row r="546" spans="1:40" x14ac:dyDescent="0.25">
      <c r="A546" s="2">
        <v>40311</v>
      </c>
      <c r="B546" s="2">
        <v>40325</v>
      </c>
      <c r="C546" t="s">
        <v>15</v>
      </c>
      <c r="D546">
        <v>5300</v>
      </c>
      <c r="E546">
        <v>155.4</v>
      </c>
      <c r="F546">
        <v>159.80000000000001</v>
      </c>
      <c r="G546">
        <v>120.2</v>
      </c>
      <c r="H546">
        <v>151.5</v>
      </c>
      <c r="I546" t="s">
        <v>16</v>
      </c>
      <c r="J546">
        <v>35</v>
      </c>
      <c r="K546">
        <v>40.200000000000003</v>
      </c>
      <c r="L546">
        <v>27.4</v>
      </c>
      <c r="M546">
        <v>30</v>
      </c>
      <c r="N546">
        <v>5178.8999999999996</v>
      </c>
      <c r="O546">
        <v>213.2</v>
      </c>
      <c r="P546">
        <f>VLOOKUP($A546,Sheet2!$A:$E,2,0)</f>
        <v>5157.55</v>
      </c>
      <c r="Q546">
        <f>VLOOKUP($A546,Sheet2!$A:$E,3,0)</f>
        <v>5212.7</v>
      </c>
      <c r="R546">
        <f>VLOOKUP($A546,Sheet2!$A:$E,4,0)</f>
        <v>5147.95</v>
      </c>
      <c r="S546">
        <f>VLOOKUP($A546,Sheet2!$A:$E,5,0)</f>
        <v>5178.8999999999996</v>
      </c>
      <c r="T546">
        <f t="shared" si="153"/>
        <v>127.5</v>
      </c>
      <c r="U546">
        <f t="shared" si="154"/>
        <v>159.80000000000001</v>
      </c>
      <c r="V546">
        <f t="shared" si="155"/>
        <v>27.4</v>
      </c>
      <c r="W546">
        <f t="shared" si="156"/>
        <v>32.899999999999636</v>
      </c>
      <c r="X546" s="5">
        <f t="shared" si="157"/>
        <v>190.4</v>
      </c>
      <c r="Y546">
        <f t="shared" si="158"/>
        <v>190.4</v>
      </c>
      <c r="Z546">
        <f t="shared" si="159"/>
        <v>153.09999999999962</v>
      </c>
      <c r="AA546">
        <f t="shared" si="160"/>
        <v>181.5</v>
      </c>
      <c r="AB546">
        <f>IF(Z546/X546&lt;'model parameter'!$B$2,'model parameter'!$B$2,IF(Y546/X546&gt;'model parameter'!$B$1,'model parameter'!$B$1,AA546/X546))</f>
        <v>0.95325630252100835</v>
      </c>
      <c r="AC546">
        <f t="shared" si="170"/>
        <v>8.7473564507440135E-2</v>
      </c>
      <c r="AD546">
        <f t="shared" si="168"/>
        <v>2.68283373024977</v>
      </c>
      <c r="AF546">
        <f t="shared" si="167"/>
        <v>0.80409663865546022</v>
      </c>
      <c r="AG546">
        <f t="shared" si="161"/>
        <v>1</v>
      </c>
      <c r="AH546" s="14">
        <f t="shared" si="162"/>
        <v>14336.754449354399</v>
      </c>
      <c r="AI546">
        <f t="shared" si="163"/>
        <v>13555.391236752999</v>
      </c>
      <c r="AJ546" s="14">
        <f t="shared" si="164"/>
        <v>-781.36321260139994</v>
      </c>
      <c r="AK546" s="14">
        <f t="shared" si="169"/>
        <v>14404.552290209936</v>
      </c>
      <c r="AL546">
        <f t="shared" si="165"/>
        <v>0.94549929585795578</v>
      </c>
      <c r="AM546">
        <f t="shared" si="171"/>
        <v>1.8801408478240857E-3</v>
      </c>
      <c r="AN546" s="15">
        <f t="shared" si="166"/>
        <v>0</v>
      </c>
    </row>
    <row r="547" spans="1:40" x14ac:dyDescent="0.25">
      <c r="A547" s="2">
        <v>40312</v>
      </c>
      <c r="B547" s="2">
        <v>40325</v>
      </c>
      <c r="C547" t="s">
        <v>15</v>
      </c>
      <c r="D547">
        <v>5300</v>
      </c>
      <c r="E547">
        <v>156.19999999999999</v>
      </c>
      <c r="F547">
        <v>248.5</v>
      </c>
      <c r="G547">
        <v>131.30000000000001</v>
      </c>
      <c r="H547">
        <v>222.4</v>
      </c>
      <c r="I547" t="s">
        <v>16</v>
      </c>
      <c r="J547">
        <v>22.15</v>
      </c>
      <c r="K547">
        <v>33.6</v>
      </c>
      <c r="L547">
        <v>9.6</v>
      </c>
      <c r="M547">
        <v>12.15</v>
      </c>
      <c r="N547">
        <v>5093.5</v>
      </c>
      <c r="O547">
        <v>213.2</v>
      </c>
      <c r="P547">
        <f>VLOOKUP($A547,Sheet2!$A:$E,2,0)</f>
        <v>5180.55</v>
      </c>
      <c r="Q547">
        <f>VLOOKUP($A547,Sheet2!$A:$E,3,0)</f>
        <v>5192.75</v>
      </c>
      <c r="R547">
        <f>VLOOKUP($A547,Sheet2!$A:$E,4,0)</f>
        <v>5070.95</v>
      </c>
      <c r="S547">
        <f>VLOOKUP($A547,Sheet2!$A:$E,5,0)</f>
        <v>5093.5</v>
      </c>
      <c r="T547">
        <f t="shared" si="153"/>
        <v>140.85000000000036</v>
      </c>
      <c r="U547">
        <f t="shared" si="154"/>
        <v>238.65000000000055</v>
      </c>
      <c r="V547">
        <f t="shared" si="155"/>
        <v>19.449999999999818</v>
      </c>
      <c r="W547">
        <f t="shared" si="156"/>
        <v>24.050000000000182</v>
      </c>
      <c r="X547" s="5">
        <f t="shared" si="157"/>
        <v>178.35</v>
      </c>
      <c r="Y547">
        <f t="shared" si="158"/>
        <v>267.94999999999982</v>
      </c>
      <c r="Z547">
        <f t="shared" si="159"/>
        <v>155.35000000000019</v>
      </c>
      <c r="AA547">
        <f t="shared" si="160"/>
        <v>234.55</v>
      </c>
      <c r="AB547">
        <f>IF(Z547/X547&lt;'model parameter'!$B$2,'model parameter'!$B$2,IF(Y547/X547&gt;'model parameter'!$B$1,'model parameter'!$B$1,AA547/X547))</f>
        <v>1.1100000000000001</v>
      </c>
      <c r="AC547">
        <f t="shared" si="170"/>
        <v>9.7095656603258557E-2</v>
      </c>
      <c r="AD547">
        <f t="shared" si="168"/>
        <v>2.7928337302497699</v>
      </c>
      <c r="AF547">
        <f t="shared" si="167"/>
        <v>0.87104008971124303</v>
      </c>
      <c r="AG547">
        <f t="shared" si="161"/>
        <v>1.5023829548640304</v>
      </c>
      <c r="AH547" s="14">
        <f t="shared" si="162"/>
        <v>13432.399828873724</v>
      </c>
      <c r="AI547">
        <f t="shared" si="163"/>
        <v>14789.629574142546</v>
      </c>
      <c r="AJ547" s="14">
        <f t="shared" si="164"/>
        <v>1357.2297452688217</v>
      </c>
      <c r="AK547" s="14">
        <f t="shared" si="169"/>
        <v>15761.782035478758</v>
      </c>
      <c r="AL547">
        <f t="shared" si="165"/>
        <v>1.1010414938923556</v>
      </c>
      <c r="AM547">
        <f t="shared" si="171"/>
        <v>2.0701130878162713E-3</v>
      </c>
      <c r="AN547" s="15">
        <f t="shared" si="166"/>
        <v>1</v>
      </c>
    </row>
    <row r="548" spans="1:40" x14ac:dyDescent="0.25">
      <c r="A548" s="2">
        <v>40315</v>
      </c>
      <c r="B548" s="2">
        <v>40325</v>
      </c>
      <c r="C548" t="s">
        <v>15</v>
      </c>
      <c r="D548">
        <v>5300</v>
      </c>
      <c r="E548">
        <v>279.8</v>
      </c>
      <c r="F548">
        <v>336.75</v>
      </c>
      <c r="G548">
        <v>233</v>
      </c>
      <c r="H548">
        <v>249.75</v>
      </c>
      <c r="I548" t="s">
        <v>16</v>
      </c>
      <c r="J548">
        <v>6</v>
      </c>
      <c r="K548">
        <v>9.9499999999999993</v>
      </c>
      <c r="L548">
        <v>4.75</v>
      </c>
      <c r="M548">
        <v>8.85</v>
      </c>
      <c r="N548">
        <v>5059.8999999999996</v>
      </c>
      <c r="O548">
        <v>213.2</v>
      </c>
      <c r="P548">
        <f>VLOOKUP($A548,Sheet2!$A:$E,2,0)</f>
        <v>5093.8999999999996</v>
      </c>
      <c r="Q548">
        <f>VLOOKUP($A548,Sheet2!$A:$E,3,0)</f>
        <v>5094.55</v>
      </c>
      <c r="R548">
        <f>VLOOKUP($A548,Sheet2!$A:$E,4,0)</f>
        <v>4966.25</v>
      </c>
      <c r="S548">
        <f>VLOOKUP($A548,Sheet2!$A:$E,5,0)</f>
        <v>5059.8999999999996</v>
      </c>
      <c r="T548">
        <f t="shared" si="153"/>
        <v>233</v>
      </c>
      <c r="U548">
        <f t="shared" si="154"/>
        <v>336.75</v>
      </c>
      <c r="V548">
        <f t="shared" si="155"/>
        <v>4.75</v>
      </c>
      <c r="W548">
        <f t="shared" si="156"/>
        <v>9.9499999999999993</v>
      </c>
      <c r="X548" s="5">
        <f t="shared" si="157"/>
        <v>285.8</v>
      </c>
      <c r="Y548">
        <f t="shared" si="158"/>
        <v>341.5</v>
      </c>
      <c r="Z548">
        <f t="shared" si="159"/>
        <v>242.95</v>
      </c>
      <c r="AA548">
        <f t="shared" si="160"/>
        <v>258.60000000000002</v>
      </c>
      <c r="AB548">
        <f>IF(Z548/X548&lt;'model parameter'!$B$2,'model parameter'!$B$2,IF(Y548/X548&gt;'model parameter'!$B$1,'model parameter'!$B$1,AA548/X548))</f>
        <v>1.1100000000000001</v>
      </c>
      <c r="AC548">
        <f t="shared" si="170"/>
        <v>0.10777617882961701</v>
      </c>
      <c r="AD548">
        <f t="shared" si="168"/>
        <v>2.9028337302497702</v>
      </c>
      <c r="AF548">
        <f t="shared" si="167"/>
        <v>0.85006997900629799</v>
      </c>
      <c r="AG548">
        <f t="shared" si="161"/>
        <v>1.1948915325402378</v>
      </c>
      <c r="AH548" s="14">
        <f t="shared" si="162"/>
        <v>21496.541237226302</v>
      </c>
      <c r="AI548">
        <f t="shared" si="163"/>
        <v>23728.330086106758</v>
      </c>
      <c r="AJ548" s="14">
        <f t="shared" si="164"/>
        <v>2231.7888488804565</v>
      </c>
      <c r="AK548" s="14">
        <f t="shared" si="169"/>
        <v>17993.570884359215</v>
      </c>
      <c r="AL548">
        <f t="shared" si="165"/>
        <v>1.1038208344426865</v>
      </c>
      <c r="AM548">
        <f t="shared" si="171"/>
        <v>2.2850339559840832E-3</v>
      </c>
      <c r="AN548" s="15">
        <f t="shared" si="166"/>
        <v>1</v>
      </c>
    </row>
    <row r="549" spans="1:40" x14ac:dyDescent="0.25">
      <c r="A549" s="2">
        <v>40316</v>
      </c>
      <c r="B549" s="2">
        <v>40325</v>
      </c>
      <c r="C549" t="s">
        <v>15</v>
      </c>
      <c r="D549">
        <v>5300</v>
      </c>
      <c r="E549">
        <v>268.95</v>
      </c>
      <c r="F549">
        <v>284</v>
      </c>
      <c r="G549">
        <v>201</v>
      </c>
      <c r="H549">
        <v>238.4</v>
      </c>
      <c r="I549" t="s">
        <v>16</v>
      </c>
      <c r="J549">
        <v>7</v>
      </c>
      <c r="K549">
        <v>10.3</v>
      </c>
      <c r="L549">
        <v>6.1</v>
      </c>
      <c r="M549">
        <v>6.9</v>
      </c>
      <c r="N549">
        <v>5066.2</v>
      </c>
      <c r="O549">
        <v>213.2</v>
      </c>
      <c r="P549">
        <f>VLOOKUP($A549,Sheet2!$A:$E,2,0)</f>
        <v>5059.55</v>
      </c>
      <c r="Q549">
        <f>VLOOKUP($A549,Sheet2!$A:$E,3,0)</f>
        <v>5105.2</v>
      </c>
      <c r="R549">
        <f>VLOOKUP($A549,Sheet2!$A:$E,4,0)</f>
        <v>5024.25</v>
      </c>
      <c r="S549">
        <f>VLOOKUP($A549,Sheet2!$A:$E,5,0)</f>
        <v>5066.2</v>
      </c>
      <c r="T549">
        <f t="shared" si="153"/>
        <v>205.10000000000036</v>
      </c>
      <c r="U549">
        <f t="shared" si="154"/>
        <v>281.85000000000036</v>
      </c>
      <c r="V549">
        <f t="shared" si="155"/>
        <v>8.25</v>
      </c>
      <c r="W549">
        <f t="shared" si="156"/>
        <v>6.1999999999998181</v>
      </c>
      <c r="X549" s="5">
        <f t="shared" si="157"/>
        <v>275.95</v>
      </c>
      <c r="Y549">
        <f t="shared" si="158"/>
        <v>292.25</v>
      </c>
      <c r="Z549">
        <f t="shared" si="159"/>
        <v>207.19999999999982</v>
      </c>
      <c r="AA549">
        <f t="shared" si="160"/>
        <v>245.3</v>
      </c>
      <c r="AB549">
        <f>IF(Z549/X549&lt;'model parameter'!$B$2,'model parameter'!$B$2,IF(Y549/X549&gt;'model parameter'!$B$1,'model parameter'!$B$1,AA549/X549))</f>
        <v>0.88892915383221605</v>
      </c>
      <c r="AC549">
        <f t="shared" si="170"/>
        <v>9.5805387450281054E-2</v>
      </c>
      <c r="AD549">
        <f t="shared" si="168"/>
        <v>2.7917628840819861</v>
      </c>
      <c r="AF549">
        <f t="shared" si="167"/>
        <v>0.75086066316361599</v>
      </c>
      <c r="AG549">
        <f t="shared" si="161"/>
        <v>1.0590686718608444</v>
      </c>
      <c r="AH549" s="14">
        <f t="shared" si="162"/>
        <v>20757.297003887325</v>
      </c>
      <c r="AI549">
        <f t="shared" si="163"/>
        <v>18336.907824508598</v>
      </c>
      <c r="AJ549" s="14">
        <f t="shared" si="164"/>
        <v>-2420.3891793787261</v>
      </c>
      <c r="AK549" s="14">
        <f t="shared" si="169"/>
        <v>15573.181704980489</v>
      </c>
      <c r="AL549">
        <f t="shared" si="165"/>
        <v>0.88339574372687124</v>
      </c>
      <c r="AM549">
        <f t="shared" si="171"/>
        <v>2.0185892709877139E-3</v>
      </c>
      <c r="AN549" s="15">
        <f t="shared" si="166"/>
        <v>0</v>
      </c>
    </row>
    <row r="550" spans="1:40" x14ac:dyDescent="0.25">
      <c r="A550" s="2">
        <v>40317</v>
      </c>
      <c r="B550" s="2">
        <v>40325</v>
      </c>
      <c r="C550" t="s">
        <v>15</v>
      </c>
      <c r="D550">
        <v>5300</v>
      </c>
      <c r="E550">
        <v>300</v>
      </c>
      <c r="F550">
        <v>394.95</v>
      </c>
      <c r="G550">
        <v>279.7</v>
      </c>
      <c r="H550">
        <v>377.95</v>
      </c>
      <c r="I550" t="s">
        <v>16</v>
      </c>
      <c r="J550">
        <v>4.3</v>
      </c>
      <c r="K550">
        <v>5</v>
      </c>
      <c r="L550">
        <v>2.5499999999999998</v>
      </c>
      <c r="M550">
        <v>3.05</v>
      </c>
      <c r="N550">
        <v>4919.6499999999996</v>
      </c>
      <c r="O550">
        <v>213.2</v>
      </c>
      <c r="P550">
        <f>VLOOKUP($A550,Sheet2!$A:$E,2,0)</f>
        <v>5065.1000000000004</v>
      </c>
      <c r="Q550">
        <f>VLOOKUP($A550,Sheet2!$A:$E,3,0)</f>
        <v>5065.1000000000004</v>
      </c>
      <c r="R550">
        <f>VLOOKUP($A550,Sheet2!$A:$E,4,0)</f>
        <v>4908.1499999999996</v>
      </c>
      <c r="S550">
        <f>VLOOKUP($A550,Sheet2!$A:$E,5,0)</f>
        <v>4919.6499999999996</v>
      </c>
      <c r="T550">
        <f t="shared" si="153"/>
        <v>279.7</v>
      </c>
      <c r="U550">
        <f t="shared" si="154"/>
        <v>394.40000000000055</v>
      </c>
      <c r="V550">
        <f t="shared" si="155"/>
        <v>3.0999999999994543</v>
      </c>
      <c r="W550">
        <f t="shared" si="156"/>
        <v>5</v>
      </c>
      <c r="X550" s="5">
        <f t="shared" si="157"/>
        <v>304.3</v>
      </c>
      <c r="Y550">
        <f t="shared" si="158"/>
        <v>398.04999999999944</v>
      </c>
      <c r="Z550">
        <f t="shared" si="159"/>
        <v>284.7</v>
      </c>
      <c r="AA550">
        <f t="shared" si="160"/>
        <v>381</v>
      </c>
      <c r="AB550">
        <f>IF(Z550/X550&lt;'model parameter'!$B$2,'model parameter'!$B$2,IF(Y550/X550&gt;'model parameter'!$B$1,'model parameter'!$B$1,AA550/X550))</f>
        <v>1.1100000000000001</v>
      </c>
      <c r="AC550">
        <f t="shared" si="170"/>
        <v>0.10634398006981198</v>
      </c>
      <c r="AD550">
        <f t="shared" si="168"/>
        <v>2.901762884081986</v>
      </c>
      <c r="AF550">
        <f t="shared" si="167"/>
        <v>0.93558987840946428</v>
      </c>
      <c r="AG550">
        <f t="shared" si="161"/>
        <v>1.3080841275057491</v>
      </c>
      <c r="AH550" s="14">
        <f t="shared" si="162"/>
        <v>22884.969492736051</v>
      </c>
      <c r="AI550">
        <f t="shared" si="163"/>
        <v>25267.333896914926</v>
      </c>
      <c r="AJ550" s="14">
        <f t="shared" si="164"/>
        <v>2382.3644041788757</v>
      </c>
      <c r="AK550" s="14">
        <f t="shared" si="169"/>
        <v>17955.546109159364</v>
      </c>
      <c r="AL550">
        <f t="shared" si="165"/>
        <v>1.1041017076704021</v>
      </c>
      <c r="AM550">
        <f t="shared" si="171"/>
        <v>2.228727861182687E-3</v>
      </c>
      <c r="AN550" s="15">
        <f t="shared" si="166"/>
        <v>0</v>
      </c>
    </row>
    <row r="551" spans="1:40" x14ac:dyDescent="0.25">
      <c r="A551" s="2">
        <v>40318</v>
      </c>
      <c r="B551" s="2">
        <v>40325</v>
      </c>
      <c r="C551" t="s">
        <v>15</v>
      </c>
      <c r="D551">
        <v>5300</v>
      </c>
      <c r="E551">
        <v>360</v>
      </c>
      <c r="F551">
        <v>383.8</v>
      </c>
      <c r="G551">
        <v>321</v>
      </c>
      <c r="H551">
        <v>361.45</v>
      </c>
      <c r="I551" t="s">
        <v>16</v>
      </c>
      <c r="J551">
        <v>3.8</v>
      </c>
      <c r="K551">
        <v>3.8</v>
      </c>
      <c r="L551">
        <v>1.35</v>
      </c>
      <c r="M551">
        <v>1.45</v>
      </c>
      <c r="N551">
        <v>4947.6000000000004</v>
      </c>
      <c r="O551">
        <v>213.2</v>
      </c>
      <c r="P551">
        <f>VLOOKUP($A551,Sheet2!$A:$E,2,0)</f>
        <v>4924.3</v>
      </c>
      <c r="Q551">
        <f>VLOOKUP($A551,Sheet2!$A:$E,3,0)</f>
        <v>4980.25</v>
      </c>
      <c r="R551">
        <f>VLOOKUP($A551,Sheet2!$A:$E,4,0)</f>
        <v>4924.3</v>
      </c>
      <c r="S551">
        <f>VLOOKUP($A551,Sheet2!$A:$E,5,0)</f>
        <v>4947.6000000000004</v>
      </c>
      <c r="T551">
        <f t="shared" si="153"/>
        <v>323.55000000000018</v>
      </c>
      <c r="U551">
        <f t="shared" si="154"/>
        <v>377.05000000000018</v>
      </c>
      <c r="V551">
        <f t="shared" si="155"/>
        <v>8.1000000000003638</v>
      </c>
      <c r="W551">
        <f t="shared" si="156"/>
        <v>1.25</v>
      </c>
      <c r="X551" s="5">
        <f t="shared" si="157"/>
        <v>363.8</v>
      </c>
      <c r="Y551">
        <f t="shared" si="158"/>
        <v>391.90000000000038</v>
      </c>
      <c r="Z551">
        <f t="shared" si="159"/>
        <v>322.25</v>
      </c>
      <c r="AA551">
        <f t="shared" si="160"/>
        <v>362.9</v>
      </c>
      <c r="AB551">
        <f>IF(Z551/X551&lt;'model parameter'!$B$2,'model parameter'!$B$2,IF(Y551/X551&gt;'model parameter'!$B$1,'model parameter'!$B$1,AA551/X551))</f>
        <v>0.99752611324903784</v>
      </c>
      <c r="AC551">
        <f t="shared" si="170"/>
        <v>0.10608089710647269</v>
      </c>
      <c r="AD551">
        <f t="shared" si="168"/>
        <v>2.8992889973310239</v>
      </c>
      <c r="AF551">
        <f t="shared" si="167"/>
        <v>0.88578889499725122</v>
      </c>
      <c r="AG551">
        <f t="shared" si="161"/>
        <v>1.07724024189115</v>
      </c>
      <c r="AH551" s="14">
        <f t="shared" si="162"/>
        <v>27350.4549631593</v>
      </c>
      <c r="AI551">
        <f t="shared" si="163"/>
        <v>27150.486989399797</v>
      </c>
      <c r="AJ551" s="14">
        <f t="shared" si="164"/>
        <v>-199.96797375950337</v>
      </c>
      <c r="AK551" s="14">
        <f t="shared" si="169"/>
        <v>17755.578135399861</v>
      </c>
      <c r="AL551">
        <f t="shared" si="165"/>
        <v>0.99268867834085917</v>
      </c>
      <c r="AM551">
        <f t="shared" si="171"/>
        <v>2.2124329148988913E-3</v>
      </c>
      <c r="AN551" s="15">
        <f t="shared" si="166"/>
        <v>0</v>
      </c>
    </row>
    <row r="552" spans="1:40" x14ac:dyDescent="0.25">
      <c r="A552" s="2">
        <v>40319</v>
      </c>
      <c r="B552" s="2">
        <v>40325</v>
      </c>
      <c r="C552" t="s">
        <v>15</v>
      </c>
      <c r="D552">
        <v>5300</v>
      </c>
      <c r="E552">
        <v>422</v>
      </c>
      <c r="F552">
        <v>444</v>
      </c>
      <c r="G552">
        <v>354.9</v>
      </c>
      <c r="H552">
        <v>370.35</v>
      </c>
      <c r="I552" t="s">
        <v>16</v>
      </c>
      <c r="J552">
        <v>0.8</v>
      </c>
      <c r="K552">
        <v>1.75</v>
      </c>
      <c r="L552">
        <v>0.7</v>
      </c>
      <c r="M552">
        <v>1.6</v>
      </c>
      <c r="N552">
        <v>4931.1499999999996</v>
      </c>
      <c r="O552">
        <v>213.2</v>
      </c>
      <c r="P552">
        <f>VLOOKUP($A552,Sheet2!$A:$E,2,0)</f>
        <v>4946.7</v>
      </c>
      <c r="Q552">
        <f>VLOOKUP($A552,Sheet2!$A:$E,3,0)</f>
        <v>4946.7</v>
      </c>
      <c r="R552">
        <f>VLOOKUP($A552,Sheet2!$A:$E,4,0)</f>
        <v>4842.3</v>
      </c>
      <c r="S552">
        <f>VLOOKUP($A552,Sheet2!$A:$E,5,0)</f>
        <v>4931.1499999999996</v>
      </c>
      <c r="T552">
        <f t="shared" si="153"/>
        <v>355.05000000000018</v>
      </c>
      <c r="U552">
        <f t="shared" si="154"/>
        <v>444</v>
      </c>
      <c r="V552">
        <f t="shared" si="155"/>
        <v>0.7</v>
      </c>
      <c r="W552">
        <f t="shared" si="156"/>
        <v>1.5999999999994543</v>
      </c>
      <c r="X552" s="5">
        <f t="shared" si="157"/>
        <v>422.8</v>
      </c>
      <c r="Y552">
        <f t="shared" si="158"/>
        <v>444.7</v>
      </c>
      <c r="Z552">
        <f t="shared" si="159"/>
        <v>356.49999999999943</v>
      </c>
      <c r="AA552">
        <f t="shared" si="160"/>
        <v>371.95000000000005</v>
      </c>
      <c r="AB552">
        <f>IF(Z552/X552&lt;'model parameter'!$B$2,'model parameter'!$B$2,IF(Y552/X552&gt;'model parameter'!$B$1,'model parameter'!$B$1,AA552/X552))</f>
        <v>0.87973036896877965</v>
      </c>
      <c r="AC552">
        <f t="shared" si="170"/>
        <v>9.3322586752016365E-2</v>
      </c>
      <c r="AD552">
        <f t="shared" si="168"/>
        <v>2.7790193662998037</v>
      </c>
      <c r="AF552">
        <f t="shared" si="167"/>
        <v>0.84318826868495611</v>
      </c>
      <c r="AG552">
        <f t="shared" si="161"/>
        <v>1.0517975402081361</v>
      </c>
      <c r="AH552" s="14">
        <f t="shared" si="162"/>
        <v>31778.415345595797</v>
      </c>
      <c r="AI552">
        <f t="shared" si="163"/>
        <v>27828.742869010905</v>
      </c>
      <c r="AJ552" s="14">
        <f t="shared" si="164"/>
        <v>-3949.6724765848921</v>
      </c>
      <c r="AK552" s="14">
        <f t="shared" si="169"/>
        <v>13805.905658814969</v>
      </c>
      <c r="AL552">
        <f t="shared" si="165"/>
        <v>0.87571210100845132</v>
      </c>
      <c r="AM552">
        <f t="shared" si="171"/>
        <v>1.9374542762463603E-3</v>
      </c>
      <c r="AN552" s="15">
        <f t="shared" si="166"/>
        <v>0</v>
      </c>
    </row>
    <row r="553" spans="1:40" x14ac:dyDescent="0.25">
      <c r="A553" s="2">
        <v>40322</v>
      </c>
      <c r="B553" s="2">
        <v>40325</v>
      </c>
      <c r="C553" t="s">
        <v>15</v>
      </c>
      <c r="D553">
        <v>5300</v>
      </c>
      <c r="E553">
        <v>300.39999999999998</v>
      </c>
      <c r="F553">
        <v>385.9</v>
      </c>
      <c r="G553">
        <v>274.75</v>
      </c>
      <c r="H553">
        <v>364.3</v>
      </c>
      <c r="I553" t="s">
        <v>16</v>
      </c>
      <c r="J553">
        <v>2</v>
      </c>
      <c r="K553">
        <v>2.4</v>
      </c>
      <c r="L553">
        <v>0.8</v>
      </c>
      <c r="M553">
        <v>0.9</v>
      </c>
      <c r="N553">
        <v>4943.95</v>
      </c>
      <c r="O553">
        <v>213.2</v>
      </c>
      <c r="P553">
        <f>VLOOKUP($A553,Sheet2!$A:$E,2,0)</f>
        <v>4944.3</v>
      </c>
      <c r="Q553">
        <f>VLOOKUP($A553,Sheet2!$A:$E,3,0)</f>
        <v>5029.55</v>
      </c>
      <c r="R553">
        <f>VLOOKUP($A553,Sheet2!$A:$E,4,0)</f>
        <v>4923.45</v>
      </c>
      <c r="S553">
        <f>VLOOKUP($A553,Sheet2!$A:$E,5,0)</f>
        <v>4943.95</v>
      </c>
      <c r="T553">
        <f t="shared" si="153"/>
        <v>274.75</v>
      </c>
      <c r="U553">
        <f t="shared" si="154"/>
        <v>377.35000000000036</v>
      </c>
      <c r="V553">
        <f t="shared" si="155"/>
        <v>9.3499999999994543</v>
      </c>
      <c r="W553">
        <f t="shared" si="156"/>
        <v>2.4</v>
      </c>
      <c r="X553" s="5">
        <f t="shared" si="157"/>
        <v>302.39999999999998</v>
      </c>
      <c r="Y553">
        <f t="shared" si="158"/>
        <v>395.24999999999943</v>
      </c>
      <c r="Z553">
        <f t="shared" si="159"/>
        <v>277.14999999999998</v>
      </c>
      <c r="AA553">
        <f t="shared" si="160"/>
        <v>365.2</v>
      </c>
      <c r="AB553">
        <f>IF(Z553/X553&lt;'model parameter'!$B$2,'model parameter'!$B$2,IF(Y553/X553&gt;'model parameter'!$B$1,'model parameter'!$B$1,AA553/X553))</f>
        <v>1.1100000000000001</v>
      </c>
      <c r="AC553">
        <f t="shared" si="170"/>
        <v>0.10358807129473817</v>
      </c>
      <c r="AD553">
        <f t="shared" si="168"/>
        <v>2.889019366299804</v>
      </c>
      <c r="AF553">
        <f t="shared" si="167"/>
        <v>0.91650132275132279</v>
      </c>
      <c r="AG553">
        <f t="shared" si="161"/>
        <v>1.3070436507936489</v>
      </c>
      <c r="AH553" s="14">
        <f t="shared" si="162"/>
        <v>22742.374158386399</v>
      </c>
      <c r="AI553">
        <f t="shared" si="163"/>
        <v>25109.274046075163</v>
      </c>
      <c r="AJ553" s="14">
        <f t="shared" si="164"/>
        <v>2366.8998876887636</v>
      </c>
      <c r="AK553" s="14">
        <f t="shared" si="169"/>
        <v>16172.805546503732</v>
      </c>
      <c r="AL553">
        <f t="shared" si="165"/>
        <v>1.1040744414459454</v>
      </c>
      <c r="AM553">
        <f t="shared" si="171"/>
        <v>2.1390937478737585E-3</v>
      </c>
      <c r="AN553" s="15">
        <f t="shared" si="166"/>
        <v>0</v>
      </c>
    </row>
    <row r="554" spans="1:40" x14ac:dyDescent="0.25">
      <c r="A554" s="2">
        <v>40323</v>
      </c>
      <c r="B554" s="2">
        <v>40325</v>
      </c>
      <c r="C554" t="s">
        <v>15</v>
      </c>
      <c r="D554">
        <v>5300</v>
      </c>
      <c r="E554">
        <v>415</v>
      </c>
      <c r="F554">
        <v>509.85</v>
      </c>
      <c r="G554">
        <v>415</v>
      </c>
      <c r="H554">
        <v>485.1</v>
      </c>
      <c r="I554" t="s">
        <v>16</v>
      </c>
      <c r="J554">
        <v>0.5</v>
      </c>
      <c r="K554">
        <v>0.85</v>
      </c>
      <c r="L554">
        <v>0.5</v>
      </c>
      <c r="M554">
        <v>0.8</v>
      </c>
      <c r="N554">
        <v>4806.75</v>
      </c>
      <c r="O554">
        <v>213.2</v>
      </c>
      <c r="P554">
        <f>VLOOKUP($A554,Sheet2!$A:$E,2,0)</f>
        <v>4945.3</v>
      </c>
      <c r="Q554">
        <f>VLOOKUP($A554,Sheet2!$A:$E,3,0)</f>
        <v>4946.6000000000004</v>
      </c>
      <c r="R554">
        <f>VLOOKUP($A554,Sheet2!$A:$E,4,0)</f>
        <v>4786.45</v>
      </c>
      <c r="S554">
        <f>VLOOKUP($A554,Sheet2!$A:$E,5,0)</f>
        <v>4806.75</v>
      </c>
      <c r="T554">
        <f t="shared" si="153"/>
        <v>415</v>
      </c>
      <c r="U554">
        <f t="shared" si="154"/>
        <v>509.85</v>
      </c>
      <c r="V554">
        <f t="shared" si="155"/>
        <v>0.5</v>
      </c>
      <c r="W554">
        <f t="shared" si="156"/>
        <v>0.85</v>
      </c>
      <c r="X554" s="5">
        <f t="shared" si="157"/>
        <v>415.5</v>
      </c>
      <c r="Y554">
        <f t="shared" si="158"/>
        <v>510.35</v>
      </c>
      <c r="Z554">
        <f t="shared" si="159"/>
        <v>415.5</v>
      </c>
      <c r="AA554">
        <f t="shared" si="160"/>
        <v>485.90000000000003</v>
      </c>
      <c r="AB554">
        <f>IF(Z554/X554&lt;'model parameter'!$B$2,'model parameter'!$B$2,IF(Y554/X554&gt;'model parameter'!$B$1,'model parameter'!$B$1,AA554/X554))</f>
        <v>1.1100000000000001</v>
      </c>
      <c r="AC554">
        <f t="shared" si="170"/>
        <v>0.11498275913715937</v>
      </c>
      <c r="AD554">
        <f t="shared" si="168"/>
        <v>2.9990193662998044</v>
      </c>
      <c r="AF554">
        <f t="shared" si="167"/>
        <v>1</v>
      </c>
      <c r="AG554">
        <f t="shared" si="161"/>
        <v>1.2282791817087846</v>
      </c>
      <c r="AH554" s="14">
        <f t="shared" si="162"/>
        <v>31230.549060989248</v>
      </c>
      <c r="AI554">
        <f t="shared" si="163"/>
        <v>34517.994640799712</v>
      </c>
      <c r="AJ554" s="14">
        <f t="shared" si="164"/>
        <v>3287.4455798104646</v>
      </c>
      <c r="AK554" s="14">
        <f t="shared" si="169"/>
        <v>19460.251126314197</v>
      </c>
      <c r="AL554">
        <f t="shared" si="165"/>
        <v>1.1052637778922973</v>
      </c>
      <c r="AM554">
        <f t="shared" si="171"/>
        <v>2.3642628370407438E-3</v>
      </c>
      <c r="AN554" s="15">
        <f t="shared" si="166"/>
        <v>0</v>
      </c>
    </row>
    <row r="555" spans="1:40" x14ac:dyDescent="0.25">
      <c r="A555" s="2">
        <v>40324</v>
      </c>
      <c r="B555" s="2">
        <v>40325</v>
      </c>
      <c r="C555" t="s">
        <v>15</v>
      </c>
      <c r="D555">
        <v>5300</v>
      </c>
      <c r="E555">
        <v>435</v>
      </c>
      <c r="F555">
        <v>438.8</v>
      </c>
      <c r="G555">
        <v>371</v>
      </c>
      <c r="H555">
        <v>377.2</v>
      </c>
      <c r="I555" t="s">
        <v>16</v>
      </c>
      <c r="J555">
        <v>0.5</v>
      </c>
      <c r="K555">
        <v>0.75</v>
      </c>
      <c r="L555">
        <v>0.3</v>
      </c>
      <c r="M555">
        <v>0.65</v>
      </c>
      <c r="N555">
        <v>4917.3999999999996</v>
      </c>
      <c r="O555">
        <v>213.2</v>
      </c>
      <c r="P555">
        <f>VLOOKUP($A555,Sheet2!$A:$E,2,0)</f>
        <v>4807.3</v>
      </c>
      <c r="Q555">
        <f>VLOOKUP($A555,Sheet2!$A:$E,3,0)</f>
        <v>4925.45</v>
      </c>
      <c r="R555">
        <f>VLOOKUP($A555,Sheet2!$A:$E,4,0)</f>
        <v>4807.3</v>
      </c>
      <c r="S555">
        <f>VLOOKUP($A555,Sheet2!$A:$E,5,0)</f>
        <v>4917.3999999999996</v>
      </c>
      <c r="T555">
        <f t="shared" si="153"/>
        <v>375.30000000000018</v>
      </c>
      <c r="U555">
        <f t="shared" si="154"/>
        <v>438.8</v>
      </c>
      <c r="V555">
        <f t="shared" si="155"/>
        <v>0.3</v>
      </c>
      <c r="W555">
        <f t="shared" si="156"/>
        <v>-3.5500000000001819</v>
      </c>
      <c r="X555" s="5">
        <f t="shared" si="157"/>
        <v>435.5</v>
      </c>
      <c r="Y555">
        <f t="shared" si="158"/>
        <v>439.1</v>
      </c>
      <c r="Z555">
        <f t="shared" si="159"/>
        <v>367.44999999999982</v>
      </c>
      <c r="AA555">
        <f t="shared" si="160"/>
        <v>377.84999999999997</v>
      </c>
      <c r="AB555">
        <f>IF(Z555/X555&lt;'model parameter'!$B$2,'model parameter'!$B$2,IF(Y555/X555&gt;'model parameter'!$B$1,'model parameter'!$B$1,AA555/X555))</f>
        <v>0.86762342135476456</v>
      </c>
      <c r="AC555">
        <f t="shared" si="170"/>
        <v>9.9761734879393035E-2</v>
      </c>
      <c r="AD555">
        <f t="shared" si="168"/>
        <v>2.8666427876545688</v>
      </c>
      <c r="AF555">
        <f t="shared" si="167"/>
        <v>0.84374282433983883</v>
      </c>
      <c r="AG555">
        <f t="shared" si="161"/>
        <v>1.0082663605051665</v>
      </c>
      <c r="AH555" s="14">
        <f t="shared" si="162"/>
        <v>32731.552580459247</v>
      </c>
      <c r="AI555">
        <f t="shared" si="163"/>
        <v>28270.920735276693</v>
      </c>
      <c r="AJ555" s="14">
        <f t="shared" si="164"/>
        <v>-4460.6318451825537</v>
      </c>
      <c r="AK555" s="14">
        <f t="shared" si="169"/>
        <v>14999.619281131643</v>
      </c>
      <c r="AL555">
        <f t="shared" si="165"/>
        <v>0.86372073752940293</v>
      </c>
      <c r="AM555">
        <f t="shared" si="171"/>
        <v>2.0420628413221897E-3</v>
      </c>
      <c r="AN555" s="15">
        <f t="shared" si="166"/>
        <v>0</v>
      </c>
    </row>
    <row r="556" spans="1:40" s="9" customFormat="1" x14ac:dyDescent="0.25">
      <c r="A556" s="7">
        <v>40325</v>
      </c>
      <c r="B556" s="7">
        <v>40325</v>
      </c>
      <c r="C556" t="s">
        <v>15</v>
      </c>
      <c r="D556">
        <v>5300</v>
      </c>
      <c r="E556">
        <v>388.85</v>
      </c>
      <c r="F556">
        <v>395</v>
      </c>
      <c r="G556">
        <v>288.25</v>
      </c>
      <c r="H556">
        <v>288.5</v>
      </c>
      <c r="I556" t="s">
        <v>16</v>
      </c>
      <c r="J556">
        <v>0.2</v>
      </c>
      <c r="K556">
        <v>0.2</v>
      </c>
      <c r="L556">
        <v>0.05</v>
      </c>
      <c r="M556">
        <v>0.05</v>
      </c>
      <c r="N556">
        <v>5003.1000000000004</v>
      </c>
      <c r="O556">
        <v>213.2</v>
      </c>
      <c r="P556">
        <f>VLOOKUP($A556,Sheet2!$A:$E,2,0)</f>
        <v>4915.1499999999996</v>
      </c>
      <c r="Q556">
        <f>VLOOKUP($A556,Sheet2!$A:$E,3,0)</f>
        <v>5016.6000000000004</v>
      </c>
      <c r="R556">
        <f>VLOOKUP($A556,Sheet2!$A:$E,4,0)</f>
        <v>4897.6000000000004</v>
      </c>
      <c r="S556">
        <f>VLOOKUP($A556,Sheet2!$A:$E,5,0)</f>
        <v>5003.1000000000004</v>
      </c>
      <c r="T556">
        <f t="shared" si="153"/>
        <v>288.25</v>
      </c>
      <c r="U556">
        <f t="shared" si="154"/>
        <v>395</v>
      </c>
      <c r="V556">
        <f t="shared" si="155"/>
        <v>0.05</v>
      </c>
      <c r="W556">
        <f t="shared" si="156"/>
        <v>0.2</v>
      </c>
      <c r="X556" s="8">
        <f t="shared" si="157"/>
        <v>389.05</v>
      </c>
      <c r="Y556" s="9">
        <f t="shared" si="158"/>
        <v>395.05</v>
      </c>
      <c r="Z556" s="9">
        <f t="shared" si="159"/>
        <v>288.45</v>
      </c>
      <c r="AA556" s="9">
        <f t="shared" si="160"/>
        <v>288.55</v>
      </c>
      <c r="AB556">
        <f>IF(Z556/X556&lt;'model parameter'!$B$2,'model parameter'!$B$2,IF(Y556/X556&gt;'model parameter'!$B$1,'model parameter'!$B$1,AA556/X556))</f>
        <v>0.7416784475003213</v>
      </c>
      <c r="AC556" s="9">
        <f t="shared" si="170"/>
        <v>7.3991128645286883E-2</v>
      </c>
      <c r="AD556">
        <f t="shared" si="168"/>
        <v>2.6083212351548903</v>
      </c>
      <c r="AE556" s="9">
        <f>WEEKDAY(A556)</f>
        <v>5</v>
      </c>
      <c r="AF556">
        <f t="shared" si="167"/>
        <v>0.74142141112967475</v>
      </c>
      <c r="AG556">
        <f t="shared" si="161"/>
        <v>1.0154221822387868</v>
      </c>
      <c r="AH556" s="14">
        <f t="shared" si="162"/>
        <v>29245.471906490173</v>
      </c>
      <c r="AI556">
        <f t="shared" si="163"/>
        <v>21578.296420440096</v>
      </c>
      <c r="AJ556" s="14">
        <f t="shared" si="164"/>
        <v>-7667.1754860500769</v>
      </c>
      <c r="AK556" s="14">
        <f t="shared" si="169"/>
        <v>7332.4437950815663</v>
      </c>
      <c r="AL556">
        <f t="shared" si="165"/>
        <v>0.737833757288472</v>
      </c>
      <c r="AM556" s="9">
        <f t="shared" si="171"/>
        <v>1.506702898831924E-3</v>
      </c>
      <c r="AN556" s="15">
        <f t="shared" si="166"/>
        <v>0</v>
      </c>
    </row>
    <row r="557" spans="1:40" x14ac:dyDescent="0.25">
      <c r="A557" s="2">
        <v>40326</v>
      </c>
      <c r="B557" s="2">
        <v>40353</v>
      </c>
      <c r="C557" t="s">
        <v>15</v>
      </c>
      <c r="D557">
        <v>5000</v>
      </c>
      <c r="E557">
        <v>125.65</v>
      </c>
      <c r="F557">
        <v>143.6</v>
      </c>
      <c r="G557">
        <v>109</v>
      </c>
      <c r="H557">
        <v>114.15</v>
      </c>
      <c r="I557" t="s">
        <v>16</v>
      </c>
      <c r="J557">
        <v>158</v>
      </c>
      <c r="K557">
        <v>166.15</v>
      </c>
      <c r="L557">
        <v>135.5</v>
      </c>
      <c r="M557">
        <v>151.55000000000001</v>
      </c>
      <c r="N557">
        <v>5066.55</v>
      </c>
      <c r="O557">
        <v>283.64999999999998</v>
      </c>
      <c r="P557">
        <f>VLOOKUP($A557,Sheet2!$A:$E,2,0)</f>
        <v>5005.6000000000004</v>
      </c>
      <c r="Q557">
        <f>VLOOKUP($A557,Sheet2!$A:$E,3,0)</f>
        <v>5077.25</v>
      </c>
      <c r="R557">
        <f>VLOOKUP($A557,Sheet2!$A:$E,4,0)</f>
        <v>5005.6000000000004</v>
      </c>
      <c r="S557">
        <f>VLOOKUP($A557,Sheet2!$A:$E,5,0)</f>
        <v>5066.55</v>
      </c>
      <c r="T557">
        <f t="shared" si="153"/>
        <v>109</v>
      </c>
      <c r="U557">
        <f t="shared" si="154"/>
        <v>129.89999999999964</v>
      </c>
      <c r="V557">
        <f t="shared" si="155"/>
        <v>149.20000000000073</v>
      </c>
      <c r="W557">
        <f t="shared" si="156"/>
        <v>166.15</v>
      </c>
      <c r="X557" s="5">
        <f t="shared" si="157"/>
        <v>283.64999999999998</v>
      </c>
      <c r="Y557">
        <f t="shared" si="158"/>
        <v>292.80000000000075</v>
      </c>
      <c r="Z557">
        <f t="shared" si="159"/>
        <v>265.39999999999964</v>
      </c>
      <c r="AA557">
        <f t="shared" si="160"/>
        <v>265.70000000000005</v>
      </c>
      <c r="AB557">
        <f>IF(Z557/X557&lt;'model parameter'!$B$2,'model parameter'!$B$2,IF(Y557/X557&gt;'model parameter'!$B$1,'model parameter'!$B$1,AA557/X557))</f>
        <v>0.93671778600387823</v>
      </c>
      <c r="AC557">
        <f t="shared" si="170"/>
        <v>6.9308806208541268E-2</v>
      </c>
      <c r="AD557">
        <f t="shared" si="168"/>
        <v>2.5450390211587686</v>
      </c>
      <c r="AF557">
        <f t="shared" si="167"/>
        <v>0.93566014454433155</v>
      </c>
      <c r="AG557">
        <f t="shared" si="161"/>
        <v>1.0322580645161317</v>
      </c>
      <c r="AH557" s="14">
        <f t="shared" si="162"/>
        <v>21335.183358883274</v>
      </c>
      <c r="AI557">
        <f t="shared" si="163"/>
        <v>19865.794006173401</v>
      </c>
      <c r="AJ557" s="14">
        <f t="shared" si="164"/>
        <v>-1469.3893527098735</v>
      </c>
      <c r="AK557" s="14">
        <f t="shared" si="169"/>
        <v>5863.0544423716929</v>
      </c>
      <c r="AL557">
        <f t="shared" si="165"/>
        <v>0.93112834663789901</v>
      </c>
      <c r="AM557">
        <f t="shared" si="171"/>
        <v>1.402933779063899E-3</v>
      </c>
      <c r="AN557" s="15">
        <f t="shared" si="166"/>
        <v>0</v>
      </c>
    </row>
    <row r="558" spans="1:40" x14ac:dyDescent="0.25">
      <c r="A558" s="2">
        <v>40329</v>
      </c>
      <c r="B558" s="2">
        <v>40353</v>
      </c>
      <c r="C558" t="s">
        <v>15</v>
      </c>
      <c r="D558">
        <v>5000</v>
      </c>
      <c r="E558">
        <v>116</v>
      </c>
      <c r="F558">
        <v>124.9</v>
      </c>
      <c r="G558">
        <v>96.55</v>
      </c>
      <c r="H558">
        <v>102.4</v>
      </c>
      <c r="I558" t="s">
        <v>16</v>
      </c>
      <c r="J558">
        <v>146</v>
      </c>
      <c r="K558">
        <v>165.85</v>
      </c>
      <c r="L558">
        <v>137.30000000000001</v>
      </c>
      <c r="M558">
        <v>155.9</v>
      </c>
      <c r="N558">
        <v>5086.3</v>
      </c>
      <c r="O558">
        <v>283.64999999999998</v>
      </c>
      <c r="P558">
        <f>VLOOKUP($A558,Sheet2!$A:$E,2,0)</f>
        <v>5076.1000000000004</v>
      </c>
      <c r="Q558">
        <f>VLOOKUP($A558,Sheet2!$A:$E,3,0)</f>
        <v>5097.6000000000004</v>
      </c>
      <c r="R558">
        <f>VLOOKUP($A558,Sheet2!$A:$E,4,0)</f>
        <v>5038.55</v>
      </c>
      <c r="S558">
        <f>VLOOKUP($A558,Sheet2!$A:$E,5,0)</f>
        <v>5086.3</v>
      </c>
      <c r="T558">
        <f t="shared" si="153"/>
        <v>96.55</v>
      </c>
      <c r="U558">
        <f t="shared" si="154"/>
        <v>98.75</v>
      </c>
      <c r="V558">
        <f t="shared" si="155"/>
        <v>163.44999999999982</v>
      </c>
      <c r="W558">
        <f t="shared" si="156"/>
        <v>165.85</v>
      </c>
      <c r="X558" s="5">
        <f t="shared" si="157"/>
        <v>262</v>
      </c>
      <c r="Y558">
        <f t="shared" si="158"/>
        <v>288.3499999999998</v>
      </c>
      <c r="Z558">
        <f t="shared" si="159"/>
        <v>236.05</v>
      </c>
      <c r="AA558">
        <f t="shared" si="160"/>
        <v>258.3</v>
      </c>
      <c r="AB558">
        <f>IF(Z558/X558&lt;'model parameter'!$B$2,'model parameter'!$B$2,IF(Y558/X558&gt;'model parameter'!$B$1,'model parameter'!$B$1,AA558/X558))</f>
        <v>0.98587786259541987</v>
      </c>
      <c r="AC558">
        <f t="shared" si="170"/>
        <v>6.8330017723916836E-2</v>
      </c>
      <c r="AD558">
        <f t="shared" si="168"/>
        <v>2.5309168837541884</v>
      </c>
      <c r="AF558">
        <f t="shared" si="167"/>
        <v>0.90095419847328251</v>
      </c>
      <c r="AG558">
        <f t="shared" si="161"/>
        <v>1.1005725190839686</v>
      </c>
      <c r="AH558" s="14">
        <f t="shared" si="162"/>
        <v>19710.347049057</v>
      </c>
      <c r="AI558">
        <f t="shared" si="163"/>
        <v>19311.1980383146</v>
      </c>
      <c r="AJ558" s="14">
        <f t="shared" si="164"/>
        <v>-399.1490107423997</v>
      </c>
      <c r="AK558" s="14">
        <f t="shared" si="169"/>
        <v>5463.9054316292932</v>
      </c>
      <c r="AL558">
        <f t="shared" si="165"/>
        <v>0.97974926520832128</v>
      </c>
      <c r="AM558">
        <f t="shared" si="171"/>
        <v>1.3745233391737883E-3</v>
      </c>
      <c r="AN558" s="15">
        <f t="shared" si="166"/>
        <v>0</v>
      </c>
    </row>
    <row r="559" spans="1:40" x14ac:dyDescent="0.25">
      <c r="A559" s="2">
        <v>40330</v>
      </c>
      <c r="B559" s="2">
        <v>40353</v>
      </c>
      <c r="C559" t="s">
        <v>15</v>
      </c>
      <c r="D559">
        <v>5000</v>
      </c>
      <c r="E559">
        <v>110</v>
      </c>
      <c r="F559">
        <v>167</v>
      </c>
      <c r="G559">
        <v>105.1</v>
      </c>
      <c r="H559">
        <v>159.69999999999999</v>
      </c>
      <c r="I559" t="s">
        <v>16</v>
      </c>
      <c r="J559">
        <v>152</v>
      </c>
      <c r="K559">
        <v>159.6</v>
      </c>
      <c r="L559">
        <v>98.25</v>
      </c>
      <c r="M559">
        <v>102.3</v>
      </c>
      <c r="N559">
        <v>4970.2</v>
      </c>
      <c r="O559">
        <v>283.64999999999998</v>
      </c>
      <c r="P559">
        <f>VLOOKUP($A559,Sheet2!$A:$E,2,0)</f>
        <v>5086.25</v>
      </c>
      <c r="Q559">
        <f>VLOOKUP($A559,Sheet2!$A:$E,3,0)</f>
        <v>5086.95</v>
      </c>
      <c r="R559">
        <f>VLOOKUP($A559,Sheet2!$A:$E,4,0)</f>
        <v>4961.05</v>
      </c>
      <c r="S559">
        <f>VLOOKUP($A559,Sheet2!$A:$E,5,0)</f>
        <v>4970.2</v>
      </c>
      <c r="T559">
        <f t="shared" si="153"/>
        <v>105.1</v>
      </c>
      <c r="U559">
        <f t="shared" si="154"/>
        <v>137.19999999999982</v>
      </c>
      <c r="V559">
        <f t="shared" si="155"/>
        <v>128.05000000000018</v>
      </c>
      <c r="W559">
        <f t="shared" si="156"/>
        <v>159.6</v>
      </c>
      <c r="X559" s="5">
        <f t="shared" si="157"/>
        <v>262</v>
      </c>
      <c r="Y559">
        <f t="shared" si="158"/>
        <v>295.05000000000018</v>
      </c>
      <c r="Z559">
        <f t="shared" si="159"/>
        <v>235.44999999999982</v>
      </c>
      <c r="AA559">
        <f t="shared" si="160"/>
        <v>262</v>
      </c>
      <c r="AB559">
        <f>IF(Z559/X559&lt;'model parameter'!$B$2,'model parameter'!$B$2,IF(Y559/X559&gt;'model parameter'!$B$1,'model parameter'!$B$1,AA559/X559))</f>
        <v>1.1100000000000001</v>
      </c>
      <c r="AC559">
        <f t="shared" si="170"/>
        <v>7.5846319673547699E-2</v>
      </c>
      <c r="AD559">
        <f t="shared" si="168"/>
        <v>2.6409168837541888</v>
      </c>
      <c r="AF559">
        <f t="shared" si="167"/>
        <v>0.89866412213740388</v>
      </c>
      <c r="AG559">
        <f t="shared" si="161"/>
        <v>1.1261450381679396</v>
      </c>
      <c r="AH559" s="14">
        <f t="shared" si="162"/>
        <v>19710.347049057</v>
      </c>
      <c r="AI559">
        <f t="shared" si="163"/>
        <v>21748.422480850841</v>
      </c>
      <c r="AJ559" s="14">
        <f t="shared" si="164"/>
        <v>2038.0754317938408</v>
      </c>
      <c r="AK559" s="14">
        <f t="shared" si="169"/>
        <v>7501.980863423134</v>
      </c>
      <c r="AL559">
        <f t="shared" si="165"/>
        <v>1.103401296117277</v>
      </c>
      <c r="AM559">
        <f t="shared" si="171"/>
        <v>1.5166508339878055E-3</v>
      </c>
      <c r="AN559" s="15">
        <f t="shared" si="166"/>
        <v>1</v>
      </c>
    </row>
    <row r="560" spans="1:40" x14ac:dyDescent="0.25">
      <c r="A560" s="2">
        <v>40331</v>
      </c>
      <c r="B560" s="2">
        <v>40353</v>
      </c>
      <c r="C560" t="s">
        <v>15</v>
      </c>
      <c r="D560">
        <v>5000</v>
      </c>
      <c r="E560">
        <v>155</v>
      </c>
      <c r="F560">
        <v>163.1</v>
      </c>
      <c r="G560">
        <v>115.05</v>
      </c>
      <c r="H560">
        <v>123.75</v>
      </c>
      <c r="I560" t="s">
        <v>16</v>
      </c>
      <c r="J560">
        <v>108</v>
      </c>
      <c r="K560">
        <v>133.9</v>
      </c>
      <c r="L560">
        <v>101.2</v>
      </c>
      <c r="M560">
        <v>125.95</v>
      </c>
      <c r="N560">
        <v>5019.8500000000004</v>
      </c>
      <c r="O560">
        <v>283.64999999999998</v>
      </c>
      <c r="P560">
        <f>VLOOKUP($A560,Sheet2!$A:$E,2,0)</f>
        <v>4970.75</v>
      </c>
      <c r="Q560">
        <f>VLOOKUP($A560,Sheet2!$A:$E,3,0)</f>
        <v>5031.2</v>
      </c>
      <c r="R560">
        <f>VLOOKUP($A560,Sheet2!$A:$E,4,0)</f>
        <v>4967.05</v>
      </c>
      <c r="S560">
        <f>VLOOKUP($A560,Sheet2!$A:$E,5,0)</f>
        <v>5019.8500000000004</v>
      </c>
      <c r="T560">
        <f t="shared" si="153"/>
        <v>115.05</v>
      </c>
      <c r="U560">
        <f t="shared" si="154"/>
        <v>134.14999999999964</v>
      </c>
      <c r="V560">
        <f t="shared" si="155"/>
        <v>130.15000000000055</v>
      </c>
      <c r="W560">
        <f t="shared" si="156"/>
        <v>133.9</v>
      </c>
      <c r="X560" s="5">
        <f t="shared" si="157"/>
        <v>263</v>
      </c>
      <c r="Y560">
        <f t="shared" si="158"/>
        <v>293.25000000000057</v>
      </c>
      <c r="Z560">
        <f t="shared" si="159"/>
        <v>235.34999999999962</v>
      </c>
      <c r="AA560">
        <f t="shared" si="160"/>
        <v>249.7</v>
      </c>
      <c r="AB560">
        <f>IF(Z560/X560&lt;'model parameter'!$B$2,'model parameter'!$B$2,IF(Y560/X560&gt;'model parameter'!$B$1,'model parameter'!$B$1,AA560/X560))</f>
        <v>1.1100000000000001</v>
      </c>
      <c r="AC560">
        <f t="shared" si="170"/>
        <v>8.4189414837637949E-2</v>
      </c>
      <c r="AD560">
        <f t="shared" si="168"/>
        <v>2.7509168837541891</v>
      </c>
      <c r="AF560">
        <f t="shared" si="167"/>
        <v>0.8948669201520898</v>
      </c>
      <c r="AG560">
        <f t="shared" si="161"/>
        <v>1.1150190114068463</v>
      </c>
      <c r="AH560" s="14">
        <f t="shared" si="162"/>
        <v>19785.397225030498</v>
      </c>
      <c r="AI560">
        <f t="shared" si="163"/>
        <v>21831.611876029659</v>
      </c>
      <c r="AJ560" s="14">
        <f t="shared" si="164"/>
        <v>2046.2146509991617</v>
      </c>
      <c r="AK560" s="14">
        <f t="shared" si="169"/>
        <v>9548.1955144222957</v>
      </c>
      <c r="AL560">
        <f t="shared" si="165"/>
        <v>1.1034204483097512</v>
      </c>
      <c r="AM560">
        <f t="shared" si="171"/>
        <v>1.6735035431681823E-3</v>
      </c>
      <c r="AN560" s="15">
        <f t="shared" si="166"/>
        <v>1</v>
      </c>
    </row>
    <row r="561" spans="1:40" x14ac:dyDescent="0.25">
      <c r="A561" s="2">
        <v>40332</v>
      </c>
      <c r="B561" s="2">
        <v>40353</v>
      </c>
      <c r="C561" t="s">
        <v>15</v>
      </c>
      <c r="D561">
        <v>5000</v>
      </c>
      <c r="E561">
        <v>98.85</v>
      </c>
      <c r="F561">
        <v>98.85</v>
      </c>
      <c r="G561">
        <v>71.5</v>
      </c>
      <c r="H561">
        <v>74.900000000000006</v>
      </c>
      <c r="I561" t="s">
        <v>16</v>
      </c>
      <c r="J561">
        <v>151.9</v>
      </c>
      <c r="K561">
        <v>177.4</v>
      </c>
      <c r="L561">
        <v>148.75</v>
      </c>
      <c r="M561">
        <v>166.45</v>
      </c>
      <c r="N561">
        <v>5110.5</v>
      </c>
      <c r="O561">
        <v>283.64999999999998</v>
      </c>
      <c r="P561">
        <f>VLOOKUP($A561,Sheet2!$A:$E,2,0)</f>
        <v>5020.1499999999996</v>
      </c>
      <c r="Q561">
        <f>VLOOKUP($A561,Sheet2!$A:$E,3,0)</f>
        <v>5125.7</v>
      </c>
      <c r="R561">
        <f>VLOOKUP($A561,Sheet2!$A:$E,4,0)</f>
        <v>5020.1499999999996</v>
      </c>
      <c r="S561">
        <f>VLOOKUP($A561,Sheet2!$A:$E,5,0)</f>
        <v>5110.5</v>
      </c>
      <c r="T561">
        <f t="shared" si="153"/>
        <v>71.5</v>
      </c>
      <c r="U561">
        <f t="shared" si="154"/>
        <v>98.85</v>
      </c>
      <c r="V561">
        <f t="shared" si="155"/>
        <v>148.75</v>
      </c>
      <c r="W561">
        <f t="shared" si="156"/>
        <v>177.4</v>
      </c>
      <c r="X561" s="5">
        <f t="shared" si="157"/>
        <v>250.75</v>
      </c>
      <c r="Y561">
        <f t="shared" si="158"/>
        <v>250.75</v>
      </c>
      <c r="Z561">
        <f t="shared" si="159"/>
        <v>241.35</v>
      </c>
      <c r="AA561">
        <f t="shared" si="160"/>
        <v>241.35</v>
      </c>
      <c r="AB561">
        <f>IF(Z561/X561&lt;'model parameter'!$B$2,'model parameter'!$B$2,IF(Y561/X561&gt;'model parameter'!$B$1,'model parameter'!$B$1,AA561/X561))</f>
        <v>0.9625124626121635</v>
      </c>
      <c r="AC561">
        <f t="shared" si="170"/>
        <v>8.1033361001251913E-2</v>
      </c>
      <c r="AD561">
        <f t="shared" si="168"/>
        <v>2.7134293463663526</v>
      </c>
      <c r="AF561">
        <f t="shared" si="167"/>
        <v>0.9625124626121635</v>
      </c>
      <c r="AG561">
        <f t="shared" si="161"/>
        <v>1</v>
      </c>
      <c r="AH561" s="14">
        <f t="shared" si="162"/>
        <v>18866.032569355124</v>
      </c>
      <c r="AI561">
        <f t="shared" si="163"/>
        <v>18040.873490313697</v>
      </c>
      <c r="AJ561" s="14">
        <f t="shared" si="164"/>
        <v>-825.15907904142659</v>
      </c>
      <c r="AK561" s="14">
        <f t="shared" si="169"/>
        <v>8723.0364353808691</v>
      </c>
      <c r="AL561">
        <f t="shared" si="165"/>
        <v>0.95626218305263788</v>
      </c>
      <c r="AM561">
        <f t="shared" si="171"/>
        <v>1.6003081515363305E-3</v>
      </c>
      <c r="AN561" s="15">
        <f t="shared" si="166"/>
        <v>0</v>
      </c>
    </row>
    <row r="562" spans="1:40" x14ac:dyDescent="0.25">
      <c r="A562" s="2">
        <v>40333</v>
      </c>
      <c r="B562" s="2">
        <v>40353</v>
      </c>
      <c r="C562" t="s">
        <v>15</v>
      </c>
      <c r="D562">
        <v>5000</v>
      </c>
      <c r="E562">
        <v>75</v>
      </c>
      <c r="F562">
        <v>81.8</v>
      </c>
      <c r="G562">
        <v>54.3</v>
      </c>
      <c r="H562">
        <v>59.9</v>
      </c>
      <c r="I562" t="s">
        <v>16</v>
      </c>
      <c r="J562">
        <v>163.5</v>
      </c>
      <c r="K562">
        <v>186.5</v>
      </c>
      <c r="L562">
        <v>150.05000000000001</v>
      </c>
      <c r="M562">
        <v>177.2</v>
      </c>
      <c r="N562">
        <v>5135.5</v>
      </c>
      <c r="O562">
        <v>283.64999999999998</v>
      </c>
      <c r="P562">
        <f>VLOOKUP($A562,Sheet2!$A:$E,2,0)</f>
        <v>5112.6000000000004</v>
      </c>
      <c r="Q562">
        <f>VLOOKUP($A562,Sheet2!$A:$E,3,0)</f>
        <v>5147.8999999999996</v>
      </c>
      <c r="R562">
        <f>VLOOKUP($A562,Sheet2!$A:$E,4,0)</f>
        <v>5091.6000000000004</v>
      </c>
      <c r="S562">
        <f>VLOOKUP($A562,Sheet2!$A:$E,5,0)</f>
        <v>5135.5</v>
      </c>
      <c r="T562">
        <f t="shared" si="153"/>
        <v>54.3</v>
      </c>
      <c r="U562">
        <f t="shared" si="154"/>
        <v>58.449999999999818</v>
      </c>
      <c r="V562">
        <f t="shared" si="155"/>
        <v>173.40000000000055</v>
      </c>
      <c r="W562">
        <f t="shared" si="156"/>
        <v>186.5</v>
      </c>
      <c r="X562" s="5">
        <f t="shared" si="157"/>
        <v>238.5</v>
      </c>
      <c r="Y562">
        <f t="shared" si="158"/>
        <v>255.20000000000056</v>
      </c>
      <c r="Z562">
        <f t="shared" si="159"/>
        <v>208.49999999999983</v>
      </c>
      <c r="AA562">
        <f t="shared" si="160"/>
        <v>237.1</v>
      </c>
      <c r="AB562">
        <f>IF(Z562/X562&lt;'model parameter'!$B$2,'model parameter'!$B$2,IF(Y562/X562&gt;'model parameter'!$B$1,'model parameter'!$B$1,AA562/X562))</f>
        <v>0.99412997903563938</v>
      </c>
      <c r="AC562">
        <f t="shared" si="170"/>
        <v>8.055769347336196E-2</v>
      </c>
      <c r="AD562">
        <f t="shared" si="168"/>
        <v>2.7075593254019918</v>
      </c>
      <c r="AF562">
        <f t="shared" si="167"/>
        <v>0.87421383647798667</v>
      </c>
      <c r="AG562">
        <f t="shared" si="161"/>
        <v>1.0700209643605894</v>
      </c>
      <c r="AH562" s="14">
        <f t="shared" si="162"/>
        <v>17946.66791367975</v>
      </c>
      <c r="AI562">
        <f t="shared" si="163"/>
        <v>17722.355535800198</v>
      </c>
      <c r="AJ562" s="14">
        <f t="shared" si="164"/>
        <v>-224.31237787955251</v>
      </c>
      <c r="AK562" s="14">
        <f t="shared" si="169"/>
        <v>8498.7240575013166</v>
      </c>
      <c r="AL562">
        <f t="shared" si="165"/>
        <v>0.98750116852005876</v>
      </c>
      <c r="AM562">
        <f t="shared" si="171"/>
        <v>1.5803061696343017E-3</v>
      </c>
      <c r="AN562" s="15">
        <f t="shared" si="166"/>
        <v>0</v>
      </c>
    </row>
    <row r="563" spans="1:40" x14ac:dyDescent="0.25">
      <c r="A563" s="2">
        <v>40336</v>
      </c>
      <c r="B563" s="2">
        <v>40353</v>
      </c>
      <c r="C563" t="s">
        <v>15</v>
      </c>
      <c r="D563">
        <v>5000</v>
      </c>
      <c r="E563">
        <v>101.35</v>
      </c>
      <c r="F563">
        <v>123.9</v>
      </c>
      <c r="G563">
        <v>100.05</v>
      </c>
      <c r="H563">
        <v>105.05</v>
      </c>
      <c r="I563" t="s">
        <v>16</v>
      </c>
      <c r="J563">
        <v>120.1</v>
      </c>
      <c r="K563">
        <v>129.94999999999999</v>
      </c>
      <c r="L563">
        <v>100</v>
      </c>
      <c r="M563">
        <v>123.8</v>
      </c>
      <c r="N563">
        <v>5034</v>
      </c>
      <c r="O563">
        <v>283.64999999999998</v>
      </c>
      <c r="P563">
        <f>VLOOKUP($A563,Sheet2!$A:$E,2,0)</f>
        <v>5132.95</v>
      </c>
      <c r="Q563">
        <f>VLOOKUP($A563,Sheet2!$A:$E,3,0)</f>
        <v>5132.95</v>
      </c>
      <c r="R563">
        <f>VLOOKUP($A563,Sheet2!$A:$E,4,0)</f>
        <v>5004.25</v>
      </c>
      <c r="S563">
        <f>VLOOKUP($A563,Sheet2!$A:$E,5,0)</f>
        <v>5034</v>
      </c>
      <c r="T563">
        <f t="shared" si="153"/>
        <v>100.05</v>
      </c>
      <c r="U563">
        <f t="shared" si="154"/>
        <v>95.75</v>
      </c>
      <c r="V563">
        <f t="shared" si="155"/>
        <v>128.14999999999964</v>
      </c>
      <c r="W563">
        <f t="shared" si="156"/>
        <v>129.94999999999999</v>
      </c>
      <c r="X563" s="5">
        <f t="shared" si="157"/>
        <v>221.45</v>
      </c>
      <c r="Y563">
        <f t="shared" si="158"/>
        <v>252.04999999999964</v>
      </c>
      <c r="Z563">
        <f t="shared" si="159"/>
        <v>195.75</v>
      </c>
      <c r="AA563">
        <f t="shared" si="160"/>
        <v>228.85</v>
      </c>
      <c r="AB563">
        <f>IF(Z563/X563&lt;'model parameter'!$B$2,'model parameter'!$B$2,IF(Y563/X563&gt;'model parameter'!$B$1,'model parameter'!$B$1,AA563/X563))</f>
        <v>1.1100000000000001</v>
      </c>
      <c r="AC563">
        <f t="shared" si="170"/>
        <v>8.9419039755431778E-2</v>
      </c>
      <c r="AD563">
        <f t="shared" si="168"/>
        <v>2.8175593254019917</v>
      </c>
      <c r="AF563">
        <f t="shared" si="167"/>
        <v>0.88394671483404841</v>
      </c>
      <c r="AG563">
        <f t="shared" si="161"/>
        <v>1.1381801761119876</v>
      </c>
      <c r="AH563" s="14">
        <f t="shared" si="162"/>
        <v>16667.062413331576</v>
      </c>
      <c r="AI563">
        <f t="shared" si="163"/>
        <v>18375.092506349691</v>
      </c>
      <c r="AJ563" s="14">
        <f t="shared" si="164"/>
        <v>1708.0300930181147</v>
      </c>
      <c r="AK563" s="14">
        <f t="shared" si="169"/>
        <v>10206.754150519431</v>
      </c>
      <c r="AL563">
        <f t="shared" si="165"/>
        <v>1.1024793722288999</v>
      </c>
      <c r="AM563">
        <f t="shared" si="171"/>
        <v>1.7422549538278823E-3</v>
      </c>
      <c r="AN563" s="15">
        <f t="shared" si="166"/>
        <v>1</v>
      </c>
    </row>
    <row r="564" spans="1:40" x14ac:dyDescent="0.25">
      <c r="A564" s="2">
        <v>40337</v>
      </c>
      <c r="B564" s="2">
        <v>40353</v>
      </c>
      <c r="C564" t="s">
        <v>15</v>
      </c>
      <c r="D564">
        <v>5000</v>
      </c>
      <c r="E564">
        <v>101.8</v>
      </c>
      <c r="F564">
        <v>149.5</v>
      </c>
      <c r="G564">
        <v>84.35</v>
      </c>
      <c r="H564">
        <v>133.65</v>
      </c>
      <c r="I564" t="s">
        <v>16</v>
      </c>
      <c r="J564">
        <v>120</v>
      </c>
      <c r="K564">
        <v>136.4</v>
      </c>
      <c r="L564">
        <v>85</v>
      </c>
      <c r="M564">
        <v>91.85</v>
      </c>
      <c r="N564">
        <v>4987.1000000000004</v>
      </c>
      <c r="O564">
        <v>283.64999999999998</v>
      </c>
      <c r="P564">
        <f>VLOOKUP($A564,Sheet2!$A:$E,2,0)</f>
        <v>5036.7</v>
      </c>
      <c r="Q564">
        <f>VLOOKUP($A564,Sheet2!$A:$E,3,0)</f>
        <v>5071.3500000000004</v>
      </c>
      <c r="R564">
        <f>VLOOKUP($A564,Sheet2!$A:$E,4,0)</f>
        <v>4967.3</v>
      </c>
      <c r="S564">
        <f>VLOOKUP($A564,Sheet2!$A:$E,5,0)</f>
        <v>4987.1000000000004</v>
      </c>
      <c r="T564">
        <f t="shared" si="153"/>
        <v>84.35</v>
      </c>
      <c r="U564">
        <f t="shared" si="154"/>
        <v>117.69999999999982</v>
      </c>
      <c r="V564">
        <f t="shared" si="155"/>
        <v>116.80000000000018</v>
      </c>
      <c r="W564">
        <f t="shared" si="156"/>
        <v>136.4</v>
      </c>
      <c r="X564" s="5">
        <f t="shared" si="157"/>
        <v>221.8</v>
      </c>
      <c r="Y564">
        <f t="shared" si="158"/>
        <v>266.30000000000018</v>
      </c>
      <c r="Z564">
        <f t="shared" si="159"/>
        <v>202.69999999999982</v>
      </c>
      <c r="AA564">
        <f t="shared" si="160"/>
        <v>225.5</v>
      </c>
      <c r="AB564">
        <f>IF(Z564/X564&lt;'model parameter'!$B$2,'model parameter'!$B$2,IF(Y564/X564&gt;'model parameter'!$B$1,'model parameter'!$B$1,AA564/X564))</f>
        <v>1.1100000000000001</v>
      </c>
      <c r="AC564">
        <f t="shared" si="170"/>
        <v>9.9255134128529279E-2</v>
      </c>
      <c r="AD564">
        <f t="shared" si="168"/>
        <v>2.927559325401992</v>
      </c>
      <c r="AF564">
        <f t="shared" si="167"/>
        <v>0.9138863841298458</v>
      </c>
      <c r="AG564">
        <f t="shared" si="161"/>
        <v>1.20063119927863</v>
      </c>
      <c r="AH564" s="14">
        <f t="shared" si="162"/>
        <v>16693.329974922301</v>
      </c>
      <c r="AI564">
        <f t="shared" si="163"/>
        <v>18404.208794662278</v>
      </c>
      <c r="AJ564" s="14">
        <f t="shared" si="164"/>
        <v>1710.8788197399772</v>
      </c>
      <c r="AK564" s="14">
        <f t="shared" si="169"/>
        <v>11917.632970259408</v>
      </c>
      <c r="AL564">
        <f t="shared" si="165"/>
        <v>1.1024887678078705</v>
      </c>
      <c r="AM564">
        <f t="shared" si="171"/>
        <v>1.9208165172528602E-3</v>
      </c>
      <c r="AN564" s="15">
        <f t="shared" si="166"/>
        <v>0</v>
      </c>
    </row>
    <row r="565" spans="1:40" x14ac:dyDescent="0.25">
      <c r="A565" s="2">
        <v>40338</v>
      </c>
      <c r="B565" s="2">
        <v>40353</v>
      </c>
      <c r="C565" t="s">
        <v>15</v>
      </c>
      <c r="D565">
        <v>5000</v>
      </c>
      <c r="E565">
        <v>125</v>
      </c>
      <c r="F565">
        <v>135</v>
      </c>
      <c r="G565">
        <v>86.55</v>
      </c>
      <c r="H565">
        <v>113.3</v>
      </c>
      <c r="I565" t="s">
        <v>16</v>
      </c>
      <c r="J565">
        <v>91.1</v>
      </c>
      <c r="K565">
        <v>131</v>
      </c>
      <c r="L565">
        <v>86.6</v>
      </c>
      <c r="M565">
        <v>100.95</v>
      </c>
      <c r="N565">
        <v>5000.3</v>
      </c>
      <c r="O565">
        <v>283.64999999999998</v>
      </c>
      <c r="P565">
        <f>VLOOKUP($A565,Sheet2!$A:$E,2,0)</f>
        <v>4985.05</v>
      </c>
      <c r="Q565">
        <f>VLOOKUP($A565,Sheet2!$A:$E,3,0)</f>
        <v>5050.6000000000004</v>
      </c>
      <c r="R565">
        <f>VLOOKUP($A565,Sheet2!$A:$E,4,0)</f>
        <v>4980.1000000000004</v>
      </c>
      <c r="S565">
        <f>VLOOKUP($A565,Sheet2!$A:$E,5,0)</f>
        <v>5000.3</v>
      </c>
      <c r="T565">
        <f t="shared" si="153"/>
        <v>86.55</v>
      </c>
      <c r="U565">
        <f t="shared" si="154"/>
        <v>106.5</v>
      </c>
      <c r="V565">
        <f t="shared" si="155"/>
        <v>115.10000000000036</v>
      </c>
      <c r="W565">
        <f t="shared" si="156"/>
        <v>131</v>
      </c>
      <c r="X565" s="5">
        <f t="shared" si="157"/>
        <v>216.1</v>
      </c>
      <c r="Y565">
        <f t="shared" si="158"/>
        <v>250.10000000000036</v>
      </c>
      <c r="Z565">
        <f t="shared" si="159"/>
        <v>193.1</v>
      </c>
      <c r="AA565">
        <f t="shared" si="160"/>
        <v>214.25</v>
      </c>
      <c r="AB565">
        <f>IF(Z565/X565&lt;'model parameter'!$B$2,'model parameter'!$B$2,IF(Y565/X565&gt;'model parameter'!$B$1,'model parameter'!$B$1,AA565/X565))</f>
        <v>1.1100000000000001</v>
      </c>
      <c r="AC565">
        <f t="shared" si="170"/>
        <v>0.11017319888266751</v>
      </c>
      <c r="AD565">
        <f t="shared" si="168"/>
        <v>3.0375593254019924</v>
      </c>
      <c r="AF565">
        <f t="shared" si="167"/>
        <v>0.89356779268857012</v>
      </c>
      <c r="AG565">
        <f t="shared" si="161"/>
        <v>1.1573345673299416</v>
      </c>
      <c r="AH565" s="14">
        <f t="shared" si="162"/>
        <v>16265.543971873351</v>
      </c>
      <c r="AI565">
        <f t="shared" si="163"/>
        <v>17930.029242142999</v>
      </c>
      <c r="AJ565" s="14">
        <f t="shared" si="164"/>
        <v>1664.485270269648</v>
      </c>
      <c r="AK565" s="14">
        <f t="shared" si="169"/>
        <v>13582.118240529056</v>
      </c>
      <c r="AL565">
        <f t="shared" si="165"/>
        <v>1.1023319769168436</v>
      </c>
      <c r="AM565">
        <f t="shared" si="171"/>
        <v>2.1173774687578716E-3</v>
      </c>
      <c r="AN565" s="15">
        <f t="shared" si="166"/>
        <v>1</v>
      </c>
    </row>
    <row r="566" spans="1:40" x14ac:dyDescent="0.25">
      <c r="A566" s="2">
        <v>40339</v>
      </c>
      <c r="B566" s="2">
        <v>40353</v>
      </c>
      <c r="C566" t="s">
        <v>15</v>
      </c>
      <c r="D566">
        <v>5000</v>
      </c>
      <c r="E566">
        <v>106</v>
      </c>
      <c r="F566">
        <v>106</v>
      </c>
      <c r="G566">
        <v>61.5</v>
      </c>
      <c r="H566">
        <v>64.900000000000006</v>
      </c>
      <c r="I566" t="s">
        <v>16</v>
      </c>
      <c r="J566">
        <v>107.65</v>
      </c>
      <c r="K566">
        <v>153.19999999999999</v>
      </c>
      <c r="L566">
        <v>105.2</v>
      </c>
      <c r="M566">
        <v>147.69999999999999</v>
      </c>
      <c r="N566">
        <v>5078.6000000000004</v>
      </c>
      <c r="O566">
        <v>283.64999999999998</v>
      </c>
      <c r="P566">
        <f>VLOOKUP($A566,Sheet2!$A:$E,2,0)</f>
        <v>4999.6000000000004</v>
      </c>
      <c r="Q566">
        <f>VLOOKUP($A566,Sheet2!$A:$E,3,0)</f>
        <v>5085.2</v>
      </c>
      <c r="R566">
        <f>VLOOKUP($A566,Sheet2!$A:$E,4,0)</f>
        <v>4997.6000000000004</v>
      </c>
      <c r="S566">
        <f>VLOOKUP($A566,Sheet2!$A:$E,5,0)</f>
        <v>5078.6000000000004</v>
      </c>
      <c r="T566">
        <f t="shared" si="153"/>
        <v>68</v>
      </c>
      <c r="U566">
        <f t="shared" si="154"/>
        <v>106</v>
      </c>
      <c r="V566">
        <f t="shared" si="155"/>
        <v>105.2</v>
      </c>
      <c r="W566">
        <f t="shared" si="156"/>
        <v>146.69999999999982</v>
      </c>
      <c r="X566" s="5">
        <f t="shared" si="157"/>
        <v>213.65</v>
      </c>
      <c r="Y566">
        <f t="shared" si="158"/>
        <v>221.2</v>
      </c>
      <c r="Z566">
        <f t="shared" si="159"/>
        <v>208.19999999999982</v>
      </c>
      <c r="AA566">
        <f t="shared" si="160"/>
        <v>212.6</v>
      </c>
      <c r="AB566">
        <f>IF(Z566/X566&lt;'model parameter'!$B$2,'model parameter'!$B$2,IF(Y566/X566&gt;'model parameter'!$B$1,'model parameter'!$B$1,AA566/X566))</f>
        <v>0.99508542007956935</v>
      </c>
      <c r="AC566">
        <f t="shared" si="170"/>
        <v>0.10963174389166915</v>
      </c>
      <c r="AD566">
        <f t="shared" si="168"/>
        <v>3.0326447454815617</v>
      </c>
      <c r="AF566">
        <f t="shared" si="167"/>
        <v>0.97449098993681171</v>
      </c>
      <c r="AG566">
        <f t="shared" si="161"/>
        <v>1.0353381699040487</v>
      </c>
      <c r="AH566" s="14">
        <f t="shared" si="162"/>
        <v>16081.671040738274</v>
      </c>
      <c r="AI566">
        <f t="shared" si="163"/>
        <v>15886.1932097812</v>
      </c>
      <c r="AJ566" s="14">
        <f t="shared" si="164"/>
        <v>-195.47783095707382</v>
      </c>
      <c r="AK566" s="14">
        <f t="shared" si="169"/>
        <v>13386.640409571983</v>
      </c>
      <c r="AL566">
        <f t="shared" si="165"/>
        <v>0.98784468165889683</v>
      </c>
      <c r="AM566">
        <f t="shared" si="171"/>
        <v>2.0916400715768405E-3</v>
      </c>
      <c r="AN566" s="15">
        <f t="shared" si="166"/>
        <v>0</v>
      </c>
    </row>
    <row r="567" spans="1:40" x14ac:dyDescent="0.25">
      <c r="A567" s="2">
        <v>40340</v>
      </c>
      <c r="B567" s="2">
        <v>40353</v>
      </c>
      <c r="C567" t="s">
        <v>15</v>
      </c>
      <c r="D567">
        <v>5000</v>
      </c>
      <c r="E567">
        <v>52</v>
      </c>
      <c r="F567">
        <v>55.75</v>
      </c>
      <c r="G567">
        <v>41.5</v>
      </c>
      <c r="H567">
        <v>46.65</v>
      </c>
      <c r="I567" t="s">
        <v>16</v>
      </c>
      <c r="J567">
        <v>170</v>
      </c>
      <c r="K567">
        <v>175</v>
      </c>
      <c r="L567">
        <v>143</v>
      </c>
      <c r="M567">
        <v>160</v>
      </c>
      <c r="N567">
        <v>5119.3500000000004</v>
      </c>
      <c r="O567">
        <v>283.64999999999998</v>
      </c>
      <c r="P567">
        <f>VLOOKUP($A567,Sheet2!$A:$E,2,0)</f>
        <v>5078.75</v>
      </c>
      <c r="Q567">
        <f>VLOOKUP($A567,Sheet2!$A:$E,3,0)</f>
        <v>5139.05</v>
      </c>
      <c r="R567">
        <f>VLOOKUP($A567,Sheet2!$A:$E,4,0)</f>
        <v>5078.75</v>
      </c>
      <c r="S567">
        <f>VLOOKUP($A567,Sheet2!$A:$E,5,0)</f>
        <v>5119.3500000000004</v>
      </c>
      <c r="T567">
        <f t="shared" si="153"/>
        <v>41.5</v>
      </c>
      <c r="U567">
        <f t="shared" si="154"/>
        <v>55.75</v>
      </c>
      <c r="V567">
        <f t="shared" si="155"/>
        <v>143</v>
      </c>
      <c r="W567">
        <f t="shared" si="156"/>
        <v>175</v>
      </c>
      <c r="X567" s="5">
        <f t="shared" si="157"/>
        <v>222</v>
      </c>
      <c r="Y567">
        <f t="shared" si="158"/>
        <v>222</v>
      </c>
      <c r="Z567">
        <f t="shared" si="159"/>
        <v>198.75</v>
      </c>
      <c r="AA567">
        <f t="shared" si="160"/>
        <v>206.65</v>
      </c>
      <c r="AB567">
        <f>IF(Z567/X567&lt;'model parameter'!$B$2,'model parameter'!$B$2,IF(Y567/X567&gt;'model parameter'!$B$1,'model parameter'!$B$1,AA567/X567))</f>
        <v>0.93085585585585584</v>
      </c>
      <c r="AC567">
        <f t="shared" si="170"/>
        <v>0.10205135078924968</v>
      </c>
      <c r="AD567">
        <f t="shared" si="168"/>
        <v>2.9635006013374174</v>
      </c>
      <c r="AF567">
        <f t="shared" si="167"/>
        <v>0.89527027027027029</v>
      </c>
      <c r="AG567">
        <f t="shared" si="161"/>
        <v>1</v>
      </c>
      <c r="AH567" s="14">
        <f t="shared" si="162"/>
        <v>16708.340010117001</v>
      </c>
      <c r="AI567">
        <f t="shared" si="163"/>
        <v>15440.268073462299</v>
      </c>
      <c r="AJ567" s="14">
        <f t="shared" si="164"/>
        <v>-1268.0719366547019</v>
      </c>
      <c r="AK567" s="14">
        <f t="shared" si="169"/>
        <v>12118.568472917281</v>
      </c>
      <c r="AL567">
        <f t="shared" si="165"/>
        <v>0.92410545057816174</v>
      </c>
      <c r="AM567">
        <f t="shared" si="171"/>
        <v>1.9328959907918546E-3</v>
      </c>
      <c r="AN567" s="15">
        <f t="shared" si="166"/>
        <v>0</v>
      </c>
    </row>
    <row r="568" spans="1:40" x14ac:dyDescent="0.25">
      <c r="A568" s="2">
        <v>40343</v>
      </c>
      <c r="B568" s="2">
        <v>40353</v>
      </c>
      <c r="C568" t="s">
        <v>15</v>
      </c>
      <c r="D568">
        <v>5000</v>
      </c>
      <c r="E568">
        <v>36</v>
      </c>
      <c r="F568">
        <v>36</v>
      </c>
      <c r="G568">
        <v>17.95</v>
      </c>
      <c r="H568">
        <v>18.75</v>
      </c>
      <c r="I568" t="s">
        <v>16</v>
      </c>
      <c r="J568">
        <v>160</v>
      </c>
      <c r="K568">
        <v>224.55</v>
      </c>
      <c r="L568">
        <v>160</v>
      </c>
      <c r="M568">
        <v>220.6</v>
      </c>
      <c r="N568">
        <v>5197.7</v>
      </c>
      <c r="O568">
        <v>283.64999999999998</v>
      </c>
      <c r="P568">
        <f>VLOOKUP($A568,Sheet2!$A:$E,2,0)</f>
        <v>5120.1499999999996</v>
      </c>
      <c r="Q568">
        <f>VLOOKUP($A568,Sheet2!$A:$E,3,0)</f>
        <v>5201.25</v>
      </c>
      <c r="R568">
        <f>VLOOKUP($A568,Sheet2!$A:$E,4,0)</f>
        <v>5120.1499999999996</v>
      </c>
      <c r="S568">
        <f>VLOOKUP($A568,Sheet2!$A:$E,5,0)</f>
        <v>5197.7</v>
      </c>
      <c r="T568">
        <f t="shared" si="153"/>
        <v>23.300000000000182</v>
      </c>
      <c r="U568">
        <f t="shared" si="154"/>
        <v>36</v>
      </c>
      <c r="V568">
        <f t="shared" si="155"/>
        <v>160</v>
      </c>
      <c r="W568">
        <f t="shared" si="156"/>
        <v>219.19999999999982</v>
      </c>
      <c r="X568" s="5">
        <f t="shared" si="157"/>
        <v>196</v>
      </c>
      <c r="Y568">
        <f t="shared" si="158"/>
        <v>247.85000000000019</v>
      </c>
      <c r="Z568">
        <f t="shared" si="159"/>
        <v>196</v>
      </c>
      <c r="AA568">
        <f t="shared" si="160"/>
        <v>239.35</v>
      </c>
      <c r="AB568">
        <f>IF(Z568/X568&lt;'model parameter'!$B$2,'model parameter'!$B$2,IF(Y568/X568&gt;'model parameter'!$B$1,'model parameter'!$B$1,AA568/X568))</f>
        <v>1.1100000000000001</v>
      </c>
      <c r="AC568">
        <f t="shared" si="170"/>
        <v>0.11327699937606715</v>
      </c>
      <c r="AD568">
        <f t="shared" si="168"/>
        <v>3.0735006013374173</v>
      </c>
      <c r="AF568">
        <f t="shared" si="167"/>
        <v>1</v>
      </c>
      <c r="AG568">
        <f t="shared" si="161"/>
        <v>1.2645408163265317</v>
      </c>
      <c r="AH568" s="14">
        <f t="shared" si="162"/>
        <v>14757.035434805999</v>
      </c>
      <c r="AI568">
        <f t="shared" si="163"/>
        <v>16257.922399048721</v>
      </c>
      <c r="AJ568" s="14">
        <f t="shared" si="164"/>
        <v>1500.8869642427217</v>
      </c>
      <c r="AK568" s="14">
        <f t="shared" si="169"/>
        <v>13619.455437160002</v>
      </c>
      <c r="AL568">
        <f t="shared" si="165"/>
        <v>1.1017065365786629</v>
      </c>
      <c r="AM568">
        <f t="shared" si="171"/>
        <v>2.1294841475820773E-3</v>
      </c>
      <c r="AN568" s="15">
        <f t="shared" si="166"/>
        <v>0</v>
      </c>
    </row>
    <row r="569" spans="1:40" x14ac:dyDescent="0.25">
      <c r="A569" s="2">
        <v>40344</v>
      </c>
      <c r="B569" s="2">
        <v>40353</v>
      </c>
      <c r="C569" t="s">
        <v>15</v>
      </c>
      <c r="D569">
        <v>5000</v>
      </c>
      <c r="E569">
        <v>22</v>
      </c>
      <c r="F569">
        <v>22</v>
      </c>
      <c r="G569">
        <v>11.15</v>
      </c>
      <c r="H569">
        <v>12.2</v>
      </c>
      <c r="I569" t="s">
        <v>16</v>
      </c>
      <c r="J569">
        <v>212.25</v>
      </c>
      <c r="K569">
        <v>253.9</v>
      </c>
      <c r="L569">
        <v>192.2</v>
      </c>
      <c r="M569">
        <v>245.25</v>
      </c>
      <c r="N569">
        <v>5222.3500000000004</v>
      </c>
      <c r="O569">
        <v>283.64999999999998</v>
      </c>
      <c r="P569">
        <f>VLOOKUP($A569,Sheet2!$A:$E,2,0)</f>
        <v>5201.3</v>
      </c>
      <c r="Q569">
        <f>VLOOKUP($A569,Sheet2!$A:$E,3,0)</f>
        <v>5231.45</v>
      </c>
      <c r="R569">
        <f>VLOOKUP($A569,Sheet2!$A:$E,4,0)</f>
        <v>5171.05</v>
      </c>
      <c r="S569">
        <f>VLOOKUP($A569,Sheet2!$A:$E,5,0)</f>
        <v>5222.3500000000004</v>
      </c>
      <c r="T569">
        <f t="shared" si="153"/>
        <v>22.449999999999818</v>
      </c>
      <c r="U569">
        <f t="shared" si="154"/>
        <v>21.149999999999636</v>
      </c>
      <c r="V569">
        <f t="shared" si="155"/>
        <v>193.05000000000018</v>
      </c>
      <c r="W569">
        <f t="shared" si="156"/>
        <v>242.59999999999945</v>
      </c>
      <c r="X569" s="5">
        <f t="shared" si="157"/>
        <v>234.25</v>
      </c>
      <c r="Y569">
        <f t="shared" si="158"/>
        <v>276.3499999999998</v>
      </c>
      <c r="Z569">
        <f t="shared" si="159"/>
        <v>213.34999999999962</v>
      </c>
      <c r="AA569">
        <f t="shared" si="160"/>
        <v>257.45</v>
      </c>
      <c r="AB569">
        <f>IF(Z569/X569&lt;'model parameter'!$B$2,'model parameter'!$B$2,IF(Y569/X569&gt;'model parameter'!$B$1,'model parameter'!$B$1,AA569/X569))</f>
        <v>1.1100000000000001</v>
      </c>
      <c r="AC569">
        <f t="shared" si="170"/>
        <v>0.12573746930743454</v>
      </c>
      <c r="AD569">
        <f t="shared" si="168"/>
        <v>3.1835006013374176</v>
      </c>
      <c r="AF569">
        <f t="shared" si="167"/>
        <v>0.91077908217715953</v>
      </c>
      <c r="AG569">
        <f t="shared" si="161"/>
        <v>1.1797225186766267</v>
      </c>
      <c r="AH569" s="14">
        <f t="shared" si="162"/>
        <v>17627.704665792375</v>
      </c>
      <c r="AI569">
        <f t="shared" si="163"/>
        <v>19439.916764638587</v>
      </c>
      <c r="AJ569" s="14">
        <f t="shared" si="164"/>
        <v>1812.212098846212</v>
      </c>
      <c r="AK569" s="14">
        <f t="shared" si="169"/>
        <v>15431.667536006215</v>
      </c>
      <c r="AL569">
        <f t="shared" si="165"/>
        <v>1.1028047685846996</v>
      </c>
      <c r="AM569">
        <f t="shared" si="171"/>
        <v>2.3484052725790388E-3</v>
      </c>
      <c r="AN569" s="15">
        <f t="shared" si="166"/>
        <v>0</v>
      </c>
    </row>
    <row r="570" spans="1:40" x14ac:dyDescent="0.25">
      <c r="A570" s="2">
        <v>40345</v>
      </c>
      <c r="B570" s="2">
        <v>40353</v>
      </c>
      <c r="C570" t="s">
        <v>15</v>
      </c>
      <c r="D570">
        <v>5000</v>
      </c>
      <c r="E570">
        <v>8.1</v>
      </c>
      <c r="F570">
        <v>15.85</v>
      </c>
      <c r="G570">
        <v>8.1</v>
      </c>
      <c r="H570">
        <v>11.55</v>
      </c>
      <c r="I570" t="s">
        <v>16</v>
      </c>
      <c r="J570">
        <v>250</v>
      </c>
      <c r="K570">
        <v>254.9</v>
      </c>
      <c r="L570">
        <v>222.5</v>
      </c>
      <c r="M570">
        <v>234.4</v>
      </c>
      <c r="N570">
        <v>5233.3500000000004</v>
      </c>
      <c r="O570">
        <v>283.64999999999998</v>
      </c>
      <c r="P570">
        <f>VLOOKUP($A570,Sheet2!$A:$E,2,0)</f>
        <v>5225.05</v>
      </c>
      <c r="Q570">
        <f>VLOOKUP($A570,Sheet2!$A:$E,3,0)</f>
        <v>5255.65</v>
      </c>
      <c r="R570">
        <f>VLOOKUP($A570,Sheet2!$A:$E,4,0)</f>
        <v>5214.8999999999996</v>
      </c>
      <c r="S570">
        <f>VLOOKUP($A570,Sheet2!$A:$E,5,0)</f>
        <v>5233.3500000000004</v>
      </c>
      <c r="T570">
        <f t="shared" si="153"/>
        <v>8.1</v>
      </c>
      <c r="U570">
        <f t="shared" si="154"/>
        <v>7.6000000000003638</v>
      </c>
      <c r="V570">
        <f t="shared" si="155"/>
        <v>230.75</v>
      </c>
      <c r="W570">
        <f t="shared" si="156"/>
        <v>254.9</v>
      </c>
      <c r="X570" s="5">
        <f t="shared" si="157"/>
        <v>258.10000000000002</v>
      </c>
      <c r="Y570">
        <f t="shared" si="158"/>
        <v>263</v>
      </c>
      <c r="Z570">
        <f t="shared" si="159"/>
        <v>230.10000000000036</v>
      </c>
      <c r="AA570">
        <f t="shared" si="160"/>
        <v>245.95000000000002</v>
      </c>
      <c r="AB570">
        <f>IF(Z570/X570&lt;'model parameter'!$B$2,'model parameter'!$B$2,IF(Y570/X570&gt;'model parameter'!$B$1,'model parameter'!$B$1,AA570/X570))</f>
        <v>0.95292522278186742</v>
      </c>
      <c r="AC570">
        <f t="shared" si="170"/>
        <v>0.11981840595181528</v>
      </c>
      <c r="AD570">
        <f t="shared" si="168"/>
        <v>3.1364258241192848</v>
      </c>
      <c r="AF570">
        <f t="shared" si="167"/>
        <v>0.89151491669895522</v>
      </c>
      <c r="AG570">
        <f t="shared" si="161"/>
        <v>1.018984889577683</v>
      </c>
      <c r="AH570" s="14">
        <f t="shared" si="162"/>
        <v>19417.651362760349</v>
      </c>
      <c r="AI570">
        <f t="shared" si="163"/>
        <v>18385.622335198899</v>
      </c>
      <c r="AJ570" s="14">
        <f t="shared" si="164"/>
        <v>-1032.0290275614498</v>
      </c>
      <c r="AK570" s="14">
        <f t="shared" si="169"/>
        <v>14399.638508444765</v>
      </c>
      <c r="AL570">
        <f t="shared" si="165"/>
        <v>0.94685098582310012</v>
      </c>
      <c r="AM570">
        <f t="shared" si="171"/>
        <v>2.2235898474536292E-3</v>
      </c>
      <c r="AN570" s="15">
        <f t="shared" si="166"/>
        <v>0</v>
      </c>
    </row>
    <row r="571" spans="1:40" x14ac:dyDescent="0.25">
      <c r="A571" s="2">
        <v>40346</v>
      </c>
      <c r="B571" s="2">
        <v>40353</v>
      </c>
      <c r="C571" t="s">
        <v>15</v>
      </c>
      <c r="D571">
        <v>5000</v>
      </c>
      <c r="E571">
        <v>10.5</v>
      </c>
      <c r="F571">
        <v>11.45</v>
      </c>
      <c r="G571">
        <v>4.4000000000000004</v>
      </c>
      <c r="H571">
        <v>5.25</v>
      </c>
      <c r="I571" t="s">
        <v>16</v>
      </c>
      <c r="J571">
        <v>239.1</v>
      </c>
      <c r="K571">
        <v>297.95</v>
      </c>
      <c r="L571">
        <v>214.15</v>
      </c>
      <c r="M571">
        <v>287.85000000000002</v>
      </c>
      <c r="N571">
        <v>5274.85</v>
      </c>
      <c r="O571">
        <v>283.64999999999998</v>
      </c>
      <c r="P571">
        <f>VLOOKUP($A571,Sheet2!$A:$E,2,0)</f>
        <v>5233.6499999999996</v>
      </c>
      <c r="Q571">
        <f>VLOOKUP($A571,Sheet2!$A:$E,3,0)</f>
        <v>5285.55</v>
      </c>
      <c r="R571">
        <f>VLOOKUP($A571,Sheet2!$A:$E,4,0)</f>
        <v>5206.55</v>
      </c>
      <c r="S571">
        <f>VLOOKUP($A571,Sheet2!$A:$E,5,0)</f>
        <v>5274.85</v>
      </c>
      <c r="T571">
        <f t="shared" si="153"/>
        <v>12.399999999999636</v>
      </c>
      <c r="U571">
        <f t="shared" si="154"/>
        <v>7.5999999999994543</v>
      </c>
      <c r="V571">
        <f t="shared" si="155"/>
        <v>218</v>
      </c>
      <c r="W571">
        <f t="shared" si="156"/>
        <v>289.94999999999982</v>
      </c>
      <c r="X571" s="5">
        <f t="shared" si="157"/>
        <v>249.6</v>
      </c>
      <c r="Y571">
        <f t="shared" si="158"/>
        <v>310.34999999999962</v>
      </c>
      <c r="Z571">
        <f t="shared" si="159"/>
        <v>221.74999999999946</v>
      </c>
      <c r="AA571">
        <f t="shared" si="160"/>
        <v>293.10000000000002</v>
      </c>
      <c r="AB571">
        <f>IF(Z571/X571&lt;'model parameter'!$B$2,'model parameter'!$B$2,IF(Y571/X571&gt;'model parameter'!$B$1,'model parameter'!$B$1,AA571/X571))</f>
        <v>1.1100000000000001</v>
      </c>
      <c r="AC571">
        <f t="shared" si="170"/>
        <v>0.13299843060651498</v>
      </c>
      <c r="AD571">
        <f t="shared" si="168"/>
        <v>3.2464258241192852</v>
      </c>
      <c r="AF571">
        <f t="shared" si="167"/>
        <v>0.88842147435897223</v>
      </c>
      <c r="AG571">
        <f t="shared" si="161"/>
        <v>1.2433894230769216</v>
      </c>
      <c r="AH571" s="14">
        <f t="shared" si="162"/>
        <v>18779.724866985602</v>
      </c>
      <c r="AI571">
        <f t="shared" si="163"/>
        <v>20716.873980633478</v>
      </c>
      <c r="AJ571" s="14">
        <f t="shared" si="164"/>
        <v>1937.1491136478762</v>
      </c>
      <c r="AK571" s="14">
        <f t="shared" si="169"/>
        <v>16336.787622092641</v>
      </c>
      <c r="AL571">
        <f t="shared" si="165"/>
        <v>1.1031510912629687</v>
      </c>
      <c r="AM571">
        <f t="shared" si="171"/>
        <v>2.4529555667397291E-3</v>
      </c>
      <c r="AN571" s="15">
        <f t="shared" si="166"/>
        <v>1</v>
      </c>
    </row>
    <row r="572" spans="1:40" x14ac:dyDescent="0.25">
      <c r="A572" s="2">
        <v>40347</v>
      </c>
      <c r="B572" s="2">
        <v>40353</v>
      </c>
      <c r="C572" t="s">
        <v>15</v>
      </c>
      <c r="D572">
        <v>5000</v>
      </c>
      <c r="E572">
        <v>5.9</v>
      </c>
      <c r="F572">
        <v>5.9</v>
      </c>
      <c r="G572">
        <v>3</v>
      </c>
      <c r="H572">
        <v>3.6</v>
      </c>
      <c r="I572" t="s">
        <v>16</v>
      </c>
      <c r="J572">
        <v>290</v>
      </c>
      <c r="K572">
        <v>297.55</v>
      </c>
      <c r="L572">
        <v>252</v>
      </c>
      <c r="M572">
        <v>262</v>
      </c>
      <c r="N572">
        <v>5262.6</v>
      </c>
      <c r="O572">
        <v>283.64999999999998</v>
      </c>
      <c r="P572">
        <f>VLOOKUP($A572,Sheet2!$A:$E,2,0)</f>
        <v>5274.95</v>
      </c>
      <c r="Q572">
        <f>VLOOKUP($A572,Sheet2!$A:$E,3,0)</f>
        <v>5302.3</v>
      </c>
      <c r="R572">
        <f>VLOOKUP($A572,Sheet2!$A:$E,4,0)</f>
        <v>5245.5</v>
      </c>
      <c r="S572">
        <f>VLOOKUP($A572,Sheet2!$A:$E,5,0)</f>
        <v>5262.6</v>
      </c>
      <c r="T572">
        <f t="shared" si="153"/>
        <v>3</v>
      </c>
      <c r="U572">
        <f t="shared" si="154"/>
        <v>5.9</v>
      </c>
      <c r="V572">
        <f t="shared" si="155"/>
        <v>252</v>
      </c>
      <c r="W572">
        <f t="shared" si="156"/>
        <v>297.55</v>
      </c>
      <c r="X572" s="5">
        <f t="shared" si="157"/>
        <v>295.89999999999998</v>
      </c>
      <c r="Y572">
        <f t="shared" si="158"/>
        <v>300.55</v>
      </c>
      <c r="Z572">
        <f t="shared" si="159"/>
        <v>257.89999999999998</v>
      </c>
      <c r="AA572">
        <f t="shared" si="160"/>
        <v>265.60000000000002</v>
      </c>
      <c r="AB572">
        <f>IF(Z572/X572&lt;'model parameter'!$B$2,'model parameter'!$B$2,IF(Y572/X572&gt;'model parameter'!$B$1,'model parameter'!$B$1,AA572/X572))</f>
        <v>0.89760054072321749</v>
      </c>
      <c r="AC572">
        <f t="shared" si="170"/>
        <v>0.11937946322774716</v>
      </c>
      <c r="AD572">
        <f t="shared" si="168"/>
        <v>3.1440263648425026</v>
      </c>
      <c r="AF572">
        <f t="shared" si="167"/>
        <v>0.87157823589050354</v>
      </c>
      <c r="AG572">
        <f t="shared" si="161"/>
        <v>1.0157147685028727</v>
      </c>
      <c r="AH572" s="14">
        <f t="shared" si="162"/>
        <v>22254.548014558648</v>
      </c>
      <c r="AI572">
        <f t="shared" si="163"/>
        <v>19858.299466067197</v>
      </c>
      <c r="AJ572" s="14">
        <f t="shared" si="164"/>
        <v>-2396.2485484914505</v>
      </c>
      <c r="AK572" s="14">
        <f t="shared" si="169"/>
        <v>13940.53907360119</v>
      </c>
      <c r="AL572">
        <f t="shared" si="165"/>
        <v>0.89232544525623014</v>
      </c>
      <c r="AM572">
        <f t="shared" si="171"/>
        <v>2.1888346682847771E-3</v>
      </c>
      <c r="AN572" s="15">
        <f t="shared" si="166"/>
        <v>0</v>
      </c>
    </row>
    <row r="573" spans="1:40" x14ac:dyDescent="0.25">
      <c r="A573" s="2">
        <v>40350</v>
      </c>
      <c r="B573" s="2">
        <v>40353</v>
      </c>
      <c r="C573" t="s">
        <v>15</v>
      </c>
      <c r="D573">
        <v>5000</v>
      </c>
      <c r="E573">
        <v>1.6</v>
      </c>
      <c r="F573">
        <v>2.25</v>
      </c>
      <c r="G573">
        <v>0.5</v>
      </c>
      <c r="H573">
        <v>1.8</v>
      </c>
      <c r="I573" t="s">
        <v>16</v>
      </c>
      <c r="J573">
        <v>321.7</v>
      </c>
      <c r="K573">
        <v>375</v>
      </c>
      <c r="L573">
        <v>321.7</v>
      </c>
      <c r="M573">
        <v>357.85</v>
      </c>
      <c r="N573">
        <v>5353.3</v>
      </c>
      <c r="O573">
        <v>283.64999999999998</v>
      </c>
      <c r="P573">
        <f>VLOOKUP($A573,Sheet2!$A:$E,2,0)</f>
        <v>5266.5</v>
      </c>
      <c r="Q573">
        <f>VLOOKUP($A573,Sheet2!$A:$E,3,0)</f>
        <v>5366.75</v>
      </c>
      <c r="R573">
        <f>VLOOKUP($A573,Sheet2!$A:$E,4,0)</f>
        <v>5266.5</v>
      </c>
      <c r="S573">
        <f>VLOOKUP($A573,Sheet2!$A:$E,5,0)</f>
        <v>5353.3</v>
      </c>
      <c r="T573">
        <f t="shared" si="153"/>
        <v>8.25</v>
      </c>
      <c r="U573">
        <f t="shared" si="154"/>
        <v>2.25</v>
      </c>
      <c r="V573">
        <f t="shared" si="155"/>
        <v>321.7</v>
      </c>
      <c r="W573">
        <f t="shared" si="156"/>
        <v>367.25</v>
      </c>
      <c r="X573" s="5">
        <f t="shared" si="157"/>
        <v>323.3</v>
      </c>
      <c r="Y573">
        <f t="shared" si="158"/>
        <v>383.25</v>
      </c>
      <c r="Z573">
        <f t="shared" si="159"/>
        <v>323.3</v>
      </c>
      <c r="AA573">
        <f t="shared" si="160"/>
        <v>359.65000000000003</v>
      </c>
      <c r="AB573">
        <f>IF(Z573/X573&lt;'model parameter'!$B$2,'model parameter'!$B$2,IF(Y573/X573&gt;'model parameter'!$B$1,'model parameter'!$B$1,AA573/X573))</f>
        <v>1.1100000000000001</v>
      </c>
      <c r="AC573">
        <f t="shared" si="170"/>
        <v>0.13251120418279935</v>
      </c>
      <c r="AD573">
        <f t="shared" si="168"/>
        <v>3.2540263648425025</v>
      </c>
      <c r="AF573">
        <f t="shared" si="167"/>
        <v>1</v>
      </c>
      <c r="AG573">
        <f t="shared" si="161"/>
        <v>1.1854314877822456</v>
      </c>
      <c r="AH573" s="14">
        <f t="shared" si="162"/>
        <v>24310.922836232548</v>
      </c>
      <c r="AI573">
        <f t="shared" si="163"/>
        <v>26847.932405312509</v>
      </c>
      <c r="AJ573" s="14">
        <f t="shared" si="164"/>
        <v>2537.0095690799608</v>
      </c>
      <c r="AK573" s="14">
        <f t="shared" si="169"/>
        <v>16477.548642681151</v>
      </c>
      <c r="AL573">
        <f t="shared" si="165"/>
        <v>1.1043567776579362</v>
      </c>
      <c r="AM573">
        <f t="shared" si="171"/>
        <v>2.4172544010929542E-3</v>
      </c>
      <c r="AN573" s="15">
        <f t="shared" si="166"/>
        <v>0</v>
      </c>
    </row>
    <row r="574" spans="1:40" x14ac:dyDescent="0.25">
      <c r="A574" s="2">
        <v>40351</v>
      </c>
      <c r="B574" s="2">
        <v>40353</v>
      </c>
      <c r="C574" t="s">
        <v>15</v>
      </c>
      <c r="D574">
        <v>5000</v>
      </c>
      <c r="E574">
        <v>1.6</v>
      </c>
      <c r="F574">
        <v>1.6</v>
      </c>
      <c r="G574">
        <v>1.05</v>
      </c>
      <c r="H574">
        <v>1.2</v>
      </c>
      <c r="I574" t="s">
        <v>16</v>
      </c>
      <c r="J574">
        <v>340</v>
      </c>
      <c r="K574">
        <v>356.9</v>
      </c>
      <c r="L574">
        <v>311.5</v>
      </c>
      <c r="M574">
        <v>319.05</v>
      </c>
      <c r="N574">
        <v>5316.55</v>
      </c>
      <c r="O574">
        <v>283.64999999999998</v>
      </c>
      <c r="P574">
        <f>VLOOKUP($A574,Sheet2!$A:$E,2,0)</f>
        <v>5353.95</v>
      </c>
      <c r="Q574">
        <f>VLOOKUP($A574,Sheet2!$A:$E,3,0)</f>
        <v>5354.35</v>
      </c>
      <c r="R574">
        <f>VLOOKUP($A574,Sheet2!$A:$E,4,0)</f>
        <v>5311.05</v>
      </c>
      <c r="S574">
        <f>VLOOKUP($A574,Sheet2!$A:$E,5,0)</f>
        <v>5316.55</v>
      </c>
      <c r="T574">
        <f t="shared" si="153"/>
        <v>2.5499999999992724</v>
      </c>
      <c r="U574">
        <f t="shared" si="154"/>
        <v>0.4499999999998181</v>
      </c>
      <c r="V574">
        <f t="shared" si="155"/>
        <v>312.65000000000055</v>
      </c>
      <c r="W574">
        <f t="shared" si="156"/>
        <v>355.40000000000055</v>
      </c>
      <c r="X574" s="5">
        <f t="shared" si="157"/>
        <v>341.6</v>
      </c>
      <c r="Y574">
        <f t="shared" si="158"/>
        <v>359.44999999999925</v>
      </c>
      <c r="Z574">
        <f t="shared" si="159"/>
        <v>311.94999999999982</v>
      </c>
      <c r="AA574">
        <f t="shared" si="160"/>
        <v>320.25</v>
      </c>
      <c r="AB574">
        <f>IF(Z574/X574&lt;'model parameter'!$B$2,'model parameter'!$B$2,IF(Y574/X574&gt;'model parameter'!$B$1,'model parameter'!$B$1,AA574/X574))</f>
        <v>0.93749999999999989</v>
      </c>
      <c r="AC574">
        <f t="shared" si="170"/>
        <v>0.12422925392137438</v>
      </c>
      <c r="AD574">
        <f t="shared" si="168"/>
        <v>3.1915263648425025</v>
      </c>
      <c r="AF574">
        <f t="shared" si="167"/>
        <v>0.91320257611241162</v>
      </c>
      <c r="AG574">
        <f t="shared" si="161"/>
        <v>1.0522540983606534</v>
      </c>
      <c r="AH574" s="14">
        <f t="shared" si="162"/>
        <v>25684.341056547601</v>
      </c>
      <c r="AI574">
        <f t="shared" si="163"/>
        <v>23954.0656341055</v>
      </c>
      <c r="AJ574" s="14">
        <f t="shared" si="164"/>
        <v>-1730.2754224421005</v>
      </c>
      <c r="AK574" s="14">
        <f t="shared" si="169"/>
        <v>14747.273220239051</v>
      </c>
      <c r="AL574">
        <f t="shared" si="165"/>
        <v>0.93263306157504056</v>
      </c>
      <c r="AM574">
        <f t="shared" si="171"/>
        <v>2.2544113726970629E-3</v>
      </c>
      <c r="AN574" s="15">
        <f t="shared" si="166"/>
        <v>0</v>
      </c>
    </row>
    <row r="575" spans="1:40" x14ac:dyDescent="0.25">
      <c r="A575" s="2">
        <v>40352</v>
      </c>
      <c r="B575" s="2">
        <v>40353</v>
      </c>
      <c r="C575" t="s">
        <v>15</v>
      </c>
      <c r="D575">
        <v>5000</v>
      </c>
      <c r="E575">
        <v>0.75</v>
      </c>
      <c r="F575">
        <v>0.85</v>
      </c>
      <c r="G575">
        <v>0.45</v>
      </c>
      <c r="H575">
        <v>0.55000000000000004</v>
      </c>
      <c r="I575" t="s">
        <v>16</v>
      </c>
      <c r="J575">
        <v>300.14999999999998</v>
      </c>
      <c r="K575">
        <v>340</v>
      </c>
      <c r="L575">
        <v>295.2</v>
      </c>
      <c r="M575">
        <v>333.8</v>
      </c>
      <c r="N575">
        <v>5323.15</v>
      </c>
      <c r="O575">
        <v>283.64999999999998</v>
      </c>
      <c r="P575">
        <f>VLOOKUP($A575,Sheet2!$A:$E,2,0)</f>
        <v>5316.15</v>
      </c>
      <c r="Q575">
        <f>VLOOKUP($A575,Sheet2!$A:$E,3,0)</f>
        <v>5333.3</v>
      </c>
      <c r="R575">
        <f>VLOOKUP($A575,Sheet2!$A:$E,4,0)</f>
        <v>5288.15</v>
      </c>
      <c r="S575">
        <f>VLOOKUP($A575,Sheet2!$A:$E,5,0)</f>
        <v>5323.15</v>
      </c>
      <c r="T575">
        <f t="shared" si="153"/>
        <v>6.6999999999998181</v>
      </c>
      <c r="U575">
        <f t="shared" si="154"/>
        <v>0.85</v>
      </c>
      <c r="V575">
        <f t="shared" si="155"/>
        <v>295.2</v>
      </c>
      <c r="W575">
        <f t="shared" si="156"/>
        <v>333.75</v>
      </c>
      <c r="X575" s="5">
        <f t="shared" si="157"/>
        <v>300.89999999999998</v>
      </c>
      <c r="Y575">
        <f t="shared" si="158"/>
        <v>346.69999999999982</v>
      </c>
      <c r="Z575">
        <f t="shared" si="159"/>
        <v>296.05</v>
      </c>
      <c r="AA575">
        <f t="shared" si="160"/>
        <v>334.35</v>
      </c>
      <c r="AB575">
        <f>IF(Z575/X575&lt;'model parameter'!$B$2,'model parameter'!$B$2,IF(Y575/X575&gt;'model parameter'!$B$1,'model parameter'!$B$1,AA575/X575))</f>
        <v>1.1100000000000001</v>
      </c>
      <c r="AC575">
        <f t="shared" si="170"/>
        <v>0.13789447185272558</v>
      </c>
      <c r="AD575">
        <f t="shared" si="168"/>
        <v>3.3015263648425028</v>
      </c>
      <c r="AF575">
        <f t="shared" si="167"/>
        <v>0.98388168826852784</v>
      </c>
      <c r="AG575">
        <f t="shared" si="161"/>
        <v>1.1522100365569952</v>
      </c>
      <c r="AH575" s="14">
        <f t="shared" si="162"/>
        <v>22629.798894426149</v>
      </c>
      <c r="AI575">
        <f t="shared" si="163"/>
        <v>24984.48995330694</v>
      </c>
      <c r="AJ575" s="14">
        <f t="shared" si="164"/>
        <v>2354.6910588807914</v>
      </c>
      <c r="AK575" s="14">
        <f t="shared" si="169"/>
        <v>17101.964279119842</v>
      </c>
      <c r="AL575">
        <f t="shared" si="165"/>
        <v>1.1040526727553361</v>
      </c>
      <c r="AM575">
        <f t="shared" si="171"/>
        <v>2.4889889015162186E-3</v>
      </c>
      <c r="AN575" s="15">
        <f t="shared" si="166"/>
        <v>0</v>
      </c>
    </row>
    <row r="576" spans="1:40" x14ac:dyDescent="0.25">
      <c r="A576" s="2">
        <v>40353</v>
      </c>
      <c r="B576" s="2">
        <v>40353</v>
      </c>
      <c r="C576" t="s">
        <v>15</v>
      </c>
      <c r="D576">
        <v>5000</v>
      </c>
      <c r="E576">
        <v>0.15</v>
      </c>
      <c r="F576">
        <v>0.15</v>
      </c>
      <c r="G576">
        <v>0.05</v>
      </c>
      <c r="H576">
        <v>0.05</v>
      </c>
      <c r="I576" t="s">
        <v>16</v>
      </c>
      <c r="J576">
        <v>331.95</v>
      </c>
      <c r="K576">
        <v>349.95</v>
      </c>
      <c r="L576">
        <v>288</v>
      </c>
      <c r="M576">
        <v>321.39999999999998</v>
      </c>
      <c r="N576">
        <v>5320.6</v>
      </c>
      <c r="O576">
        <v>283.64999999999998</v>
      </c>
      <c r="P576">
        <f>VLOOKUP($A576,Sheet2!$A:$E,2,0)</f>
        <v>5323.25</v>
      </c>
      <c r="Q576">
        <f>VLOOKUP($A576,Sheet2!$A:$E,3,0)</f>
        <v>5348.3</v>
      </c>
      <c r="R576">
        <f>VLOOKUP($A576,Sheet2!$A:$E,4,0)</f>
        <v>5284.55</v>
      </c>
      <c r="S576">
        <f>VLOOKUP($A576,Sheet2!$A:$E,5,0)</f>
        <v>5320.6</v>
      </c>
      <c r="T576">
        <f t="shared" si="153"/>
        <v>1.6499999999996362</v>
      </c>
      <c r="U576">
        <f t="shared" si="154"/>
        <v>0.15</v>
      </c>
      <c r="V576">
        <f t="shared" si="155"/>
        <v>288</v>
      </c>
      <c r="W576">
        <f t="shared" si="156"/>
        <v>348.35000000000036</v>
      </c>
      <c r="X576" s="5">
        <f t="shared" si="157"/>
        <v>332.09999999999997</v>
      </c>
      <c r="Y576">
        <f t="shared" si="158"/>
        <v>351.59999999999962</v>
      </c>
      <c r="Z576">
        <f t="shared" si="159"/>
        <v>288.14999999999998</v>
      </c>
      <c r="AA576">
        <f t="shared" si="160"/>
        <v>321.45</v>
      </c>
      <c r="AB576">
        <f>IF(Z576/X576&lt;'model parameter'!$B$2,'model parameter'!$B$2,IF(Y576/X576&gt;'model parameter'!$B$1,'model parameter'!$B$1,AA576/X576))</f>
        <v>0.96793134598012653</v>
      </c>
      <c r="AC576">
        <f t="shared" si="170"/>
        <v>0.13347238174362733</v>
      </c>
      <c r="AD576">
        <f t="shared" si="168"/>
        <v>3.2694577108226293</v>
      </c>
      <c r="AF576">
        <f t="shared" si="167"/>
        <v>0.86766034327009944</v>
      </c>
      <c r="AG576">
        <f t="shared" si="161"/>
        <v>1.058717253839204</v>
      </c>
      <c r="AH576" s="14">
        <f t="shared" si="162"/>
        <v>24971.364384799344</v>
      </c>
      <c r="AI576">
        <f t="shared" si="163"/>
        <v>24044.000115379898</v>
      </c>
      <c r="AJ576" s="14">
        <f t="shared" si="164"/>
        <v>-927.36426941944592</v>
      </c>
      <c r="AK576" s="14">
        <f t="shared" si="169"/>
        <v>16174.600009700396</v>
      </c>
      <c r="AL576">
        <f t="shared" si="165"/>
        <v>0.96286289146523552</v>
      </c>
      <c r="AM576">
        <f t="shared" si="171"/>
        <v>2.3965550505387866E-3</v>
      </c>
      <c r="AN576" s="15">
        <f t="shared" si="166"/>
        <v>0</v>
      </c>
    </row>
    <row r="577" spans="1:40" x14ac:dyDescent="0.25">
      <c r="A577" s="2">
        <v>40354</v>
      </c>
      <c r="B577" s="2">
        <v>40388</v>
      </c>
      <c r="C577" t="s">
        <v>15</v>
      </c>
      <c r="D577">
        <v>5300</v>
      </c>
      <c r="E577">
        <v>119.95</v>
      </c>
      <c r="F577">
        <v>134</v>
      </c>
      <c r="G577">
        <v>102.65</v>
      </c>
      <c r="H577">
        <v>127.2</v>
      </c>
      <c r="I577" t="s">
        <v>16</v>
      </c>
      <c r="J577">
        <v>120</v>
      </c>
      <c r="K577">
        <v>133.35</v>
      </c>
      <c r="L577">
        <v>104.25</v>
      </c>
      <c r="M577">
        <v>108.6</v>
      </c>
      <c r="N577">
        <v>5269.05</v>
      </c>
      <c r="O577">
        <v>239.95</v>
      </c>
      <c r="P577">
        <f>VLOOKUP($A577,Sheet2!$A:$E,2,0)</f>
        <v>5320.5</v>
      </c>
      <c r="Q577">
        <f>VLOOKUP($A577,Sheet2!$A:$E,3,0)</f>
        <v>5320.5</v>
      </c>
      <c r="R577">
        <f>VLOOKUP($A577,Sheet2!$A:$E,4,0)</f>
        <v>5259.9</v>
      </c>
      <c r="S577">
        <f>VLOOKUP($A577,Sheet2!$A:$E,5,0)</f>
        <v>5269.05</v>
      </c>
      <c r="T577">
        <f t="shared" si="153"/>
        <v>112.85000000000036</v>
      </c>
      <c r="U577">
        <f t="shared" si="154"/>
        <v>134</v>
      </c>
      <c r="V577">
        <f t="shared" si="155"/>
        <v>104.25</v>
      </c>
      <c r="W577">
        <f t="shared" si="156"/>
        <v>123.14999999999964</v>
      </c>
      <c r="X577" s="5">
        <f t="shared" si="157"/>
        <v>239.95</v>
      </c>
      <c r="Y577">
        <f t="shared" si="158"/>
        <v>246.20000000000036</v>
      </c>
      <c r="Z577">
        <f t="shared" si="159"/>
        <v>225.79999999999964</v>
      </c>
      <c r="AA577">
        <f t="shared" si="160"/>
        <v>235.8</v>
      </c>
      <c r="AB577">
        <f>IF(Z577/X577&lt;'model parameter'!$B$2,'model parameter'!$B$2,IF(Y577/X577&gt;'model parameter'!$B$1,'model parameter'!$B$1,AA577/X577))</f>
        <v>0.98270473015211512</v>
      </c>
      <c r="AC577">
        <f t="shared" si="170"/>
        <v>0.13116394088413139</v>
      </c>
      <c r="AD577">
        <f t="shared" si="168"/>
        <v>3.2521624409747445</v>
      </c>
      <c r="AF577">
        <f t="shared" si="167"/>
        <v>0.94102938112106549</v>
      </c>
      <c r="AG577">
        <f t="shared" si="161"/>
        <v>1.0260470931444066</v>
      </c>
      <c r="AH577" s="14">
        <f t="shared" si="162"/>
        <v>18055.490668841325</v>
      </c>
      <c r="AI577">
        <f t="shared" si="163"/>
        <v>17624.926514419596</v>
      </c>
      <c r="AJ577" s="14">
        <f t="shared" si="164"/>
        <v>-430.56415442172874</v>
      </c>
      <c r="AK577" s="14">
        <f t="shared" si="169"/>
        <v>15744.035855278667</v>
      </c>
      <c r="AL577">
        <f t="shared" si="165"/>
        <v>0.97615328421039471</v>
      </c>
      <c r="AM577">
        <f t="shared" si="171"/>
        <v>2.3394050833744451E-3</v>
      </c>
      <c r="AN577" s="15">
        <f t="shared" si="166"/>
        <v>0</v>
      </c>
    </row>
    <row r="578" spans="1:40" x14ac:dyDescent="0.25">
      <c r="A578" s="2">
        <v>40357</v>
      </c>
      <c r="B578" s="2">
        <v>40388</v>
      </c>
      <c r="C578" t="s">
        <v>15</v>
      </c>
      <c r="D578">
        <v>5300</v>
      </c>
      <c r="E578">
        <v>120</v>
      </c>
      <c r="F578">
        <v>124.65</v>
      </c>
      <c r="G578">
        <v>92.5</v>
      </c>
      <c r="H578">
        <v>95.15</v>
      </c>
      <c r="I578" t="s">
        <v>16</v>
      </c>
      <c r="J578">
        <v>112</v>
      </c>
      <c r="K578">
        <v>134.80000000000001</v>
      </c>
      <c r="L578">
        <v>110.15</v>
      </c>
      <c r="M578">
        <v>131.55000000000001</v>
      </c>
      <c r="N578">
        <v>5333.5</v>
      </c>
      <c r="O578">
        <v>239.95</v>
      </c>
      <c r="P578">
        <f>VLOOKUP($A578,Sheet2!$A:$E,2,0)</f>
        <v>5271.1</v>
      </c>
      <c r="Q578">
        <f>VLOOKUP($A578,Sheet2!$A:$E,3,0)</f>
        <v>5339.45</v>
      </c>
      <c r="R578">
        <f>VLOOKUP($A578,Sheet2!$A:$E,4,0)</f>
        <v>5270.75</v>
      </c>
      <c r="S578">
        <f>VLOOKUP($A578,Sheet2!$A:$E,5,0)</f>
        <v>5333.5</v>
      </c>
      <c r="T578">
        <f t="shared" si="153"/>
        <v>95.350000000000364</v>
      </c>
      <c r="U578">
        <f t="shared" si="154"/>
        <v>124.65</v>
      </c>
      <c r="V578">
        <f t="shared" si="155"/>
        <v>110.15</v>
      </c>
      <c r="W578">
        <f t="shared" si="156"/>
        <v>131.94999999999982</v>
      </c>
      <c r="X578" s="5">
        <f t="shared" si="157"/>
        <v>232</v>
      </c>
      <c r="Y578">
        <f t="shared" si="158"/>
        <v>234.8</v>
      </c>
      <c r="Z578">
        <f t="shared" si="159"/>
        <v>224.44999999999982</v>
      </c>
      <c r="AA578">
        <f t="shared" si="160"/>
        <v>226.70000000000002</v>
      </c>
      <c r="AB578">
        <f>IF(Z578/X578&lt;'model parameter'!$B$2,'model parameter'!$B$2,IF(Y578/X578&gt;'model parameter'!$B$1,'model parameter'!$B$1,AA578/X578))</f>
        <v>0.97715517241379313</v>
      </c>
      <c r="AC578">
        <f t="shared" si="170"/>
        <v>0.12816752326910597</v>
      </c>
      <c r="AD578">
        <f t="shared" si="168"/>
        <v>3.2293176133885377</v>
      </c>
      <c r="AF578">
        <f t="shared" si="167"/>
        <v>0.9674568965517234</v>
      </c>
      <c r="AG578">
        <f t="shared" si="161"/>
        <v>1.0120689655172415</v>
      </c>
      <c r="AH578" s="14">
        <f t="shared" si="162"/>
        <v>17458.841769851999</v>
      </c>
      <c r="AI578">
        <f t="shared" si="163"/>
        <v>16942.923364755399</v>
      </c>
      <c r="AJ578" s="14">
        <f t="shared" si="164"/>
        <v>-515.9184050965996</v>
      </c>
      <c r="AK578" s="14">
        <f t="shared" si="169"/>
        <v>15228.117450182068</v>
      </c>
      <c r="AL578">
        <f t="shared" si="165"/>
        <v>0.97044944837134106</v>
      </c>
      <c r="AM578">
        <f t="shared" si="171"/>
        <v>2.2702743726778414E-3</v>
      </c>
      <c r="AN578" s="15">
        <f t="shared" si="166"/>
        <v>0</v>
      </c>
    </row>
    <row r="579" spans="1:40" x14ac:dyDescent="0.25">
      <c r="A579" s="2">
        <v>40358</v>
      </c>
      <c r="B579" s="2">
        <v>40388</v>
      </c>
      <c r="C579" t="s">
        <v>15</v>
      </c>
      <c r="D579">
        <v>5300</v>
      </c>
      <c r="E579">
        <v>105</v>
      </c>
      <c r="F579">
        <v>146.80000000000001</v>
      </c>
      <c r="G579">
        <v>100.35</v>
      </c>
      <c r="H579">
        <v>129.65</v>
      </c>
      <c r="I579" t="s">
        <v>16</v>
      </c>
      <c r="J579">
        <v>123.85</v>
      </c>
      <c r="K579">
        <v>124.8</v>
      </c>
      <c r="L579">
        <v>84.1</v>
      </c>
      <c r="M579">
        <v>94.35</v>
      </c>
      <c r="N579">
        <v>5256.15</v>
      </c>
      <c r="O579">
        <v>239.95</v>
      </c>
      <c r="P579">
        <f>VLOOKUP($A579,Sheet2!$A:$E,2,0)</f>
        <v>5333.55</v>
      </c>
      <c r="Q579">
        <f>VLOOKUP($A579,Sheet2!$A:$E,3,0)</f>
        <v>5334.15</v>
      </c>
      <c r="R579">
        <f>VLOOKUP($A579,Sheet2!$A:$E,4,0)</f>
        <v>5235.8</v>
      </c>
      <c r="S579">
        <f>VLOOKUP($A579,Sheet2!$A:$E,5,0)</f>
        <v>5256.15</v>
      </c>
      <c r="T579">
        <f t="shared" ref="T579:T642" si="172">MAX(K579+D579-Q579,0,G579)</f>
        <v>100.35</v>
      </c>
      <c r="U579">
        <f t="shared" ref="U579:U642" si="173">MIN(MAX(L579+D579-R579,0),F579)</f>
        <v>146.80000000000001</v>
      </c>
      <c r="V579">
        <f t="shared" ref="V579:V642" si="174">MAX(L579,F579+R579-D579)</f>
        <v>84.1</v>
      </c>
      <c r="W579">
        <f t="shared" ref="W579:W642" si="175">MIN(K579,G579+Q579-D579)</f>
        <v>124.8</v>
      </c>
      <c r="X579" s="5">
        <f t="shared" ref="X579:X642" si="176">E579+J579</f>
        <v>228.85</v>
      </c>
      <c r="Y579">
        <f t="shared" ref="Y579:Y642" si="177">MAX(T579+K579,U579+L579,V579+F579,W579+G579,X579,AA579)</f>
        <v>230.9</v>
      </c>
      <c r="Z579">
        <f t="shared" ref="Z579:Z642" si="178">MIN(T579+K579,U579+L579,V579+F579,W579+G579,X579,AA579)</f>
        <v>224</v>
      </c>
      <c r="AA579">
        <f t="shared" ref="AA579:AA642" si="179">H579+M579</f>
        <v>224</v>
      </c>
      <c r="AB579">
        <f>IF(Z579/X579&lt;'model parameter'!$B$2,'model parameter'!$B$2,IF(Y579/X579&gt;'model parameter'!$B$1,'model parameter'!$B$1,AA579/X579))</f>
        <v>0.97880707887262397</v>
      </c>
      <c r="AC579">
        <f t="shared" si="170"/>
        <v>0.12545127905737266</v>
      </c>
      <c r="AD579">
        <f t="shared" si="168"/>
        <v>3.2081246922611619</v>
      </c>
      <c r="AF579">
        <f t="shared" si="167"/>
        <v>0.97880707887262397</v>
      </c>
      <c r="AG579">
        <f t="shared" ref="AG579:AG642" si="180">Y579/X579</f>
        <v>1.0089578326414683</v>
      </c>
      <c r="AH579" s="14">
        <f t="shared" ref="AH579:AH642" si="181">(75*X579+20*2*1.18+0.00055*75*X579*1.18)*1.00002</f>
        <v>17222.433715535473</v>
      </c>
      <c r="AI579">
        <f t="shared" ref="AI579:AI642" si="182">(AB579*X579*75-20*2*1.18-0.0006*75*X579*1.18*AB579)*(1-0.00002)</f>
        <v>16740.570781887996</v>
      </c>
      <c r="AJ579" s="14">
        <f t="shared" ref="AJ579:AJ642" si="183">AI579-AH579</f>
        <v>-481.86293364747689</v>
      </c>
      <c r="AK579" s="14">
        <f t="shared" si="169"/>
        <v>14746.254516534591</v>
      </c>
      <c r="AL579">
        <f t="shared" ref="AL579:AL642" si="184">AI579/AH579</f>
        <v>0.97202120550402737</v>
      </c>
      <c r="AM579">
        <f t="shared" si="171"/>
        <v>2.2067548325552149E-3</v>
      </c>
      <c r="AN579" s="15">
        <f t="shared" ref="AN579:AN642" si="185">IF(AND(Y579/X579&gt;1.1,Z579/X579&lt;0.9),1,0)</f>
        <v>0</v>
      </c>
    </row>
    <row r="580" spans="1:40" x14ac:dyDescent="0.25">
      <c r="A580" s="2">
        <v>40359</v>
      </c>
      <c r="B580" s="2">
        <v>40388</v>
      </c>
      <c r="C580" t="s">
        <v>15</v>
      </c>
      <c r="D580">
        <v>5300</v>
      </c>
      <c r="E580">
        <v>145.35</v>
      </c>
      <c r="F580">
        <v>157</v>
      </c>
      <c r="G580">
        <v>98</v>
      </c>
      <c r="H580">
        <v>101.85</v>
      </c>
      <c r="I580" t="s">
        <v>16</v>
      </c>
      <c r="J580">
        <v>75</v>
      </c>
      <c r="K580">
        <v>119.55</v>
      </c>
      <c r="L580">
        <v>73.5</v>
      </c>
      <c r="M580">
        <v>115.75</v>
      </c>
      <c r="N580">
        <v>5312.5</v>
      </c>
      <c r="O580">
        <v>239.95</v>
      </c>
      <c r="P580">
        <f>VLOOKUP($A580,Sheet2!$A:$E,2,0)</f>
        <v>5254.25</v>
      </c>
      <c r="Q580">
        <f>VLOOKUP($A580,Sheet2!$A:$E,3,0)</f>
        <v>5320.35</v>
      </c>
      <c r="R580">
        <f>VLOOKUP($A580,Sheet2!$A:$E,4,0)</f>
        <v>5210</v>
      </c>
      <c r="S580">
        <f>VLOOKUP($A580,Sheet2!$A:$E,5,0)</f>
        <v>5312.5</v>
      </c>
      <c r="T580">
        <f t="shared" si="172"/>
        <v>99.199999999999818</v>
      </c>
      <c r="U580">
        <f t="shared" si="173"/>
        <v>157</v>
      </c>
      <c r="V580">
        <f t="shared" si="174"/>
        <v>73.5</v>
      </c>
      <c r="W580">
        <f t="shared" si="175"/>
        <v>118.35000000000036</v>
      </c>
      <c r="X580" s="5">
        <f t="shared" si="176"/>
        <v>220.35</v>
      </c>
      <c r="Y580">
        <f t="shared" si="177"/>
        <v>230.5</v>
      </c>
      <c r="Z580">
        <f t="shared" si="178"/>
        <v>216.35000000000036</v>
      </c>
      <c r="AA580">
        <f t="shared" si="179"/>
        <v>217.6</v>
      </c>
      <c r="AB580">
        <f>IF(Z580/X580&lt;'model parameter'!$B$2,'model parameter'!$B$2,IF(Y580/X580&gt;'model parameter'!$B$1,'model parameter'!$B$1,AA580/X580))</f>
        <v>0.98751985477649196</v>
      </c>
      <c r="AC580">
        <f t="shared" si="170"/>
        <v>0.12388562887626181</v>
      </c>
      <c r="AD580">
        <f t="shared" si="168"/>
        <v>3.195644547037654</v>
      </c>
      <c r="AF580">
        <f t="shared" ref="AF580:AF643" si="186">Z580/X580</f>
        <v>0.98184706149308087</v>
      </c>
      <c r="AG580">
        <f t="shared" si="180"/>
        <v>1.0460630814613117</v>
      </c>
      <c r="AH580" s="14">
        <f t="shared" si="181"/>
        <v>16584.507219760726</v>
      </c>
      <c r="AI580">
        <f t="shared" si="182"/>
        <v>16260.920215091199</v>
      </c>
      <c r="AJ580" s="14">
        <f t="shared" si="183"/>
        <v>-323.58700466952723</v>
      </c>
      <c r="AK580" s="14">
        <f t="shared" si="169"/>
        <v>14422.667511865064</v>
      </c>
      <c r="AL580">
        <f t="shared" si="184"/>
        <v>0.98048859695487556</v>
      </c>
      <c r="AM580">
        <f t="shared" si="171"/>
        <v>2.1636979495954539E-3</v>
      </c>
      <c r="AN580" s="15">
        <f t="shared" si="185"/>
        <v>0</v>
      </c>
    </row>
    <row r="581" spans="1:40" x14ac:dyDescent="0.25">
      <c r="A581" s="2">
        <v>40360</v>
      </c>
      <c r="B581" s="2">
        <v>40388</v>
      </c>
      <c r="C581" t="s">
        <v>15</v>
      </c>
      <c r="D581">
        <v>5300</v>
      </c>
      <c r="E581">
        <v>122.35</v>
      </c>
      <c r="F581">
        <v>149.69999999999999</v>
      </c>
      <c r="G581">
        <v>122.35</v>
      </c>
      <c r="H581">
        <v>133.30000000000001</v>
      </c>
      <c r="I581" t="s">
        <v>16</v>
      </c>
      <c r="J581">
        <v>94.5</v>
      </c>
      <c r="K581">
        <v>95.65</v>
      </c>
      <c r="L581">
        <v>80.150000000000006</v>
      </c>
      <c r="M581">
        <v>89.9</v>
      </c>
      <c r="N581">
        <v>5251.4</v>
      </c>
      <c r="O581">
        <v>239.95</v>
      </c>
      <c r="P581">
        <f>VLOOKUP($A581,Sheet2!$A:$E,2,0)</f>
        <v>5312.05</v>
      </c>
      <c r="Q581">
        <f>VLOOKUP($A581,Sheet2!$A:$E,3,0)</f>
        <v>5312.55</v>
      </c>
      <c r="R581">
        <f>VLOOKUP($A581,Sheet2!$A:$E,4,0)</f>
        <v>5232.1000000000004</v>
      </c>
      <c r="S581">
        <f>VLOOKUP($A581,Sheet2!$A:$E,5,0)</f>
        <v>5251.4</v>
      </c>
      <c r="T581">
        <f t="shared" si="172"/>
        <v>122.35</v>
      </c>
      <c r="U581">
        <f t="shared" si="173"/>
        <v>148.04999999999927</v>
      </c>
      <c r="V581">
        <f t="shared" si="174"/>
        <v>81.800000000000182</v>
      </c>
      <c r="W581">
        <f t="shared" si="175"/>
        <v>95.65</v>
      </c>
      <c r="X581" s="5">
        <f t="shared" si="176"/>
        <v>216.85</v>
      </c>
      <c r="Y581">
        <f t="shared" si="177"/>
        <v>231.50000000000017</v>
      </c>
      <c r="Z581">
        <f t="shared" si="178"/>
        <v>216.85</v>
      </c>
      <c r="AA581">
        <f t="shared" si="179"/>
        <v>223.20000000000002</v>
      </c>
      <c r="AB581">
        <f>IF(Z581/X581&lt;'model parameter'!$B$2,'model parameter'!$B$2,IF(Y581/X581&gt;'model parameter'!$B$1,'model parameter'!$B$1,AA581/X581))</f>
        <v>1.0292829144569979</v>
      </c>
      <c r="AC581">
        <f t="shared" si="170"/>
        <v>0.12751336114909678</v>
      </c>
      <c r="AD581">
        <f t="shared" ref="AD581:AD644" si="187">(AB581-1)+AD580</f>
        <v>3.2249274614946519</v>
      </c>
      <c r="AF581">
        <f t="shared" si="186"/>
        <v>1</v>
      </c>
      <c r="AG581">
        <f t="shared" si="180"/>
        <v>1.0675582199677205</v>
      </c>
      <c r="AH581" s="14">
        <f t="shared" si="181"/>
        <v>16321.831603853476</v>
      </c>
      <c r="AI581">
        <f t="shared" si="182"/>
        <v>16680.614461038396</v>
      </c>
      <c r="AJ581" s="14">
        <f t="shared" si="183"/>
        <v>358.78285718492043</v>
      </c>
      <c r="AK581" s="14">
        <f t="shared" ref="AK581:AK644" si="188">AJ581+AK580</f>
        <v>14781.450369049984</v>
      </c>
      <c r="AL581">
        <f t="shared" si="184"/>
        <v>1.0219817766714498</v>
      </c>
      <c r="AM581">
        <f t="shared" si="171"/>
        <v>2.2112598747079351E-3</v>
      </c>
      <c r="AN581" s="15">
        <f t="shared" si="185"/>
        <v>0</v>
      </c>
    </row>
    <row r="582" spans="1:40" x14ac:dyDescent="0.25">
      <c r="A582" s="2">
        <v>40361</v>
      </c>
      <c r="B582" s="2">
        <v>40388</v>
      </c>
      <c r="C582" t="s">
        <v>15</v>
      </c>
      <c r="D582">
        <v>5300</v>
      </c>
      <c r="E582">
        <v>135</v>
      </c>
      <c r="F582">
        <v>141.85</v>
      </c>
      <c r="G582">
        <v>113.5</v>
      </c>
      <c r="H582">
        <v>132.35</v>
      </c>
      <c r="I582" t="s">
        <v>16</v>
      </c>
      <c r="J582">
        <v>88.1</v>
      </c>
      <c r="K582">
        <v>97</v>
      </c>
      <c r="L582">
        <v>80.75</v>
      </c>
      <c r="M582">
        <v>83.65</v>
      </c>
      <c r="N582">
        <v>5237.1000000000004</v>
      </c>
      <c r="O582">
        <v>239.95</v>
      </c>
      <c r="P582">
        <f>VLOOKUP($A582,Sheet2!$A:$E,2,0)</f>
        <v>5251.25</v>
      </c>
      <c r="Q582">
        <f>VLOOKUP($A582,Sheet2!$A:$E,3,0)</f>
        <v>5277.25</v>
      </c>
      <c r="R582">
        <f>VLOOKUP($A582,Sheet2!$A:$E,4,0)</f>
        <v>5225.6000000000004</v>
      </c>
      <c r="S582">
        <f>VLOOKUP($A582,Sheet2!$A:$E,5,0)</f>
        <v>5237.1000000000004</v>
      </c>
      <c r="T582">
        <f t="shared" si="172"/>
        <v>119.75</v>
      </c>
      <c r="U582">
        <f t="shared" si="173"/>
        <v>141.85</v>
      </c>
      <c r="V582">
        <f t="shared" si="174"/>
        <v>80.75</v>
      </c>
      <c r="W582">
        <f t="shared" si="175"/>
        <v>90.75</v>
      </c>
      <c r="X582" s="5">
        <f t="shared" si="176"/>
        <v>223.1</v>
      </c>
      <c r="Y582">
        <f t="shared" si="177"/>
        <v>223.1</v>
      </c>
      <c r="Z582">
        <f t="shared" si="178"/>
        <v>204.25</v>
      </c>
      <c r="AA582">
        <f t="shared" si="179"/>
        <v>216</v>
      </c>
      <c r="AB582">
        <f>IF(Z582/X582&lt;'model parameter'!$B$2,'model parameter'!$B$2,IF(Y582/X582&gt;'model parameter'!$B$1,'model parameter'!$B$1,AA582/X582))</f>
        <v>0.9681757059614523</v>
      </c>
      <c r="AC582">
        <f t="shared" ref="AC582:AC645" si="189">AB582*AC581</f>
        <v>0.1234553384500444</v>
      </c>
      <c r="AD582">
        <f t="shared" si="187"/>
        <v>3.1931031674561043</v>
      </c>
      <c r="AF582">
        <f t="shared" si="186"/>
        <v>0.91550874047512332</v>
      </c>
      <c r="AG582">
        <f t="shared" si="180"/>
        <v>1</v>
      </c>
      <c r="AH582" s="14">
        <f t="shared" si="181"/>
        <v>16790.895203687847</v>
      </c>
      <c r="AI582">
        <f t="shared" si="182"/>
        <v>16141.007573391998</v>
      </c>
      <c r="AJ582" s="14">
        <f t="shared" si="183"/>
        <v>-649.88763029584879</v>
      </c>
      <c r="AK582" s="14">
        <f t="shared" si="188"/>
        <v>14131.562738754135</v>
      </c>
      <c r="AL582">
        <f t="shared" si="184"/>
        <v>0.96129523635207303</v>
      </c>
      <c r="AM582">
        <f t="shared" ref="AM582:AM645" si="190">AL582*AM581</f>
        <v>2.12567358389322E-3</v>
      </c>
      <c r="AN582" s="15">
        <f t="shared" si="185"/>
        <v>0</v>
      </c>
    </row>
    <row r="583" spans="1:40" x14ac:dyDescent="0.25">
      <c r="A583" s="2">
        <v>40364</v>
      </c>
      <c r="B583" s="2">
        <v>40388</v>
      </c>
      <c r="C583" t="s">
        <v>15</v>
      </c>
      <c r="D583">
        <v>5300</v>
      </c>
      <c r="E583">
        <v>138</v>
      </c>
      <c r="F583">
        <v>142.85</v>
      </c>
      <c r="G583">
        <v>121.35</v>
      </c>
      <c r="H583">
        <v>127.2</v>
      </c>
      <c r="I583" t="s">
        <v>16</v>
      </c>
      <c r="J583">
        <v>100</v>
      </c>
      <c r="K583">
        <v>100</v>
      </c>
      <c r="L583">
        <v>73.7</v>
      </c>
      <c r="M583">
        <v>76.5</v>
      </c>
      <c r="N583">
        <v>5235.8999999999996</v>
      </c>
      <c r="O583">
        <v>239.95</v>
      </c>
      <c r="P583">
        <f>VLOOKUP($A583,Sheet2!$A:$E,2,0)</f>
        <v>5237</v>
      </c>
      <c r="Q583">
        <f>VLOOKUP($A583,Sheet2!$A:$E,3,0)</f>
        <v>5252.75</v>
      </c>
      <c r="R583">
        <f>VLOOKUP($A583,Sheet2!$A:$E,4,0)</f>
        <v>5225.8500000000004</v>
      </c>
      <c r="S583">
        <f>VLOOKUP($A583,Sheet2!$A:$E,5,0)</f>
        <v>5235.8999999999996</v>
      </c>
      <c r="T583">
        <f t="shared" si="172"/>
        <v>147.25</v>
      </c>
      <c r="U583">
        <f t="shared" si="173"/>
        <v>142.85</v>
      </c>
      <c r="V583">
        <f t="shared" si="174"/>
        <v>73.7</v>
      </c>
      <c r="W583">
        <f t="shared" si="175"/>
        <v>74.100000000000364</v>
      </c>
      <c r="X583" s="5">
        <f t="shared" si="176"/>
        <v>238</v>
      </c>
      <c r="Y583">
        <f t="shared" si="177"/>
        <v>247.25</v>
      </c>
      <c r="Z583">
        <f t="shared" si="178"/>
        <v>195.45000000000036</v>
      </c>
      <c r="AA583">
        <f t="shared" si="179"/>
        <v>203.7</v>
      </c>
      <c r="AB583">
        <f>IF(Z583/X583&lt;'model parameter'!$B$2,'model parameter'!$B$2,IF(Y583/X583&gt;'model parameter'!$B$1,'model parameter'!$B$1,AA583/X583))</f>
        <v>0.85588235294117643</v>
      </c>
      <c r="AC583">
        <f t="shared" si="189"/>
        <v>0.10566324555577329</v>
      </c>
      <c r="AD583">
        <f t="shared" si="187"/>
        <v>3.0489855203972809</v>
      </c>
      <c r="AF583">
        <f t="shared" si="186"/>
        <v>0.82121848739495951</v>
      </c>
      <c r="AG583">
        <f t="shared" si="180"/>
        <v>1.0388655462184875</v>
      </c>
      <c r="AH583" s="14">
        <f t="shared" si="181"/>
        <v>17909.142825693001</v>
      </c>
      <c r="AI583">
        <f t="shared" si="182"/>
        <v>15219.179140329399</v>
      </c>
      <c r="AJ583" s="14">
        <f t="shared" si="183"/>
        <v>-2689.9636853636021</v>
      </c>
      <c r="AK583" s="14">
        <f t="shared" si="188"/>
        <v>11441.599053390533</v>
      </c>
      <c r="AL583">
        <f t="shared" si="184"/>
        <v>0.84979941745148746</v>
      </c>
      <c r="AM583">
        <f t="shared" si="190"/>
        <v>1.8063961732844738E-3</v>
      </c>
      <c r="AN583" s="15">
        <f t="shared" si="185"/>
        <v>0</v>
      </c>
    </row>
    <row r="584" spans="1:40" x14ac:dyDescent="0.25">
      <c r="A584" s="2">
        <v>40365</v>
      </c>
      <c r="B584" s="2">
        <v>40388</v>
      </c>
      <c r="C584" t="s">
        <v>15</v>
      </c>
      <c r="D584">
        <v>5300</v>
      </c>
      <c r="E584">
        <v>130</v>
      </c>
      <c r="F584">
        <v>135.9</v>
      </c>
      <c r="G584">
        <v>89.75</v>
      </c>
      <c r="H584">
        <v>93.25</v>
      </c>
      <c r="I584" t="s">
        <v>16</v>
      </c>
      <c r="J584">
        <v>70.5</v>
      </c>
      <c r="K584">
        <v>102.5</v>
      </c>
      <c r="L584">
        <v>70.099999999999994</v>
      </c>
      <c r="M584">
        <v>99.25</v>
      </c>
      <c r="N584">
        <v>5289.05</v>
      </c>
      <c r="O584">
        <v>239.95</v>
      </c>
      <c r="P584">
        <f>VLOOKUP($A584,Sheet2!$A:$E,2,0)</f>
        <v>5236.1000000000004</v>
      </c>
      <c r="Q584">
        <f>VLOOKUP($A584,Sheet2!$A:$E,3,0)</f>
        <v>5297.45</v>
      </c>
      <c r="R584">
        <f>VLOOKUP($A584,Sheet2!$A:$E,4,0)</f>
        <v>5231.5</v>
      </c>
      <c r="S584">
        <f>VLOOKUP($A584,Sheet2!$A:$E,5,0)</f>
        <v>5289.05</v>
      </c>
      <c r="T584">
        <f t="shared" si="172"/>
        <v>105.05000000000018</v>
      </c>
      <c r="U584">
        <f t="shared" si="173"/>
        <v>135.9</v>
      </c>
      <c r="V584">
        <f t="shared" si="174"/>
        <v>70.099999999999994</v>
      </c>
      <c r="W584">
        <f t="shared" si="175"/>
        <v>87.199999999999818</v>
      </c>
      <c r="X584" s="5">
        <f t="shared" si="176"/>
        <v>200.5</v>
      </c>
      <c r="Y584">
        <f t="shared" si="177"/>
        <v>207.55000000000018</v>
      </c>
      <c r="Z584">
        <f t="shared" si="178"/>
        <v>176.94999999999982</v>
      </c>
      <c r="AA584">
        <f t="shared" si="179"/>
        <v>192.5</v>
      </c>
      <c r="AB584">
        <f>IF(Z584/X584&lt;'model parameter'!$B$2,'model parameter'!$B$2,IF(Y584/X584&gt;'model parameter'!$B$1,'model parameter'!$B$1,AA584/X584))</f>
        <v>0.96009975062344144</v>
      </c>
      <c r="AC584">
        <f t="shared" si="189"/>
        <v>0.10144725570816139</v>
      </c>
      <c r="AD584">
        <f t="shared" si="187"/>
        <v>3.0090852710207221</v>
      </c>
      <c r="AF584">
        <f t="shared" si="186"/>
        <v>0.88254364089775472</v>
      </c>
      <c r="AG584">
        <f t="shared" si="180"/>
        <v>1.0351620947630931</v>
      </c>
      <c r="AH584" s="14">
        <f t="shared" si="181"/>
        <v>15094.761226686749</v>
      </c>
      <c r="AI584">
        <f t="shared" si="182"/>
        <v>14379.790648434999</v>
      </c>
      <c r="AJ584" s="14">
        <f t="shared" si="183"/>
        <v>-714.97057825175034</v>
      </c>
      <c r="AK584" s="14">
        <f t="shared" si="188"/>
        <v>10726.628475138783</v>
      </c>
      <c r="AL584">
        <f t="shared" si="184"/>
        <v>0.95263452216867661</v>
      </c>
      <c r="AM584">
        <f t="shared" si="190"/>
        <v>1.7208353553841806E-3</v>
      </c>
      <c r="AN584" s="15">
        <f t="shared" si="185"/>
        <v>0</v>
      </c>
    </row>
    <row r="585" spans="1:40" x14ac:dyDescent="0.25">
      <c r="A585" s="2">
        <v>40366</v>
      </c>
      <c r="B585" s="2">
        <v>40388</v>
      </c>
      <c r="C585" t="s">
        <v>15</v>
      </c>
      <c r="D585">
        <v>5300</v>
      </c>
      <c r="E585">
        <v>98.5</v>
      </c>
      <c r="F585">
        <v>132</v>
      </c>
      <c r="G585">
        <v>98.5</v>
      </c>
      <c r="H585">
        <v>124.8</v>
      </c>
      <c r="I585" t="s">
        <v>16</v>
      </c>
      <c r="J585">
        <v>90</v>
      </c>
      <c r="K585">
        <v>91.5</v>
      </c>
      <c r="L585">
        <v>66.650000000000006</v>
      </c>
      <c r="M585">
        <v>71.650000000000006</v>
      </c>
      <c r="N585">
        <v>5241.1000000000004</v>
      </c>
      <c r="O585">
        <v>239.95</v>
      </c>
      <c r="P585">
        <f>VLOOKUP($A585,Sheet2!$A:$E,2,0)</f>
        <v>5293.1</v>
      </c>
      <c r="Q585">
        <f>VLOOKUP($A585,Sheet2!$A:$E,3,0)</f>
        <v>5296.75</v>
      </c>
      <c r="R585">
        <f>VLOOKUP($A585,Sheet2!$A:$E,4,0)</f>
        <v>5233.45</v>
      </c>
      <c r="S585">
        <f>VLOOKUP($A585,Sheet2!$A:$E,5,0)</f>
        <v>5241.1000000000004</v>
      </c>
      <c r="T585">
        <f t="shared" si="172"/>
        <v>98.5</v>
      </c>
      <c r="U585">
        <f t="shared" si="173"/>
        <v>132</v>
      </c>
      <c r="V585">
        <f t="shared" si="174"/>
        <v>66.650000000000006</v>
      </c>
      <c r="W585">
        <f t="shared" si="175"/>
        <v>91.5</v>
      </c>
      <c r="X585" s="5">
        <f t="shared" si="176"/>
        <v>188.5</v>
      </c>
      <c r="Y585">
        <f t="shared" si="177"/>
        <v>198.65</v>
      </c>
      <c r="Z585">
        <f t="shared" si="178"/>
        <v>188.5</v>
      </c>
      <c r="AA585">
        <f t="shared" si="179"/>
        <v>196.45</v>
      </c>
      <c r="AB585">
        <f>IF(Z585/X585&lt;'model parameter'!$B$2,'model parameter'!$B$2,IF(Y585/X585&gt;'model parameter'!$B$1,'model parameter'!$B$1,AA585/X585))</f>
        <v>1.0421750663129974</v>
      </c>
      <c r="AC585">
        <f t="shared" si="189"/>
        <v>0.1057258004449247</v>
      </c>
      <c r="AD585">
        <f t="shared" si="187"/>
        <v>3.0512603373337193</v>
      </c>
      <c r="AF585">
        <f t="shared" si="186"/>
        <v>1</v>
      </c>
      <c r="AG585">
        <f t="shared" si="180"/>
        <v>1.0538461538461539</v>
      </c>
      <c r="AH585" s="14">
        <f t="shared" si="181"/>
        <v>14194.15911500475</v>
      </c>
      <c r="AI585">
        <f t="shared" si="182"/>
        <v>14675.8249826299</v>
      </c>
      <c r="AJ585" s="14">
        <f t="shared" si="183"/>
        <v>481.66586762514999</v>
      </c>
      <c r="AK585" s="14">
        <f t="shared" si="188"/>
        <v>11208.294342763933</v>
      </c>
      <c r="AL585">
        <f t="shared" si="184"/>
        <v>1.0339340896295841</v>
      </c>
      <c r="AM585">
        <f t="shared" si="190"/>
        <v>1.7792303365715446E-3</v>
      </c>
      <c r="AN585" s="15">
        <f t="shared" si="185"/>
        <v>0</v>
      </c>
    </row>
    <row r="586" spans="1:40" x14ac:dyDescent="0.25">
      <c r="A586" s="2">
        <v>40367</v>
      </c>
      <c r="B586" s="2">
        <v>40388</v>
      </c>
      <c r="C586" t="s">
        <v>15</v>
      </c>
      <c r="D586">
        <v>5300</v>
      </c>
      <c r="E586">
        <v>96.7</v>
      </c>
      <c r="F586">
        <v>96.7</v>
      </c>
      <c r="G586">
        <v>74.2</v>
      </c>
      <c r="H586">
        <v>87</v>
      </c>
      <c r="I586" t="s">
        <v>16</v>
      </c>
      <c r="J586">
        <v>89</v>
      </c>
      <c r="K586">
        <v>111.3</v>
      </c>
      <c r="L586">
        <v>88</v>
      </c>
      <c r="M586">
        <v>95</v>
      </c>
      <c r="N586">
        <v>5296.85</v>
      </c>
      <c r="O586">
        <v>239.95</v>
      </c>
      <c r="P586">
        <f>VLOOKUP($A586,Sheet2!$A:$E,2,0)</f>
        <v>5242</v>
      </c>
      <c r="Q586">
        <f>VLOOKUP($A586,Sheet2!$A:$E,3,0)</f>
        <v>5320.5</v>
      </c>
      <c r="R586">
        <f>VLOOKUP($A586,Sheet2!$A:$E,4,0)</f>
        <v>5242</v>
      </c>
      <c r="S586">
        <f>VLOOKUP($A586,Sheet2!$A:$E,5,0)</f>
        <v>5296.85</v>
      </c>
      <c r="T586">
        <f t="shared" si="172"/>
        <v>90.800000000000182</v>
      </c>
      <c r="U586">
        <f t="shared" si="173"/>
        <v>96.7</v>
      </c>
      <c r="V586">
        <f t="shared" si="174"/>
        <v>88</v>
      </c>
      <c r="W586">
        <f t="shared" si="175"/>
        <v>94.699999999999818</v>
      </c>
      <c r="X586" s="5">
        <f t="shared" si="176"/>
        <v>185.7</v>
      </c>
      <c r="Y586">
        <f t="shared" si="177"/>
        <v>202.10000000000019</v>
      </c>
      <c r="Z586">
        <f t="shared" si="178"/>
        <v>168.89999999999981</v>
      </c>
      <c r="AA586">
        <f t="shared" si="179"/>
        <v>182</v>
      </c>
      <c r="AB586">
        <f>IF(Z586/X586&lt;'model parameter'!$B$2,'model parameter'!$B$2,IF(Y586/X586&gt;'model parameter'!$B$1,'model parameter'!$B$1,AA586/X586))</f>
        <v>0.98007539041464731</v>
      </c>
      <c r="AC586">
        <f t="shared" si="189"/>
        <v>0.10361925514796066</v>
      </c>
      <c r="AD586">
        <f t="shared" si="187"/>
        <v>3.0313357277483668</v>
      </c>
      <c r="AF586">
        <f t="shared" si="186"/>
        <v>0.90953150242326231</v>
      </c>
      <c r="AG586">
        <f t="shared" si="180"/>
        <v>1.0883144857296727</v>
      </c>
      <c r="AH586" s="14">
        <f t="shared" si="181"/>
        <v>13984.018622278949</v>
      </c>
      <c r="AI586">
        <f t="shared" si="182"/>
        <v>13592.863937283999</v>
      </c>
      <c r="AJ586" s="14">
        <f t="shared" si="183"/>
        <v>-391.15468499495</v>
      </c>
      <c r="AK586" s="14">
        <f t="shared" si="188"/>
        <v>10817.139657768983</v>
      </c>
      <c r="AL586">
        <f t="shared" si="184"/>
        <v>0.97202844936349175</v>
      </c>
      <c r="AM586">
        <f t="shared" si="190"/>
        <v>1.729462505118122E-3</v>
      </c>
      <c r="AN586" s="15">
        <f t="shared" si="185"/>
        <v>0</v>
      </c>
    </row>
    <row r="587" spans="1:40" x14ac:dyDescent="0.25">
      <c r="A587" s="2">
        <v>40368</v>
      </c>
      <c r="B587" s="2">
        <v>40388</v>
      </c>
      <c r="C587" t="s">
        <v>15</v>
      </c>
      <c r="D587">
        <v>5300</v>
      </c>
      <c r="E587">
        <v>78.099999999999994</v>
      </c>
      <c r="F587">
        <v>78.099999999999994</v>
      </c>
      <c r="G587">
        <v>60.1</v>
      </c>
      <c r="H587">
        <v>63.3</v>
      </c>
      <c r="I587" t="s">
        <v>16</v>
      </c>
      <c r="J587">
        <v>105.1</v>
      </c>
      <c r="K587">
        <v>123.25</v>
      </c>
      <c r="L587">
        <v>100.55</v>
      </c>
      <c r="M587">
        <v>114.8</v>
      </c>
      <c r="N587">
        <v>5352.45</v>
      </c>
      <c r="O587">
        <v>239.95</v>
      </c>
      <c r="P587">
        <f>VLOOKUP($A587,Sheet2!$A:$E,2,0)</f>
        <v>5297.2</v>
      </c>
      <c r="Q587">
        <f>VLOOKUP($A587,Sheet2!$A:$E,3,0)</f>
        <v>5359.05</v>
      </c>
      <c r="R587">
        <f>VLOOKUP($A587,Sheet2!$A:$E,4,0)</f>
        <v>5297.2</v>
      </c>
      <c r="S587">
        <f>VLOOKUP($A587,Sheet2!$A:$E,5,0)</f>
        <v>5352.45</v>
      </c>
      <c r="T587">
        <f t="shared" si="172"/>
        <v>64.199999999999818</v>
      </c>
      <c r="U587">
        <f t="shared" si="173"/>
        <v>78.099999999999994</v>
      </c>
      <c r="V587">
        <f t="shared" si="174"/>
        <v>100.55</v>
      </c>
      <c r="W587">
        <f t="shared" si="175"/>
        <v>119.15000000000055</v>
      </c>
      <c r="X587" s="5">
        <f t="shared" si="176"/>
        <v>183.2</v>
      </c>
      <c r="Y587">
        <f t="shared" si="177"/>
        <v>187.44999999999982</v>
      </c>
      <c r="Z587">
        <f t="shared" si="178"/>
        <v>178.1</v>
      </c>
      <c r="AA587">
        <f t="shared" si="179"/>
        <v>178.1</v>
      </c>
      <c r="AB587">
        <f>IF(Z587/X587&lt;'model parameter'!$B$2,'model parameter'!$B$2,IF(Y587/X587&gt;'model parameter'!$B$1,'model parameter'!$B$1,AA587/X587))</f>
        <v>0.97216157205240172</v>
      </c>
      <c r="AC587">
        <f t="shared" si="189"/>
        <v>0.10073465797954036</v>
      </c>
      <c r="AD587">
        <f t="shared" si="187"/>
        <v>3.0034972998007685</v>
      </c>
      <c r="AF587">
        <f t="shared" si="186"/>
        <v>0.97216157205240172</v>
      </c>
      <c r="AG587">
        <f t="shared" si="180"/>
        <v>1.023198689956331</v>
      </c>
      <c r="AH587" s="14">
        <f t="shared" si="181"/>
        <v>13796.3931823452</v>
      </c>
      <c r="AI587">
        <f t="shared" si="182"/>
        <v>13300.576873142199</v>
      </c>
      <c r="AJ587" s="14">
        <f t="shared" si="183"/>
        <v>-495.81630920300086</v>
      </c>
      <c r="AK587" s="14">
        <f t="shared" si="188"/>
        <v>10321.323348565982</v>
      </c>
      <c r="AL587">
        <f t="shared" si="184"/>
        <v>0.96406188902781631</v>
      </c>
      <c r="AM587">
        <f t="shared" si="190"/>
        <v>1.6673088896869562E-3</v>
      </c>
      <c r="AN587" s="15">
        <f t="shared" si="185"/>
        <v>0</v>
      </c>
    </row>
    <row r="588" spans="1:40" x14ac:dyDescent="0.25">
      <c r="A588" s="2">
        <v>40371</v>
      </c>
      <c r="B588" s="2">
        <v>40388</v>
      </c>
      <c r="C588" t="s">
        <v>15</v>
      </c>
      <c r="D588">
        <v>5300</v>
      </c>
      <c r="E588">
        <v>54.9</v>
      </c>
      <c r="F588">
        <v>59.7</v>
      </c>
      <c r="G588">
        <v>43.9</v>
      </c>
      <c r="H588">
        <v>49.9</v>
      </c>
      <c r="I588" t="s">
        <v>16</v>
      </c>
      <c r="J588">
        <v>110.25</v>
      </c>
      <c r="K588">
        <v>139.25</v>
      </c>
      <c r="L588">
        <v>110.25</v>
      </c>
      <c r="M588">
        <v>126.65</v>
      </c>
      <c r="N588">
        <v>5383</v>
      </c>
      <c r="O588">
        <v>239.95</v>
      </c>
      <c r="P588">
        <f>VLOOKUP($A588,Sheet2!$A:$E,2,0)</f>
        <v>5352.25</v>
      </c>
      <c r="Q588">
        <f>VLOOKUP($A588,Sheet2!$A:$E,3,0)</f>
        <v>5402.7</v>
      </c>
      <c r="R588">
        <f>VLOOKUP($A588,Sheet2!$A:$E,4,0)</f>
        <v>5351.6</v>
      </c>
      <c r="S588">
        <f>VLOOKUP($A588,Sheet2!$A:$E,5,0)</f>
        <v>5383</v>
      </c>
      <c r="T588">
        <f t="shared" si="172"/>
        <v>43.9</v>
      </c>
      <c r="U588">
        <f t="shared" si="173"/>
        <v>58.649999999999636</v>
      </c>
      <c r="V588">
        <f t="shared" si="174"/>
        <v>111.30000000000018</v>
      </c>
      <c r="W588">
        <f t="shared" si="175"/>
        <v>139.25</v>
      </c>
      <c r="X588" s="5">
        <f t="shared" si="176"/>
        <v>165.15</v>
      </c>
      <c r="Y588">
        <f t="shared" si="177"/>
        <v>183.15</v>
      </c>
      <c r="Z588">
        <f t="shared" si="178"/>
        <v>165.15</v>
      </c>
      <c r="AA588">
        <f t="shared" si="179"/>
        <v>176.55</v>
      </c>
      <c r="AB588">
        <f>IF(Z588/X588&lt;'model parameter'!$B$2,'model parameter'!$B$2,IF(Y588/X588&gt;'model parameter'!$B$1,'model parameter'!$B$1,AA588/X588))</f>
        <v>1.0690281562216168</v>
      </c>
      <c r="AC588">
        <f t="shared" si="189"/>
        <v>0.10768818568748321</v>
      </c>
      <c r="AD588">
        <f t="shared" si="187"/>
        <v>3.0725254560223854</v>
      </c>
      <c r="AF588">
        <f t="shared" si="186"/>
        <v>1</v>
      </c>
      <c r="AG588">
        <f t="shared" si="180"/>
        <v>1.1089918256130791</v>
      </c>
      <c r="AH588" s="14">
        <f t="shared" si="181"/>
        <v>12441.737506023524</v>
      </c>
      <c r="AI588">
        <f t="shared" si="182"/>
        <v>13184.411501496103</v>
      </c>
      <c r="AJ588" s="14">
        <f t="shared" si="183"/>
        <v>742.6739954725781</v>
      </c>
      <c r="AK588" s="14">
        <f t="shared" si="188"/>
        <v>11063.99734403856</v>
      </c>
      <c r="AL588">
        <f t="shared" si="184"/>
        <v>1.0596921446954672</v>
      </c>
      <c r="AM588">
        <f t="shared" si="190"/>
        <v>1.7668341331821889E-3</v>
      </c>
      <c r="AN588" s="15">
        <f t="shared" si="185"/>
        <v>0</v>
      </c>
    </row>
    <row r="589" spans="1:40" x14ac:dyDescent="0.25">
      <c r="A589" s="2">
        <v>40372</v>
      </c>
      <c r="B589" s="2">
        <v>40388</v>
      </c>
      <c r="C589" t="s">
        <v>15</v>
      </c>
      <c r="D589">
        <v>5300</v>
      </c>
      <c r="E589">
        <v>50</v>
      </c>
      <c r="F589">
        <v>55.4</v>
      </c>
      <c r="G589">
        <v>33.450000000000003</v>
      </c>
      <c r="H589">
        <v>35.4</v>
      </c>
      <c r="I589" t="s">
        <v>16</v>
      </c>
      <c r="J589">
        <v>115.05</v>
      </c>
      <c r="K589">
        <v>152.4</v>
      </c>
      <c r="L589">
        <v>111.75</v>
      </c>
      <c r="M589">
        <v>148.69999999999999</v>
      </c>
      <c r="N589">
        <v>5400.65</v>
      </c>
      <c r="O589">
        <v>239.95</v>
      </c>
      <c r="P589">
        <f>VLOOKUP($A589,Sheet2!$A:$E,2,0)</f>
        <v>5370.2</v>
      </c>
      <c r="Q589">
        <f>VLOOKUP($A589,Sheet2!$A:$E,3,0)</f>
        <v>5406.2</v>
      </c>
      <c r="R589">
        <f>VLOOKUP($A589,Sheet2!$A:$E,4,0)</f>
        <v>5357.85</v>
      </c>
      <c r="S589">
        <f>VLOOKUP($A589,Sheet2!$A:$E,5,0)</f>
        <v>5400.65</v>
      </c>
      <c r="T589">
        <f t="shared" si="172"/>
        <v>46.199999999999818</v>
      </c>
      <c r="U589">
        <f t="shared" si="173"/>
        <v>53.899999999999636</v>
      </c>
      <c r="V589">
        <f t="shared" si="174"/>
        <v>113.25</v>
      </c>
      <c r="W589">
        <f t="shared" si="175"/>
        <v>139.64999999999964</v>
      </c>
      <c r="X589" s="5">
        <f t="shared" si="176"/>
        <v>165.05</v>
      </c>
      <c r="Y589">
        <f t="shared" si="177"/>
        <v>198.59999999999982</v>
      </c>
      <c r="Z589">
        <f t="shared" si="178"/>
        <v>165.05</v>
      </c>
      <c r="AA589">
        <f t="shared" si="179"/>
        <v>184.1</v>
      </c>
      <c r="AB589">
        <f>IF(Z589/X589&lt;'model parameter'!$B$2,'model parameter'!$B$2,IF(Y589/X589&gt;'model parameter'!$B$1,'model parameter'!$B$1,AA589/X589))</f>
        <v>1.1100000000000001</v>
      </c>
      <c r="AC589">
        <f t="shared" si="189"/>
        <v>0.11953388611310638</v>
      </c>
      <c r="AD589">
        <f t="shared" si="187"/>
        <v>3.1825254560223852</v>
      </c>
      <c r="AF589">
        <f t="shared" si="186"/>
        <v>1</v>
      </c>
      <c r="AG589">
        <f t="shared" si="180"/>
        <v>1.2032717358376237</v>
      </c>
      <c r="AH589" s="14">
        <f t="shared" si="181"/>
        <v>12434.232488426174</v>
      </c>
      <c r="AI589">
        <f t="shared" si="182"/>
        <v>13683.210618264242</v>
      </c>
      <c r="AJ589" s="14">
        <f t="shared" si="183"/>
        <v>1248.9781298380676</v>
      </c>
      <c r="AK589" s="14">
        <f t="shared" si="188"/>
        <v>12312.975473876628</v>
      </c>
      <c r="AL589">
        <f t="shared" si="184"/>
        <v>1.1004467409629521</v>
      </c>
      <c r="AM589">
        <f t="shared" si="190"/>
        <v>1.9443068636824424E-3</v>
      </c>
      <c r="AN589" s="15">
        <f t="shared" si="185"/>
        <v>0</v>
      </c>
    </row>
    <row r="590" spans="1:40" x14ac:dyDescent="0.25">
      <c r="A590" s="2">
        <v>40373</v>
      </c>
      <c r="B590" s="2">
        <v>40388</v>
      </c>
      <c r="C590" t="s">
        <v>15</v>
      </c>
      <c r="D590">
        <v>5300</v>
      </c>
      <c r="E590">
        <v>24</v>
      </c>
      <c r="F590">
        <v>46.65</v>
      </c>
      <c r="G590">
        <v>21</v>
      </c>
      <c r="H590">
        <v>43.2</v>
      </c>
      <c r="I590" t="s">
        <v>16</v>
      </c>
      <c r="J590">
        <v>168</v>
      </c>
      <c r="K590">
        <v>172.5</v>
      </c>
      <c r="L590">
        <v>119.2</v>
      </c>
      <c r="M590">
        <v>126.5</v>
      </c>
      <c r="N590">
        <v>5386.15</v>
      </c>
      <c r="O590">
        <v>239.95</v>
      </c>
      <c r="P590">
        <f>VLOOKUP($A590,Sheet2!$A:$E,2,0)</f>
        <v>5402</v>
      </c>
      <c r="Q590">
        <f>VLOOKUP($A590,Sheet2!$A:$E,3,0)</f>
        <v>5453.45</v>
      </c>
      <c r="R590">
        <f>VLOOKUP($A590,Sheet2!$A:$E,4,0)</f>
        <v>5371.7</v>
      </c>
      <c r="S590">
        <f>VLOOKUP($A590,Sheet2!$A:$E,5,0)</f>
        <v>5386.15</v>
      </c>
      <c r="T590">
        <f t="shared" si="172"/>
        <v>21</v>
      </c>
      <c r="U590">
        <f t="shared" si="173"/>
        <v>46.65</v>
      </c>
      <c r="V590">
        <f t="shared" si="174"/>
        <v>119.2</v>
      </c>
      <c r="W590">
        <f t="shared" si="175"/>
        <v>172.5</v>
      </c>
      <c r="X590" s="5">
        <f t="shared" si="176"/>
        <v>192</v>
      </c>
      <c r="Y590">
        <f t="shared" si="177"/>
        <v>193.5</v>
      </c>
      <c r="Z590">
        <f t="shared" si="178"/>
        <v>165.85</v>
      </c>
      <c r="AA590">
        <f t="shared" si="179"/>
        <v>169.7</v>
      </c>
      <c r="AB590">
        <f>IF(Z590/X590&lt;'model parameter'!$B$2,'model parameter'!$B$2,IF(Y590/X590&gt;'model parameter'!$B$1,'model parameter'!$B$1,AA590/X590))</f>
        <v>0.88385416666666661</v>
      </c>
      <c r="AC590">
        <f t="shared" si="189"/>
        <v>0.10565052329892786</v>
      </c>
      <c r="AD590">
        <f t="shared" si="187"/>
        <v>3.0663796226890518</v>
      </c>
      <c r="AF590">
        <f t="shared" si="186"/>
        <v>0.8638020833333333</v>
      </c>
      <c r="AG590">
        <f t="shared" si="180"/>
        <v>1.0078125</v>
      </c>
      <c r="AH590" s="14">
        <f t="shared" si="181"/>
        <v>14456.834730912</v>
      </c>
      <c r="AI590">
        <f t="shared" si="182"/>
        <v>12671.035504221398</v>
      </c>
      <c r="AJ590" s="14">
        <f t="shared" si="183"/>
        <v>-1785.7992266906022</v>
      </c>
      <c r="AK590" s="14">
        <f t="shared" si="188"/>
        <v>10527.176247186026</v>
      </c>
      <c r="AL590">
        <f t="shared" si="184"/>
        <v>0.87647370534905833</v>
      </c>
      <c r="AM590">
        <f t="shared" si="190"/>
        <v>1.7041338411473567E-3</v>
      </c>
      <c r="AN590" s="15">
        <f t="shared" si="185"/>
        <v>0</v>
      </c>
    </row>
    <row r="591" spans="1:40" x14ac:dyDescent="0.25">
      <c r="A591" s="2">
        <v>40374</v>
      </c>
      <c r="B591" s="2">
        <v>40388</v>
      </c>
      <c r="C591" t="s">
        <v>15</v>
      </c>
      <c r="D591">
        <v>5300</v>
      </c>
      <c r="E591">
        <v>38.799999999999997</v>
      </c>
      <c r="F591">
        <v>49.8</v>
      </c>
      <c r="G591">
        <v>35</v>
      </c>
      <c r="H591">
        <v>41.35</v>
      </c>
      <c r="I591" t="s">
        <v>16</v>
      </c>
      <c r="J591">
        <v>123.8</v>
      </c>
      <c r="K591">
        <v>138</v>
      </c>
      <c r="L591">
        <v>109.1</v>
      </c>
      <c r="M591">
        <v>118.75</v>
      </c>
      <c r="N591">
        <v>5378.75</v>
      </c>
      <c r="O591">
        <v>239.95</v>
      </c>
      <c r="P591">
        <f>VLOOKUP($A591,Sheet2!$A:$E,2,0)</f>
        <v>5387.1</v>
      </c>
      <c r="Q591">
        <f>VLOOKUP($A591,Sheet2!$A:$E,3,0)</f>
        <v>5399.2</v>
      </c>
      <c r="R591">
        <f>VLOOKUP($A591,Sheet2!$A:$E,4,0)</f>
        <v>5360.6</v>
      </c>
      <c r="S591">
        <f>VLOOKUP($A591,Sheet2!$A:$E,5,0)</f>
        <v>5378.75</v>
      </c>
      <c r="T591">
        <f t="shared" si="172"/>
        <v>38.800000000000182</v>
      </c>
      <c r="U591">
        <f t="shared" si="173"/>
        <v>48.5</v>
      </c>
      <c r="V591">
        <f t="shared" si="174"/>
        <v>110.40000000000055</v>
      </c>
      <c r="W591">
        <f t="shared" si="175"/>
        <v>134.19999999999982</v>
      </c>
      <c r="X591" s="5">
        <f t="shared" si="176"/>
        <v>162.6</v>
      </c>
      <c r="Y591">
        <f t="shared" si="177"/>
        <v>176.80000000000018</v>
      </c>
      <c r="Z591">
        <f t="shared" si="178"/>
        <v>157.6</v>
      </c>
      <c r="AA591">
        <f t="shared" si="179"/>
        <v>160.1</v>
      </c>
      <c r="AB591">
        <f>IF(Z591/X591&lt;'model parameter'!$B$2,'model parameter'!$B$2,IF(Y591/X591&gt;'model parameter'!$B$1,'model parameter'!$B$1,AA591/X591))</f>
        <v>0.98462484624846247</v>
      </c>
      <c r="AC591">
        <f t="shared" si="189"/>
        <v>0.10402613025927646</v>
      </c>
      <c r="AD591">
        <f t="shared" si="187"/>
        <v>3.0510044689375144</v>
      </c>
      <c r="AF591">
        <f t="shared" si="186"/>
        <v>0.96924969249692494</v>
      </c>
      <c r="AG591">
        <f t="shared" si="180"/>
        <v>1.0873308733087343</v>
      </c>
      <c r="AH591" s="14">
        <f t="shared" si="181"/>
        <v>12250.359557291098</v>
      </c>
      <c r="AI591">
        <f t="shared" si="182"/>
        <v>11951.559654026199</v>
      </c>
      <c r="AJ591" s="14">
        <f t="shared" si="183"/>
        <v>-298.7999032648986</v>
      </c>
      <c r="AK591" s="14">
        <f t="shared" si="188"/>
        <v>10228.376343921127</v>
      </c>
      <c r="AL591">
        <f t="shared" si="184"/>
        <v>0.97560888708061955</v>
      </c>
      <c r="AM591">
        <f t="shared" si="190"/>
        <v>1.662568120198194E-3</v>
      </c>
      <c r="AN591" s="15">
        <f t="shared" si="185"/>
        <v>0</v>
      </c>
    </row>
    <row r="592" spans="1:40" x14ac:dyDescent="0.25">
      <c r="A592" s="2">
        <v>40375</v>
      </c>
      <c r="B592" s="2">
        <v>40388</v>
      </c>
      <c r="C592" t="s">
        <v>15</v>
      </c>
      <c r="D592">
        <v>5300</v>
      </c>
      <c r="E592">
        <v>42</v>
      </c>
      <c r="F592">
        <v>43.3</v>
      </c>
      <c r="G592">
        <v>31.2</v>
      </c>
      <c r="H592">
        <v>33.450000000000003</v>
      </c>
      <c r="I592" t="s">
        <v>16</v>
      </c>
      <c r="J592">
        <v>116.1</v>
      </c>
      <c r="K592">
        <v>131</v>
      </c>
      <c r="L592">
        <v>111.65</v>
      </c>
      <c r="M592">
        <v>125.9</v>
      </c>
      <c r="N592">
        <v>5393.9</v>
      </c>
      <c r="O592">
        <v>239.95</v>
      </c>
      <c r="P592">
        <f>VLOOKUP($A592,Sheet2!$A:$E,2,0)</f>
        <v>5376.65</v>
      </c>
      <c r="Q592">
        <f>VLOOKUP($A592,Sheet2!$A:$E,3,0)</f>
        <v>5401.35</v>
      </c>
      <c r="R592">
        <f>VLOOKUP($A592,Sheet2!$A:$E,4,0)</f>
        <v>5374.4</v>
      </c>
      <c r="S592">
        <f>VLOOKUP($A592,Sheet2!$A:$E,5,0)</f>
        <v>5393.9</v>
      </c>
      <c r="T592">
        <f t="shared" si="172"/>
        <v>31.2</v>
      </c>
      <c r="U592">
        <f t="shared" si="173"/>
        <v>37.25</v>
      </c>
      <c r="V592">
        <f t="shared" si="174"/>
        <v>117.69999999999982</v>
      </c>
      <c r="W592">
        <f t="shared" si="175"/>
        <v>131</v>
      </c>
      <c r="X592" s="5">
        <f t="shared" si="176"/>
        <v>158.1</v>
      </c>
      <c r="Y592">
        <f t="shared" si="177"/>
        <v>162.19999999999999</v>
      </c>
      <c r="Z592">
        <f t="shared" si="178"/>
        <v>148.9</v>
      </c>
      <c r="AA592">
        <f t="shared" si="179"/>
        <v>159.35000000000002</v>
      </c>
      <c r="AB592">
        <f>IF(Z592/X592&lt;'model parameter'!$B$2,'model parameter'!$B$2,IF(Y592/X592&gt;'model parameter'!$B$1,'model parameter'!$B$1,AA592/X592))</f>
        <v>1.0079063883617965</v>
      </c>
      <c r="AC592">
        <f t="shared" si="189"/>
        <v>0.10484860124488113</v>
      </c>
      <c r="AD592">
        <f t="shared" si="187"/>
        <v>3.0589108572993107</v>
      </c>
      <c r="AF592">
        <f t="shared" si="186"/>
        <v>0.94180898165717908</v>
      </c>
      <c r="AG592">
        <f t="shared" si="180"/>
        <v>1.0259329538266919</v>
      </c>
      <c r="AH592" s="14">
        <f t="shared" si="181"/>
        <v>11912.63376541035</v>
      </c>
      <c r="AI592">
        <f t="shared" si="182"/>
        <v>11895.350603229701</v>
      </c>
      <c r="AJ592" s="14">
        <f t="shared" si="183"/>
        <v>-17.283162180649015</v>
      </c>
      <c r="AK592" s="14">
        <f t="shared" si="188"/>
        <v>10211.093181740478</v>
      </c>
      <c r="AL592">
        <f t="shared" si="184"/>
        <v>0.99854917371582153</v>
      </c>
      <c r="AM592">
        <f t="shared" si="190"/>
        <v>1.6601560226701733E-3</v>
      </c>
      <c r="AN592" s="15">
        <f t="shared" si="185"/>
        <v>0</v>
      </c>
    </row>
    <row r="593" spans="1:40" x14ac:dyDescent="0.25">
      <c r="A593" s="2">
        <v>40378</v>
      </c>
      <c r="B593" s="2">
        <v>40388</v>
      </c>
      <c r="C593" t="s">
        <v>15</v>
      </c>
      <c r="D593">
        <v>5300</v>
      </c>
      <c r="E593">
        <v>38</v>
      </c>
      <c r="F593">
        <v>44.4</v>
      </c>
      <c r="G593">
        <v>28.35</v>
      </c>
      <c r="H593">
        <v>35.4</v>
      </c>
      <c r="I593" t="s">
        <v>16</v>
      </c>
      <c r="J593">
        <v>109.65</v>
      </c>
      <c r="K593">
        <v>140</v>
      </c>
      <c r="L593">
        <v>103.1</v>
      </c>
      <c r="M593">
        <v>115.25</v>
      </c>
      <c r="N593">
        <v>5386.45</v>
      </c>
      <c r="O593">
        <v>239.95</v>
      </c>
      <c r="P593">
        <f>VLOOKUP($A593,Sheet2!$A:$E,2,0)</f>
        <v>5392.7</v>
      </c>
      <c r="Q593">
        <f>VLOOKUP($A593,Sheet2!$A:$E,3,0)</f>
        <v>5409.1</v>
      </c>
      <c r="R593">
        <f>VLOOKUP($A593,Sheet2!$A:$E,4,0)</f>
        <v>5361.5</v>
      </c>
      <c r="S593">
        <f>VLOOKUP($A593,Sheet2!$A:$E,5,0)</f>
        <v>5386.45</v>
      </c>
      <c r="T593">
        <f t="shared" si="172"/>
        <v>30.899999999999636</v>
      </c>
      <c r="U593">
        <f t="shared" si="173"/>
        <v>41.600000000000364</v>
      </c>
      <c r="V593">
        <f t="shared" si="174"/>
        <v>105.89999999999964</v>
      </c>
      <c r="W593">
        <f t="shared" si="175"/>
        <v>137.45000000000073</v>
      </c>
      <c r="X593" s="5">
        <f t="shared" si="176"/>
        <v>147.65</v>
      </c>
      <c r="Y593">
        <f t="shared" si="177"/>
        <v>170.89999999999964</v>
      </c>
      <c r="Z593">
        <f t="shared" si="178"/>
        <v>144.70000000000036</v>
      </c>
      <c r="AA593">
        <f t="shared" si="179"/>
        <v>150.65</v>
      </c>
      <c r="AB593">
        <f>IF(Z593/X593&lt;'model parameter'!$B$2,'model parameter'!$B$2,IF(Y593/X593&gt;'model parameter'!$B$1,'model parameter'!$B$1,AA593/X593))</f>
        <v>1.1100000000000001</v>
      </c>
      <c r="AC593">
        <f t="shared" si="189"/>
        <v>0.11638194738181806</v>
      </c>
      <c r="AD593">
        <f t="shared" si="187"/>
        <v>3.168910857299311</v>
      </c>
      <c r="AF593">
        <f t="shared" si="186"/>
        <v>0.98002031832035452</v>
      </c>
      <c r="AG593">
        <f t="shared" si="180"/>
        <v>1.1574669827294253</v>
      </c>
      <c r="AH593" s="14">
        <f t="shared" si="181"/>
        <v>11128.359426487274</v>
      </c>
      <c r="AI593">
        <f t="shared" si="182"/>
        <v>12235.715142152772</v>
      </c>
      <c r="AJ593" s="14">
        <f t="shared" si="183"/>
        <v>1107.3557156654988</v>
      </c>
      <c r="AK593" s="14">
        <f t="shared" si="188"/>
        <v>11318.448897405977</v>
      </c>
      <c r="AL593">
        <f t="shared" si="184"/>
        <v>1.0995075440347313</v>
      </c>
      <c r="AM593">
        <f t="shared" si="190"/>
        <v>1.82535407120055E-3</v>
      </c>
      <c r="AN593" s="15">
        <f t="shared" si="185"/>
        <v>0</v>
      </c>
    </row>
    <row r="594" spans="1:40" x14ac:dyDescent="0.25">
      <c r="A594" s="2">
        <v>40379</v>
      </c>
      <c r="B594" s="2">
        <v>40388</v>
      </c>
      <c r="C594" t="s">
        <v>15</v>
      </c>
      <c r="D594">
        <v>5300</v>
      </c>
      <c r="E594">
        <v>30.3</v>
      </c>
      <c r="F594">
        <v>42</v>
      </c>
      <c r="G594">
        <v>25.1</v>
      </c>
      <c r="H594">
        <v>37.35</v>
      </c>
      <c r="I594" t="s">
        <v>16</v>
      </c>
      <c r="J594">
        <v>125.05</v>
      </c>
      <c r="K594">
        <v>130.5</v>
      </c>
      <c r="L594">
        <v>88</v>
      </c>
      <c r="M594">
        <v>98.1</v>
      </c>
      <c r="N594">
        <v>5368</v>
      </c>
      <c r="O594">
        <v>239.95</v>
      </c>
      <c r="P594">
        <f>VLOOKUP($A594,Sheet2!$A:$E,2,0)</f>
        <v>5387</v>
      </c>
      <c r="Q594">
        <f>VLOOKUP($A594,Sheet2!$A:$E,3,0)</f>
        <v>5416.45</v>
      </c>
      <c r="R594">
        <f>VLOOKUP($A594,Sheet2!$A:$E,4,0)</f>
        <v>5353.6</v>
      </c>
      <c r="S594">
        <f>VLOOKUP($A594,Sheet2!$A:$E,5,0)</f>
        <v>5368</v>
      </c>
      <c r="T594">
        <f t="shared" si="172"/>
        <v>25.1</v>
      </c>
      <c r="U594">
        <f t="shared" si="173"/>
        <v>34.399999999999636</v>
      </c>
      <c r="V594">
        <f t="shared" si="174"/>
        <v>95.600000000000364</v>
      </c>
      <c r="W594">
        <f t="shared" si="175"/>
        <v>130.5</v>
      </c>
      <c r="X594" s="5">
        <f t="shared" si="176"/>
        <v>155.35</v>
      </c>
      <c r="Y594">
        <f t="shared" si="177"/>
        <v>155.6</v>
      </c>
      <c r="Z594">
        <f t="shared" si="178"/>
        <v>122.39999999999964</v>
      </c>
      <c r="AA594">
        <f t="shared" si="179"/>
        <v>135.44999999999999</v>
      </c>
      <c r="AB594">
        <f>IF(Z594/X594&lt;'model parameter'!$B$2,'model parameter'!$B$2,IF(Y594/X594&gt;'model parameter'!$B$1,'model parameter'!$B$1,AA594/X594))</f>
        <v>0.87190215642098479</v>
      </c>
      <c r="AC594">
        <f t="shared" si="189"/>
        <v>0.10147367089068075</v>
      </c>
      <c r="AD594">
        <f t="shared" si="187"/>
        <v>3.040813013720296</v>
      </c>
      <c r="AF594">
        <f t="shared" si="186"/>
        <v>0.78789829417444246</v>
      </c>
      <c r="AG594">
        <f t="shared" si="180"/>
        <v>1.0016092693916963</v>
      </c>
      <c r="AH594" s="14">
        <f t="shared" si="181"/>
        <v>11706.245781483225</v>
      </c>
      <c r="AI594">
        <f t="shared" si="182"/>
        <v>10104.155517847899</v>
      </c>
      <c r="AJ594" s="14">
        <f t="shared" si="183"/>
        <v>-1602.0902636353258</v>
      </c>
      <c r="AK594" s="14">
        <f t="shared" si="188"/>
        <v>9716.3586337706511</v>
      </c>
      <c r="AL594">
        <f t="shared" si="184"/>
        <v>0.86314226665482374</v>
      </c>
      <c r="AM594">
        <f t="shared" si="190"/>
        <v>1.5755402504636531E-3</v>
      </c>
      <c r="AN594" s="15">
        <f t="shared" si="185"/>
        <v>0</v>
      </c>
    </row>
    <row r="595" spans="1:40" x14ac:dyDescent="0.25">
      <c r="A595" s="2">
        <v>40380</v>
      </c>
      <c r="B595" s="2">
        <v>40388</v>
      </c>
      <c r="C595" t="s">
        <v>15</v>
      </c>
      <c r="D595">
        <v>5300</v>
      </c>
      <c r="E595">
        <v>27</v>
      </c>
      <c r="F595">
        <v>32</v>
      </c>
      <c r="G595">
        <v>20.8</v>
      </c>
      <c r="H595">
        <v>23.25</v>
      </c>
      <c r="I595" t="s">
        <v>16</v>
      </c>
      <c r="J595">
        <v>106.3</v>
      </c>
      <c r="K595">
        <v>128.4</v>
      </c>
      <c r="L595">
        <v>104</v>
      </c>
      <c r="M595">
        <v>122.95</v>
      </c>
      <c r="N595">
        <v>5399.35</v>
      </c>
      <c r="O595">
        <v>239.95</v>
      </c>
      <c r="P595">
        <f>VLOOKUP($A595,Sheet2!$A:$E,2,0)</f>
        <v>5368.85</v>
      </c>
      <c r="Q595">
        <f>VLOOKUP($A595,Sheet2!$A:$E,3,0)</f>
        <v>5409.1</v>
      </c>
      <c r="R595">
        <f>VLOOKUP($A595,Sheet2!$A:$E,4,0)</f>
        <v>5368.85</v>
      </c>
      <c r="S595">
        <f>VLOOKUP($A595,Sheet2!$A:$E,5,0)</f>
        <v>5399.35</v>
      </c>
      <c r="T595">
        <f t="shared" si="172"/>
        <v>20.8</v>
      </c>
      <c r="U595">
        <f t="shared" si="173"/>
        <v>32</v>
      </c>
      <c r="V595">
        <f t="shared" si="174"/>
        <v>104</v>
      </c>
      <c r="W595">
        <f t="shared" si="175"/>
        <v>128.4</v>
      </c>
      <c r="X595" s="5">
        <f t="shared" si="176"/>
        <v>133.30000000000001</v>
      </c>
      <c r="Y595">
        <f t="shared" si="177"/>
        <v>149.20000000000002</v>
      </c>
      <c r="Z595">
        <f t="shared" si="178"/>
        <v>133.30000000000001</v>
      </c>
      <c r="AA595">
        <f t="shared" si="179"/>
        <v>146.19999999999999</v>
      </c>
      <c r="AB595">
        <f>IF(Z595/X595&lt;'model parameter'!$B$2,'model parameter'!$B$2,IF(Y595/X595&gt;'model parameter'!$B$1,'model parameter'!$B$1,AA595/X595))</f>
        <v>1.1100000000000001</v>
      </c>
      <c r="AC595">
        <f t="shared" si="189"/>
        <v>0.11263577468865564</v>
      </c>
      <c r="AD595">
        <f t="shared" si="187"/>
        <v>3.1508130137202963</v>
      </c>
      <c r="AF595">
        <f t="shared" si="186"/>
        <v>1</v>
      </c>
      <c r="AG595">
        <f t="shared" si="180"/>
        <v>1.1192798199549887</v>
      </c>
      <c r="AH595" s="14">
        <f t="shared" si="181"/>
        <v>10051.38940126755</v>
      </c>
      <c r="AI595">
        <f t="shared" si="182"/>
        <v>11041.947321336707</v>
      </c>
      <c r="AJ595" s="14">
        <f t="shared" si="183"/>
        <v>990.55792006915726</v>
      </c>
      <c r="AK595" s="14">
        <f t="shared" si="188"/>
        <v>10706.916553839808</v>
      </c>
      <c r="AL595">
        <f t="shared" si="184"/>
        <v>1.0985493527834311</v>
      </c>
      <c r="AM595">
        <f t="shared" si="190"/>
        <v>1.7308087224310912E-3</v>
      </c>
      <c r="AN595" s="15">
        <f t="shared" si="185"/>
        <v>0</v>
      </c>
    </row>
    <row r="596" spans="1:40" x14ac:dyDescent="0.25">
      <c r="A596" s="2">
        <v>40381</v>
      </c>
      <c r="B596" s="2">
        <v>40388</v>
      </c>
      <c r="C596" t="s">
        <v>15</v>
      </c>
      <c r="D596">
        <v>5300</v>
      </c>
      <c r="E596">
        <v>26.5</v>
      </c>
      <c r="F596">
        <v>30.15</v>
      </c>
      <c r="G596">
        <v>9.65</v>
      </c>
      <c r="H596">
        <v>10.9</v>
      </c>
      <c r="I596" t="s">
        <v>16</v>
      </c>
      <c r="J596">
        <v>101.25</v>
      </c>
      <c r="K596">
        <v>167.5</v>
      </c>
      <c r="L596">
        <v>101.25</v>
      </c>
      <c r="M596">
        <v>162.4</v>
      </c>
      <c r="N596">
        <v>5441.95</v>
      </c>
      <c r="O596">
        <v>239.95</v>
      </c>
      <c r="P596">
        <f>VLOOKUP($A596,Sheet2!$A:$E,2,0)</f>
        <v>5399.15</v>
      </c>
      <c r="Q596">
        <f>VLOOKUP($A596,Sheet2!$A:$E,3,0)</f>
        <v>5447.15</v>
      </c>
      <c r="R596">
        <f>VLOOKUP($A596,Sheet2!$A:$E,4,0)</f>
        <v>5372.2</v>
      </c>
      <c r="S596">
        <f>VLOOKUP($A596,Sheet2!$A:$E,5,0)</f>
        <v>5441.95</v>
      </c>
      <c r="T596">
        <f t="shared" si="172"/>
        <v>20.350000000000364</v>
      </c>
      <c r="U596">
        <f t="shared" si="173"/>
        <v>29.050000000000182</v>
      </c>
      <c r="V596">
        <f t="shared" si="174"/>
        <v>102.34999999999945</v>
      </c>
      <c r="W596">
        <f t="shared" si="175"/>
        <v>156.79999999999927</v>
      </c>
      <c r="X596" s="5">
        <f t="shared" si="176"/>
        <v>127.75</v>
      </c>
      <c r="Y596">
        <f t="shared" si="177"/>
        <v>187.85000000000036</v>
      </c>
      <c r="Z596">
        <f t="shared" si="178"/>
        <v>127.75</v>
      </c>
      <c r="AA596">
        <f t="shared" si="179"/>
        <v>173.3</v>
      </c>
      <c r="AB596">
        <f>IF(Z596/X596&lt;'model parameter'!$B$2,'model parameter'!$B$2,IF(Y596/X596&gt;'model parameter'!$B$1,'model parameter'!$B$1,AA596/X596))</f>
        <v>1.1100000000000001</v>
      </c>
      <c r="AC596">
        <f t="shared" si="189"/>
        <v>0.12502570990440778</v>
      </c>
      <c r="AD596">
        <f t="shared" si="187"/>
        <v>3.2608130137202966</v>
      </c>
      <c r="AF596">
        <f t="shared" si="186"/>
        <v>1</v>
      </c>
      <c r="AG596">
        <f t="shared" si="180"/>
        <v>1.4704500978473609</v>
      </c>
      <c r="AH596" s="14">
        <f t="shared" si="181"/>
        <v>9634.8609246146261</v>
      </c>
      <c r="AI596">
        <f t="shared" si="182"/>
        <v>10580.246178094254</v>
      </c>
      <c r="AJ596" s="14">
        <f t="shared" si="183"/>
        <v>945.38525347962786</v>
      </c>
      <c r="AK596" s="14">
        <f t="shared" si="188"/>
        <v>11652.301807319436</v>
      </c>
      <c r="AL596">
        <f t="shared" si="184"/>
        <v>1.098121318084043</v>
      </c>
      <c r="AM596">
        <f t="shared" si="190"/>
        <v>1.9006379556273884E-3</v>
      </c>
      <c r="AN596" s="15">
        <f t="shared" si="185"/>
        <v>0</v>
      </c>
    </row>
    <row r="597" spans="1:40" x14ac:dyDescent="0.25">
      <c r="A597" s="2">
        <v>40382</v>
      </c>
      <c r="B597" s="2">
        <v>40388</v>
      </c>
      <c r="C597" t="s">
        <v>15</v>
      </c>
      <c r="D597">
        <v>5300</v>
      </c>
      <c r="E597">
        <v>9.8000000000000007</v>
      </c>
      <c r="F597">
        <v>11.5</v>
      </c>
      <c r="G597">
        <v>6.25</v>
      </c>
      <c r="H597">
        <v>7.65</v>
      </c>
      <c r="I597" t="s">
        <v>16</v>
      </c>
      <c r="J597">
        <v>185</v>
      </c>
      <c r="K597">
        <v>185</v>
      </c>
      <c r="L597">
        <v>138.85</v>
      </c>
      <c r="M597">
        <v>148.35</v>
      </c>
      <c r="N597">
        <v>5449.1</v>
      </c>
      <c r="O597">
        <v>239.95</v>
      </c>
      <c r="P597">
        <f>VLOOKUP($A597,Sheet2!$A:$E,2,0)</f>
        <v>5441.9</v>
      </c>
      <c r="Q597">
        <f>VLOOKUP($A597,Sheet2!$A:$E,3,0)</f>
        <v>5477.5</v>
      </c>
      <c r="R597">
        <f>VLOOKUP($A597,Sheet2!$A:$E,4,0)</f>
        <v>5435.15</v>
      </c>
      <c r="S597">
        <f>VLOOKUP($A597,Sheet2!$A:$E,5,0)</f>
        <v>5449.1</v>
      </c>
      <c r="T597">
        <f t="shared" si="172"/>
        <v>7.5</v>
      </c>
      <c r="U597">
        <f t="shared" si="173"/>
        <v>3.7000000000007276</v>
      </c>
      <c r="V597">
        <f t="shared" si="174"/>
        <v>146.64999999999964</v>
      </c>
      <c r="W597">
        <f t="shared" si="175"/>
        <v>183.75</v>
      </c>
      <c r="X597" s="5">
        <f t="shared" si="176"/>
        <v>194.8</v>
      </c>
      <c r="Y597">
        <f t="shared" si="177"/>
        <v>194.8</v>
      </c>
      <c r="Z597">
        <f t="shared" si="178"/>
        <v>142.55000000000072</v>
      </c>
      <c r="AA597">
        <f t="shared" si="179"/>
        <v>156</v>
      </c>
      <c r="AB597">
        <f>IF(Z597/X597&lt;'model parameter'!$B$2,'model parameter'!$B$2,IF(Y597/X597&gt;'model parameter'!$B$1,'model parameter'!$B$1,AA597/X597))</f>
        <v>0.80082135523613962</v>
      </c>
      <c r="AC597">
        <f t="shared" si="189"/>
        <v>0.10012325844500829</v>
      </c>
      <c r="AD597">
        <f t="shared" si="187"/>
        <v>3.0616343689564363</v>
      </c>
      <c r="AF597">
        <f t="shared" si="186"/>
        <v>0.73177618069815564</v>
      </c>
      <c r="AG597">
        <f t="shared" si="180"/>
        <v>1</v>
      </c>
      <c r="AH597" s="14">
        <f t="shared" si="181"/>
        <v>14666.975223637799</v>
      </c>
      <c r="AI597">
        <f t="shared" si="182"/>
        <v>11644.283509671999</v>
      </c>
      <c r="AJ597" s="14">
        <f t="shared" si="183"/>
        <v>-3022.6917139657999</v>
      </c>
      <c r="AK597" s="14">
        <f t="shared" si="188"/>
        <v>8629.6100933536363</v>
      </c>
      <c r="AL597">
        <f t="shared" si="184"/>
        <v>0.79391171881886546</v>
      </c>
      <c r="AM597">
        <f t="shared" si="190"/>
        <v>1.5089387462045144E-3</v>
      </c>
      <c r="AN597" s="15">
        <f t="shared" si="185"/>
        <v>0</v>
      </c>
    </row>
    <row r="598" spans="1:40" s="9" customFormat="1" x14ac:dyDescent="0.25">
      <c r="A598" s="7">
        <v>40385</v>
      </c>
      <c r="B598" s="7">
        <v>40388</v>
      </c>
      <c r="C598" t="s">
        <v>15</v>
      </c>
      <c r="D598">
        <v>5300</v>
      </c>
      <c r="E598">
        <v>5.65</v>
      </c>
      <c r="F598">
        <v>6</v>
      </c>
      <c r="G598">
        <v>3.5</v>
      </c>
      <c r="H598">
        <v>4.8499999999999996</v>
      </c>
      <c r="I598" t="s">
        <v>16</v>
      </c>
      <c r="J598">
        <v>162.30000000000001</v>
      </c>
      <c r="K598">
        <v>162.30000000000001</v>
      </c>
      <c r="L598">
        <v>120.55</v>
      </c>
      <c r="M598">
        <v>123.9</v>
      </c>
      <c r="N598">
        <v>5418.6</v>
      </c>
      <c r="O598">
        <v>239.95</v>
      </c>
      <c r="P598">
        <f>VLOOKUP($A598,Sheet2!$A:$E,2,0)</f>
        <v>5446.55</v>
      </c>
      <c r="Q598">
        <f>VLOOKUP($A598,Sheet2!$A:$E,3,0)</f>
        <v>5466.25</v>
      </c>
      <c r="R598">
        <f>VLOOKUP($A598,Sheet2!$A:$E,4,0)</f>
        <v>5409.2</v>
      </c>
      <c r="S598">
        <f>VLOOKUP($A598,Sheet2!$A:$E,5,0)</f>
        <v>5418.6</v>
      </c>
      <c r="T598">
        <f t="shared" si="172"/>
        <v>3.5</v>
      </c>
      <c r="U598">
        <f t="shared" si="173"/>
        <v>6</v>
      </c>
      <c r="V598">
        <f t="shared" si="174"/>
        <v>120.55</v>
      </c>
      <c r="W598">
        <f t="shared" si="175"/>
        <v>162.30000000000001</v>
      </c>
      <c r="X598" s="8">
        <f t="shared" si="176"/>
        <v>167.95000000000002</v>
      </c>
      <c r="Y598" s="9">
        <f t="shared" si="177"/>
        <v>167.95000000000002</v>
      </c>
      <c r="Z598" s="9">
        <f t="shared" si="178"/>
        <v>126.55</v>
      </c>
      <c r="AA598" s="9">
        <f t="shared" si="179"/>
        <v>128.75</v>
      </c>
      <c r="AB598">
        <f>IF(Z598/X598&lt;'model parameter'!$B$2,'model parameter'!$B$2,IF(Y598/X598&gt;'model parameter'!$B$1,'model parameter'!$B$1,AA598/X598))</f>
        <v>0.76659720154807975</v>
      </c>
      <c r="AC598" s="9">
        <f t="shared" si="189"/>
        <v>7.6754209733818496E-2</v>
      </c>
      <c r="AD598">
        <f t="shared" si="187"/>
        <v>2.8282315705045162</v>
      </c>
      <c r="AE598" s="9">
        <f>WEEKDAY(A598)</f>
        <v>2</v>
      </c>
      <c r="AF598">
        <f t="shared" si="186"/>
        <v>0.75349806490026783</v>
      </c>
      <c r="AG598">
        <f t="shared" si="180"/>
        <v>1</v>
      </c>
      <c r="AH598" s="14">
        <f t="shared" si="181"/>
        <v>12651.877998749327</v>
      </c>
      <c r="AI598">
        <f t="shared" si="182"/>
        <v>9602.0213307324993</v>
      </c>
      <c r="AJ598" s="14">
        <f t="shared" si="183"/>
        <v>-3049.8566680168278</v>
      </c>
      <c r="AK598" s="14">
        <f t="shared" si="188"/>
        <v>5579.7534253368085</v>
      </c>
      <c r="AL598">
        <f t="shared" si="184"/>
        <v>0.7589403985464992</v>
      </c>
      <c r="AM598" s="9">
        <f t="shared" si="190"/>
        <v>1.1451945734267091E-3</v>
      </c>
      <c r="AN598" s="15">
        <f t="shared" si="185"/>
        <v>0</v>
      </c>
    </row>
    <row r="599" spans="1:40" x14ac:dyDescent="0.25">
      <c r="A599" s="2">
        <v>40386</v>
      </c>
      <c r="B599" s="2">
        <v>40388</v>
      </c>
      <c r="C599" t="s">
        <v>15</v>
      </c>
      <c r="D599">
        <v>5300</v>
      </c>
      <c r="E599">
        <v>3.4</v>
      </c>
      <c r="F599">
        <v>6.2</v>
      </c>
      <c r="G599">
        <v>1.2</v>
      </c>
      <c r="H599">
        <v>1.8</v>
      </c>
      <c r="I599" t="s">
        <v>16</v>
      </c>
      <c r="J599">
        <v>131</v>
      </c>
      <c r="K599">
        <v>155</v>
      </c>
      <c r="L599">
        <v>112.6</v>
      </c>
      <c r="M599">
        <v>131.69999999999999</v>
      </c>
      <c r="N599">
        <v>5430.6</v>
      </c>
      <c r="O599">
        <v>239.95</v>
      </c>
      <c r="P599">
        <f>VLOOKUP($A599,Sheet2!$A:$E,2,0)</f>
        <v>5420.2</v>
      </c>
      <c r="Q599">
        <f>VLOOKUP($A599,Sheet2!$A:$E,3,0)</f>
        <v>5450.95</v>
      </c>
      <c r="R599">
        <f>VLOOKUP($A599,Sheet2!$A:$E,4,0)</f>
        <v>5407.2</v>
      </c>
      <c r="S599">
        <f>VLOOKUP($A599,Sheet2!$A:$E,5,0)</f>
        <v>5430.6</v>
      </c>
      <c r="T599">
        <f t="shared" si="172"/>
        <v>4.0500000000001819</v>
      </c>
      <c r="U599">
        <f t="shared" si="173"/>
        <v>5.4000000000005457</v>
      </c>
      <c r="V599">
        <f t="shared" si="174"/>
        <v>113.39999999999964</v>
      </c>
      <c r="W599">
        <f t="shared" si="175"/>
        <v>152.14999999999964</v>
      </c>
      <c r="X599" s="5">
        <f t="shared" si="176"/>
        <v>134.4</v>
      </c>
      <c r="Y599">
        <f t="shared" si="177"/>
        <v>159.05000000000018</v>
      </c>
      <c r="Z599">
        <f t="shared" si="178"/>
        <v>118.00000000000054</v>
      </c>
      <c r="AA599">
        <f t="shared" si="179"/>
        <v>133.5</v>
      </c>
      <c r="AB599">
        <f>IF(Z599/X599&lt;'model parameter'!$B$2,'model parameter'!$B$2,IF(Y599/X599&gt;'model parameter'!$B$1,'model parameter'!$B$1,AA599/X599))</f>
        <v>1.1100000000000001</v>
      </c>
      <c r="AC599">
        <f t="shared" si="189"/>
        <v>8.5197172804538535E-2</v>
      </c>
      <c r="AD599">
        <f t="shared" si="187"/>
        <v>2.9382315705045166</v>
      </c>
      <c r="AF599">
        <f t="shared" si="186"/>
        <v>0.87797619047619446</v>
      </c>
      <c r="AG599">
        <f t="shared" si="180"/>
        <v>1.1834077380952395</v>
      </c>
      <c r="AH599" s="14">
        <f t="shared" si="181"/>
        <v>10133.9445948384</v>
      </c>
      <c r="AI599">
        <f t="shared" si="182"/>
        <v>11133.455656033409</v>
      </c>
      <c r="AJ599" s="14">
        <f t="shared" si="183"/>
        <v>999.51106119500946</v>
      </c>
      <c r="AK599" s="14">
        <f t="shared" si="188"/>
        <v>6579.264486531818</v>
      </c>
      <c r="AL599">
        <f t="shared" si="184"/>
        <v>1.0986300104407614</v>
      </c>
      <c r="AM599">
        <f t="shared" si="190"/>
        <v>1.2581451261604887E-3</v>
      </c>
      <c r="AN599" s="15">
        <f t="shared" si="185"/>
        <v>1</v>
      </c>
    </row>
    <row r="600" spans="1:40" s="9" customFormat="1" x14ac:dyDescent="0.25">
      <c r="A600" s="7">
        <v>40387</v>
      </c>
      <c r="B600" s="7">
        <v>40388</v>
      </c>
      <c r="C600" t="s">
        <v>15</v>
      </c>
      <c r="D600">
        <v>5300</v>
      </c>
      <c r="E600">
        <v>1</v>
      </c>
      <c r="F600">
        <v>2</v>
      </c>
      <c r="G600">
        <v>0.4</v>
      </c>
      <c r="H600">
        <v>1.45</v>
      </c>
      <c r="I600" t="s">
        <v>16</v>
      </c>
      <c r="J600">
        <v>138.80000000000001</v>
      </c>
      <c r="K600">
        <v>141</v>
      </c>
      <c r="L600">
        <v>81</v>
      </c>
      <c r="M600">
        <v>92.25</v>
      </c>
      <c r="N600">
        <v>5397.55</v>
      </c>
      <c r="O600">
        <v>239.95</v>
      </c>
      <c r="P600">
        <f>VLOOKUP($A600,Sheet2!$A:$E,2,0)</f>
        <v>5436.1</v>
      </c>
      <c r="Q600">
        <f>VLOOKUP($A600,Sheet2!$A:$E,3,0)</f>
        <v>5447.85</v>
      </c>
      <c r="R600">
        <f>VLOOKUP($A600,Sheet2!$A:$E,4,0)</f>
        <v>5386.25</v>
      </c>
      <c r="S600">
        <f>VLOOKUP($A600,Sheet2!$A:$E,5,0)</f>
        <v>5397.55</v>
      </c>
      <c r="T600">
        <f t="shared" si="172"/>
        <v>0.4</v>
      </c>
      <c r="U600">
        <f t="shared" si="173"/>
        <v>0</v>
      </c>
      <c r="V600">
        <f t="shared" si="174"/>
        <v>88.25</v>
      </c>
      <c r="W600">
        <f t="shared" si="175"/>
        <v>141</v>
      </c>
      <c r="X600" s="8">
        <f t="shared" si="176"/>
        <v>139.80000000000001</v>
      </c>
      <c r="Y600" s="9">
        <f t="shared" si="177"/>
        <v>141.4</v>
      </c>
      <c r="Z600" s="9">
        <f t="shared" si="178"/>
        <v>81</v>
      </c>
      <c r="AA600" s="9">
        <f t="shared" si="179"/>
        <v>93.7</v>
      </c>
      <c r="AB600">
        <f>IF(Z600/X600&lt;'model parameter'!$B$2,'model parameter'!$B$2,IF(Y600/X600&gt;'model parameter'!$B$1,'model parameter'!$B$1,AA600/X600))</f>
        <v>0.67024320457796849</v>
      </c>
      <c r="AC600" s="9">
        <f t="shared" si="189"/>
        <v>5.7102826121496857E-2</v>
      </c>
      <c r="AD600">
        <f t="shared" si="187"/>
        <v>2.608474775082485</v>
      </c>
      <c r="AE600" s="9">
        <f>WEEKDAY(A600)</f>
        <v>4</v>
      </c>
      <c r="AF600">
        <f t="shared" si="186"/>
        <v>0.57939914163090123</v>
      </c>
      <c r="AG600">
        <f t="shared" si="180"/>
        <v>1.0114449213161658</v>
      </c>
      <c r="AH600" s="14">
        <f t="shared" si="181"/>
        <v>10539.215545095301</v>
      </c>
      <c r="AI600">
        <f t="shared" si="182"/>
        <v>6975.1850235093998</v>
      </c>
      <c r="AJ600" s="14">
        <f t="shared" si="183"/>
        <v>-3564.0305215859016</v>
      </c>
      <c r="AK600" s="14">
        <f t="shared" si="188"/>
        <v>3015.2339649459163</v>
      </c>
      <c r="AL600">
        <f t="shared" si="184"/>
        <v>0.66183151807303953</v>
      </c>
      <c r="AM600" s="9">
        <f t="shared" si="190"/>
        <v>8.3268009880299208E-4</v>
      </c>
      <c r="AN600" s="15">
        <f t="shared" si="185"/>
        <v>0</v>
      </c>
    </row>
    <row r="601" spans="1:40" x14ac:dyDescent="0.25">
      <c r="A601" s="2">
        <v>40388</v>
      </c>
      <c r="B601" s="2">
        <v>40388</v>
      </c>
      <c r="C601" t="s">
        <v>15</v>
      </c>
      <c r="D601">
        <v>5300</v>
      </c>
      <c r="E601">
        <v>0.55000000000000004</v>
      </c>
      <c r="F601">
        <v>0.75</v>
      </c>
      <c r="G601">
        <v>0.05</v>
      </c>
      <c r="H601">
        <v>0.05</v>
      </c>
      <c r="I601" t="s">
        <v>16</v>
      </c>
      <c r="J601">
        <v>91.1</v>
      </c>
      <c r="K601">
        <v>110</v>
      </c>
      <c r="L601">
        <v>80.650000000000006</v>
      </c>
      <c r="M601">
        <v>103</v>
      </c>
      <c r="N601">
        <v>5408.9</v>
      </c>
      <c r="O601">
        <v>239.95</v>
      </c>
      <c r="P601">
        <f>VLOOKUP($A601,Sheet2!$A:$E,2,0)</f>
        <v>5397.85</v>
      </c>
      <c r="Q601">
        <f>VLOOKUP($A601,Sheet2!$A:$E,3,0)</f>
        <v>5415.85</v>
      </c>
      <c r="R601">
        <f>VLOOKUP($A601,Sheet2!$A:$E,4,0)</f>
        <v>5381.55</v>
      </c>
      <c r="S601">
        <f>VLOOKUP($A601,Sheet2!$A:$E,5,0)</f>
        <v>5408.9</v>
      </c>
      <c r="T601">
        <f t="shared" si="172"/>
        <v>0.05</v>
      </c>
      <c r="U601">
        <f t="shared" si="173"/>
        <v>0</v>
      </c>
      <c r="V601">
        <f t="shared" si="174"/>
        <v>82.300000000000182</v>
      </c>
      <c r="W601">
        <f t="shared" si="175"/>
        <v>110</v>
      </c>
      <c r="X601" s="5">
        <f t="shared" si="176"/>
        <v>91.649999999999991</v>
      </c>
      <c r="Y601">
        <f t="shared" si="177"/>
        <v>110.05</v>
      </c>
      <c r="Z601">
        <f t="shared" si="178"/>
        <v>80.650000000000006</v>
      </c>
      <c r="AA601">
        <f t="shared" si="179"/>
        <v>103.05</v>
      </c>
      <c r="AB601">
        <f>IF(Z601/X601&lt;'model parameter'!$B$2,'model parameter'!$B$2,IF(Y601/X601&gt;'model parameter'!$B$1,'model parameter'!$B$1,AA601/X601))</f>
        <v>1.1100000000000001</v>
      </c>
      <c r="AC601">
        <f t="shared" si="189"/>
        <v>6.338413699486152E-2</v>
      </c>
      <c r="AD601">
        <f t="shared" si="187"/>
        <v>2.7184747750824849</v>
      </c>
      <c r="AF601">
        <f t="shared" si="186"/>
        <v>0.87997817785051846</v>
      </c>
      <c r="AG601">
        <f t="shared" si="180"/>
        <v>1.2007637752318605</v>
      </c>
      <c r="AH601" s="14">
        <f t="shared" si="181"/>
        <v>6925.5495719712735</v>
      </c>
      <c r="AI601">
        <f t="shared" si="182"/>
        <v>7577.1090121388534</v>
      </c>
      <c r="AJ601" s="14">
        <f t="shared" si="183"/>
        <v>651.55944016757985</v>
      </c>
      <c r="AK601" s="14">
        <f t="shared" si="188"/>
        <v>3666.7934051134962</v>
      </c>
      <c r="AL601">
        <f t="shared" si="184"/>
        <v>1.0940805395148043</v>
      </c>
      <c r="AM601">
        <f t="shared" si="190"/>
        <v>9.110190917416181E-4</v>
      </c>
      <c r="AN601" s="15">
        <f t="shared" si="185"/>
        <v>1</v>
      </c>
    </row>
    <row r="602" spans="1:40" x14ac:dyDescent="0.25">
      <c r="A602" s="2">
        <v>40389</v>
      </c>
      <c r="B602" s="2">
        <v>40416</v>
      </c>
      <c r="C602" t="s">
        <v>15</v>
      </c>
      <c r="D602">
        <v>5400</v>
      </c>
      <c r="E602">
        <v>101.2</v>
      </c>
      <c r="F602">
        <v>113.8</v>
      </c>
      <c r="G602">
        <v>90.5</v>
      </c>
      <c r="H602">
        <v>110.9</v>
      </c>
      <c r="I602" t="s">
        <v>16</v>
      </c>
      <c r="J602">
        <v>99</v>
      </c>
      <c r="K602">
        <v>104.7</v>
      </c>
      <c r="L602">
        <v>80</v>
      </c>
      <c r="M602">
        <v>82.8</v>
      </c>
      <c r="N602">
        <v>5367.6</v>
      </c>
      <c r="O602">
        <v>200.2</v>
      </c>
      <c r="P602">
        <f>VLOOKUP($A602,Sheet2!$A:$E,2,0)</f>
        <v>5408.4</v>
      </c>
      <c r="Q602">
        <f>VLOOKUP($A602,Sheet2!$A:$E,3,0)</f>
        <v>5413.25</v>
      </c>
      <c r="R602">
        <f>VLOOKUP($A602,Sheet2!$A:$E,4,0)</f>
        <v>5349.2</v>
      </c>
      <c r="S602">
        <f>VLOOKUP($A602,Sheet2!$A:$E,5,0)</f>
        <v>5367.6</v>
      </c>
      <c r="T602">
        <f t="shared" si="172"/>
        <v>91.449999999999818</v>
      </c>
      <c r="U602">
        <f t="shared" si="173"/>
        <v>113.8</v>
      </c>
      <c r="V602">
        <f t="shared" si="174"/>
        <v>80</v>
      </c>
      <c r="W602">
        <f t="shared" si="175"/>
        <v>103.75</v>
      </c>
      <c r="X602" s="5">
        <f t="shared" si="176"/>
        <v>200.2</v>
      </c>
      <c r="Y602">
        <f t="shared" si="177"/>
        <v>200.2</v>
      </c>
      <c r="Z602">
        <f t="shared" si="178"/>
        <v>193.7</v>
      </c>
      <c r="AA602">
        <f t="shared" si="179"/>
        <v>193.7</v>
      </c>
      <c r="AB602">
        <f>IF(Z602/X602&lt;'model parameter'!$B$2,'model parameter'!$B$2,IF(Y602/X602&gt;'model parameter'!$B$1,'model parameter'!$B$1,AA602/X602))</f>
        <v>0.96753246753246758</v>
      </c>
      <c r="AC602">
        <f t="shared" si="189"/>
        <v>6.1326210469054329E-2</v>
      </c>
      <c r="AD602">
        <f t="shared" si="187"/>
        <v>2.6860072426149526</v>
      </c>
      <c r="AF602">
        <f t="shared" si="186"/>
        <v>0.96753246753246758</v>
      </c>
      <c r="AG602">
        <f t="shared" si="180"/>
        <v>1</v>
      </c>
      <c r="AH602" s="14">
        <f t="shared" si="181"/>
        <v>15072.2461738947</v>
      </c>
      <c r="AI602">
        <f t="shared" si="182"/>
        <v>14469.725129709399</v>
      </c>
      <c r="AJ602" s="14">
        <f t="shared" si="183"/>
        <v>-602.52104418530143</v>
      </c>
      <c r="AK602" s="14">
        <f t="shared" si="188"/>
        <v>3064.2723609281948</v>
      </c>
      <c r="AL602">
        <f t="shared" si="184"/>
        <v>0.96002446899859728</v>
      </c>
      <c r="AM602">
        <f t="shared" si="190"/>
        <v>8.7460061979683127E-4</v>
      </c>
      <c r="AN602" s="15">
        <f t="shared" si="185"/>
        <v>0</v>
      </c>
    </row>
    <row r="603" spans="1:40" x14ac:dyDescent="0.25">
      <c r="A603" s="2">
        <v>40392</v>
      </c>
      <c r="B603" s="2">
        <v>40416</v>
      </c>
      <c r="C603" t="s">
        <v>15</v>
      </c>
      <c r="D603">
        <v>5400</v>
      </c>
      <c r="E603">
        <v>90.25</v>
      </c>
      <c r="F603">
        <v>98</v>
      </c>
      <c r="G603">
        <v>70.099999999999994</v>
      </c>
      <c r="H603">
        <v>74.45</v>
      </c>
      <c r="I603" t="s">
        <v>16</v>
      </c>
      <c r="J603">
        <v>103</v>
      </c>
      <c r="K603">
        <v>107.9</v>
      </c>
      <c r="L603">
        <v>93</v>
      </c>
      <c r="M603">
        <v>103.4</v>
      </c>
      <c r="N603">
        <v>5431.65</v>
      </c>
      <c r="O603">
        <v>200.2</v>
      </c>
      <c r="P603">
        <f>VLOOKUP($A603,Sheet2!$A:$E,2,0)</f>
        <v>5369.55</v>
      </c>
      <c r="Q603">
        <f>VLOOKUP($A603,Sheet2!$A:$E,3,0)</f>
        <v>5438.85</v>
      </c>
      <c r="R603">
        <f>VLOOKUP($A603,Sheet2!$A:$E,4,0)</f>
        <v>5351.3</v>
      </c>
      <c r="S603">
        <f>VLOOKUP($A603,Sheet2!$A:$E,5,0)</f>
        <v>5431.65</v>
      </c>
      <c r="T603">
        <f t="shared" si="172"/>
        <v>70.099999999999994</v>
      </c>
      <c r="U603">
        <f t="shared" si="173"/>
        <v>98</v>
      </c>
      <c r="V603">
        <f t="shared" si="174"/>
        <v>93</v>
      </c>
      <c r="W603">
        <f t="shared" si="175"/>
        <v>107.9</v>
      </c>
      <c r="X603" s="5">
        <f t="shared" si="176"/>
        <v>193.25</v>
      </c>
      <c r="Y603">
        <f t="shared" si="177"/>
        <v>193.25</v>
      </c>
      <c r="Z603">
        <f t="shared" si="178"/>
        <v>177.85000000000002</v>
      </c>
      <c r="AA603">
        <f t="shared" si="179"/>
        <v>177.85000000000002</v>
      </c>
      <c r="AB603">
        <f>IF(Z603/X603&lt;'model parameter'!$B$2,'model parameter'!$B$2,IF(Y603/X603&gt;'model parameter'!$B$1,'model parameter'!$B$1,AA603/X603))</f>
        <v>0.92031047865459259</v>
      </c>
      <c r="AC603">
        <f t="shared" si="189"/>
        <v>5.6439154110847677E-2</v>
      </c>
      <c r="AD603">
        <f t="shared" si="187"/>
        <v>2.6063177212695452</v>
      </c>
      <c r="AF603">
        <f t="shared" si="186"/>
        <v>0.92031047865459259</v>
      </c>
      <c r="AG603">
        <f t="shared" si="180"/>
        <v>1</v>
      </c>
      <c r="AH603" s="14">
        <f t="shared" si="181"/>
        <v>14550.647450878874</v>
      </c>
      <c r="AI603">
        <f t="shared" si="182"/>
        <v>13281.840522876701</v>
      </c>
      <c r="AJ603" s="14">
        <f t="shared" si="183"/>
        <v>-1268.8069280021737</v>
      </c>
      <c r="AK603" s="14">
        <f t="shared" si="188"/>
        <v>1795.4654329260211</v>
      </c>
      <c r="AL603">
        <f t="shared" si="184"/>
        <v>0.91280065493404994</v>
      </c>
      <c r="AM603">
        <f t="shared" si="190"/>
        <v>7.9833601855627356E-4</v>
      </c>
      <c r="AN603" s="15">
        <f t="shared" si="185"/>
        <v>0</v>
      </c>
    </row>
    <row r="604" spans="1:40" x14ac:dyDescent="0.25">
      <c r="A604" s="2">
        <v>40393</v>
      </c>
      <c r="B604" s="2">
        <v>40416</v>
      </c>
      <c r="C604" t="s">
        <v>15</v>
      </c>
      <c r="D604">
        <v>5400</v>
      </c>
      <c r="E604">
        <v>70</v>
      </c>
      <c r="F604">
        <v>79.900000000000006</v>
      </c>
      <c r="G604">
        <v>67.099999999999994</v>
      </c>
      <c r="H604">
        <v>69.599999999999994</v>
      </c>
      <c r="I604" t="s">
        <v>16</v>
      </c>
      <c r="J604">
        <v>103</v>
      </c>
      <c r="K604">
        <v>109</v>
      </c>
      <c r="L604">
        <v>95.45</v>
      </c>
      <c r="M604">
        <v>102.7</v>
      </c>
      <c r="N604">
        <v>5439.55</v>
      </c>
      <c r="O604">
        <v>200.2</v>
      </c>
      <c r="P604">
        <f>VLOOKUP($A604,Sheet2!$A:$E,2,0)</f>
        <v>5432.5</v>
      </c>
      <c r="Q604">
        <f>VLOOKUP($A604,Sheet2!$A:$E,3,0)</f>
        <v>5459.2</v>
      </c>
      <c r="R604">
        <f>VLOOKUP($A604,Sheet2!$A:$E,4,0)</f>
        <v>5426.4</v>
      </c>
      <c r="S604">
        <f>VLOOKUP($A604,Sheet2!$A:$E,5,0)</f>
        <v>5439.55</v>
      </c>
      <c r="T604">
        <f t="shared" si="172"/>
        <v>67.099999999999994</v>
      </c>
      <c r="U604">
        <f t="shared" si="173"/>
        <v>69.050000000000182</v>
      </c>
      <c r="V604">
        <f t="shared" si="174"/>
        <v>106.29999999999927</v>
      </c>
      <c r="W604">
        <f t="shared" si="175"/>
        <v>109</v>
      </c>
      <c r="X604" s="5">
        <f t="shared" si="176"/>
        <v>173</v>
      </c>
      <c r="Y604">
        <f t="shared" si="177"/>
        <v>186.19999999999928</v>
      </c>
      <c r="Z604">
        <f t="shared" si="178"/>
        <v>164.50000000000017</v>
      </c>
      <c r="AA604">
        <f t="shared" si="179"/>
        <v>172.3</v>
      </c>
      <c r="AB604">
        <f>IF(Z604/X604&lt;'model parameter'!$B$2,'model parameter'!$B$2,IF(Y604/X604&gt;'model parameter'!$B$1,'model parameter'!$B$1,AA604/X604))</f>
        <v>0.99595375722543356</v>
      </c>
      <c r="AC604">
        <f t="shared" si="189"/>
        <v>5.6210787591324016E-2</v>
      </c>
      <c r="AD604">
        <f t="shared" si="187"/>
        <v>2.6022714784949788</v>
      </c>
      <c r="AF604">
        <f t="shared" si="186"/>
        <v>0.95086705202312238</v>
      </c>
      <c r="AG604">
        <f t="shared" si="180"/>
        <v>1.0763005780346779</v>
      </c>
      <c r="AH604" s="14">
        <f t="shared" si="181"/>
        <v>13030.8813874155</v>
      </c>
      <c r="AI604">
        <f t="shared" si="182"/>
        <v>12865.893546982599</v>
      </c>
      <c r="AJ604" s="14">
        <f t="shared" si="183"/>
        <v>-164.98784043290107</v>
      </c>
      <c r="AK604" s="14">
        <f t="shared" si="188"/>
        <v>1630.47759249312</v>
      </c>
      <c r="AL604">
        <f t="shared" si="184"/>
        <v>0.98733870445691896</v>
      </c>
      <c r="AM604">
        <f t="shared" si="190"/>
        <v>7.8822805028264597E-4</v>
      </c>
      <c r="AN604" s="15">
        <f t="shared" si="185"/>
        <v>0</v>
      </c>
    </row>
    <row r="605" spans="1:40" x14ac:dyDescent="0.25">
      <c r="A605" s="2">
        <v>40394</v>
      </c>
      <c r="B605" s="2">
        <v>40416</v>
      </c>
      <c r="C605" t="s">
        <v>15</v>
      </c>
      <c r="D605">
        <v>5400</v>
      </c>
      <c r="E605">
        <v>70</v>
      </c>
      <c r="F605">
        <v>73.900000000000006</v>
      </c>
      <c r="G605">
        <v>52.65</v>
      </c>
      <c r="H605">
        <v>56.75</v>
      </c>
      <c r="I605" t="s">
        <v>16</v>
      </c>
      <c r="J605">
        <v>98</v>
      </c>
      <c r="K605">
        <v>121.95</v>
      </c>
      <c r="L605">
        <v>92.5</v>
      </c>
      <c r="M605">
        <v>112.7</v>
      </c>
      <c r="N605">
        <v>5467.85</v>
      </c>
      <c r="O605">
        <v>200.2</v>
      </c>
      <c r="P605">
        <f>VLOOKUP($A605,Sheet2!$A:$E,2,0)</f>
        <v>5441.35</v>
      </c>
      <c r="Q605">
        <f>VLOOKUP($A605,Sheet2!$A:$E,3,0)</f>
        <v>5481.9</v>
      </c>
      <c r="R605">
        <f>VLOOKUP($A605,Sheet2!$A:$E,4,0)</f>
        <v>5428.4</v>
      </c>
      <c r="S605">
        <f>VLOOKUP($A605,Sheet2!$A:$E,5,0)</f>
        <v>5467.85</v>
      </c>
      <c r="T605">
        <f t="shared" si="172"/>
        <v>52.65</v>
      </c>
      <c r="U605">
        <f t="shared" si="173"/>
        <v>64.100000000000364</v>
      </c>
      <c r="V605">
        <f t="shared" si="174"/>
        <v>102.29999999999927</v>
      </c>
      <c r="W605">
        <f t="shared" si="175"/>
        <v>121.95</v>
      </c>
      <c r="X605" s="5">
        <f t="shared" si="176"/>
        <v>168</v>
      </c>
      <c r="Y605">
        <f t="shared" si="177"/>
        <v>176.19999999999928</v>
      </c>
      <c r="Z605">
        <f t="shared" si="178"/>
        <v>156.60000000000036</v>
      </c>
      <c r="AA605">
        <f t="shared" si="179"/>
        <v>169.45</v>
      </c>
      <c r="AB605">
        <f>IF(Z605/X605&lt;'model parameter'!$B$2,'model parameter'!$B$2,IF(Y605/X605&gt;'model parameter'!$B$1,'model parameter'!$B$1,AA605/X605))</f>
        <v>1.0086309523809522</v>
      </c>
      <c r="AC605">
        <f t="shared" si="189"/>
        <v>5.6695940222320551E-2</v>
      </c>
      <c r="AD605">
        <f t="shared" si="187"/>
        <v>2.6109024308759308</v>
      </c>
      <c r="AF605">
        <f t="shared" si="186"/>
        <v>0.93214285714285927</v>
      </c>
      <c r="AG605">
        <f t="shared" si="180"/>
        <v>1.0488095238095194</v>
      </c>
      <c r="AH605" s="14">
        <f t="shared" si="181"/>
        <v>12655.630507548</v>
      </c>
      <c r="AI605">
        <f t="shared" si="182"/>
        <v>12652.299153955899</v>
      </c>
      <c r="AJ605" s="14">
        <f t="shared" si="183"/>
        <v>-3.3313535921006405</v>
      </c>
      <c r="AK605" s="14">
        <f t="shared" si="188"/>
        <v>1627.1462389010194</v>
      </c>
      <c r="AL605">
        <f t="shared" si="184"/>
        <v>0.99973676905389153</v>
      </c>
      <c r="AM605">
        <f t="shared" si="190"/>
        <v>7.8802056426722079E-4</v>
      </c>
      <c r="AN605" s="15">
        <f t="shared" si="185"/>
        <v>0</v>
      </c>
    </row>
    <row r="606" spans="1:40" x14ac:dyDescent="0.25">
      <c r="A606" s="2">
        <v>40395</v>
      </c>
      <c r="B606" s="2">
        <v>40416</v>
      </c>
      <c r="C606" t="s">
        <v>15</v>
      </c>
      <c r="D606">
        <v>5400</v>
      </c>
      <c r="E606">
        <v>54.9</v>
      </c>
      <c r="F606">
        <v>60.45</v>
      </c>
      <c r="G606">
        <v>47.7</v>
      </c>
      <c r="H606">
        <v>58.45</v>
      </c>
      <c r="I606" t="s">
        <v>16</v>
      </c>
      <c r="J606">
        <v>113.05</v>
      </c>
      <c r="K606">
        <v>129.35</v>
      </c>
      <c r="L606">
        <v>111</v>
      </c>
      <c r="M606">
        <v>113.35</v>
      </c>
      <c r="N606">
        <v>5447.1</v>
      </c>
      <c r="O606">
        <v>200.2</v>
      </c>
      <c r="P606">
        <f>VLOOKUP($A606,Sheet2!$A:$E,2,0)</f>
        <v>5470.15</v>
      </c>
      <c r="Q606">
        <f>VLOOKUP($A606,Sheet2!$A:$E,3,0)</f>
        <v>5487.15</v>
      </c>
      <c r="R606">
        <f>VLOOKUP($A606,Sheet2!$A:$E,4,0)</f>
        <v>5443.1</v>
      </c>
      <c r="S606">
        <f>VLOOKUP($A606,Sheet2!$A:$E,5,0)</f>
        <v>5447.1</v>
      </c>
      <c r="T606">
        <f t="shared" si="172"/>
        <v>47.7</v>
      </c>
      <c r="U606">
        <f t="shared" si="173"/>
        <v>60.45</v>
      </c>
      <c r="V606">
        <f t="shared" si="174"/>
        <v>111</v>
      </c>
      <c r="W606">
        <f t="shared" si="175"/>
        <v>129.35</v>
      </c>
      <c r="X606" s="5">
        <f t="shared" si="176"/>
        <v>167.95</v>
      </c>
      <c r="Y606">
        <f t="shared" si="177"/>
        <v>177.05</v>
      </c>
      <c r="Z606">
        <f t="shared" si="178"/>
        <v>167.95</v>
      </c>
      <c r="AA606">
        <f t="shared" si="179"/>
        <v>171.8</v>
      </c>
      <c r="AB606">
        <f>IF(Z606/X606&lt;'model parameter'!$B$2,'model parameter'!$B$2,IF(Y606/X606&gt;'model parameter'!$B$1,'model parameter'!$B$1,AA606/X606))</f>
        <v>1.0229234891336709</v>
      </c>
      <c r="AC606">
        <f t="shared" si="189"/>
        <v>5.7995608991930174E-2</v>
      </c>
      <c r="AD606">
        <f t="shared" si="187"/>
        <v>2.6338259200096017</v>
      </c>
      <c r="AF606">
        <f t="shared" si="186"/>
        <v>1</v>
      </c>
      <c r="AG606">
        <f t="shared" si="180"/>
        <v>1.0541827924977674</v>
      </c>
      <c r="AH606" s="14">
        <f t="shared" si="181"/>
        <v>12651.877998749325</v>
      </c>
      <c r="AI606">
        <f t="shared" si="182"/>
        <v>12828.4208464516</v>
      </c>
      <c r="AJ606" s="14">
        <f t="shared" si="183"/>
        <v>176.54284770227423</v>
      </c>
      <c r="AK606" s="14">
        <f t="shared" si="188"/>
        <v>1803.6890866032936</v>
      </c>
      <c r="AL606">
        <f t="shared" si="184"/>
        <v>1.013953884768706</v>
      </c>
      <c r="AM606">
        <f t="shared" si="190"/>
        <v>7.990165124163762E-4</v>
      </c>
      <c r="AN606" s="15">
        <f t="shared" si="185"/>
        <v>0</v>
      </c>
    </row>
    <row r="607" spans="1:40" x14ac:dyDescent="0.25">
      <c r="A607" s="2">
        <v>40396</v>
      </c>
      <c r="B607" s="2">
        <v>40416</v>
      </c>
      <c r="C607" t="s">
        <v>15</v>
      </c>
      <c r="D607">
        <v>5400</v>
      </c>
      <c r="E607">
        <v>60.1</v>
      </c>
      <c r="F607">
        <v>66.099999999999994</v>
      </c>
      <c r="G607">
        <v>50</v>
      </c>
      <c r="H607">
        <v>61.45</v>
      </c>
      <c r="I607" t="s">
        <v>16</v>
      </c>
      <c r="J607">
        <v>109</v>
      </c>
      <c r="K607">
        <v>121.5</v>
      </c>
      <c r="L607">
        <v>93.8</v>
      </c>
      <c r="M607">
        <v>98.25</v>
      </c>
      <c r="N607">
        <v>5439.25</v>
      </c>
      <c r="O607">
        <v>200.2</v>
      </c>
      <c r="P607">
        <f>VLOOKUP($A607,Sheet2!$A:$E,2,0)</f>
        <v>5448.25</v>
      </c>
      <c r="Q607">
        <f>VLOOKUP($A607,Sheet2!$A:$E,3,0)</f>
        <v>5471.9</v>
      </c>
      <c r="R607">
        <f>VLOOKUP($A607,Sheet2!$A:$E,4,0)</f>
        <v>5431.35</v>
      </c>
      <c r="S607">
        <f>VLOOKUP($A607,Sheet2!$A:$E,5,0)</f>
        <v>5439.25</v>
      </c>
      <c r="T607">
        <f t="shared" si="172"/>
        <v>50</v>
      </c>
      <c r="U607">
        <f t="shared" si="173"/>
        <v>62.449999999999818</v>
      </c>
      <c r="V607">
        <f t="shared" si="174"/>
        <v>97.450000000000728</v>
      </c>
      <c r="W607">
        <f t="shared" si="175"/>
        <v>121.5</v>
      </c>
      <c r="X607" s="5">
        <f t="shared" si="176"/>
        <v>169.1</v>
      </c>
      <c r="Y607">
        <f t="shared" si="177"/>
        <v>171.5</v>
      </c>
      <c r="Z607">
        <f t="shared" si="178"/>
        <v>156.24999999999983</v>
      </c>
      <c r="AA607">
        <f t="shared" si="179"/>
        <v>159.69999999999999</v>
      </c>
      <c r="AB607">
        <f>IF(Z607/X607&lt;'model parameter'!$B$2,'model parameter'!$B$2,IF(Y607/X607&gt;'model parameter'!$B$1,'model parameter'!$B$1,AA607/X607))</f>
        <v>0.9444115907746895</v>
      </c>
      <c r="AC607">
        <f t="shared" si="189"/>
        <v>5.4771725346015661E-2</v>
      </c>
      <c r="AD607">
        <f t="shared" si="187"/>
        <v>2.578237510784291</v>
      </c>
      <c r="AF607">
        <f t="shared" si="186"/>
        <v>0.92400946185688848</v>
      </c>
      <c r="AG607">
        <f t="shared" si="180"/>
        <v>1.0141927853341219</v>
      </c>
      <c r="AH607" s="14">
        <f t="shared" si="181"/>
        <v>12738.185701118849</v>
      </c>
      <c r="AI607">
        <f t="shared" si="182"/>
        <v>11921.581493601399</v>
      </c>
      <c r="AJ607" s="14">
        <f t="shared" si="183"/>
        <v>-816.60420751745005</v>
      </c>
      <c r="AK607" s="14">
        <f t="shared" si="188"/>
        <v>987.08487908584357</v>
      </c>
      <c r="AL607">
        <f t="shared" si="184"/>
        <v>0.93589320907405804</v>
      </c>
      <c r="AM607">
        <f t="shared" si="190"/>
        <v>7.4779412790852424E-4</v>
      </c>
      <c r="AN607" s="15">
        <f t="shared" si="185"/>
        <v>0</v>
      </c>
    </row>
    <row r="608" spans="1:40" x14ac:dyDescent="0.25">
      <c r="A608" s="2">
        <v>40399</v>
      </c>
      <c r="B608" s="2">
        <v>40416</v>
      </c>
      <c r="C608" t="s">
        <v>15</v>
      </c>
      <c r="D608">
        <v>5400</v>
      </c>
      <c r="E608">
        <v>58.15</v>
      </c>
      <c r="F608">
        <v>60.25</v>
      </c>
      <c r="G608">
        <v>38.4</v>
      </c>
      <c r="H608">
        <v>41.25</v>
      </c>
      <c r="I608" t="s">
        <v>16</v>
      </c>
      <c r="J608">
        <v>95.1</v>
      </c>
      <c r="K608">
        <v>122.9</v>
      </c>
      <c r="L608">
        <v>94.7</v>
      </c>
      <c r="M608">
        <v>118.35</v>
      </c>
      <c r="N608">
        <v>5486.15</v>
      </c>
      <c r="O608">
        <v>200.2</v>
      </c>
      <c r="P608">
        <f>VLOOKUP($A608,Sheet2!$A:$E,2,0)</f>
        <v>5439.8</v>
      </c>
      <c r="Q608">
        <f>VLOOKUP($A608,Sheet2!$A:$E,3,0)</f>
        <v>5492.3</v>
      </c>
      <c r="R608">
        <f>VLOOKUP($A608,Sheet2!$A:$E,4,0)</f>
        <v>5433.25</v>
      </c>
      <c r="S608">
        <f>VLOOKUP($A608,Sheet2!$A:$E,5,0)</f>
        <v>5486.15</v>
      </c>
      <c r="T608">
        <f t="shared" si="172"/>
        <v>38.4</v>
      </c>
      <c r="U608">
        <f t="shared" si="173"/>
        <v>60.25</v>
      </c>
      <c r="V608">
        <f t="shared" si="174"/>
        <v>94.7</v>
      </c>
      <c r="W608">
        <f t="shared" si="175"/>
        <v>122.9</v>
      </c>
      <c r="X608" s="5">
        <f t="shared" si="176"/>
        <v>153.25</v>
      </c>
      <c r="Y608">
        <f t="shared" si="177"/>
        <v>161.30000000000001</v>
      </c>
      <c r="Z608">
        <f t="shared" si="178"/>
        <v>153.25</v>
      </c>
      <c r="AA608">
        <f t="shared" si="179"/>
        <v>159.6</v>
      </c>
      <c r="AB608">
        <f>IF(Z608/X608&lt;'model parameter'!$B$2,'model parameter'!$B$2,IF(Y608/X608&gt;'model parameter'!$B$1,'model parameter'!$B$1,AA608/X608))</f>
        <v>1.0414355628058727</v>
      </c>
      <c r="AC608">
        <f t="shared" si="189"/>
        <v>5.70412226115765E-2</v>
      </c>
      <c r="AD608">
        <f t="shared" si="187"/>
        <v>2.6196730735901639</v>
      </c>
      <c r="AF608">
        <f t="shared" si="186"/>
        <v>1</v>
      </c>
      <c r="AG608">
        <f t="shared" si="180"/>
        <v>1.0525285481239806</v>
      </c>
      <c r="AH608" s="14">
        <f t="shared" si="181"/>
        <v>11548.640411938875</v>
      </c>
      <c r="AI608">
        <f t="shared" si="182"/>
        <v>11914.0869534952</v>
      </c>
      <c r="AJ608" s="14">
        <f t="shared" si="183"/>
        <v>365.44654155632452</v>
      </c>
      <c r="AK608" s="14">
        <f t="shared" si="188"/>
        <v>1352.5314206421681</v>
      </c>
      <c r="AL608">
        <f t="shared" si="184"/>
        <v>1.0316441181403941</v>
      </c>
      <c r="AM608">
        <f t="shared" si="190"/>
        <v>7.7145741363675454E-4</v>
      </c>
      <c r="AN608" s="15">
        <f t="shared" si="185"/>
        <v>0</v>
      </c>
    </row>
    <row r="609" spans="1:40" x14ac:dyDescent="0.25">
      <c r="A609" s="2">
        <v>40400</v>
      </c>
      <c r="B609" s="2">
        <v>40416</v>
      </c>
      <c r="C609" t="s">
        <v>15</v>
      </c>
      <c r="D609">
        <v>5400</v>
      </c>
      <c r="E609">
        <v>46</v>
      </c>
      <c r="F609">
        <v>54.8</v>
      </c>
      <c r="G609">
        <v>42.35</v>
      </c>
      <c r="H609">
        <v>46.8</v>
      </c>
      <c r="I609" t="s">
        <v>16</v>
      </c>
      <c r="J609">
        <v>109.8</v>
      </c>
      <c r="K609">
        <v>111.8</v>
      </c>
      <c r="L609">
        <v>90.5</v>
      </c>
      <c r="M609">
        <v>102.85</v>
      </c>
      <c r="N609">
        <v>5460.7</v>
      </c>
      <c r="O609">
        <v>200.2</v>
      </c>
      <c r="P609">
        <f>VLOOKUP($A609,Sheet2!$A:$E,2,0)</f>
        <v>5486.8</v>
      </c>
      <c r="Q609">
        <f>VLOOKUP($A609,Sheet2!$A:$E,3,0)</f>
        <v>5491.45</v>
      </c>
      <c r="R609">
        <f>VLOOKUP($A609,Sheet2!$A:$E,4,0)</f>
        <v>5445.35</v>
      </c>
      <c r="S609">
        <f>VLOOKUP($A609,Sheet2!$A:$E,5,0)</f>
        <v>5460.7</v>
      </c>
      <c r="T609">
        <f t="shared" si="172"/>
        <v>42.35</v>
      </c>
      <c r="U609">
        <f t="shared" si="173"/>
        <v>45.149999999999636</v>
      </c>
      <c r="V609">
        <f t="shared" si="174"/>
        <v>100.15000000000055</v>
      </c>
      <c r="W609">
        <f t="shared" si="175"/>
        <v>111.8</v>
      </c>
      <c r="X609" s="5">
        <f t="shared" si="176"/>
        <v>155.80000000000001</v>
      </c>
      <c r="Y609">
        <f t="shared" si="177"/>
        <v>155.80000000000001</v>
      </c>
      <c r="Z609">
        <f t="shared" si="178"/>
        <v>135.64999999999964</v>
      </c>
      <c r="AA609">
        <f t="shared" si="179"/>
        <v>149.64999999999998</v>
      </c>
      <c r="AB609">
        <f>IF(Z609/X609&lt;'model parameter'!$B$2,'model parameter'!$B$2,IF(Y609/X609&gt;'model parameter'!$B$1,'model parameter'!$B$1,AA609/X609))</f>
        <v>0.96052631578947345</v>
      </c>
      <c r="AC609">
        <f t="shared" si="189"/>
        <v>5.4789595403224783E-2</v>
      </c>
      <c r="AD609">
        <f t="shared" si="187"/>
        <v>2.5801993893796373</v>
      </c>
      <c r="AF609">
        <f t="shared" si="186"/>
        <v>0.87066752246469592</v>
      </c>
      <c r="AG609">
        <f t="shared" si="180"/>
        <v>1</v>
      </c>
      <c r="AH609" s="14">
        <f t="shared" si="181"/>
        <v>11740.0183606713</v>
      </c>
      <c r="AI609">
        <f t="shared" si="182"/>
        <v>11168.380212928298</v>
      </c>
      <c r="AJ609" s="14">
        <f t="shared" si="183"/>
        <v>-571.63814774300226</v>
      </c>
      <c r="AK609" s="14">
        <f t="shared" si="188"/>
        <v>780.89327289916582</v>
      </c>
      <c r="AL609">
        <f t="shared" si="184"/>
        <v>0.95130858145350328</v>
      </c>
      <c r="AM609">
        <f t="shared" si="190"/>
        <v>7.338940578185695E-4</v>
      </c>
      <c r="AN609" s="15">
        <f t="shared" si="185"/>
        <v>0</v>
      </c>
    </row>
    <row r="610" spans="1:40" x14ac:dyDescent="0.25">
      <c r="A610" s="2">
        <v>40401</v>
      </c>
      <c r="B610" s="2">
        <v>40416</v>
      </c>
      <c r="C610" t="s">
        <v>15</v>
      </c>
      <c r="D610">
        <v>5400</v>
      </c>
      <c r="E610">
        <v>47.35</v>
      </c>
      <c r="F610">
        <v>68.8</v>
      </c>
      <c r="G610">
        <v>42.7</v>
      </c>
      <c r="H610">
        <v>64.900000000000006</v>
      </c>
      <c r="I610" t="s">
        <v>16</v>
      </c>
      <c r="J610">
        <v>93.05</v>
      </c>
      <c r="K610">
        <v>105.9</v>
      </c>
      <c r="L610">
        <v>69.8</v>
      </c>
      <c r="M610">
        <v>73</v>
      </c>
      <c r="N610">
        <v>5420.6</v>
      </c>
      <c r="O610">
        <v>200.2</v>
      </c>
      <c r="P610">
        <f>VLOOKUP($A610,Sheet2!$A:$E,2,0)</f>
        <v>5460.7</v>
      </c>
      <c r="Q610">
        <f>VLOOKUP($A610,Sheet2!$A:$E,3,0)</f>
        <v>5474.6</v>
      </c>
      <c r="R610">
        <f>VLOOKUP($A610,Sheet2!$A:$E,4,0)</f>
        <v>5412</v>
      </c>
      <c r="S610">
        <f>VLOOKUP($A610,Sheet2!$A:$E,5,0)</f>
        <v>5420.6</v>
      </c>
      <c r="T610">
        <f t="shared" si="172"/>
        <v>42.7</v>
      </c>
      <c r="U610">
        <f t="shared" si="173"/>
        <v>57.800000000000182</v>
      </c>
      <c r="V610">
        <f t="shared" si="174"/>
        <v>80.800000000000182</v>
      </c>
      <c r="W610">
        <f t="shared" si="175"/>
        <v>105.9</v>
      </c>
      <c r="X610" s="5">
        <f t="shared" si="176"/>
        <v>140.4</v>
      </c>
      <c r="Y610">
        <f t="shared" si="177"/>
        <v>149.60000000000019</v>
      </c>
      <c r="Z610">
        <f t="shared" si="178"/>
        <v>127.60000000000018</v>
      </c>
      <c r="AA610">
        <f t="shared" si="179"/>
        <v>137.9</v>
      </c>
      <c r="AB610">
        <f>IF(Z610/X610&lt;'model parameter'!$B$2,'model parameter'!$B$2,IF(Y610/X610&gt;'model parameter'!$B$1,'model parameter'!$B$1,AA610/X610))</f>
        <v>0.98219373219373218</v>
      </c>
      <c r="AC610">
        <f t="shared" si="189"/>
        <v>5.3813997194477901E-2</v>
      </c>
      <c r="AD610">
        <f t="shared" si="187"/>
        <v>2.5623931215733693</v>
      </c>
      <c r="AF610">
        <f t="shared" si="186"/>
        <v>0.90883190883191012</v>
      </c>
      <c r="AG610">
        <f t="shared" si="180"/>
        <v>1.0655270655270668</v>
      </c>
      <c r="AH610" s="14">
        <f t="shared" si="181"/>
        <v>10584.245650679399</v>
      </c>
      <c r="AI610">
        <f t="shared" si="182"/>
        <v>10287.771750449798</v>
      </c>
      <c r="AJ610" s="14">
        <f t="shared" si="183"/>
        <v>-296.47390022960099</v>
      </c>
      <c r="AK610" s="14">
        <f t="shared" si="188"/>
        <v>484.41937266956484</v>
      </c>
      <c r="AL610">
        <f t="shared" si="184"/>
        <v>0.97198913271532295</v>
      </c>
      <c r="AM610">
        <f t="shared" si="190"/>
        <v>7.1333704876400041E-4</v>
      </c>
      <c r="AN610" s="15">
        <f t="shared" si="185"/>
        <v>0</v>
      </c>
    </row>
    <row r="611" spans="1:40" x14ac:dyDescent="0.25">
      <c r="A611" s="2">
        <v>40402</v>
      </c>
      <c r="B611" s="2">
        <v>40416</v>
      </c>
      <c r="C611" t="s">
        <v>15</v>
      </c>
      <c r="D611">
        <v>5400</v>
      </c>
      <c r="E611">
        <v>79</v>
      </c>
      <c r="F611">
        <v>85.55</v>
      </c>
      <c r="G611">
        <v>51.75</v>
      </c>
      <c r="H611">
        <v>58.7</v>
      </c>
      <c r="I611" t="s">
        <v>16</v>
      </c>
      <c r="J611">
        <v>60</v>
      </c>
      <c r="K611">
        <v>80.150000000000006</v>
      </c>
      <c r="L611">
        <v>50.2</v>
      </c>
      <c r="M611">
        <v>74.900000000000006</v>
      </c>
      <c r="N611">
        <v>5416.45</v>
      </c>
      <c r="O611">
        <v>200.2</v>
      </c>
      <c r="P611">
        <f>VLOOKUP($A611,Sheet2!$A:$E,2,0)</f>
        <v>5418.7</v>
      </c>
      <c r="Q611">
        <f>VLOOKUP($A611,Sheet2!$A:$E,3,0)</f>
        <v>5431.1</v>
      </c>
      <c r="R611">
        <f>VLOOKUP($A611,Sheet2!$A:$E,4,0)</f>
        <v>5372.45</v>
      </c>
      <c r="S611">
        <f>VLOOKUP($A611,Sheet2!$A:$E,5,0)</f>
        <v>5416.45</v>
      </c>
      <c r="T611">
        <f t="shared" si="172"/>
        <v>51.75</v>
      </c>
      <c r="U611">
        <f t="shared" si="173"/>
        <v>77.75</v>
      </c>
      <c r="V611">
        <f t="shared" si="174"/>
        <v>58</v>
      </c>
      <c r="W611">
        <f t="shared" si="175"/>
        <v>80.150000000000006</v>
      </c>
      <c r="X611" s="5">
        <f t="shared" si="176"/>
        <v>139</v>
      </c>
      <c r="Y611">
        <f t="shared" si="177"/>
        <v>143.55000000000001</v>
      </c>
      <c r="Z611">
        <f t="shared" si="178"/>
        <v>127.95</v>
      </c>
      <c r="AA611">
        <f t="shared" si="179"/>
        <v>133.60000000000002</v>
      </c>
      <c r="AB611">
        <f>IF(Z611/X611&lt;'model parameter'!$B$2,'model parameter'!$B$2,IF(Y611/X611&gt;'model parameter'!$B$1,'model parameter'!$B$1,AA611/X611))</f>
        <v>0.96115107913669084</v>
      </c>
      <c r="AC611">
        <f t="shared" si="189"/>
        <v>5.1723381476131286E-2</v>
      </c>
      <c r="AD611">
        <f t="shared" si="187"/>
        <v>2.5235442007100604</v>
      </c>
      <c r="AF611">
        <f t="shared" si="186"/>
        <v>0.92050359712230223</v>
      </c>
      <c r="AG611">
        <f t="shared" si="180"/>
        <v>1.0327338129496404</v>
      </c>
      <c r="AH611" s="14">
        <f t="shared" si="181"/>
        <v>10479.1754043165</v>
      </c>
      <c r="AI611">
        <f t="shared" si="182"/>
        <v>9965.5065258832001</v>
      </c>
      <c r="AJ611" s="14">
        <f t="shared" si="183"/>
        <v>-513.66887843330005</v>
      </c>
      <c r="AK611" s="14">
        <f t="shared" si="188"/>
        <v>-29.249505763735215</v>
      </c>
      <c r="AL611">
        <f t="shared" si="184"/>
        <v>0.95098193716447255</v>
      </c>
      <c r="AM611">
        <f t="shared" si="190"/>
        <v>6.7837064848477692E-4</v>
      </c>
      <c r="AN611" s="15">
        <f t="shared" si="185"/>
        <v>0</v>
      </c>
    </row>
    <row r="612" spans="1:40" x14ac:dyDescent="0.25">
      <c r="A612" s="2">
        <v>40403</v>
      </c>
      <c r="B612" s="2">
        <v>40416</v>
      </c>
      <c r="C612" t="s">
        <v>15</v>
      </c>
      <c r="D612">
        <v>5400</v>
      </c>
      <c r="E612">
        <v>56</v>
      </c>
      <c r="F612">
        <v>56.75</v>
      </c>
      <c r="G612">
        <v>32.200000000000003</v>
      </c>
      <c r="H612">
        <v>39.200000000000003</v>
      </c>
      <c r="I612" t="s">
        <v>16</v>
      </c>
      <c r="J612">
        <v>72</v>
      </c>
      <c r="K612">
        <v>106.7</v>
      </c>
      <c r="L612">
        <v>71.650000000000006</v>
      </c>
      <c r="M612">
        <v>90.55</v>
      </c>
      <c r="N612">
        <v>5452.1</v>
      </c>
      <c r="O612">
        <v>200.2</v>
      </c>
      <c r="P612">
        <f>VLOOKUP($A612,Sheet2!$A:$E,2,0)</f>
        <v>5420.65</v>
      </c>
      <c r="Q612">
        <f>VLOOKUP($A612,Sheet2!$A:$E,3,0)</f>
        <v>5476.5</v>
      </c>
      <c r="R612">
        <f>VLOOKUP($A612,Sheet2!$A:$E,4,0)</f>
        <v>5415.5</v>
      </c>
      <c r="S612">
        <f>VLOOKUP($A612,Sheet2!$A:$E,5,0)</f>
        <v>5452.1</v>
      </c>
      <c r="T612">
        <f t="shared" si="172"/>
        <v>32.200000000000003</v>
      </c>
      <c r="U612">
        <f t="shared" si="173"/>
        <v>56.149999999999636</v>
      </c>
      <c r="V612">
        <f t="shared" si="174"/>
        <v>72.25</v>
      </c>
      <c r="W612">
        <f t="shared" si="175"/>
        <v>106.7</v>
      </c>
      <c r="X612" s="5">
        <f t="shared" si="176"/>
        <v>128</v>
      </c>
      <c r="Y612">
        <f t="shared" si="177"/>
        <v>138.9</v>
      </c>
      <c r="Z612">
        <f t="shared" si="178"/>
        <v>127.79999999999964</v>
      </c>
      <c r="AA612">
        <f t="shared" si="179"/>
        <v>129.75</v>
      </c>
      <c r="AB612">
        <f>IF(Z612/X612&lt;'model parameter'!$B$2,'model parameter'!$B$2,IF(Y612/X612&gt;'model parameter'!$B$1,'model parameter'!$B$1,AA612/X612))</f>
        <v>1.013671875</v>
      </c>
      <c r="AC612">
        <f t="shared" si="189"/>
        <v>5.2430537082250268E-2</v>
      </c>
      <c r="AD612">
        <f t="shared" si="187"/>
        <v>2.5372160757100604</v>
      </c>
      <c r="AF612">
        <f t="shared" si="186"/>
        <v>0.9984374999999972</v>
      </c>
      <c r="AG612">
        <f t="shared" si="180"/>
        <v>1.08515625</v>
      </c>
      <c r="AH612" s="14">
        <f t="shared" si="181"/>
        <v>9653.6234686080006</v>
      </c>
      <c r="AI612">
        <f t="shared" si="182"/>
        <v>9676.9667317944986</v>
      </c>
      <c r="AJ612" s="14">
        <f t="shared" si="183"/>
        <v>23.343263186498007</v>
      </c>
      <c r="AK612" s="14">
        <f t="shared" si="188"/>
        <v>-5.906242577237208</v>
      </c>
      <c r="AL612">
        <f t="shared" si="184"/>
        <v>1.00241808304026</v>
      </c>
      <c r="AM612">
        <f t="shared" si="190"/>
        <v>6.8001100504488812E-4</v>
      </c>
      <c r="AN612" s="15">
        <f t="shared" si="185"/>
        <v>0</v>
      </c>
    </row>
    <row r="613" spans="1:40" x14ac:dyDescent="0.25">
      <c r="A613" s="2">
        <v>40406</v>
      </c>
      <c r="B613" s="2">
        <v>40416</v>
      </c>
      <c r="C613" t="s">
        <v>15</v>
      </c>
      <c r="D613">
        <v>5400</v>
      </c>
      <c r="E613">
        <v>40.1</v>
      </c>
      <c r="F613">
        <v>65.349999999999994</v>
      </c>
      <c r="G613">
        <v>30</v>
      </c>
      <c r="H613">
        <v>50.65</v>
      </c>
      <c r="I613" t="s">
        <v>16</v>
      </c>
      <c r="J613">
        <v>90.25</v>
      </c>
      <c r="K613">
        <v>99.5</v>
      </c>
      <c r="L613">
        <v>55</v>
      </c>
      <c r="M613">
        <v>63.55</v>
      </c>
      <c r="N613">
        <v>5418.3</v>
      </c>
      <c r="O613">
        <v>200.2</v>
      </c>
      <c r="P613">
        <f>VLOOKUP($A613,Sheet2!$A:$E,2,0)</f>
        <v>5452.1</v>
      </c>
      <c r="Q613">
        <f>VLOOKUP($A613,Sheet2!$A:$E,3,0)</f>
        <v>5465.25</v>
      </c>
      <c r="R613">
        <f>VLOOKUP($A613,Sheet2!$A:$E,4,0)</f>
        <v>5397.4</v>
      </c>
      <c r="S613">
        <f>VLOOKUP($A613,Sheet2!$A:$E,5,0)</f>
        <v>5418.3</v>
      </c>
      <c r="T613">
        <f t="shared" si="172"/>
        <v>34.25</v>
      </c>
      <c r="U613">
        <f t="shared" si="173"/>
        <v>57.600000000000364</v>
      </c>
      <c r="V613">
        <f t="shared" si="174"/>
        <v>62.75</v>
      </c>
      <c r="W613">
        <f t="shared" si="175"/>
        <v>95.25</v>
      </c>
      <c r="X613" s="5">
        <f t="shared" si="176"/>
        <v>130.35</v>
      </c>
      <c r="Y613">
        <f t="shared" si="177"/>
        <v>133.75</v>
      </c>
      <c r="Z613">
        <f t="shared" si="178"/>
        <v>112.60000000000036</v>
      </c>
      <c r="AA613">
        <f t="shared" si="179"/>
        <v>114.19999999999999</v>
      </c>
      <c r="AB613">
        <f>IF(Z613/X613&lt;'model parameter'!$B$2,'model parameter'!$B$2,IF(Y613/X613&gt;'model parameter'!$B$1,'model parameter'!$B$1,AA613/X613))</f>
        <v>0.876102800153433</v>
      </c>
      <c r="AC613">
        <f t="shared" si="189"/>
        <v>4.5934540351307868E-2</v>
      </c>
      <c r="AD613">
        <f t="shared" si="187"/>
        <v>2.4133188758634931</v>
      </c>
      <c r="AF613">
        <f t="shared" si="186"/>
        <v>0.86382815496739829</v>
      </c>
      <c r="AG613">
        <f t="shared" si="180"/>
        <v>1.0260836210203299</v>
      </c>
      <c r="AH613" s="14">
        <f t="shared" si="181"/>
        <v>9829.9913821457249</v>
      </c>
      <c r="AI613">
        <f t="shared" si="182"/>
        <v>8511.5657452803989</v>
      </c>
      <c r="AJ613" s="14">
        <f t="shared" si="183"/>
        <v>-1318.4256368653259</v>
      </c>
      <c r="AK613" s="14">
        <f t="shared" si="188"/>
        <v>-1324.3318794425631</v>
      </c>
      <c r="AL613">
        <f t="shared" si="184"/>
        <v>0.86587723370134473</v>
      </c>
      <c r="AM613">
        <f t="shared" si="190"/>
        <v>5.8880604793473896E-4</v>
      </c>
      <c r="AN613" s="15">
        <f t="shared" si="185"/>
        <v>0</v>
      </c>
    </row>
    <row r="614" spans="1:40" x14ac:dyDescent="0.25">
      <c r="A614" s="2">
        <v>40407</v>
      </c>
      <c r="B614" s="2">
        <v>40416</v>
      </c>
      <c r="C614" t="s">
        <v>15</v>
      </c>
      <c r="D614">
        <v>5400</v>
      </c>
      <c r="E614">
        <v>48</v>
      </c>
      <c r="F614">
        <v>52.8</v>
      </c>
      <c r="G614">
        <v>36.6</v>
      </c>
      <c r="H614">
        <v>44.25</v>
      </c>
      <c r="I614" t="s">
        <v>16</v>
      </c>
      <c r="J614">
        <v>66.150000000000006</v>
      </c>
      <c r="K614">
        <v>75.25</v>
      </c>
      <c r="L614">
        <v>59.55</v>
      </c>
      <c r="M614">
        <v>63.5</v>
      </c>
      <c r="N614">
        <v>5414.15</v>
      </c>
      <c r="O614">
        <v>200.2</v>
      </c>
      <c r="P614">
        <f>VLOOKUP($A614,Sheet2!$A:$E,2,0)</f>
        <v>5422.15</v>
      </c>
      <c r="Q614">
        <f>VLOOKUP($A614,Sheet2!$A:$E,3,0)</f>
        <v>5443.55</v>
      </c>
      <c r="R614">
        <f>VLOOKUP($A614,Sheet2!$A:$E,4,0)</f>
        <v>5408.8</v>
      </c>
      <c r="S614">
        <f>VLOOKUP($A614,Sheet2!$A:$E,5,0)</f>
        <v>5414.15</v>
      </c>
      <c r="T614">
        <f t="shared" si="172"/>
        <v>36.6</v>
      </c>
      <c r="U614">
        <f t="shared" si="173"/>
        <v>50.75</v>
      </c>
      <c r="V614">
        <f t="shared" si="174"/>
        <v>61.600000000000364</v>
      </c>
      <c r="W614">
        <f t="shared" si="175"/>
        <v>75.25</v>
      </c>
      <c r="X614" s="5">
        <f t="shared" si="176"/>
        <v>114.15</v>
      </c>
      <c r="Y614">
        <f t="shared" si="177"/>
        <v>114.40000000000036</v>
      </c>
      <c r="Z614">
        <f t="shared" si="178"/>
        <v>107.75</v>
      </c>
      <c r="AA614">
        <f t="shared" si="179"/>
        <v>107.75</v>
      </c>
      <c r="AB614">
        <f>IF(Z614/X614&lt;'model parameter'!$B$2,'model parameter'!$B$2,IF(Y614/X614&gt;'model parameter'!$B$1,'model parameter'!$B$1,AA614/X614))</f>
        <v>0.9439334209373631</v>
      </c>
      <c r="AC614">
        <f t="shared" si="189"/>
        <v>4.335914781299538E-2</v>
      </c>
      <c r="AD614">
        <f t="shared" si="187"/>
        <v>2.3572522968008562</v>
      </c>
      <c r="AF614">
        <f t="shared" si="186"/>
        <v>0.9439334209373631</v>
      </c>
      <c r="AG614">
        <f t="shared" si="180"/>
        <v>1.0021901007446374</v>
      </c>
      <c r="AH614" s="14">
        <f t="shared" si="181"/>
        <v>8614.1785313750242</v>
      </c>
      <c r="AI614">
        <f t="shared" si="182"/>
        <v>8028.1679084304997</v>
      </c>
      <c r="AJ614" s="14">
        <f t="shared" si="183"/>
        <v>-586.01062294452458</v>
      </c>
      <c r="AK614" s="14">
        <f t="shared" si="188"/>
        <v>-1910.3425023870877</v>
      </c>
      <c r="AL614">
        <f t="shared" si="184"/>
        <v>0.93197138638233179</v>
      </c>
      <c r="AM614">
        <f t="shared" si="190"/>
        <v>5.4875038880404037E-4</v>
      </c>
      <c r="AN614" s="15">
        <f t="shared" si="185"/>
        <v>0</v>
      </c>
    </row>
    <row r="615" spans="1:40" x14ac:dyDescent="0.25">
      <c r="A615" s="2">
        <v>40408</v>
      </c>
      <c r="B615" s="2">
        <v>40416</v>
      </c>
      <c r="C615" t="s">
        <v>15</v>
      </c>
      <c r="D615">
        <v>5400</v>
      </c>
      <c r="E615">
        <v>43</v>
      </c>
      <c r="F615">
        <v>44</v>
      </c>
      <c r="G615">
        <v>18</v>
      </c>
      <c r="H615">
        <v>20.6</v>
      </c>
      <c r="I615" t="s">
        <v>16</v>
      </c>
      <c r="J615">
        <v>60.05</v>
      </c>
      <c r="K615">
        <v>109.3</v>
      </c>
      <c r="L615">
        <v>55.1</v>
      </c>
      <c r="M615">
        <v>99.3</v>
      </c>
      <c r="N615">
        <v>5479.15</v>
      </c>
      <c r="O615">
        <v>200.2</v>
      </c>
      <c r="P615">
        <f>VLOOKUP($A615,Sheet2!$A:$E,2,0)</f>
        <v>5416.25</v>
      </c>
      <c r="Q615">
        <f>VLOOKUP($A615,Sheet2!$A:$E,3,0)</f>
        <v>5487.95</v>
      </c>
      <c r="R615">
        <f>VLOOKUP($A615,Sheet2!$A:$E,4,0)</f>
        <v>5416.25</v>
      </c>
      <c r="S615">
        <f>VLOOKUP($A615,Sheet2!$A:$E,5,0)</f>
        <v>5479.15</v>
      </c>
      <c r="T615">
        <f t="shared" si="172"/>
        <v>21.350000000000364</v>
      </c>
      <c r="U615">
        <f t="shared" si="173"/>
        <v>38.850000000000364</v>
      </c>
      <c r="V615">
        <f t="shared" si="174"/>
        <v>60.25</v>
      </c>
      <c r="W615">
        <f t="shared" si="175"/>
        <v>105.94999999999982</v>
      </c>
      <c r="X615" s="5">
        <f t="shared" si="176"/>
        <v>103.05</v>
      </c>
      <c r="Y615">
        <f t="shared" si="177"/>
        <v>130.65000000000038</v>
      </c>
      <c r="Z615">
        <f t="shared" si="178"/>
        <v>93.950000000000358</v>
      </c>
      <c r="AA615">
        <f t="shared" si="179"/>
        <v>119.9</v>
      </c>
      <c r="AB615">
        <f>IF(Z615/X615&lt;'model parameter'!$B$2,'model parameter'!$B$2,IF(Y615/X615&gt;'model parameter'!$B$1,'model parameter'!$B$1,AA615/X615))</f>
        <v>1.1100000000000001</v>
      </c>
      <c r="AC615">
        <f t="shared" si="189"/>
        <v>4.8128654072424878E-2</v>
      </c>
      <c r="AD615">
        <f t="shared" si="187"/>
        <v>2.4672522968008561</v>
      </c>
      <c r="AF615">
        <f t="shared" si="186"/>
        <v>0.91169335274139118</v>
      </c>
      <c r="AG615">
        <f t="shared" si="180"/>
        <v>1.2678311499272235</v>
      </c>
      <c r="AH615" s="14">
        <f t="shared" si="181"/>
        <v>7781.1215780691746</v>
      </c>
      <c r="AI615">
        <f t="shared" si="182"/>
        <v>8525.4681171773991</v>
      </c>
      <c r="AJ615" s="14">
        <f t="shared" si="183"/>
        <v>744.34653910822453</v>
      </c>
      <c r="AK615" s="14">
        <f t="shared" si="188"/>
        <v>-1165.9959632788632</v>
      </c>
      <c r="AL615">
        <f t="shared" si="184"/>
        <v>1.0956605717620631</v>
      </c>
      <c r="AM615">
        <f t="shared" si="190"/>
        <v>6.0124416475168931E-4</v>
      </c>
      <c r="AN615" s="15">
        <f t="shared" si="185"/>
        <v>0</v>
      </c>
    </row>
    <row r="616" spans="1:40" x14ac:dyDescent="0.25">
      <c r="A616" s="2">
        <v>40409</v>
      </c>
      <c r="B616" s="2">
        <v>40416</v>
      </c>
      <c r="C616" t="s">
        <v>15</v>
      </c>
      <c r="D616">
        <v>5400</v>
      </c>
      <c r="E616">
        <v>20.05</v>
      </c>
      <c r="F616">
        <v>20.05</v>
      </c>
      <c r="G616">
        <v>7.85</v>
      </c>
      <c r="H616">
        <v>8.65</v>
      </c>
      <c r="I616" t="s">
        <v>16</v>
      </c>
      <c r="J616">
        <v>103.95</v>
      </c>
      <c r="K616">
        <v>138</v>
      </c>
      <c r="L616">
        <v>98</v>
      </c>
      <c r="M616">
        <v>132.5</v>
      </c>
      <c r="N616">
        <v>5540.2</v>
      </c>
      <c r="O616">
        <v>200.2</v>
      </c>
      <c r="P616">
        <f>VLOOKUP($A616,Sheet2!$A:$E,2,0)</f>
        <v>5478.25</v>
      </c>
      <c r="Q616">
        <f>VLOOKUP($A616,Sheet2!$A:$E,3,0)</f>
        <v>5544.7</v>
      </c>
      <c r="R616">
        <f>VLOOKUP($A616,Sheet2!$A:$E,4,0)</f>
        <v>5478.1</v>
      </c>
      <c r="S616">
        <f>VLOOKUP($A616,Sheet2!$A:$E,5,0)</f>
        <v>5540.2</v>
      </c>
      <c r="T616">
        <f t="shared" si="172"/>
        <v>7.85</v>
      </c>
      <c r="U616">
        <f t="shared" si="173"/>
        <v>19.899999999999636</v>
      </c>
      <c r="V616">
        <f t="shared" si="174"/>
        <v>98.150000000000546</v>
      </c>
      <c r="W616">
        <f t="shared" si="175"/>
        <v>138</v>
      </c>
      <c r="X616" s="5">
        <f t="shared" si="176"/>
        <v>124</v>
      </c>
      <c r="Y616">
        <f t="shared" si="177"/>
        <v>145.85</v>
      </c>
      <c r="Z616">
        <f t="shared" si="178"/>
        <v>117.89999999999964</v>
      </c>
      <c r="AA616">
        <f t="shared" si="179"/>
        <v>141.15</v>
      </c>
      <c r="AB616">
        <f>IF(Z616/X616&lt;'model parameter'!$B$2,'model parameter'!$B$2,IF(Y616/X616&gt;'model parameter'!$B$1,'model parameter'!$B$1,AA616/X616))</f>
        <v>1.1100000000000001</v>
      </c>
      <c r="AC616">
        <f t="shared" si="189"/>
        <v>5.3422806020391622E-2</v>
      </c>
      <c r="AD616">
        <f t="shared" si="187"/>
        <v>2.5772522968008564</v>
      </c>
      <c r="AF616">
        <f t="shared" si="186"/>
        <v>0.95080645161290034</v>
      </c>
      <c r="AG616">
        <f t="shared" si="180"/>
        <v>1.1762096774193549</v>
      </c>
      <c r="AH616" s="14">
        <f t="shared" si="181"/>
        <v>9353.4227647139996</v>
      </c>
      <c r="AI616">
        <f t="shared" si="182"/>
        <v>10268.285946173681</v>
      </c>
      <c r="AJ616" s="14">
        <f t="shared" si="183"/>
        <v>914.86318145968107</v>
      </c>
      <c r="AK616" s="14">
        <f t="shared" si="188"/>
        <v>-251.13278181918213</v>
      </c>
      <c r="AL616">
        <f t="shared" si="184"/>
        <v>1.0978105239625244</v>
      </c>
      <c r="AM616">
        <f t="shared" si="190"/>
        <v>6.6005217153546243E-4</v>
      </c>
      <c r="AN616" s="15">
        <f t="shared" si="185"/>
        <v>0</v>
      </c>
    </row>
    <row r="617" spans="1:40" x14ac:dyDescent="0.25">
      <c r="A617" s="2">
        <v>40410</v>
      </c>
      <c r="B617" s="2">
        <v>40416</v>
      </c>
      <c r="C617" t="s">
        <v>15</v>
      </c>
      <c r="D617">
        <v>5400</v>
      </c>
      <c r="E617">
        <v>11.9</v>
      </c>
      <c r="F617">
        <v>11.9</v>
      </c>
      <c r="G617">
        <v>5.5</v>
      </c>
      <c r="H617">
        <v>6.1</v>
      </c>
      <c r="I617" t="s">
        <v>16</v>
      </c>
      <c r="J617">
        <v>124.75</v>
      </c>
      <c r="K617">
        <v>138.75</v>
      </c>
      <c r="L617">
        <v>111.9</v>
      </c>
      <c r="M617">
        <v>125.3</v>
      </c>
      <c r="N617">
        <v>5530.65</v>
      </c>
      <c r="O617">
        <v>200.2</v>
      </c>
      <c r="P617">
        <f>VLOOKUP($A617,Sheet2!$A:$E,2,0)</f>
        <v>5540.8</v>
      </c>
      <c r="Q617">
        <f>VLOOKUP($A617,Sheet2!$A:$E,3,0)</f>
        <v>5546.6</v>
      </c>
      <c r="R617">
        <f>VLOOKUP($A617,Sheet2!$A:$E,4,0)</f>
        <v>5513.35</v>
      </c>
      <c r="S617">
        <f>VLOOKUP($A617,Sheet2!$A:$E,5,0)</f>
        <v>5530.65</v>
      </c>
      <c r="T617">
        <f t="shared" si="172"/>
        <v>5.5</v>
      </c>
      <c r="U617">
        <f t="shared" si="173"/>
        <v>0</v>
      </c>
      <c r="V617">
        <f t="shared" si="174"/>
        <v>125.25</v>
      </c>
      <c r="W617">
        <f t="shared" si="175"/>
        <v>138.75</v>
      </c>
      <c r="X617" s="5">
        <f t="shared" si="176"/>
        <v>136.65</v>
      </c>
      <c r="Y617">
        <f t="shared" si="177"/>
        <v>144.25</v>
      </c>
      <c r="Z617">
        <f t="shared" si="178"/>
        <v>111.9</v>
      </c>
      <c r="AA617">
        <f t="shared" si="179"/>
        <v>131.4</v>
      </c>
      <c r="AB617">
        <f>IF(Z617/X617&lt;'model parameter'!$B$2,'model parameter'!$B$2,IF(Y617/X617&gt;'model parameter'!$B$1,'model parameter'!$B$1,AA617/X617))</f>
        <v>0.96158068057080137</v>
      </c>
      <c r="AC617">
        <f t="shared" si="189"/>
        <v>5.1370338171090081E-2</v>
      </c>
      <c r="AD617">
        <f t="shared" si="187"/>
        <v>2.5388329773716576</v>
      </c>
      <c r="AF617">
        <f t="shared" si="186"/>
        <v>0.81888035126234904</v>
      </c>
      <c r="AG617">
        <f t="shared" si="180"/>
        <v>1.0556165386022685</v>
      </c>
      <c r="AH617" s="14">
        <f t="shared" si="181"/>
        <v>10302.807490778774</v>
      </c>
      <c r="AI617">
        <f t="shared" si="182"/>
        <v>9800.6266435467987</v>
      </c>
      <c r="AJ617" s="14">
        <f t="shared" si="183"/>
        <v>-502.18084723197535</v>
      </c>
      <c r="AK617" s="14">
        <f t="shared" si="188"/>
        <v>-753.31362905115748</v>
      </c>
      <c r="AL617">
        <f t="shared" si="184"/>
        <v>0.95125786367633891</v>
      </c>
      <c r="AM617">
        <f t="shared" si="190"/>
        <v>6.2787981860975238E-4</v>
      </c>
      <c r="AN617" s="15">
        <f t="shared" si="185"/>
        <v>0</v>
      </c>
    </row>
    <row r="618" spans="1:40" x14ac:dyDescent="0.25">
      <c r="A618" s="2">
        <v>40413</v>
      </c>
      <c r="B618" s="2">
        <v>40416</v>
      </c>
      <c r="C618" t="s">
        <v>15</v>
      </c>
      <c r="D618">
        <v>5400</v>
      </c>
      <c r="E618">
        <v>5.5</v>
      </c>
      <c r="F618">
        <v>5.5</v>
      </c>
      <c r="G618">
        <v>2.75</v>
      </c>
      <c r="H618">
        <v>3.15</v>
      </c>
      <c r="I618" t="s">
        <v>16</v>
      </c>
      <c r="J618">
        <v>122</v>
      </c>
      <c r="K618">
        <v>141.65</v>
      </c>
      <c r="L618">
        <v>117.9</v>
      </c>
      <c r="M618">
        <v>136.6</v>
      </c>
      <c r="N618">
        <v>5543.5</v>
      </c>
      <c r="O618">
        <v>200.2</v>
      </c>
      <c r="P618">
        <f>VLOOKUP($A618,Sheet2!$A:$E,2,0)</f>
        <v>5531.15</v>
      </c>
      <c r="Q618">
        <f>VLOOKUP($A618,Sheet2!$A:$E,3,0)</f>
        <v>5549.8</v>
      </c>
      <c r="R618">
        <f>VLOOKUP($A618,Sheet2!$A:$E,4,0)</f>
        <v>5519.4</v>
      </c>
      <c r="S618">
        <f>VLOOKUP($A618,Sheet2!$A:$E,5,0)</f>
        <v>5543.5</v>
      </c>
      <c r="T618">
        <f t="shared" si="172"/>
        <v>2.75</v>
      </c>
      <c r="U618">
        <f t="shared" si="173"/>
        <v>0</v>
      </c>
      <c r="V618">
        <f t="shared" si="174"/>
        <v>124.89999999999964</v>
      </c>
      <c r="W618">
        <f t="shared" si="175"/>
        <v>141.65</v>
      </c>
      <c r="X618" s="5">
        <f t="shared" si="176"/>
        <v>127.5</v>
      </c>
      <c r="Y618">
        <f t="shared" si="177"/>
        <v>144.4</v>
      </c>
      <c r="Z618">
        <f t="shared" si="178"/>
        <v>117.9</v>
      </c>
      <c r="AA618">
        <f t="shared" si="179"/>
        <v>139.75</v>
      </c>
      <c r="AB618">
        <f>IF(Z618/X618&lt;'model parameter'!$B$2,'model parameter'!$B$2,IF(Y618/X618&gt;'model parameter'!$B$1,'model parameter'!$B$1,AA618/X618))</f>
        <v>1.1100000000000001</v>
      </c>
      <c r="AC618">
        <f t="shared" si="189"/>
        <v>5.7021075369909996E-2</v>
      </c>
      <c r="AD618">
        <f t="shared" si="187"/>
        <v>2.6488329773716579</v>
      </c>
      <c r="AF618">
        <f t="shared" si="186"/>
        <v>0.92470588235294127</v>
      </c>
      <c r="AG618">
        <f t="shared" si="180"/>
        <v>1.1325490196078432</v>
      </c>
      <c r="AH618" s="14">
        <f t="shared" si="181"/>
        <v>9616.0983806212498</v>
      </c>
      <c r="AI618">
        <f t="shared" si="182"/>
        <v>10559.448829299548</v>
      </c>
      <c r="AJ618" s="14">
        <f t="shared" si="183"/>
        <v>943.35044867829856</v>
      </c>
      <c r="AK618" s="14">
        <f t="shared" si="188"/>
        <v>190.03681962714109</v>
      </c>
      <c r="AL618">
        <f t="shared" si="184"/>
        <v>1.0981011644576533</v>
      </c>
      <c r="AM618">
        <f t="shared" si="190"/>
        <v>6.8947555995482919E-4</v>
      </c>
      <c r="AN618" s="15">
        <f t="shared" si="185"/>
        <v>0</v>
      </c>
    </row>
    <row r="619" spans="1:40" x14ac:dyDescent="0.25">
      <c r="A619" s="2">
        <v>40414</v>
      </c>
      <c r="B619" s="2">
        <v>40416</v>
      </c>
      <c r="C619" t="s">
        <v>15</v>
      </c>
      <c r="D619">
        <v>5400</v>
      </c>
      <c r="E619">
        <v>3.25</v>
      </c>
      <c r="F619">
        <v>6.85</v>
      </c>
      <c r="G619">
        <v>2</v>
      </c>
      <c r="H619">
        <v>3.35</v>
      </c>
      <c r="I619" t="s">
        <v>16</v>
      </c>
      <c r="J619">
        <v>132.4</v>
      </c>
      <c r="K619">
        <v>133.94999999999999</v>
      </c>
      <c r="L619">
        <v>86.65</v>
      </c>
      <c r="M619">
        <v>112.5</v>
      </c>
      <c r="N619">
        <v>5505.1</v>
      </c>
      <c r="O619">
        <v>200.2</v>
      </c>
      <c r="P619">
        <f>VLOOKUP($A619,Sheet2!$A:$E,2,0)</f>
        <v>5541.1</v>
      </c>
      <c r="Q619">
        <f>VLOOKUP($A619,Sheet2!$A:$E,3,0)</f>
        <v>5547.25</v>
      </c>
      <c r="R619">
        <f>VLOOKUP($A619,Sheet2!$A:$E,4,0)</f>
        <v>5488.45</v>
      </c>
      <c r="S619">
        <f>VLOOKUP($A619,Sheet2!$A:$E,5,0)</f>
        <v>5505.1</v>
      </c>
      <c r="T619">
        <f t="shared" si="172"/>
        <v>2</v>
      </c>
      <c r="U619">
        <f t="shared" si="173"/>
        <v>0</v>
      </c>
      <c r="V619">
        <f t="shared" si="174"/>
        <v>95.300000000000182</v>
      </c>
      <c r="W619">
        <f t="shared" si="175"/>
        <v>133.94999999999999</v>
      </c>
      <c r="X619" s="5">
        <f t="shared" si="176"/>
        <v>135.65</v>
      </c>
      <c r="Y619">
        <f t="shared" si="177"/>
        <v>135.94999999999999</v>
      </c>
      <c r="Z619">
        <f t="shared" si="178"/>
        <v>86.65</v>
      </c>
      <c r="AA619">
        <f t="shared" si="179"/>
        <v>115.85</v>
      </c>
      <c r="AB619">
        <f>IF(Z619/X619&lt;'model parameter'!$B$2,'model parameter'!$B$2,IF(Y619/X619&gt;'model parameter'!$B$1,'model parameter'!$B$1,AA619/X619))</f>
        <v>0.85403612237375592</v>
      </c>
      <c r="AC619">
        <f t="shared" si="189"/>
        <v>4.8698058102499615E-2</v>
      </c>
      <c r="AD619">
        <f t="shared" si="187"/>
        <v>2.5028690997454137</v>
      </c>
      <c r="AF619">
        <f t="shared" si="186"/>
        <v>0.63877626244010322</v>
      </c>
      <c r="AG619">
        <f t="shared" si="180"/>
        <v>1.0022115739034279</v>
      </c>
      <c r="AH619" s="14">
        <f t="shared" si="181"/>
        <v>10227.757314805274</v>
      </c>
      <c r="AI619">
        <f t="shared" si="182"/>
        <v>8635.225657032699</v>
      </c>
      <c r="AJ619" s="14">
        <f t="shared" si="183"/>
        <v>-1592.5316577725753</v>
      </c>
      <c r="AK619" s="14">
        <f t="shared" si="188"/>
        <v>-1402.4948381454342</v>
      </c>
      <c r="AL619">
        <f t="shared" si="184"/>
        <v>0.84429317114639657</v>
      </c>
      <c r="AM619">
        <f t="shared" si="190"/>
        <v>5.8211950694220021E-4</v>
      </c>
      <c r="AN619" s="15">
        <f t="shared" si="185"/>
        <v>0</v>
      </c>
    </row>
    <row r="620" spans="1:40" s="9" customFormat="1" x14ac:dyDescent="0.25">
      <c r="A620" s="7">
        <v>40415</v>
      </c>
      <c r="B620" s="7">
        <v>40416</v>
      </c>
      <c r="C620" t="s">
        <v>15</v>
      </c>
      <c r="D620">
        <v>5400</v>
      </c>
      <c r="E620">
        <v>4.8</v>
      </c>
      <c r="F620">
        <v>6.85</v>
      </c>
      <c r="G620">
        <v>2</v>
      </c>
      <c r="H620">
        <v>3</v>
      </c>
      <c r="I620" t="s">
        <v>16</v>
      </c>
      <c r="J620">
        <v>100.1</v>
      </c>
      <c r="K620">
        <v>105.5</v>
      </c>
      <c r="L620">
        <v>64.25</v>
      </c>
      <c r="M620">
        <v>72.75</v>
      </c>
      <c r="N620">
        <v>5462.35</v>
      </c>
      <c r="O620">
        <v>200.2</v>
      </c>
      <c r="P620">
        <f>VLOOKUP($A620,Sheet2!$A:$E,2,0)</f>
        <v>5505.3</v>
      </c>
      <c r="Q620">
        <f>VLOOKUP($A620,Sheet2!$A:$E,3,0)</f>
        <v>5506.15</v>
      </c>
      <c r="R620">
        <f>VLOOKUP($A620,Sheet2!$A:$E,4,0)</f>
        <v>5452.55</v>
      </c>
      <c r="S620">
        <f>VLOOKUP($A620,Sheet2!$A:$E,5,0)</f>
        <v>5462.35</v>
      </c>
      <c r="T620">
        <f t="shared" si="172"/>
        <v>2</v>
      </c>
      <c r="U620">
        <f t="shared" si="173"/>
        <v>6.85</v>
      </c>
      <c r="V620">
        <f t="shared" si="174"/>
        <v>64.25</v>
      </c>
      <c r="W620">
        <f t="shared" si="175"/>
        <v>105.5</v>
      </c>
      <c r="X620" s="8">
        <f t="shared" si="176"/>
        <v>104.89999999999999</v>
      </c>
      <c r="Y620" s="9">
        <f t="shared" si="177"/>
        <v>107.5</v>
      </c>
      <c r="Z620" s="9">
        <f t="shared" si="178"/>
        <v>71.099999999999994</v>
      </c>
      <c r="AA620" s="9">
        <f t="shared" si="179"/>
        <v>75.75</v>
      </c>
      <c r="AB620">
        <f>IF(Z620/X620&lt;'model parameter'!$B$2,'model parameter'!$B$2,IF(Y620/X620&gt;'model parameter'!$B$1,'model parameter'!$B$1,AA620/X620))</f>
        <v>0.7221163012392755</v>
      </c>
      <c r="AC620" s="9">
        <f t="shared" si="189"/>
        <v>3.5165661594512357E-2</v>
      </c>
      <c r="AD620">
        <f t="shared" si="187"/>
        <v>2.2249854009846892</v>
      </c>
      <c r="AE620" s="9">
        <f>WEEKDAY(A620)</f>
        <v>4</v>
      </c>
      <c r="AF620">
        <f t="shared" si="186"/>
        <v>0.67778836987607249</v>
      </c>
      <c r="AG620">
        <f t="shared" si="180"/>
        <v>1.0247855100095329</v>
      </c>
      <c r="AH620" s="14">
        <f t="shared" si="181"/>
        <v>7919.964403620148</v>
      </c>
      <c r="AI620">
        <f t="shared" si="182"/>
        <v>5629.9150744465005</v>
      </c>
      <c r="AJ620" s="14">
        <f t="shared" si="183"/>
        <v>-2290.0493291736475</v>
      </c>
      <c r="AK620" s="14">
        <f t="shared" si="188"/>
        <v>-3692.5441673190817</v>
      </c>
      <c r="AL620">
        <f t="shared" si="184"/>
        <v>0.71085105784984515</v>
      </c>
      <c r="AM620" s="9">
        <f t="shared" si="190"/>
        <v>4.1380026730489331E-4</v>
      </c>
      <c r="AN620" s="15">
        <f t="shared" si="185"/>
        <v>0</v>
      </c>
    </row>
    <row r="621" spans="1:40" x14ac:dyDescent="0.25">
      <c r="A621" s="2">
        <v>40416</v>
      </c>
      <c r="B621" s="2">
        <v>40416</v>
      </c>
      <c r="C621" t="s">
        <v>15</v>
      </c>
      <c r="D621">
        <v>5400</v>
      </c>
      <c r="E621">
        <v>1.45</v>
      </c>
      <c r="F621">
        <v>1.45</v>
      </c>
      <c r="G621">
        <v>0.05</v>
      </c>
      <c r="H621">
        <v>0.05</v>
      </c>
      <c r="I621" t="s">
        <v>16</v>
      </c>
      <c r="J621">
        <v>71</v>
      </c>
      <c r="K621">
        <v>86.6</v>
      </c>
      <c r="L621">
        <v>55.9</v>
      </c>
      <c r="M621">
        <v>78</v>
      </c>
      <c r="N621">
        <v>5477.9</v>
      </c>
      <c r="O621">
        <v>200.2</v>
      </c>
      <c r="P621">
        <f>VLOOKUP($A621,Sheet2!$A:$E,2,0)</f>
        <v>5462.1</v>
      </c>
      <c r="Q621">
        <f>VLOOKUP($A621,Sheet2!$A:$E,3,0)</f>
        <v>5486.55</v>
      </c>
      <c r="R621">
        <f>VLOOKUP($A621,Sheet2!$A:$E,4,0)</f>
        <v>5454.7</v>
      </c>
      <c r="S621">
        <f>VLOOKUP($A621,Sheet2!$A:$E,5,0)</f>
        <v>5477.9</v>
      </c>
      <c r="T621">
        <f t="shared" si="172"/>
        <v>5.0000000000181899E-2</v>
      </c>
      <c r="U621">
        <f t="shared" si="173"/>
        <v>1.1999999999998181</v>
      </c>
      <c r="V621">
        <f t="shared" si="174"/>
        <v>56.149999999999636</v>
      </c>
      <c r="W621">
        <f t="shared" si="175"/>
        <v>86.6</v>
      </c>
      <c r="X621" s="5">
        <f t="shared" si="176"/>
        <v>72.45</v>
      </c>
      <c r="Y621">
        <f t="shared" si="177"/>
        <v>86.650000000000176</v>
      </c>
      <c r="Z621">
        <f t="shared" si="178"/>
        <v>57.099999999999817</v>
      </c>
      <c r="AA621">
        <f t="shared" si="179"/>
        <v>78.05</v>
      </c>
      <c r="AB621">
        <f>IF(Z621/X621&lt;'model parameter'!$B$2,'model parameter'!$B$2,IF(Y621/X621&gt;'model parameter'!$B$1,'model parameter'!$B$1,AA621/X621))</f>
        <v>1.1100000000000001</v>
      </c>
      <c r="AC621">
        <f t="shared" si="189"/>
        <v>3.903388436990872E-2</v>
      </c>
      <c r="AD621">
        <f t="shared" si="187"/>
        <v>2.3349854009846895</v>
      </c>
      <c r="AF621">
        <f t="shared" si="186"/>
        <v>0.78812974465148122</v>
      </c>
      <c r="AG621">
        <f t="shared" si="180"/>
        <v>1.1959972394755027</v>
      </c>
      <c r="AH621" s="14">
        <f t="shared" si="181"/>
        <v>5484.5861932800744</v>
      </c>
      <c r="AI621">
        <f t="shared" si="182"/>
        <v>5979.872624705511</v>
      </c>
      <c r="AJ621" s="14">
        <f t="shared" si="183"/>
        <v>495.2864314254366</v>
      </c>
      <c r="AK621" s="14">
        <f t="shared" si="188"/>
        <v>-3197.2577358936451</v>
      </c>
      <c r="AL621">
        <f t="shared" si="184"/>
        <v>1.0903051595820084</v>
      </c>
      <c r="AM621">
        <f t="shared" si="190"/>
        <v>4.5116856647893944E-4</v>
      </c>
      <c r="AN621" s="15">
        <f t="shared" si="185"/>
        <v>1</v>
      </c>
    </row>
    <row r="622" spans="1:40" x14ac:dyDescent="0.25">
      <c r="A622" s="2">
        <v>40417</v>
      </c>
      <c r="B622" s="2">
        <v>40451</v>
      </c>
      <c r="C622" t="s">
        <v>15</v>
      </c>
      <c r="D622">
        <v>5500</v>
      </c>
      <c r="E622">
        <v>127</v>
      </c>
      <c r="F622">
        <v>169.95</v>
      </c>
      <c r="G622">
        <v>106.05</v>
      </c>
      <c r="H622">
        <v>151.05000000000001</v>
      </c>
      <c r="I622" t="s">
        <v>16</v>
      </c>
      <c r="J622">
        <v>81</v>
      </c>
      <c r="K622">
        <v>92.95</v>
      </c>
      <c r="L622">
        <v>60.35</v>
      </c>
      <c r="M622">
        <v>66.099999999999994</v>
      </c>
      <c r="N622">
        <v>5408.7</v>
      </c>
      <c r="O622">
        <v>208</v>
      </c>
      <c r="P622">
        <f>VLOOKUP($A622,Sheet2!$A:$E,2,0)</f>
        <v>5489.6</v>
      </c>
      <c r="Q622">
        <f>VLOOKUP($A622,Sheet2!$A:$E,3,0)</f>
        <v>5495.2</v>
      </c>
      <c r="R622">
        <f>VLOOKUP($A622,Sheet2!$A:$E,4,0)</f>
        <v>5391.95</v>
      </c>
      <c r="S622">
        <f>VLOOKUP($A622,Sheet2!$A:$E,5,0)</f>
        <v>5408.7</v>
      </c>
      <c r="T622">
        <f t="shared" si="172"/>
        <v>106.05</v>
      </c>
      <c r="U622">
        <f t="shared" si="173"/>
        <v>168.40000000000055</v>
      </c>
      <c r="V622">
        <f t="shared" si="174"/>
        <v>61.899999999999636</v>
      </c>
      <c r="W622">
        <f t="shared" si="175"/>
        <v>92.95</v>
      </c>
      <c r="X622" s="5">
        <f t="shared" si="176"/>
        <v>208</v>
      </c>
      <c r="Y622">
        <f t="shared" si="177"/>
        <v>231.84999999999962</v>
      </c>
      <c r="Z622">
        <f t="shared" si="178"/>
        <v>199</v>
      </c>
      <c r="AA622">
        <f t="shared" si="179"/>
        <v>217.15</v>
      </c>
      <c r="AB622">
        <f>IF(Z622/X622&lt;'model parameter'!$B$2,'model parameter'!$B$2,IF(Y622/X622&gt;'model parameter'!$B$1,'model parameter'!$B$1,AA622/X622))</f>
        <v>1.1100000000000001</v>
      </c>
      <c r="AC622">
        <f t="shared" si="189"/>
        <v>4.3327611650598681E-2</v>
      </c>
      <c r="AD622">
        <f t="shared" si="187"/>
        <v>2.4449854009846899</v>
      </c>
      <c r="AF622">
        <f t="shared" si="186"/>
        <v>0.95673076923076927</v>
      </c>
      <c r="AG622">
        <f t="shared" si="180"/>
        <v>1.1146634615384596</v>
      </c>
      <c r="AH622" s="14">
        <f t="shared" si="181"/>
        <v>15657.637546488</v>
      </c>
      <c r="AI622">
        <f t="shared" si="182"/>
        <v>17256.195141194559</v>
      </c>
      <c r="AJ622" s="14">
        <f t="shared" si="183"/>
        <v>1598.557594706559</v>
      </c>
      <c r="AK622" s="14">
        <f t="shared" si="188"/>
        <v>-1598.700141187086</v>
      </c>
      <c r="AL622">
        <f t="shared" si="184"/>
        <v>1.1020944309101799</v>
      </c>
      <c r="AM622">
        <f t="shared" si="190"/>
        <v>4.9723036451816845E-4</v>
      </c>
      <c r="AN622" s="15">
        <f t="shared" si="185"/>
        <v>0</v>
      </c>
    </row>
    <row r="623" spans="1:40" x14ac:dyDescent="0.25">
      <c r="A623" s="2">
        <v>40420</v>
      </c>
      <c r="B623" s="2">
        <v>40451</v>
      </c>
      <c r="C623" t="s">
        <v>15</v>
      </c>
      <c r="D623">
        <v>5500</v>
      </c>
      <c r="E623">
        <v>128.4</v>
      </c>
      <c r="F623">
        <v>166</v>
      </c>
      <c r="G623">
        <v>119.55</v>
      </c>
      <c r="H623">
        <v>140.69999999999999</v>
      </c>
      <c r="I623" t="s">
        <v>16</v>
      </c>
      <c r="J623">
        <v>81.099999999999994</v>
      </c>
      <c r="K623">
        <v>81.099999999999994</v>
      </c>
      <c r="L623">
        <v>54.45</v>
      </c>
      <c r="M623">
        <v>63.6</v>
      </c>
      <c r="N623">
        <v>5415.45</v>
      </c>
      <c r="O623">
        <v>208</v>
      </c>
      <c r="P623">
        <f>VLOOKUP($A623,Sheet2!$A:$E,2,0)</f>
        <v>5408.9</v>
      </c>
      <c r="Q623">
        <f>VLOOKUP($A623,Sheet2!$A:$E,3,0)</f>
        <v>5469</v>
      </c>
      <c r="R623">
        <f>VLOOKUP($A623,Sheet2!$A:$E,4,0)</f>
        <v>5390.35</v>
      </c>
      <c r="S623">
        <f>VLOOKUP($A623,Sheet2!$A:$E,5,0)</f>
        <v>5415.45</v>
      </c>
      <c r="T623">
        <f t="shared" si="172"/>
        <v>119.55</v>
      </c>
      <c r="U623">
        <f t="shared" si="173"/>
        <v>164.09999999999945</v>
      </c>
      <c r="V623">
        <f t="shared" si="174"/>
        <v>56.350000000000364</v>
      </c>
      <c r="W623">
        <f t="shared" si="175"/>
        <v>81.099999999999994</v>
      </c>
      <c r="X623" s="5">
        <f t="shared" si="176"/>
        <v>209.5</v>
      </c>
      <c r="Y623">
        <f t="shared" si="177"/>
        <v>222.35000000000036</v>
      </c>
      <c r="Z623">
        <f t="shared" si="178"/>
        <v>200.64999999999998</v>
      </c>
      <c r="AA623">
        <f t="shared" si="179"/>
        <v>204.29999999999998</v>
      </c>
      <c r="AB623">
        <f>IF(Z623/X623&lt;'model parameter'!$B$2,'model parameter'!$B$2,IF(Y623/X623&gt;'model parameter'!$B$1,'model parameter'!$B$1,AA623/X623))</f>
        <v>0.97517899761336513</v>
      </c>
      <c r="AC623">
        <f t="shared" si="189"/>
        <v>4.2252176898411979E-2</v>
      </c>
      <c r="AD623">
        <f t="shared" si="187"/>
        <v>2.4201643985980548</v>
      </c>
      <c r="AF623">
        <f t="shared" si="186"/>
        <v>0.95775656324582326</v>
      </c>
      <c r="AG623">
        <f t="shared" si="180"/>
        <v>1.0613365155131282</v>
      </c>
      <c r="AH623" s="14">
        <f t="shared" si="181"/>
        <v>15770.212810448249</v>
      </c>
      <c r="AI623">
        <f t="shared" si="182"/>
        <v>15264.146380966597</v>
      </c>
      <c r="AJ623" s="14">
        <f t="shared" si="183"/>
        <v>-506.06642948165245</v>
      </c>
      <c r="AK623" s="14">
        <f t="shared" si="188"/>
        <v>-2104.7665706687385</v>
      </c>
      <c r="AL623">
        <f t="shared" si="184"/>
        <v>0.96790998095178726</v>
      </c>
      <c r="AM623">
        <f t="shared" si="190"/>
        <v>4.8127423264943066E-4</v>
      </c>
      <c r="AN623" s="15">
        <f t="shared" si="185"/>
        <v>0</v>
      </c>
    </row>
    <row r="624" spans="1:40" x14ac:dyDescent="0.25">
      <c r="A624" s="2">
        <v>40421</v>
      </c>
      <c r="B624" s="2">
        <v>40451</v>
      </c>
      <c r="C624" t="s">
        <v>15</v>
      </c>
      <c r="D624">
        <v>5500</v>
      </c>
      <c r="E624">
        <v>157</v>
      </c>
      <c r="F624">
        <v>186.85</v>
      </c>
      <c r="G624">
        <v>143</v>
      </c>
      <c r="H624">
        <v>149.55000000000001</v>
      </c>
      <c r="I624" t="s">
        <v>16</v>
      </c>
      <c r="J624">
        <v>56.5</v>
      </c>
      <c r="K624">
        <v>56.5</v>
      </c>
      <c r="L624">
        <v>40.049999999999997</v>
      </c>
      <c r="M624">
        <v>52.5</v>
      </c>
      <c r="N624">
        <v>5402.4</v>
      </c>
      <c r="O624">
        <v>208</v>
      </c>
      <c r="P624">
        <f>VLOOKUP($A624,Sheet2!$A:$E,2,0)</f>
        <v>5413.55</v>
      </c>
      <c r="Q624">
        <f>VLOOKUP($A624,Sheet2!$A:$E,3,0)</f>
        <v>5413.9</v>
      </c>
      <c r="R624">
        <f>VLOOKUP($A624,Sheet2!$A:$E,4,0)</f>
        <v>5348.9</v>
      </c>
      <c r="S624">
        <f>VLOOKUP($A624,Sheet2!$A:$E,5,0)</f>
        <v>5402.4</v>
      </c>
      <c r="T624">
        <f t="shared" si="172"/>
        <v>143</v>
      </c>
      <c r="U624">
        <f t="shared" si="173"/>
        <v>186.85</v>
      </c>
      <c r="V624">
        <f t="shared" si="174"/>
        <v>40.049999999999997</v>
      </c>
      <c r="W624">
        <f t="shared" si="175"/>
        <v>56.5</v>
      </c>
      <c r="X624" s="5">
        <f t="shared" si="176"/>
        <v>213.5</v>
      </c>
      <c r="Y624">
        <f t="shared" si="177"/>
        <v>226.89999999999998</v>
      </c>
      <c r="Z624">
        <f t="shared" si="178"/>
        <v>199.5</v>
      </c>
      <c r="AA624">
        <f t="shared" si="179"/>
        <v>202.05</v>
      </c>
      <c r="AB624">
        <f>IF(Z624/X624&lt;'model parameter'!$B$2,'model parameter'!$B$2,IF(Y624/X624&gt;'model parameter'!$B$1,'model parameter'!$B$1,AA624/X624))</f>
        <v>0.94637002341920384</v>
      </c>
      <c r="AC624">
        <f t="shared" si="189"/>
        <v>3.9986193640862491E-2</v>
      </c>
      <c r="AD624">
        <f t="shared" si="187"/>
        <v>2.3665344220172586</v>
      </c>
      <c r="AF624">
        <f t="shared" si="186"/>
        <v>0.93442622950819676</v>
      </c>
      <c r="AG624">
        <f t="shared" si="180"/>
        <v>1.0627634660421545</v>
      </c>
      <c r="AH624" s="14">
        <f t="shared" si="181"/>
        <v>16070.413514342248</v>
      </c>
      <c r="AI624">
        <f t="shared" si="182"/>
        <v>15095.519228577099</v>
      </c>
      <c r="AJ624" s="14">
        <f t="shared" si="183"/>
        <v>-974.89428576514911</v>
      </c>
      <c r="AK624" s="14">
        <f t="shared" si="188"/>
        <v>-3079.6608564338876</v>
      </c>
      <c r="AL624">
        <f t="shared" si="184"/>
        <v>0.93933607962887256</v>
      </c>
      <c r="AM624">
        <f t="shared" si="190"/>
        <v>4.5207825092331014E-4</v>
      </c>
      <c r="AN624" s="15">
        <f t="shared" si="185"/>
        <v>0</v>
      </c>
    </row>
    <row r="625" spans="1:40" x14ac:dyDescent="0.25">
      <c r="A625" s="2">
        <v>40422</v>
      </c>
      <c r="B625" s="2">
        <v>40451</v>
      </c>
      <c r="C625" t="s">
        <v>15</v>
      </c>
      <c r="D625">
        <v>5500</v>
      </c>
      <c r="E625">
        <v>132.1</v>
      </c>
      <c r="F625">
        <v>141.6</v>
      </c>
      <c r="G625">
        <v>92.5</v>
      </c>
      <c r="H625">
        <v>98.7</v>
      </c>
      <c r="I625" t="s">
        <v>16</v>
      </c>
      <c r="J625">
        <v>59</v>
      </c>
      <c r="K625">
        <v>78.3</v>
      </c>
      <c r="L625">
        <v>52.5</v>
      </c>
      <c r="M625">
        <v>74.25</v>
      </c>
      <c r="N625">
        <v>5471.85</v>
      </c>
      <c r="O625">
        <v>208</v>
      </c>
      <c r="P625">
        <f>VLOOKUP($A625,Sheet2!$A:$E,2,0)</f>
        <v>5403.05</v>
      </c>
      <c r="Q625">
        <f>VLOOKUP($A625,Sheet2!$A:$E,3,0)</f>
        <v>5478.6</v>
      </c>
      <c r="R625">
        <f>VLOOKUP($A625,Sheet2!$A:$E,4,0)</f>
        <v>5403.05</v>
      </c>
      <c r="S625">
        <f>VLOOKUP($A625,Sheet2!$A:$E,5,0)</f>
        <v>5471.85</v>
      </c>
      <c r="T625">
        <f t="shared" si="172"/>
        <v>99.699999999999818</v>
      </c>
      <c r="U625">
        <f t="shared" si="173"/>
        <v>141.6</v>
      </c>
      <c r="V625">
        <f t="shared" si="174"/>
        <v>52.5</v>
      </c>
      <c r="W625">
        <f t="shared" si="175"/>
        <v>71.100000000000364</v>
      </c>
      <c r="X625" s="5">
        <f t="shared" si="176"/>
        <v>191.1</v>
      </c>
      <c r="Y625">
        <f t="shared" si="177"/>
        <v>194.1</v>
      </c>
      <c r="Z625">
        <f t="shared" si="178"/>
        <v>163.60000000000036</v>
      </c>
      <c r="AA625">
        <f t="shared" si="179"/>
        <v>172.95</v>
      </c>
      <c r="AB625">
        <f>IF(Z625/X625&lt;'model parameter'!$B$2,'model parameter'!$B$2,IF(Y625/X625&gt;'model parameter'!$B$1,'model parameter'!$B$1,AA625/X625))</f>
        <v>0.90502354788069073</v>
      </c>
      <c r="AC625">
        <f t="shared" si="189"/>
        <v>3.6188446835097685E-2</v>
      </c>
      <c r="AD625">
        <f t="shared" si="187"/>
        <v>2.2715579698979491</v>
      </c>
      <c r="AF625">
        <f t="shared" si="186"/>
        <v>0.85609628466771515</v>
      </c>
      <c r="AG625">
        <f t="shared" si="180"/>
        <v>1.0156985871271587</v>
      </c>
      <c r="AH625" s="14">
        <f t="shared" si="181"/>
        <v>14389.28957253585</v>
      </c>
      <c r="AI625">
        <f t="shared" si="182"/>
        <v>12914.6080576729</v>
      </c>
      <c r="AJ625" s="14">
        <f t="shared" si="183"/>
        <v>-1474.6815148629503</v>
      </c>
      <c r="AK625" s="14">
        <f t="shared" si="188"/>
        <v>-4554.3423712968379</v>
      </c>
      <c r="AL625">
        <f t="shared" si="184"/>
        <v>0.89751533545633799</v>
      </c>
      <c r="AM625">
        <f t="shared" si="190"/>
        <v>4.0574716302994922E-4</v>
      </c>
      <c r="AN625" s="15">
        <f t="shared" si="185"/>
        <v>0</v>
      </c>
    </row>
    <row r="626" spans="1:40" x14ac:dyDescent="0.25">
      <c r="A626" s="2">
        <v>40423</v>
      </c>
      <c r="B626" s="2">
        <v>40451</v>
      </c>
      <c r="C626" t="s">
        <v>15</v>
      </c>
      <c r="D626">
        <v>5500</v>
      </c>
      <c r="E626">
        <v>89</v>
      </c>
      <c r="F626">
        <v>96.9</v>
      </c>
      <c r="G626">
        <v>80.150000000000006</v>
      </c>
      <c r="H626">
        <v>88.7</v>
      </c>
      <c r="I626" t="s">
        <v>16</v>
      </c>
      <c r="J626">
        <v>85.1</v>
      </c>
      <c r="K626">
        <v>88</v>
      </c>
      <c r="L626">
        <v>70.55</v>
      </c>
      <c r="M626">
        <v>75.900000000000006</v>
      </c>
      <c r="N626">
        <v>5486.15</v>
      </c>
      <c r="O626">
        <v>208</v>
      </c>
      <c r="P626">
        <f>VLOOKUP($A626,Sheet2!$A:$E,2,0)</f>
        <v>5471.9</v>
      </c>
      <c r="Q626">
        <f>VLOOKUP($A626,Sheet2!$A:$E,3,0)</f>
        <v>5513.95</v>
      </c>
      <c r="R626">
        <f>VLOOKUP($A626,Sheet2!$A:$E,4,0)</f>
        <v>5471.85</v>
      </c>
      <c r="S626">
        <f>VLOOKUP($A626,Sheet2!$A:$E,5,0)</f>
        <v>5486.15</v>
      </c>
      <c r="T626">
        <f t="shared" si="172"/>
        <v>80.150000000000006</v>
      </c>
      <c r="U626">
        <f t="shared" si="173"/>
        <v>96.9</v>
      </c>
      <c r="V626">
        <f t="shared" si="174"/>
        <v>70.55</v>
      </c>
      <c r="W626">
        <f t="shared" si="175"/>
        <v>88</v>
      </c>
      <c r="X626" s="5">
        <f t="shared" si="176"/>
        <v>174.1</v>
      </c>
      <c r="Y626">
        <f t="shared" si="177"/>
        <v>174.1</v>
      </c>
      <c r="Z626">
        <f t="shared" si="178"/>
        <v>164.60000000000002</v>
      </c>
      <c r="AA626">
        <f t="shared" si="179"/>
        <v>164.60000000000002</v>
      </c>
      <c r="AB626">
        <f>IF(Z626/X626&lt;'model parameter'!$B$2,'model parameter'!$B$2,IF(Y626/X626&gt;'model parameter'!$B$1,'model parameter'!$B$1,AA626/X626))</f>
        <v>0.9454336588167721</v>
      </c>
      <c r="AC626">
        <f t="shared" si="189"/>
        <v>3.4213775698202643E-2</v>
      </c>
      <c r="AD626">
        <f t="shared" si="187"/>
        <v>2.2169916287147213</v>
      </c>
      <c r="AF626">
        <f t="shared" si="186"/>
        <v>0.9454336588167721</v>
      </c>
      <c r="AG626">
        <f t="shared" si="180"/>
        <v>1</v>
      </c>
      <c r="AH626" s="14">
        <f t="shared" si="181"/>
        <v>13113.43658098635</v>
      </c>
      <c r="AI626">
        <f t="shared" si="182"/>
        <v>12288.8139588052</v>
      </c>
      <c r="AJ626" s="14">
        <f t="shared" si="183"/>
        <v>-824.62262218115029</v>
      </c>
      <c r="AK626" s="14">
        <f t="shared" si="188"/>
        <v>-5378.9649934779882</v>
      </c>
      <c r="AL626">
        <f t="shared" si="184"/>
        <v>0.93711620770890824</v>
      </c>
      <c r="AM626">
        <f t="shared" si="190"/>
        <v>3.8023224270727413E-4</v>
      </c>
      <c r="AN626" s="15">
        <f t="shared" si="185"/>
        <v>0</v>
      </c>
    </row>
    <row r="627" spans="1:40" x14ac:dyDescent="0.25">
      <c r="A627" s="2">
        <v>40424</v>
      </c>
      <c r="B627" s="2">
        <v>40451</v>
      </c>
      <c r="C627" t="s">
        <v>15</v>
      </c>
      <c r="D627">
        <v>5500</v>
      </c>
      <c r="E627">
        <v>83.8</v>
      </c>
      <c r="F627">
        <v>98.8</v>
      </c>
      <c r="G627">
        <v>82.5</v>
      </c>
      <c r="H627">
        <v>87.75</v>
      </c>
      <c r="I627" t="s">
        <v>16</v>
      </c>
      <c r="J627">
        <v>78</v>
      </c>
      <c r="K627">
        <v>79.5</v>
      </c>
      <c r="L627">
        <v>65.650000000000006</v>
      </c>
      <c r="M627">
        <v>69.900000000000006</v>
      </c>
      <c r="N627">
        <v>5479.4</v>
      </c>
      <c r="O627">
        <v>208</v>
      </c>
      <c r="P627">
        <f>VLOOKUP($A627,Sheet2!$A:$E,2,0)</f>
        <v>5486.3</v>
      </c>
      <c r="Q627">
        <f>VLOOKUP($A627,Sheet2!$A:$E,3,0)</f>
        <v>5510.4</v>
      </c>
      <c r="R627">
        <f>VLOOKUP($A627,Sheet2!$A:$E,4,0)</f>
        <v>5473.65</v>
      </c>
      <c r="S627">
        <f>VLOOKUP($A627,Sheet2!$A:$E,5,0)</f>
        <v>5479.4</v>
      </c>
      <c r="T627">
        <f t="shared" si="172"/>
        <v>82.5</v>
      </c>
      <c r="U627">
        <f t="shared" si="173"/>
        <v>92</v>
      </c>
      <c r="V627">
        <f t="shared" si="174"/>
        <v>72.449999999999818</v>
      </c>
      <c r="W627">
        <f t="shared" si="175"/>
        <v>79.5</v>
      </c>
      <c r="X627" s="5">
        <f t="shared" si="176"/>
        <v>161.80000000000001</v>
      </c>
      <c r="Y627">
        <f t="shared" si="177"/>
        <v>171.24999999999983</v>
      </c>
      <c r="Z627">
        <f t="shared" si="178"/>
        <v>157.65</v>
      </c>
      <c r="AA627">
        <f t="shared" si="179"/>
        <v>157.65</v>
      </c>
      <c r="AB627">
        <f>IF(Z627/X627&lt;'model parameter'!$B$2,'model parameter'!$B$2,IF(Y627/X627&gt;'model parameter'!$B$1,'model parameter'!$B$1,AA627/X627))</f>
        <v>0.97435105067985162</v>
      </c>
      <c r="AC627">
        <f t="shared" si="189"/>
        <v>3.3336228299268522E-2</v>
      </c>
      <c r="AD627">
        <f t="shared" si="187"/>
        <v>2.1913426793945732</v>
      </c>
      <c r="AF627">
        <f t="shared" si="186"/>
        <v>0.97435105067985162</v>
      </c>
      <c r="AG627">
        <f t="shared" si="180"/>
        <v>1.0584054388133486</v>
      </c>
      <c r="AH627" s="14">
        <f t="shared" si="181"/>
        <v>12190.3194165123</v>
      </c>
      <c r="AI627">
        <f t="shared" si="182"/>
        <v>11767.943421424299</v>
      </c>
      <c r="AJ627" s="14">
        <f t="shared" si="183"/>
        <v>-422.37599508800122</v>
      </c>
      <c r="AK627" s="14">
        <f t="shared" si="188"/>
        <v>-5801.3409885659894</v>
      </c>
      <c r="AL627">
        <f t="shared" si="184"/>
        <v>0.96535152356091058</v>
      </c>
      <c r="AM627">
        <f t="shared" si="190"/>
        <v>3.6705777480444901E-4</v>
      </c>
      <c r="AN627" s="15">
        <f t="shared" si="185"/>
        <v>0</v>
      </c>
    </row>
    <row r="628" spans="1:40" x14ac:dyDescent="0.25">
      <c r="A628" s="2">
        <v>40427</v>
      </c>
      <c r="B628" s="2">
        <v>40451</v>
      </c>
      <c r="C628" t="s">
        <v>15</v>
      </c>
      <c r="D628">
        <v>5500</v>
      </c>
      <c r="E628">
        <v>74.900000000000006</v>
      </c>
      <c r="F628">
        <v>74.900000000000006</v>
      </c>
      <c r="G628">
        <v>39.549999999999997</v>
      </c>
      <c r="H628">
        <v>42.4</v>
      </c>
      <c r="I628" t="s">
        <v>16</v>
      </c>
      <c r="J628">
        <v>80</v>
      </c>
      <c r="K628">
        <v>124.85</v>
      </c>
      <c r="L628">
        <v>77</v>
      </c>
      <c r="M628">
        <v>115.3</v>
      </c>
      <c r="N628">
        <v>5576.95</v>
      </c>
      <c r="O628">
        <v>208</v>
      </c>
      <c r="P628">
        <f>VLOOKUP($A628,Sheet2!$A:$E,2,0)</f>
        <v>5479.55</v>
      </c>
      <c r="Q628">
        <f>VLOOKUP($A628,Sheet2!$A:$E,3,0)</f>
        <v>5589.4</v>
      </c>
      <c r="R628">
        <f>VLOOKUP($A628,Sheet2!$A:$E,4,0)</f>
        <v>5479.55</v>
      </c>
      <c r="S628">
        <f>VLOOKUP($A628,Sheet2!$A:$E,5,0)</f>
        <v>5576.95</v>
      </c>
      <c r="T628">
        <f t="shared" si="172"/>
        <v>39.549999999999997</v>
      </c>
      <c r="U628">
        <f t="shared" si="173"/>
        <v>74.900000000000006</v>
      </c>
      <c r="V628">
        <f t="shared" si="174"/>
        <v>77</v>
      </c>
      <c r="W628">
        <f t="shared" si="175"/>
        <v>124.85</v>
      </c>
      <c r="X628" s="5">
        <f t="shared" si="176"/>
        <v>154.9</v>
      </c>
      <c r="Y628">
        <f t="shared" si="177"/>
        <v>164.39999999999998</v>
      </c>
      <c r="Z628">
        <f t="shared" si="178"/>
        <v>151.9</v>
      </c>
      <c r="AA628">
        <f t="shared" si="179"/>
        <v>157.69999999999999</v>
      </c>
      <c r="AB628">
        <f>IF(Z628/X628&lt;'model parameter'!$B$2,'model parameter'!$B$2,IF(Y628/X628&gt;'model parameter'!$B$1,'model parameter'!$B$1,AA628/X628))</f>
        <v>1.0180761781794705</v>
      </c>
      <c r="AC628">
        <f t="shared" si="189"/>
        <v>3.3938819901837607E-2</v>
      </c>
      <c r="AD628">
        <f t="shared" si="187"/>
        <v>2.2094188575740437</v>
      </c>
      <c r="AF628">
        <f t="shared" si="186"/>
        <v>0.98063266623628143</v>
      </c>
      <c r="AG628">
        <f t="shared" si="180"/>
        <v>1.0613298902517752</v>
      </c>
      <c r="AH628" s="14">
        <f t="shared" si="181"/>
        <v>11672.47320229515</v>
      </c>
      <c r="AI628">
        <f t="shared" si="182"/>
        <v>11771.690691477399</v>
      </c>
      <c r="AJ628" s="14">
        <f t="shared" si="183"/>
        <v>99.217489182248755</v>
      </c>
      <c r="AK628" s="14">
        <f t="shared" si="188"/>
        <v>-5702.1234993837406</v>
      </c>
      <c r="AL628">
        <f t="shared" si="184"/>
        <v>1.0085001256771136</v>
      </c>
      <c r="AM628">
        <f t="shared" si="190"/>
        <v>3.7017781202104845E-4</v>
      </c>
      <c r="AN628" s="15">
        <f t="shared" si="185"/>
        <v>0</v>
      </c>
    </row>
    <row r="629" spans="1:40" x14ac:dyDescent="0.25">
      <c r="A629" s="2">
        <v>40428</v>
      </c>
      <c r="B629" s="2">
        <v>40451</v>
      </c>
      <c r="C629" t="s">
        <v>15</v>
      </c>
      <c r="D629">
        <v>5500</v>
      </c>
      <c r="E629">
        <v>43</v>
      </c>
      <c r="F629">
        <v>47.1</v>
      </c>
      <c r="G629">
        <v>35</v>
      </c>
      <c r="H629">
        <v>42.05</v>
      </c>
      <c r="I629" t="s">
        <v>16</v>
      </c>
      <c r="J629">
        <v>115</v>
      </c>
      <c r="K629">
        <v>143.69999999999999</v>
      </c>
      <c r="L629">
        <v>112</v>
      </c>
      <c r="M629">
        <v>130.44999999999999</v>
      </c>
      <c r="N629">
        <v>5604</v>
      </c>
      <c r="O629">
        <v>208</v>
      </c>
      <c r="P629">
        <f>VLOOKUP($A629,Sheet2!$A:$E,2,0)</f>
        <v>5575.9</v>
      </c>
      <c r="Q629">
        <f>VLOOKUP($A629,Sheet2!$A:$E,3,0)</f>
        <v>5625.5</v>
      </c>
      <c r="R629">
        <f>VLOOKUP($A629,Sheet2!$A:$E,4,0)</f>
        <v>5571.65</v>
      </c>
      <c r="S629">
        <f>VLOOKUP($A629,Sheet2!$A:$E,5,0)</f>
        <v>5604</v>
      </c>
      <c r="T629">
        <f t="shared" si="172"/>
        <v>35</v>
      </c>
      <c r="U629">
        <f t="shared" si="173"/>
        <v>40.350000000000364</v>
      </c>
      <c r="V629">
        <f t="shared" si="174"/>
        <v>118.75</v>
      </c>
      <c r="W629">
        <f t="shared" si="175"/>
        <v>143.69999999999999</v>
      </c>
      <c r="X629" s="5">
        <f t="shared" si="176"/>
        <v>158</v>
      </c>
      <c r="Y629">
        <f t="shared" si="177"/>
        <v>178.7</v>
      </c>
      <c r="Z629">
        <f t="shared" si="178"/>
        <v>152.35000000000036</v>
      </c>
      <c r="AA629">
        <f t="shared" si="179"/>
        <v>172.5</v>
      </c>
      <c r="AB629">
        <f>IF(Z629/X629&lt;'model parameter'!$B$2,'model parameter'!$B$2,IF(Y629/X629&gt;'model parameter'!$B$1,'model parameter'!$B$1,AA629/X629))</f>
        <v>1.1100000000000001</v>
      </c>
      <c r="AC629">
        <f t="shared" si="189"/>
        <v>3.7672090091039744E-2</v>
      </c>
      <c r="AD629">
        <f t="shared" si="187"/>
        <v>2.3194188575740435</v>
      </c>
      <c r="AF629">
        <f t="shared" si="186"/>
        <v>0.96424050632911618</v>
      </c>
      <c r="AG629">
        <f t="shared" si="180"/>
        <v>1.1310126582278481</v>
      </c>
      <c r="AH629" s="14">
        <f t="shared" si="181"/>
        <v>11905.128747813</v>
      </c>
      <c r="AI629">
        <f t="shared" si="182"/>
        <v>13096.72538225356</v>
      </c>
      <c r="AJ629" s="14">
        <f t="shared" si="183"/>
        <v>1191.5966344405606</v>
      </c>
      <c r="AK629" s="14">
        <f t="shared" si="188"/>
        <v>-4510.52686494318</v>
      </c>
      <c r="AL629">
        <f t="shared" si="184"/>
        <v>1.1000910330062126</v>
      </c>
      <c r="AM629">
        <f t="shared" si="190"/>
        <v>4.0722929162221477E-4</v>
      </c>
      <c r="AN629" s="15">
        <f t="shared" si="185"/>
        <v>0</v>
      </c>
    </row>
    <row r="630" spans="1:40" x14ac:dyDescent="0.25">
      <c r="A630" s="2">
        <v>40429</v>
      </c>
      <c r="B630" s="2">
        <v>40451</v>
      </c>
      <c r="C630" t="s">
        <v>15</v>
      </c>
      <c r="D630">
        <v>5500</v>
      </c>
      <c r="E630">
        <v>47.8</v>
      </c>
      <c r="F630">
        <v>49.4</v>
      </c>
      <c r="G630">
        <v>33.549999999999997</v>
      </c>
      <c r="H630">
        <v>39.9</v>
      </c>
      <c r="I630" t="s">
        <v>16</v>
      </c>
      <c r="J630">
        <v>115.35</v>
      </c>
      <c r="K630">
        <v>152.80000000000001</v>
      </c>
      <c r="L630">
        <v>111.8</v>
      </c>
      <c r="M630">
        <v>132.35</v>
      </c>
      <c r="N630">
        <v>5607.85</v>
      </c>
      <c r="O630">
        <v>208</v>
      </c>
      <c r="P630">
        <f>VLOOKUP($A630,Sheet2!$A:$E,2,0)</f>
        <v>5604.25</v>
      </c>
      <c r="Q630">
        <f>VLOOKUP($A630,Sheet2!$A:$E,3,0)</f>
        <v>5625.3</v>
      </c>
      <c r="R630">
        <f>VLOOKUP($A630,Sheet2!$A:$E,4,0)</f>
        <v>5567.75</v>
      </c>
      <c r="S630">
        <f>VLOOKUP($A630,Sheet2!$A:$E,5,0)</f>
        <v>5607.85</v>
      </c>
      <c r="T630">
        <f t="shared" si="172"/>
        <v>33.549999999999997</v>
      </c>
      <c r="U630">
        <f t="shared" si="173"/>
        <v>44.050000000000182</v>
      </c>
      <c r="V630">
        <f t="shared" si="174"/>
        <v>117.14999999999964</v>
      </c>
      <c r="W630">
        <f t="shared" si="175"/>
        <v>152.80000000000001</v>
      </c>
      <c r="X630" s="5">
        <f t="shared" si="176"/>
        <v>163.14999999999998</v>
      </c>
      <c r="Y630">
        <f t="shared" si="177"/>
        <v>186.35000000000002</v>
      </c>
      <c r="Z630">
        <f t="shared" si="178"/>
        <v>155.85000000000019</v>
      </c>
      <c r="AA630">
        <f t="shared" si="179"/>
        <v>172.25</v>
      </c>
      <c r="AB630">
        <f>IF(Z630/X630&lt;'model parameter'!$B$2,'model parameter'!$B$2,IF(Y630/X630&gt;'model parameter'!$B$1,'model parameter'!$B$1,AA630/X630))</f>
        <v>1.1100000000000001</v>
      </c>
      <c r="AC630">
        <f t="shared" si="189"/>
        <v>4.1816020001054117E-2</v>
      </c>
      <c r="AD630">
        <f t="shared" si="187"/>
        <v>2.4294188575740439</v>
      </c>
      <c r="AF630">
        <f t="shared" si="186"/>
        <v>0.95525589947900835</v>
      </c>
      <c r="AG630">
        <f t="shared" si="180"/>
        <v>1.142200429053019</v>
      </c>
      <c r="AH630" s="14">
        <f t="shared" si="181"/>
        <v>12291.637154076523</v>
      </c>
      <c r="AI630">
        <f t="shared" si="182"/>
        <v>13525.15076742448</v>
      </c>
      <c r="AJ630" s="14">
        <f t="shared" si="183"/>
        <v>1233.5136133479573</v>
      </c>
      <c r="AK630" s="14">
        <f t="shared" si="188"/>
        <v>-3277.0132515952228</v>
      </c>
      <c r="AL630">
        <f t="shared" si="184"/>
        <v>1.1003538908516237</v>
      </c>
      <c r="AM630">
        <f t="shared" si="190"/>
        <v>4.4809633550525453E-4</v>
      </c>
      <c r="AN630" s="15">
        <f t="shared" si="185"/>
        <v>0</v>
      </c>
    </row>
    <row r="631" spans="1:40" x14ac:dyDescent="0.25">
      <c r="A631" s="2">
        <v>40430</v>
      </c>
      <c r="B631" s="2">
        <v>40451</v>
      </c>
      <c r="C631" t="s">
        <v>15</v>
      </c>
      <c r="D631">
        <v>5500</v>
      </c>
      <c r="E631">
        <v>37</v>
      </c>
      <c r="F631">
        <v>89</v>
      </c>
      <c r="G631">
        <v>25.5</v>
      </c>
      <c r="H631">
        <v>27.15</v>
      </c>
      <c r="I631" t="s">
        <v>16</v>
      </c>
      <c r="J631">
        <v>136.30000000000001</v>
      </c>
      <c r="K631">
        <v>160.94999999999999</v>
      </c>
      <c r="L631">
        <v>100.05</v>
      </c>
      <c r="M631">
        <v>155.5</v>
      </c>
      <c r="N631">
        <v>5640.05</v>
      </c>
      <c r="O631">
        <v>208</v>
      </c>
      <c r="P631">
        <f>VLOOKUP($A631,Sheet2!$A:$E,2,0)</f>
        <v>5608.3</v>
      </c>
      <c r="Q631">
        <f>VLOOKUP($A631,Sheet2!$A:$E,3,0)</f>
        <v>5647.45</v>
      </c>
      <c r="R631">
        <f>VLOOKUP($A631,Sheet2!$A:$E,4,0)</f>
        <v>5608.1</v>
      </c>
      <c r="S631">
        <f>VLOOKUP($A631,Sheet2!$A:$E,5,0)</f>
        <v>5640.05</v>
      </c>
      <c r="T631">
        <f t="shared" si="172"/>
        <v>25.5</v>
      </c>
      <c r="U631">
        <f t="shared" si="173"/>
        <v>0</v>
      </c>
      <c r="V631">
        <f t="shared" si="174"/>
        <v>197.10000000000036</v>
      </c>
      <c r="W631">
        <f t="shared" si="175"/>
        <v>160.94999999999999</v>
      </c>
      <c r="X631" s="5">
        <f t="shared" si="176"/>
        <v>173.3</v>
      </c>
      <c r="Y631">
        <f t="shared" si="177"/>
        <v>286.10000000000036</v>
      </c>
      <c r="Z631">
        <f t="shared" si="178"/>
        <v>100.05</v>
      </c>
      <c r="AA631">
        <f t="shared" si="179"/>
        <v>182.65</v>
      </c>
      <c r="AB631">
        <f>IF(Z631/X631&lt;'model parameter'!$B$2,'model parameter'!$B$2,IF(Y631/X631&gt;'model parameter'!$B$1,'model parameter'!$B$1,AA631/X631))</f>
        <v>1.1100000000000001</v>
      </c>
      <c r="AC631">
        <f t="shared" si="189"/>
        <v>4.6415782201170076E-2</v>
      </c>
      <c r="AD631">
        <f t="shared" si="187"/>
        <v>2.5394188575740442</v>
      </c>
      <c r="AF631">
        <f t="shared" si="186"/>
        <v>0.57732256203115984</v>
      </c>
      <c r="AG631">
        <f t="shared" si="180"/>
        <v>1.6508944027697654</v>
      </c>
      <c r="AH631" s="14">
        <f t="shared" si="181"/>
        <v>13053.396440207549</v>
      </c>
      <c r="AI631">
        <f t="shared" si="182"/>
        <v>14369.523128489507</v>
      </c>
      <c r="AJ631" s="14">
        <f t="shared" si="183"/>
        <v>1316.1266882819582</v>
      </c>
      <c r="AK631" s="14">
        <f t="shared" si="188"/>
        <v>-1960.8865633132646</v>
      </c>
      <c r="AL631">
        <f t="shared" si="184"/>
        <v>1.1008263783537575</v>
      </c>
      <c r="AM631">
        <f t="shared" si="190"/>
        <v>4.9327626616783957E-4</v>
      </c>
      <c r="AN631" s="15">
        <f t="shared" si="185"/>
        <v>1</v>
      </c>
    </row>
    <row r="632" spans="1:40" x14ac:dyDescent="0.25">
      <c r="A632" s="2">
        <v>40434</v>
      </c>
      <c r="B632" s="2">
        <v>40451</v>
      </c>
      <c r="C632" t="s">
        <v>15</v>
      </c>
      <c r="D632">
        <v>5500</v>
      </c>
      <c r="E632">
        <v>20</v>
      </c>
      <c r="F632">
        <v>20</v>
      </c>
      <c r="G632">
        <v>12.8</v>
      </c>
      <c r="H632">
        <v>15.35</v>
      </c>
      <c r="I632" t="s">
        <v>16</v>
      </c>
      <c r="J632">
        <v>171.3</v>
      </c>
      <c r="K632">
        <v>288.35000000000002</v>
      </c>
      <c r="L632">
        <v>171.3</v>
      </c>
      <c r="M632">
        <v>274.95</v>
      </c>
      <c r="N632">
        <v>5760</v>
      </c>
      <c r="O632">
        <v>208</v>
      </c>
      <c r="P632">
        <f>VLOOKUP($A632,Sheet2!$A:$E,2,0)</f>
        <v>5639.2</v>
      </c>
      <c r="Q632">
        <f>VLOOKUP($A632,Sheet2!$A:$E,3,0)</f>
        <v>5770.6</v>
      </c>
      <c r="R632">
        <f>VLOOKUP($A632,Sheet2!$A:$E,4,0)</f>
        <v>5639.2</v>
      </c>
      <c r="S632">
        <f>VLOOKUP($A632,Sheet2!$A:$E,5,0)</f>
        <v>5760</v>
      </c>
      <c r="T632">
        <f t="shared" si="172"/>
        <v>17.75</v>
      </c>
      <c r="U632">
        <f t="shared" si="173"/>
        <v>20</v>
      </c>
      <c r="V632">
        <f t="shared" si="174"/>
        <v>171.3</v>
      </c>
      <c r="W632">
        <f t="shared" si="175"/>
        <v>283.40000000000055</v>
      </c>
      <c r="X632" s="5">
        <f t="shared" si="176"/>
        <v>191.3</v>
      </c>
      <c r="Y632">
        <f t="shared" si="177"/>
        <v>306.10000000000002</v>
      </c>
      <c r="Z632">
        <f t="shared" si="178"/>
        <v>191.3</v>
      </c>
      <c r="AA632">
        <f t="shared" si="179"/>
        <v>290.3</v>
      </c>
      <c r="AB632">
        <f>IF(Z632/X632&lt;'model parameter'!$B$2,'model parameter'!$B$2,IF(Y632/X632&gt;'model parameter'!$B$1,'model parameter'!$B$1,AA632/X632))</f>
        <v>1.1100000000000001</v>
      </c>
      <c r="AC632">
        <f t="shared" si="189"/>
        <v>5.1521518243298786E-2</v>
      </c>
      <c r="AD632">
        <f t="shared" si="187"/>
        <v>2.6494188575740445</v>
      </c>
      <c r="AF632">
        <f t="shared" si="186"/>
        <v>1</v>
      </c>
      <c r="AG632">
        <f t="shared" si="180"/>
        <v>1.6001045478306326</v>
      </c>
      <c r="AH632" s="14">
        <f t="shared" si="181"/>
        <v>14404.299607730549</v>
      </c>
      <c r="AI632">
        <f t="shared" si="182"/>
        <v>15866.932241708268</v>
      </c>
      <c r="AJ632" s="14">
        <f t="shared" si="183"/>
        <v>1462.6326339777188</v>
      </c>
      <c r="AK632" s="14">
        <f t="shared" si="188"/>
        <v>-498.25392933554576</v>
      </c>
      <c r="AL632">
        <f t="shared" si="184"/>
        <v>1.1015413920710695</v>
      </c>
      <c r="AM632">
        <f t="shared" si="190"/>
        <v>5.4336422491014136E-4</v>
      </c>
      <c r="AN632" s="15">
        <f t="shared" si="185"/>
        <v>0</v>
      </c>
    </row>
    <row r="633" spans="1:40" x14ac:dyDescent="0.25">
      <c r="A633" s="2">
        <v>40435</v>
      </c>
      <c r="B633" s="2">
        <v>40451</v>
      </c>
      <c r="C633" t="s">
        <v>15</v>
      </c>
      <c r="D633">
        <v>5500</v>
      </c>
      <c r="E633">
        <v>15</v>
      </c>
      <c r="F633">
        <v>21.05</v>
      </c>
      <c r="G633">
        <v>11.65</v>
      </c>
      <c r="H633">
        <v>16</v>
      </c>
      <c r="I633" t="s">
        <v>16</v>
      </c>
      <c r="J633">
        <v>275</v>
      </c>
      <c r="K633">
        <v>358</v>
      </c>
      <c r="L633">
        <v>269.64999999999998</v>
      </c>
      <c r="M633">
        <v>324</v>
      </c>
      <c r="N633">
        <v>5795.55</v>
      </c>
      <c r="O633">
        <v>208</v>
      </c>
      <c r="P633">
        <f>VLOOKUP($A633,Sheet2!$A:$E,2,0)</f>
        <v>5760.3</v>
      </c>
      <c r="Q633">
        <f>VLOOKUP($A633,Sheet2!$A:$E,3,0)</f>
        <v>5838.45</v>
      </c>
      <c r="R633">
        <f>VLOOKUP($A633,Sheet2!$A:$E,4,0)</f>
        <v>5760.3</v>
      </c>
      <c r="S633">
        <f>VLOOKUP($A633,Sheet2!$A:$E,5,0)</f>
        <v>5795.55</v>
      </c>
      <c r="T633">
        <f t="shared" si="172"/>
        <v>19.550000000000182</v>
      </c>
      <c r="U633">
        <f t="shared" si="173"/>
        <v>9.3499999999994543</v>
      </c>
      <c r="V633">
        <f t="shared" si="174"/>
        <v>281.35000000000036</v>
      </c>
      <c r="W633">
        <f t="shared" si="175"/>
        <v>350.09999999999945</v>
      </c>
      <c r="X633" s="5">
        <f t="shared" si="176"/>
        <v>290</v>
      </c>
      <c r="Y633">
        <f t="shared" si="177"/>
        <v>377.55000000000018</v>
      </c>
      <c r="Z633">
        <f t="shared" si="178"/>
        <v>278.99999999999943</v>
      </c>
      <c r="AA633">
        <f t="shared" si="179"/>
        <v>340</v>
      </c>
      <c r="AB633">
        <f>IF(Z633/X633&lt;'model parameter'!$B$2,'model parameter'!$B$2,IF(Y633/X633&gt;'model parameter'!$B$1,'model parameter'!$B$1,AA633/X633))</f>
        <v>1.1100000000000001</v>
      </c>
      <c r="AC633">
        <f t="shared" si="189"/>
        <v>5.7188885250061661E-2</v>
      </c>
      <c r="AD633">
        <f t="shared" si="187"/>
        <v>2.7594188575740448</v>
      </c>
      <c r="AF633">
        <f t="shared" si="186"/>
        <v>0.96206896551723942</v>
      </c>
      <c r="AG633">
        <f t="shared" si="180"/>
        <v>1.3018965517241385</v>
      </c>
      <c r="AH633" s="14">
        <f t="shared" si="181"/>
        <v>21811.751976315001</v>
      </c>
      <c r="AI633">
        <f t="shared" si="182"/>
        <v>24077.725545857804</v>
      </c>
      <c r="AJ633" s="14">
        <f t="shared" si="183"/>
        <v>2265.9735695428026</v>
      </c>
      <c r="AK633" s="14">
        <f t="shared" si="188"/>
        <v>1767.7196402072568</v>
      </c>
      <c r="AL633">
        <f t="shared" si="184"/>
        <v>1.1038877377664749</v>
      </c>
      <c r="AM633">
        <f t="shared" si="190"/>
        <v>5.9981310501928996E-4</v>
      </c>
      <c r="AN633" s="15">
        <f t="shared" si="185"/>
        <v>0</v>
      </c>
    </row>
    <row r="634" spans="1:40" x14ac:dyDescent="0.25">
      <c r="A634" s="2">
        <v>40436</v>
      </c>
      <c r="B634" s="2">
        <v>40451</v>
      </c>
      <c r="C634" t="s">
        <v>15</v>
      </c>
      <c r="D634">
        <v>5500</v>
      </c>
      <c r="E634">
        <v>15.5</v>
      </c>
      <c r="F634">
        <v>16.399999999999999</v>
      </c>
      <c r="G634">
        <v>12.05</v>
      </c>
      <c r="H634">
        <v>14.5</v>
      </c>
      <c r="I634" t="s">
        <v>16</v>
      </c>
      <c r="J634">
        <v>328.05</v>
      </c>
      <c r="K634">
        <v>385</v>
      </c>
      <c r="L634">
        <v>324.95</v>
      </c>
      <c r="M634">
        <v>373.75</v>
      </c>
      <c r="N634">
        <v>5860.95</v>
      </c>
      <c r="O634">
        <v>208</v>
      </c>
      <c r="P634">
        <f>VLOOKUP($A634,Sheet2!$A:$E,2,0)</f>
        <v>5795.25</v>
      </c>
      <c r="Q634">
        <f>VLOOKUP($A634,Sheet2!$A:$E,3,0)</f>
        <v>5869.45</v>
      </c>
      <c r="R634">
        <f>VLOOKUP($A634,Sheet2!$A:$E,4,0)</f>
        <v>5792.2</v>
      </c>
      <c r="S634">
        <f>VLOOKUP($A634,Sheet2!$A:$E,5,0)</f>
        <v>5860.95</v>
      </c>
      <c r="T634">
        <f t="shared" si="172"/>
        <v>15.550000000000182</v>
      </c>
      <c r="U634">
        <f t="shared" si="173"/>
        <v>16.399999999999999</v>
      </c>
      <c r="V634">
        <f t="shared" si="174"/>
        <v>324.95</v>
      </c>
      <c r="W634">
        <f t="shared" si="175"/>
        <v>381.5</v>
      </c>
      <c r="X634" s="5">
        <f t="shared" si="176"/>
        <v>343.55</v>
      </c>
      <c r="Y634">
        <f t="shared" si="177"/>
        <v>400.55000000000018</v>
      </c>
      <c r="Z634">
        <f t="shared" si="178"/>
        <v>341.34999999999997</v>
      </c>
      <c r="AA634">
        <f t="shared" si="179"/>
        <v>388.25</v>
      </c>
      <c r="AB634">
        <f>IF(Z634/X634&lt;'model parameter'!$B$2,'model parameter'!$B$2,IF(Y634/X634&gt;'model parameter'!$B$1,'model parameter'!$B$1,AA634/X634))</f>
        <v>1.1100000000000001</v>
      </c>
      <c r="AC634">
        <f t="shared" si="189"/>
        <v>6.3479662627568448E-2</v>
      </c>
      <c r="AD634">
        <f t="shared" si="187"/>
        <v>2.8694188575740451</v>
      </c>
      <c r="AF634">
        <f t="shared" si="186"/>
        <v>0.99359627419589569</v>
      </c>
      <c r="AG634">
        <f t="shared" si="180"/>
        <v>1.1659147140154276</v>
      </c>
      <c r="AH634" s="14">
        <f t="shared" si="181"/>
        <v>25830.688899695921</v>
      </c>
      <c r="AI634">
        <f t="shared" si="182"/>
        <v>28532.517657683613</v>
      </c>
      <c r="AJ634" s="14">
        <f t="shared" si="183"/>
        <v>2701.8287579876924</v>
      </c>
      <c r="AK634" s="14">
        <f t="shared" si="188"/>
        <v>4469.5483981949492</v>
      </c>
      <c r="AL634">
        <f t="shared" si="184"/>
        <v>1.1045976268182107</v>
      </c>
      <c r="AM634">
        <f t="shared" si="190"/>
        <v>6.6255213233876989E-4</v>
      </c>
      <c r="AN634" s="15">
        <f t="shared" si="185"/>
        <v>0</v>
      </c>
    </row>
    <row r="635" spans="1:40" x14ac:dyDescent="0.25">
      <c r="A635" s="2">
        <v>40437</v>
      </c>
      <c r="B635" s="2">
        <v>40451</v>
      </c>
      <c r="C635" t="s">
        <v>15</v>
      </c>
      <c r="D635">
        <v>5500</v>
      </c>
      <c r="E635">
        <v>16</v>
      </c>
      <c r="F635">
        <v>16.7</v>
      </c>
      <c r="G635">
        <v>7.85</v>
      </c>
      <c r="H635">
        <v>11.45</v>
      </c>
      <c r="I635" t="s">
        <v>16</v>
      </c>
      <c r="J635">
        <v>361</v>
      </c>
      <c r="K635">
        <v>421.8</v>
      </c>
      <c r="L635">
        <v>337.25</v>
      </c>
      <c r="M635">
        <v>352.25</v>
      </c>
      <c r="N635">
        <v>5828.7</v>
      </c>
      <c r="O635">
        <v>208</v>
      </c>
      <c r="P635">
        <f>VLOOKUP($A635,Sheet2!$A:$E,2,0)</f>
        <v>5861.1</v>
      </c>
      <c r="Q635">
        <f>VLOOKUP($A635,Sheet2!$A:$E,3,0)</f>
        <v>5901.65</v>
      </c>
      <c r="R635">
        <f>VLOOKUP($A635,Sheet2!$A:$E,4,0)</f>
        <v>5815.8</v>
      </c>
      <c r="S635">
        <f>VLOOKUP($A635,Sheet2!$A:$E,5,0)</f>
        <v>5828.7</v>
      </c>
      <c r="T635">
        <f t="shared" si="172"/>
        <v>20.150000000000546</v>
      </c>
      <c r="U635">
        <f t="shared" si="173"/>
        <v>16.7</v>
      </c>
      <c r="V635">
        <f t="shared" si="174"/>
        <v>337.25</v>
      </c>
      <c r="W635">
        <f t="shared" si="175"/>
        <v>409.5</v>
      </c>
      <c r="X635" s="5">
        <f t="shared" si="176"/>
        <v>377</v>
      </c>
      <c r="Y635">
        <f t="shared" si="177"/>
        <v>441.95000000000056</v>
      </c>
      <c r="Z635">
        <f t="shared" si="178"/>
        <v>353.95</v>
      </c>
      <c r="AA635">
        <f t="shared" si="179"/>
        <v>363.7</v>
      </c>
      <c r="AB635">
        <f>IF(Z635/X635&lt;'model parameter'!$B$2,'model parameter'!$B$2,IF(Y635/X635&gt;'model parameter'!$B$1,'model parameter'!$B$1,AA635/X635))</f>
        <v>1.1100000000000001</v>
      </c>
      <c r="AC635">
        <f t="shared" si="189"/>
        <v>7.0462425516600979E-2</v>
      </c>
      <c r="AD635">
        <f t="shared" si="187"/>
        <v>2.9794188575740455</v>
      </c>
      <c r="AF635">
        <f t="shared" si="186"/>
        <v>0.93885941644562332</v>
      </c>
      <c r="AG635">
        <f t="shared" si="180"/>
        <v>1.1722811671087547</v>
      </c>
      <c r="AH635" s="14">
        <f t="shared" si="181"/>
        <v>28341.117286009496</v>
      </c>
      <c r="AI635">
        <f t="shared" si="182"/>
        <v>31315.202926415142</v>
      </c>
      <c r="AJ635" s="14">
        <f t="shared" si="183"/>
        <v>2974.0856404056467</v>
      </c>
      <c r="AK635" s="14">
        <f t="shared" si="188"/>
        <v>7443.6340386005959</v>
      </c>
      <c r="AL635">
        <f t="shared" si="184"/>
        <v>1.1049388988582252</v>
      </c>
      <c r="AM635">
        <f t="shared" si="190"/>
        <v>7.3207962354256942E-4</v>
      </c>
      <c r="AN635" s="15">
        <f t="shared" si="185"/>
        <v>0</v>
      </c>
    </row>
    <row r="636" spans="1:40" x14ac:dyDescent="0.25">
      <c r="A636" s="2">
        <v>40438</v>
      </c>
      <c r="B636" s="2">
        <v>40451</v>
      </c>
      <c r="C636" t="s">
        <v>15</v>
      </c>
      <c r="D636">
        <v>5500</v>
      </c>
      <c r="E636">
        <v>7.4</v>
      </c>
      <c r="F636">
        <v>9.0500000000000007</v>
      </c>
      <c r="G636">
        <v>4.55</v>
      </c>
      <c r="H636">
        <v>5.65</v>
      </c>
      <c r="I636" t="s">
        <v>16</v>
      </c>
      <c r="J636">
        <v>365</v>
      </c>
      <c r="K636">
        <v>419.9</v>
      </c>
      <c r="L636">
        <v>365</v>
      </c>
      <c r="M636">
        <v>408.6</v>
      </c>
      <c r="N636">
        <v>5884.95</v>
      </c>
      <c r="O636">
        <v>208</v>
      </c>
      <c r="P636">
        <f>VLOOKUP($A636,Sheet2!$A:$E,2,0)</f>
        <v>5828.7</v>
      </c>
      <c r="Q636">
        <f>VLOOKUP($A636,Sheet2!$A:$E,3,0)</f>
        <v>5898.4</v>
      </c>
      <c r="R636">
        <f>VLOOKUP($A636,Sheet2!$A:$E,4,0)</f>
        <v>5828.7</v>
      </c>
      <c r="S636">
        <f>VLOOKUP($A636,Sheet2!$A:$E,5,0)</f>
        <v>5884.95</v>
      </c>
      <c r="T636">
        <f t="shared" si="172"/>
        <v>21.5</v>
      </c>
      <c r="U636">
        <f t="shared" si="173"/>
        <v>9.0500000000000007</v>
      </c>
      <c r="V636">
        <f t="shared" si="174"/>
        <v>365</v>
      </c>
      <c r="W636">
        <f t="shared" si="175"/>
        <v>402.94999999999982</v>
      </c>
      <c r="X636" s="5">
        <f t="shared" si="176"/>
        <v>372.4</v>
      </c>
      <c r="Y636">
        <f t="shared" si="177"/>
        <v>441.4</v>
      </c>
      <c r="Z636">
        <f t="shared" si="178"/>
        <v>372.4</v>
      </c>
      <c r="AA636">
        <f t="shared" si="179"/>
        <v>414.25</v>
      </c>
      <c r="AB636">
        <f>IF(Z636/X636&lt;'model parameter'!$B$2,'model parameter'!$B$2,IF(Y636/X636&gt;'model parameter'!$B$1,'model parameter'!$B$1,AA636/X636))</f>
        <v>1.1100000000000001</v>
      </c>
      <c r="AC636">
        <f t="shared" si="189"/>
        <v>7.8213292323427094E-2</v>
      </c>
      <c r="AD636">
        <f t="shared" si="187"/>
        <v>3.0894188575740458</v>
      </c>
      <c r="AF636">
        <f t="shared" si="186"/>
        <v>1</v>
      </c>
      <c r="AG636">
        <f t="shared" si="180"/>
        <v>1.1852846401718582</v>
      </c>
      <c r="AH636" s="14">
        <f t="shared" si="181"/>
        <v>27995.886476531399</v>
      </c>
      <c r="AI636">
        <f t="shared" si="182"/>
        <v>30932.531708592567</v>
      </c>
      <c r="AJ636" s="14">
        <f t="shared" si="183"/>
        <v>2936.6452320611679</v>
      </c>
      <c r="AK636" s="14">
        <f t="shared" si="188"/>
        <v>10380.279270661764</v>
      </c>
      <c r="AL636">
        <f t="shared" si="184"/>
        <v>1.1048955972343624</v>
      </c>
      <c r="AM636">
        <f t="shared" si="190"/>
        <v>8.0887155287717445E-4</v>
      </c>
      <c r="AN636" s="15">
        <f t="shared" si="185"/>
        <v>0</v>
      </c>
    </row>
    <row r="637" spans="1:40" x14ac:dyDescent="0.25">
      <c r="A637" s="2">
        <v>40441</v>
      </c>
      <c r="B637" s="2">
        <v>40451</v>
      </c>
      <c r="C637" t="s">
        <v>15</v>
      </c>
      <c r="D637">
        <v>5500</v>
      </c>
      <c r="E637">
        <v>4.25</v>
      </c>
      <c r="F637">
        <v>5.45</v>
      </c>
      <c r="G637">
        <v>3.8</v>
      </c>
      <c r="H637">
        <v>4.25</v>
      </c>
      <c r="I637" t="s">
        <v>16</v>
      </c>
      <c r="J637">
        <v>419</v>
      </c>
      <c r="K637">
        <v>505.9</v>
      </c>
      <c r="L637">
        <v>413.5</v>
      </c>
      <c r="M637">
        <v>497.35</v>
      </c>
      <c r="N637">
        <v>5980.45</v>
      </c>
      <c r="O637">
        <v>208</v>
      </c>
      <c r="P637">
        <f>VLOOKUP($A637,Sheet2!$A:$E,2,0)</f>
        <v>5885.05</v>
      </c>
      <c r="Q637">
        <f>VLOOKUP($A637,Sheet2!$A:$E,3,0)</f>
        <v>5989.5</v>
      </c>
      <c r="R637">
        <f>VLOOKUP($A637,Sheet2!$A:$E,4,0)</f>
        <v>5885.05</v>
      </c>
      <c r="S637">
        <f>VLOOKUP($A637,Sheet2!$A:$E,5,0)</f>
        <v>5980.45</v>
      </c>
      <c r="T637">
        <f t="shared" si="172"/>
        <v>16.399999999999636</v>
      </c>
      <c r="U637">
        <f t="shared" si="173"/>
        <v>5.45</v>
      </c>
      <c r="V637">
        <f t="shared" si="174"/>
        <v>413.5</v>
      </c>
      <c r="W637">
        <f t="shared" si="175"/>
        <v>493.30000000000018</v>
      </c>
      <c r="X637" s="5">
        <f t="shared" si="176"/>
        <v>423.25</v>
      </c>
      <c r="Y637">
        <f t="shared" si="177"/>
        <v>522.29999999999961</v>
      </c>
      <c r="Z637">
        <f t="shared" si="178"/>
        <v>418.95</v>
      </c>
      <c r="AA637">
        <f t="shared" si="179"/>
        <v>501.6</v>
      </c>
      <c r="AB637">
        <f>IF(Z637/X637&lt;'model parameter'!$B$2,'model parameter'!$B$2,IF(Y637/X637&gt;'model parameter'!$B$1,'model parameter'!$B$1,AA637/X637))</f>
        <v>1.1100000000000001</v>
      </c>
      <c r="AC637">
        <f t="shared" si="189"/>
        <v>8.6816754479004082E-2</v>
      </c>
      <c r="AD637">
        <f t="shared" si="187"/>
        <v>3.1994188575740461</v>
      </c>
      <c r="AF637">
        <f t="shared" si="186"/>
        <v>0.98984051978735965</v>
      </c>
      <c r="AG637">
        <f t="shared" si="180"/>
        <v>1.2340224453632596</v>
      </c>
      <c r="AH637" s="14">
        <f t="shared" si="181"/>
        <v>31812.187924783873</v>
      </c>
      <c r="AI637">
        <f t="shared" si="182"/>
        <v>35162.712453435575</v>
      </c>
      <c r="AJ637" s="14">
        <f t="shared" si="183"/>
        <v>3350.524528651702</v>
      </c>
      <c r="AK637" s="14">
        <f t="shared" si="188"/>
        <v>13730.803799313466</v>
      </c>
      <c r="AL637">
        <f t="shared" si="184"/>
        <v>1.1053220399858577</v>
      </c>
      <c r="AM637">
        <f t="shared" si="190"/>
        <v>8.9406355491272694E-4</v>
      </c>
      <c r="AN637" s="15">
        <f t="shared" si="185"/>
        <v>0</v>
      </c>
    </row>
    <row r="638" spans="1:40" x14ac:dyDescent="0.25">
      <c r="A638" s="2">
        <v>40442</v>
      </c>
      <c r="B638" s="2">
        <v>40451</v>
      </c>
      <c r="C638" t="s">
        <v>15</v>
      </c>
      <c r="D638">
        <v>5500</v>
      </c>
      <c r="E638">
        <v>3.25</v>
      </c>
      <c r="F638">
        <v>4.95</v>
      </c>
      <c r="G638">
        <v>3.25</v>
      </c>
      <c r="H638">
        <v>3.95</v>
      </c>
      <c r="I638" t="s">
        <v>16</v>
      </c>
      <c r="J638">
        <v>505</v>
      </c>
      <c r="K638">
        <v>549.45000000000005</v>
      </c>
      <c r="L638">
        <v>476</v>
      </c>
      <c r="M638">
        <v>515.35</v>
      </c>
      <c r="N638">
        <v>6009.05</v>
      </c>
      <c r="O638">
        <v>208</v>
      </c>
      <c r="P638">
        <f>VLOOKUP($A638,Sheet2!$A:$E,2,0)</f>
        <v>5980.5</v>
      </c>
      <c r="Q638">
        <f>VLOOKUP($A638,Sheet2!$A:$E,3,0)</f>
        <v>6032.8</v>
      </c>
      <c r="R638">
        <f>VLOOKUP($A638,Sheet2!$A:$E,4,0)</f>
        <v>5961.85</v>
      </c>
      <c r="S638">
        <f>VLOOKUP($A638,Sheet2!$A:$E,5,0)</f>
        <v>6009.05</v>
      </c>
      <c r="T638">
        <f t="shared" si="172"/>
        <v>16.649999999999636</v>
      </c>
      <c r="U638">
        <f t="shared" si="173"/>
        <v>4.95</v>
      </c>
      <c r="V638">
        <f t="shared" si="174"/>
        <v>476</v>
      </c>
      <c r="W638">
        <f t="shared" si="175"/>
        <v>536.05000000000018</v>
      </c>
      <c r="X638" s="5">
        <f t="shared" si="176"/>
        <v>508.25</v>
      </c>
      <c r="Y638">
        <f t="shared" si="177"/>
        <v>566.09999999999968</v>
      </c>
      <c r="Z638">
        <f t="shared" si="178"/>
        <v>480.95</v>
      </c>
      <c r="AA638">
        <f t="shared" si="179"/>
        <v>519.30000000000007</v>
      </c>
      <c r="AB638">
        <f>IF(Z638/X638&lt;'model parameter'!$B$2,'model parameter'!$B$2,IF(Y638/X638&gt;'model parameter'!$B$1,'model parameter'!$B$1,AA638/X638))</f>
        <v>1.1100000000000001</v>
      </c>
      <c r="AC638">
        <f t="shared" si="189"/>
        <v>9.6366597471694543E-2</v>
      </c>
      <c r="AD638">
        <f t="shared" si="187"/>
        <v>3.3094188575740464</v>
      </c>
      <c r="AF638">
        <f t="shared" si="186"/>
        <v>0.9462862764387604</v>
      </c>
      <c r="AG638">
        <f t="shared" si="180"/>
        <v>1.113821938022626</v>
      </c>
      <c r="AH638" s="14">
        <f t="shared" si="181"/>
        <v>38191.452882531368</v>
      </c>
      <c r="AI638">
        <f t="shared" si="182"/>
        <v>42233.811043635273</v>
      </c>
      <c r="AJ638" s="14">
        <f t="shared" si="183"/>
        <v>4042.3581611039044</v>
      </c>
      <c r="AK638" s="14">
        <f t="shared" si="188"/>
        <v>17773.161960417368</v>
      </c>
      <c r="AL638">
        <f t="shared" si="184"/>
        <v>1.1058445766265379</v>
      </c>
      <c r="AM638">
        <f t="shared" si="190"/>
        <v>9.8869533335968203E-4</v>
      </c>
      <c r="AN638" s="15">
        <f t="shared" si="185"/>
        <v>0</v>
      </c>
    </row>
    <row r="639" spans="1:40" x14ac:dyDescent="0.25">
      <c r="A639" s="2">
        <v>40443</v>
      </c>
      <c r="B639" s="2">
        <v>40451</v>
      </c>
      <c r="C639" t="s">
        <v>15</v>
      </c>
      <c r="D639">
        <v>5500</v>
      </c>
      <c r="E639">
        <v>3.25</v>
      </c>
      <c r="F639">
        <v>4.7</v>
      </c>
      <c r="G639">
        <v>3.1</v>
      </c>
      <c r="H639">
        <v>3.95</v>
      </c>
      <c r="I639" t="s">
        <v>16</v>
      </c>
      <c r="J639">
        <v>574.04999999999995</v>
      </c>
      <c r="K639">
        <v>574.04999999999995</v>
      </c>
      <c r="L639">
        <v>455.3</v>
      </c>
      <c r="M639">
        <v>504.5</v>
      </c>
      <c r="N639">
        <v>5991</v>
      </c>
      <c r="O639">
        <v>208</v>
      </c>
      <c r="P639">
        <f>VLOOKUP($A639,Sheet2!$A:$E,2,0)</f>
        <v>6008.4</v>
      </c>
      <c r="Q639">
        <f>VLOOKUP($A639,Sheet2!$A:$E,3,0)</f>
        <v>6037.4</v>
      </c>
      <c r="R639">
        <f>VLOOKUP($A639,Sheet2!$A:$E,4,0)</f>
        <v>5946.45</v>
      </c>
      <c r="S639">
        <f>VLOOKUP($A639,Sheet2!$A:$E,5,0)</f>
        <v>5991</v>
      </c>
      <c r="T639">
        <f t="shared" si="172"/>
        <v>36.650000000000546</v>
      </c>
      <c r="U639">
        <f t="shared" si="173"/>
        <v>4.7</v>
      </c>
      <c r="V639">
        <f t="shared" si="174"/>
        <v>455.3</v>
      </c>
      <c r="W639">
        <f t="shared" si="175"/>
        <v>540.5</v>
      </c>
      <c r="X639" s="5">
        <f t="shared" si="176"/>
        <v>577.29999999999995</v>
      </c>
      <c r="Y639">
        <f t="shared" si="177"/>
        <v>610.7000000000005</v>
      </c>
      <c r="Z639">
        <f t="shared" si="178"/>
        <v>460</v>
      </c>
      <c r="AA639">
        <f t="shared" si="179"/>
        <v>508.45</v>
      </c>
      <c r="AB639">
        <f>IF(Z639/X639&lt;'model parameter'!$B$2,'model parameter'!$B$2,IF(Y639/X639&gt;'model parameter'!$B$1,'model parameter'!$B$1,AA639/X639))</f>
        <v>0.88073791789364286</v>
      </c>
      <c r="AC639">
        <f t="shared" si="189"/>
        <v>8.4873716411715039E-2</v>
      </c>
      <c r="AD639">
        <f t="shared" si="187"/>
        <v>3.1901567754676892</v>
      </c>
      <c r="AF639">
        <f t="shared" si="186"/>
        <v>0.79681274900398413</v>
      </c>
      <c r="AG639">
        <f t="shared" si="180"/>
        <v>1.0578555343842033</v>
      </c>
      <c r="AH639" s="14">
        <f t="shared" si="181"/>
        <v>43373.667533501539</v>
      </c>
      <c r="AI639">
        <f t="shared" si="182"/>
        <v>38058.790113973897</v>
      </c>
      <c r="AJ639" s="14">
        <f t="shared" si="183"/>
        <v>-5314.8774195276419</v>
      </c>
      <c r="AK639" s="14">
        <f t="shared" si="188"/>
        <v>12458.284540889726</v>
      </c>
      <c r="AL639">
        <f t="shared" si="184"/>
        <v>0.87746303871070008</v>
      </c>
      <c r="AM639">
        <f t="shared" si="190"/>
        <v>8.6754361156887521E-4</v>
      </c>
      <c r="AN639" s="15">
        <f t="shared" si="185"/>
        <v>0</v>
      </c>
    </row>
    <row r="640" spans="1:40" x14ac:dyDescent="0.25">
      <c r="A640" s="2">
        <v>40444</v>
      </c>
      <c r="B640" s="2">
        <v>40451</v>
      </c>
      <c r="C640" t="s">
        <v>15</v>
      </c>
      <c r="D640">
        <v>5500</v>
      </c>
      <c r="E640">
        <v>3.3</v>
      </c>
      <c r="F640">
        <v>3.85</v>
      </c>
      <c r="G640">
        <v>2.2999999999999998</v>
      </c>
      <c r="H640">
        <v>2.5</v>
      </c>
      <c r="I640" t="s">
        <v>16</v>
      </c>
      <c r="J640">
        <v>510</v>
      </c>
      <c r="K640">
        <v>510</v>
      </c>
      <c r="L640">
        <v>445</v>
      </c>
      <c r="M640">
        <v>471.55</v>
      </c>
      <c r="N640">
        <v>5959.55</v>
      </c>
      <c r="O640">
        <v>208</v>
      </c>
      <c r="P640">
        <f>VLOOKUP($A640,Sheet2!$A:$E,2,0)</f>
        <v>5991.05</v>
      </c>
      <c r="Q640">
        <f>VLOOKUP($A640,Sheet2!$A:$E,3,0)</f>
        <v>6006.8</v>
      </c>
      <c r="R640">
        <f>VLOOKUP($A640,Sheet2!$A:$E,4,0)</f>
        <v>5932.4</v>
      </c>
      <c r="S640">
        <f>VLOOKUP($A640,Sheet2!$A:$E,5,0)</f>
        <v>5959.55</v>
      </c>
      <c r="T640">
        <f t="shared" si="172"/>
        <v>3.1999999999998181</v>
      </c>
      <c r="U640">
        <f t="shared" si="173"/>
        <v>3.85</v>
      </c>
      <c r="V640">
        <f t="shared" si="174"/>
        <v>445</v>
      </c>
      <c r="W640">
        <f t="shared" si="175"/>
        <v>509.10000000000036</v>
      </c>
      <c r="X640" s="5">
        <f t="shared" si="176"/>
        <v>513.29999999999995</v>
      </c>
      <c r="Y640">
        <f t="shared" si="177"/>
        <v>513.29999999999995</v>
      </c>
      <c r="Z640">
        <f t="shared" si="178"/>
        <v>448.85</v>
      </c>
      <c r="AA640">
        <f t="shared" si="179"/>
        <v>474.05</v>
      </c>
      <c r="AB640">
        <f>IF(Z640/X640&lt;'model parameter'!$B$2,'model parameter'!$B$2,IF(Y640/X640&gt;'model parameter'!$B$1,'model parameter'!$B$1,AA640/X640))</f>
        <v>0.92353399571400752</v>
      </c>
      <c r="AC640">
        <f t="shared" si="189"/>
        <v>7.8383762448808722E-2</v>
      </c>
      <c r="AD640">
        <f t="shared" si="187"/>
        <v>3.1136907711816968</v>
      </c>
      <c r="AF640">
        <f t="shared" si="186"/>
        <v>0.87443989869472061</v>
      </c>
      <c r="AG640">
        <f t="shared" si="180"/>
        <v>1</v>
      </c>
      <c r="AH640" s="14">
        <f t="shared" si="181"/>
        <v>38570.456271197545</v>
      </c>
      <c r="AI640">
        <f t="shared" si="182"/>
        <v>35480.668317441101</v>
      </c>
      <c r="AJ640" s="14">
        <f t="shared" si="183"/>
        <v>-3089.787953756444</v>
      </c>
      <c r="AK640" s="14">
        <f t="shared" si="188"/>
        <v>9368.4965871332824</v>
      </c>
      <c r="AL640">
        <f t="shared" si="184"/>
        <v>0.91989236704820265</v>
      </c>
      <c r="AM640">
        <f t="shared" si="190"/>
        <v>7.9804674636363914E-4</v>
      </c>
      <c r="AN640" s="15">
        <f t="shared" si="185"/>
        <v>0</v>
      </c>
    </row>
    <row r="641" spans="1:40" x14ac:dyDescent="0.25">
      <c r="A641" s="2">
        <v>40445</v>
      </c>
      <c r="B641" s="2">
        <v>40451</v>
      </c>
      <c r="C641" t="s">
        <v>15</v>
      </c>
      <c r="D641">
        <v>5500</v>
      </c>
      <c r="E641">
        <v>2.4</v>
      </c>
      <c r="F641">
        <v>2.4</v>
      </c>
      <c r="G641">
        <v>1.35</v>
      </c>
      <c r="H641">
        <v>1.45</v>
      </c>
      <c r="I641" t="s">
        <v>16</v>
      </c>
      <c r="J641">
        <v>465</v>
      </c>
      <c r="K641">
        <v>543</v>
      </c>
      <c r="L641">
        <v>465</v>
      </c>
      <c r="M641">
        <v>535.45000000000005</v>
      </c>
      <c r="N641">
        <v>6018.3</v>
      </c>
      <c r="O641">
        <v>208</v>
      </c>
      <c r="P641">
        <f>VLOOKUP($A641,Sheet2!$A:$E,2,0)</f>
        <v>5959.45</v>
      </c>
      <c r="Q641">
        <f>VLOOKUP($A641,Sheet2!$A:$E,3,0)</f>
        <v>6029.1</v>
      </c>
      <c r="R641">
        <f>VLOOKUP($A641,Sheet2!$A:$E,4,0)</f>
        <v>5951.2</v>
      </c>
      <c r="S641">
        <f>VLOOKUP($A641,Sheet2!$A:$E,5,0)</f>
        <v>6018.3</v>
      </c>
      <c r="T641">
        <f t="shared" si="172"/>
        <v>13.899999999999636</v>
      </c>
      <c r="U641">
        <f t="shared" si="173"/>
        <v>2.4</v>
      </c>
      <c r="V641">
        <f t="shared" si="174"/>
        <v>465</v>
      </c>
      <c r="W641">
        <f t="shared" si="175"/>
        <v>530.45000000000073</v>
      </c>
      <c r="X641" s="5">
        <f t="shared" si="176"/>
        <v>467.4</v>
      </c>
      <c r="Y641">
        <f t="shared" si="177"/>
        <v>556.89999999999964</v>
      </c>
      <c r="Z641">
        <f t="shared" si="178"/>
        <v>467.4</v>
      </c>
      <c r="AA641">
        <f t="shared" si="179"/>
        <v>536.90000000000009</v>
      </c>
      <c r="AB641">
        <f>IF(Z641/X641&lt;'model parameter'!$B$2,'model parameter'!$B$2,IF(Y641/X641&gt;'model parameter'!$B$1,'model parameter'!$B$1,AA641/X641))</f>
        <v>1.1100000000000001</v>
      </c>
      <c r="AC641">
        <f t="shared" si="189"/>
        <v>8.7005976318177691E-2</v>
      </c>
      <c r="AD641">
        <f t="shared" si="187"/>
        <v>3.2236907711816967</v>
      </c>
      <c r="AF641">
        <f t="shared" si="186"/>
        <v>1</v>
      </c>
      <c r="AG641">
        <f t="shared" si="180"/>
        <v>1.1914848095849373</v>
      </c>
      <c r="AH641" s="14">
        <f t="shared" si="181"/>
        <v>35125.653194013896</v>
      </c>
      <c r="AI641">
        <f t="shared" si="182"/>
        <v>38835.524250580464</v>
      </c>
      <c r="AJ641" s="14">
        <f t="shared" si="183"/>
        <v>3709.8710565665679</v>
      </c>
      <c r="AK641" s="14">
        <f t="shared" si="188"/>
        <v>13078.36764369985</v>
      </c>
      <c r="AL641">
        <f t="shared" si="184"/>
        <v>1.1056171407283268</v>
      </c>
      <c r="AM641">
        <f t="shared" si="190"/>
        <v>8.8233416188211093E-4</v>
      </c>
      <c r="AN641" s="15">
        <f t="shared" si="185"/>
        <v>0</v>
      </c>
    </row>
    <row r="642" spans="1:40" x14ac:dyDescent="0.25">
      <c r="A642" s="2">
        <v>40448</v>
      </c>
      <c r="B642" s="2">
        <v>40451</v>
      </c>
      <c r="C642" t="s">
        <v>15</v>
      </c>
      <c r="D642">
        <v>5500</v>
      </c>
      <c r="E642">
        <v>1</v>
      </c>
      <c r="F642">
        <v>1.1000000000000001</v>
      </c>
      <c r="G642">
        <v>0.6</v>
      </c>
      <c r="H642">
        <v>0.9</v>
      </c>
      <c r="I642" t="s">
        <v>16</v>
      </c>
      <c r="J642">
        <v>575</v>
      </c>
      <c r="K642">
        <v>593</v>
      </c>
      <c r="L642">
        <v>541.6</v>
      </c>
      <c r="M642">
        <v>554.65</v>
      </c>
      <c r="N642">
        <v>6035.65</v>
      </c>
      <c r="O642">
        <v>208</v>
      </c>
      <c r="P642">
        <f>VLOOKUP($A642,Sheet2!$A:$E,2,0)</f>
        <v>6018.3</v>
      </c>
      <c r="Q642">
        <f>VLOOKUP($A642,Sheet2!$A:$E,3,0)</f>
        <v>6073.5</v>
      </c>
      <c r="R642">
        <f>VLOOKUP($A642,Sheet2!$A:$E,4,0)</f>
        <v>6018.3</v>
      </c>
      <c r="S642">
        <f>VLOOKUP($A642,Sheet2!$A:$E,5,0)</f>
        <v>6035.65</v>
      </c>
      <c r="T642">
        <f t="shared" si="172"/>
        <v>19.5</v>
      </c>
      <c r="U642">
        <f t="shared" si="173"/>
        <v>1.1000000000000001</v>
      </c>
      <c r="V642">
        <f t="shared" si="174"/>
        <v>541.6</v>
      </c>
      <c r="W642">
        <f t="shared" si="175"/>
        <v>574.10000000000036</v>
      </c>
      <c r="X642" s="5">
        <f t="shared" si="176"/>
        <v>576</v>
      </c>
      <c r="Y642">
        <f t="shared" si="177"/>
        <v>612.5</v>
      </c>
      <c r="Z642">
        <f t="shared" si="178"/>
        <v>542.70000000000005</v>
      </c>
      <c r="AA642">
        <f t="shared" si="179"/>
        <v>555.54999999999995</v>
      </c>
      <c r="AB642">
        <f>IF(Z642/X642&lt;'model parameter'!$B$2,'model parameter'!$B$2,IF(Y642/X642&gt;'model parameter'!$B$1,'model parameter'!$B$1,AA642/X642))</f>
        <v>0.96449652777777772</v>
      </c>
      <c r="AC642">
        <f t="shared" si="189"/>
        <v>8.3916962054797942E-2</v>
      </c>
      <c r="AD642">
        <f t="shared" si="187"/>
        <v>3.1881872989594742</v>
      </c>
      <c r="AF642">
        <f t="shared" si="186"/>
        <v>0.94218750000000007</v>
      </c>
      <c r="AG642">
        <f t="shared" si="180"/>
        <v>1.0633680555555556</v>
      </c>
      <c r="AH642" s="14">
        <f t="shared" si="181"/>
        <v>43276.102304735992</v>
      </c>
      <c r="AI642">
        <f t="shared" si="182"/>
        <v>41588.718503994103</v>
      </c>
      <c r="AJ642" s="14">
        <f t="shared" si="183"/>
        <v>-1687.383800741889</v>
      </c>
      <c r="AK642" s="14">
        <f t="shared" si="188"/>
        <v>11390.983842957961</v>
      </c>
      <c r="AL642">
        <f t="shared" si="184"/>
        <v>0.96100887762812159</v>
      </c>
      <c r="AM642">
        <f t="shared" si="190"/>
        <v>8.4793096260327681E-4</v>
      </c>
      <c r="AN642" s="15">
        <f t="shared" si="185"/>
        <v>0</v>
      </c>
    </row>
    <row r="643" spans="1:40" x14ac:dyDescent="0.25">
      <c r="A643" s="2">
        <v>40449</v>
      </c>
      <c r="B643" s="2">
        <v>40451</v>
      </c>
      <c r="C643" t="s">
        <v>15</v>
      </c>
      <c r="D643">
        <v>5500</v>
      </c>
      <c r="E643">
        <v>0.65</v>
      </c>
      <c r="F643">
        <v>1</v>
      </c>
      <c r="G643">
        <v>0.5</v>
      </c>
      <c r="H643">
        <v>0.65</v>
      </c>
      <c r="I643" t="s">
        <v>16</v>
      </c>
      <c r="J643">
        <v>549</v>
      </c>
      <c r="K643">
        <v>563.20000000000005</v>
      </c>
      <c r="L643">
        <v>503</v>
      </c>
      <c r="M643">
        <v>551.45000000000005</v>
      </c>
      <c r="N643">
        <v>6029.5</v>
      </c>
      <c r="O643">
        <v>208</v>
      </c>
      <c r="P643">
        <f>VLOOKUP($A643,Sheet2!$A:$E,2,0)</f>
        <v>6036.05</v>
      </c>
      <c r="Q643">
        <f>VLOOKUP($A643,Sheet2!$A:$E,3,0)</f>
        <v>6049.8</v>
      </c>
      <c r="R643">
        <f>VLOOKUP($A643,Sheet2!$A:$E,4,0)</f>
        <v>5991.3</v>
      </c>
      <c r="S643">
        <f>VLOOKUP($A643,Sheet2!$A:$E,5,0)</f>
        <v>6029.5</v>
      </c>
      <c r="T643">
        <f t="shared" ref="T643:T706" si="191">MAX(K643+D643-Q643,0,G643)</f>
        <v>13.399999999999636</v>
      </c>
      <c r="U643">
        <f t="shared" ref="U643:U706" si="192">MIN(MAX(L643+D643-R643,0),F643)</f>
        <v>1</v>
      </c>
      <c r="V643">
        <f t="shared" ref="V643:V706" si="193">MAX(L643,F643+R643-D643)</f>
        <v>503</v>
      </c>
      <c r="W643">
        <f t="shared" ref="W643:W706" si="194">MIN(K643,G643+Q643-D643)</f>
        <v>550.30000000000018</v>
      </c>
      <c r="X643" s="5">
        <f t="shared" ref="X643:X706" si="195">E643+J643</f>
        <v>549.65</v>
      </c>
      <c r="Y643">
        <f t="shared" ref="Y643:Y706" si="196">MAX(T643+K643,U643+L643,V643+F643,W643+G643,X643,AA643)</f>
        <v>576.59999999999968</v>
      </c>
      <c r="Z643">
        <f t="shared" ref="Z643:Z706" si="197">MIN(T643+K643,U643+L643,V643+F643,W643+G643,X643,AA643)</f>
        <v>504</v>
      </c>
      <c r="AA643">
        <f t="shared" ref="AA643:AA706" si="198">H643+M643</f>
        <v>552.1</v>
      </c>
      <c r="AB643">
        <f>IF(Z643/X643&lt;'model parameter'!$B$2,'model parameter'!$B$2,IF(Y643/X643&gt;'model parameter'!$B$1,'model parameter'!$B$1,AA643/X643))</f>
        <v>1.0044573819703448</v>
      </c>
      <c r="AC643">
        <f t="shared" si="189"/>
        <v>8.4291012008467114E-2</v>
      </c>
      <c r="AD643">
        <f t="shared" si="187"/>
        <v>3.1926446809298188</v>
      </c>
      <c r="AF643">
        <f t="shared" si="186"/>
        <v>0.91694714818520884</v>
      </c>
      <c r="AG643">
        <f t="shared" ref="AG643:AG706" si="199">Y643/X643</f>
        <v>1.0490312016737919</v>
      </c>
      <c r="AH643" s="14">
        <f t="shared" ref="AH643:AH706" si="200">(75*X643+20*2*1.18+0.00055*75*X643*1.18)*1.00002</f>
        <v>41298.530167834266</v>
      </c>
      <c r="AI643">
        <f t="shared" ref="AI643:AI706" si="201">(AB643*X643*75-20*2*1.18-0.0006*75*X643*1.18*AB643)*(1-0.00002)</f>
        <v>41330.156870330204</v>
      </c>
      <c r="AJ643" s="14">
        <f t="shared" ref="AJ643:AJ706" si="202">AI643-AH643</f>
        <v>31.626702495937934</v>
      </c>
      <c r="AK643" s="14">
        <f t="shared" si="188"/>
        <v>11422.610545453899</v>
      </c>
      <c r="AL643">
        <f t="shared" ref="AL643:AL706" si="203">AI643/AH643</f>
        <v>1.0007658069758756</v>
      </c>
      <c r="AM643">
        <f t="shared" si="190"/>
        <v>8.4858031404949933E-4</v>
      </c>
      <c r="AN643" s="15">
        <f t="shared" ref="AN643:AN706" si="204">IF(AND(Y643/X643&gt;1.1,Z643/X643&lt;0.9),1,0)</f>
        <v>0</v>
      </c>
    </row>
    <row r="644" spans="1:40" x14ac:dyDescent="0.25">
      <c r="A644" s="2">
        <v>40450</v>
      </c>
      <c r="B644" s="2">
        <v>40451</v>
      </c>
      <c r="C644" t="s">
        <v>15</v>
      </c>
      <c r="D644">
        <v>5500</v>
      </c>
      <c r="E644">
        <v>0.3</v>
      </c>
      <c r="F644">
        <v>0.6</v>
      </c>
      <c r="G644">
        <v>0.25</v>
      </c>
      <c r="H644">
        <v>0.4</v>
      </c>
      <c r="I644" t="s">
        <v>16</v>
      </c>
      <c r="J644">
        <v>565</v>
      </c>
      <c r="K644">
        <v>565</v>
      </c>
      <c r="L644">
        <v>489.9</v>
      </c>
      <c r="M644">
        <v>497.45</v>
      </c>
      <c r="N644">
        <v>5991.3</v>
      </c>
      <c r="O644">
        <v>208</v>
      </c>
      <c r="P644">
        <f>VLOOKUP($A644,Sheet2!$A:$E,2,0)</f>
        <v>6029.15</v>
      </c>
      <c r="Q644">
        <f>VLOOKUP($A644,Sheet2!$A:$E,3,0)</f>
        <v>6071.55</v>
      </c>
      <c r="R644">
        <f>VLOOKUP($A644,Sheet2!$A:$E,4,0)</f>
        <v>5979.65</v>
      </c>
      <c r="S644">
        <f>VLOOKUP($A644,Sheet2!$A:$E,5,0)</f>
        <v>5991.3</v>
      </c>
      <c r="T644">
        <f t="shared" si="191"/>
        <v>0.25</v>
      </c>
      <c r="U644">
        <f t="shared" si="192"/>
        <v>0.6</v>
      </c>
      <c r="V644">
        <f t="shared" si="193"/>
        <v>489.9</v>
      </c>
      <c r="W644">
        <f t="shared" si="194"/>
        <v>565</v>
      </c>
      <c r="X644" s="5">
        <f t="shared" si="195"/>
        <v>565.29999999999995</v>
      </c>
      <c r="Y644">
        <f t="shared" si="196"/>
        <v>565.29999999999995</v>
      </c>
      <c r="Z644">
        <f t="shared" si="197"/>
        <v>490.5</v>
      </c>
      <c r="AA644">
        <f t="shared" si="198"/>
        <v>497.84999999999997</v>
      </c>
      <c r="AB644">
        <f>IF(Z644/X644&lt;'model parameter'!$B$2,'model parameter'!$B$2,IF(Y644/X644&gt;'model parameter'!$B$1,'model parameter'!$B$1,AA644/X644))</f>
        <v>0.88068282327967451</v>
      </c>
      <c r="AC644">
        <f t="shared" si="189"/>
        <v>7.4233646432717765E-2</v>
      </c>
      <c r="AD644">
        <f t="shared" si="187"/>
        <v>3.0733275042094932</v>
      </c>
      <c r="AF644">
        <f t="shared" ref="AF644:AF707" si="205">Z644/X644</f>
        <v>0.8676808774102247</v>
      </c>
      <c r="AG644">
        <f t="shared" si="199"/>
        <v>1</v>
      </c>
      <c r="AH644" s="14">
        <f t="shared" si="200"/>
        <v>42473.065421819541</v>
      </c>
      <c r="AI644">
        <f t="shared" si="201"/>
        <v>37264.368862716707</v>
      </c>
      <c r="AJ644" s="14">
        <f t="shared" si="202"/>
        <v>-5208.6965591028347</v>
      </c>
      <c r="AK644" s="14">
        <f t="shared" si="188"/>
        <v>6213.9139863510645</v>
      </c>
      <c r="AL644">
        <f t="shared" si="203"/>
        <v>0.87736471320417131</v>
      </c>
      <c r="AM644">
        <f t="shared" si="190"/>
        <v>7.4451442386674459E-4</v>
      </c>
      <c r="AN644" s="15">
        <f t="shared" si="204"/>
        <v>0</v>
      </c>
    </row>
    <row r="645" spans="1:40" x14ac:dyDescent="0.25">
      <c r="A645" s="2">
        <v>40451</v>
      </c>
      <c r="B645" s="2">
        <v>40451</v>
      </c>
      <c r="C645" t="s">
        <v>15</v>
      </c>
      <c r="D645">
        <v>5500</v>
      </c>
      <c r="E645">
        <v>0.1</v>
      </c>
      <c r="F645">
        <v>0.1</v>
      </c>
      <c r="G645">
        <v>0.05</v>
      </c>
      <c r="H645">
        <v>0.05</v>
      </c>
      <c r="I645" t="s">
        <v>16</v>
      </c>
      <c r="J645">
        <v>490</v>
      </c>
      <c r="K645">
        <v>532.95000000000005</v>
      </c>
      <c r="L645">
        <v>462</v>
      </c>
      <c r="M645">
        <v>530</v>
      </c>
      <c r="N645">
        <v>6029.95</v>
      </c>
      <c r="O645">
        <v>208</v>
      </c>
      <c r="P645">
        <f>VLOOKUP($A645,Sheet2!$A:$E,2,0)</f>
        <v>5991.35</v>
      </c>
      <c r="Q645">
        <f>VLOOKUP($A645,Sheet2!$A:$E,3,0)</f>
        <v>6048.45</v>
      </c>
      <c r="R645">
        <f>VLOOKUP($A645,Sheet2!$A:$E,4,0)</f>
        <v>5963.6</v>
      </c>
      <c r="S645">
        <f>VLOOKUP($A645,Sheet2!$A:$E,5,0)</f>
        <v>6029.95</v>
      </c>
      <c r="T645">
        <f t="shared" si="191"/>
        <v>0.05</v>
      </c>
      <c r="U645">
        <f t="shared" si="192"/>
        <v>0</v>
      </c>
      <c r="V645">
        <f t="shared" si="193"/>
        <v>463.70000000000073</v>
      </c>
      <c r="W645">
        <f t="shared" si="194"/>
        <v>532.95000000000005</v>
      </c>
      <c r="X645" s="5">
        <f t="shared" si="195"/>
        <v>490.1</v>
      </c>
      <c r="Y645">
        <f t="shared" si="196"/>
        <v>533</v>
      </c>
      <c r="Z645">
        <f t="shared" si="197"/>
        <v>462</v>
      </c>
      <c r="AA645">
        <f t="shared" si="198"/>
        <v>530.04999999999995</v>
      </c>
      <c r="AB645">
        <f>IF(Z645/X645&lt;'model parameter'!$B$2,'model parameter'!$B$2,IF(Y645/X645&gt;'model parameter'!$B$1,'model parameter'!$B$1,AA645/X645))</f>
        <v>1.0815139767394408</v>
      </c>
      <c r="AC645">
        <f t="shared" si="189"/>
        <v>8.0284726161318196E-2</v>
      </c>
      <c r="AD645">
        <f t="shared" ref="AD645:AD708" si="206">(AB645-1)+AD644</f>
        <v>3.1548414809489342</v>
      </c>
      <c r="AF645">
        <f t="shared" si="205"/>
        <v>0.94266476229340945</v>
      </c>
      <c r="AG645">
        <f t="shared" si="199"/>
        <v>1.0875331564986737</v>
      </c>
      <c r="AH645" s="14">
        <f t="shared" si="200"/>
        <v>36829.292188612344</v>
      </c>
      <c r="AI645">
        <f t="shared" si="201"/>
        <v>39677.610776913105</v>
      </c>
      <c r="AJ645" s="14">
        <f t="shared" si="202"/>
        <v>2848.3185883007609</v>
      </c>
      <c r="AK645" s="14">
        <f t="shared" ref="AK645:AK708" si="207">AJ645+AK644</f>
        <v>9062.2325746518254</v>
      </c>
      <c r="AL645">
        <f t="shared" si="203"/>
        <v>1.0773384015558536</v>
      </c>
      <c r="AM645">
        <f t="shared" si="190"/>
        <v>8.0209397934387589E-4</v>
      </c>
      <c r="AN645" s="15">
        <f t="shared" si="204"/>
        <v>0</v>
      </c>
    </row>
    <row r="646" spans="1:40" x14ac:dyDescent="0.25">
      <c r="A646" s="2">
        <v>40452</v>
      </c>
      <c r="B646" s="2">
        <v>40479</v>
      </c>
      <c r="C646" t="s">
        <v>15</v>
      </c>
      <c r="D646">
        <v>6100</v>
      </c>
      <c r="E646">
        <v>165</v>
      </c>
      <c r="F646">
        <v>165</v>
      </c>
      <c r="G646">
        <v>92.45</v>
      </c>
      <c r="H646">
        <v>98.55</v>
      </c>
      <c r="I646" t="s">
        <v>16</v>
      </c>
      <c r="J646">
        <v>110</v>
      </c>
      <c r="K646">
        <v>179.5</v>
      </c>
      <c r="L646">
        <v>105</v>
      </c>
      <c r="M646">
        <v>173.95</v>
      </c>
      <c r="N646">
        <v>6143.4</v>
      </c>
      <c r="O646">
        <v>275</v>
      </c>
      <c r="P646">
        <f>VLOOKUP($A646,Sheet2!$A:$E,2,0)</f>
        <v>6030.3</v>
      </c>
      <c r="Q646">
        <f>VLOOKUP($A646,Sheet2!$A:$E,3,0)</f>
        <v>6153.1</v>
      </c>
      <c r="R646">
        <f>VLOOKUP($A646,Sheet2!$A:$E,4,0)</f>
        <v>6030.3</v>
      </c>
      <c r="S646">
        <f>VLOOKUP($A646,Sheet2!$A:$E,5,0)</f>
        <v>6143.4</v>
      </c>
      <c r="T646">
        <f t="shared" si="191"/>
        <v>126.39999999999964</v>
      </c>
      <c r="U646">
        <f t="shared" si="192"/>
        <v>165</v>
      </c>
      <c r="V646">
        <f t="shared" si="193"/>
        <v>105</v>
      </c>
      <c r="W646">
        <f t="shared" si="194"/>
        <v>145.55000000000018</v>
      </c>
      <c r="X646" s="5">
        <f t="shared" si="195"/>
        <v>275</v>
      </c>
      <c r="Y646">
        <f t="shared" si="196"/>
        <v>305.89999999999964</v>
      </c>
      <c r="Z646">
        <f t="shared" si="197"/>
        <v>238.00000000000017</v>
      </c>
      <c r="AA646">
        <f t="shared" si="198"/>
        <v>272.5</v>
      </c>
      <c r="AB646">
        <f>IF(Z646/X646&lt;'model parameter'!$B$2,'model parameter'!$B$2,IF(Y646/X646&gt;'model parameter'!$B$1,'model parameter'!$B$1,AA646/X646))</f>
        <v>1.1100000000000001</v>
      </c>
      <c r="AC646">
        <f t="shared" ref="AC646:AC709" si="208">AB646*AC645</f>
        <v>8.9116046039063201E-2</v>
      </c>
      <c r="AD646">
        <f t="shared" si="206"/>
        <v>3.2648414809489346</v>
      </c>
      <c r="AF646">
        <f t="shared" si="205"/>
        <v>0.86545454545454603</v>
      </c>
      <c r="AG646">
        <f t="shared" si="199"/>
        <v>1.1123636363636351</v>
      </c>
      <c r="AH646" s="14">
        <f t="shared" si="200"/>
        <v>20685.999336712499</v>
      </c>
      <c r="AI646">
        <f t="shared" si="201"/>
        <v>22829.8846181755</v>
      </c>
      <c r="AJ646" s="14">
        <f t="shared" si="202"/>
        <v>2143.8852814630009</v>
      </c>
      <c r="AK646" s="14">
        <f t="shared" si="207"/>
        <v>11206.117856114826</v>
      </c>
      <c r="AL646">
        <f t="shared" si="203"/>
        <v>1.103639434893442</v>
      </c>
      <c r="AM646">
        <f t="shared" ref="AM646:AM709" si="209">AL646*AM645</f>
        <v>8.8522254609450725E-4</v>
      </c>
      <c r="AN646" s="15">
        <f t="shared" si="204"/>
        <v>1</v>
      </c>
    </row>
    <row r="647" spans="1:40" x14ac:dyDescent="0.25">
      <c r="A647" s="2">
        <v>40455</v>
      </c>
      <c r="B647" s="2">
        <v>40479</v>
      </c>
      <c r="C647" t="s">
        <v>15</v>
      </c>
      <c r="D647">
        <v>6100</v>
      </c>
      <c r="E647">
        <v>79</v>
      </c>
      <c r="F647">
        <v>102.5</v>
      </c>
      <c r="G647">
        <v>74.5</v>
      </c>
      <c r="H647">
        <v>96.8</v>
      </c>
      <c r="I647" t="s">
        <v>16</v>
      </c>
      <c r="J647">
        <v>186.35</v>
      </c>
      <c r="K647">
        <v>222</v>
      </c>
      <c r="L647">
        <v>173.7</v>
      </c>
      <c r="M647">
        <v>179.4</v>
      </c>
      <c r="N647">
        <v>6159.45</v>
      </c>
      <c r="O647">
        <v>275</v>
      </c>
      <c r="P647">
        <f>VLOOKUP($A647,Sheet2!$A:$E,2,0)</f>
        <v>6144.7</v>
      </c>
      <c r="Q647">
        <f>VLOOKUP($A647,Sheet2!$A:$E,3,0)</f>
        <v>6222.1</v>
      </c>
      <c r="R647">
        <f>VLOOKUP($A647,Sheet2!$A:$E,4,0)</f>
        <v>6144.7</v>
      </c>
      <c r="S647">
        <f>VLOOKUP($A647,Sheet2!$A:$E,5,0)</f>
        <v>6159.45</v>
      </c>
      <c r="T647">
        <f t="shared" si="191"/>
        <v>99.899999999999636</v>
      </c>
      <c r="U647">
        <f t="shared" si="192"/>
        <v>102.5</v>
      </c>
      <c r="V647">
        <f t="shared" si="193"/>
        <v>173.7</v>
      </c>
      <c r="W647">
        <f t="shared" si="194"/>
        <v>196.60000000000036</v>
      </c>
      <c r="X647" s="5">
        <f t="shared" si="195"/>
        <v>265.35000000000002</v>
      </c>
      <c r="Y647">
        <f t="shared" si="196"/>
        <v>321.89999999999964</v>
      </c>
      <c r="Z647">
        <f t="shared" si="197"/>
        <v>265.35000000000002</v>
      </c>
      <c r="AA647">
        <f t="shared" si="198"/>
        <v>276.2</v>
      </c>
      <c r="AB647">
        <f>IF(Z647/X647&lt;'model parameter'!$B$2,'model parameter'!$B$2,IF(Y647/X647&gt;'model parameter'!$B$1,'model parameter'!$B$1,AA647/X647))</f>
        <v>1.1100000000000001</v>
      </c>
      <c r="AC647">
        <f t="shared" si="208"/>
        <v>9.8918811103360163E-2</v>
      </c>
      <c r="AD647">
        <f t="shared" si="206"/>
        <v>3.3748414809489349</v>
      </c>
      <c r="AF647">
        <f t="shared" si="205"/>
        <v>1</v>
      </c>
      <c r="AG647">
        <f t="shared" si="199"/>
        <v>1.2131147540983591</v>
      </c>
      <c r="AH647" s="14">
        <f t="shared" si="200"/>
        <v>19961.765138568222</v>
      </c>
      <c r="AI647">
        <f t="shared" si="201"/>
        <v>22027.106954699892</v>
      </c>
      <c r="AJ647" s="14">
        <f t="shared" si="202"/>
        <v>2065.3418161316695</v>
      </c>
      <c r="AK647" s="14">
        <f t="shared" si="207"/>
        <v>13271.459672246496</v>
      </c>
      <c r="AL647">
        <f t="shared" si="203"/>
        <v>1.1034648890914567</v>
      </c>
      <c r="AM647">
        <f t="shared" si="209"/>
        <v>9.7681199864743228E-4</v>
      </c>
      <c r="AN647" s="15">
        <f t="shared" si="204"/>
        <v>0</v>
      </c>
    </row>
    <row r="648" spans="1:40" x14ac:dyDescent="0.25">
      <c r="A648" s="2">
        <v>40456</v>
      </c>
      <c r="B648" s="2">
        <v>40479</v>
      </c>
      <c r="C648" t="s">
        <v>15</v>
      </c>
      <c r="D648">
        <v>6100</v>
      </c>
      <c r="E648">
        <v>103.75</v>
      </c>
      <c r="F648">
        <v>103.75</v>
      </c>
      <c r="G648">
        <v>80.099999999999994</v>
      </c>
      <c r="H648">
        <v>91</v>
      </c>
      <c r="I648" t="s">
        <v>16</v>
      </c>
      <c r="J648">
        <v>179</v>
      </c>
      <c r="K648">
        <v>204.95</v>
      </c>
      <c r="L648">
        <v>166.9</v>
      </c>
      <c r="M648">
        <v>173</v>
      </c>
      <c r="N648">
        <v>6145.8</v>
      </c>
      <c r="O648">
        <v>275</v>
      </c>
      <c r="P648">
        <f>VLOOKUP($A648,Sheet2!$A:$E,2,0)</f>
        <v>6159.45</v>
      </c>
      <c r="Q648">
        <f>VLOOKUP($A648,Sheet2!$A:$E,3,0)</f>
        <v>6188.35</v>
      </c>
      <c r="R648">
        <f>VLOOKUP($A648,Sheet2!$A:$E,4,0)</f>
        <v>6118.05</v>
      </c>
      <c r="S648">
        <f>VLOOKUP($A648,Sheet2!$A:$E,5,0)</f>
        <v>6145.8</v>
      </c>
      <c r="T648">
        <f t="shared" si="191"/>
        <v>116.59999999999945</v>
      </c>
      <c r="U648">
        <f t="shared" si="192"/>
        <v>103.75</v>
      </c>
      <c r="V648">
        <f t="shared" si="193"/>
        <v>166.9</v>
      </c>
      <c r="W648">
        <f t="shared" si="194"/>
        <v>168.45000000000073</v>
      </c>
      <c r="X648" s="5">
        <f t="shared" si="195"/>
        <v>282.75</v>
      </c>
      <c r="Y648">
        <f t="shared" si="196"/>
        <v>321.54999999999944</v>
      </c>
      <c r="Z648">
        <f t="shared" si="197"/>
        <v>248.55000000000072</v>
      </c>
      <c r="AA648">
        <f t="shared" si="198"/>
        <v>264</v>
      </c>
      <c r="AB648">
        <f>IF(Z648/X648&lt;'model parameter'!$B$2,'model parameter'!$B$2,IF(Y648/X648&gt;'model parameter'!$B$1,'model parameter'!$B$1,AA648/X648))</f>
        <v>1.1100000000000001</v>
      </c>
      <c r="AC648">
        <f t="shared" si="208"/>
        <v>0.10979988032472979</v>
      </c>
      <c r="AD648">
        <f t="shared" si="206"/>
        <v>3.4848414809489352</v>
      </c>
      <c r="AF648">
        <f t="shared" si="205"/>
        <v>0.87904509283819887</v>
      </c>
      <c r="AG648">
        <f t="shared" si="199"/>
        <v>1.1372236958443835</v>
      </c>
      <c r="AH648" s="14">
        <f t="shared" si="200"/>
        <v>21267.638200507125</v>
      </c>
      <c r="AI648">
        <f t="shared" si="201"/>
        <v>23474.602430811356</v>
      </c>
      <c r="AJ648" s="14">
        <f t="shared" si="202"/>
        <v>2206.964230304231</v>
      </c>
      <c r="AK648" s="14">
        <f t="shared" si="207"/>
        <v>15478.423902550727</v>
      </c>
      <c r="AL648">
        <f t="shared" si="203"/>
        <v>1.1037710068930742</v>
      </c>
      <c r="AM648">
        <f t="shared" si="209"/>
        <v>1.0781767632923125E-3</v>
      </c>
      <c r="AN648" s="15">
        <f t="shared" si="204"/>
        <v>1</v>
      </c>
    </row>
    <row r="649" spans="1:40" x14ac:dyDescent="0.25">
      <c r="A649" s="2">
        <v>40457</v>
      </c>
      <c r="B649" s="2">
        <v>40479</v>
      </c>
      <c r="C649" t="s">
        <v>15</v>
      </c>
      <c r="D649">
        <v>6100</v>
      </c>
      <c r="E649">
        <v>69</v>
      </c>
      <c r="F649">
        <v>85.65</v>
      </c>
      <c r="G649">
        <v>67.5</v>
      </c>
      <c r="H649">
        <v>72.75</v>
      </c>
      <c r="I649" t="s">
        <v>16</v>
      </c>
      <c r="J649">
        <v>186.45</v>
      </c>
      <c r="K649">
        <v>208.3</v>
      </c>
      <c r="L649">
        <v>168.5</v>
      </c>
      <c r="M649">
        <v>185.8</v>
      </c>
      <c r="N649">
        <v>6186.45</v>
      </c>
      <c r="O649">
        <v>275</v>
      </c>
      <c r="P649">
        <f>VLOOKUP($A649,Sheet2!$A:$E,2,0)</f>
        <v>6150.95</v>
      </c>
      <c r="Q649">
        <f>VLOOKUP($A649,Sheet2!$A:$E,3,0)</f>
        <v>6223.4</v>
      </c>
      <c r="R649">
        <f>VLOOKUP($A649,Sheet2!$A:$E,4,0)</f>
        <v>6148.6</v>
      </c>
      <c r="S649">
        <f>VLOOKUP($A649,Sheet2!$A:$E,5,0)</f>
        <v>6186.45</v>
      </c>
      <c r="T649">
        <f t="shared" si="191"/>
        <v>84.900000000000546</v>
      </c>
      <c r="U649">
        <f t="shared" si="192"/>
        <v>85.65</v>
      </c>
      <c r="V649">
        <f t="shared" si="193"/>
        <v>168.5</v>
      </c>
      <c r="W649">
        <f t="shared" si="194"/>
        <v>190.89999999999964</v>
      </c>
      <c r="X649" s="5">
        <f t="shared" si="195"/>
        <v>255.45</v>
      </c>
      <c r="Y649">
        <f t="shared" si="196"/>
        <v>293.20000000000056</v>
      </c>
      <c r="Z649">
        <f t="shared" si="197"/>
        <v>254.15</v>
      </c>
      <c r="AA649">
        <f t="shared" si="198"/>
        <v>258.55</v>
      </c>
      <c r="AB649">
        <f>IF(Z649/X649&lt;'model parameter'!$B$2,'model parameter'!$B$2,IF(Y649/X649&gt;'model parameter'!$B$1,'model parameter'!$B$1,AA649/X649))</f>
        <v>1.1100000000000001</v>
      </c>
      <c r="AC649">
        <f t="shared" si="208"/>
        <v>0.12187786716045007</v>
      </c>
      <c r="AD649">
        <f t="shared" si="206"/>
        <v>3.5948414809489355</v>
      </c>
      <c r="AF649">
        <f t="shared" si="205"/>
        <v>0.99491094147582704</v>
      </c>
      <c r="AG649">
        <f t="shared" si="199"/>
        <v>1.1477784302211806</v>
      </c>
      <c r="AH649" s="14">
        <f t="shared" si="200"/>
        <v>19218.768396430576</v>
      </c>
      <c r="AI649">
        <f t="shared" si="201"/>
        <v>21203.53194242957</v>
      </c>
      <c r="AJ649" s="14">
        <f t="shared" si="202"/>
        <v>1984.7635459989942</v>
      </c>
      <c r="AK649" s="14">
        <f t="shared" si="207"/>
        <v>17463.187448549721</v>
      </c>
      <c r="AL649">
        <f t="shared" si="203"/>
        <v>1.1032721506945062</v>
      </c>
      <c r="AM649">
        <f t="shared" si="209"/>
        <v>1.1895223964663512E-3</v>
      </c>
      <c r="AN649" s="15">
        <f t="shared" si="204"/>
        <v>0</v>
      </c>
    </row>
    <row r="650" spans="1:40" x14ac:dyDescent="0.25">
      <c r="A650" s="2">
        <v>40458</v>
      </c>
      <c r="B650" s="2">
        <v>40479</v>
      </c>
      <c r="C650" t="s">
        <v>15</v>
      </c>
      <c r="D650">
        <v>6100</v>
      </c>
      <c r="E650">
        <v>70.099999999999994</v>
      </c>
      <c r="F650">
        <v>103</v>
      </c>
      <c r="G650">
        <v>62.4</v>
      </c>
      <c r="H650">
        <v>95.55</v>
      </c>
      <c r="I650" t="s">
        <v>16</v>
      </c>
      <c r="J650">
        <v>184.9</v>
      </c>
      <c r="K650">
        <v>192</v>
      </c>
      <c r="L650">
        <v>133.4</v>
      </c>
      <c r="M650">
        <v>139.85</v>
      </c>
      <c r="N650">
        <v>6120.3</v>
      </c>
      <c r="O650">
        <v>275</v>
      </c>
      <c r="P650">
        <f>VLOOKUP($A650,Sheet2!$A:$E,2,0)</f>
        <v>6186.85</v>
      </c>
      <c r="Q650">
        <f>VLOOKUP($A650,Sheet2!$A:$E,3,0)</f>
        <v>6199.45</v>
      </c>
      <c r="R650">
        <f>VLOOKUP($A650,Sheet2!$A:$E,4,0)</f>
        <v>6107.5</v>
      </c>
      <c r="S650">
        <f>VLOOKUP($A650,Sheet2!$A:$E,5,0)</f>
        <v>6120.3</v>
      </c>
      <c r="T650">
        <f t="shared" si="191"/>
        <v>92.550000000000182</v>
      </c>
      <c r="U650">
        <f t="shared" si="192"/>
        <v>103</v>
      </c>
      <c r="V650">
        <f t="shared" si="193"/>
        <v>133.4</v>
      </c>
      <c r="W650">
        <f t="shared" si="194"/>
        <v>161.84999999999945</v>
      </c>
      <c r="X650" s="5">
        <f t="shared" si="195"/>
        <v>255</v>
      </c>
      <c r="Y650">
        <f t="shared" si="196"/>
        <v>284.55000000000018</v>
      </c>
      <c r="Z650">
        <f t="shared" si="197"/>
        <v>224.24999999999946</v>
      </c>
      <c r="AA650">
        <f t="shared" si="198"/>
        <v>235.39999999999998</v>
      </c>
      <c r="AB650">
        <f>IF(Z650/X650&lt;'model parameter'!$B$2,'model parameter'!$B$2,IF(Y650/X650&gt;'model parameter'!$B$1,'model parameter'!$B$1,AA650/X650))</f>
        <v>1.1100000000000001</v>
      </c>
      <c r="AC650">
        <f t="shared" si="208"/>
        <v>0.1352844325480996</v>
      </c>
      <c r="AD650">
        <f t="shared" si="206"/>
        <v>3.7048414809489358</v>
      </c>
      <c r="AF650">
        <f t="shared" si="205"/>
        <v>0.87941176470588023</v>
      </c>
      <c r="AG650">
        <f t="shared" si="199"/>
        <v>1.1158823529411772</v>
      </c>
      <c r="AH650" s="14">
        <f t="shared" si="200"/>
        <v>19184.995817242499</v>
      </c>
      <c r="AI650">
        <f t="shared" si="201"/>
        <v>21166.096714599098</v>
      </c>
      <c r="AJ650" s="14">
        <f t="shared" si="202"/>
        <v>1981.1008973565986</v>
      </c>
      <c r="AK650" s="14">
        <f t="shared" si="207"/>
        <v>19444.28834590632</v>
      </c>
      <c r="AL650">
        <f t="shared" si="203"/>
        <v>1.1032630351462513</v>
      </c>
      <c r="AM650">
        <f t="shared" si="209"/>
        <v>1.3123560894999092E-3</v>
      </c>
      <c r="AN650" s="15">
        <f t="shared" si="204"/>
        <v>1</v>
      </c>
    </row>
    <row r="651" spans="1:40" x14ac:dyDescent="0.25">
      <c r="A651" s="2">
        <v>40459</v>
      </c>
      <c r="B651" s="2">
        <v>40479</v>
      </c>
      <c r="C651" t="s">
        <v>15</v>
      </c>
      <c r="D651">
        <v>6100</v>
      </c>
      <c r="E651">
        <v>88.5</v>
      </c>
      <c r="F651">
        <v>109.4</v>
      </c>
      <c r="G651">
        <v>82.6</v>
      </c>
      <c r="H651">
        <v>90.8</v>
      </c>
      <c r="I651" t="s">
        <v>16</v>
      </c>
      <c r="J651">
        <v>148.4</v>
      </c>
      <c r="K651">
        <v>148.4</v>
      </c>
      <c r="L651">
        <v>107.35</v>
      </c>
      <c r="M651">
        <v>122.7</v>
      </c>
      <c r="N651">
        <v>6103.45</v>
      </c>
      <c r="O651">
        <v>275</v>
      </c>
      <c r="P651">
        <f>VLOOKUP($A651,Sheet2!$A:$E,2,0)</f>
        <v>6121.4</v>
      </c>
      <c r="Q651">
        <f>VLOOKUP($A651,Sheet2!$A:$E,3,0)</f>
        <v>6148.6</v>
      </c>
      <c r="R651">
        <f>VLOOKUP($A651,Sheet2!$A:$E,4,0)</f>
        <v>6067</v>
      </c>
      <c r="S651">
        <f>VLOOKUP($A651,Sheet2!$A:$E,5,0)</f>
        <v>6103.45</v>
      </c>
      <c r="T651">
        <f t="shared" si="191"/>
        <v>99.799999999999272</v>
      </c>
      <c r="U651">
        <f t="shared" si="192"/>
        <v>109.4</v>
      </c>
      <c r="V651">
        <f t="shared" si="193"/>
        <v>107.35</v>
      </c>
      <c r="W651">
        <f t="shared" si="194"/>
        <v>131.20000000000073</v>
      </c>
      <c r="X651" s="5">
        <f t="shared" si="195"/>
        <v>236.9</v>
      </c>
      <c r="Y651">
        <f t="shared" si="196"/>
        <v>248.19999999999928</v>
      </c>
      <c r="Z651">
        <f t="shared" si="197"/>
        <v>213.5</v>
      </c>
      <c r="AA651">
        <f t="shared" si="198"/>
        <v>213.5</v>
      </c>
      <c r="AB651">
        <f>IF(Z651/X651&lt;'model parameter'!$B$2,'model parameter'!$B$2,IF(Y651/X651&gt;'model parameter'!$B$1,'model parameter'!$B$1,AA651/X651))</f>
        <v>0.90122414520894889</v>
      </c>
      <c r="AC651">
        <f t="shared" si="208"/>
        <v>0.12192159708323877</v>
      </c>
      <c r="AD651">
        <f t="shared" si="206"/>
        <v>3.6060656261578847</v>
      </c>
      <c r="AF651">
        <f t="shared" si="205"/>
        <v>0.90122414520894889</v>
      </c>
      <c r="AG651">
        <f t="shared" si="199"/>
        <v>1.047699451245248</v>
      </c>
      <c r="AH651" s="14">
        <f t="shared" si="200"/>
        <v>17826.587632122148</v>
      </c>
      <c r="AI651">
        <f t="shared" si="201"/>
        <v>15953.644070736998</v>
      </c>
      <c r="AJ651" s="14">
        <f t="shared" si="202"/>
        <v>-1872.9435613851492</v>
      </c>
      <c r="AK651" s="14">
        <f t="shared" si="207"/>
        <v>17571.34478452117</v>
      </c>
      <c r="AL651">
        <f t="shared" si="203"/>
        <v>0.89493538527753635</v>
      </c>
      <c r="AM651">
        <f t="shared" si="209"/>
        <v>1.1744739025779222E-3</v>
      </c>
      <c r="AN651" s="15">
        <f t="shared" si="204"/>
        <v>0</v>
      </c>
    </row>
    <row r="652" spans="1:40" x14ac:dyDescent="0.25">
      <c r="A652" s="2">
        <v>40462</v>
      </c>
      <c r="B652" s="2">
        <v>40479</v>
      </c>
      <c r="C652" t="s">
        <v>15</v>
      </c>
      <c r="D652">
        <v>6100</v>
      </c>
      <c r="E652">
        <v>69.400000000000006</v>
      </c>
      <c r="F652">
        <v>82.75</v>
      </c>
      <c r="G652">
        <v>62.1</v>
      </c>
      <c r="H652">
        <v>70.05</v>
      </c>
      <c r="I652" t="s">
        <v>16</v>
      </c>
      <c r="J652">
        <v>141.80000000000001</v>
      </c>
      <c r="K652">
        <v>152</v>
      </c>
      <c r="L652">
        <v>118.3</v>
      </c>
      <c r="M652">
        <v>128.55000000000001</v>
      </c>
      <c r="N652">
        <v>6135.85</v>
      </c>
      <c r="O652">
        <v>275</v>
      </c>
      <c r="P652">
        <f>VLOOKUP($A652,Sheet2!$A:$E,2,0)</f>
        <v>6105.95</v>
      </c>
      <c r="Q652">
        <f>VLOOKUP($A652,Sheet2!$A:$E,3,0)</f>
        <v>6187.75</v>
      </c>
      <c r="R652">
        <f>VLOOKUP($A652,Sheet2!$A:$E,4,0)</f>
        <v>6105.95</v>
      </c>
      <c r="S652">
        <f>VLOOKUP($A652,Sheet2!$A:$E,5,0)</f>
        <v>6135.85</v>
      </c>
      <c r="T652">
        <f t="shared" si="191"/>
        <v>64.25</v>
      </c>
      <c r="U652">
        <f t="shared" si="192"/>
        <v>82.75</v>
      </c>
      <c r="V652">
        <f t="shared" si="193"/>
        <v>118.3</v>
      </c>
      <c r="W652">
        <f t="shared" si="194"/>
        <v>149.85000000000036</v>
      </c>
      <c r="X652" s="5">
        <f t="shared" si="195"/>
        <v>211.20000000000002</v>
      </c>
      <c r="Y652">
        <f t="shared" si="196"/>
        <v>216.25</v>
      </c>
      <c r="Z652">
        <f t="shared" si="197"/>
        <v>198.60000000000002</v>
      </c>
      <c r="AA652">
        <f t="shared" si="198"/>
        <v>198.60000000000002</v>
      </c>
      <c r="AB652">
        <f>IF(Z652/X652&lt;'model parameter'!$B$2,'model parameter'!$B$2,IF(Y652/X652&gt;'model parameter'!$B$1,'model parameter'!$B$1,AA652/X652))</f>
        <v>0.94034090909090917</v>
      </c>
      <c r="AC652">
        <f t="shared" si="208"/>
        <v>0.11464786543906828</v>
      </c>
      <c r="AD652">
        <f t="shared" si="206"/>
        <v>3.5464065352487939</v>
      </c>
      <c r="AF652">
        <f t="shared" si="205"/>
        <v>0.94034090909090917</v>
      </c>
      <c r="AG652">
        <f t="shared" si="199"/>
        <v>1.0239109848484849</v>
      </c>
      <c r="AH652" s="14">
        <f t="shared" si="200"/>
        <v>15897.798109603202</v>
      </c>
      <c r="AI652">
        <f t="shared" si="201"/>
        <v>14836.957594913201</v>
      </c>
      <c r="AJ652" s="14">
        <f t="shared" si="202"/>
        <v>-1060.8405146900004</v>
      </c>
      <c r="AK652" s="14">
        <f t="shared" si="207"/>
        <v>16510.50426983117</v>
      </c>
      <c r="AL652">
        <f t="shared" si="203"/>
        <v>0.93327122992905598</v>
      </c>
      <c r="AM652">
        <f t="shared" si="209"/>
        <v>1.0961027035784757E-3</v>
      </c>
      <c r="AN652" s="15">
        <f t="shared" si="204"/>
        <v>0</v>
      </c>
    </row>
    <row r="653" spans="1:40" x14ac:dyDescent="0.25">
      <c r="A653" s="2">
        <v>40463</v>
      </c>
      <c r="B653" s="2">
        <v>40479</v>
      </c>
      <c r="C653" t="s">
        <v>15</v>
      </c>
      <c r="D653">
        <v>6100</v>
      </c>
      <c r="E653">
        <v>74.95</v>
      </c>
      <c r="F653">
        <v>101.55</v>
      </c>
      <c r="G653">
        <v>74</v>
      </c>
      <c r="H653">
        <v>80.95</v>
      </c>
      <c r="I653" t="s">
        <v>16</v>
      </c>
      <c r="J653">
        <v>123</v>
      </c>
      <c r="K653">
        <v>123</v>
      </c>
      <c r="L653">
        <v>84</v>
      </c>
      <c r="M653">
        <v>98.5</v>
      </c>
      <c r="N653">
        <v>6090.9</v>
      </c>
      <c r="O653">
        <v>275</v>
      </c>
      <c r="P653">
        <f>VLOOKUP($A653,Sheet2!$A:$E,2,0)</f>
        <v>6135.95</v>
      </c>
      <c r="Q653">
        <f>VLOOKUP($A653,Sheet2!$A:$E,3,0)</f>
        <v>6144.95</v>
      </c>
      <c r="R653">
        <f>VLOOKUP($A653,Sheet2!$A:$E,4,0)</f>
        <v>6057.95</v>
      </c>
      <c r="S653">
        <f>VLOOKUP($A653,Sheet2!$A:$E,5,0)</f>
        <v>6090.9</v>
      </c>
      <c r="T653">
        <f t="shared" si="191"/>
        <v>78.050000000000182</v>
      </c>
      <c r="U653">
        <f t="shared" si="192"/>
        <v>101.55</v>
      </c>
      <c r="V653">
        <f t="shared" si="193"/>
        <v>84</v>
      </c>
      <c r="W653">
        <f t="shared" si="194"/>
        <v>118.94999999999982</v>
      </c>
      <c r="X653" s="5">
        <f t="shared" si="195"/>
        <v>197.95</v>
      </c>
      <c r="Y653">
        <f t="shared" si="196"/>
        <v>201.05000000000018</v>
      </c>
      <c r="Z653">
        <f t="shared" si="197"/>
        <v>179.45</v>
      </c>
      <c r="AA653">
        <f t="shared" si="198"/>
        <v>179.45</v>
      </c>
      <c r="AB653">
        <f>IF(Z653/X653&lt;'model parameter'!$B$2,'model parameter'!$B$2,IF(Y653/X653&gt;'model parameter'!$B$1,'model parameter'!$B$1,AA653/X653))</f>
        <v>0.90654205607476634</v>
      </c>
      <c r="AC653">
        <f t="shared" si="208"/>
        <v>0.10393311165971611</v>
      </c>
      <c r="AD653">
        <f t="shared" si="206"/>
        <v>3.45294859132356</v>
      </c>
      <c r="AF653">
        <f t="shared" si="205"/>
        <v>0.90654205607476634</v>
      </c>
      <c r="AG653">
        <f t="shared" si="199"/>
        <v>1.0156605203334186</v>
      </c>
      <c r="AH653" s="14">
        <f t="shared" si="200"/>
        <v>14903.383277954325</v>
      </c>
      <c r="AI653">
        <f t="shared" si="201"/>
        <v>13401.753164575899</v>
      </c>
      <c r="AJ653" s="14">
        <f t="shared" si="202"/>
        <v>-1501.6301133784254</v>
      </c>
      <c r="AK653" s="14">
        <f t="shared" si="207"/>
        <v>15008.874156452745</v>
      </c>
      <c r="AL653">
        <f t="shared" si="203"/>
        <v>0.8992423340813025</v>
      </c>
      <c r="AM653">
        <f t="shared" si="209"/>
        <v>9.8566195355873445E-4</v>
      </c>
      <c r="AN653" s="15">
        <f t="shared" si="204"/>
        <v>0</v>
      </c>
    </row>
    <row r="654" spans="1:40" x14ac:dyDescent="0.25">
      <c r="A654" s="2">
        <v>40464</v>
      </c>
      <c r="B654" s="2">
        <v>40479</v>
      </c>
      <c r="C654" t="s">
        <v>15</v>
      </c>
      <c r="D654">
        <v>6100</v>
      </c>
      <c r="E654">
        <v>70</v>
      </c>
      <c r="F654">
        <v>77.2</v>
      </c>
      <c r="G654">
        <v>29.55</v>
      </c>
      <c r="H654">
        <v>30.55</v>
      </c>
      <c r="I654" t="s">
        <v>16</v>
      </c>
      <c r="J654">
        <v>106.9</v>
      </c>
      <c r="K654">
        <v>210.65</v>
      </c>
      <c r="L654">
        <v>94.5</v>
      </c>
      <c r="M654">
        <v>203.5</v>
      </c>
      <c r="N654">
        <v>6233.9</v>
      </c>
      <c r="O654">
        <v>275</v>
      </c>
      <c r="P654">
        <f>VLOOKUP($A654,Sheet2!$A:$E,2,0)</f>
        <v>6091.45</v>
      </c>
      <c r="Q654">
        <f>VLOOKUP($A654,Sheet2!$A:$E,3,0)</f>
        <v>6240.25</v>
      </c>
      <c r="R654">
        <f>VLOOKUP($A654,Sheet2!$A:$E,4,0)</f>
        <v>6089.75</v>
      </c>
      <c r="S654">
        <f>VLOOKUP($A654,Sheet2!$A:$E,5,0)</f>
        <v>6233.9</v>
      </c>
      <c r="T654">
        <f t="shared" si="191"/>
        <v>70.399999999999636</v>
      </c>
      <c r="U654">
        <f t="shared" si="192"/>
        <v>77.2</v>
      </c>
      <c r="V654">
        <f t="shared" si="193"/>
        <v>94.5</v>
      </c>
      <c r="W654">
        <f t="shared" si="194"/>
        <v>169.80000000000018</v>
      </c>
      <c r="X654" s="5">
        <f t="shared" si="195"/>
        <v>176.9</v>
      </c>
      <c r="Y654">
        <f t="shared" si="196"/>
        <v>281.04999999999961</v>
      </c>
      <c r="Z654">
        <f t="shared" si="197"/>
        <v>171.7</v>
      </c>
      <c r="AA654">
        <f t="shared" si="198"/>
        <v>234.05</v>
      </c>
      <c r="AB654">
        <f>IF(Z654/X654&lt;'model parameter'!$B$2,'model parameter'!$B$2,IF(Y654/X654&gt;'model parameter'!$B$1,'model parameter'!$B$1,AA654/X654))</f>
        <v>1.1100000000000001</v>
      </c>
      <c r="AC654">
        <f t="shared" si="208"/>
        <v>0.11536575394228489</v>
      </c>
      <c r="AD654">
        <f t="shared" si="206"/>
        <v>3.5629485913235603</v>
      </c>
      <c r="AF654">
        <f t="shared" si="205"/>
        <v>0.97060486150367431</v>
      </c>
      <c r="AG654">
        <f t="shared" si="199"/>
        <v>1.5887507066139039</v>
      </c>
      <c r="AH654" s="14">
        <f t="shared" si="200"/>
        <v>13323.577073712151</v>
      </c>
      <c r="AI654">
        <f t="shared" si="201"/>
        <v>14669.00495113326</v>
      </c>
      <c r="AJ654" s="14">
        <f t="shared" si="202"/>
        <v>1345.4278774211089</v>
      </c>
      <c r="AK654" s="14">
        <f t="shared" si="207"/>
        <v>16354.302033873853</v>
      </c>
      <c r="AL654">
        <f t="shared" si="203"/>
        <v>1.1009809805563164</v>
      </c>
      <c r="AM654">
        <f t="shared" si="209"/>
        <v>1.0851950641261499E-3</v>
      </c>
      <c r="AN654" s="15">
        <f t="shared" si="204"/>
        <v>0</v>
      </c>
    </row>
    <row r="655" spans="1:40" x14ac:dyDescent="0.25">
      <c r="A655" s="2">
        <v>40465</v>
      </c>
      <c r="B655" s="2">
        <v>40479</v>
      </c>
      <c r="C655" t="s">
        <v>15</v>
      </c>
      <c r="D655">
        <v>6100</v>
      </c>
      <c r="E655">
        <v>25</v>
      </c>
      <c r="F655">
        <v>57.4</v>
      </c>
      <c r="G655">
        <v>21.55</v>
      </c>
      <c r="H655">
        <v>50</v>
      </c>
      <c r="I655" t="s">
        <v>16</v>
      </c>
      <c r="J655">
        <v>210</v>
      </c>
      <c r="K655">
        <v>239.85</v>
      </c>
      <c r="L655">
        <v>134.5</v>
      </c>
      <c r="M655">
        <v>145.5</v>
      </c>
      <c r="N655">
        <v>6177.35</v>
      </c>
      <c r="O655">
        <v>275</v>
      </c>
      <c r="P655">
        <f>VLOOKUP($A655,Sheet2!$A:$E,2,0)</f>
        <v>6234.3</v>
      </c>
      <c r="Q655">
        <f>VLOOKUP($A655,Sheet2!$A:$E,3,0)</f>
        <v>6284.1</v>
      </c>
      <c r="R655">
        <f>VLOOKUP($A655,Sheet2!$A:$E,4,0)</f>
        <v>6157.9</v>
      </c>
      <c r="S655">
        <f>VLOOKUP($A655,Sheet2!$A:$E,5,0)</f>
        <v>6177.35</v>
      </c>
      <c r="T655">
        <f t="shared" si="191"/>
        <v>55.75</v>
      </c>
      <c r="U655">
        <f t="shared" si="192"/>
        <v>57.4</v>
      </c>
      <c r="V655">
        <f t="shared" si="193"/>
        <v>134.5</v>
      </c>
      <c r="W655">
        <f t="shared" si="194"/>
        <v>205.65000000000055</v>
      </c>
      <c r="X655" s="5">
        <f t="shared" si="195"/>
        <v>235</v>
      </c>
      <c r="Y655">
        <f t="shared" si="196"/>
        <v>295.60000000000002</v>
      </c>
      <c r="Z655">
        <f t="shared" si="197"/>
        <v>191.9</v>
      </c>
      <c r="AA655">
        <f t="shared" si="198"/>
        <v>195.5</v>
      </c>
      <c r="AB655">
        <f>IF(Z655/X655&lt;'model parameter'!$B$2,'model parameter'!$B$2,IF(Y655/X655&gt;'model parameter'!$B$1,'model parameter'!$B$1,AA655/X655))</f>
        <v>1.1100000000000001</v>
      </c>
      <c r="AC655">
        <f t="shared" si="208"/>
        <v>0.12805598687593625</v>
      </c>
      <c r="AD655">
        <f t="shared" si="206"/>
        <v>3.6729485913235607</v>
      </c>
      <c r="AF655">
        <f t="shared" si="205"/>
        <v>0.81659574468085105</v>
      </c>
      <c r="AG655">
        <f t="shared" si="199"/>
        <v>1.2578723404255321</v>
      </c>
      <c r="AH655" s="14">
        <f t="shared" si="200"/>
        <v>17683.992297772496</v>
      </c>
      <c r="AI655">
        <f t="shared" si="201"/>
        <v>19502.308811022696</v>
      </c>
      <c r="AJ655" s="14">
        <f t="shared" si="202"/>
        <v>1818.3165132501999</v>
      </c>
      <c r="AK655" s="14">
        <f t="shared" si="207"/>
        <v>18172.618547124053</v>
      </c>
      <c r="AL655">
        <f t="shared" si="203"/>
        <v>1.1028227383631715</v>
      </c>
      <c r="AM655">
        <f t="shared" si="209"/>
        <v>1.1967777922777981E-3</v>
      </c>
      <c r="AN655" s="15">
        <f t="shared" si="204"/>
        <v>1</v>
      </c>
    </row>
    <row r="656" spans="1:40" x14ac:dyDescent="0.25">
      <c r="A656" s="2">
        <v>40466</v>
      </c>
      <c r="B656" s="2">
        <v>40479</v>
      </c>
      <c r="C656" t="s">
        <v>15</v>
      </c>
      <c r="D656">
        <v>6100</v>
      </c>
      <c r="E656">
        <v>49.7</v>
      </c>
      <c r="F656">
        <v>101.9</v>
      </c>
      <c r="G656">
        <v>30.25</v>
      </c>
      <c r="H656">
        <v>91.1</v>
      </c>
      <c r="I656" t="s">
        <v>16</v>
      </c>
      <c r="J656">
        <v>150</v>
      </c>
      <c r="K656">
        <v>162.94999999999999</v>
      </c>
      <c r="L656">
        <v>74</v>
      </c>
      <c r="M656">
        <v>84</v>
      </c>
      <c r="N656">
        <v>6062.65</v>
      </c>
      <c r="O656">
        <v>275</v>
      </c>
      <c r="P656">
        <f>VLOOKUP($A656,Sheet2!$A:$E,2,0)</f>
        <v>6175.9</v>
      </c>
      <c r="Q656">
        <f>VLOOKUP($A656,Sheet2!$A:$E,3,0)</f>
        <v>6200.6</v>
      </c>
      <c r="R656">
        <f>VLOOKUP($A656,Sheet2!$A:$E,4,0)</f>
        <v>6050.35</v>
      </c>
      <c r="S656">
        <f>VLOOKUP($A656,Sheet2!$A:$E,5,0)</f>
        <v>6062.65</v>
      </c>
      <c r="T656">
        <f t="shared" si="191"/>
        <v>62.349999999999454</v>
      </c>
      <c r="U656">
        <f t="shared" si="192"/>
        <v>101.9</v>
      </c>
      <c r="V656">
        <f t="shared" si="193"/>
        <v>74</v>
      </c>
      <c r="W656">
        <f t="shared" si="194"/>
        <v>130.85000000000036</v>
      </c>
      <c r="X656" s="5">
        <f t="shared" si="195"/>
        <v>199.7</v>
      </c>
      <c r="Y656">
        <f t="shared" si="196"/>
        <v>225.29999999999944</v>
      </c>
      <c r="Z656">
        <f t="shared" si="197"/>
        <v>161.10000000000036</v>
      </c>
      <c r="AA656">
        <f t="shared" si="198"/>
        <v>175.1</v>
      </c>
      <c r="AB656">
        <f>IF(Z656/X656&lt;'model parameter'!$B$2,'model parameter'!$B$2,IF(Y656/X656&gt;'model parameter'!$B$1,'model parameter'!$B$1,AA656/X656))</f>
        <v>1.1100000000000001</v>
      </c>
      <c r="AC656">
        <f t="shared" si="208"/>
        <v>0.14214214543228926</v>
      </c>
      <c r="AD656">
        <f t="shared" si="206"/>
        <v>3.782948591323561</v>
      </c>
      <c r="AF656">
        <f t="shared" si="205"/>
        <v>0.80671006509764831</v>
      </c>
      <c r="AG656">
        <f t="shared" si="199"/>
        <v>1.1281922884326463</v>
      </c>
      <c r="AH656" s="14">
        <f t="shared" si="200"/>
        <v>15034.721085907948</v>
      </c>
      <c r="AI656">
        <f t="shared" si="201"/>
        <v>16565.723161210357</v>
      </c>
      <c r="AJ656" s="14">
        <f t="shared" si="202"/>
        <v>1531.0020753024091</v>
      </c>
      <c r="AK656" s="14">
        <f t="shared" si="207"/>
        <v>19703.620622426461</v>
      </c>
      <c r="AL656">
        <f t="shared" si="203"/>
        <v>1.1018310926125139</v>
      </c>
      <c r="AM656">
        <f t="shared" si="209"/>
        <v>1.3186469824798385E-3</v>
      </c>
      <c r="AN656" s="15">
        <f t="shared" si="204"/>
        <v>1</v>
      </c>
    </row>
    <row r="657" spans="1:40" x14ac:dyDescent="0.25">
      <c r="A657" s="2">
        <v>40469</v>
      </c>
      <c r="B657" s="2">
        <v>40479</v>
      </c>
      <c r="C657" t="s">
        <v>15</v>
      </c>
      <c r="D657">
        <v>6100</v>
      </c>
      <c r="E657">
        <v>91.25</v>
      </c>
      <c r="F657">
        <v>140.5</v>
      </c>
      <c r="G657">
        <v>58.55</v>
      </c>
      <c r="H657">
        <v>67.400000000000006</v>
      </c>
      <c r="I657" t="s">
        <v>16</v>
      </c>
      <c r="J657">
        <v>75</v>
      </c>
      <c r="K657">
        <v>96.9</v>
      </c>
      <c r="L657">
        <v>46</v>
      </c>
      <c r="M657">
        <v>89.65</v>
      </c>
      <c r="N657">
        <v>6075.95</v>
      </c>
      <c r="O657">
        <v>275</v>
      </c>
      <c r="P657">
        <f>VLOOKUP($A657,Sheet2!$A:$E,2,0)</f>
        <v>6112.75</v>
      </c>
      <c r="Q657">
        <f>VLOOKUP($A657,Sheet2!$A:$E,3,0)</f>
        <v>6115.1</v>
      </c>
      <c r="R657">
        <f>VLOOKUP($A657,Sheet2!$A:$E,4,0)</f>
        <v>5985.1</v>
      </c>
      <c r="S657">
        <f>VLOOKUP($A657,Sheet2!$A:$E,5,0)</f>
        <v>6075.95</v>
      </c>
      <c r="T657">
        <f t="shared" si="191"/>
        <v>81.799999999999272</v>
      </c>
      <c r="U657">
        <f t="shared" si="192"/>
        <v>140.5</v>
      </c>
      <c r="V657">
        <f t="shared" si="193"/>
        <v>46</v>
      </c>
      <c r="W657">
        <f t="shared" si="194"/>
        <v>73.650000000000546</v>
      </c>
      <c r="X657" s="5">
        <f t="shared" si="195"/>
        <v>166.25</v>
      </c>
      <c r="Y657">
        <f t="shared" si="196"/>
        <v>186.5</v>
      </c>
      <c r="Z657">
        <f t="shared" si="197"/>
        <v>132.20000000000056</v>
      </c>
      <c r="AA657">
        <f t="shared" si="198"/>
        <v>157.05000000000001</v>
      </c>
      <c r="AB657">
        <f>IF(Z657/X657&lt;'model parameter'!$B$2,'model parameter'!$B$2,IF(Y657/X657&gt;'model parameter'!$B$1,'model parameter'!$B$1,AA657/X657))</f>
        <v>1.1100000000000001</v>
      </c>
      <c r="AC657">
        <f t="shared" si="208"/>
        <v>0.15777778142984109</v>
      </c>
      <c r="AD657">
        <f t="shared" si="206"/>
        <v>3.8929485913235613</v>
      </c>
      <c r="AF657">
        <f t="shared" si="205"/>
        <v>0.79518796992481533</v>
      </c>
      <c r="AG657">
        <f t="shared" si="199"/>
        <v>1.1218045112781956</v>
      </c>
      <c r="AH657" s="14">
        <f t="shared" si="200"/>
        <v>12524.292699594374</v>
      </c>
      <c r="AI657">
        <f t="shared" si="201"/>
        <v>13783.037892478827</v>
      </c>
      <c r="AJ657" s="14">
        <f t="shared" si="202"/>
        <v>1258.745192884453</v>
      </c>
      <c r="AK657" s="14">
        <f t="shared" si="207"/>
        <v>20962.365815310914</v>
      </c>
      <c r="AL657">
        <f t="shared" si="203"/>
        <v>1.100504293781414</v>
      </c>
      <c r="AM657">
        <f t="shared" si="209"/>
        <v>1.4511766662009672E-3</v>
      </c>
      <c r="AN657" s="15">
        <f t="shared" si="204"/>
        <v>1</v>
      </c>
    </row>
    <row r="658" spans="1:40" x14ac:dyDescent="0.25">
      <c r="A658" s="2">
        <v>40470</v>
      </c>
      <c r="B658" s="2">
        <v>40479</v>
      </c>
      <c r="C658" t="s">
        <v>15</v>
      </c>
      <c r="D658">
        <v>6100</v>
      </c>
      <c r="E658">
        <v>58</v>
      </c>
      <c r="F658">
        <v>121.95</v>
      </c>
      <c r="G658">
        <v>44.7</v>
      </c>
      <c r="H658">
        <v>106.9</v>
      </c>
      <c r="I658" t="s">
        <v>16</v>
      </c>
      <c r="J658">
        <v>95</v>
      </c>
      <c r="K658">
        <v>111</v>
      </c>
      <c r="L658">
        <v>45.1</v>
      </c>
      <c r="M658">
        <v>53.75</v>
      </c>
      <c r="N658">
        <v>6027.3</v>
      </c>
      <c r="O658">
        <v>275</v>
      </c>
      <c r="P658">
        <f>VLOOKUP($A658,Sheet2!$A:$E,2,0)</f>
        <v>6114.45</v>
      </c>
      <c r="Q658">
        <f>VLOOKUP($A658,Sheet2!$A:$E,3,0)</f>
        <v>6127.05</v>
      </c>
      <c r="R658">
        <f>VLOOKUP($A658,Sheet2!$A:$E,4,0)</f>
        <v>6008.15</v>
      </c>
      <c r="S658">
        <f>VLOOKUP($A658,Sheet2!$A:$E,5,0)</f>
        <v>6027.3</v>
      </c>
      <c r="T658">
        <f t="shared" si="191"/>
        <v>83.949999999999818</v>
      </c>
      <c r="U658">
        <f t="shared" si="192"/>
        <v>121.95</v>
      </c>
      <c r="V658">
        <f t="shared" si="193"/>
        <v>45.1</v>
      </c>
      <c r="W658">
        <f t="shared" si="194"/>
        <v>71.75</v>
      </c>
      <c r="X658" s="5">
        <f t="shared" si="195"/>
        <v>153</v>
      </c>
      <c r="Y658">
        <f t="shared" si="196"/>
        <v>194.94999999999982</v>
      </c>
      <c r="Z658">
        <f t="shared" si="197"/>
        <v>116.45</v>
      </c>
      <c r="AA658">
        <f t="shared" si="198"/>
        <v>160.65</v>
      </c>
      <c r="AB658">
        <f>IF(Z658/X658&lt;'model parameter'!$B$2,'model parameter'!$B$2,IF(Y658/X658&gt;'model parameter'!$B$1,'model parameter'!$B$1,AA658/X658))</f>
        <v>1.1100000000000001</v>
      </c>
      <c r="AC658">
        <f t="shared" si="208"/>
        <v>0.17513333738712361</v>
      </c>
      <c r="AD658">
        <f t="shared" si="206"/>
        <v>4.0029485913235616</v>
      </c>
      <c r="AF658">
        <f t="shared" si="205"/>
        <v>0.76111111111111118</v>
      </c>
      <c r="AG658">
        <f t="shared" si="199"/>
        <v>1.2741830065359465</v>
      </c>
      <c r="AH658" s="14">
        <f t="shared" si="200"/>
        <v>11529.877867945501</v>
      </c>
      <c r="AI658">
        <f t="shared" si="201"/>
        <v>12680.778406359461</v>
      </c>
      <c r="AJ658" s="14">
        <f t="shared" si="202"/>
        <v>1150.90053841396</v>
      </c>
      <c r="AK658" s="14">
        <f t="shared" si="207"/>
        <v>22113.266353724874</v>
      </c>
      <c r="AL658">
        <f t="shared" si="203"/>
        <v>1.0998189704692023</v>
      </c>
      <c r="AM658">
        <f t="shared" si="209"/>
        <v>1.596031626990077E-3</v>
      </c>
      <c r="AN658" s="15">
        <f t="shared" si="204"/>
        <v>1</v>
      </c>
    </row>
    <row r="659" spans="1:40" x14ac:dyDescent="0.25">
      <c r="A659" s="2">
        <v>40471</v>
      </c>
      <c r="B659" s="2">
        <v>40479</v>
      </c>
      <c r="C659" t="s">
        <v>15</v>
      </c>
      <c r="D659">
        <v>6100</v>
      </c>
      <c r="E659">
        <v>116.5</v>
      </c>
      <c r="F659">
        <v>136</v>
      </c>
      <c r="G659">
        <v>84.15</v>
      </c>
      <c r="H659">
        <v>122.65</v>
      </c>
      <c r="I659" t="s">
        <v>16</v>
      </c>
      <c r="J659">
        <v>48</v>
      </c>
      <c r="K659">
        <v>61.3</v>
      </c>
      <c r="L659">
        <v>28.2</v>
      </c>
      <c r="M659">
        <v>34.5</v>
      </c>
      <c r="N659">
        <v>5982.1</v>
      </c>
      <c r="O659">
        <v>275</v>
      </c>
      <c r="P659">
        <f>VLOOKUP($A659,Sheet2!$A:$E,2,0)</f>
        <v>6002.95</v>
      </c>
      <c r="Q659">
        <f>VLOOKUP($A659,Sheet2!$A:$E,3,0)</f>
        <v>6038.1</v>
      </c>
      <c r="R659">
        <f>VLOOKUP($A659,Sheet2!$A:$E,4,0)</f>
        <v>5966.75</v>
      </c>
      <c r="S659">
        <f>VLOOKUP($A659,Sheet2!$A:$E,5,0)</f>
        <v>5982.1</v>
      </c>
      <c r="T659">
        <f t="shared" si="191"/>
        <v>123.19999999999982</v>
      </c>
      <c r="U659">
        <f t="shared" si="192"/>
        <v>136</v>
      </c>
      <c r="V659">
        <f t="shared" si="193"/>
        <v>28.2</v>
      </c>
      <c r="W659">
        <f t="shared" si="194"/>
        <v>22.25</v>
      </c>
      <c r="X659" s="5">
        <f t="shared" si="195"/>
        <v>164.5</v>
      </c>
      <c r="Y659">
        <f t="shared" si="196"/>
        <v>184.49999999999983</v>
      </c>
      <c r="Z659">
        <f t="shared" si="197"/>
        <v>106.4</v>
      </c>
      <c r="AA659">
        <f t="shared" si="198"/>
        <v>157.15</v>
      </c>
      <c r="AB659">
        <f>IF(Z659/X659&lt;'model parameter'!$B$2,'model parameter'!$B$2,IF(Y659/X659&gt;'model parameter'!$B$1,'model parameter'!$B$1,AA659/X659))</f>
        <v>1.1100000000000001</v>
      </c>
      <c r="AC659">
        <f t="shared" si="208"/>
        <v>0.19439800449970723</v>
      </c>
      <c r="AD659">
        <f t="shared" si="206"/>
        <v>4.1129485913235619</v>
      </c>
      <c r="AF659">
        <f t="shared" si="205"/>
        <v>0.64680851063829792</v>
      </c>
      <c r="AG659">
        <f t="shared" si="199"/>
        <v>1.1215805471124609</v>
      </c>
      <c r="AH659" s="14">
        <f t="shared" si="200"/>
        <v>12392.954891640749</v>
      </c>
      <c r="AI659">
        <f t="shared" si="201"/>
        <v>13637.456450915892</v>
      </c>
      <c r="AJ659" s="14">
        <f t="shared" si="202"/>
        <v>1244.5015592751424</v>
      </c>
      <c r="AK659" s="14">
        <f t="shared" si="207"/>
        <v>23357.767913000018</v>
      </c>
      <c r="AL659">
        <f t="shared" si="203"/>
        <v>1.1004200830356108</v>
      </c>
      <c r="AM659">
        <f t="shared" si="209"/>
        <v>1.7563052554998816E-3</v>
      </c>
      <c r="AN659" s="15">
        <f t="shared" si="204"/>
        <v>1</v>
      </c>
    </row>
    <row r="660" spans="1:40" x14ac:dyDescent="0.25">
      <c r="A660" s="2">
        <v>40472</v>
      </c>
      <c r="B660" s="2">
        <v>40479</v>
      </c>
      <c r="C660" t="s">
        <v>15</v>
      </c>
      <c r="D660">
        <v>6100</v>
      </c>
      <c r="E660">
        <v>114</v>
      </c>
      <c r="F660">
        <v>122</v>
      </c>
      <c r="G660">
        <v>39.299999999999997</v>
      </c>
      <c r="H660">
        <v>45.15</v>
      </c>
      <c r="I660" t="s">
        <v>16</v>
      </c>
      <c r="J660">
        <v>40</v>
      </c>
      <c r="K660">
        <v>91.7</v>
      </c>
      <c r="L660">
        <v>31</v>
      </c>
      <c r="M660">
        <v>82.1</v>
      </c>
      <c r="N660">
        <v>6101.5</v>
      </c>
      <c r="O660">
        <v>275</v>
      </c>
      <c r="P660">
        <f>VLOOKUP($A660,Sheet2!$A:$E,2,0)</f>
        <v>6008.9</v>
      </c>
      <c r="Q660">
        <f>VLOOKUP($A660,Sheet2!$A:$E,3,0)</f>
        <v>6113.5</v>
      </c>
      <c r="R660">
        <f>VLOOKUP($A660,Sheet2!$A:$E,4,0)</f>
        <v>5984.9</v>
      </c>
      <c r="S660">
        <f>VLOOKUP($A660,Sheet2!$A:$E,5,0)</f>
        <v>6101.5</v>
      </c>
      <c r="T660">
        <f t="shared" si="191"/>
        <v>78.199999999999818</v>
      </c>
      <c r="U660">
        <f t="shared" si="192"/>
        <v>122</v>
      </c>
      <c r="V660">
        <f t="shared" si="193"/>
        <v>31</v>
      </c>
      <c r="W660">
        <f t="shared" si="194"/>
        <v>52.800000000000182</v>
      </c>
      <c r="X660" s="5">
        <f t="shared" si="195"/>
        <v>154</v>
      </c>
      <c r="Y660">
        <f t="shared" si="196"/>
        <v>169.89999999999981</v>
      </c>
      <c r="Z660">
        <f t="shared" si="197"/>
        <v>92.100000000000179</v>
      </c>
      <c r="AA660">
        <f t="shared" si="198"/>
        <v>127.25</v>
      </c>
      <c r="AB660">
        <f>IF(Z660/X660&lt;'model parameter'!$B$2,'model parameter'!$B$2,IF(Y660/X660&gt;'model parameter'!$B$1,'model parameter'!$B$1,AA660/X660))</f>
        <v>0.82629870129870131</v>
      </c>
      <c r="AC660">
        <f t="shared" si="208"/>
        <v>0.16063081865316717</v>
      </c>
      <c r="AD660">
        <f t="shared" si="206"/>
        <v>3.9392472926222633</v>
      </c>
      <c r="AF660">
        <f t="shared" si="205"/>
        <v>0.59805194805194917</v>
      </c>
      <c r="AG660">
        <f t="shared" si="199"/>
        <v>1.103246753246752</v>
      </c>
      <c r="AH660" s="14">
        <f t="shared" si="200"/>
        <v>11604.928043919001</v>
      </c>
      <c r="AI660">
        <f t="shared" si="201"/>
        <v>9489.6032291394986</v>
      </c>
      <c r="AJ660" s="14">
        <f t="shared" si="202"/>
        <v>-2115.324814779502</v>
      </c>
      <c r="AK660" s="14">
        <f t="shared" si="207"/>
        <v>21242.443098220516</v>
      </c>
      <c r="AL660">
        <f t="shared" si="203"/>
        <v>0.81772184999562014</v>
      </c>
      <c r="AM660">
        <f t="shared" si="209"/>
        <v>1.4361691826843934E-3</v>
      </c>
      <c r="AN660" s="15">
        <f t="shared" si="204"/>
        <v>1</v>
      </c>
    </row>
    <row r="661" spans="1:40" x14ac:dyDescent="0.25">
      <c r="A661" s="2">
        <v>40473</v>
      </c>
      <c r="B661" s="2">
        <v>40479</v>
      </c>
      <c r="C661" t="s">
        <v>15</v>
      </c>
      <c r="D661">
        <v>6100</v>
      </c>
      <c r="E661">
        <v>43</v>
      </c>
      <c r="F661">
        <v>77.099999999999994</v>
      </c>
      <c r="G661">
        <v>36.25</v>
      </c>
      <c r="H661">
        <v>55.35</v>
      </c>
      <c r="I661" t="s">
        <v>16</v>
      </c>
      <c r="J661">
        <v>79.75</v>
      </c>
      <c r="K661">
        <v>85</v>
      </c>
      <c r="L661">
        <v>35.200000000000003</v>
      </c>
      <c r="M661">
        <v>45.95</v>
      </c>
      <c r="N661">
        <v>6066.05</v>
      </c>
      <c r="O661">
        <v>275</v>
      </c>
      <c r="P661">
        <f>VLOOKUP($A661,Sheet2!$A:$E,2,0)</f>
        <v>6113.4</v>
      </c>
      <c r="Q661">
        <f>VLOOKUP($A661,Sheet2!$A:$E,3,0)</f>
        <v>6121.1</v>
      </c>
      <c r="R661">
        <f>VLOOKUP($A661,Sheet2!$A:$E,4,0)</f>
        <v>6041.35</v>
      </c>
      <c r="S661">
        <f>VLOOKUP($A661,Sheet2!$A:$E,5,0)</f>
        <v>6066.05</v>
      </c>
      <c r="T661">
        <f t="shared" si="191"/>
        <v>63.899999999999636</v>
      </c>
      <c r="U661">
        <f t="shared" si="192"/>
        <v>77.099999999999994</v>
      </c>
      <c r="V661">
        <f t="shared" si="193"/>
        <v>35.200000000000003</v>
      </c>
      <c r="W661">
        <f t="shared" si="194"/>
        <v>57.350000000000364</v>
      </c>
      <c r="X661" s="5">
        <f t="shared" si="195"/>
        <v>122.75</v>
      </c>
      <c r="Y661">
        <f t="shared" si="196"/>
        <v>148.89999999999964</v>
      </c>
      <c r="Z661">
        <f t="shared" si="197"/>
        <v>93.600000000000364</v>
      </c>
      <c r="AA661">
        <f t="shared" si="198"/>
        <v>101.30000000000001</v>
      </c>
      <c r="AB661">
        <f>IF(Z661/X661&lt;'model parameter'!$B$2,'model parameter'!$B$2,IF(Y661/X661&gt;'model parameter'!$B$1,'model parameter'!$B$1,AA661/X661))</f>
        <v>1.1100000000000001</v>
      </c>
      <c r="AC661">
        <f t="shared" si="208"/>
        <v>0.17830020870501556</v>
      </c>
      <c r="AD661">
        <f t="shared" si="206"/>
        <v>4.0492472926222636</v>
      </c>
      <c r="AF661">
        <f t="shared" si="205"/>
        <v>0.76252545824847551</v>
      </c>
      <c r="AG661">
        <f t="shared" si="199"/>
        <v>1.2130346232179197</v>
      </c>
      <c r="AH661" s="14">
        <f t="shared" si="200"/>
        <v>9259.6100447471254</v>
      </c>
      <c r="AI661">
        <f t="shared" si="201"/>
        <v>10164.299202200156</v>
      </c>
      <c r="AJ661" s="14">
        <f t="shared" si="202"/>
        <v>904.68915745303093</v>
      </c>
      <c r="AK661" s="14">
        <f t="shared" si="207"/>
        <v>22147.132255673547</v>
      </c>
      <c r="AL661">
        <f t="shared" si="203"/>
        <v>1.0977027275534406</v>
      </c>
      <c r="AM661">
        <f t="shared" si="209"/>
        <v>1.576486829060854E-3</v>
      </c>
      <c r="AN661" s="15">
        <f t="shared" si="204"/>
        <v>1</v>
      </c>
    </row>
    <row r="662" spans="1:40" x14ac:dyDescent="0.25">
      <c r="A662" s="2">
        <v>40476</v>
      </c>
      <c r="B662" s="2">
        <v>40479</v>
      </c>
      <c r="C662" t="s">
        <v>15</v>
      </c>
      <c r="D662">
        <v>6100</v>
      </c>
      <c r="E662">
        <v>41</v>
      </c>
      <c r="F662">
        <v>42</v>
      </c>
      <c r="G662">
        <v>20.25</v>
      </c>
      <c r="H662">
        <v>26.3</v>
      </c>
      <c r="I662" t="s">
        <v>16</v>
      </c>
      <c r="J662">
        <v>59.95</v>
      </c>
      <c r="K662">
        <v>100</v>
      </c>
      <c r="L662">
        <v>52.2</v>
      </c>
      <c r="M662">
        <v>60.5</v>
      </c>
      <c r="N662">
        <v>6105.8</v>
      </c>
      <c r="O662">
        <v>275</v>
      </c>
      <c r="P662">
        <f>VLOOKUP($A662,Sheet2!$A:$E,2,0)</f>
        <v>6101.25</v>
      </c>
      <c r="Q662">
        <f>VLOOKUP($A662,Sheet2!$A:$E,3,0)</f>
        <v>6151.3</v>
      </c>
      <c r="R662">
        <f>VLOOKUP($A662,Sheet2!$A:$E,4,0)</f>
        <v>6094.6</v>
      </c>
      <c r="S662">
        <f>VLOOKUP($A662,Sheet2!$A:$E,5,0)</f>
        <v>6105.8</v>
      </c>
      <c r="T662">
        <f t="shared" si="191"/>
        <v>48.699999999999818</v>
      </c>
      <c r="U662">
        <f t="shared" si="192"/>
        <v>42</v>
      </c>
      <c r="V662">
        <f t="shared" si="193"/>
        <v>52.2</v>
      </c>
      <c r="W662">
        <f t="shared" si="194"/>
        <v>71.550000000000182</v>
      </c>
      <c r="X662" s="5">
        <f t="shared" si="195"/>
        <v>100.95</v>
      </c>
      <c r="Y662">
        <f t="shared" si="196"/>
        <v>148.69999999999982</v>
      </c>
      <c r="Z662">
        <f t="shared" si="197"/>
        <v>86.8</v>
      </c>
      <c r="AA662">
        <f t="shared" si="198"/>
        <v>86.8</v>
      </c>
      <c r="AB662">
        <f>IF(Z662/X662&lt;'model parameter'!$B$2,'model parameter'!$B$2,IF(Y662/X662&gt;'model parameter'!$B$1,'model parameter'!$B$1,AA662/X662))</f>
        <v>1.1100000000000001</v>
      </c>
      <c r="AC662">
        <f t="shared" si="208"/>
        <v>0.1979132316625673</v>
      </c>
      <c r="AD662">
        <f t="shared" si="206"/>
        <v>4.1592472926222639</v>
      </c>
      <c r="AF662">
        <f t="shared" si="205"/>
        <v>0.85983159980188206</v>
      </c>
      <c r="AG662">
        <f t="shared" si="199"/>
        <v>1.4730064388311026</v>
      </c>
      <c r="AH662" s="14">
        <f t="shared" si="200"/>
        <v>7623.5162085248248</v>
      </c>
      <c r="AI662">
        <f t="shared" si="201"/>
        <v>8350.77038730188</v>
      </c>
      <c r="AJ662" s="14">
        <f t="shared" si="202"/>
        <v>727.25417877705513</v>
      </c>
      <c r="AK662" s="14">
        <f t="shared" si="207"/>
        <v>22874.3864344506</v>
      </c>
      <c r="AL662">
        <f t="shared" si="203"/>
        <v>1.0953961608901441</v>
      </c>
      <c r="AM662">
        <f t="shared" si="209"/>
        <v>1.7268776202471363E-3</v>
      </c>
      <c r="AN662" s="15">
        <f t="shared" si="204"/>
        <v>1</v>
      </c>
    </row>
    <row r="663" spans="1:40" x14ac:dyDescent="0.25">
      <c r="A663" s="2">
        <v>40477</v>
      </c>
      <c r="B663" s="2">
        <v>40479</v>
      </c>
      <c r="C663" t="s">
        <v>15</v>
      </c>
      <c r="D663">
        <v>6100</v>
      </c>
      <c r="E663">
        <v>25.9</v>
      </c>
      <c r="F663">
        <v>35.799999999999997</v>
      </c>
      <c r="G663">
        <v>16.5</v>
      </c>
      <c r="H663">
        <v>28.1</v>
      </c>
      <c r="I663" t="s">
        <v>16</v>
      </c>
      <c r="J663">
        <v>55.55</v>
      </c>
      <c r="K663">
        <v>56.95</v>
      </c>
      <c r="L663">
        <v>30.05</v>
      </c>
      <c r="M663">
        <v>37.450000000000003</v>
      </c>
      <c r="N663">
        <v>6082</v>
      </c>
      <c r="O663">
        <v>275</v>
      </c>
      <c r="P663">
        <f>VLOOKUP($A663,Sheet2!$A:$E,2,0)</f>
        <v>6116.3</v>
      </c>
      <c r="Q663">
        <f>VLOOKUP($A663,Sheet2!$A:$E,3,0)</f>
        <v>6120.25</v>
      </c>
      <c r="R663">
        <f>VLOOKUP($A663,Sheet2!$A:$E,4,0)</f>
        <v>6074.65</v>
      </c>
      <c r="S663">
        <f>VLOOKUP($A663,Sheet2!$A:$E,5,0)</f>
        <v>6082</v>
      </c>
      <c r="T663">
        <f t="shared" si="191"/>
        <v>36.699999999999818</v>
      </c>
      <c r="U663">
        <f t="shared" si="192"/>
        <v>35.799999999999997</v>
      </c>
      <c r="V663">
        <f t="shared" si="193"/>
        <v>30.05</v>
      </c>
      <c r="W663">
        <f t="shared" si="194"/>
        <v>36.75</v>
      </c>
      <c r="X663" s="5">
        <f t="shared" si="195"/>
        <v>81.449999999999989</v>
      </c>
      <c r="Y663">
        <f t="shared" si="196"/>
        <v>93.649999999999821</v>
      </c>
      <c r="Z663">
        <f t="shared" si="197"/>
        <v>53.25</v>
      </c>
      <c r="AA663">
        <f t="shared" si="198"/>
        <v>65.550000000000011</v>
      </c>
      <c r="AB663">
        <f>IF(Z663/X663&lt;'model parameter'!$B$2,'model parameter'!$B$2,IF(Y663/X663&gt;'model parameter'!$B$1,'model parameter'!$B$1,AA663/X663))</f>
        <v>1.1100000000000001</v>
      </c>
      <c r="AC663">
        <f t="shared" si="208"/>
        <v>0.21968368714544972</v>
      </c>
      <c r="AD663">
        <f t="shared" si="206"/>
        <v>4.2692472926222642</v>
      </c>
      <c r="AF663">
        <f t="shared" si="205"/>
        <v>0.65377532228360968</v>
      </c>
      <c r="AG663">
        <f t="shared" si="199"/>
        <v>1.1497851442602804</v>
      </c>
      <c r="AH663" s="14">
        <f t="shared" si="200"/>
        <v>6160.0377770415735</v>
      </c>
      <c r="AI663">
        <f t="shared" si="201"/>
        <v>6728.5771813148885</v>
      </c>
      <c r="AJ663" s="14">
        <f t="shared" si="202"/>
        <v>568.53940427331509</v>
      </c>
      <c r="AK663" s="14">
        <f t="shared" si="207"/>
        <v>23442.925838723917</v>
      </c>
      <c r="AL663">
        <f t="shared" si="203"/>
        <v>1.092294791826157</v>
      </c>
      <c r="AM663">
        <f t="shared" si="209"/>
        <v>1.8862594307170952E-3</v>
      </c>
      <c r="AN663" s="15">
        <f t="shared" si="204"/>
        <v>1</v>
      </c>
    </row>
    <row r="664" spans="1:40" x14ac:dyDescent="0.25">
      <c r="A664" s="2">
        <v>40478</v>
      </c>
      <c r="B664" s="2">
        <v>40479</v>
      </c>
      <c r="C664" t="s">
        <v>15</v>
      </c>
      <c r="D664">
        <v>6100</v>
      </c>
      <c r="E664">
        <v>37.1</v>
      </c>
      <c r="F664">
        <v>97.7</v>
      </c>
      <c r="G664">
        <v>28.5</v>
      </c>
      <c r="H664">
        <v>65.599999999999994</v>
      </c>
      <c r="I664" t="s">
        <v>16</v>
      </c>
      <c r="J664">
        <v>28</v>
      </c>
      <c r="K664">
        <v>30.5</v>
      </c>
      <c r="L664">
        <v>5.2</v>
      </c>
      <c r="M664">
        <v>6.95</v>
      </c>
      <c r="N664">
        <v>6012.65</v>
      </c>
      <c r="O664">
        <v>275</v>
      </c>
      <c r="P664">
        <f>VLOOKUP($A664,Sheet2!$A:$E,2,0)</f>
        <v>6075.45</v>
      </c>
      <c r="Q664">
        <f>VLOOKUP($A664,Sheet2!$A:$E,3,0)</f>
        <v>6075.95</v>
      </c>
      <c r="R664">
        <f>VLOOKUP($A664,Sheet2!$A:$E,4,0)</f>
        <v>5987.55</v>
      </c>
      <c r="S664">
        <f>VLOOKUP($A664,Sheet2!$A:$E,5,0)</f>
        <v>6012.65</v>
      </c>
      <c r="T664">
        <f t="shared" si="191"/>
        <v>54.550000000000182</v>
      </c>
      <c r="U664">
        <f t="shared" si="192"/>
        <v>97.7</v>
      </c>
      <c r="V664">
        <f t="shared" si="193"/>
        <v>5.2</v>
      </c>
      <c r="W664">
        <f t="shared" si="194"/>
        <v>4.4499999999998181</v>
      </c>
      <c r="X664" s="5">
        <f t="shared" si="195"/>
        <v>65.099999999999994</v>
      </c>
      <c r="Y664">
        <f t="shared" si="196"/>
        <v>102.9</v>
      </c>
      <c r="Z664">
        <f t="shared" si="197"/>
        <v>32.949999999999818</v>
      </c>
      <c r="AA664">
        <f t="shared" si="198"/>
        <v>72.55</v>
      </c>
      <c r="AB664">
        <f>IF(Z664/X664&lt;'model parameter'!$B$2,'model parameter'!$B$2,IF(Y664/X664&gt;'model parameter'!$B$1,'model parameter'!$B$1,AA664/X664))</f>
        <v>1.1100000000000001</v>
      </c>
      <c r="AC664">
        <f t="shared" si="208"/>
        <v>0.24384889273144922</v>
      </c>
      <c r="AD664">
        <f t="shared" si="206"/>
        <v>4.3792472926222645</v>
      </c>
      <c r="AF664">
        <f t="shared" si="205"/>
        <v>0.50614439324116467</v>
      </c>
      <c r="AG664">
        <f t="shared" si="199"/>
        <v>1.5806451612903227</v>
      </c>
      <c r="AH664" s="14">
        <f t="shared" si="200"/>
        <v>4932.9673998748494</v>
      </c>
      <c r="AI664">
        <f t="shared" si="201"/>
        <v>5368.4305701411813</v>
      </c>
      <c r="AJ664" s="14">
        <f t="shared" si="202"/>
        <v>435.46317026633187</v>
      </c>
      <c r="AK664" s="14">
        <f t="shared" si="207"/>
        <v>23878.389008990249</v>
      </c>
      <c r="AL664">
        <f t="shared" si="203"/>
        <v>1.0882761094827791</v>
      </c>
      <c r="AM664">
        <f t="shared" si="209"/>
        <v>2.0527710747360022E-3</v>
      </c>
      <c r="AN664" s="15">
        <f t="shared" si="204"/>
        <v>1</v>
      </c>
    </row>
    <row r="665" spans="1:40" x14ac:dyDescent="0.25">
      <c r="A665" s="2">
        <v>40479</v>
      </c>
      <c r="B665" s="2">
        <v>40479</v>
      </c>
      <c r="C665" t="s">
        <v>15</v>
      </c>
      <c r="D665">
        <v>6100</v>
      </c>
      <c r="E665">
        <v>59.9</v>
      </c>
      <c r="F665">
        <v>117.9</v>
      </c>
      <c r="G665">
        <v>18</v>
      </c>
      <c r="H665">
        <v>105.9</v>
      </c>
      <c r="I665" t="s">
        <v>16</v>
      </c>
      <c r="J665">
        <v>3.9</v>
      </c>
      <c r="K665">
        <v>6.3</v>
      </c>
      <c r="L665">
        <v>0.05</v>
      </c>
      <c r="M665">
        <v>0.05</v>
      </c>
      <c r="N665">
        <v>5987.7</v>
      </c>
      <c r="O665">
        <v>275</v>
      </c>
      <c r="P665">
        <f>VLOOKUP($A665,Sheet2!$A:$E,2,0)</f>
        <v>6039.95</v>
      </c>
      <c r="Q665">
        <f>VLOOKUP($A665,Sheet2!$A:$E,3,0)</f>
        <v>6071.1</v>
      </c>
      <c r="R665">
        <f>VLOOKUP($A665,Sheet2!$A:$E,4,0)</f>
        <v>5968.1</v>
      </c>
      <c r="S665">
        <f>VLOOKUP($A665,Sheet2!$A:$E,5,0)</f>
        <v>5987.7</v>
      </c>
      <c r="T665">
        <f t="shared" si="191"/>
        <v>35.199999999999818</v>
      </c>
      <c r="U665">
        <f t="shared" si="192"/>
        <v>117.9</v>
      </c>
      <c r="V665">
        <f t="shared" si="193"/>
        <v>0.05</v>
      </c>
      <c r="W665">
        <f t="shared" si="194"/>
        <v>-10.899999999999636</v>
      </c>
      <c r="X665" s="5">
        <f t="shared" si="195"/>
        <v>63.8</v>
      </c>
      <c r="Y665">
        <f t="shared" si="196"/>
        <v>117.95</v>
      </c>
      <c r="Z665">
        <f t="shared" si="197"/>
        <v>7.1000000000003638</v>
      </c>
      <c r="AA665">
        <f t="shared" si="198"/>
        <v>105.95</v>
      </c>
      <c r="AB665">
        <f>IF(Z665/X665&lt;'model parameter'!$B$2,'model parameter'!$B$2,IF(Y665/X665&gt;'model parameter'!$B$1,'model parameter'!$B$1,AA665/X665))</f>
        <v>0.5</v>
      </c>
      <c r="AC665">
        <f t="shared" si="208"/>
        <v>0.12192444636572461</v>
      </c>
      <c r="AD665">
        <f t="shared" si="206"/>
        <v>3.8792472926222645</v>
      </c>
      <c r="AF665">
        <f t="shared" si="205"/>
        <v>0.11128526645768595</v>
      </c>
      <c r="AG665">
        <f t="shared" si="199"/>
        <v>1.8487460815047023</v>
      </c>
      <c r="AH665" s="14">
        <f t="shared" si="200"/>
        <v>4835.4021711092992</v>
      </c>
      <c r="AI665">
        <f t="shared" si="201"/>
        <v>2343.5592378778001</v>
      </c>
      <c r="AJ665" s="14">
        <f t="shared" si="202"/>
        <v>-2491.842933231499</v>
      </c>
      <c r="AK665" s="14">
        <f t="shared" si="207"/>
        <v>21386.54607575875</v>
      </c>
      <c r="AL665">
        <f t="shared" si="203"/>
        <v>0.48466687049945206</v>
      </c>
      <c r="AM665">
        <f t="shared" si="209"/>
        <v>9.9491013264409504E-4</v>
      </c>
      <c r="AN665" s="15">
        <f t="shared" si="204"/>
        <v>1</v>
      </c>
    </row>
    <row r="666" spans="1:40" x14ac:dyDescent="0.25">
      <c r="A666" s="2">
        <v>40480</v>
      </c>
      <c r="B666" s="2">
        <v>40507</v>
      </c>
      <c r="C666" t="s">
        <v>15</v>
      </c>
      <c r="D666">
        <v>6000</v>
      </c>
      <c r="E666">
        <v>112</v>
      </c>
      <c r="F666">
        <v>148.35</v>
      </c>
      <c r="G666">
        <v>99.25</v>
      </c>
      <c r="H666">
        <v>108.3</v>
      </c>
      <c r="I666" t="s">
        <v>16</v>
      </c>
      <c r="J666">
        <v>152.6</v>
      </c>
      <c r="K666">
        <v>165.2</v>
      </c>
      <c r="L666">
        <v>114.75</v>
      </c>
      <c r="M666">
        <v>151.94999999999999</v>
      </c>
      <c r="N666">
        <v>6017.7</v>
      </c>
      <c r="O666">
        <v>264.60000000000002</v>
      </c>
      <c r="P666">
        <f>VLOOKUP($A666,Sheet2!$A:$E,2,0)</f>
        <v>6021.15</v>
      </c>
      <c r="Q666">
        <f>VLOOKUP($A666,Sheet2!$A:$E,3,0)</f>
        <v>6032.65</v>
      </c>
      <c r="R666">
        <f>VLOOKUP($A666,Sheet2!$A:$E,4,0)</f>
        <v>5937.1</v>
      </c>
      <c r="S666">
        <f>VLOOKUP($A666,Sheet2!$A:$E,5,0)</f>
        <v>6017.7</v>
      </c>
      <c r="T666">
        <f t="shared" si="191"/>
        <v>132.55000000000018</v>
      </c>
      <c r="U666">
        <f t="shared" si="192"/>
        <v>148.35</v>
      </c>
      <c r="V666">
        <f t="shared" si="193"/>
        <v>114.75</v>
      </c>
      <c r="W666">
        <f t="shared" si="194"/>
        <v>131.89999999999964</v>
      </c>
      <c r="X666" s="5">
        <f t="shared" si="195"/>
        <v>264.60000000000002</v>
      </c>
      <c r="Y666">
        <f t="shared" si="196"/>
        <v>297.75000000000017</v>
      </c>
      <c r="Z666">
        <f t="shared" si="197"/>
        <v>231.14999999999964</v>
      </c>
      <c r="AA666">
        <f t="shared" si="198"/>
        <v>260.25</v>
      </c>
      <c r="AB666">
        <f>IF(Z666/X666&lt;'model parameter'!$B$2,'model parameter'!$B$2,IF(Y666/X666&gt;'model parameter'!$B$1,'model parameter'!$B$1,AA666/X666))</f>
        <v>1.1100000000000001</v>
      </c>
      <c r="AC666">
        <f t="shared" si="208"/>
        <v>0.13533613546595433</v>
      </c>
      <c r="AD666">
        <f t="shared" si="206"/>
        <v>3.9892472926222649</v>
      </c>
      <c r="AF666">
        <f t="shared" si="205"/>
        <v>0.87358276643990784</v>
      </c>
      <c r="AG666">
        <f t="shared" si="199"/>
        <v>1.1252834467120187</v>
      </c>
      <c r="AH666" s="14">
        <f t="shared" si="200"/>
        <v>19905.4775065881</v>
      </c>
      <c r="AI666">
        <f t="shared" si="201"/>
        <v>21964.714908315775</v>
      </c>
      <c r="AJ666" s="14">
        <f t="shared" si="202"/>
        <v>2059.2374017276743</v>
      </c>
      <c r="AK666" s="14">
        <f t="shared" si="207"/>
        <v>23445.783477486424</v>
      </c>
      <c r="AL666">
        <f t="shared" si="203"/>
        <v>1.1034507914239249</v>
      </c>
      <c r="AM666">
        <f t="shared" si="209"/>
        <v>1.0978343732618088E-3</v>
      </c>
      <c r="AN666" s="15">
        <f t="shared" si="204"/>
        <v>1</v>
      </c>
    </row>
    <row r="667" spans="1:40" x14ac:dyDescent="0.25">
      <c r="A667" s="2">
        <v>40483</v>
      </c>
      <c r="B667" s="2">
        <v>40507</v>
      </c>
      <c r="C667" t="s">
        <v>15</v>
      </c>
      <c r="D667">
        <v>6000</v>
      </c>
      <c r="E667">
        <v>75.099999999999994</v>
      </c>
      <c r="F667">
        <v>80</v>
      </c>
      <c r="G667">
        <v>62</v>
      </c>
      <c r="H667">
        <v>67.75</v>
      </c>
      <c r="I667" t="s">
        <v>16</v>
      </c>
      <c r="J667">
        <v>185</v>
      </c>
      <c r="K667">
        <v>230</v>
      </c>
      <c r="L667">
        <v>182.05</v>
      </c>
      <c r="M667">
        <v>216.75</v>
      </c>
      <c r="N667">
        <v>6117.55</v>
      </c>
      <c r="O667">
        <v>264.60000000000002</v>
      </c>
      <c r="P667">
        <f>VLOOKUP($A667,Sheet2!$A:$E,2,0)</f>
        <v>6092.3</v>
      </c>
      <c r="Q667">
        <f>VLOOKUP($A667,Sheet2!$A:$E,3,0)</f>
        <v>6132.4</v>
      </c>
      <c r="R667">
        <f>VLOOKUP($A667,Sheet2!$A:$E,4,0)</f>
        <v>6084.75</v>
      </c>
      <c r="S667">
        <f>VLOOKUP($A667,Sheet2!$A:$E,5,0)</f>
        <v>6117.55</v>
      </c>
      <c r="T667">
        <f t="shared" si="191"/>
        <v>97.600000000000364</v>
      </c>
      <c r="U667">
        <f t="shared" si="192"/>
        <v>80</v>
      </c>
      <c r="V667">
        <f t="shared" si="193"/>
        <v>182.05</v>
      </c>
      <c r="W667">
        <f t="shared" si="194"/>
        <v>194.39999999999964</v>
      </c>
      <c r="X667" s="5">
        <f t="shared" si="195"/>
        <v>260.10000000000002</v>
      </c>
      <c r="Y667">
        <f t="shared" si="196"/>
        <v>327.60000000000036</v>
      </c>
      <c r="Z667">
        <f t="shared" si="197"/>
        <v>256.39999999999964</v>
      </c>
      <c r="AA667">
        <f t="shared" si="198"/>
        <v>284.5</v>
      </c>
      <c r="AB667">
        <f>IF(Z667/X667&lt;'model parameter'!$B$2,'model parameter'!$B$2,IF(Y667/X667&gt;'model parameter'!$B$1,'model parameter'!$B$1,AA667/X667))</f>
        <v>1.1100000000000001</v>
      </c>
      <c r="AC667">
        <f t="shared" si="208"/>
        <v>0.15022311036720931</v>
      </c>
      <c r="AD667">
        <f t="shared" si="206"/>
        <v>4.0992472926222652</v>
      </c>
      <c r="AF667">
        <f t="shared" si="205"/>
        <v>0.98577470203767636</v>
      </c>
      <c r="AG667">
        <f t="shared" si="199"/>
        <v>1.2595155709342574</v>
      </c>
      <c r="AH667" s="14">
        <f t="shared" si="200"/>
        <v>19567.751714707349</v>
      </c>
      <c r="AI667">
        <f t="shared" si="201"/>
        <v>21590.362630011085</v>
      </c>
      <c r="AJ667" s="14">
        <f t="shared" si="202"/>
        <v>2022.610915303736</v>
      </c>
      <c r="AK667" s="14">
        <f t="shared" si="207"/>
        <v>25468.39439279016</v>
      </c>
      <c r="AL667">
        <f t="shared" si="203"/>
        <v>1.1033645022071452</v>
      </c>
      <c r="AM667">
        <f t="shared" si="209"/>
        <v>1.211311476759909E-3</v>
      </c>
      <c r="AN667" s="15">
        <f t="shared" si="204"/>
        <v>0</v>
      </c>
    </row>
    <row r="668" spans="1:40" x14ac:dyDescent="0.25">
      <c r="A668" s="2">
        <v>40484</v>
      </c>
      <c r="B668" s="2">
        <v>40507</v>
      </c>
      <c r="C668" t="s">
        <v>15</v>
      </c>
      <c r="D668">
        <v>6000</v>
      </c>
      <c r="E668">
        <v>61.25</v>
      </c>
      <c r="F668">
        <v>77.7</v>
      </c>
      <c r="G668">
        <v>59.75</v>
      </c>
      <c r="H668">
        <v>64.55</v>
      </c>
      <c r="I668" t="s">
        <v>16</v>
      </c>
      <c r="J668">
        <v>216</v>
      </c>
      <c r="K668">
        <v>230.9</v>
      </c>
      <c r="L668">
        <v>198.6</v>
      </c>
      <c r="M668">
        <v>216.6</v>
      </c>
      <c r="N668">
        <v>6119</v>
      </c>
      <c r="O668">
        <v>264.60000000000002</v>
      </c>
      <c r="P668">
        <f>VLOOKUP($A668,Sheet2!$A:$E,2,0)</f>
        <v>6127.55</v>
      </c>
      <c r="Q668">
        <f>VLOOKUP($A668,Sheet2!$A:$E,3,0)</f>
        <v>6138.1</v>
      </c>
      <c r="R668">
        <f>VLOOKUP($A668,Sheet2!$A:$E,4,0)</f>
        <v>6094.4</v>
      </c>
      <c r="S668">
        <f>VLOOKUP($A668,Sheet2!$A:$E,5,0)</f>
        <v>6119</v>
      </c>
      <c r="T668">
        <f t="shared" si="191"/>
        <v>92.799999999999272</v>
      </c>
      <c r="U668">
        <f t="shared" si="192"/>
        <v>77.7</v>
      </c>
      <c r="V668">
        <f t="shared" si="193"/>
        <v>198.6</v>
      </c>
      <c r="W668">
        <f t="shared" si="194"/>
        <v>197.85000000000036</v>
      </c>
      <c r="X668" s="5">
        <f t="shared" si="195"/>
        <v>277.25</v>
      </c>
      <c r="Y668">
        <f t="shared" si="196"/>
        <v>323.69999999999925</v>
      </c>
      <c r="Z668">
        <f t="shared" si="197"/>
        <v>257.60000000000036</v>
      </c>
      <c r="AA668">
        <f t="shared" si="198"/>
        <v>281.14999999999998</v>
      </c>
      <c r="AB668">
        <f>IF(Z668/X668&lt;'model parameter'!$B$2,'model parameter'!$B$2,IF(Y668/X668&gt;'model parameter'!$B$1,'model parameter'!$B$1,AA668/X668))</f>
        <v>1.1100000000000001</v>
      </c>
      <c r="AC668">
        <f t="shared" si="208"/>
        <v>0.16674765250760235</v>
      </c>
      <c r="AD668">
        <f t="shared" si="206"/>
        <v>4.2092472926222655</v>
      </c>
      <c r="AF668">
        <f t="shared" si="205"/>
        <v>0.929125338142472</v>
      </c>
      <c r="AG668">
        <f t="shared" si="199"/>
        <v>1.1675383228133427</v>
      </c>
      <c r="AH668" s="14">
        <f t="shared" si="200"/>
        <v>20854.862232652871</v>
      </c>
      <c r="AI668">
        <f t="shared" si="201"/>
        <v>23017.060757327843</v>
      </c>
      <c r="AJ668" s="14">
        <f t="shared" si="202"/>
        <v>2162.1985246749718</v>
      </c>
      <c r="AK668" s="14">
        <f t="shared" si="207"/>
        <v>27630.592917465132</v>
      </c>
      <c r="AL668">
        <f t="shared" si="203"/>
        <v>1.1036783892673994</v>
      </c>
      <c r="AM668">
        <f t="shared" si="209"/>
        <v>1.3368982995714911E-3</v>
      </c>
      <c r="AN668" s="15">
        <f t="shared" si="204"/>
        <v>0</v>
      </c>
    </row>
    <row r="669" spans="1:40" x14ac:dyDescent="0.25">
      <c r="A669" s="2">
        <v>40485</v>
      </c>
      <c r="B669" s="2">
        <v>40507</v>
      </c>
      <c r="C669" t="s">
        <v>15</v>
      </c>
      <c r="D669">
        <v>6000</v>
      </c>
      <c r="E669">
        <v>59</v>
      </c>
      <c r="F669">
        <v>59.75</v>
      </c>
      <c r="G669">
        <v>50.65</v>
      </c>
      <c r="H669">
        <v>55.5</v>
      </c>
      <c r="I669" t="s">
        <v>16</v>
      </c>
      <c r="J669">
        <v>249.9</v>
      </c>
      <c r="K669">
        <v>262.85000000000002</v>
      </c>
      <c r="L669">
        <v>231</v>
      </c>
      <c r="M669">
        <v>242.85</v>
      </c>
      <c r="N669">
        <v>6160.5</v>
      </c>
      <c r="O669">
        <v>264.60000000000002</v>
      </c>
      <c r="P669">
        <f>VLOOKUP($A669,Sheet2!$A:$E,2,0)</f>
        <v>6150.6</v>
      </c>
      <c r="Q669">
        <f>VLOOKUP($A669,Sheet2!$A:$E,3,0)</f>
        <v>6182.5</v>
      </c>
      <c r="R669">
        <f>VLOOKUP($A669,Sheet2!$A:$E,4,0)</f>
        <v>6146.8</v>
      </c>
      <c r="S669">
        <f>VLOOKUP($A669,Sheet2!$A:$E,5,0)</f>
        <v>6160.5</v>
      </c>
      <c r="T669">
        <f t="shared" si="191"/>
        <v>80.350000000000364</v>
      </c>
      <c r="U669">
        <f t="shared" si="192"/>
        <v>59.75</v>
      </c>
      <c r="V669">
        <f t="shared" si="193"/>
        <v>231</v>
      </c>
      <c r="W669">
        <f t="shared" si="194"/>
        <v>233.14999999999964</v>
      </c>
      <c r="X669" s="5">
        <f t="shared" si="195"/>
        <v>308.89999999999998</v>
      </c>
      <c r="Y669">
        <f t="shared" si="196"/>
        <v>343.20000000000039</v>
      </c>
      <c r="Z669">
        <f t="shared" si="197"/>
        <v>283.79999999999961</v>
      </c>
      <c r="AA669">
        <f t="shared" si="198"/>
        <v>298.35000000000002</v>
      </c>
      <c r="AB669">
        <f>IF(Z669/X669&lt;'model parameter'!$B$2,'model parameter'!$B$2,IF(Y669/X669&gt;'model parameter'!$B$1,'model parameter'!$B$1,AA669/X669))</f>
        <v>1.1100000000000001</v>
      </c>
      <c r="AC669">
        <f t="shared" si="208"/>
        <v>0.18508989428343861</v>
      </c>
      <c r="AD669">
        <f t="shared" si="206"/>
        <v>4.3192472926222658</v>
      </c>
      <c r="AF669">
        <f t="shared" si="205"/>
        <v>0.91874393007445654</v>
      </c>
      <c r="AG669">
        <f t="shared" si="199"/>
        <v>1.111039171252834</v>
      </c>
      <c r="AH669" s="14">
        <f t="shared" si="200"/>
        <v>23230.200302214147</v>
      </c>
      <c r="AI669">
        <f t="shared" si="201"/>
        <v>25650.005114737502</v>
      </c>
      <c r="AJ669" s="14">
        <f t="shared" si="202"/>
        <v>2419.8048125233545</v>
      </c>
      <c r="AK669" s="14">
        <f t="shared" si="207"/>
        <v>30050.397729988486</v>
      </c>
      <c r="AL669">
        <f t="shared" si="203"/>
        <v>1.1041663343855332</v>
      </c>
      <c r="AM669">
        <f t="shared" si="209"/>
        <v>1.4761580948841058E-3</v>
      </c>
      <c r="AN669" s="15">
        <f t="shared" si="204"/>
        <v>0</v>
      </c>
    </row>
    <row r="670" spans="1:40" x14ac:dyDescent="0.25">
      <c r="A670" s="2">
        <v>40486</v>
      </c>
      <c r="B670" s="2">
        <v>40507</v>
      </c>
      <c r="C670" t="s">
        <v>15</v>
      </c>
      <c r="D670">
        <v>6000</v>
      </c>
      <c r="E670">
        <v>47</v>
      </c>
      <c r="F670">
        <v>47</v>
      </c>
      <c r="G670">
        <v>21.65</v>
      </c>
      <c r="H670">
        <v>23.5</v>
      </c>
      <c r="I670" t="s">
        <v>16</v>
      </c>
      <c r="J670">
        <v>271</v>
      </c>
      <c r="K670">
        <v>329.7</v>
      </c>
      <c r="L670">
        <v>253.35</v>
      </c>
      <c r="M670">
        <v>320.60000000000002</v>
      </c>
      <c r="N670">
        <v>6281.8</v>
      </c>
      <c r="O670">
        <v>264.60000000000002</v>
      </c>
      <c r="P670">
        <f>VLOOKUP($A670,Sheet2!$A:$E,2,0)</f>
        <v>6209.6</v>
      </c>
      <c r="Q670">
        <f>VLOOKUP($A670,Sheet2!$A:$E,3,0)</f>
        <v>6290.15</v>
      </c>
      <c r="R670">
        <f>VLOOKUP($A670,Sheet2!$A:$E,4,0)</f>
        <v>6199.35</v>
      </c>
      <c r="S670">
        <f>VLOOKUP($A670,Sheet2!$A:$E,5,0)</f>
        <v>6281.8</v>
      </c>
      <c r="T670">
        <f t="shared" si="191"/>
        <v>39.550000000000182</v>
      </c>
      <c r="U670">
        <f t="shared" si="192"/>
        <v>47</v>
      </c>
      <c r="V670">
        <f t="shared" si="193"/>
        <v>253.35</v>
      </c>
      <c r="W670">
        <f t="shared" si="194"/>
        <v>311.79999999999927</v>
      </c>
      <c r="X670" s="5">
        <f t="shared" si="195"/>
        <v>318</v>
      </c>
      <c r="Y670">
        <f t="shared" si="196"/>
        <v>369.25000000000017</v>
      </c>
      <c r="Z670">
        <f t="shared" si="197"/>
        <v>300.35000000000002</v>
      </c>
      <c r="AA670">
        <f t="shared" si="198"/>
        <v>344.1</v>
      </c>
      <c r="AB670">
        <f>IF(Z670/X670&lt;'model parameter'!$B$2,'model parameter'!$B$2,IF(Y670/X670&gt;'model parameter'!$B$1,'model parameter'!$B$1,AA670/X670))</f>
        <v>1.1100000000000001</v>
      </c>
      <c r="AC670">
        <f t="shared" si="208"/>
        <v>0.20544978265461689</v>
      </c>
      <c r="AD670">
        <f t="shared" si="206"/>
        <v>4.4292472926222661</v>
      </c>
      <c r="AF670">
        <f t="shared" si="205"/>
        <v>0.94449685534591199</v>
      </c>
      <c r="AG670">
        <f t="shared" si="199"/>
        <v>1.1611635220125791</v>
      </c>
      <c r="AH670" s="14">
        <f t="shared" si="200"/>
        <v>23913.156903572999</v>
      </c>
      <c r="AI670">
        <f t="shared" si="201"/>
        <v>26407.02861086476</v>
      </c>
      <c r="AJ670" s="14">
        <f t="shared" si="202"/>
        <v>2493.8717072917607</v>
      </c>
      <c r="AK670" s="14">
        <f t="shared" si="207"/>
        <v>32544.269437280247</v>
      </c>
      <c r="AL670">
        <f t="shared" si="203"/>
        <v>1.1042886858204464</v>
      </c>
      <c r="AM670">
        <f t="shared" si="209"/>
        <v>1.6301046826627829E-3</v>
      </c>
      <c r="AN670" s="15">
        <f t="shared" si="204"/>
        <v>0</v>
      </c>
    </row>
    <row r="671" spans="1:40" x14ac:dyDescent="0.25">
      <c r="A671" s="2">
        <v>40487</v>
      </c>
      <c r="B671" s="2">
        <v>40507</v>
      </c>
      <c r="C671" t="s">
        <v>15</v>
      </c>
      <c r="D671">
        <v>6000</v>
      </c>
      <c r="E671">
        <v>19.850000000000001</v>
      </c>
      <c r="F671">
        <v>20.55</v>
      </c>
      <c r="G671">
        <v>16.649999999999999</v>
      </c>
      <c r="H671">
        <v>19.350000000000001</v>
      </c>
      <c r="I671" t="s">
        <v>16</v>
      </c>
      <c r="J671">
        <v>350</v>
      </c>
      <c r="K671">
        <v>361.45</v>
      </c>
      <c r="L671">
        <v>333</v>
      </c>
      <c r="M671">
        <v>342.6</v>
      </c>
      <c r="N671">
        <v>6312.45</v>
      </c>
      <c r="O671">
        <v>264.60000000000002</v>
      </c>
      <c r="P671">
        <f>VLOOKUP($A671,Sheet2!$A:$E,2,0)</f>
        <v>6321.85</v>
      </c>
      <c r="Q671">
        <f>VLOOKUP($A671,Sheet2!$A:$E,3,0)</f>
        <v>6338.5</v>
      </c>
      <c r="R671">
        <f>VLOOKUP($A671,Sheet2!$A:$E,4,0)</f>
        <v>6303.1</v>
      </c>
      <c r="S671">
        <f>VLOOKUP($A671,Sheet2!$A:$E,5,0)</f>
        <v>6312.45</v>
      </c>
      <c r="T671">
        <f t="shared" si="191"/>
        <v>22.949999999999818</v>
      </c>
      <c r="U671">
        <f t="shared" si="192"/>
        <v>20.55</v>
      </c>
      <c r="V671">
        <f t="shared" si="193"/>
        <v>333</v>
      </c>
      <c r="W671">
        <f t="shared" si="194"/>
        <v>355.14999999999964</v>
      </c>
      <c r="X671" s="5">
        <f t="shared" si="195"/>
        <v>369.85</v>
      </c>
      <c r="Y671">
        <f t="shared" si="196"/>
        <v>384.39999999999981</v>
      </c>
      <c r="Z671">
        <f t="shared" si="197"/>
        <v>353.55</v>
      </c>
      <c r="AA671">
        <f t="shared" si="198"/>
        <v>361.95000000000005</v>
      </c>
      <c r="AB671">
        <f>IF(Z671/X671&lt;'model parameter'!$B$2,'model parameter'!$B$2,IF(Y671/X671&gt;'model parameter'!$B$1,'model parameter'!$B$1,AA671/X671))</f>
        <v>0.97863998918480466</v>
      </c>
      <c r="AC671">
        <f t="shared" si="208"/>
        <v>0.20106137307513475</v>
      </c>
      <c r="AD671">
        <f t="shared" si="206"/>
        <v>4.4078872818070707</v>
      </c>
      <c r="AF671">
        <f t="shared" si="205"/>
        <v>0.95592807895092602</v>
      </c>
      <c r="AG671">
        <f t="shared" si="199"/>
        <v>1.039340273083682</v>
      </c>
      <c r="AH671" s="14">
        <f t="shared" si="200"/>
        <v>27804.508527798975</v>
      </c>
      <c r="AI671">
        <f t="shared" si="201"/>
        <v>27079.288858390901</v>
      </c>
      <c r="AJ671" s="14">
        <f t="shared" si="202"/>
        <v>-725.21966940807397</v>
      </c>
      <c r="AK671" s="14">
        <f t="shared" si="207"/>
        <v>31819.049767872173</v>
      </c>
      <c r="AL671">
        <f t="shared" si="203"/>
        <v>0.97391719157046064</v>
      </c>
      <c r="AM671">
        <f t="shared" si="209"/>
        <v>1.5875869745047946E-3</v>
      </c>
      <c r="AN671" s="15">
        <f t="shared" si="204"/>
        <v>0</v>
      </c>
    </row>
    <row r="672" spans="1:40" x14ac:dyDescent="0.25">
      <c r="A672" s="2">
        <v>40490</v>
      </c>
      <c r="B672" s="2">
        <v>40507</v>
      </c>
      <c r="C672" t="s">
        <v>15</v>
      </c>
      <c r="D672">
        <v>6000</v>
      </c>
      <c r="E672">
        <v>15.1</v>
      </c>
      <c r="F672">
        <v>24.5</v>
      </c>
      <c r="G672">
        <v>15.1</v>
      </c>
      <c r="H672">
        <v>21.9</v>
      </c>
      <c r="I672" t="s">
        <v>16</v>
      </c>
      <c r="J672">
        <v>347.15</v>
      </c>
      <c r="K672">
        <v>347.15</v>
      </c>
      <c r="L672">
        <v>301</v>
      </c>
      <c r="M672">
        <v>313.35000000000002</v>
      </c>
      <c r="N672">
        <v>6273.2</v>
      </c>
      <c r="O672">
        <v>264.60000000000002</v>
      </c>
      <c r="P672">
        <f>VLOOKUP($A672,Sheet2!$A:$E,2,0)</f>
        <v>6335.25</v>
      </c>
      <c r="Q672">
        <f>VLOOKUP($A672,Sheet2!$A:$E,3,0)</f>
        <v>6335.9</v>
      </c>
      <c r="R672">
        <f>VLOOKUP($A672,Sheet2!$A:$E,4,0)</f>
        <v>6265.35</v>
      </c>
      <c r="S672">
        <f>VLOOKUP($A672,Sheet2!$A:$E,5,0)</f>
        <v>6273.2</v>
      </c>
      <c r="T672">
        <f t="shared" si="191"/>
        <v>15.1</v>
      </c>
      <c r="U672">
        <f t="shared" si="192"/>
        <v>24.5</v>
      </c>
      <c r="V672">
        <f t="shared" si="193"/>
        <v>301</v>
      </c>
      <c r="W672">
        <f t="shared" si="194"/>
        <v>347.15</v>
      </c>
      <c r="X672" s="5">
        <f t="shared" si="195"/>
        <v>362.25</v>
      </c>
      <c r="Y672">
        <f t="shared" si="196"/>
        <v>362.25</v>
      </c>
      <c r="Z672">
        <f t="shared" si="197"/>
        <v>325.5</v>
      </c>
      <c r="AA672">
        <f t="shared" si="198"/>
        <v>335.25</v>
      </c>
      <c r="AB672">
        <f>IF(Z672/X672&lt;'model parameter'!$B$2,'model parameter'!$B$2,IF(Y672/X672&gt;'model parameter'!$B$1,'model parameter'!$B$1,AA672/X672))</f>
        <v>0.92546583850931674</v>
      </c>
      <c r="AC672">
        <f t="shared" si="208"/>
        <v>0.18607543222481415</v>
      </c>
      <c r="AD672">
        <f t="shared" si="206"/>
        <v>4.3333531203163878</v>
      </c>
      <c r="AF672">
        <f t="shared" si="205"/>
        <v>0.89855072463768115</v>
      </c>
      <c r="AG672">
        <f t="shared" si="199"/>
        <v>1</v>
      </c>
      <c r="AH672" s="14">
        <f t="shared" si="200"/>
        <v>27234.127190400373</v>
      </c>
      <c r="AI672">
        <f t="shared" si="201"/>
        <v>25078.2466500355</v>
      </c>
      <c r="AJ672" s="14">
        <f t="shared" si="202"/>
        <v>-2155.880540364873</v>
      </c>
      <c r="AK672" s="14">
        <f t="shared" si="207"/>
        <v>29663.1692275073</v>
      </c>
      <c r="AL672">
        <f t="shared" si="203"/>
        <v>0.9208390074228342</v>
      </c>
      <c r="AM672">
        <f t="shared" si="209"/>
        <v>1.4619120138004153E-3</v>
      </c>
      <c r="AN672" s="15">
        <f t="shared" si="204"/>
        <v>0</v>
      </c>
    </row>
    <row r="673" spans="1:40" x14ac:dyDescent="0.25">
      <c r="A673" s="2">
        <v>40491</v>
      </c>
      <c r="B673" s="2">
        <v>40507</v>
      </c>
      <c r="C673" t="s">
        <v>15</v>
      </c>
      <c r="D673">
        <v>6000</v>
      </c>
      <c r="E673">
        <v>20.05</v>
      </c>
      <c r="F673">
        <v>23.65</v>
      </c>
      <c r="G673">
        <v>12.3</v>
      </c>
      <c r="H673">
        <v>14</v>
      </c>
      <c r="I673" t="s">
        <v>16</v>
      </c>
      <c r="J673">
        <v>307.95</v>
      </c>
      <c r="K673">
        <v>355</v>
      </c>
      <c r="L673">
        <v>281.5</v>
      </c>
      <c r="M673">
        <v>343.95</v>
      </c>
      <c r="N673">
        <v>6301.55</v>
      </c>
      <c r="O673">
        <v>264.60000000000002</v>
      </c>
      <c r="P673">
        <f>VLOOKUP($A673,Sheet2!$A:$E,2,0)</f>
        <v>6281</v>
      </c>
      <c r="Q673">
        <f>VLOOKUP($A673,Sheet2!$A:$E,3,0)</f>
        <v>6310.9</v>
      </c>
      <c r="R673">
        <f>VLOOKUP($A673,Sheet2!$A:$E,4,0)</f>
        <v>6243.55</v>
      </c>
      <c r="S673">
        <f>VLOOKUP($A673,Sheet2!$A:$E,5,0)</f>
        <v>6301.55</v>
      </c>
      <c r="T673">
        <f t="shared" si="191"/>
        <v>44.100000000000364</v>
      </c>
      <c r="U673">
        <f t="shared" si="192"/>
        <v>23.65</v>
      </c>
      <c r="V673">
        <f t="shared" si="193"/>
        <v>281.5</v>
      </c>
      <c r="W673">
        <f t="shared" si="194"/>
        <v>323.19999999999982</v>
      </c>
      <c r="X673" s="5">
        <f t="shared" si="195"/>
        <v>328</v>
      </c>
      <c r="Y673">
        <f t="shared" si="196"/>
        <v>399.10000000000036</v>
      </c>
      <c r="Z673">
        <f t="shared" si="197"/>
        <v>305.14999999999998</v>
      </c>
      <c r="AA673">
        <f t="shared" si="198"/>
        <v>357.95</v>
      </c>
      <c r="AB673">
        <f>IF(Z673/X673&lt;'model parameter'!$B$2,'model parameter'!$B$2,IF(Y673/X673&gt;'model parameter'!$B$1,'model parameter'!$B$1,AA673/X673))</f>
        <v>1.1100000000000001</v>
      </c>
      <c r="AC673">
        <f t="shared" si="208"/>
        <v>0.20654372976954372</v>
      </c>
      <c r="AD673">
        <f t="shared" si="206"/>
        <v>4.4433531203163881</v>
      </c>
      <c r="AF673">
        <f t="shared" si="205"/>
        <v>0.9303353658536585</v>
      </c>
      <c r="AG673">
        <f t="shared" si="199"/>
        <v>1.216768292682928</v>
      </c>
      <c r="AH673" s="14">
        <f t="shared" si="200"/>
        <v>24663.658663308001</v>
      </c>
      <c r="AI673">
        <f t="shared" si="201"/>
        <v>27238.922562652962</v>
      </c>
      <c r="AJ673" s="14">
        <f t="shared" si="202"/>
        <v>2575.2638993449618</v>
      </c>
      <c r="AK673" s="14">
        <f t="shared" si="207"/>
        <v>32238.433126852262</v>
      </c>
      <c r="AL673">
        <f t="shared" si="203"/>
        <v>1.1044153235536043</v>
      </c>
      <c r="AM673">
        <f t="shared" si="209"/>
        <v>1.614558029728287E-3</v>
      </c>
      <c r="AN673" s="15">
        <f t="shared" si="204"/>
        <v>0</v>
      </c>
    </row>
    <row r="674" spans="1:40" x14ac:dyDescent="0.25">
      <c r="A674" s="2">
        <v>40492</v>
      </c>
      <c r="B674" s="2">
        <v>40507</v>
      </c>
      <c r="C674" t="s">
        <v>15</v>
      </c>
      <c r="D674">
        <v>6000</v>
      </c>
      <c r="E674">
        <v>15</v>
      </c>
      <c r="F674">
        <v>16.5</v>
      </c>
      <c r="G674">
        <v>12.65</v>
      </c>
      <c r="H674">
        <v>13.5</v>
      </c>
      <c r="I674" t="s">
        <v>16</v>
      </c>
      <c r="J674">
        <v>311.60000000000002</v>
      </c>
      <c r="K674">
        <v>339.5</v>
      </c>
      <c r="L674">
        <v>306.8</v>
      </c>
      <c r="M674">
        <v>317.64999999999998</v>
      </c>
      <c r="N674">
        <v>6275.7</v>
      </c>
      <c r="O674">
        <v>264.60000000000002</v>
      </c>
      <c r="P674">
        <f>VLOOKUP($A674,Sheet2!$A:$E,2,0)</f>
        <v>6303.2</v>
      </c>
      <c r="Q674">
        <f>VLOOKUP($A674,Sheet2!$A:$E,3,0)</f>
        <v>6307.65</v>
      </c>
      <c r="R674">
        <f>VLOOKUP($A674,Sheet2!$A:$E,4,0)</f>
        <v>6269.25</v>
      </c>
      <c r="S674">
        <f>VLOOKUP($A674,Sheet2!$A:$E,5,0)</f>
        <v>6275.7</v>
      </c>
      <c r="T674">
        <f t="shared" si="191"/>
        <v>31.850000000000364</v>
      </c>
      <c r="U674">
        <f t="shared" si="192"/>
        <v>16.5</v>
      </c>
      <c r="V674">
        <f t="shared" si="193"/>
        <v>306.8</v>
      </c>
      <c r="W674">
        <f t="shared" si="194"/>
        <v>320.29999999999927</v>
      </c>
      <c r="X674" s="5">
        <f t="shared" si="195"/>
        <v>326.60000000000002</v>
      </c>
      <c r="Y674">
        <f t="shared" si="196"/>
        <v>371.35000000000036</v>
      </c>
      <c r="Z674">
        <f t="shared" si="197"/>
        <v>323.3</v>
      </c>
      <c r="AA674">
        <f t="shared" si="198"/>
        <v>331.15</v>
      </c>
      <c r="AB674">
        <f>IF(Z674/X674&lt;'model parameter'!$B$2,'model parameter'!$B$2,IF(Y674/X674&gt;'model parameter'!$B$1,'model parameter'!$B$1,AA674/X674))</f>
        <v>1.1100000000000001</v>
      </c>
      <c r="AC674">
        <f t="shared" si="208"/>
        <v>0.22926354004419355</v>
      </c>
      <c r="AD674">
        <f t="shared" si="206"/>
        <v>4.5533531203163884</v>
      </c>
      <c r="AF674">
        <f t="shared" si="205"/>
        <v>0.98989589712186155</v>
      </c>
      <c r="AG674">
        <f t="shared" si="199"/>
        <v>1.1370177587262718</v>
      </c>
      <c r="AH674" s="14">
        <f t="shared" si="200"/>
        <v>24558.588416945098</v>
      </c>
      <c r="AI674">
        <f t="shared" si="201"/>
        <v>27122.457409402614</v>
      </c>
      <c r="AJ674" s="14">
        <f t="shared" si="202"/>
        <v>2563.8689924575156</v>
      </c>
      <c r="AK674" s="14">
        <f t="shared" si="207"/>
        <v>34802.302119309781</v>
      </c>
      <c r="AL674">
        <f t="shared" si="203"/>
        <v>1.1043980602194743</v>
      </c>
      <c r="AM674">
        <f t="shared" si="209"/>
        <v>1.7831147561436964E-3</v>
      </c>
      <c r="AN674" s="15">
        <f t="shared" si="204"/>
        <v>0</v>
      </c>
    </row>
    <row r="675" spans="1:40" x14ac:dyDescent="0.25">
      <c r="A675" s="2">
        <v>40493</v>
      </c>
      <c r="B675" s="2">
        <v>40507</v>
      </c>
      <c r="C675" t="s">
        <v>15</v>
      </c>
      <c r="D675">
        <v>6000</v>
      </c>
      <c r="E675">
        <v>12.55</v>
      </c>
      <c r="F675">
        <v>26</v>
      </c>
      <c r="G675">
        <v>11</v>
      </c>
      <c r="H675">
        <v>21.05</v>
      </c>
      <c r="I675" t="s">
        <v>16</v>
      </c>
      <c r="J675">
        <v>321.75</v>
      </c>
      <c r="K675">
        <v>328.95</v>
      </c>
      <c r="L675">
        <v>231</v>
      </c>
      <c r="M675">
        <v>249.05</v>
      </c>
      <c r="N675">
        <v>6194.25</v>
      </c>
      <c r="O675">
        <v>264.60000000000002</v>
      </c>
      <c r="P675">
        <f>VLOOKUP($A675,Sheet2!$A:$E,2,0)</f>
        <v>6286.35</v>
      </c>
      <c r="Q675">
        <f>VLOOKUP($A675,Sheet2!$A:$E,3,0)</f>
        <v>6296.55</v>
      </c>
      <c r="R675">
        <f>VLOOKUP($A675,Sheet2!$A:$E,4,0)</f>
        <v>6179.5</v>
      </c>
      <c r="S675">
        <f>VLOOKUP($A675,Sheet2!$A:$E,5,0)</f>
        <v>6194.25</v>
      </c>
      <c r="T675">
        <f t="shared" si="191"/>
        <v>32.399999999999636</v>
      </c>
      <c r="U675">
        <f t="shared" si="192"/>
        <v>26</v>
      </c>
      <c r="V675">
        <f t="shared" si="193"/>
        <v>231</v>
      </c>
      <c r="W675">
        <f t="shared" si="194"/>
        <v>307.55000000000018</v>
      </c>
      <c r="X675" s="5">
        <f t="shared" si="195"/>
        <v>334.3</v>
      </c>
      <c r="Y675">
        <f t="shared" si="196"/>
        <v>361.34999999999962</v>
      </c>
      <c r="Z675">
        <f t="shared" si="197"/>
        <v>257</v>
      </c>
      <c r="AA675">
        <f t="shared" si="198"/>
        <v>270.10000000000002</v>
      </c>
      <c r="AB675">
        <f>IF(Z675/X675&lt;'model parameter'!$B$2,'model parameter'!$B$2,IF(Y675/X675&gt;'model parameter'!$B$1,'model parameter'!$B$1,AA675/X675))</f>
        <v>0.80795692491773863</v>
      </c>
      <c r="AC675">
        <f t="shared" si="208"/>
        <v>0.18523506480986146</v>
      </c>
      <c r="AD675">
        <f t="shared" si="206"/>
        <v>4.3613100452341271</v>
      </c>
      <c r="AF675">
        <f t="shared" si="205"/>
        <v>0.76877056536045463</v>
      </c>
      <c r="AG675">
        <f t="shared" si="199"/>
        <v>1.0809153454980545</v>
      </c>
      <c r="AH675" s="14">
        <f t="shared" si="200"/>
        <v>25136.474771941048</v>
      </c>
      <c r="AI675">
        <f t="shared" si="201"/>
        <v>20195.5537708462</v>
      </c>
      <c r="AJ675" s="14">
        <f t="shared" si="202"/>
        <v>-4940.9210010948482</v>
      </c>
      <c r="AK675" s="14">
        <f t="shared" si="207"/>
        <v>29861.381118214933</v>
      </c>
      <c r="AL675">
        <f t="shared" si="203"/>
        <v>0.80343619994756699</v>
      </c>
      <c r="AM675">
        <f t="shared" si="209"/>
        <v>1.4326189437465239E-3</v>
      </c>
      <c r="AN675" s="15">
        <f t="shared" si="204"/>
        <v>0</v>
      </c>
    </row>
    <row r="676" spans="1:40" x14ac:dyDescent="0.25">
      <c r="A676" s="2">
        <v>40494</v>
      </c>
      <c r="B676" s="2">
        <v>40507</v>
      </c>
      <c r="C676" t="s">
        <v>15</v>
      </c>
      <c r="D676">
        <v>6000</v>
      </c>
      <c r="E676">
        <v>25</v>
      </c>
      <c r="F676">
        <v>64</v>
      </c>
      <c r="G676">
        <v>18</v>
      </c>
      <c r="H676">
        <v>58.05</v>
      </c>
      <c r="I676" t="s">
        <v>16</v>
      </c>
      <c r="J676">
        <v>222.95</v>
      </c>
      <c r="K676">
        <v>257.8</v>
      </c>
      <c r="L676">
        <v>132.55000000000001</v>
      </c>
      <c r="M676">
        <v>145.6</v>
      </c>
      <c r="N676">
        <v>6071.65</v>
      </c>
      <c r="O676">
        <v>264.60000000000002</v>
      </c>
      <c r="P676">
        <f>VLOOKUP($A676,Sheet2!$A:$E,2,0)</f>
        <v>6182.3</v>
      </c>
      <c r="Q676">
        <f>VLOOKUP($A676,Sheet2!$A:$E,3,0)</f>
        <v>6202.5</v>
      </c>
      <c r="R676">
        <f>VLOOKUP($A676,Sheet2!$A:$E,4,0)</f>
        <v>6056.75</v>
      </c>
      <c r="S676">
        <f>VLOOKUP($A676,Sheet2!$A:$E,5,0)</f>
        <v>6071.65</v>
      </c>
      <c r="T676">
        <f t="shared" si="191"/>
        <v>55.300000000000182</v>
      </c>
      <c r="U676">
        <f t="shared" si="192"/>
        <v>64</v>
      </c>
      <c r="V676">
        <f t="shared" si="193"/>
        <v>132.55000000000001</v>
      </c>
      <c r="W676">
        <f t="shared" si="194"/>
        <v>220.5</v>
      </c>
      <c r="X676" s="5">
        <f t="shared" si="195"/>
        <v>247.95</v>
      </c>
      <c r="Y676">
        <f t="shared" si="196"/>
        <v>313.10000000000019</v>
      </c>
      <c r="Z676">
        <f t="shared" si="197"/>
        <v>196.55</v>
      </c>
      <c r="AA676">
        <f t="shared" si="198"/>
        <v>203.64999999999998</v>
      </c>
      <c r="AB676">
        <f>IF(Z676/X676&lt;'model parameter'!$B$2,'model parameter'!$B$2,IF(Y676/X676&gt;'model parameter'!$B$1,'model parameter'!$B$1,AA676/X676))</f>
        <v>1.1100000000000001</v>
      </c>
      <c r="AC676">
        <f t="shared" si="208"/>
        <v>0.20561092193894623</v>
      </c>
      <c r="AD676">
        <f t="shared" si="206"/>
        <v>4.4713100452341275</v>
      </c>
      <c r="AF676">
        <f t="shared" si="205"/>
        <v>0.79270014115749154</v>
      </c>
      <c r="AG676">
        <f t="shared" si="199"/>
        <v>1.2627545876184723</v>
      </c>
      <c r="AH676" s="14">
        <f t="shared" si="200"/>
        <v>18655.892076629323</v>
      </c>
      <c r="AI676">
        <f t="shared" si="201"/>
        <v>20579.611478588417</v>
      </c>
      <c r="AJ676" s="14">
        <f t="shared" si="202"/>
        <v>1923.7194019590934</v>
      </c>
      <c r="AK676" s="14">
        <f t="shared" si="207"/>
        <v>31785.100520174026</v>
      </c>
      <c r="AL676">
        <f t="shared" si="203"/>
        <v>1.103115916090069</v>
      </c>
      <c r="AM676">
        <f t="shared" si="209"/>
        <v>1.5803447585389337E-3</v>
      </c>
      <c r="AN676" s="15">
        <f t="shared" si="204"/>
        <v>1</v>
      </c>
    </row>
    <row r="677" spans="1:40" x14ac:dyDescent="0.25">
      <c r="A677" s="2">
        <v>40497</v>
      </c>
      <c r="B677" s="2">
        <v>40507</v>
      </c>
      <c r="C677" t="s">
        <v>15</v>
      </c>
      <c r="D677">
        <v>6000</v>
      </c>
      <c r="E677">
        <v>57</v>
      </c>
      <c r="F677">
        <v>65.7</v>
      </c>
      <c r="G677">
        <v>26.75</v>
      </c>
      <c r="H677">
        <v>28.8</v>
      </c>
      <c r="I677" t="s">
        <v>16</v>
      </c>
      <c r="J677">
        <v>140</v>
      </c>
      <c r="K677">
        <v>173.2</v>
      </c>
      <c r="L677">
        <v>121.5</v>
      </c>
      <c r="M677">
        <v>167.2</v>
      </c>
      <c r="N677">
        <v>6121.6</v>
      </c>
      <c r="O677">
        <v>264.60000000000002</v>
      </c>
      <c r="P677">
        <f>VLOOKUP($A677,Sheet2!$A:$E,2,0)</f>
        <v>6079.9</v>
      </c>
      <c r="Q677">
        <f>VLOOKUP($A677,Sheet2!$A:$E,3,0)</f>
        <v>6128.75</v>
      </c>
      <c r="R677">
        <f>VLOOKUP($A677,Sheet2!$A:$E,4,0)</f>
        <v>6039.4</v>
      </c>
      <c r="S677">
        <f>VLOOKUP($A677,Sheet2!$A:$E,5,0)</f>
        <v>6121.6</v>
      </c>
      <c r="T677">
        <f t="shared" si="191"/>
        <v>44.449999999999818</v>
      </c>
      <c r="U677">
        <f t="shared" si="192"/>
        <v>65.7</v>
      </c>
      <c r="V677">
        <f t="shared" si="193"/>
        <v>121.5</v>
      </c>
      <c r="W677">
        <f t="shared" si="194"/>
        <v>155.5</v>
      </c>
      <c r="X677" s="5">
        <f t="shared" si="195"/>
        <v>197</v>
      </c>
      <c r="Y677">
        <f t="shared" si="196"/>
        <v>217.64999999999981</v>
      </c>
      <c r="Z677">
        <f t="shared" si="197"/>
        <v>182.25</v>
      </c>
      <c r="AA677">
        <f t="shared" si="198"/>
        <v>196</v>
      </c>
      <c r="AB677">
        <f>IF(Z677/X677&lt;'model parameter'!$B$2,'model parameter'!$B$2,IF(Y677/X677&gt;'model parameter'!$B$1,'model parameter'!$B$1,AA677/X677))</f>
        <v>0.99492385786802029</v>
      </c>
      <c r="AC677">
        <f t="shared" si="208"/>
        <v>0.20456721167529676</v>
      </c>
      <c r="AD677">
        <f t="shared" si="206"/>
        <v>4.4662339031021476</v>
      </c>
      <c r="AF677">
        <f t="shared" si="205"/>
        <v>0.92512690355329952</v>
      </c>
      <c r="AG677">
        <f t="shared" si="199"/>
        <v>1.1048223350253796</v>
      </c>
      <c r="AH677" s="14">
        <f t="shared" si="200"/>
        <v>14832.085610779501</v>
      </c>
      <c r="AI677">
        <f t="shared" si="201"/>
        <v>14642.099552151998</v>
      </c>
      <c r="AJ677" s="14">
        <f t="shared" si="202"/>
        <v>-189.98605862750264</v>
      </c>
      <c r="AK677" s="14">
        <f t="shared" si="207"/>
        <v>31595.114461546524</v>
      </c>
      <c r="AL677">
        <f t="shared" si="203"/>
        <v>0.98719087364966218</v>
      </c>
      <c r="AM677">
        <f t="shared" si="209"/>
        <v>1.5601019228497143E-3</v>
      </c>
      <c r="AN677" s="15">
        <f t="shared" si="204"/>
        <v>0</v>
      </c>
    </row>
    <row r="678" spans="1:40" s="9" customFormat="1" x14ac:dyDescent="0.25">
      <c r="A678" s="7">
        <v>40498</v>
      </c>
      <c r="B678" s="7">
        <v>40507</v>
      </c>
      <c r="C678" t="s">
        <v>15</v>
      </c>
      <c r="D678">
        <v>6000</v>
      </c>
      <c r="E678">
        <v>31.1</v>
      </c>
      <c r="F678">
        <v>89.4</v>
      </c>
      <c r="G678">
        <v>26.1</v>
      </c>
      <c r="H678">
        <v>75.55</v>
      </c>
      <c r="I678" t="s">
        <v>16</v>
      </c>
      <c r="J678">
        <v>165</v>
      </c>
      <c r="K678">
        <v>165</v>
      </c>
      <c r="L678">
        <v>60.2</v>
      </c>
      <c r="M678">
        <v>68.599999999999994</v>
      </c>
      <c r="N678">
        <v>5988.7</v>
      </c>
      <c r="O678">
        <v>264.60000000000002</v>
      </c>
      <c r="P678">
        <f>VLOOKUP($A678,Sheet2!$A:$E,2,0)</f>
        <v>6143.45</v>
      </c>
      <c r="Q678">
        <f>VLOOKUP($A678,Sheet2!$A:$E,3,0)</f>
        <v>6144.05</v>
      </c>
      <c r="R678">
        <f>VLOOKUP($A678,Sheet2!$A:$E,4,0)</f>
        <v>5970.6</v>
      </c>
      <c r="S678">
        <f>VLOOKUP($A678,Sheet2!$A:$E,5,0)</f>
        <v>5988.7</v>
      </c>
      <c r="T678">
        <f t="shared" si="191"/>
        <v>26.1</v>
      </c>
      <c r="U678">
        <f t="shared" si="192"/>
        <v>89.4</v>
      </c>
      <c r="V678">
        <f t="shared" si="193"/>
        <v>60.2</v>
      </c>
      <c r="W678">
        <f t="shared" si="194"/>
        <v>165</v>
      </c>
      <c r="X678" s="8">
        <f t="shared" si="195"/>
        <v>196.1</v>
      </c>
      <c r="Y678" s="9">
        <f t="shared" si="196"/>
        <v>196.1</v>
      </c>
      <c r="Z678" s="9">
        <f t="shared" si="197"/>
        <v>144.14999999999998</v>
      </c>
      <c r="AA678" s="9">
        <f t="shared" si="198"/>
        <v>144.14999999999998</v>
      </c>
      <c r="AB678">
        <f>IF(Z678/X678&lt;'model parameter'!$B$2,'model parameter'!$B$2,IF(Y678/X678&gt;'model parameter'!$B$1,'model parameter'!$B$1,AA678/X678))</f>
        <v>0.735084140744518</v>
      </c>
      <c r="AC678" s="9">
        <f t="shared" si="208"/>
        <v>0.15037411301883746</v>
      </c>
      <c r="AD678">
        <f t="shared" si="206"/>
        <v>4.2013180438466655</v>
      </c>
      <c r="AE678" s="9">
        <f>WEEKDAY(A678)</f>
        <v>3</v>
      </c>
      <c r="AF678">
        <f t="shared" si="205"/>
        <v>0.735084140744518</v>
      </c>
      <c r="AG678">
        <f t="shared" si="199"/>
        <v>1</v>
      </c>
      <c r="AH678" s="14">
        <f t="shared" si="200"/>
        <v>14764.540452403349</v>
      </c>
      <c r="AI678">
        <f t="shared" si="201"/>
        <v>10756.180507087296</v>
      </c>
      <c r="AJ678" s="14">
        <f t="shared" si="202"/>
        <v>-4008.3599453160532</v>
      </c>
      <c r="AK678" s="14">
        <f t="shared" si="207"/>
        <v>27586.75451623047</v>
      </c>
      <c r="AL678">
        <f t="shared" si="203"/>
        <v>0.72851441206464518</v>
      </c>
      <c r="AM678" s="9">
        <f t="shared" si="209"/>
        <v>1.1365567350857821E-3</v>
      </c>
      <c r="AN678" s="15">
        <f t="shared" si="204"/>
        <v>0</v>
      </c>
    </row>
    <row r="679" spans="1:40" x14ac:dyDescent="0.25">
      <c r="A679" s="2">
        <v>40500</v>
      </c>
      <c r="B679" s="2">
        <v>40507</v>
      </c>
      <c r="C679" t="s">
        <v>15</v>
      </c>
      <c r="D679">
        <v>6000</v>
      </c>
      <c r="E679">
        <v>65</v>
      </c>
      <c r="F679">
        <v>115</v>
      </c>
      <c r="G679">
        <v>41.35</v>
      </c>
      <c r="H679">
        <v>51.7</v>
      </c>
      <c r="I679" t="s">
        <v>16</v>
      </c>
      <c r="J679">
        <v>72</v>
      </c>
      <c r="K679">
        <v>98</v>
      </c>
      <c r="L679">
        <v>39.5</v>
      </c>
      <c r="M679">
        <v>81</v>
      </c>
      <c r="N679">
        <v>5998.8</v>
      </c>
      <c r="O679">
        <v>264.60000000000002</v>
      </c>
      <c r="P679">
        <f>VLOOKUP($A679,Sheet2!$A:$E,2,0)</f>
        <v>6075.95</v>
      </c>
      <c r="Q679">
        <f>VLOOKUP($A679,Sheet2!$A:$E,3,0)</f>
        <v>6076.2</v>
      </c>
      <c r="R679">
        <f>VLOOKUP($A679,Sheet2!$A:$E,4,0)</f>
        <v>5906.75</v>
      </c>
      <c r="S679">
        <f>VLOOKUP($A679,Sheet2!$A:$E,5,0)</f>
        <v>5998.8</v>
      </c>
      <c r="T679">
        <f t="shared" si="191"/>
        <v>41.35</v>
      </c>
      <c r="U679">
        <f t="shared" si="192"/>
        <v>115</v>
      </c>
      <c r="V679">
        <f t="shared" si="193"/>
        <v>39.5</v>
      </c>
      <c r="W679">
        <f t="shared" si="194"/>
        <v>98</v>
      </c>
      <c r="X679" s="5">
        <f t="shared" si="195"/>
        <v>137</v>
      </c>
      <c r="Y679">
        <f t="shared" si="196"/>
        <v>154.5</v>
      </c>
      <c r="Z679">
        <f t="shared" si="197"/>
        <v>132.69999999999999</v>
      </c>
      <c r="AA679">
        <f t="shared" si="198"/>
        <v>132.69999999999999</v>
      </c>
      <c r="AB679">
        <f>IF(Z679/X679&lt;'model parameter'!$B$2,'model parameter'!$B$2,IF(Y679/X679&gt;'model parameter'!$B$1,'model parameter'!$B$1,AA679/X679))</f>
        <v>1.1100000000000001</v>
      </c>
      <c r="AC679">
        <f t="shared" si="208"/>
        <v>0.16691526545090959</v>
      </c>
      <c r="AD679">
        <f t="shared" si="206"/>
        <v>4.3113180438466658</v>
      </c>
      <c r="AF679">
        <f t="shared" si="205"/>
        <v>0.9686131386861313</v>
      </c>
      <c r="AG679">
        <f t="shared" si="199"/>
        <v>1.1277372262773722</v>
      </c>
      <c r="AH679" s="14">
        <f t="shared" si="200"/>
        <v>10329.075052369501</v>
      </c>
      <c r="AI679">
        <f t="shared" si="201"/>
        <v>11349.748083498342</v>
      </c>
      <c r="AJ679" s="14">
        <f t="shared" si="202"/>
        <v>1020.6730311288411</v>
      </c>
      <c r="AK679" s="14">
        <f t="shared" si="207"/>
        <v>28607.427547359312</v>
      </c>
      <c r="AL679">
        <f t="shared" si="203"/>
        <v>1.0988155305246521</v>
      </c>
      <c r="AM679">
        <f t="shared" si="209"/>
        <v>1.2488661918346501E-3</v>
      </c>
      <c r="AN679" s="15">
        <f t="shared" si="204"/>
        <v>0</v>
      </c>
    </row>
    <row r="680" spans="1:40" x14ac:dyDescent="0.25">
      <c r="A680" s="2">
        <v>40501</v>
      </c>
      <c r="B680" s="2">
        <v>40507</v>
      </c>
      <c r="C680" t="s">
        <v>15</v>
      </c>
      <c r="D680">
        <v>6000</v>
      </c>
      <c r="E680">
        <v>56.1</v>
      </c>
      <c r="F680">
        <v>150</v>
      </c>
      <c r="G680">
        <v>52.9</v>
      </c>
      <c r="H680">
        <v>126.8</v>
      </c>
      <c r="I680" t="s">
        <v>16</v>
      </c>
      <c r="J680">
        <v>70</v>
      </c>
      <c r="K680">
        <v>70</v>
      </c>
      <c r="L680">
        <v>14.2</v>
      </c>
      <c r="M680">
        <v>19.5</v>
      </c>
      <c r="N680">
        <v>5890.3</v>
      </c>
      <c r="O680">
        <v>264.60000000000002</v>
      </c>
      <c r="P680">
        <f>VLOOKUP($A680,Sheet2!$A:$E,2,0)</f>
        <v>6011.3</v>
      </c>
      <c r="Q680">
        <f>VLOOKUP($A680,Sheet2!$A:$E,3,0)</f>
        <v>6013.25</v>
      </c>
      <c r="R680">
        <f>VLOOKUP($A680,Sheet2!$A:$E,4,0)</f>
        <v>5863.95</v>
      </c>
      <c r="S680">
        <f>VLOOKUP($A680,Sheet2!$A:$E,5,0)</f>
        <v>5890.3</v>
      </c>
      <c r="T680">
        <f t="shared" si="191"/>
        <v>56.75</v>
      </c>
      <c r="U680">
        <f t="shared" si="192"/>
        <v>150</v>
      </c>
      <c r="V680">
        <f t="shared" si="193"/>
        <v>14.2</v>
      </c>
      <c r="W680">
        <f t="shared" si="194"/>
        <v>66.149999999999636</v>
      </c>
      <c r="X680" s="5">
        <f t="shared" si="195"/>
        <v>126.1</v>
      </c>
      <c r="Y680">
        <f t="shared" si="196"/>
        <v>164.2</v>
      </c>
      <c r="Z680">
        <f t="shared" si="197"/>
        <v>119.04999999999964</v>
      </c>
      <c r="AA680">
        <f t="shared" si="198"/>
        <v>146.30000000000001</v>
      </c>
      <c r="AB680">
        <f>IF(Z680/X680&lt;'model parameter'!$B$2,'model parameter'!$B$2,IF(Y680/X680&gt;'model parameter'!$B$1,'model parameter'!$B$1,AA680/X680))</f>
        <v>1.1100000000000001</v>
      </c>
      <c r="AC680">
        <f t="shared" si="208"/>
        <v>0.18527594465050967</v>
      </c>
      <c r="AD680">
        <f t="shared" si="206"/>
        <v>4.4213180438466662</v>
      </c>
      <c r="AF680">
        <f t="shared" si="205"/>
        <v>0.94409199048374026</v>
      </c>
      <c r="AG680">
        <f t="shared" si="199"/>
        <v>1.3021411578112609</v>
      </c>
      <c r="AH680" s="14">
        <f t="shared" si="200"/>
        <v>9511.0281342583494</v>
      </c>
      <c r="AI680">
        <f t="shared" si="201"/>
        <v>10442.983676049202</v>
      </c>
      <c r="AJ680" s="14">
        <f t="shared" si="202"/>
        <v>931.95554179085229</v>
      </c>
      <c r="AK680" s="14">
        <f t="shared" si="207"/>
        <v>29539.383089150164</v>
      </c>
      <c r="AL680">
        <f t="shared" si="203"/>
        <v>1.0979868347181085</v>
      </c>
      <c r="AM680">
        <f t="shared" si="209"/>
        <v>1.3712386369589857E-3</v>
      </c>
      <c r="AN680" s="15">
        <f t="shared" si="204"/>
        <v>0</v>
      </c>
    </row>
    <row r="681" spans="1:40" x14ac:dyDescent="0.25">
      <c r="A681" s="2">
        <v>40504</v>
      </c>
      <c r="B681" s="2">
        <v>40507</v>
      </c>
      <c r="C681" t="s">
        <v>15</v>
      </c>
      <c r="D681">
        <v>6000</v>
      </c>
      <c r="E681">
        <v>99.9</v>
      </c>
      <c r="F681">
        <v>110</v>
      </c>
      <c r="G681">
        <v>32.1</v>
      </c>
      <c r="H681">
        <v>38.9</v>
      </c>
      <c r="I681" t="s">
        <v>16</v>
      </c>
      <c r="J681">
        <v>22</v>
      </c>
      <c r="K681">
        <v>58.35</v>
      </c>
      <c r="L681">
        <v>18.55</v>
      </c>
      <c r="M681">
        <v>49.15</v>
      </c>
      <c r="N681">
        <v>6010</v>
      </c>
      <c r="O681">
        <v>264.60000000000002</v>
      </c>
      <c r="P681">
        <f>VLOOKUP($A681,Sheet2!$A:$E,2,0)</f>
        <v>5920.9</v>
      </c>
      <c r="Q681">
        <f>VLOOKUP($A681,Sheet2!$A:$E,3,0)</f>
        <v>6020.25</v>
      </c>
      <c r="R681">
        <f>VLOOKUP($A681,Sheet2!$A:$E,4,0)</f>
        <v>5905.15</v>
      </c>
      <c r="S681">
        <f>VLOOKUP($A681,Sheet2!$A:$E,5,0)</f>
        <v>6010</v>
      </c>
      <c r="T681">
        <f t="shared" si="191"/>
        <v>38.100000000000364</v>
      </c>
      <c r="U681">
        <f t="shared" si="192"/>
        <v>110</v>
      </c>
      <c r="V681">
        <f t="shared" si="193"/>
        <v>18.55</v>
      </c>
      <c r="W681">
        <f t="shared" si="194"/>
        <v>52.350000000000364</v>
      </c>
      <c r="X681" s="5">
        <f t="shared" si="195"/>
        <v>121.9</v>
      </c>
      <c r="Y681">
        <f t="shared" si="196"/>
        <v>128.55000000000001</v>
      </c>
      <c r="Z681">
        <f t="shared" si="197"/>
        <v>84.450000000000358</v>
      </c>
      <c r="AA681">
        <f t="shared" si="198"/>
        <v>88.05</v>
      </c>
      <c r="AB681">
        <f>IF(Z681/X681&lt;'model parameter'!$B$2,'model parameter'!$B$2,IF(Y681/X681&gt;'model parameter'!$B$1,'model parameter'!$B$1,AA681/X681))</f>
        <v>0.72231337161607867</v>
      </c>
      <c r="AC681">
        <f t="shared" si="208"/>
        <v>0.13382729225986362</v>
      </c>
      <c r="AD681">
        <f t="shared" si="206"/>
        <v>4.1436314154627452</v>
      </c>
      <c r="AF681">
        <f t="shared" si="205"/>
        <v>0.69278096800656563</v>
      </c>
      <c r="AG681">
        <f t="shared" si="199"/>
        <v>1.0545529122231339</v>
      </c>
      <c r="AH681" s="14">
        <f t="shared" si="200"/>
        <v>9195.8173951696499</v>
      </c>
      <c r="AI681">
        <f t="shared" si="201"/>
        <v>6551.7435075091007</v>
      </c>
      <c r="AJ681" s="14">
        <f t="shared" si="202"/>
        <v>-2644.0738876605492</v>
      </c>
      <c r="AK681" s="14">
        <f t="shared" si="207"/>
        <v>26895.309201489614</v>
      </c>
      <c r="AL681">
        <f t="shared" si="203"/>
        <v>0.71246994431953159</v>
      </c>
      <c r="AM681">
        <f t="shared" si="209"/>
        <v>9.7696631532295884E-4</v>
      </c>
      <c r="AN681" s="15">
        <f t="shared" si="204"/>
        <v>0</v>
      </c>
    </row>
    <row r="682" spans="1:40" x14ac:dyDescent="0.25">
      <c r="A682" s="2">
        <v>40505</v>
      </c>
      <c r="B682" s="2">
        <v>40507</v>
      </c>
      <c r="C682" t="s">
        <v>15</v>
      </c>
      <c r="D682">
        <v>6000</v>
      </c>
      <c r="E682">
        <v>56</v>
      </c>
      <c r="F682">
        <v>180</v>
      </c>
      <c r="G682">
        <v>56</v>
      </c>
      <c r="H682">
        <v>72.900000000000006</v>
      </c>
      <c r="I682" t="s">
        <v>16</v>
      </c>
      <c r="J682">
        <v>35</v>
      </c>
      <c r="K682">
        <v>35</v>
      </c>
      <c r="L682">
        <v>5.5</v>
      </c>
      <c r="M682">
        <v>20.350000000000001</v>
      </c>
      <c r="N682">
        <v>5934.75</v>
      </c>
      <c r="O682">
        <v>264.60000000000002</v>
      </c>
      <c r="P682">
        <f>VLOOKUP($A682,Sheet2!$A:$E,2,0)</f>
        <v>5971.55</v>
      </c>
      <c r="Q682">
        <f>VLOOKUP($A682,Sheet2!$A:$E,3,0)</f>
        <v>5973.35</v>
      </c>
      <c r="R682">
        <f>VLOOKUP($A682,Sheet2!$A:$E,4,0)</f>
        <v>5824.95</v>
      </c>
      <c r="S682">
        <f>VLOOKUP($A682,Sheet2!$A:$E,5,0)</f>
        <v>5934.75</v>
      </c>
      <c r="T682">
        <f t="shared" si="191"/>
        <v>61.649999999999636</v>
      </c>
      <c r="U682">
        <f t="shared" si="192"/>
        <v>180</v>
      </c>
      <c r="V682">
        <f t="shared" si="193"/>
        <v>5.5</v>
      </c>
      <c r="W682">
        <f t="shared" si="194"/>
        <v>29.350000000000364</v>
      </c>
      <c r="X682" s="5">
        <f t="shared" si="195"/>
        <v>91</v>
      </c>
      <c r="Y682">
        <f t="shared" si="196"/>
        <v>185.5</v>
      </c>
      <c r="Z682">
        <f t="shared" si="197"/>
        <v>85.350000000000364</v>
      </c>
      <c r="AA682">
        <f t="shared" si="198"/>
        <v>93.25</v>
      </c>
      <c r="AB682">
        <f>IF(Z682/X682&lt;'model parameter'!$B$2,'model parameter'!$B$2,IF(Y682/X682&gt;'model parameter'!$B$1,'model parameter'!$B$1,AA682/X682))</f>
        <v>1.1100000000000001</v>
      </c>
      <c r="AC682">
        <f t="shared" si="208"/>
        <v>0.14854829440844863</v>
      </c>
      <c r="AD682">
        <f t="shared" si="206"/>
        <v>4.2536314154627455</v>
      </c>
      <c r="AF682">
        <f t="shared" si="205"/>
        <v>0.93791208791209191</v>
      </c>
      <c r="AG682">
        <f t="shared" si="199"/>
        <v>2.0384615384615383</v>
      </c>
      <c r="AH682" s="14">
        <f t="shared" si="200"/>
        <v>6876.7669575884993</v>
      </c>
      <c r="AI682">
        <f t="shared" si="201"/>
        <v>7523.0359052726199</v>
      </c>
      <c r="AJ682" s="14">
        <f t="shared" si="202"/>
        <v>646.26894768412058</v>
      </c>
      <c r="AK682" s="14">
        <f t="shared" si="207"/>
        <v>27541.578149173736</v>
      </c>
      <c r="AL682">
        <f t="shared" si="203"/>
        <v>1.0939786023970122</v>
      </c>
      <c r="AM682">
        <f t="shared" si="209"/>
        <v>1.0687802442259692E-3</v>
      </c>
      <c r="AN682" s="15">
        <f t="shared" si="204"/>
        <v>0</v>
      </c>
    </row>
    <row r="683" spans="1:40" x14ac:dyDescent="0.25">
      <c r="A683" s="2">
        <v>40506</v>
      </c>
      <c r="B683" s="2">
        <v>40507</v>
      </c>
      <c r="C683" t="s">
        <v>15</v>
      </c>
      <c r="D683">
        <v>6000</v>
      </c>
      <c r="E683">
        <v>67</v>
      </c>
      <c r="F683">
        <v>159</v>
      </c>
      <c r="G683">
        <v>42</v>
      </c>
      <c r="H683">
        <v>125.35</v>
      </c>
      <c r="I683" t="s">
        <v>16</v>
      </c>
      <c r="J683">
        <v>17.8</v>
      </c>
      <c r="K683">
        <v>33.6</v>
      </c>
      <c r="L683">
        <v>2.8</v>
      </c>
      <c r="M683">
        <v>4.6500000000000004</v>
      </c>
      <c r="N683">
        <v>5865.75</v>
      </c>
      <c r="O683">
        <v>264.60000000000002</v>
      </c>
      <c r="P683">
        <f>VLOOKUP($A683,Sheet2!$A:$E,2,0)</f>
        <v>5946.8</v>
      </c>
      <c r="Q683">
        <f>VLOOKUP($A683,Sheet2!$A:$E,3,0)</f>
        <v>5976.65</v>
      </c>
      <c r="R683">
        <f>VLOOKUP($A683,Sheet2!$A:$E,4,0)</f>
        <v>5833.6</v>
      </c>
      <c r="S683">
        <f>VLOOKUP($A683,Sheet2!$A:$E,5,0)</f>
        <v>5865.75</v>
      </c>
      <c r="T683">
        <f t="shared" si="191"/>
        <v>56.950000000000728</v>
      </c>
      <c r="U683">
        <f t="shared" si="192"/>
        <v>159</v>
      </c>
      <c r="V683">
        <f t="shared" si="193"/>
        <v>2.8</v>
      </c>
      <c r="W683">
        <f t="shared" si="194"/>
        <v>18.649999999999636</v>
      </c>
      <c r="X683" s="5">
        <f t="shared" si="195"/>
        <v>84.8</v>
      </c>
      <c r="Y683">
        <f t="shared" si="196"/>
        <v>161.80000000000001</v>
      </c>
      <c r="Z683">
        <f t="shared" si="197"/>
        <v>60.649999999999636</v>
      </c>
      <c r="AA683">
        <f t="shared" si="198"/>
        <v>130</v>
      </c>
      <c r="AB683">
        <f>IF(Z683/X683&lt;'model parameter'!$B$2,'model parameter'!$B$2,IF(Y683/X683&gt;'model parameter'!$B$1,'model parameter'!$B$1,AA683/X683))</f>
        <v>1.1100000000000001</v>
      </c>
      <c r="AC683">
        <f t="shared" si="208"/>
        <v>0.164888606793378</v>
      </c>
      <c r="AD683">
        <f t="shared" si="206"/>
        <v>4.3636314154627458</v>
      </c>
      <c r="AF683">
        <f t="shared" si="205"/>
        <v>0.71521226415093908</v>
      </c>
      <c r="AG683">
        <f t="shared" si="199"/>
        <v>1.9080188679245285</v>
      </c>
      <c r="AH683" s="14">
        <f t="shared" si="200"/>
        <v>6411.4558665527993</v>
      </c>
      <c r="AI683">
        <f t="shared" si="201"/>
        <v>7007.2616551639367</v>
      </c>
      <c r="AJ683" s="14">
        <f t="shared" si="202"/>
        <v>595.80578861113736</v>
      </c>
      <c r="AK683" s="14">
        <f t="shared" si="207"/>
        <v>28137.383937784874</v>
      </c>
      <c r="AL683">
        <f t="shared" si="203"/>
        <v>1.0929283147247928</v>
      </c>
      <c r="AM683">
        <f t="shared" si="209"/>
        <v>1.1681001911330409E-3</v>
      </c>
      <c r="AN683" s="15">
        <f t="shared" si="204"/>
        <v>1</v>
      </c>
    </row>
    <row r="684" spans="1:40" x14ac:dyDescent="0.25">
      <c r="A684" s="2">
        <v>40507</v>
      </c>
      <c r="B684" s="2">
        <v>40507</v>
      </c>
      <c r="C684" t="s">
        <v>15</v>
      </c>
      <c r="D684">
        <v>6000</v>
      </c>
      <c r="E684">
        <v>110</v>
      </c>
      <c r="F684">
        <v>204.25</v>
      </c>
      <c r="G684">
        <v>90.5</v>
      </c>
      <c r="H684">
        <v>193.95</v>
      </c>
      <c r="I684" t="s">
        <v>16</v>
      </c>
      <c r="J684">
        <v>1.9</v>
      </c>
      <c r="K684">
        <v>3.85</v>
      </c>
      <c r="L684">
        <v>0.05</v>
      </c>
      <c r="M684">
        <v>0.05</v>
      </c>
      <c r="N684">
        <v>5799.75</v>
      </c>
      <c r="O684">
        <v>264.60000000000002</v>
      </c>
      <c r="P684">
        <f>VLOOKUP($A684,Sheet2!$A:$E,2,0)</f>
        <v>5883.95</v>
      </c>
      <c r="Q684">
        <f>VLOOKUP($A684,Sheet2!$A:$E,3,0)</f>
        <v>5907.1</v>
      </c>
      <c r="R684">
        <f>VLOOKUP($A684,Sheet2!$A:$E,4,0)</f>
        <v>5780.35</v>
      </c>
      <c r="S684">
        <f>VLOOKUP($A684,Sheet2!$A:$E,5,0)</f>
        <v>5799.75</v>
      </c>
      <c r="T684">
        <f t="shared" si="191"/>
        <v>96.75</v>
      </c>
      <c r="U684">
        <f t="shared" si="192"/>
        <v>204.25</v>
      </c>
      <c r="V684">
        <f t="shared" si="193"/>
        <v>0.05</v>
      </c>
      <c r="W684">
        <f t="shared" si="194"/>
        <v>-2.3999999999996362</v>
      </c>
      <c r="X684" s="5">
        <f t="shared" si="195"/>
        <v>111.9</v>
      </c>
      <c r="Y684">
        <f t="shared" si="196"/>
        <v>204.3</v>
      </c>
      <c r="Z684">
        <f t="shared" si="197"/>
        <v>88.100000000000364</v>
      </c>
      <c r="AA684">
        <f t="shared" si="198"/>
        <v>194</v>
      </c>
      <c r="AB684">
        <f>IF(Z684/X684&lt;'model parameter'!$B$2,'model parameter'!$B$2,IF(Y684/X684&gt;'model parameter'!$B$1,'model parameter'!$B$1,AA684/X684))</f>
        <v>1.1100000000000001</v>
      </c>
      <c r="AC684">
        <f t="shared" si="208"/>
        <v>0.18302635354064958</v>
      </c>
      <c r="AD684">
        <f t="shared" si="206"/>
        <v>4.4736314154627461</v>
      </c>
      <c r="AF684">
        <f t="shared" si="205"/>
        <v>0.78731009830205867</v>
      </c>
      <c r="AG684">
        <f t="shared" si="199"/>
        <v>1.8257372654155497</v>
      </c>
      <c r="AH684" s="14">
        <f t="shared" si="200"/>
        <v>8445.3156354346502</v>
      </c>
      <c r="AI684">
        <f t="shared" si="201"/>
        <v>9261.6942645099589</v>
      </c>
      <c r="AJ684" s="14">
        <f t="shared" si="202"/>
        <v>816.37862907530871</v>
      </c>
      <c r="AK684" s="14">
        <f t="shared" si="207"/>
        <v>28953.762566860183</v>
      </c>
      <c r="AL684">
        <f t="shared" si="203"/>
        <v>1.0966664437797882</v>
      </c>
      <c r="AM684">
        <f t="shared" si="209"/>
        <v>1.2810162825883627E-3</v>
      </c>
      <c r="AN684" s="15">
        <f t="shared" si="204"/>
        <v>1</v>
      </c>
    </row>
    <row r="685" spans="1:40" x14ac:dyDescent="0.25">
      <c r="A685" s="2">
        <v>40508</v>
      </c>
      <c r="B685" s="2">
        <v>40542</v>
      </c>
      <c r="C685" t="s">
        <v>15</v>
      </c>
      <c r="D685">
        <v>5800</v>
      </c>
      <c r="E685">
        <v>113.25</v>
      </c>
      <c r="F685">
        <v>189.4</v>
      </c>
      <c r="G685">
        <v>108.05</v>
      </c>
      <c r="H685">
        <v>154.35</v>
      </c>
      <c r="I685" t="s">
        <v>16</v>
      </c>
      <c r="J685">
        <v>168</v>
      </c>
      <c r="K685">
        <v>173.4</v>
      </c>
      <c r="L685">
        <v>115.1</v>
      </c>
      <c r="M685">
        <v>130.75</v>
      </c>
      <c r="N685">
        <v>5751.95</v>
      </c>
      <c r="O685">
        <v>281.25</v>
      </c>
      <c r="P685">
        <f>VLOOKUP($A685,Sheet2!$A:$E,2,0)</f>
        <v>5828.55</v>
      </c>
      <c r="Q685">
        <f>VLOOKUP($A685,Sheet2!$A:$E,3,0)</f>
        <v>5838.5</v>
      </c>
      <c r="R685">
        <f>VLOOKUP($A685,Sheet2!$A:$E,4,0)</f>
        <v>5690.35</v>
      </c>
      <c r="S685">
        <f>VLOOKUP($A685,Sheet2!$A:$E,5,0)</f>
        <v>5751.95</v>
      </c>
      <c r="T685">
        <f t="shared" si="191"/>
        <v>134.89999999999964</v>
      </c>
      <c r="U685">
        <f t="shared" si="192"/>
        <v>189.4</v>
      </c>
      <c r="V685">
        <f t="shared" si="193"/>
        <v>115.1</v>
      </c>
      <c r="W685">
        <f t="shared" si="194"/>
        <v>146.55000000000018</v>
      </c>
      <c r="X685" s="5">
        <f t="shared" si="195"/>
        <v>281.25</v>
      </c>
      <c r="Y685">
        <f t="shared" si="196"/>
        <v>308.29999999999961</v>
      </c>
      <c r="Z685">
        <f t="shared" si="197"/>
        <v>254.60000000000019</v>
      </c>
      <c r="AA685">
        <f t="shared" si="198"/>
        <v>285.10000000000002</v>
      </c>
      <c r="AB685">
        <f>IF(Z685/X685&lt;'model parameter'!$B$2,'model parameter'!$B$2,IF(Y685/X685&gt;'model parameter'!$B$1,'model parameter'!$B$1,AA685/X685))</f>
        <v>1.0136888888888889</v>
      </c>
      <c r="AC685">
        <f t="shared" si="208"/>
        <v>0.18553178095800602</v>
      </c>
      <c r="AD685">
        <f t="shared" si="206"/>
        <v>4.487320304351635</v>
      </c>
      <c r="AF685">
        <f t="shared" si="205"/>
        <v>0.90524444444444518</v>
      </c>
      <c r="AG685">
        <f t="shared" si="199"/>
        <v>1.0961777777777764</v>
      </c>
      <c r="AH685" s="14">
        <f t="shared" si="200"/>
        <v>21155.062936546874</v>
      </c>
      <c r="AI685">
        <f t="shared" si="201"/>
        <v>21319.734786776196</v>
      </c>
      <c r="AJ685" s="14">
        <f t="shared" si="202"/>
        <v>164.67185022932244</v>
      </c>
      <c r="AK685" s="14">
        <f t="shared" si="207"/>
        <v>29118.434417089506</v>
      </c>
      <c r="AL685">
        <f t="shared" si="203"/>
        <v>1.0077840397224647</v>
      </c>
      <c r="AM685">
        <f t="shared" si="209"/>
        <v>1.2909877642171546E-3</v>
      </c>
      <c r="AN685" s="15">
        <f t="shared" si="204"/>
        <v>0</v>
      </c>
    </row>
    <row r="686" spans="1:40" x14ac:dyDescent="0.25">
      <c r="A686" s="2">
        <v>40511</v>
      </c>
      <c r="B686" s="2">
        <v>40542</v>
      </c>
      <c r="C686" t="s">
        <v>15</v>
      </c>
      <c r="D686">
        <v>5800</v>
      </c>
      <c r="E686">
        <v>137.4</v>
      </c>
      <c r="F686">
        <v>147.44999999999999</v>
      </c>
      <c r="G686">
        <v>106.6</v>
      </c>
      <c r="H686">
        <v>115.55</v>
      </c>
      <c r="I686" t="s">
        <v>16</v>
      </c>
      <c r="J686">
        <v>138</v>
      </c>
      <c r="K686">
        <v>168</v>
      </c>
      <c r="L686">
        <v>132.55000000000001</v>
      </c>
      <c r="M686">
        <v>157</v>
      </c>
      <c r="N686">
        <v>5830</v>
      </c>
      <c r="O686">
        <v>281.25</v>
      </c>
      <c r="P686">
        <f>VLOOKUP($A686,Sheet2!$A:$E,2,0)</f>
        <v>5789.95</v>
      </c>
      <c r="Q686">
        <f>VLOOKUP($A686,Sheet2!$A:$E,3,0)</f>
        <v>5843.15</v>
      </c>
      <c r="R686">
        <f>VLOOKUP($A686,Sheet2!$A:$E,4,0)</f>
        <v>5754.7</v>
      </c>
      <c r="S686">
        <f>VLOOKUP($A686,Sheet2!$A:$E,5,0)</f>
        <v>5830</v>
      </c>
      <c r="T686">
        <f t="shared" si="191"/>
        <v>124.85000000000036</v>
      </c>
      <c r="U686">
        <f t="shared" si="192"/>
        <v>147.44999999999999</v>
      </c>
      <c r="V686">
        <f t="shared" si="193"/>
        <v>132.55000000000001</v>
      </c>
      <c r="W686">
        <f t="shared" si="194"/>
        <v>149.75</v>
      </c>
      <c r="X686" s="5">
        <f t="shared" si="195"/>
        <v>275.39999999999998</v>
      </c>
      <c r="Y686">
        <f t="shared" si="196"/>
        <v>292.85000000000036</v>
      </c>
      <c r="Z686">
        <f t="shared" si="197"/>
        <v>256.35000000000002</v>
      </c>
      <c r="AA686">
        <f t="shared" si="198"/>
        <v>272.55</v>
      </c>
      <c r="AB686">
        <f>IF(Z686/X686&lt;'model parameter'!$B$2,'model parameter'!$B$2,IF(Y686/X686&gt;'model parameter'!$B$1,'model parameter'!$B$1,AA686/X686))</f>
        <v>0.98965141612200447</v>
      </c>
      <c r="AC686">
        <f t="shared" si="208"/>
        <v>0.1836117897607282</v>
      </c>
      <c r="AD686">
        <f t="shared" si="206"/>
        <v>4.4769717204736397</v>
      </c>
      <c r="AF686">
        <f t="shared" si="205"/>
        <v>0.93082788671023986</v>
      </c>
      <c r="AG686">
        <f t="shared" si="199"/>
        <v>1.0633623819898343</v>
      </c>
      <c r="AH686" s="14">
        <f t="shared" si="200"/>
        <v>20716.019407101896</v>
      </c>
      <c r="AI686">
        <f t="shared" si="201"/>
        <v>20379.1700034481</v>
      </c>
      <c r="AJ686" s="14">
        <f t="shared" si="202"/>
        <v>-336.84940365379589</v>
      </c>
      <c r="AK686" s="14">
        <f t="shared" si="207"/>
        <v>28781.58501343571</v>
      </c>
      <c r="AL686">
        <f t="shared" si="203"/>
        <v>0.98373966556826464</v>
      </c>
      <c r="AM686">
        <f t="shared" si="209"/>
        <v>1.2699958714237052E-3</v>
      </c>
      <c r="AN686" s="15">
        <f t="shared" si="204"/>
        <v>0</v>
      </c>
    </row>
    <row r="687" spans="1:40" x14ac:dyDescent="0.25">
      <c r="A687" s="2">
        <v>40512</v>
      </c>
      <c r="B687" s="2">
        <v>40542</v>
      </c>
      <c r="C687" t="s">
        <v>15</v>
      </c>
      <c r="D687">
        <v>5800</v>
      </c>
      <c r="E687">
        <v>135</v>
      </c>
      <c r="F687">
        <v>146</v>
      </c>
      <c r="G687">
        <v>84.8</v>
      </c>
      <c r="H687">
        <v>93.4</v>
      </c>
      <c r="I687" t="s">
        <v>16</v>
      </c>
      <c r="J687">
        <v>149.69999999999999</v>
      </c>
      <c r="K687">
        <v>195.5</v>
      </c>
      <c r="L687">
        <v>120.5</v>
      </c>
      <c r="M687">
        <v>176.55</v>
      </c>
      <c r="N687">
        <v>5862.7</v>
      </c>
      <c r="O687">
        <v>281.25</v>
      </c>
      <c r="P687">
        <f>VLOOKUP($A687,Sheet2!$A:$E,2,0)</f>
        <v>5811.6</v>
      </c>
      <c r="Q687">
        <f>VLOOKUP($A687,Sheet2!$A:$E,3,0)</f>
        <v>5892.25</v>
      </c>
      <c r="R687">
        <f>VLOOKUP($A687,Sheet2!$A:$E,4,0)</f>
        <v>5768.35</v>
      </c>
      <c r="S687">
        <f>VLOOKUP($A687,Sheet2!$A:$E,5,0)</f>
        <v>5862.7</v>
      </c>
      <c r="T687">
        <f t="shared" si="191"/>
        <v>103.25</v>
      </c>
      <c r="U687">
        <f t="shared" si="192"/>
        <v>146</v>
      </c>
      <c r="V687">
        <f t="shared" si="193"/>
        <v>120.5</v>
      </c>
      <c r="W687">
        <f t="shared" si="194"/>
        <v>177.05000000000018</v>
      </c>
      <c r="X687" s="5">
        <f t="shared" si="195"/>
        <v>284.7</v>
      </c>
      <c r="Y687">
        <f t="shared" si="196"/>
        <v>298.75</v>
      </c>
      <c r="Z687">
        <f t="shared" si="197"/>
        <v>261.85000000000019</v>
      </c>
      <c r="AA687">
        <f t="shared" si="198"/>
        <v>269.95000000000005</v>
      </c>
      <c r="AB687">
        <f>IF(Z687/X687&lt;'model parameter'!$B$2,'model parameter'!$B$2,IF(Y687/X687&gt;'model parameter'!$B$1,'model parameter'!$B$1,AA687/X687))</f>
        <v>0.94819107832806482</v>
      </c>
      <c r="AC687">
        <f t="shared" si="208"/>
        <v>0.17409906092697081</v>
      </c>
      <c r="AD687">
        <f t="shared" si="206"/>
        <v>4.4251627988017042</v>
      </c>
      <c r="AF687">
        <f t="shared" si="205"/>
        <v>0.91974007727432461</v>
      </c>
      <c r="AG687">
        <f t="shared" si="199"/>
        <v>1.0493501931858096</v>
      </c>
      <c r="AH687" s="14">
        <f t="shared" si="200"/>
        <v>21413.986043655448</v>
      </c>
      <c r="AI687">
        <f t="shared" si="201"/>
        <v>20184.311960686904</v>
      </c>
      <c r="AJ687" s="14">
        <f t="shared" si="202"/>
        <v>-1229.6740829685441</v>
      </c>
      <c r="AK687" s="14">
        <f t="shared" si="207"/>
        <v>27551.910930467166</v>
      </c>
      <c r="AL687">
        <f t="shared" si="203"/>
        <v>0.94257612382572409</v>
      </c>
      <c r="AM687">
        <f t="shared" si="209"/>
        <v>1.1970677857612287E-3</v>
      </c>
      <c r="AN687" s="15">
        <f t="shared" si="204"/>
        <v>0</v>
      </c>
    </row>
    <row r="688" spans="1:40" x14ac:dyDescent="0.25">
      <c r="A688" s="2">
        <v>40513</v>
      </c>
      <c r="B688" s="2">
        <v>40542</v>
      </c>
      <c r="C688" t="s">
        <v>15</v>
      </c>
      <c r="D688">
        <v>5800</v>
      </c>
      <c r="E688">
        <v>95</v>
      </c>
      <c r="F688">
        <v>97.9</v>
      </c>
      <c r="G688">
        <v>51.25</v>
      </c>
      <c r="H688">
        <v>54.95</v>
      </c>
      <c r="I688" t="s">
        <v>16</v>
      </c>
      <c r="J688">
        <v>170</v>
      </c>
      <c r="K688">
        <v>237.95</v>
      </c>
      <c r="L688">
        <v>168.8</v>
      </c>
      <c r="M688">
        <v>230</v>
      </c>
      <c r="N688">
        <v>5960.9</v>
      </c>
      <c r="O688">
        <v>281.25</v>
      </c>
      <c r="P688">
        <f>VLOOKUP($A688,Sheet2!$A:$E,2,0)</f>
        <v>5871</v>
      </c>
      <c r="Q688">
        <f>VLOOKUP($A688,Sheet2!$A:$E,3,0)</f>
        <v>5971</v>
      </c>
      <c r="R688">
        <f>VLOOKUP($A688,Sheet2!$A:$E,4,0)</f>
        <v>5865.55</v>
      </c>
      <c r="S688">
        <f>VLOOKUP($A688,Sheet2!$A:$E,5,0)</f>
        <v>5960.9</v>
      </c>
      <c r="T688">
        <f t="shared" si="191"/>
        <v>66.949999999999818</v>
      </c>
      <c r="U688">
        <f t="shared" si="192"/>
        <v>97.9</v>
      </c>
      <c r="V688">
        <f t="shared" si="193"/>
        <v>168.8</v>
      </c>
      <c r="W688">
        <f t="shared" si="194"/>
        <v>222.25</v>
      </c>
      <c r="X688" s="5">
        <f t="shared" si="195"/>
        <v>265</v>
      </c>
      <c r="Y688">
        <f t="shared" si="196"/>
        <v>304.89999999999981</v>
      </c>
      <c r="Z688">
        <f t="shared" si="197"/>
        <v>265</v>
      </c>
      <c r="AA688">
        <f t="shared" si="198"/>
        <v>284.95</v>
      </c>
      <c r="AB688">
        <f>IF(Z688/X688&lt;'model parameter'!$B$2,'model parameter'!$B$2,IF(Y688/X688&gt;'model parameter'!$B$1,'model parameter'!$B$1,AA688/X688))</f>
        <v>1.1100000000000001</v>
      </c>
      <c r="AC688">
        <f t="shared" si="208"/>
        <v>0.19324995762893762</v>
      </c>
      <c r="AD688">
        <f t="shared" si="206"/>
        <v>4.5351627988017045</v>
      </c>
      <c r="AF688">
        <f t="shared" si="205"/>
        <v>1</v>
      </c>
      <c r="AG688">
        <f t="shared" si="199"/>
        <v>1.1505660377358484</v>
      </c>
      <c r="AH688" s="14">
        <f t="shared" si="200"/>
        <v>19935.497576977497</v>
      </c>
      <c r="AI688">
        <f t="shared" si="201"/>
        <v>21997.990666387304</v>
      </c>
      <c r="AJ688" s="14">
        <f t="shared" si="202"/>
        <v>2062.493089409807</v>
      </c>
      <c r="AK688" s="14">
        <f t="shared" si="207"/>
        <v>29614.404019876973</v>
      </c>
      <c r="AL688">
        <f t="shared" si="203"/>
        <v>1.1034583200868624</v>
      </c>
      <c r="AM688">
        <f t="shared" si="209"/>
        <v>1.3209144079061855E-3</v>
      </c>
      <c r="AN688" s="15">
        <f t="shared" si="204"/>
        <v>0</v>
      </c>
    </row>
    <row r="689" spans="1:40" x14ac:dyDescent="0.25">
      <c r="A689" s="2">
        <v>40514</v>
      </c>
      <c r="B689" s="2">
        <v>40542</v>
      </c>
      <c r="C689" t="s">
        <v>15</v>
      </c>
      <c r="D689">
        <v>5800</v>
      </c>
      <c r="E689">
        <v>40</v>
      </c>
      <c r="F689">
        <v>51.4</v>
      </c>
      <c r="G689">
        <v>36.200000000000003</v>
      </c>
      <c r="H689">
        <v>40.700000000000003</v>
      </c>
      <c r="I689" t="s">
        <v>16</v>
      </c>
      <c r="J689">
        <v>260.95</v>
      </c>
      <c r="K689">
        <v>271.64999999999998</v>
      </c>
      <c r="L689">
        <v>236.55</v>
      </c>
      <c r="M689">
        <v>262</v>
      </c>
      <c r="N689">
        <v>6011.7</v>
      </c>
      <c r="O689">
        <v>281.25</v>
      </c>
      <c r="P689">
        <f>VLOOKUP($A689,Sheet2!$A:$E,2,0)</f>
        <v>6023.05</v>
      </c>
      <c r="Q689">
        <f>VLOOKUP($A689,Sheet2!$A:$E,3,0)</f>
        <v>6029.5</v>
      </c>
      <c r="R689">
        <f>VLOOKUP($A689,Sheet2!$A:$E,4,0)</f>
        <v>5980.6</v>
      </c>
      <c r="S689">
        <f>VLOOKUP($A689,Sheet2!$A:$E,5,0)</f>
        <v>6011.7</v>
      </c>
      <c r="T689">
        <f t="shared" si="191"/>
        <v>42.149999999999636</v>
      </c>
      <c r="U689">
        <f t="shared" si="192"/>
        <v>51.4</v>
      </c>
      <c r="V689">
        <f t="shared" si="193"/>
        <v>236.55</v>
      </c>
      <c r="W689">
        <f t="shared" si="194"/>
        <v>265.69999999999982</v>
      </c>
      <c r="X689" s="5">
        <f t="shared" si="195"/>
        <v>300.95</v>
      </c>
      <c r="Y689">
        <f t="shared" si="196"/>
        <v>313.79999999999961</v>
      </c>
      <c r="Z689">
        <f t="shared" si="197"/>
        <v>287.95</v>
      </c>
      <c r="AA689">
        <f t="shared" si="198"/>
        <v>302.7</v>
      </c>
      <c r="AB689">
        <f>IF(Z689/X689&lt;'model parameter'!$B$2,'model parameter'!$B$2,IF(Y689/X689&gt;'model parameter'!$B$1,'model parameter'!$B$1,AA689/X689))</f>
        <v>1.0058149194218309</v>
      </c>
      <c r="AC689">
        <f t="shared" si="208"/>
        <v>0.19437369056082213</v>
      </c>
      <c r="AD689">
        <f t="shared" si="206"/>
        <v>4.5409777182235356</v>
      </c>
      <c r="AF689">
        <f t="shared" si="205"/>
        <v>0.95680345572354208</v>
      </c>
      <c r="AG689">
        <f t="shared" si="199"/>
        <v>1.0426981226117282</v>
      </c>
      <c r="AH689" s="14">
        <f t="shared" si="200"/>
        <v>22633.551403224821</v>
      </c>
      <c r="AI689">
        <f t="shared" si="201"/>
        <v>22638.7738454674</v>
      </c>
      <c r="AJ689" s="14">
        <f t="shared" si="202"/>
        <v>5.2224422425788362</v>
      </c>
      <c r="AK689" s="14">
        <f t="shared" si="207"/>
        <v>29619.626462119551</v>
      </c>
      <c r="AL689">
        <f t="shared" si="203"/>
        <v>1.0002307389657743</v>
      </c>
      <c r="AM689">
        <f t="shared" si="209"/>
        <v>1.3212191943305421E-3</v>
      </c>
      <c r="AN689" s="15">
        <f t="shared" si="204"/>
        <v>0</v>
      </c>
    </row>
    <row r="690" spans="1:40" x14ac:dyDescent="0.25">
      <c r="A690" s="2">
        <v>40515</v>
      </c>
      <c r="B690" s="2">
        <v>40542</v>
      </c>
      <c r="C690" t="s">
        <v>15</v>
      </c>
      <c r="D690">
        <v>5800</v>
      </c>
      <c r="E690">
        <v>39</v>
      </c>
      <c r="F690">
        <v>50.8</v>
      </c>
      <c r="G690">
        <v>36.1</v>
      </c>
      <c r="H690">
        <v>39.450000000000003</v>
      </c>
      <c r="I690" t="s">
        <v>16</v>
      </c>
      <c r="J690">
        <v>268.35000000000002</v>
      </c>
      <c r="K690">
        <v>268.35000000000002</v>
      </c>
      <c r="L690">
        <v>218.5</v>
      </c>
      <c r="M690">
        <v>248.8</v>
      </c>
      <c r="N690">
        <v>5992.8</v>
      </c>
      <c r="O690">
        <v>281.25</v>
      </c>
      <c r="P690">
        <f>VLOOKUP($A690,Sheet2!$A:$E,2,0)</f>
        <v>6013.35</v>
      </c>
      <c r="Q690">
        <f>VLOOKUP($A690,Sheet2!$A:$E,3,0)</f>
        <v>6025.4</v>
      </c>
      <c r="R690">
        <f>VLOOKUP($A690,Sheet2!$A:$E,4,0)</f>
        <v>5964.25</v>
      </c>
      <c r="S690">
        <f>VLOOKUP($A690,Sheet2!$A:$E,5,0)</f>
        <v>5992.8</v>
      </c>
      <c r="T690">
        <f t="shared" si="191"/>
        <v>42.950000000000728</v>
      </c>
      <c r="U690">
        <f t="shared" si="192"/>
        <v>50.8</v>
      </c>
      <c r="V690">
        <f t="shared" si="193"/>
        <v>218.5</v>
      </c>
      <c r="W690">
        <f t="shared" si="194"/>
        <v>261.5</v>
      </c>
      <c r="X690" s="5">
        <f t="shared" si="195"/>
        <v>307.35000000000002</v>
      </c>
      <c r="Y690">
        <f t="shared" si="196"/>
        <v>311.30000000000075</v>
      </c>
      <c r="Z690">
        <f t="shared" si="197"/>
        <v>269.3</v>
      </c>
      <c r="AA690">
        <f t="shared" si="198"/>
        <v>288.25</v>
      </c>
      <c r="AB690">
        <f>IF(Z690/X690&lt;'model parameter'!$B$2,'model parameter'!$B$2,IF(Y690/X690&gt;'model parameter'!$B$1,'model parameter'!$B$1,AA690/X690))</f>
        <v>0.93785586464942239</v>
      </c>
      <c r="AC690">
        <f t="shared" si="208"/>
        <v>0.18229450562601909</v>
      </c>
      <c r="AD690">
        <f t="shared" si="206"/>
        <v>4.4788335828729577</v>
      </c>
      <c r="AF690">
        <f t="shared" si="205"/>
        <v>0.87619977224662438</v>
      </c>
      <c r="AG690">
        <f t="shared" si="199"/>
        <v>1.0128517976248601</v>
      </c>
      <c r="AH690" s="14">
        <f t="shared" si="200"/>
        <v>23113.872529455221</v>
      </c>
      <c r="AI690">
        <f t="shared" si="201"/>
        <v>21555.812800121497</v>
      </c>
      <c r="AJ690" s="14">
        <f t="shared" si="202"/>
        <v>-1558.0597293337232</v>
      </c>
      <c r="AK690" s="14">
        <f t="shared" si="207"/>
        <v>28061.566732785828</v>
      </c>
      <c r="AL690">
        <f t="shared" si="203"/>
        <v>0.93259200822587363</v>
      </c>
      <c r="AM690">
        <f t="shared" si="209"/>
        <v>1.2321584617472911E-3</v>
      </c>
      <c r="AN690" s="15">
        <f t="shared" si="204"/>
        <v>0</v>
      </c>
    </row>
    <row r="691" spans="1:40" x14ac:dyDescent="0.25">
      <c r="A691" s="2">
        <v>40518</v>
      </c>
      <c r="B691" s="2">
        <v>40542</v>
      </c>
      <c r="C691" t="s">
        <v>15</v>
      </c>
      <c r="D691">
        <v>5800</v>
      </c>
      <c r="E691">
        <v>36</v>
      </c>
      <c r="F691">
        <v>44.9</v>
      </c>
      <c r="G691">
        <v>27</v>
      </c>
      <c r="H691">
        <v>41.35</v>
      </c>
      <c r="I691" t="s">
        <v>16</v>
      </c>
      <c r="J691">
        <v>266.95</v>
      </c>
      <c r="K691">
        <v>316</v>
      </c>
      <c r="L691">
        <v>225.65</v>
      </c>
      <c r="M691">
        <v>237.75</v>
      </c>
      <c r="N691">
        <v>5992.25</v>
      </c>
      <c r="O691">
        <v>281.25</v>
      </c>
      <c r="P691">
        <f>VLOOKUP($A691,Sheet2!$A:$E,2,0)</f>
        <v>6033.65</v>
      </c>
      <c r="Q691">
        <f>VLOOKUP($A691,Sheet2!$A:$E,3,0)</f>
        <v>6069.45</v>
      </c>
      <c r="R691">
        <f>VLOOKUP($A691,Sheet2!$A:$E,4,0)</f>
        <v>5981.7</v>
      </c>
      <c r="S691">
        <f>VLOOKUP($A691,Sheet2!$A:$E,5,0)</f>
        <v>5992.25</v>
      </c>
      <c r="T691">
        <f t="shared" si="191"/>
        <v>46.550000000000182</v>
      </c>
      <c r="U691">
        <f t="shared" si="192"/>
        <v>43.949999999999818</v>
      </c>
      <c r="V691">
        <f t="shared" si="193"/>
        <v>226.59999999999945</v>
      </c>
      <c r="W691">
        <f t="shared" si="194"/>
        <v>296.44999999999982</v>
      </c>
      <c r="X691" s="5">
        <f t="shared" si="195"/>
        <v>302.95</v>
      </c>
      <c r="Y691">
        <f t="shared" si="196"/>
        <v>362.55000000000018</v>
      </c>
      <c r="Z691">
        <f t="shared" si="197"/>
        <v>269.5999999999998</v>
      </c>
      <c r="AA691">
        <f t="shared" si="198"/>
        <v>279.10000000000002</v>
      </c>
      <c r="AB691">
        <f>IF(Z691/X691&lt;'model parameter'!$B$2,'model parameter'!$B$2,IF(Y691/X691&gt;'model parameter'!$B$1,'model parameter'!$B$1,AA691/X691))</f>
        <v>1.1100000000000001</v>
      </c>
      <c r="AC691">
        <f t="shared" si="208"/>
        <v>0.20234690124488122</v>
      </c>
      <c r="AD691">
        <f t="shared" si="206"/>
        <v>4.5888335828729581</v>
      </c>
      <c r="AF691">
        <f t="shared" si="205"/>
        <v>0.88991582769433841</v>
      </c>
      <c r="AG691">
        <f t="shared" si="199"/>
        <v>1.1967321340155148</v>
      </c>
      <c r="AH691" s="14">
        <f t="shared" si="200"/>
        <v>22783.651755171824</v>
      </c>
      <c r="AI691">
        <f t="shared" si="201"/>
        <v>25155.028213423513</v>
      </c>
      <c r="AJ691" s="14">
        <f t="shared" si="202"/>
        <v>2371.3764582516887</v>
      </c>
      <c r="AK691" s="14">
        <f t="shared" si="207"/>
        <v>30432.943191037517</v>
      </c>
      <c r="AL691">
        <f t="shared" si="203"/>
        <v>1.1040823693995143</v>
      </c>
      <c r="AM691">
        <f t="shared" si="209"/>
        <v>1.36040443392161E-3</v>
      </c>
      <c r="AN691" s="15">
        <f t="shared" si="204"/>
        <v>1</v>
      </c>
    </row>
    <row r="692" spans="1:40" x14ac:dyDescent="0.25">
      <c r="A692" s="2">
        <v>40519</v>
      </c>
      <c r="B692" s="2">
        <v>40542</v>
      </c>
      <c r="C692" t="s">
        <v>15</v>
      </c>
      <c r="D692">
        <v>5800</v>
      </c>
      <c r="E692">
        <v>40.799999999999997</v>
      </c>
      <c r="F692">
        <v>50.4</v>
      </c>
      <c r="G692">
        <v>33.049999999999997</v>
      </c>
      <c r="H692">
        <v>36.75</v>
      </c>
      <c r="I692" t="s">
        <v>16</v>
      </c>
      <c r="J692">
        <v>235</v>
      </c>
      <c r="K692">
        <v>252</v>
      </c>
      <c r="L692">
        <v>202.6</v>
      </c>
      <c r="M692">
        <v>243.4</v>
      </c>
      <c r="N692">
        <v>5976.55</v>
      </c>
      <c r="O692">
        <v>281.25</v>
      </c>
      <c r="P692">
        <f>VLOOKUP($A692,Sheet2!$A:$E,2,0)</f>
        <v>5995.05</v>
      </c>
      <c r="Q692">
        <f>VLOOKUP($A692,Sheet2!$A:$E,3,0)</f>
        <v>6001</v>
      </c>
      <c r="R692">
        <f>VLOOKUP($A692,Sheet2!$A:$E,4,0)</f>
        <v>5939.7</v>
      </c>
      <c r="S692">
        <f>VLOOKUP($A692,Sheet2!$A:$E,5,0)</f>
        <v>5976.55</v>
      </c>
      <c r="T692">
        <f t="shared" si="191"/>
        <v>51</v>
      </c>
      <c r="U692">
        <f t="shared" si="192"/>
        <v>50.4</v>
      </c>
      <c r="V692">
        <f t="shared" si="193"/>
        <v>202.6</v>
      </c>
      <c r="W692">
        <f t="shared" si="194"/>
        <v>234.05000000000018</v>
      </c>
      <c r="X692" s="5">
        <f t="shared" si="195"/>
        <v>275.8</v>
      </c>
      <c r="Y692">
        <f t="shared" si="196"/>
        <v>303</v>
      </c>
      <c r="Z692">
        <f t="shared" si="197"/>
        <v>253</v>
      </c>
      <c r="AA692">
        <f t="shared" si="198"/>
        <v>280.14999999999998</v>
      </c>
      <c r="AB692">
        <f>IF(Z692/X692&lt;'model parameter'!$B$2,'model parameter'!$B$2,IF(Y692/X692&gt;'model parameter'!$B$1,'model parameter'!$B$1,AA692/X692))</f>
        <v>1.0157722987672224</v>
      </c>
      <c r="AC692">
        <f t="shared" si="208"/>
        <v>0.20553837702593714</v>
      </c>
      <c r="AD692">
        <f t="shared" si="206"/>
        <v>4.6046058816401807</v>
      </c>
      <c r="AF692">
        <f t="shared" si="205"/>
        <v>0.91733139956490206</v>
      </c>
      <c r="AG692">
        <f t="shared" si="199"/>
        <v>1.0986221899927484</v>
      </c>
      <c r="AH692" s="14">
        <f t="shared" si="200"/>
        <v>20746.0394774913</v>
      </c>
      <c r="AI692">
        <f t="shared" si="201"/>
        <v>20948.7550515193</v>
      </c>
      <c r="AJ692" s="14">
        <f t="shared" si="202"/>
        <v>202.71557402799954</v>
      </c>
      <c r="AK692" s="14">
        <f t="shared" si="207"/>
        <v>30635.658765065516</v>
      </c>
      <c r="AL692">
        <f t="shared" si="203"/>
        <v>1.0097712902864153</v>
      </c>
      <c r="AM692">
        <f t="shared" si="209"/>
        <v>1.3736973405523846E-3</v>
      </c>
      <c r="AN692" s="15">
        <f t="shared" si="204"/>
        <v>0</v>
      </c>
    </row>
    <row r="693" spans="1:40" x14ac:dyDescent="0.25">
      <c r="A693" s="2">
        <v>40520</v>
      </c>
      <c r="B693" s="2">
        <v>40542</v>
      </c>
      <c r="C693" t="s">
        <v>15</v>
      </c>
      <c r="D693">
        <v>5800</v>
      </c>
      <c r="E693">
        <v>39.9</v>
      </c>
      <c r="F693">
        <v>70.349999999999994</v>
      </c>
      <c r="G693">
        <v>39.9</v>
      </c>
      <c r="H693">
        <v>60.35</v>
      </c>
      <c r="I693" t="s">
        <v>16</v>
      </c>
      <c r="J693">
        <v>212.4</v>
      </c>
      <c r="K693">
        <v>215.9</v>
      </c>
      <c r="L693">
        <v>162.55000000000001</v>
      </c>
      <c r="M693">
        <v>180.9</v>
      </c>
      <c r="N693">
        <v>5903.7</v>
      </c>
      <c r="O693">
        <v>281.25</v>
      </c>
      <c r="P693">
        <f>VLOOKUP($A693,Sheet2!$A:$E,2,0)</f>
        <v>5954.4</v>
      </c>
      <c r="Q693">
        <f>VLOOKUP($A693,Sheet2!$A:$E,3,0)</f>
        <v>5960</v>
      </c>
      <c r="R693">
        <f>VLOOKUP($A693,Sheet2!$A:$E,4,0)</f>
        <v>5878.6</v>
      </c>
      <c r="S693">
        <f>VLOOKUP($A693,Sheet2!$A:$E,5,0)</f>
        <v>5903.7</v>
      </c>
      <c r="T693">
        <f t="shared" si="191"/>
        <v>55.899999999999636</v>
      </c>
      <c r="U693">
        <f t="shared" si="192"/>
        <v>70.349999999999994</v>
      </c>
      <c r="V693">
        <f t="shared" si="193"/>
        <v>162.55000000000001</v>
      </c>
      <c r="W693">
        <f t="shared" si="194"/>
        <v>199.89999999999964</v>
      </c>
      <c r="X693" s="5">
        <f t="shared" si="195"/>
        <v>252.3</v>
      </c>
      <c r="Y693">
        <f t="shared" si="196"/>
        <v>271.79999999999961</v>
      </c>
      <c r="Z693">
        <f t="shared" si="197"/>
        <v>232.9</v>
      </c>
      <c r="AA693">
        <f t="shared" si="198"/>
        <v>241.25</v>
      </c>
      <c r="AB693">
        <f>IF(Z693/X693&lt;'model parameter'!$B$2,'model parameter'!$B$2,IF(Y693/X693&gt;'model parameter'!$B$1,'model parameter'!$B$1,AA693/X693))</f>
        <v>0.95620293301625048</v>
      </c>
      <c r="AC693">
        <f t="shared" si="208"/>
        <v>0.19653639895960101</v>
      </c>
      <c r="AD693">
        <f t="shared" si="206"/>
        <v>4.560808814656431</v>
      </c>
      <c r="AF693">
        <f t="shared" si="205"/>
        <v>0.92310741181133571</v>
      </c>
      <c r="AG693">
        <f t="shared" si="199"/>
        <v>1.077288941736027</v>
      </c>
      <c r="AH693" s="14">
        <f t="shared" si="200"/>
        <v>18982.360342114051</v>
      </c>
      <c r="AI693">
        <f t="shared" si="201"/>
        <v>18033.378950207498</v>
      </c>
      <c r="AJ693" s="14">
        <f t="shared" si="202"/>
        <v>-948.98139190655274</v>
      </c>
      <c r="AK693" s="14">
        <f t="shared" si="207"/>
        <v>29686.677373158964</v>
      </c>
      <c r="AL693">
        <f t="shared" si="203"/>
        <v>0.95000719748211959</v>
      </c>
      <c r="AM693">
        <f t="shared" si="209"/>
        <v>1.3050223606868117E-3</v>
      </c>
      <c r="AN693" s="15">
        <f t="shared" si="204"/>
        <v>0</v>
      </c>
    </row>
    <row r="694" spans="1:40" x14ac:dyDescent="0.25">
      <c r="A694" s="2">
        <v>40521</v>
      </c>
      <c r="B694" s="2">
        <v>40542</v>
      </c>
      <c r="C694" t="s">
        <v>15</v>
      </c>
      <c r="D694">
        <v>5800</v>
      </c>
      <c r="E694">
        <v>55</v>
      </c>
      <c r="F694">
        <v>137</v>
      </c>
      <c r="G694">
        <v>51</v>
      </c>
      <c r="H694">
        <v>123.65</v>
      </c>
      <c r="I694" t="s">
        <v>16</v>
      </c>
      <c r="J694">
        <v>194</v>
      </c>
      <c r="K694">
        <v>194</v>
      </c>
      <c r="L694">
        <v>90.4</v>
      </c>
      <c r="M694">
        <v>100.25</v>
      </c>
      <c r="N694">
        <v>5766.5</v>
      </c>
      <c r="O694">
        <v>281.25</v>
      </c>
      <c r="P694">
        <f>VLOOKUP($A694,Sheet2!$A:$E,2,0)</f>
        <v>5924.25</v>
      </c>
      <c r="Q694">
        <f>VLOOKUP($A694,Sheet2!$A:$E,3,0)</f>
        <v>5927.3</v>
      </c>
      <c r="R694">
        <f>VLOOKUP($A694,Sheet2!$A:$E,4,0)</f>
        <v>5742.3</v>
      </c>
      <c r="S694">
        <f>VLOOKUP($A694,Sheet2!$A:$E,5,0)</f>
        <v>5766.5</v>
      </c>
      <c r="T694">
        <f t="shared" si="191"/>
        <v>66.699999999999818</v>
      </c>
      <c r="U694">
        <f t="shared" si="192"/>
        <v>137</v>
      </c>
      <c r="V694">
        <f t="shared" si="193"/>
        <v>90.4</v>
      </c>
      <c r="W694">
        <f t="shared" si="194"/>
        <v>178.30000000000018</v>
      </c>
      <c r="X694" s="5">
        <f t="shared" si="195"/>
        <v>249</v>
      </c>
      <c r="Y694">
        <f t="shared" si="196"/>
        <v>260.69999999999982</v>
      </c>
      <c r="Z694">
        <f t="shared" si="197"/>
        <v>223.9</v>
      </c>
      <c r="AA694">
        <f t="shared" si="198"/>
        <v>223.9</v>
      </c>
      <c r="AB694">
        <f>IF(Z694/X694&lt;'model parameter'!$B$2,'model parameter'!$B$2,IF(Y694/X694&gt;'model parameter'!$B$1,'model parameter'!$B$1,AA694/X694))</f>
        <v>0.89919678714859441</v>
      </c>
      <c r="AC694">
        <f t="shared" si="208"/>
        <v>0.17672489850222758</v>
      </c>
      <c r="AD694">
        <f t="shared" si="206"/>
        <v>4.4600056018050251</v>
      </c>
      <c r="AF694">
        <f t="shared" si="205"/>
        <v>0.89919678714859441</v>
      </c>
      <c r="AG694">
        <f t="shared" si="199"/>
        <v>1.0469879518072283</v>
      </c>
      <c r="AH694" s="14">
        <f t="shared" si="200"/>
        <v>18734.694761401497</v>
      </c>
      <c r="AI694">
        <f t="shared" si="201"/>
        <v>16733.076241781797</v>
      </c>
      <c r="AJ694" s="14">
        <f t="shared" si="202"/>
        <v>-2001.6185196197002</v>
      </c>
      <c r="AK694" s="14">
        <f t="shared" si="207"/>
        <v>27685.058853539264</v>
      </c>
      <c r="AL694">
        <f t="shared" si="203"/>
        <v>0.89315980083414159</v>
      </c>
      <c r="AM694">
        <f t="shared" si="209"/>
        <v>1.1655935117551341E-3</v>
      </c>
      <c r="AN694" s="15">
        <f t="shared" si="204"/>
        <v>0</v>
      </c>
    </row>
    <row r="695" spans="1:40" x14ac:dyDescent="0.25">
      <c r="A695" s="2">
        <v>40522</v>
      </c>
      <c r="B695" s="2">
        <v>40542</v>
      </c>
      <c r="C695" t="s">
        <v>15</v>
      </c>
      <c r="D695">
        <v>5800</v>
      </c>
      <c r="E695">
        <v>122.8</v>
      </c>
      <c r="F695">
        <v>141</v>
      </c>
      <c r="G695">
        <v>69</v>
      </c>
      <c r="H695">
        <v>72.099999999999994</v>
      </c>
      <c r="I695" t="s">
        <v>16</v>
      </c>
      <c r="J695">
        <v>100.1</v>
      </c>
      <c r="K695">
        <v>154</v>
      </c>
      <c r="L695">
        <v>85.15</v>
      </c>
      <c r="M695">
        <v>149.1</v>
      </c>
      <c r="N695">
        <v>5857.35</v>
      </c>
      <c r="O695">
        <v>281.25</v>
      </c>
      <c r="P695">
        <f>VLOOKUP($A695,Sheet2!$A:$E,2,0)</f>
        <v>5761</v>
      </c>
      <c r="Q695">
        <f>VLOOKUP($A695,Sheet2!$A:$E,3,0)</f>
        <v>5865.5</v>
      </c>
      <c r="R695">
        <f>VLOOKUP($A695,Sheet2!$A:$E,4,0)</f>
        <v>5721.15</v>
      </c>
      <c r="S695">
        <f>VLOOKUP($A695,Sheet2!$A:$E,5,0)</f>
        <v>5857.35</v>
      </c>
      <c r="T695">
        <f t="shared" si="191"/>
        <v>88.5</v>
      </c>
      <c r="U695">
        <f t="shared" si="192"/>
        <v>141</v>
      </c>
      <c r="V695">
        <f t="shared" si="193"/>
        <v>85.15</v>
      </c>
      <c r="W695">
        <f t="shared" si="194"/>
        <v>134.5</v>
      </c>
      <c r="X695" s="5">
        <f t="shared" si="195"/>
        <v>222.89999999999998</v>
      </c>
      <c r="Y695">
        <f t="shared" si="196"/>
        <v>242.5</v>
      </c>
      <c r="Z695">
        <f t="shared" si="197"/>
        <v>203.5</v>
      </c>
      <c r="AA695">
        <f t="shared" si="198"/>
        <v>221.2</v>
      </c>
      <c r="AB695">
        <f>IF(Z695/X695&lt;'model parameter'!$B$2,'model parameter'!$B$2,IF(Y695/X695&gt;'model parameter'!$B$1,'model parameter'!$B$1,AA695/X695))</f>
        <v>0.99237326155226568</v>
      </c>
      <c r="AC695">
        <f t="shared" si="208"/>
        <v>0.1753770639241487</v>
      </c>
      <c r="AD695">
        <f t="shared" si="206"/>
        <v>4.4523788633572909</v>
      </c>
      <c r="AF695">
        <f t="shared" si="205"/>
        <v>0.91296545536114859</v>
      </c>
      <c r="AG695">
        <f t="shared" si="199"/>
        <v>1.0879318079856439</v>
      </c>
      <c r="AH695" s="14">
        <f t="shared" si="200"/>
        <v>16775.885168493147</v>
      </c>
      <c r="AI695">
        <f t="shared" si="201"/>
        <v>16530.723658914401</v>
      </c>
      <c r="AJ695" s="14">
        <f t="shared" si="202"/>
        <v>-245.16150957874561</v>
      </c>
      <c r="AK695" s="14">
        <f t="shared" si="207"/>
        <v>27439.897343960518</v>
      </c>
      <c r="AL695">
        <f t="shared" si="203"/>
        <v>0.9853860760778701</v>
      </c>
      <c r="AM695">
        <f t="shared" si="209"/>
        <v>1.1485596168502163E-3</v>
      </c>
      <c r="AN695" s="15">
        <f t="shared" si="204"/>
        <v>0</v>
      </c>
    </row>
    <row r="696" spans="1:40" x14ac:dyDescent="0.25">
      <c r="A696" s="2">
        <v>40525</v>
      </c>
      <c r="B696" s="2">
        <v>40542</v>
      </c>
      <c r="C696" t="s">
        <v>15</v>
      </c>
      <c r="D696">
        <v>5800</v>
      </c>
      <c r="E696">
        <v>66.099999999999994</v>
      </c>
      <c r="F696">
        <v>118</v>
      </c>
      <c r="G696">
        <v>56</v>
      </c>
      <c r="H696">
        <v>58.7</v>
      </c>
      <c r="I696" t="s">
        <v>16</v>
      </c>
      <c r="J696">
        <v>149</v>
      </c>
      <c r="K696">
        <v>193.95</v>
      </c>
      <c r="L696">
        <v>109.75</v>
      </c>
      <c r="M696">
        <v>187.85</v>
      </c>
      <c r="N696">
        <v>5907.65</v>
      </c>
      <c r="O696">
        <v>281.25</v>
      </c>
      <c r="P696">
        <f>VLOOKUP($A696,Sheet2!$A:$E,2,0)</f>
        <v>5882.65</v>
      </c>
      <c r="Q696">
        <f>VLOOKUP($A696,Sheet2!$A:$E,3,0)</f>
        <v>5913.8</v>
      </c>
      <c r="R696">
        <f>VLOOKUP($A696,Sheet2!$A:$E,4,0)</f>
        <v>5795.9</v>
      </c>
      <c r="S696">
        <f>VLOOKUP($A696,Sheet2!$A:$E,5,0)</f>
        <v>5907.65</v>
      </c>
      <c r="T696">
        <f t="shared" si="191"/>
        <v>80.149999999999636</v>
      </c>
      <c r="U696">
        <f t="shared" si="192"/>
        <v>113.85000000000036</v>
      </c>
      <c r="V696">
        <f t="shared" si="193"/>
        <v>113.89999999999964</v>
      </c>
      <c r="W696">
        <f t="shared" si="194"/>
        <v>169.80000000000018</v>
      </c>
      <c r="X696" s="5">
        <f t="shared" si="195"/>
        <v>215.1</v>
      </c>
      <c r="Y696">
        <f t="shared" si="196"/>
        <v>274.09999999999962</v>
      </c>
      <c r="Z696">
        <f t="shared" si="197"/>
        <v>215.1</v>
      </c>
      <c r="AA696">
        <f t="shared" si="198"/>
        <v>246.55</v>
      </c>
      <c r="AB696">
        <f>IF(Z696/X696&lt;'model parameter'!$B$2,'model parameter'!$B$2,IF(Y696/X696&gt;'model parameter'!$B$1,'model parameter'!$B$1,AA696/X696))</f>
        <v>1.1100000000000001</v>
      </c>
      <c r="AC696">
        <f t="shared" si="208"/>
        <v>0.19466854095580507</v>
      </c>
      <c r="AD696">
        <f t="shared" si="206"/>
        <v>4.5623788633572913</v>
      </c>
      <c r="AF696">
        <f t="shared" si="205"/>
        <v>1</v>
      </c>
      <c r="AG696">
        <f t="shared" si="199"/>
        <v>1.2742910274291011</v>
      </c>
      <c r="AH696" s="14">
        <f t="shared" si="200"/>
        <v>16190.493795899849</v>
      </c>
      <c r="AI696">
        <f t="shared" si="201"/>
        <v>17846.839846964183</v>
      </c>
      <c r="AJ696" s="14">
        <f t="shared" si="202"/>
        <v>1656.3460510643345</v>
      </c>
      <c r="AK696" s="14">
        <f t="shared" si="207"/>
        <v>29096.243395024852</v>
      </c>
      <c r="AL696">
        <f t="shared" si="203"/>
        <v>1.1023036154390669</v>
      </c>
      <c r="AM696">
        <f t="shared" si="209"/>
        <v>1.2660614182013028E-3</v>
      </c>
      <c r="AN696" s="15">
        <f t="shared" si="204"/>
        <v>0</v>
      </c>
    </row>
    <row r="697" spans="1:40" x14ac:dyDescent="0.25">
      <c r="A697" s="2">
        <v>40526</v>
      </c>
      <c r="B697" s="2">
        <v>40542</v>
      </c>
      <c r="C697" t="s">
        <v>15</v>
      </c>
      <c r="D697">
        <v>5800</v>
      </c>
      <c r="E697">
        <v>63</v>
      </c>
      <c r="F697">
        <v>68.05</v>
      </c>
      <c r="G697">
        <v>40</v>
      </c>
      <c r="H697">
        <v>43.25</v>
      </c>
      <c r="I697" t="s">
        <v>16</v>
      </c>
      <c r="J697">
        <v>182.75</v>
      </c>
      <c r="K697">
        <v>205</v>
      </c>
      <c r="L697">
        <v>169.7</v>
      </c>
      <c r="M697">
        <v>198.9</v>
      </c>
      <c r="N697">
        <v>5944.1</v>
      </c>
      <c r="O697">
        <v>281.25</v>
      </c>
      <c r="P697">
        <f>VLOOKUP($A697,Sheet2!$A:$E,2,0)</f>
        <v>5928.7</v>
      </c>
      <c r="Q697">
        <f>VLOOKUP($A697,Sheet2!$A:$E,3,0)</f>
        <v>5953.95</v>
      </c>
      <c r="R697">
        <f>VLOOKUP($A697,Sheet2!$A:$E,4,0)</f>
        <v>5888.75</v>
      </c>
      <c r="S697">
        <f>VLOOKUP($A697,Sheet2!$A:$E,5,0)</f>
        <v>5944.1</v>
      </c>
      <c r="T697">
        <f t="shared" si="191"/>
        <v>51.050000000000182</v>
      </c>
      <c r="U697">
        <f t="shared" si="192"/>
        <v>68.05</v>
      </c>
      <c r="V697">
        <f t="shared" si="193"/>
        <v>169.7</v>
      </c>
      <c r="W697">
        <f t="shared" si="194"/>
        <v>193.94999999999982</v>
      </c>
      <c r="X697" s="5">
        <f t="shared" si="195"/>
        <v>245.75</v>
      </c>
      <c r="Y697">
        <f t="shared" si="196"/>
        <v>256.05000000000018</v>
      </c>
      <c r="Z697">
        <f t="shared" si="197"/>
        <v>233.94999999999982</v>
      </c>
      <c r="AA697">
        <f t="shared" si="198"/>
        <v>242.15</v>
      </c>
      <c r="AB697">
        <f>IF(Z697/X697&lt;'model parameter'!$B$2,'model parameter'!$B$2,IF(Y697/X697&gt;'model parameter'!$B$1,'model parameter'!$B$1,AA697/X697))</f>
        <v>0.98535096642929809</v>
      </c>
      <c r="AC697">
        <f t="shared" si="208"/>
        <v>0.19181683496418392</v>
      </c>
      <c r="AD697">
        <f t="shared" si="206"/>
        <v>4.5477298297865891</v>
      </c>
      <c r="AF697">
        <f t="shared" si="205"/>
        <v>0.95198372329603176</v>
      </c>
      <c r="AG697">
        <f t="shared" si="199"/>
        <v>1.0419125127161757</v>
      </c>
      <c r="AH697" s="14">
        <f t="shared" si="200"/>
        <v>18490.781689487627</v>
      </c>
      <c r="AI697">
        <f t="shared" si="201"/>
        <v>18100.829811163298</v>
      </c>
      <c r="AJ697" s="14">
        <f t="shared" si="202"/>
        <v>-389.9518783243293</v>
      </c>
      <c r="AK697" s="14">
        <f t="shared" si="207"/>
        <v>28706.291516700523</v>
      </c>
      <c r="AL697">
        <f t="shared" si="203"/>
        <v>0.97891101172072004</v>
      </c>
      <c r="AM697">
        <f t="shared" si="209"/>
        <v>1.239361463792007E-3</v>
      </c>
      <c r="AN697" s="15">
        <f t="shared" si="204"/>
        <v>0</v>
      </c>
    </row>
    <row r="698" spans="1:40" x14ac:dyDescent="0.25">
      <c r="A698" s="2">
        <v>40527</v>
      </c>
      <c r="B698" s="2">
        <v>40542</v>
      </c>
      <c r="C698" t="s">
        <v>15</v>
      </c>
      <c r="D698">
        <v>5800</v>
      </c>
      <c r="E698">
        <v>46.7</v>
      </c>
      <c r="F698">
        <v>61.9</v>
      </c>
      <c r="G698">
        <v>41.85</v>
      </c>
      <c r="H698">
        <v>54.85</v>
      </c>
      <c r="I698" t="s">
        <v>16</v>
      </c>
      <c r="J698">
        <v>185.5</v>
      </c>
      <c r="K698">
        <v>191</v>
      </c>
      <c r="L698">
        <v>132.15</v>
      </c>
      <c r="M698">
        <v>146.6</v>
      </c>
      <c r="N698">
        <v>5892.3</v>
      </c>
      <c r="O698">
        <v>281.25</v>
      </c>
      <c r="P698">
        <f>VLOOKUP($A698,Sheet2!$A:$E,2,0)</f>
        <v>5931.15</v>
      </c>
      <c r="Q698">
        <f>VLOOKUP($A698,Sheet2!$A:$E,3,0)</f>
        <v>5942.75</v>
      </c>
      <c r="R698">
        <f>VLOOKUP($A698,Sheet2!$A:$E,4,0)</f>
        <v>5865.8</v>
      </c>
      <c r="S698">
        <f>VLOOKUP($A698,Sheet2!$A:$E,5,0)</f>
        <v>5892.3</v>
      </c>
      <c r="T698">
        <f t="shared" si="191"/>
        <v>48.25</v>
      </c>
      <c r="U698">
        <f t="shared" si="192"/>
        <v>61.9</v>
      </c>
      <c r="V698">
        <f t="shared" si="193"/>
        <v>132.15</v>
      </c>
      <c r="W698">
        <f t="shared" si="194"/>
        <v>184.60000000000036</v>
      </c>
      <c r="X698" s="5">
        <f t="shared" si="195"/>
        <v>232.2</v>
      </c>
      <c r="Y698">
        <f t="shared" si="196"/>
        <v>239.25</v>
      </c>
      <c r="Z698">
        <f t="shared" si="197"/>
        <v>194.05</v>
      </c>
      <c r="AA698">
        <f t="shared" si="198"/>
        <v>201.45</v>
      </c>
      <c r="AB698">
        <f>IF(Z698/X698&lt;'model parameter'!$B$2,'model parameter'!$B$2,IF(Y698/X698&gt;'model parameter'!$B$1,'model parameter'!$B$1,AA698/X698))</f>
        <v>0.86757105943152457</v>
      </c>
      <c r="AC698">
        <f t="shared" si="208"/>
        <v>0.16641473472667895</v>
      </c>
      <c r="AD698">
        <f t="shared" si="206"/>
        <v>4.4153008892181136</v>
      </c>
      <c r="AF698">
        <f t="shared" si="205"/>
        <v>0.83570198105081839</v>
      </c>
      <c r="AG698">
        <f t="shared" si="199"/>
        <v>1.0303617571059431</v>
      </c>
      <c r="AH698" s="14">
        <f t="shared" si="200"/>
        <v>17473.851805046699</v>
      </c>
      <c r="AI698">
        <f t="shared" si="201"/>
        <v>15050.551987939898</v>
      </c>
      <c r="AJ698" s="14">
        <f t="shared" si="202"/>
        <v>-2423.2998171068011</v>
      </c>
      <c r="AK698" s="14">
        <f t="shared" si="207"/>
        <v>26282.991699593724</v>
      </c>
      <c r="AL698">
        <f t="shared" si="203"/>
        <v>0.86131850927069686</v>
      </c>
      <c r="AM698">
        <f t="shared" si="209"/>
        <v>1.0674849684408803E-3</v>
      </c>
      <c r="AN698" s="15">
        <f t="shared" si="204"/>
        <v>0</v>
      </c>
    </row>
    <row r="699" spans="1:40" x14ac:dyDescent="0.25">
      <c r="A699" s="2">
        <v>40528</v>
      </c>
      <c r="B699" s="2">
        <v>40542</v>
      </c>
      <c r="C699" t="s">
        <v>15</v>
      </c>
      <c r="D699">
        <v>5800</v>
      </c>
      <c r="E699">
        <v>54.7</v>
      </c>
      <c r="F699">
        <v>61</v>
      </c>
      <c r="G699">
        <v>23.9</v>
      </c>
      <c r="H699">
        <v>26.8</v>
      </c>
      <c r="I699" t="s">
        <v>16</v>
      </c>
      <c r="J699">
        <v>153</v>
      </c>
      <c r="K699">
        <v>200</v>
      </c>
      <c r="L699">
        <v>120.5</v>
      </c>
      <c r="M699">
        <v>190.9</v>
      </c>
      <c r="N699">
        <v>5948.75</v>
      </c>
      <c r="O699">
        <v>281.25</v>
      </c>
      <c r="P699">
        <f>VLOOKUP($A699,Sheet2!$A:$E,2,0)</f>
        <v>5910.55</v>
      </c>
      <c r="Q699">
        <f>VLOOKUP($A699,Sheet2!$A:$E,3,0)</f>
        <v>5956.15</v>
      </c>
      <c r="R699">
        <f>VLOOKUP($A699,Sheet2!$A:$E,4,0)</f>
        <v>5855.05</v>
      </c>
      <c r="S699">
        <f>VLOOKUP($A699,Sheet2!$A:$E,5,0)</f>
        <v>5948.75</v>
      </c>
      <c r="T699">
        <f t="shared" si="191"/>
        <v>43.850000000000364</v>
      </c>
      <c r="U699">
        <f t="shared" si="192"/>
        <v>61</v>
      </c>
      <c r="V699">
        <f t="shared" si="193"/>
        <v>120.5</v>
      </c>
      <c r="W699">
        <f t="shared" si="194"/>
        <v>180.04999999999927</v>
      </c>
      <c r="X699" s="5">
        <f t="shared" si="195"/>
        <v>207.7</v>
      </c>
      <c r="Y699">
        <f t="shared" si="196"/>
        <v>243.85000000000036</v>
      </c>
      <c r="Z699">
        <f t="shared" si="197"/>
        <v>181.5</v>
      </c>
      <c r="AA699">
        <f t="shared" si="198"/>
        <v>217.70000000000002</v>
      </c>
      <c r="AB699">
        <f>IF(Z699/X699&lt;'model parameter'!$B$2,'model parameter'!$B$2,IF(Y699/X699&gt;'model parameter'!$B$1,'model parameter'!$B$1,AA699/X699))</f>
        <v>1.1100000000000001</v>
      </c>
      <c r="AC699">
        <f t="shared" si="208"/>
        <v>0.18472035554661365</v>
      </c>
      <c r="AD699">
        <f t="shared" si="206"/>
        <v>4.5253008892181139</v>
      </c>
      <c r="AF699">
        <f t="shared" si="205"/>
        <v>0.87385652383245072</v>
      </c>
      <c r="AG699">
        <f t="shared" si="199"/>
        <v>1.1740491092922503</v>
      </c>
      <c r="AH699" s="14">
        <f t="shared" si="200"/>
        <v>15635.122493695948</v>
      </c>
      <c r="AI699">
        <f t="shared" si="201"/>
        <v>17231.238322640915</v>
      </c>
      <c r="AJ699" s="14">
        <f t="shared" si="202"/>
        <v>1596.1158289449668</v>
      </c>
      <c r="AK699" s="14">
        <f t="shared" si="207"/>
        <v>27879.107528538691</v>
      </c>
      <c r="AL699">
        <f t="shared" si="203"/>
        <v>1.1020852781670574</v>
      </c>
      <c r="AM699">
        <f t="shared" si="209"/>
        <v>1.1764594683833199E-3</v>
      </c>
      <c r="AN699" s="15">
        <f t="shared" si="204"/>
        <v>1</v>
      </c>
    </row>
    <row r="700" spans="1:40" x14ac:dyDescent="0.25">
      <c r="A700" s="2">
        <v>40532</v>
      </c>
      <c r="B700" s="2">
        <v>40542</v>
      </c>
      <c r="C700" t="s">
        <v>15</v>
      </c>
      <c r="D700">
        <v>5800</v>
      </c>
      <c r="E700">
        <v>26.8</v>
      </c>
      <c r="F700">
        <v>44</v>
      </c>
      <c r="G700">
        <v>21.75</v>
      </c>
      <c r="H700">
        <v>26.2</v>
      </c>
      <c r="I700" t="s">
        <v>16</v>
      </c>
      <c r="J700">
        <v>161</v>
      </c>
      <c r="K700">
        <v>216</v>
      </c>
      <c r="L700">
        <v>140.05000000000001</v>
      </c>
      <c r="M700">
        <v>181.9</v>
      </c>
      <c r="N700">
        <v>5947.05</v>
      </c>
      <c r="O700">
        <v>281.25</v>
      </c>
      <c r="P700">
        <f>VLOOKUP($A700,Sheet2!$A:$E,2,0)</f>
        <v>5926.85</v>
      </c>
      <c r="Q700">
        <f>VLOOKUP($A700,Sheet2!$A:$E,3,0)</f>
        <v>5985</v>
      </c>
      <c r="R700">
        <f>VLOOKUP($A700,Sheet2!$A:$E,4,0)</f>
        <v>5900.25</v>
      </c>
      <c r="S700">
        <f>VLOOKUP($A700,Sheet2!$A:$E,5,0)</f>
        <v>5947.05</v>
      </c>
      <c r="T700">
        <f t="shared" si="191"/>
        <v>31</v>
      </c>
      <c r="U700">
        <f t="shared" si="192"/>
        <v>39.800000000000182</v>
      </c>
      <c r="V700">
        <f t="shared" si="193"/>
        <v>144.25</v>
      </c>
      <c r="W700">
        <f t="shared" si="194"/>
        <v>206.75</v>
      </c>
      <c r="X700" s="5">
        <f t="shared" si="195"/>
        <v>187.8</v>
      </c>
      <c r="Y700">
        <f t="shared" si="196"/>
        <v>247</v>
      </c>
      <c r="Z700">
        <f t="shared" si="197"/>
        <v>179.85000000000019</v>
      </c>
      <c r="AA700">
        <f t="shared" si="198"/>
        <v>208.1</v>
      </c>
      <c r="AB700">
        <f>IF(Z700/X700&lt;'model parameter'!$B$2,'model parameter'!$B$2,IF(Y700/X700&gt;'model parameter'!$B$1,'model parameter'!$B$1,AA700/X700))</f>
        <v>1.1100000000000001</v>
      </c>
      <c r="AC700">
        <f t="shared" si="208"/>
        <v>0.20503959465674115</v>
      </c>
      <c r="AD700">
        <f t="shared" si="206"/>
        <v>4.6353008892181142</v>
      </c>
      <c r="AF700">
        <f t="shared" si="205"/>
        <v>0.95766773162939389</v>
      </c>
      <c r="AG700">
        <f t="shared" si="199"/>
        <v>1.3152289669861554</v>
      </c>
      <c r="AH700" s="14">
        <f t="shared" si="200"/>
        <v>14141.6239918233</v>
      </c>
      <c r="AI700">
        <f t="shared" si="201"/>
        <v>15575.769358582396</v>
      </c>
      <c r="AJ700" s="14">
        <f t="shared" si="202"/>
        <v>1434.1453667590959</v>
      </c>
      <c r="AK700" s="14">
        <f t="shared" si="207"/>
        <v>29313.252895297788</v>
      </c>
      <c r="AL700">
        <f t="shared" si="203"/>
        <v>1.1014130603096448</v>
      </c>
      <c r="AM700">
        <f t="shared" si="209"/>
        <v>1.2957678234023302E-3</v>
      </c>
      <c r="AN700" s="15">
        <f t="shared" si="204"/>
        <v>0</v>
      </c>
    </row>
    <row r="701" spans="1:40" x14ac:dyDescent="0.25">
      <c r="A701" s="2">
        <v>40533</v>
      </c>
      <c r="B701" s="2">
        <v>40542</v>
      </c>
      <c r="C701" t="s">
        <v>15</v>
      </c>
      <c r="D701">
        <v>5800</v>
      </c>
      <c r="E701">
        <v>22.1</v>
      </c>
      <c r="F701">
        <v>22.9</v>
      </c>
      <c r="G701">
        <v>12.95</v>
      </c>
      <c r="H701">
        <v>14.15</v>
      </c>
      <c r="I701" t="s">
        <v>16</v>
      </c>
      <c r="J701">
        <v>182.6</v>
      </c>
      <c r="K701">
        <v>229.5</v>
      </c>
      <c r="L701">
        <v>182.6</v>
      </c>
      <c r="M701">
        <v>221.85</v>
      </c>
      <c r="N701">
        <v>6000.65</v>
      </c>
      <c r="O701">
        <v>281.25</v>
      </c>
      <c r="P701">
        <f>VLOOKUP($A701,Sheet2!$A:$E,2,0)</f>
        <v>5960.4</v>
      </c>
      <c r="Q701">
        <f>VLOOKUP($A701,Sheet2!$A:$E,3,0)</f>
        <v>6007.45</v>
      </c>
      <c r="R701">
        <f>VLOOKUP($A701,Sheet2!$A:$E,4,0)</f>
        <v>5960.05</v>
      </c>
      <c r="S701">
        <f>VLOOKUP($A701,Sheet2!$A:$E,5,0)</f>
        <v>6000.65</v>
      </c>
      <c r="T701">
        <f t="shared" si="191"/>
        <v>22.050000000000182</v>
      </c>
      <c r="U701">
        <f t="shared" si="192"/>
        <v>22.550000000000182</v>
      </c>
      <c r="V701">
        <f t="shared" si="193"/>
        <v>182.94999999999982</v>
      </c>
      <c r="W701">
        <f t="shared" si="194"/>
        <v>220.39999999999964</v>
      </c>
      <c r="X701" s="5">
        <f t="shared" si="195"/>
        <v>204.7</v>
      </c>
      <c r="Y701">
        <f t="shared" si="196"/>
        <v>251.55000000000018</v>
      </c>
      <c r="Z701">
        <f t="shared" si="197"/>
        <v>204.7</v>
      </c>
      <c r="AA701">
        <f t="shared" si="198"/>
        <v>236</v>
      </c>
      <c r="AB701">
        <f>IF(Z701/X701&lt;'model parameter'!$B$2,'model parameter'!$B$2,IF(Y701/X701&gt;'model parameter'!$B$1,'model parameter'!$B$1,AA701/X701))</f>
        <v>1.1100000000000001</v>
      </c>
      <c r="AC701">
        <f t="shared" si="208"/>
        <v>0.2275939500689827</v>
      </c>
      <c r="AD701">
        <f t="shared" si="206"/>
        <v>4.7453008892181145</v>
      </c>
      <c r="AF701">
        <f t="shared" si="205"/>
        <v>1</v>
      </c>
      <c r="AG701">
        <f t="shared" si="199"/>
        <v>1.2288715192965325</v>
      </c>
      <c r="AH701" s="14">
        <f t="shared" si="200"/>
        <v>15409.971965775449</v>
      </c>
      <c r="AI701">
        <f t="shared" si="201"/>
        <v>16981.670137104455</v>
      </c>
      <c r="AJ701" s="14">
        <f t="shared" si="202"/>
        <v>1571.6981713290061</v>
      </c>
      <c r="AK701" s="14">
        <f t="shared" si="207"/>
        <v>30884.951066626796</v>
      </c>
      <c r="AL701">
        <f t="shared" si="203"/>
        <v>1.1019922797276753</v>
      </c>
      <c r="AM701">
        <f t="shared" si="209"/>
        <v>1.4279261377089017E-3</v>
      </c>
      <c r="AN701" s="15">
        <f t="shared" si="204"/>
        <v>0</v>
      </c>
    </row>
    <row r="702" spans="1:40" x14ac:dyDescent="0.25">
      <c r="A702" s="2">
        <v>40534</v>
      </c>
      <c r="B702" s="2">
        <v>40542</v>
      </c>
      <c r="C702" t="s">
        <v>15</v>
      </c>
      <c r="D702">
        <v>5800</v>
      </c>
      <c r="E702">
        <v>12.3</v>
      </c>
      <c r="F702">
        <v>16.850000000000001</v>
      </c>
      <c r="G702">
        <v>9.15</v>
      </c>
      <c r="H702">
        <v>12.7</v>
      </c>
      <c r="I702" t="s">
        <v>16</v>
      </c>
      <c r="J702">
        <v>234.25</v>
      </c>
      <c r="K702">
        <v>246.8</v>
      </c>
      <c r="L702">
        <v>190.65</v>
      </c>
      <c r="M702">
        <v>209.45</v>
      </c>
      <c r="N702">
        <v>5984.4</v>
      </c>
      <c r="O702">
        <v>281.25</v>
      </c>
      <c r="P702">
        <f>VLOOKUP($A702,Sheet2!$A:$E,2,0)</f>
        <v>6019</v>
      </c>
      <c r="Q702">
        <f>VLOOKUP($A702,Sheet2!$A:$E,3,0)</f>
        <v>6023.8</v>
      </c>
      <c r="R702">
        <f>VLOOKUP($A702,Sheet2!$A:$E,4,0)</f>
        <v>5958</v>
      </c>
      <c r="S702">
        <f>VLOOKUP($A702,Sheet2!$A:$E,5,0)</f>
        <v>5984.4</v>
      </c>
      <c r="T702">
        <f t="shared" si="191"/>
        <v>23</v>
      </c>
      <c r="U702">
        <f t="shared" si="192"/>
        <v>16.850000000000001</v>
      </c>
      <c r="V702">
        <f t="shared" si="193"/>
        <v>190.65</v>
      </c>
      <c r="W702">
        <f t="shared" si="194"/>
        <v>232.94999999999982</v>
      </c>
      <c r="X702" s="5">
        <f t="shared" si="195"/>
        <v>246.55</v>
      </c>
      <c r="Y702">
        <f t="shared" si="196"/>
        <v>269.8</v>
      </c>
      <c r="Z702">
        <f t="shared" si="197"/>
        <v>207.5</v>
      </c>
      <c r="AA702">
        <f t="shared" si="198"/>
        <v>222.14999999999998</v>
      </c>
      <c r="AB702">
        <f>IF(Z702/X702&lt;'model parameter'!$B$2,'model parameter'!$B$2,IF(Y702/X702&gt;'model parameter'!$B$1,'model parameter'!$B$1,AA702/X702))</f>
        <v>0.90103427296694372</v>
      </c>
      <c r="AC702">
        <f t="shared" si="208"/>
        <v>0.20506994933208073</v>
      </c>
      <c r="AD702">
        <f t="shared" si="206"/>
        <v>4.6463351621850579</v>
      </c>
      <c r="AF702">
        <f t="shared" si="205"/>
        <v>0.84161427702291625</v>
      </c>
      <c r="AG702">
        <f t="shared" si="199"/>
        <v>1.0943013587507604</v>
      </c>
      <c r="AH702" s="14">
        <f t="shared" si="200"/>
        <v>18550.821830266425</v>
      </c>
      <c r="AI702">
        <f t="shared" si="201"/>
        <v>16601.921789923301</v>
      </c>
      <c r="AJ702" s="14">
        <f t="shared" si="202"/>
        <v>-1948.9000403431237</v>
      </c>
      <c r="AK702" s="14">
        <f t="shared" si="207"/>
        <v>28936.051026283672</v>
      </c>
      <c r="AL702">
        <f t="shared" si="203"/>
        <v>0.89494265762590564</v>
      </c>
      <c r="AM702">
        <f t="shared" si="209"/>
        <v>1.2779120125746995E-3</v>
      </c>
      <c r="AN702" s="15">
        <f t="shared" si="204"/>
        <v>0</v>
      </c>
    </row>
    <row r="703" spans="1:40" x14ac:dyDescent="0.25">
      <c r="A703" s="2">
        <v>40535</v>
      </c>
      <c r="B703" s="2">
        <v>40542</v>
      </c>
      <c r="C703" t="s">
        <v>15</v>
      </c>
      <c r="D703">
        <v>5800</v>
      </c>
      <c r="E703">
        <v>11.85</v>
      </c>
      <c r="F703">
        <v>12.7</v>
      </c>
      <c r="G703">
        <v>7.5</v>
      </c>
      <c r="H703">
        <v>8.1999999999999993</v>
      </c>
      <c r="I703" t="s">
        <v>16</v>
      </c>
      <c r="J703">
        <v>217</v>
      </c>
      <c r="K703">
        <v>217</v>
      </c>
      <c r="L703">
        <v>190.1</v>
      </c>
      <c r="M703">
        <v>201.25</v>
      </c>
      <c r="N703">
        <v>5980</v>
      </c>
      <c r="O703">
        <v>281.25</v>
      </c>
      <c r="P703">
        <f>VLOOKUP($A703,Sheet2!$A:$E,2,0)</f>
        <v>6005.9</v>
      </c>
      <c r="Q703">
        <f>VLOOKUP($A703,Sheet2!$A:$E,3,0)</f>
        <v>6006.45</v>
      </c>
      <c r="R703">
        <f>VLOOKUP($A703,Sheet2!$A:$E,4,0)</f>
        <v>5964.6</v>
      </c>
      <c r="S703">
        <f>VLOOKUP($A703,Sheet2!$A:$E,5,0)</f>
        <v>5980</v>
      </c>
      <c r="T703">
        <f t="shared" si="191"/>
        <v>10.550000000000182</v>
      </c>
      <c r="U703">
        <f t="shared" si="192"/>
        <v>12.7</v>
      </c>
      <c r="V703">
        <f t="shared" si="193"/>
        <v>190.1</v>
      </c>
      <c r="W703">
        <f t="shared" si="194"/>
        <v>213.94999999999982</v>
      </c>
      <c r="X703" s="5">
        <f t="shared" si="195"/>
        <v>228.85</v>
      </c>
      <c r="Y703">
        <f t="shared" si="196"/>
        <v>228.85</v>
      </c>
      <c r="Z703">
        <f t="shared" si="197"/>
        <v>202.79999999999998</v>
      </c>
      <c r="AA703">
        <f t="shared" si="198"/>
        <v>209.45</v>
      </c>
      <c r="AB703">
        <f>IF(Z703/X703&lt;'model parameter'!$B$2,'model parameter'!$B$2,IF(Y703/X703&gt;'model parameter'!$B$1,'model parameter'!$B$1,AA703/X703))</f>
        <v>0.91522831549049588</v>
      </c>
      <c r="AC703">
        <f t="shared" si="208"/>
        <v>0.18768582428492159</v>
      </c>
      <c r="AD703">
        <f t="shared" si="206"/>
        <v>4.5615634776755538</v>
      </c>
      <c r="AF703">
        <f t="shared" si="205"/>
        <v>0.88616998033646488</v>
      </c>
      <c r="AG703">
        <f t="shared" si="199"/>
        <v>1</v>
      </c>
      <c r="AH703" s="14">
        <f t="shared" si="200"/>
        <v>17222.433715535473</v>
      </c>
      <c r="AI703">
        <f t="shared" si="201"/>
        <v>15650.1151964359</v>
      </c>
      <c r="AJ703" s="14">
        <f t="shared" si="202"/>
        <v>-1572.3185190995737</v>
      </c>
      <c r="AK703" s="14">
        <f t="shared" si="207"/>
        <v>27363.732507184097</v>
      </c>
      <c r="AL703">
        <f t="shared" si="203"/>
        <v>0.90870520711127689</v>
      </c>
      <c r="AM703">
        <f t="shared" si="209"/>
        <v>1.1612453000566811E-3</v>
      </c>
      <c r="AN703" s="15">
        <f t="shared" si="204"/>
        <v>0</v>
      </c>
    </row>
    <row r="704" spans="1:40" x14ac:dyDescent="0.25">
      <c r="A704" s="2">
        <v>40536</v>
      </c>
      <c r="B704" s="2">
        <v>40542</v>
      </c>
      <c r="C704" t="s">
        <v>15</v>
      </c>
      <c r="D704">
        <v>5800</v>
      </c>
      <c r="E704">
        <v>8.5</v>
      </c>
      <c r="F704">
        <v>9.9499999999999993</v>
      </c>
      <c r="G704">
        <v>3.5</v>
      </c>
      <c r="H704">
        <v>4.05</v>
      </c>
      <c r="I704" t="s">
        <v>16</v>
      </c>
      <c r="J704">
        <v>219.7</v>
      </c>
      <c r="K704">
        <v>242</v>
      </c>
      <c r="L704">
        <v>161.30000000000001</v>
      </c>
      <c r="M704">
        <v>235.75</v>
      </c>
      <c r="N704">
        <v>6011.6</v>
      </c>
      <c r="O704">
        <v>281.25</v>
      </c>
      <c r="P704">
        <f>VLOOKUP($A704,Sheet2!$A:$E,2,0)</f>
        <v>5940.25</v>
      </c>
      <c r="Q704">
        <f>VLOOKUP($A704,Sheet2!$A:$E,3,0)</f>
        <v>6017.35</v>
      </c>
      <c r="R704">
        <f>VLOOKUP($A704,Sheet2!$A:$E,4,0)</f>
        <v>5940.25</v>
      </c>
      <c r="S704">
        <f>VLOOKUP($A704,Sheet2!$A:$E,5,0)</f>
        <v>6011.6</v>
      </c>
      <c r="T704">
        <f t="shared" si="191"/>
        <v>24.649999999999636</v>
      </c>
      <c r="U704">
        <f t="shared" si="192"/>
        <v>9.9499999999999993</v>
      </c>
      <c r="V704">
        <f t="shared" si="193"/>
        <v>161.30000000000001</v>
      </c>
      <c r="W704">
        <f t="shared" si="194"/>
        <v>220.85000000000036</v>
      </c>
      <c r="X704" s="5">
        <f t="shared" si="195"/>
        <v>228.2</v>
      </c>
      <c r="Y704">
        <f t="shared" si="196"/>
        <v>266.64999999999964</v>
      </c>
      <c r="Z704">
        <f t="shared" si="197"/>
        <v>171.25</v>
      </c>
      <c r="AA704">
        <f t="shared" si="198"/>
        <v>239.8</v>
      </c>
      <c r="AB704">
        <f>IF(Z704/X704&lt;'model parameter'!$B$2,'model parameter'!$B$2,IF(Y704/X704&gt;'model parameter'!$B$1,'model parameter'!$B$1,AA704/X704))</f>
        <v>1.1100000000000001</v>
      </c>
      <c r="AC704">
        <f t="shared" si="208"/>
        <v>0.20833126495626297</v>
      </c>
      <c r="AD704">
        <f t="shared" si="206"/>
        <v>4.6715634776755541</v>
      </c>
      <c r="AF704">
        <f t="shared" si="205"/>
        <v>0.75043821209465389</v>
      </c>
      <c r="AG704">
        <f t="shared" si="199"/>
        <v>1.1684925503943893</v>
      </c>
      <c r="AH704" s="14">
        <f t="shared" si="200"/>
        <v>17173.6511011527</v>
      </c>
      <c r="AI704">
        <f t="shared" si="201"/>
        <v>18936.620923806724</v>
      </c>
      <c r="AJ704" s="14">
        <f t="shared" si="202"/>
        <v>1762.969822654024</v>
      </c>
      <c r="AK704" s="14">
        <f t="shared" si="207"/>
        <v>29126.702329838121</v>
      </c>
      <c r="AL704">
        <f t="shared" si="203"/>
        <v>1.1026555047770648</v>
      </c>
      <c r="AM704">
        <f t="shared" si="209"/>
        <v>1.2804535225039938E-3</v>
      </c>
      <c r="AN704" s="15">
        <f t="shared" si="204"/>
        <v>1</v>
      </c>
    </row>
    <row r="705" spans="1:40" x14ac:dyDescent="0.25">
      <c r="A705" s="2">
        <v>40539</v>
      </c>
      <c r="B705" s="2">
        <v>40542</v>
      </c>
      <c r="C705" t="s">
        <v>15</v>
      </c>
      <c r="D705">
        <v>5800</v>
      </c>
      <c r="E705">
        <v>1.3</v>
      </c>
      <c r="F705">
        <v>5.25</v>
      </c>
      <c r="G705">
        <v>1.3</v>
      </c>
      <c r="H705">
        <v>4.25</v>
      </c>
      <c r="I705" t="s">
        <v>16</v>
      </c>
      <c r="J705">
        <v>242.95</v>
      </c>
      <c r="K705">
        <v>261.10000000000002</v>
      </c>
      <c r="L705">
        <v>208</v>
      </c>
      <c r="M705">
        <v>214</v>
      </c>
      <c r="N705">
        <v>5998.1</v>
      </c>
      <c r="O705">
        <v>281.25</v>
      </c>
      <c r="P705">
        <f>VLOOKUP($A705,Sheet2!$A:$E,2,0)</f>
        <v>6013.3</v>
      </c>
      <c r="Q705">
        <f>VLOOKUP($A705,Sheet2!$A:$E,3,0)</f>
        <v>6045.75</v>
      </c>
      <c r="R705">
        <f>VLOOKUP($A705,Sheet2!$A:$E,4,0)</f>
        <v>5991.1</v>
      </c>
      <c r="S705">
        <f>VLOOKUP($A705,Sheet2!$A:$E,5,0)</f>
        <v>5998.1</v>
      </c>
      <c r="T705">
        <f t="shared" si="191"/>
        <v>15.350000000000364</v>
      </c>
      <c r="U705">
        <f t="shared" si="192"/>
        <v>5.25</v>
      </c>
      <c r="V705">
        <f t="shared" si="193"/>
        <v>208</v>
      </c>
      <c r="W705">
        <f t="shared" si="194"/>
        <v>247.05000000000018</v>
      </c>
      <c r="X705" s="5">
        <f t="shared" si="195"/>
        <v>244.25</v>
      </c>
      <c r="Y705">
        <f t="shared" si="196"/>
        <v>276.45000000000039</v>
      </c>
      <c r="Z705">
        <f t="shared" si="197"/>
        <v>213.25</v>
      </c>
      <c r="AA705">
        <f t="shared" si="198"/>
        <v>218.25</v>
      </c>
      <c r="AB705">
        <f>IF(Z705/X705&lt;'model parameter'!$B$2,'model parameter'!$B$2,IF(Y705/X705&gt;'model parameter'!$B$1,'model parameter'!$B$1,AA705/X705))</f>
        <v>1.1100000000000001</v>
      </c>
      <c r="AC705">
        <f t="shared" si="208"/>
        <v>0.23124770410145193</v>
      </c>
      <c r="AD705">
        <f t="shared" si="206"/>
        <v>4.7815634776755545</v>
      </c>
      <c r="AF705">
        <f t="shared" si="205"/>
        <v>0.87308085977482086</v>
      </c>
      <c r="AG705">
        <f t="shared" si="199"/>
        <v>1.1318321392016393</v>
      </c>
      <c r="AH705" s="14">
        <f t="shared" si="200"/>
        <v>18378.206425527373</v>
      </c>
      <c r="AI705">
        <f t="shared" si="201"/>
        <v>20271.810716426782</v>
      </c>
      <c r="AJ705" s="14">
        <f t="shared" si="202"/>
        <v>1893.6042908994095</v>
      </c>
      <c r="AK705" s="14">
        <f t="shared" si="207"/>
        <v>31020.30662073753</v>
      </c>
      <c r="AL705">
        <f t="shared" si="203"/>
        <v>1.1030353151474666</v>
      </c>
      <c r="AM705">
        <f t="shared" si="209"/>
        <v>1.4123854547268765E-3</v>
      </c>
      <c r="AN705" s="15">
        <f t="shared" si="204"/>
        <v>1</v>
      </c>
    </row>
    <row r="706" spans="1:40" x14ac:dyDescent="0.25">
      <c r="A706" s="2">
        <v>40540</v>
      </c>
      <c r="B706" s="2">
        <v>40542</v>
      </c>
      <c r="C706" t="s">
        <v>15</v>
      </c>
      <c r="D706">
        <v>5800</v>
      </c>
      <c r="E706">
        <v>3.9</v>
      </c>
      <c r="F706">
        <v>3.9</v>
      </c>
      <c r="G706">
        <v>1.5</v>
      </c>
      <c r="H706">
        <v>1.6</v>
      </c>
      <c r="I706" t="s">
        <v>16</v>
      </c>
      <c r="J706">
        <v>212</v>
      </c>
      <c r="K706">
        <v>225</v>
      </c>
      <c r="L706">
        <v>200.95</v>
      </c>
      <c r="M706">
        <v>212.75</v>
      </c>
      <c r="N706">
        <v>5996</v>
      </c>
      <c r="O706">
        <v>281.25</v>
      </c>
      <c r="P706">
        <f>VLOOKUP($A706,Sheet2!$A:$E,2,0)</f>
        <v>6005.35</v>
      </c>
      <c r="Q706">
        <f>VLOOKUP($A706,Sheet2!$A:$E,3,0)</f>
        <v>6010.9</v>
      </c>
      <c r="R706">
        <f>VLOOKUP($A706,Sheet2!$A:$E,4,0)</f>
        <v>5982.25</v>
      </c>
      <c r="S706">
        <f>VLOOKUP($A706,Sheet2!$A:$E,5,0)</f>
        <v>5996</v>
      </c>
      <c r="T706">
        <f t="shared" si="191"/>
        <v>14.100000000000364</v>
      </c>
      <c r="U706">
        <f t="shared" si="192"/>
        <v>3.9</v>
      </c>
      <c r="V706">
        <f t="shared" si="193"/>
        <v>200.95</v>
      </c>
      <c r="W706">
        <f t="shared" si="194"/>
        <v>212.39999999999964</v>
      </c>
      <c r="X706" s="5">
        <f t="shared" si="195"/>
        <v>215.9</v>
      </c>
      <c r="Y706">
        <f t="shared" si="196"/>
        <v>239.10000000000036</v>
      </c>
      <c r="Z706">
        <f t="shared" si="197"/>
        <v>204.85</v>
      </c>
      <c r="AA706">
        <f t="shared" si="198"/>
        <v>214.35</v>
      </c>
      <c r="AB706">
        <f>IF(Z706/X706&lt;'model parameter'!$B$2,'model parameter'!$B$2,IF(Y706/X706&gt;'model parameter'!$B$1,'model parameter'!$B$1,AA706/X706))</f>
        <v>0.99282075034738304</v>
      </c>
      <c r="AC706">
        <f t="shared" si="208"/>
        <v>0.22958751910211311</v>
      </c>
      <c r="AD706">
        <f t="shared" si="206"/>
        <v>4.7743842280229378</v>
      </c>
      <c r="AF706">
        <f t="shared" si="205"/>
        <v>0.94881889763779526</v>
      </c>
      <c r="AG706">
        <f t="shared" si="199"/>
        <v>1.1074571560907844</v>
      </c>
      <c r="AH706" s="14">
        <f t="shared" si="200"/>
        <v>16250.53393667865</v>
      </c>
      <c r="AI706">
        <f t="shared" si="201"/>
        <v>16017.347661639698</v>
      </c>
      <c r="AJ706" s="14">
        <f t="shared" si="202"/>
        <v>-233.18627503895186</v>
      </c>
      <c r="AK706" s="14">
        <f t="shared" si="207"/>
        <v>30787.120345698579</v>
      </c>
      <c r="AL706">
        <f t="shared" si="203"/>
        <v>0.98565054687140874</v>
      </c>
      <c r="AM706">
        <f t="shared" si="209"/>
        <v>1.3921184958447692E-3</v>
      </c>
      <c r="AN706" s="15">
        <f t="shared" si="204"/>
        <v>0</v>
      </c>
    </row>
    <row r="707" spans="1:40" x14ac:dyDescent="0.25">
      <c r="A707" s="2">
        <v>40541</v>
      </c>
      <c r="B707" s="2">
        <v>40542</v>
      </c>
      <c r="C707" t="s">
        <v>15</v>
      </c>
      <c r="D707">
        <v>5800</v>
      </c>
      <c r="E707">
        <v>0.95</v>
      </c>
      <c r="F707">
        <v>1.2</v>
      </c>
      <c r="G707">
        <v>0.45</v>
      </c>
      <c r="H707">
        <v>0.55000000000000004</v>
      </c>
      <c r="I707" t="s">
        <v>16</v>
      </c>
      <c r="J707">
        <v>221</v>
      </c>
      <c r="K707">
        <v>269.95</v>
      </c>
      <c r="L707">
        <v>212.55</v>
      </c>
      <c r="M707">
        <v>265.14999999999998</v>
      </c>
      <c r="N707">
        <v>6060.35</v>
      </c>
      <c r="O707">
        <v>281.25</v>
      </c>
      <c r="P707">
        <f>VLOOKUP($A707,Sheet2!$A:$E,2,0)</f>
        <v>6005.15</v>
      </c>
      <c r="Q707">
        <f>VLOOKUP($A707,Sheet2!$A:$E,3,0)</f>
        <v>6067.55</v>
      </c>
      <c r="R707">
        <f>VLOOKUP($A707,Sheet2!$A:$E,4,0)</f>
        <v>6002.85</v>
      </c>
      <c r="S707">
        <f>VLOOKUP($A707,Sheet2!$A:$E,5,0)</f>
        <v>6060.35</v>
      </c>
      <c r="T707">
        <f t="shared" ref="T707:T770" si="210">MAX(K707+D707-Q707,0,G707)</f>
        <v>2.3999999999996362</v>
      </c>
      <c r="U707">
        <f t="shared" ref="U707:U770" si="211">MIN(MAX(L707+D707-R707,0),F707)</f>
        <v>1.2</v>
      </c>
      <c r="V707">
        <f t="shared" ref="V707:V770" si="212">MAX(L707,F707+R707-D707)</f>
        <v>212.55</v>
      </c>
      <c r="W707">
        <f t="shared" ref="W707:W770" si="213">MIN(K707,G707+Q707-D707)</f>
        <v>268</v>
      </c>
      <c r="X707" s="5">
        <f t="shared" ref="X707:X770" si="214">E707+J707</f>
        <v>221.95</v>
      </c>
      <c r="Y707">
        <f t="shared" ref="Y707:Y770" si="215">MAX(T707+K707,U707+L707,V707+F707,W707+G707,X707,AA707)</f>
        <v>272.34999999999962</v>
      </c>
      <c r="Z707">
        <f t="shared" ref="Z707:Z770" si="216">MIN(T707+K707,U707+L707,V707+F707,W707+G707,X707,AA707)</f>
        <v>213.75</v>
      </c>
      <c r="AA707">
        <f t="shared" ref="AA707:AA770" si="217">H707+M707</f>
        <v>265.7</v>
      </c>
      <c r="AB707">
        <f>IF(Z707/X707&lt;'model parameter'!$B$2,'model parameter'!$B$2,IF(Y707/X707&gt;'model parameter'!$B$1,'model parameter'!$B$1,AA707/X707))</f>
        <v>1.1100000000000001</v>
      </c>
      <c r="AC707">
        <f t="shared" si="208"/>
        <v>0.25484214620334555</v>
      </c>
      <c r="AD707">
        <f t="shared" si="206"/>
        <v>4.8843842280229381</v>
      </c>
      <c r="AF707">
        <f t="shared" si="205"/>
        <v>0.96305474205902231</v>
      </c>
      <c r="AG707">
        <f t="shared" ref="AG707:AG770" si="218">Y707/X707</f>
        <v>1.2270781707591785</v>
      </c>
      <c r="AH707" s="14">
        <f t="shared" ref="AH707:AH770" si="219">(75*X707+20*2*1.18+0.00055*75*X707*1.18)*1.00002</f>
        <v>16704.587501318325</v>
      </c>
      <c r="AI707">
        <f t="shared" ref="AI707:AI770" si="220">(AB707*X707*75-20*2*1.18-0.0006*75*X707*1.18*AB707)*(1-0.00002)</f>
        <v>18416.687203939098</v>
      </c>
      <c r="AJ707" s="14">
        <f t="shared" ref="AJ707:AJ770" si="221">AI707-AH707</f>
        <v>1712.0997026207733</v>
      </c>
      <c r="AK707" s="14">
        <f t="shared" si="207"/>
        <v>32499.220048319352</v>
      </c>
      <c r="AL707">
        <f t="shared" ref="AL707:AL770" si="222">AI707/AH707</f>
        <v>1.1024927854390689</v>
      </c>
      <c r="AM707">
        <f t="shared" si="209"/>
        <v>1.5348005981451465E-3</v>
      </c>
      <c r="AN707" s="15">
        <f t="shared" ref="AN707:AN770" si="223">IF(AND(Y707/X707&gt;1.1,Z707/X707&lt;0.9),1,0)</f>
        <v>0</v>
      </c>
    </row>
    <row r="708" spans="1:40" x14ac:dyDescent="0.25">
      <c r="A708" s="2">
        <v>40542</v>
      </c>
      <c r="B708" s="2">
        <v>40542</v>
      </c>
      <c r="C708" t="s">
        <v>15</v>
      </c>
      <c r="D708">
        <v>5800</v>
      </c>
      <c r="E708">
        <v>0.1</v>
      </c>
      <c r="F708">
        <v>0.15</v>
      </c>
      <c r="G708">
        <v>0.05</v>
      </c>
      <c r="H708">
        <v>0.05</v>
      </c>
      <c r="I708" t="s">
        <v>16</v>
      </c>
      <c r="J708">
        <v>271.5</v>
      </c>
      <c r="K708">
        <v>302.8</v>
      </c>
      <c r="L708">
        <v>265</v>
      </c>
      <c r="M708">
        <v>301</v>
      </c>
      <c r="N708">
        <v>6101.85</v>
      </c>
      <c r="O708">
        <v>281.25</v>
      </c>
      <c r="P708">
        <f>VLOOKUP($A708,Sheet2!$A:$E,2,0)</f>
        <v>6062.35</v>
      </c>
      <c r="Q708">
        <f>VLOOKUP($A708,Sheet2!$A:$E,3,0)</f>
        <v>6106.4</v>
      </c>
      <c r="R708">
        <f>VLOOKUP($A708,Sheet2!$A:$E,4,0)</f>
        <v>6062.35</v>
      </c>
      <c r="S708">
        <f>VLOOKUP($A708,Sheet2!$A:$E,5,0)</f>
        <v>6101.85</v>
      </c>
      <c r="T708">
        <f t="shared" si="210"/>
        <v>0.05</v>
      </c>
      <c r="U708">
        <f t="shared" si="211"/>
        <v>0.15</v>
      </c>
      <c r="V708">
        <f t="shared" si="212"/>
        <v>265</v>
      </c>
      <c r="W708">
        <f t="shared" si="213"/>
        <v>302.8</v>
      </c>
      <c r="X708" s="5">
        <f t="shared" si="214"/>
        <v>271.60000000000002</v>
      </c>
      <c r="Y708">
        <f t="shared" si="215"/>
        <v>302.85000000000002</v>
      </c>
      <c r="Z708">
        <f t="shared" si="216"/>
        <v>265.14999999999998</v>
      </c>
      <c r="AA708">
        <f t="shared" si="217"/>
        <v>301.05</v>
      </c>
      <c r="AB708">
        <f>IF(Z708/X708&lt;'model parameter'!$B$2,'model parameter'!$B$2,IF(Y708/X708&gt;'model parameter'!$B$1,'model parameter'!$B$1,AA708/X708))</f>
        <v>1.1100000000000001</v>
      </c>
      <c r="AC708">
        <f t="shared" si="208"/>
        <v>0.28287478228571361</v>
      </c>
      <c r="AD708">
        <f t="shared" si="206"/>
        <v>4.9943842280229385</v>
      </c>
      <c r="AF708">
        <f t="shared" ref="AF708:AF771" si="224">Z708/X708</f>
        <v>0.97625184094256245</v>
      </c>
      <c r="AG708">
        <f t="shared" si="218"/>
        <v>1.115058910162003</v>
      </c>
      <c r="AH708" s="14">
        <f t="shared" si="219"/>
        <v>20430.828738402601</v>
      </c>
      <c r="AI708">
        <f t="shared" si="220"/>
        <v>22547.040674567517</v>
      </c>
      <c r="AJ708" s="14">
        <f t="shared" si="221"/>
        <v>2116.2119361649166</v>
      </c>
      <c r="AK708" s="14">
        <f t="shared" si="207"/>
        <v>34615.431984484268</v>
      </c>
      <c r="AL708">
        <f t="shared" si="222"/>
        <v>1.1035793487998458</v>
      </c>
      <c r="AM708">
        <f t="shared" si="209"/>
        <v>1.6937742446386345E-3</v>
      </c>
      <c r="AN708" s="15">
        <f t="shared" si="223"/>
        <v>0</v>
      </c>
    </row>
    <row r="709" spans="1:40" x14ac:dyDescent="0.25">
      <c r="A709" s="2">
        <v>40543</v>
      </c>
      <c r="B709" s="2">
        <v>40570</v>
      </c>
      <c r="C709" t="s">
        <v>15</v>
      </c>
      <c r="D709">
        <v>6100</v>
      </c>
      <c r="E709">
        <v>90.5</v>
      </c>
      <c r="F709">
        <v>90.5</v>
      </c>
      <c r="G709">
        <v>65.650000000000006</v>
      </c>
      <c r="H709">
        <v>72.650000000000006</v>
      </c>
      <c r="I709" t="s">
        <v>16</v>
      </c>
      <c r="J709">
        <v>124.75</v>
      </c>
      <c r="K709">
        <v>147.6</v>
      </c>
      <c r="L709">
        <v>120</v>
      </c>
      <c r="M709">
        <v>135.6</v>
      </c>
      <c r="N709">
        <v>6134.5</v>
      </c>
      <c r="O709">
        <v>215.25</v>
      </c>
      <c r="P709">
        <f>VLOOKUP($A709,Sheet2!$A:$E,2,0)</f>
        <v>6105.1</v>
      </c>
      <c r="Q709">
        <f>VLOOKUP($A709,Sheet2!$A:$E,3,0)</f>
        <v>6147.3</v>
      </c>
      <c r="R709">
        <f>VLOOKUP($A709,Sheet2!$A:$E,4,0)</f>
        <v>6103.55</v>
      </c>
      <c r="S709">
        <f>VLOOKUP($A709,Sheet2!$A:$E,5,0)</f>
        <v>6134.5</v>
      </c>
      <c r="T709">
        <f t="shared" si="210"/>
        <v>100.30000000000018</v>
      </c>
      <c r="U709">
        <f t="shared" si="211"/>
        <v>90.5</v>
      </c>
      <c r="V709">
        <f t="shared" si="212"/>
        <v>120</v>
      </c>
      <c r="W709">
        <f t="shared" si="213"/>
        <v>112.94999999999982</v>
      </c>
      <c r="X709" s="5">
        <f t="shared" si="214"/>
        <v>215.25</v>
      </c>
      <c r="Y709">
        <f t="shared" si="215"/>
        <v>247.90000000000018</v>
      </c>
      <c r="Z709">
        <f t="shared" si="216"/>
        <v>178.59999999999982</v>
      </c>
      <c r="AA709">
        <f t="shared" si="217"/>
        <v>208.25</v>
      </c>
      <c r="AB709">
        <f>IF(Z709/X709&lt;'model parameter'!$B$2,'model parameter'!$B$2,IF(Y709/X709&gt;'model parameter'!$B$1,'model parameter'!$B$1,AA709/X709))</f>
        <v>1.1100000000000001</v>
      </c>
      <c r="AC709">
        <f t="shared" si="208"/>
        <v>0.31399100833714211</v>
      </c>
      <c r="AD709">
        <f t="shared" ref="AD709:AD772" si="225">(AB709-1)+AD708</f>
        <v>5.1043842280229388</v>
      </c>
      <c r="AF709">
        <f t="shared" si="224"/>
        <v>0.82973286875725816</v>
      </c>
      <c r="AG709">
        <f t="shared" si="218"/>
        <v>1.151684088269455</v>
      </c>
      <c r="AH709" s="14">
        <f t="shared" si="219"/>
        <v>16201.751322295875</v>
      </c>
      <c r="AI709">
        <f t="shared" si="220"/>
        <v>17859.318256241004</v>
      </c>
      <c r="AJ709" s="14">
        <f t="shared" si="221"/>
        <v>1657.5669339451288</v>
      </c>
      <c r="AK709" s="14">
        <f t="shared" ref="AK709:AK772" si="226">AJ709+AK708</f>
        <v>36272.998918429395</v>
      </c>
      <c r="AL709">
        <f t="shared" si="222"/>
        <v>1.1023078864112723</v>
      </c>
      <c r="AM709">
        <f t="shared" si="209"/>
        <v>1.8670607076654625E-3</v>
      </c>
      <c r="AN709" s="15">
        <f t="shared" si="223"/>
        <v>1</v>
      </c>
    </row>
    <row r="710" spans="1:40" x14ac:dyDescent="0.25">
      <c r="A710" s="2">
        <v>40546</v>
      </c>
      <c r="B710" s="2">
        <v>40570</v>
      </c>
      <c r="C710" t="s">
        <v>15</v>
      </c>
      <c r="D710">
        <v>6100</v>
      </c>
      <c r="E710">
        <v>58</v>
      </c>
      <c r="F710">
        <v>64.900000000000006</v>
      </c>
      <c r="G710">
        <v>55.25</v>
      </c>
      <c r="H710">
        <v>61.85</v>
      </c>
      <c r="I710" t="s">
        <v>16</v>
      </c>
      <c r="J710">
        <v>140</v>
      </c>
      <c r="K710">
        <v>162.55000000000001</v>
      </c>
      <c r="L710">
        <v>137.1</v>
      </c>
      <c r="M710">
        <v>141.5</v>
      </c>
      <c r="N710">
        <v>6157.6</v>
      </c>
      <c r="O710">
        <v>215.25</v>
      </c>
      <c r="P710">
        <f>VLOOKUP($A710,Sheet2!$A:$E,2,0)</f>
        <v>6177.45</v>
      </c>
      <c r="Q710">
        <f>VLOOKUP($A710,Sheet2!$A:$E,3,0)</f>
        <v>6178.55</v>
      </c>
      <c r="R710">
        <f>VLOOKUP($A710,Sheet2!$A:$E,4,0)</f>
        <v>6147.2</v>
      </c>
      <c r="S710">
        <f>VLOOKUP($A710,Sheet2!$A:$E,5,0)</f>
        <v>6157.6</v>
      </c>
      <c r="T710">
        <f t="shared" si="210"/>
        <v>84</v>
      </c>
      <c r="U710">
        <f t="shared" si="211"/>
        <v>64.900000000000006</v>
      </c>
      <c r="V710">
        <f t="shared" si="212"/>
        <v>137.1</v>
      </c>
      <c r="W710">
        <f t="shared" si="213"/>
        <v>133.80000000000018</v>
      </c>
      <c r="X710" s="5">
        <f t="shared" si="214"/>
        <v>198</v>
      </c>
      <c r="Y710">
        <f t="shared" si="215"/>
        <v>246.55</v>
      </c>
      <c r="Z710">
        <f t="shared" si="216"/>
        <v>189.05000000000018</v>
      </c>
      <c r="AA710">
        <f t="shared" si="217"/>
        <v>203.35</v>
      </c>
      <c r="AB710">
        <f>IF(Z710/X710&lt;'model parameter'!$B$2,'model parameter'!$B$2,IF(Y710/X710&gt;'model parameter'!$B$1,'model parameter'!$B$1,AA710/X710))</f>
        <v>1.1100000000000001</v>
      </c>
      <c r="AC710">
        <f t="shared" ref="AC710:AC773" si="227">AB710*AC709</f>
        <v>0.34853001925422777</v>
      </c>
      <c r="AD710">
        <f t="shared" si="225"/>
        <v>5.2143842280229391</v>
      </c>
      <c r="AF710">
        <f t="shared" si="224"/>
        <v>0.95479797979798076</v>
      </c>
      <c r="AG710">
        <f t="shared" si="218"/>
        <v>1.2452020202020202</v>
      </c>
      <c r="AH710" s="14">
        <f t="shared" si="219"/>
        <v>14907.135786753001</v>
      </c>
      <c r="AI710">
        <f t="shared" si="220"/>
        <v>16424.301189406364</v>
      </c>
      <c r="AJ710" s="14">
        <f t="shared" si="221"/>
        <v>1517.1654026533633</v>
      </c>
      <c r="AK710" s="14">
        <f t="shared" si="226"/>
        <v>37790.164321082761</v>
      </c>
      <c r="AL710">
        <f t="shared" si="222"/>
        <v>1.1017744403993133</v>
      </c>
      <c r="AM710">
        <f t="shared" ref="AM710:AM773" si="228">AL710*AM709</f>
        <v>2.057079766379661E-3</v>
      </c>
      <c r="AN710" s="15">
        <f t="shared" si="223"/>
        <v>0</v>
      </c>
    </row>
    <row r="711" spans="1:40" x14ac:dyDescent="0.25">
      <c r="A711" s="2">
        <v>40547</v>
      </c>
      <c r="B711" s="2">
        <v>40570</v>
      </c>
      <c r="C711" t="s">
        <v>15</v>
      </c>
      <c r="D711">
        <v>6100</v>
      </c>
      <c r="E711">
        <v>55.45</v>
      </c>
      <c r="F711">
        <v>78.5</v>
      </c>
      <c r="G711">
        <v>52</v>
      </c>
      <c r="H711">
        <v>68.75</v>
      </c>
      <c r="I711" t="s">
        <v>16</v>
      </c>
      <c r="J711">
        <v>151.35</v>
      </c>
      <c r="K711">
        <v>158</v>
      </c>
      <c r="L711">
        <v>122.75</v>
      </c>
      <c r="M711">
        <v>127.55</v>
      </c>
      <c r="N711">
        <v>6146.35</v>
      </c>
      <c r="O711">
        <v>215.25</v>
      </c>
      <c r="P711">
        <f>VLOOKUP($A711,Sheet2!$A:$E,2,0)</f>
        <v>6172.75</v>
      </c>
      <c r="Q711">
        <f>VLOOKUP($A711,Sheet2!$A:$E,3,0)</f>
        <v>6181.05</v>
      </c>
      <c r="R711">
        <f>VLOOKUP($A711,Sheet2!$A:$E,4,0)</f>
        <v>6124.4</v>
      </c>
      <c r="S711">
        <f>VLOOKUP($A711,Sheet2!$A:$E,5,0)</f>
        <v>6146.35</v>
      </c>
      <c r="T711">
        <f t="shared" si="210"/>
        <v>76.949999999999818</v>
      </c>
      <c r="U711">
        <f t="shared" si="211"/>
        <v>78.5</v>
      </c>
      <c r="V711">
        <f t="shared" si="212"/>
        <v>122.75</v>
      </c>
      <c r="W711">
        <f t="shared" si="213"/>
        <v>133.05000000000018</v>
      </c>
      <c r="X711" s="5">
        <f t="shared" si="214"/>
        <v>206.8</v>
      </c>
      <c r="Y711">
        <f t="shared" si="215"/>
        <v>234.94999999999982</v>
      </c>
      <c r="Z711">
        <f t="shared" si="216"/>
        <v>185.05000000000018</v>
      </c>
      <c r="AA711">
        <f t="shared" si="217"/>
        <v>196.3</v>
      </c>
      <c r="AB711">
        <f>IF(Z711/X711&lt;'model parameter'!$B$2,'model parameter'!$B$2,IF(Y711/X711&gt;'model parameter'!$B$1,'model parameter'!$B$1,AA711/X711))</f>
        <v>1.1100000000000001</v>
      </c>
      <c r="AC711">
        <f t="shared" si="227"/>
        <v>0.38686832137219285</v>
      </c>
      <c r="AD711">
        <f t="shared" si="225"/>
        <v>5.3243842280229394</v>
      </c>
      <c r="AF711">
        <f t="shared" si="224"/>
        <v>0.89482591876208983</v>
      </c>
      <c r="AG711">
        <f t="shared" si="218"/>
        <v>1.1361218568665368</v>
      </c>
      <c r="AH711" s="14">
        <f t="shared" si="219"/>
        <v>15567.577335319798</v>
      </c>
      <c r="AI711">
        <f t="shared" si="220"/>
        <v>17156.367866979977</v>
      </c>
      <c r="AJ711" s="14">
        <f t="shared" si="221"/>
        <v>1588.7905316601791</v>
      </c>
      <c r="AK711" s="14">
        <f t="shared" si="226"/>
        <v>39378.954852742943</v>
      </c>
      <c r="AL711">
        <f t="shared" si="222"/>
        <v>1.102057661088699</v>
      </c>
      <c r="AM711">
        <f t="shared" si="228"/>
        <v>2.2670205160092564E-3</v>
      </c>
      <c r="AN711" s="15">
        <f t="shared" si="223"/>
        <v>1</v>
      </c>
    </row>
    <row r="712" spans="1:40" x14ac:dyDescent="0.25">
      <c r="A712" s="2">
        <v>40548</v>
      </c>
      <c r="B712" s="2">
        <v>40570</v>
      </c>
      <c r="C712" t="s">
        <v>15</v>
      </c>
      <c r="D712">
        <v>6100</v>
      </c>
      <c r="E712">
        <v>70.05</v>
      </c>
      <c r="F712">
        <v>105.65</v>
      </c>
      <c r="G712">
        <v>69.900000000000006</v>
      </c>
      <c r="H712">
        <v>94.35</v>
      </c>
      <c r="I712" t="s">
        <v>16</v>
      </c>
      <c r="J712">
        <v>121.2</v>
      </c>
      <c r="K712">
        <v>122.25</v>
      </c>
      <c r="L712">
        <v>92.9</v>
      </c>
      <c r="M712">
        <v>98.95</v>
      </c>
      <c r="N712">
        <v>6079.8</v>
      </c>
      <c r="O712">
        <v>215.25</v>
      </c>
      <c r="P712">
        <f>VLOOKUP($A712,Sheet2!$A:$E,2,0)</f>
        <v>6141.35</v>
      </c>
      <c r="Q712">
        <f>VLOOKUP($A712,Sheet2!$A:$E,3,0)</f>
        <v>6141.35</v>
      </c>
      <c r="R712">
        <f>VLOOKUP($A712,Sheet2!$A:$E,4,0)</f>
        <v>6062.35</v>
      </c>
      <c r="S712">
        <f>VLOOKUP($A712,Sheet2!$A:$E,5,0)</f>
        <v>6079.8</v>
      </c>
      <c r="T712">
        <f t="shared" si="210"/>
        <v>80.899999999999636</v>
      </c>
      <c r="U712">
        <f t="shared" si="211"/>
        <v>105.65</v>
      </c>
      <c r="V712">
        <f t="shared" si="212"/>
        <v>92.9</v>
      </c>
      <c r="W712">
        <f t="shared" si="213"/>
        <v>111.25</v>
      </c>
      <c r="X712" s="5">
        <f t="shared" si="214"/>
        <v>191.25</v>
      </c>
      <c r="Y712">
        <f t="shared" si="215"/>
        <v>203.14999999999964</v>
      </c>
      <c r="Z712">
        <f t="shared" si="216"/>
        <v>181.15</v>
      </c>
      <c r="AA712">
        <f t="shared" si="217"/>
        <v>193.3</v>
      </c>
      <c r="AB712">
        <f>IF(Z712/X712&lt;'model parameter'!$B$2,'model parameter'!$B$2,IF(Y712/X712&gt;'model parameter'!$B$1,'model parameter'!$B$1,AA712/X712))</f>
        <v>1.0107189542483661</v>
      </c>
      <c r="AC712">
        <f t="shared" si="227"/>
        <v>0.39101514520912356</v>
      </c>
      <c r="AD712">
        <f t="shared" si="225"/>
        <v>5.3351031822713058</v>
      </c>
      <c r="AF712">
        <f t="shared" si="224"/>
        <v>0.94718954248366016</v>
      </c>
      <c r="AG712">
        <f t="shared" si="218"/>
        <v>1.0622222222222204</v>
      </c>
      <c r="AH712" s="14">
        <f t="shared" si="219"/>
        <v>14400.547098931875</v>
      </c>
      <c r="AI712">
        <f t="shared" si="220"/>
        <v>14439.746969284599</v>
      </c>
      <c r="AJ712" s="14">
        <f t="shared" si="221"/>
        <v>39.199870352724247</v>
      </c>
      <c r="AK712" s="14">
        <f t="shared" si="226"/>
        <v>39418.154723095664</v>
      </c>
      <c r="AL712">
        <f t="shared" si="222"/>
        <v>1.0027221097978722</v>
      </c>
      <c r="AM712">
        <f t="shared" si="228"/>
        <v>2.2731915947678625E-3</v>
      </c>
      <c r="AN712" s="15">
        <f t="shared" si="223"/>
        <v>0</v>
      </c>
    </row>
    <row r="713" spans="1:40" x14ac:dyDescent="0.25">
      <c r="A713" s="2">
        <v>40549</v>
      </c>
      <c r="B713" s="2">
        <v>40570</v>
      </c>
      <c r="C713" t="s">
        <v>15</v>
      </c>
      <c r="D713">
        <v>6100</v>
      </c>
      <c r="E713">
        <v>85</v>
      </c>
      <c r="F713">
        <v>125.7</v>
      </c>
      <c r="G713">
        <v>81</v>
      </c>
      <c r="H713">
        <v>108</v>
      </c>
      <c r="I713" t="s">
        <v>16</v>
      </c>
      <c r="J713">
        <v>107.4</v>
      </c>
      <c r="K713">
        <v>108.7</v>
      </c>
      <c r="L713">
        <v>71.75</v>
      </c>
      <c r="M713">
        <v>79.650000000000006</v>
      </c>
      <c r="N713">
        <v>6048.25</v>
      </c>
      <c r="O713">
        <v>215.25</v>
      </c>
      <c r="P713">
        <f>VLOOKUP($A713,Sheet2!$A:$E,2,0)</f>
        <v>6107</v>
      </c>
      <c r="Q713">
        <f>VLOOKUP($A713,Sheet2!$A:$E,3,0)</f>
        <v>6116.15</v>
      </c>
      <c r="R713">
        <f>VLOOKUP($A713,Sheet2!$A:$E,4,0)</f>
        <v>6022.3</v>
      </c>
      <c r="S713">
        <f>VLOOKUP($A713,Sheet2!$A:$E,5,0)</f>
        <v>6048.25</v>
      </c>
      <c r="T713">
        <f t="shared" si="210"/>
        <v>92.550000000000182</v>
      </c>
      <c r="U713">
        <f t="shared" si="211"/>
        <v>125.7</v>
      </c>
      <c r="V713">
        <f t="shared" si="212"/>
        <v>71.75</v>
      </c>
      <c r="W713">
        <f t="shared" si="213"/>
        <v>97.149999999999636</v>
      </c>
      <c r="X713" s="5">
        <f t="shared" si="214"/>
        <v>192.4</v>
      </c>
      <c r="Y713">
        <f t="shared" si="215"/>
        <v>201.25000000000017</v>
      </c>
      <c r="Z713">
        <f t="shared" si="216"/>
        <v>178.14999999999964</v>
      </c>
      <c r="AA713">
        <f t="shared" si="217"/>
        <v>187.65</v>
      </c>
      <c r="AB713">
        <f>IF(Z713/X713&lt;'model parameter'!$B$2,'model parameter'!$B$2,IF(Y713/X713&gt;'model parameter'!$B$1,'model parameter'!$B$1,AA713/X713))</f>
        <v>0.9753118503118503</v>
      </c>
      <c r="AC713">
        <f t="shared" si="227"/>
        <v>0.38136170477386711</v>
      </c>
      <c r="AD713">
        <f t="shared" si="225"/>
        <v>5.3104150325831565</v>
      </c>
      <c r="AF713">
        <f t="shared" si="224"/>
        <v>0.92593555093554902</v>
      </c>
      <c r="AG713">
        <f t="shared" si="218"/>
        <v>1.0459979209979218</v>
      </c>
      <c r="AH713" s="14">
        <f t="shared" si="219"/>
        <v>14486.854801301399</v>
      </c>
      <c r="AI713">
        <f t="shared" si="220"/>
        <v>14016.3054532843</v>
      </c>
      <c r="AJ713" s="14">
        <f t="shared" si="221"/>
        <v>-470.54934801709896</v>
      </c>
      <c r="AK713" s="14">
        <f t="shared" si="226"/>
        <v>38947.605375078565</v>
      </c>
      <c r="AL713">
        <f t="shared" si="222"/>
        <v>0.96751887456103802</v>
      </c>
      <c r="AM713">
        <f t="shared" si="228"/>
        <v>2.1993557734314136E-3</v>
      </c>
      <c r="AN713" s="15">
        <f t="shared" si="223"/>
        <v>0</v>
      </c>
    </row>
    <row r="714" spans="1:40" x14ac:dyDescent="0.25">
      <c r="A714" s="2">
        <v>40550</v>
      </c>
      <c r="B714" s="2">
        <v>40570</v>
      </c>
      <c r="C714" t="s">
        <v>15</v>
      </c>
      <c r="D714">
        <v>6100</v>
      </c>
      <c r="E714">
        <v>101.2</v>
      </c>
      <c r="F714">
        <v>237.25</v>
      </c>
      <c r="G714">
        <v>101.2</v>
      </c>
      <c r="H714">
        <v>216.05</v>
      </c>
      <c r="I714" t="s">
        <v>16</v>
      </c>
      <c r="J714">
        <v>76</v>
      </c>
      <c r="K714">
        <v>80.75</v>
      </c>
      <c r="L714">
        <v>30.2</v>
      </c>
      <c r="M714">
        <v>34.700000000000003</v>
      </c>
      <c r="N714">
        <v>5904.6</v>
      </c>
      <c r="O714">
        <v>215.25</v>
      </c>
      <c r="P714">
        <f>VLOOKUP($A714,Sheet2!$A:$E,2,0)</f>
        <v>6030.9</v>
      </c>
      <c r="Q714">
        <f>VLOOKUP($A714,Sheet2!$A:$E,3,0)</f>
        <v>6051.2</v>
      </c>
      <c r="R714">
        <f>VLOOKUP($A714,Sheet2!$A:$E,4,0)</f>
        <v>5883.6</v>
      </c>
      <c r="S714">
        <f>VLOOKUP($A714,Sheet2!$A:$E,5,0)</f>
        <v>5904.6</v>
      </c>
      <c r="T714">
        <f t="shared" si="210"/>
        <v>129.55000000000018</v>
      </c>
      <c r="U714">
        <f t="shared" si="211"/>
        <v>237.25</v>
      </c>
      <c r="V714">
        <f t="shared" si="212"/>
        <v>30.2</v>
      </c>
      <c r="W714">
        <f t="shared" si="213"/>
        <v>52.399999999999636</v>
      </c>
      <c r="X714" s="5">
        <f t="shared" si="214"/>
        <v>177.2</v>
      </c>
      <c r="Y714">
        <f t="shared" si="215"/>
        <v>267.45</v>
      </c>
      <c r="Z714">
        <f t="shared" si="216"/>
        <v>153.59999999999962</v>
      </c>
      <c r="AA714">
        <f t="shared" si="217"/>
        <v>250.75</v>
      </c>
      <c r="AB714">
        <f>IF(Z714/X714&lt;'model parameter'!$B$2,'model parameter'!$B$2,IF(Y714/X714&gt;'model parameter'!$B$1,'model parameter'!$B$1,AA714/X714))</f>
        <v>1.1100000000000001</v>
      </c>
      <c r="AC714">
        <f t="shared" si="227"/>
        <v>0.42331149229899251</v>
      </c>
      <c r="AD714">
        <f t="shared" si="225"/>
        <v>5.4204150325831568</v>
      </c>
      <c r="AF714">
        <f t="shared" si="224"/>
        <v>0.86681715575620566</v>
      </c>
      <c r="AG714">
        <f t="shared" si="218"/>
        <v>1.50931151241535</v>
      </c>
      <c r="AH714" s="14">
        <f t="shared" si="219"/>
        <v>13346.0921265042</v>
      </c>
      <c r="AI714">
        <f t="shared" si="220"/>
        <v>14693.961769686905</v>
      </c>
      <c r="AJ714" s="14">
        <f t="shared" si="221"/>
        <v>1347.8696431827047</v>
      </c>
      <c r="AK714" s="14">
        <f t="shared" si="226"/>
        <v>40295.47501826127</v>
      </c>
      <c r="AL714">
        <f t="shared" si="222"/>
        <v>1.1009935815223357</v>
      </c>
      <c r="AM714">
        <f t="shared" si="228"/>
        <v>2.4214765900320788E-3</v>
      </c>
      <c r="AN714" s="15">
        <f t="shared" si="223"/>
        <v>1</v>
      </c>
    </row>
    <row r="715" spans="1:40" x14ac:dyDescent="0.25">
      <c r="A715" s="2">
        <v>40553</v>
      </c>
      <c r="B715" s="2">
        <v>40570</v>
      </c>
      <c r="C715" t="s">
        <v>15</v>
      </c>
      <c r="D715">
        <v>6100</v>
      </c>
      <c r="E715">
        <v>217.25</v>
      </c>
      <c r="F715">
        <v>364.85</v>
      </c>
      <c r="G715">
        <v>217.25</v>
      </c>
      <c r="H715">
        <v>346.3</v>
      </c>
      <c r="I715" t="s">
        <v>16</v>
      </c>
      <c r="J715">
        <v>34.75</v>
      </c>
      <c r="K715">
        <v>37.9</v>
      </c>
      <c r="L715">
        <v>14.2</v>
      </c>
      <c r="M715">
        <v>16</v>
      </c>
      <c r="N715">
        <v>5762.85</v>
      </c>
      <c r="O715">
        <v>215.25</v>
      </c>
      <c r="P715">
        <f>VLOOKUP($A715,Sheet2!$A:$E,2,0)</f>
        <v>5901.3</v>
      </c>
      <c r="Q715">
        <f>VLOOKUP($A715,Sheet2!$A:$E,3,0)</f>
        <v>5907.25</v>
      </c>
      <c r="R715">
        <f>VLOOKUP($A715,Sheet2!$A:$E,4,0)</f>
        <v>5740.95</v>
      </c>
      <c r="S715">
        <f>VLOOKUP($A715,Sheet2!$A:$E,5,0)</f>
        <v>5762.85</v>
      </c>
      <c r="T715">
        <f t="shared" si="210"/>
        <v>230.64999999999964</v>
      </c>
      <c r="U715">
        <f t="shared" si="211"/>
        <v>364.85</v>
      </c>
      <c r="V715">
        <f t="shared" si="212"/>
        <v>14.2</v>
      </c>
      <c r="W715">
        <f t="shared" si="213"/>
        <v>24.5</v>
      </c>
      <c r="X715" s="5">
        <f t="shared" si="214"/>
        <v>252</v>
      </c>
      <c r="Y715">
        <f t="shared" si="215"/>
        <v>379.05</v>
      </c>
      <c r="Z715">
        <f t="shared" si="216"/>
        <v>241.75</v>
      </c>
      <c r="AA715">
        <f t="shared" si="217"/>
        <v>362.3</v>
      </c>
      <c r="AB715">
        <f>IF(Z715/X715&lt;'model parameter'!$B$2,'model parameter'!$B$2,IF(Y715/X715&gt;'model parameter'!$B$1,'model parameter'!$B$1,AA715/X715))</f>
        <v>1.1100000000000001</v>
      </c>
      <c r="AC715">
        <f t="shared" si="227"/>
        <v>0.46987575645188173</v>
      </c>
      <c r="AD715">
        <f t="shared" si="225"/>
        <v>5.5304150325831571</v>
      </c>
      <c r="AF715">
        <f t="shared" si="224"/>
        <v>0.95932539682539686</v>
      </c>
      <c r="AG715">
        <f t="shared" si="218"/>
        <v>1.5041666666666667</v>
      </c>
      <c r="AH715" s="14">
        <f t="shared" si="219"/>
        <v>18959.845289321998</v>
      </c>
      <c r="AI715">
        <f t="shared" si="220"/>
        <v>20916.528529062642</v>
      </c>
      <c r="AJ715" s="14">
        <f t="shared" si="221"/>
        <v>1956.6832397406433</v>
      </c>
      <c r="AK715" s="14">
        <f t="shared" si="226"/>
        <v>42252.158258001917</v>
      </c>
      <c r="AL715">
        <f t="shared" si="222"/>
        <v>1.1032014349211292</v>
      </c>
      <c r="AM715">
        <f t="shared" si="228"/>
        <v>2.6713764487513122E-3</v>
      </c>
      <c r="AN715" s="15">
        <f t="shared" si="223"/>
        <v>0</v>
      </c>
    </row>
    <row r="716" spans="1:40" x14ac:dyDescent="0.25">
      <c r="A716" s="2">
        <v>40554</v>
      </c>
      <c r="B716" s="2">
        <v>40570</v>
      </c>
      <c r="C716" t="s">
        <v>15</v>
      </c>
      <c r="D716">
        <v>6100</v>
      </c>
      <c r="E716">
        <v>330</v>
      </c>
      <c r="F716">
        <v>406.95</v>
      </c>
      <c r="G716">
        <v>274.75</v>
      </c>
      <c r="H716">
        <v>358.4</v>
      </c>
      <c r="I716" t="s">
        <v>16</v>
      </c>
      <c r="J716">
        <v>17.2</v>
      </c>
      <c r="K716">
        <v>21</v>
      </c>
      <c r="L716">
        <v>9.4</v>
      </c>
      <c r="M716">
        <v>12.8</v>
      </c>
      <c r="N716">
        <v>5754.1</v>
      </c>
      <c r="O716">
        <v>215.25</v>
      </c>
      <c r="P716">
        <f>VLOOKUP($A716,Sheet2!$A:$E,2,0)</f>
        <v>5767.95</v>
      </c>
      <c r="Q716">
        <f>VLOOKUP($A716,Sheet2!$A:$E,3,0)</f>
        <v>5842.6</v>
      </c>
      <c r="R716">
        <f>VLOOKUP($A716,Sheet2!$A:$E,4,0)</f>
        <v>5698.2</v>
      </c>
      <c r="S716">
        <f>VLOOKUP($A716,Sheet2!$A:$E,5,0)</f>
        <v>5754.1</v>
      </c>
      <c r="T716">
        <f t="shared" si="210"/>
        <v>278.39999999999964</v>
      </c>
      <c r="U716">
        <f t="shared" si="211"/>
        <v>406.95</v>
      </c>
      <c r="V716">
        <f t="shared" si="212"/>
        <v>9.4</v>
      </c>
      <c r="W716">
        <f t="shared" si="213"/>
        <v>17.350000000000364</v>
      </c>
      <c r="X716" s="5">
        <f t="shared" si="214"/>
        <v>347.2</v>
      </c>
      <c r="Y716">
        <f t="shared" si="215"/>
        <v>416.34999999999997</v>
      </c>
      <c r="Z716">
        <f t="shared" si="216"/>
        <v>292.10000000000036</v>
      </c>
      <c r="AA716">
        <f t="shared" si="217"/>
        <v>371.2</v>
      </c>
      <c r="AB716">
        <f>IF(Z716/X716&lt;'model parameter'!$B$2,'model parameter'!$B$2,IF(Y716/X716&gt;'model parameter'!$B$1,'model parameter'!$B$1,AA716/X716))</f>
        <v>1.1100000000000001</v>
      </c>
      <c r="AC716">
        <f t="shared" si="227"/>
        <v>0.52156208966158879</v>
      </c>
      <c r="AD716">
        <f t="shared" si="225"/>
        <v>5.6404150325831575</v>
      </c>
      <c r="AF716">
        <f t="shared" si="224"/>
        <v>0.84130184331797342</v>
      </c>
      <c r="AG716">
        <f t="shared" si="218"/>
        <v>1.1991647465437787</v>
      </c>
      <c r="AH716" s="14">
        <f t="shared" si="219"/>
        <v>26104.622041999199</v>
      </c>
      <c r="AI716">
        <f t="shared" si="220"/>
        <v>28836.158950086305</v>
      </c>
      <c r="AJ716" s="14">
        <f t="shared" si="221"/>
        <v>2731.536908087106</v>
      </c>
      <c r="AK716" s="14">
        <f t="shared" si="226"/>
        <v>44983.695166089019</v>
      </c>
      <c r="AL716">
        <f t="shared" si="222"/>
        <v>1.1046380561914435</v>
      </c>
      <c r="AM716">
        <f t="shared" si="228"/>
        <v>2.9509040877042508E-3</v>
      </c>
      <c r="AN716" s="15">
        <f t="shared" si="223"/>
        <v>1</v>
      </c>
    </row>
    <row r="717" spans="1:40" x14ac:dyDescent="0.25">
      <c r="A717" s="2">
        <v>40555</v>
      </c>
      <c r="B717" s="2">
        <v>40570</v>
      </c>
      <c r="C717" t="s">
        <v>15</v>
      </c>
      <c r="D717">
        <v>6100</v>
      </c>
      <c r="E717">
        <v>298.64999999999998</v>
      </c>
      <c r="F717">
        <v>394</v>
      </c>
      <c r="G717">
        <v>234</v>
      </c>
      <c r="H717">
        <v>243.65</v>
      </c>
      <c r="I717" t="s">
        <v>16</v>
      </c>
      <c r="J717">
        <v>15</v>
      </c>
      <c r="K717">
        <v>22.5</v>
      </c>
      <c r="L717">
        <v>8.25</v>
      </c>
      <c r="M717">
        <v>21</v>
      </c>
      <c r="N717">
        <v>5863.25</v>
      </c>
      <c r="O717">
        <v>215.25</v>
      </c>
      <c r="P717">
        <f>VLOOKUP($A717,Sheet2!$A:$E,2,0)</f>
        <v>5800.05</v>
      </c>
      <c r="Q717">
        <f>VLOOKUP($A717,Sheet2!$A:$E,3,0)</f>
        <v>5874.2</v>
      </c>
      <c r="R717">
        <f>VLOOKUP($A717,Sheet2!$A:$E,4,0)</f>
        <v>5711.3</v>
      </c>
      <c r="S717">
        <f>VLOOKUP($A717,Sheet2!$A:$E,5,0)</f>
        <v>5863.25</v>
      </c>
      <c r="T717">
        <f t="shared" si="210"/>
        <v>248.30000000000018</v>
      </c>
      <c r="U717">
        <f t="shared" si="211"/>
        <v>394</v>
      </c>
      <c r="V717">
        <f t="shared" si="212"/>
        <v>8.25</v>
      </c>
      <c r="W717">
        <f t="shared" si="213"/>
        <v>8.1999999999998181</v>
      </c>
      <c r="X717" s="5">
        <f t="shared" si="214"/>
        <v>313.64999999999998</v>
      </c>
      <c r="Y717">
        <f t="shared" si="215"/>
        <v>402.25</v>
      </c>
      <c r="Z717">
        <f t="shared" si="216"/>
        <v>242.19999999999982</v>
      </c>
      <c r="AA717">
        <f t="shared" si="217"/>
        <v>264.64999999999998</v>
      </c>
      <c r="AB717">
        <f>IF(Z717/X717&lt;'model parameter'!$B$2,'model parameter'!$B$2,IF(Y717/X717&gt;'model parameter'!$B$1,'model parameter'!$B$1,AA717/X717))</f>
        <v>1.1100000000000001</v>
      </c>
      <c r="AC717">
        <f t="shared" si="227"/>
        <v>0.57893391952436357</v>
      </c>
      <c r="AD717">
        <f t="shared" si="225"/>
        <v>5.7504150325831578</v>
      </c>
      <c r="AF717">
        <f t="shared" si="224"/>
        <v>0.7721983102183958</v>
      </c>
      <c r="AG717">
        <f t="shared" si="218"/>
        <v>1.2824804718635423</v>
      </c>
      <c r="AH717" s="14">
        <f t="shared" si="219"/>
        <v>23586.688638088275</v>
      </c>
      <c r="AI717">
        <f t="shared" si="220"/>
        <v>26045.15474183689</v>
      </c>
      <c r="AJ717" s="14">
        <f t="shared" si="221"/>
        <v>2458.4661037486148</v>
      </c>
      <c r="AK717" s="14">
        <f t="shared" si="226"/>
        <v>47442.161269837634</v>
      </c>
      <c r="AL717">
        <f t="shared" si="222"/>
        <v>1.1042310831109472</v>
      </c>
      <c r="AM717">
        <f t="shared" si="228"/>
        <v>3.2584800169221865E-3</v>
      </c>
      <c r="AN717" s="15">
        <f t="shared" si="223"/>
        <v>1</v>
      </c>
    </row>
    <row r="718" spans="1:40" x14ac:dyDescent="0.25">
      <c r="A718" s="2">
        <v>40556</v>
      </c>
      <c r="B718" s="2">
        <v>40570</v>
      </c>
      <c r="C718" t="s">
        <v>15</v>
      </c>
      <c r="D718">
        <v>6100</v>
      </c>
      <c r="E718">
        <v>260.3</v>
      </c>
      <c r="F718">
        <v>368.95</v>
      </c>
      <c r="G718">
        <v>246.8</v>
      </c>
      <c r="H718">
        <v>350</v>
      </c>
      <c r="I718" t="s">
        <v>16</v>
      </c>
      <c r="J718">
        <v>19</v>
      </c>
      <c r="K718">
        <v>19.7</v>
      </c>
      <c r="L718">
        <v>9.0500000000000007</v>
      </c>
      <c r="M718">
        <v>9.75</v>
      </c>
      <c r="N718">
        <v>5751.9</v>
      </c>
      <c r="O718">
        <v>215.25</v>
      </c>
      <c r="P718">
        <f>VLOOKUP($A718,Sheet2!$A:$E,2,0)</f>
        <v>5850.75</v>
      </c>
      <c r="Q718">
        <f>VLOOKUP($A718,Sheet2!$A:$E,3,0)</f>
        <v>5857.75</v>
      </c>
      <c r="R718">
        <f>VLOOKUP($A718,Sheet2!$A:$E,4,0)</f>
        <v>5736.7</v>
      </c>
      <c r="S718">
        <f>VLOOKUP($A718,Sheet2!$A:$E,5,0)</f>
        <v>5751.9</v>
      </c>
      <c r="T718">
        <f t="shared" si="210"/>
        <v>261.94999999999982</v>
      </c>
      <c r="U718">
        <f t="shared" si="211"/>
        <v>368.95</v>
      </c>
      <c r="V718">
        <f t="shared" si="212"/>
        <v>9.0500000000000007</v>
      </c>
      <c r="W718">
        <f t="shared" si="213"/>
        <v>4.5500000000001819</v>
      </c>
      <c r="X718" s="5">
        <f t="shared" si="214"/>
        <v>279.3</v>
      </c>
      <c r="Y718">
        <f t="shared" si="215"/>
        <v>378</v>
      </c>
      <c r="Z718">
        <f t="shared" si="216"/>
        <v>251.35000000000019</v>
      </c>
      <c r="AA718">
        <f t="shared" si="217"/>
        <v>359.75</v>
      </c>
      <c r="AB718">
        <f>IF(Z718/X718&lt;'model parameter'!$B$2,'model parameter'!$B$2,IF(Y718/X718&gt;'model parameter'!$B$1,'model parameter'!$B$1,AA718/X718))</f>
        <v>1.1100000000000001</v>
      </c>
      <c r="AC718">
        <f t="shared" si="227"/>
        <v>0.64261665067204365</v>
      </c>
      <c r="AD718">
        <f t="shared" si="225"/>
        <v>5.8604150325831581</v>
      </c>
      <c r="AF718">
        <f t="shared" si="224"/>
        <v>0.8999283924095961</v>
      </c>
      <c r="AG718">
        <f t="shared" si="218"/>
        <v>1.3533834586466165</v>
      </c>
      <c r="AH718" s="14">
        <f t="shared" si="219"/>
        <v>21008.715093398547</v>
      </c>
      <c r="AI718">
        <f t="shared" si="220"/>
        <v>23187.599017444427</v>
      </c>
      <c r="AJ718" s="14">
        <f t="shared" si="221"/>
        <v>2178.8839240458801</v>
      </c>
      <c r="AK718" s="14">
        <f t="shared" si="226"/>
        <v>49621.045193883518</v>
      </c>
      <c r="AL718">
        <f t="shared" si="222"/>
        <v>1.1037133358398743</v>
      </c>
      <c r="AM718">
        <f t="shared" si="228"/>
        <v>3.5964278492447567E-3</v>
      </c>
      <c r="AN718" s="15">
        <f t="shared" si="223"/>
        <v>1</v>
      </c>
    </row>
    <row r="719" spans="1:40" x14ac:dyDescent="0.25">
      <c r="A719" s="2">
        <v>40557</v>
      </c>
      <c r="B719" s="2">
        <v>40570</v>
      </c>
      <c r="C719" t="s">
        <v>15</v>
      </c>
      <c r="D719">
        <v>6100</v>
      </c>
      <c r="E719">
        <v>356.45</v>
      </c>
      <c r="F719">
        <v>465.15</v>
      </c>
      <c r="G719">
        <v>255</v>
      </c>
      <c r="H719">
        <v>448.7</v>
      </c>
      <c r="I719" t="s">
        <v>16</v>
      </c>
      <c r="J719">
        <v>9</v>
      </c>
      <c r="K719">
        <v>15.3</v>
      </c>
      <c r="L719">
        <v>5</v>
      </c>
      <c r="M719">
        <v>5.75</v>
      </c>
      <c r="N719">
        <v>5654.55</v>
      </c>
      <c r="O719">
        <v>215.25</v>
      </c>
      <c r="P719">
        <f>VLOOKUP($A719,Sheet2!$A:$E,2,0)</f>
        <v>5752.1</v>
      </c>
      <c r="Q719">
        <f>VLOOKUP($A719,Sheet2!$A:$E,3,0)</f>
        <v>5833.65</v>
      </c>
      <c r="R719">
        <f>VLOOKUP($A719,Sheet2!$A:$E,4,0)</f>
        <v>5639.65</v>
      </c>
      <c r="S719">
        <f>VLOOKUP($A719,Sheet2!$A:$E,5,0)</f>
        <v>5654.55</v>
      </c>
      <c r="T719">
        <f t="shared" si="210"/>
        <v>281.65000000000055</v>
      </c>
      <c r="U719">
        <f t="shared" si="211"/>
        <v>465.15</v>
      </c>
      <c r="V719">
        <f t="shared" si="212"/>
        <v>5</v>
      </c>
      <c r="W719">
        <f t="shared" si="213"/>
        <v>-11.350000000000364</v>
      </c>
      <c r="X719" s="5">
        <f t="shared" si="214"/>
        <v>365.45</v>
      </c>
      <c r="Y719">
        <f t="shared" si="215"/>
        <v>470.15</v>
      </c>
      <c r="Z719">
        <f t="shared" si="216"/>
        <v>243.64999999999964</v>
      </c>
      <c r="AA719">
        <f t="shared" si="217"/>
        <v>454.45</v>
      </c>
      <c r="AB719">
        <f>IF(Z719/X719&lt;'model parameter'!$B$2,'model parameter'!$B$2,IF(Y719/X719&gt;'model parameter'!$B$1,'model parameter'!$B$1,AA719/X719))</f>
        <v>1.1100000000000001</v>
      </c>
      <c r="AC719">
        <f t="shared" si="227"/>
        <v>0.71330448224596854</v>
      </c>
      <c r="AD719">
        <f t="shared" si="225"/>
        <v>5.9704150325831584</v>
      </c>
      <c r="AF719">
        <f t="shared" si="224"/>
        <v>0.66671227254070231</v>
      </c>
      <c r="AG719">
        <f t="shared" si="218"/>
        <v>1.2864961006977698</v>
      </c>
      <c r="AH719" s="14">
        <f t="shared" si="219"/>
        <v>27474.287753515571</v>
      </c>
      <c r="AI719">
        <f t="shared" si="220"/>
        <v>30354.365412099771</v>
      </c>
      <c r="AJ719" s="14">
        <f t="shared" si="221"/>
        <v>2880.0776585841995</v>
      </c>
      <c r="AK719" s="14">
        <f t="shared" si="226"/>
        <v>52501.122852467714</v>
      </c>
      <c r="AL719">
        <f t="shared" si="222"/>
        <v>1.1048281099922479</v>
      </c>
      <c r="AM719">
        <f t="shared" si="228"/>
        <v>3.97343458340457E-3</v>
      </c>
      <c r="AN719" s="15">
        <f t="shared" si="223"/>
        <v>1</v>
      </c>
    </row>
    <row r="720" spans="1:40" x14ac:dyDescent="0.25">
      <c r="A720" s="2">
        <v>40560</v>
      </c>
      <c r="B720" s="2">
        <v>40570</v>
      </c>
      <c r="C720" t="s">
        <v>15</v>
      </c>
      <c r="D720">
        <v>6100</v>
      </c>
      <c r="E720">
        <v>465</v>
      </c>
      <c r="F720">
        <v>475.25</v>
      </c>
      <c r="G720">
        <v>400.8</v>
      </c>
      <c r="H720">
        <v>444</v>
      </c>
      <c r="I720" t="s">
        <v>16</v>
      </c>
      <c r="J720">
        <v>6.3</v>
      </c>
      <c r="K720">
        <v>6.75</v>
      </c>
      <c r="L720">
        <v>3.1</v>
      </c>
      <c r="M720">
        <v>3.45</v>
      </c>
      <c r="N720">
        <v>5654.75</v>
      </c>
      <c r="O720">
        <v>215.25</v>
      </c>
      <c r="P720">
        <f>VLOOKUP($A720,Sheet2!$A:$E,2,0)</f>
        <v>5648.8</v>
      </c>
      <c r="Q720">
        <f>VLOOKUP($A720,Sheet2!$A:$E,3,0)</f>
        <v>5696.15</v>
      </c>
      <c r="R720">
        <f>VLOOKUP($A720,Sheet2!$A:$E,4,0)</f>
        <v>5624.15</v>
      </c>
      <c r="S720">
        <f>VLOOKUP($A720,Sheet2!$A:$E,5,0)</f>
        <v>5654.75</v>
      </c>
      <c r="T720">
        <f t="shared" si="210"/>
        <v>410.60000000000036</v>
      </c>
      <c r="U720">
        <f t="shared" si="211"/>
        <v>475.25</v>
      </c>
      <c r="V720">
        <f t="shared" si="212"/>
        <v>3.1</v>
      </c>
      <c r="W720">
        <f t="shared" si="213"/>
        <v>-3.0500000000001819</v>
      </c>
      <c r="X720" s="5">
        <f t="shared" si="214"/>
        <v>471.3</v>
      </c>
      <c r="Y720">
        <f t="shared" si="215"/>
        <v>478.35</v>
      </c>
      <c r="Z720">
        <f t="shared" si="216"/>
        <v>397.74999999999983</v>
      </c>
      <c r="AA720">
        <f t="shared" si="217"/>
        <v>447.45</v>
      </c>
      <c r="AB720">
        <f>IF(Z720/X720&lt;'model parameter'!$B$2,'model parameter'!$B$2,IF(Y720/X720&gt;'model parameter'!$B$1,'model parameter'!$B$1,AA720/X720))</f>
        <v>0.94939528962444297</v>
      </c>
      <c r="AC720">
        <f t="shared" si="227"/>
        <v>0.67720791551232462</v>
      </c>
      <c r="AD720">
        <f t="shared" si="225"/>
        <v>5.9198103222076011</v>
      </c>
      <c r="AF720">
        <f t="shared" si="224"/>
        <v>0.84394228729047283</v>
      </c>
      <c r="AG720">
        <f t="shared" si="218"/>
        <v>1.0149586250795672</v>
      </c>
      <c r="AH720" s="14">
        <f t="shared" si="219"/>
        <v>35418.348880310543</v>
      </c>
      <c r="AI720">
        <f t="shared" si="220"/>
        <v>33487.1206491919</v>
      </c>
      <c r="AJ720" s="14">
        <f t="shared" si="221"/>
        <v>-1931.2282311186427</v>
      </c>
      <c r="AK720" s="14">
        <f t="shared" si="226"/>
        <v>50569.894621349071</v>
      </c>
      <c r="AL720">
        <f t="shared" si="222"/>
        <v>0.94547379276078469</v>
      </c>
      <c r="AM720">
        <f t="shared" si="228"/>
        <v>3.7567782658583871E-3</v>
      </c>
      <c r="AN720" s="15">
        <f t="shared" si="223"/>
        <v>0</v>
      </c>
    </row>
    <row r="721" spans="1:40" x14ac:dyDescent="0.25">
      <c r="A721" s="2">
        <v>40561</v>
      </c>
      <c r="B721" s="2">
        <v>40570</v>
      </c>
      <c r="C721" t="s">
        <v>15</v>
      </c>
      <c r="D721">
        <v>6100</v>
      </c>
      <c r="E721">
        <v>400</v>
      </c>
      <c r="F721">
        <v>426</v>
      </c>
      <c r="G721">
        <v>357.2</v>
      </c>
      <c r="H721">
        <v>367.55</v>
      </c>
      <c r="I721" t="s">
        <v>16</v>
      </c>
      <c r="J721">
        <v>3.45</v>
      </c>
      <c r="K721">
        <v>4.2</v>
      </c>
      <c r="L721">
        <v>2.5</v>
      </c>
      <c r="M721">
        <v>2.8</v>
      </c>
      <c r="N721">
        <v>5724.05</v>
      </c>
      <c r="O721">
        <v>215.25</v>
      </c>
      <c r="P721">
        <f>VLOOKUP($A721,Sheet2!$A:$E,2,0)</f>
        <v>5682.55</v>
      </c>
      <c r="Q721">
        <f>VLOOKUP($A721,Sheet2!$A:$E,3,0)</f>
        <v>5730.5</v>
      </c>
      <c r="R721">
        <f>VLOOKUP($A721,Sheet2!$A:$E,4,0)</f>
        <v>5671.25</v>
      </c>
      <c r="S721">
        <f>VLOOKUP($A721,Sheet2!$A:$E,5,0)</f>
        <v>5724.05</v>
      </c>
      <c r="T721">
        <f t="shared" si="210"/>
        <v>373.69999999999982</v>
      </c>
      <c r="U721">
        <f t="shared" si="211"/>
        <v>426</v>
      </c>
      <c r="V721">
        <f t="shared" si="212"/>
        <v>2.5</v>
      </c>
      <c r="W721">
        <f t="shared" si="213"/>
        <v>-12.300000000000182</v>
      </c>
      <c r="X721" s="5">
        <f t="shared" si="214"/>
        <v>403.45</v>
      </c>
      <c r="Y721">
        <f t="shared" si="215"/>
        <v>428.5</v>
      </c>
      <c r="Z721">
        <f t="shared" si="216"/>
        <v>344.89999999999981</v>
      </c>
      <c r="AA721">
        <f t="shared" si="217"/>
        <v>370.35</v>
      </c>
      <c r="AB721">
        <f>IF(Z721/X721&lt;'model parameter'!$B$2,'model parameter'!$B$2,IF(Y721/X721&gt;'model parameter'!$B$1,'model parameter'!$B$1,AA721/X721))</f>
        <v>0.91795761556574551</v>
      </c>
      <c r="AC721">
        <f t="shared" si="227"/>
        <v>0.62164816336594231</v>
      </c>
      <c r="AD721">
        <f t="shared" si="225"/>
        <v>5.8377679377733465</v>
      </c>
      <c r="AF721">
        <f t="shared" si="224"/>
        <v>0.8548766885611595</v>
      </c>
      <c r="AG721">
        <f t="shared" si="218"/>
        <v>1.0620894782500929</v>
      </c>
      <c r="AH721" s="14">
        <f t="shared" si="219"/>
        <v>30326.194440508571</v>
      </c>
      <c r="AI721">
        <f t="shared" si="220"/>
        <v>27708.830227311701</v>
      </c>
      <c r="AJ721" s="14">
        <f t="shared" si="221"/>
        <v>-2617.36421319687</v>
      </c>
      <c r="AK721" s="14">
        <f t="shared" si="226"/>
        <v>47952.530408152204</v>
      </c>
      <c r="AL721">
        <f t="shared" si="222"/>
        <v>0.9136929554965626</v>
      </c>
      <c r="AM721">
        <f t="shared" si="228"/>
        <v>3.432541836877401E-3</v>
      </c>
      <c r="AN721" s="15">
        <f t="shared" si="223"/>
        <v>0</v>
      </c>
    </row>
    <row r="722" spans="1:40" x14ac:dyDescent="0.25">
      <c r="A722" s="2">
        <v>40562</v>
      </c>
      <c r="B722" s="2">
        <v>40570</v>
      </c>
      <c r="C722" t="s">
        <v>15</v>
      </c>
      <c r="D722">
        <v>6100</v>
      </c>
      <c r="E722">
        <v>367.05</v>
      </c>
      <c r="F722">
        <v>435.25</v>
      </c>
      <c r="G722">
        <v>346</v>
      </c>
      <c r="H722">
        <v>407.4</v>
      </c>
      <c r="I722" t="s">
        <v>16</v>
      </c>
      <c r="J722">
        <v>2.75</v>
      </c>
      <c r="K722">
        <v>2.75</v>
      </c>
      <c r="L722">
        <v>1.75</v>
      </c>
      <c r="M722">
        <v>1.9</v>
      </c>
      <c r="N722">
        <v>5691.05</v>
      </c>
      <c r="O722">
        <v>215.25</v>
      </c>
      <c r="P722">
        <f>VLOOKUP($A722,Sheet2!$A:$E,2,0)</f>
        <v>5737.35</v>
      </c>
      <c r="Q722">
        <f>VLOOKUP($A722,Sheet2!$A:$E,3,0)</f>
        <v>5747.65</v>
      </c>
      <c r="R722">
        <f>VLOOKUP($A722,Sheet2!$A:$E,4,0)</f>
        <v>5662.55</v>
      </c>
      <c r="S722">
        <f>VLOOKUP($A722,Sheet2!$A:$E,5,0)</f>
        <v>5691.05</v>
      </c>
      <c r="T722">
        <f t="shared" si="210"/>
        <v>355.10000000000036</v>
      </c>
      <c r="U722">
        <f t="shared" si="211"/>
        <v>435.25</v>
      </c>
      <c r="V722">
        <f t="shared" si="212"/>
        <v>1.75</v>
      </c>
      <c r="W722">
        <f t="shared" si="213"/>
        <v>-6.3500000000003638</v>
      </c>
      <c r="X722" s="5">
        <f t="shared" si="214"/>
        <v>369.8</v>
      </c>
      <c r="Y722">
        <f t="shared" si="215"/>
        <v>437</v>
      </c>
      <c r="Z722">
        <f t="shared" si="216"/>
        <v>339.64999999999964</v>
      </c>
      <c r="AA722">
        <f t="shared" si="217"/>
        <v>409.29999999999995</v>
      </c>
      <c r="AB722">
        <f>IF(Z722/X722&lt;'model parameter'!$B$2,'model parameter'!$B$2,IF(Y722/X722&gt;'model parameter'!$B$1,'model parameter'!$B$1,AA722/X722))</f>
        <v>1.1100000000000001</v>
      </c>
      <c r="AC722">
        <f t="shared" si="227"/>
        <v>0.69002946133619603</v>
      </c>
      <c r="AD722">
        <f t="shared" si="225"/>
        <v>5.9477679377733468</v>
      </c>
      <c r="AF722">
        <f t="shared" si="224"/>
        <v>0.91846944294212984</v>
      </c>
      <c r="AG722">
        <f t="shared" si="218"/>
        <v>1.1817198485667928</v>
      </c>
      <c r="AH722" s="14">
        <f t="shared" si="219"/>
        <v>27800.756019000299</v>
      </c>
      <c r="AI722">
        <f t="shared" si="220"/>
        <v>30716.23928112764</v>
      </c>
      <c r="AJ722" s="14">
        <f t="shared" si="221"/>
        <v>2915.4832621273417</v>
      </c>
      <c r="AK722" s="14">
        <f t="shared" si="226"/>
        <v>50868.013670279543</v>
      </c>
      <c r="AL722">
        <f t="shared" si="222"/>
        <v>1.104870646687981</v>
      </c>
      <c r="AM722">
        <f t="shared" si="228"/>
        <v>3.792514719094284E-3</v>
      </c>
      <c r="AN722" s="15">
        <f t="shared" si="223"/>
        <v>0</v>
      </c>
    </row>
    <row r="723" spans="1:40" x14ac:dyDescent="0.25">
      <c r="A723" s="2">
        <v>40563</v>
      </c>
      <c r="B723" s="2">
        <v>40570</v>
      </c>
      <c r="C723" t="s">
        <v>15</v>
      </c>
      <c r="D723">
        <v>6100</v>
      </c>
      <c r="E723">
        <v>435</v>
      </c>
      <c r="F723">
        <v>464</v>
      </c>
      <c r="G723">
        <v>356.25</v>
      </c>
      <c r="H723">
        <v>378.8</v>
      </c>
      <c r="I723" t="s">
        <v>16</v>
      </c>
      <c r="J723">
        <v>1.4</v>
      </c>
      <c r="K723">
        <v>2.25</v>
      </c>
      <c r="L723">
        <v>1</v>
      </c>
      <c r="M723">
        <v>1.85</v>
      </c>
      <c r="N723">
        <v>5711.6</v>
      </c>
      <c r="O723">
        <v>215.25</v>
      </c>
      <c r="P723">
        <f>VLOOKUP($A723,Sheet2!$A:$E,2,0)</f>
        <v>5656</v>
      </c>
      <c r="Q723">
        <f>VLOOKUP($A723,Sheet2!$A:$E,3,0)</f>
        <v>5729.45</v>
      </c>
      <c r="R723">
        <f>VLOOKUP($A723,Sheet2!$A:$E,4,0)</f>
        <v>5634.5</v>
      </c>
      <c r="S723">
        <f>VLOOKUP($A723,Sheet2!$A:$E,5,0)</f>
        <v>5711.6</v>
      </c>
      <c r="T723">
        <f t="shared" si="210"/>
        <v>372.80000000000018</v>
      </c>
      <c r="U723">
        <f t="shared" si="211"/>
        <v>464</v>
      </c>
      <c r="V723">
        <f t="shared" si="212"/>
        <v>1</v>
      </c>
      <c r="W723">
        <f t="shared" si="213"/>
        <v>-14.300000000000182</v>
      </c>
      <c r="X723" s="5">
        <f t="shared" si="214"/>
        <v>436.4</v>
      </c>
      <c r="Y723">
        <f t="shared" si="215"/>
        <v>465</v>
      </c>
      <c r="Z723">
        <f t="shared" si="216"/>
        <v>341.94999999999982</v>
      </c>
      <c r="AA723">
        <f t="shared" si="217"/>
        <v>380.65000000000003</v>
      </c>
      <c r="AB723">
        <f>IF(Z723/X723&lt;'model parameter'!$B$2,'model parameter'!$B$2,IF(Y723/X723&gt;'model parameter'!$B$1,'model parameter'!$B$1,AA723/X723))</f>
        <v>0.87225022914757111</v>
      </c>
      <c r="AC723">
        <f t="shared" si="227"/>
        <v>0.601878355769072</v>
      </c>
      <c r="AD723">
        <f t="shared" si="225"/>
        <v>5.8200181669209181</v>
      </c>
      <c r="AF723">
        <f t="shared" si="224"/>
        <v>0.78357011915673658</v>
      </c>
      <c r="AG723">
        <f t="shared" si="218"/>
        <v>1.0655362053162236</v>
      </c>
      <c r="AH723" s="14">
        <f t="shared" si="219"/>
        <v>32799.097738835393</v>
      </c>
      <c r="AI723">
        <f t="shared" si="220"/>
        <v>28480.767858250303</v>
      </c>
      <c r="AJ723" s="14">
        <f t="shared" si="221"/>
        <v>-4318.32988058509</v>
      </c>
      <c r="AK723" s="14">
        <f t="shared" si="226"/>
        <v>46549.683789694449</v>
      </c>
      <c r="AL723">
        <f t="shared" si="222"/>
        <v>0.86833997950278918</v>
      </c>
      <c r="AM723">
        <f t="shared" si="228"/>
        <v>3.2931921534423568E-3</v>
      </c>
      <c r="AN723" s="15">
        <f t="shared" si="223"/>
        <v>0</v>
      </c>
    </row>
    <row r="724" spans="1:40" x14ac:dyDescent="0.25">
      <c r="A724" s="2">
        <v>40564</v>
      </c>
      <c r="B724" s="2">
        <v>40570</v>
      </c>
      <c r="C724" t="s">
        <v>15</v>
      </c>
      <c r="D724">
        <v>6100</v>
      </c>
      <c r="E724">
        <v>398.55</v>
      </c>
      <c r="F724">
        <v>425</v>
      </c>
      <c r="G724">
        <v>382</v>
      </c>
      <c r="H724">
        <v>395.45</v>
      </c>
      <c r="I724" t="s">
        <v>16</v>
      </c>
      <c r="J724">
        <v>1.1499999999999999</v>
      </c>
      <c r="K724">
        <v>1.45</v>
      </c>
      <c r="L724">
        <v>1</v>
      </c>
      <c r="M724">
        <v>1.1499999999999999</v>
      </c>
      <c r="N724">
        <v>5696.5</v>
      </c>
      <c r="O724">
        <v>215.25</v>
      </c>
      <c r="P724">
        <f>VLOOKUP($A724,Sheet2!$A:$E,2,0)</f>
        <v>5692.05</v>
      </c>
      <c r="Q724">
        <f>VLOOKUP($A724,Sheet2!$A:$E,3,0)</f>
        <v>5717.55</v>
      </c>
      <c r="R724">
        <f>VLOOKUP($A724,Sheet2!$A:$E,4,0)</f>
        <v>5674.5</v>
      </c>
      <c r="S724">
        <f>VLOOKUP($A724,Sheet2!$A:$E,5,0)</f>
        <v>5696.5</v>
      </c>
      <c r="T724">
        <f t="shared" si="210"/>
        <v>383.89999999999964</v>
      </c>
      <c r="U724">
        <f t="shared" si="211"/>
        <v>425</v>
      </c>
      <c r="V724">
        <f t="shared" si="212"/>
        <v>1</v>
      </c>
      <c r="W724">
        <f t="shared" si="213"/>
        <v>-0.4499999999998181</v>
      </c>
      <c r="X724" s="5">
        <f t="shared" si="214"/>
        <v>399.7</v>
      </c>
      <c r="Y724">
        <f t="shared" si="215"/>
        <v>426</v>
      </c>
      <c r="Z724">
        <f t="shared" si="216"/>
        <v>381.55000000000018</v>
      </c>
      <c r="AA724">
        <f t="shared" si="217"/>
        <v>396.59999999999997</v>
      </c>
      <c r="AB724">
        <f>IF(Z724/X724&lt;'model parameter'!$B$2,'model parameter'!$B$2,IF(Y724/X724&gt;'model parameter'!$B$1,'model parameter'!$B$1,AA724/X724))</f>
        <v>0.99224418313735296</v>
      </c>
      <c r="AC724">
        <f t="shared" si="227"/>
        <v>0.59721029746813592</v>
      </c>
      <c r="AD724">
        <f t="shared" si="225"/>
        <v>5.8122623500582709</v>
      </c>
      <c r="AF724">
        <f t="shared" si="224"/>
        <v>0.95459094320740601</v>
      </c>
      <c r="AG724">
        <f t="shared" si="218"/>
        <v>1.0657993495121341</v>
      </c>
      <c r="AH724" s="14">
        <f t="shared" si="219"/>
        <v>30044.756280607951</v>
      </c>
      <c r="AI724">
        <f t="shared" si="220"/>
        <v>29676.147005189196</v>
      </c>
      <c r="AJ724" s="14">
        <f t="shared" si="221"/>
        <v>-368.60927541875571</v>
      </c>
      <c r="AK724" s="14">
        <f t="shared" si="226"/>
        <v>46181.074514275693</v>
      </c>
      <c r="AL724">
        <f t="shared" si="222"/>
        <v>0.98773132749102477</v>
      </c>
      <c r="AM724">
        <f t="shared" si="228"/>
        <v>3.2527890574026454E-3</v>
      </c>
      <c r="AN724" s="15">
        <f t="shared" si="223"/>
        <v>0</v>
      </c>
    </row>
    <row r="725" spans="1:40" x14ac:dyDescent="0.25">
      <c r="A725" s="2">
        <v>40567</v>
      </c>
      <c r="B725" s="2">
        <v>40570</v>
      </c>
      <c r="C725" t="s">
        <v>15</v>
      </c>
      <c r="D725">
        <v>6100</v>
      </c>
      <c r="E725">
        <v>396</v>
      </c>
      <c r="F725">
        <v>398</v>
      </c>
      <c r="G725">
        <v>341.85</v>
      </c>
      <c r="H725">
        <v>355.45</v>
      </c>
      <c r="I725" t="s">
        <v>16</v>
      </c>
      <c r="J725">
        <v>0.7</v>
      </c>
      <c r="K725">
        <v>0.95</v>
      </c>
      <c r="L725">
        <v>0.65</v>
      </c>
      <c r="M725">
        <v>0.7</v>
      </c>
      <c r="N725">
        <v>5743.25</v>
      </c>
      <c r="O725">
        <v>215.25</v>
      </c>
      <c r="P725">
        <f>VLOOKUP($A725,Sheet2!$A:$E,2,0)</f>
        <v>5717.1</v>
      </c>
      <c r="Q725">
        <f>VLOOKUP($A725,Sheet2!$A:$E,3,0)</f>
        <v>5756</v>
      </c>
      <c r="R725">
        <f>VLOOKUP($A725,Sheet2!$A:$E,4,0)</f>
        <v>5697.75</v>
      </c>
      <c r="S725">
        <f>VLOOKUP($A725,Sheet2!$A:$E,5,0)</f>
        <v>5743.25</v>
      </c>
      <c r="T725">
        <f t="shared" si="210"/>
        <v>344.94999999999982</v>
      </c>
      <c r="U725">
        <f t="shared" si="211"/>
        <v>398</v>
      </c>
      <c r="V725">
        <f t="shared" si="212"/>
        <v>0.65</v>
      </c>
      <c r="W725">
        <f t="shared" si="213"/>
        <v>-2.1499999999996362</v>
      </c>
      <c r="X725" s="5">
        <f t="shared" si="214"/>
        <v>396.7</v>
      </c>
      <c r="Y725">
        <f t="shared" si="215"/>
        <v>398.65</v>
      </c>
      <c r="Z725">
        <f t="shared" si="216"/>
        <v>339.70000000000039</v>
      </c>
      <c r="AA725">
        <f t="shared" si="217"/>
        <v>356.15</v>
      </c>
      <c r="AB725">
        <f>IF(Z725/X725&lt;'model parameter'!$B$2,'model parameter'!$B$2,IF(Y725/X725&gt;'model parameter'!$B$1,'model parameter'!$B$1,AA725/X725))</f>
        <v>0.89778169901688931</v>
      </c>
      <c r="AC725">
        <f t="shared" si="227"/>
        <v>0.53616447553132496</v>
      </c>
      <c r="AD725">
        <f t="shared" si="225"/>
        <v>5.7100440490751598</v>
      </c>
      <c r="AF725">
        <f t="shared" si="224"/>
        <v>0.85631459541215127</v>
      </c>
      <c r="AG725">
        <f t="shared" si="218"/>
        <v>1.0049155533148475</v>
      </c>
      <c r="AH725" s="14">
        <f t="shared" si="219"/>
        <v>29819.605752687447</v>
      </c>
      <c r="AI725">
        <f t="shared" si="220"/>
        <v>26644.6055322313</v>
      </c>
      <c r="AJ725" s="14">
        <f t="shared" si="221"/>
        <v>-3175.0002204561461</v>
      </c>
      <c r="AK725" s="14">
        <f t="shared" si="226"/>
        <v>43006.074293819547</v>
      </c>
      <c r="AL725">
        <f t="shared" si="222"/>
        <v>0.89352641859894466</v>
      </c>
      <c r="AM725">
        <f t="shared" si="228"/>
        <v>2.9064529569188227E-3</v>
      </c>
      <c r="AN725" s="15">
        <f t="shared" si="223"/>
        <v>0</v>
      </c>
    </row>
    <row r="726" spans="1:40" x14ac:dyDescent="0.25">
      <c r="A726" s="2">
        <v>40568</v>
      </c>
      <c r="B726" s="2">
        <v>40570</v>
      </c>
      <c r="C726" t="s">
        <v>15</v>
      </c>
      <c r="D726">
        <v>6100</v>
      </c>
      <c r="E726">
        <v>340</v>
      </c>
      <c r="F726">
        <v>418</v>
      </c>
      <c r="G726">
        <v>303.95</v>
      </c>
      <c r="H726">
        <v>412.05</v>
      </c>
      <c r="I726" t="s">
        <v>16</v>
      </c>
      <c r="J726">
        <v>0.7</v>
      </c>
      <c r="K726">
        <v>0.7</v>
      </c>
      <c r="L726">
        <v>0.25</v>
      </c>
      <c r="M726">
        <v>0.3</v>
      </c>
      <c r="N726">
        <v>5687.4</v>
      </c>
      <c r="O726">
        <v>215.25</v>
      </c>
      <c r="P726">
        <f>VLOOKUP($A726,Sheet2!$A:$E,2,0)</f>
        <v>5763.3</v>
      </c>
      <c r="Q726">
        <f>VLOOKUP($A726,Sheet2!$A:$E,3,0)</f>
        <v>5801.55</v>
      </c>
      <c r="R726">
        <f>VLOOKUP($A726,Sheet2!$A:$E,4,0)</f>
        <v>5680.65</v>
      </c>
      <c r="S726">
        <f>VLOOKUP($A726,Sheet2!$A:$E,5,0)</f>
        <v>5687.4</v>
      </c>
      <c r="T726">
        <f t="shared" si="210"/>
        <v>303.95</v>
      </c>
      <c r="U726">
        <f t="shared" si="211"/>
        <v>418</v>
      </c>
      <c r="V726">
        <f t="shared" si="212"/>
        <v>0.25</v>
      </c>
      <c r="W726">
        <f t="shared" si="213"/>
        <v>0.7</v>
      </c>
      <c r="X726" s="5">
        <f t="shared" si="214"/>
        <v>340.7</v>
      </c>
      <c r="Y726">
        <f t="shared" si="215"/>
        <v>418.25</v>
      </c>
      <c r="Z726">
        <f t="shared" si="216"/>
        <v>304.64999999999998</v>
      </c>
      <c r="AA726">
        <f t="shared" si="217"/>
        <v>412.35</v>
      </c>
      <c r="AB726">
        <f>IF(Z726/X726&lt;'model parameter'!$B$2,'model parameter'!$B$2,IF(Y726/X726&gt;'model parameter'!$B$1,'model parameter'!$B$1,AA726/X726))</f>
        <v>1.1100000000000001</v>
      </c>
      <c r="AC726">
        <f t="shared" si="227"/>
        <v>0.59514256783977071</v>
      </c>
      <c r="AD726">
        <f t="shared" si="225"/>
        <v>5.8200440490751602</v>
      </c>
      <c r="AF726">
        <f t="shared" si="224"/>
        <v>0.89418843557381855</v>
      </c>
      <c r="AG726">
        <f t="shared" si="218"/>
        <v>1.2276196066921046</v>
      </c>
      <c r="AH726" s="14">
        <f t="shared" si="219"/>
        <v>25616.795898171447</v>
      </c>
      <c r="AI726">
        <f t="shared" si="220"/>
        <v>28295.427881423973</v>
      </c>
      <c r="AJ726" s="14">
        <f t="shared" si="221"/>
        <v>2678.631983252526</v>
      </c>
      <c r="AK726" s="14">
        <f t="shared" si="226"/>
        <v>45684.706277072073</v>
      </c>
      <c r="AL726">
        <f t="shared" si="222"/>
        <v>1.1045654575185857</v>
      </c>
      <c r="AM726">
        <f t="shared" si="228"/>
        <v>3.2103675401152858E-3</v>
      </c>
      <c r="AN726" s="15">
        <f t="shared" si="223"/>
        <v>1</v>
      </c>
    </row>
    <row r="727" spans="1:40" x14ac:dyDescent="0.25">
      <c r="A727" s="2">
        <v>40570</v>
      </c>
      <c r="B727" s="2">
        <v>40570</v>
      </c>
      <c r="C727" t="s">
        <v>15</v>
      </c>
      <c r="D727">
        <v>6100</v>
      </c>
      <c r="E727">
        <v>400</v>
      </c>
      <c r="F727">
        <v>502.05</v>
      </c>
      <c r="G727">
        <v>393</v>
      </c>
      <c r="H727">
        <v>496.4</v>
      </c>
      <c r="I727" t="s">
        <v>16</v>
      </c>
      <c r="J727">
        <v>0.1</v>
      </c>
      <c r="K727">
        <v>0.15</v>
      </c>
      <c r="L727">
        <v>0.05</v>
      </c>
      <c r="M727">
        <v>0.05</v>
      </c>
      <c r="N727">
        <v>5604.3</v>
      </c>
      <c r="O727">
        <v>215.25</v>
      </c>
      <c r="P727">
        <f>VLOOKUP($A727,Sheet2!$A:$E,2,0)</f>
        <v>5725.3</v>
      </c>
      <c r="Q727">
        <f>VLOOKUP($A727,Sheet2!$A:$E,3,0)</f>
        <v>5726.1</v>
      </c>
      <c r="R727">
        <f>VLOOKUP($A727,Sheet2!$A:$E,4,0)</f>
        <v>5594.95</v>
      </c>
      <c r="S727">
        <f>VLOOKUP($A727,Sheet2!$A:$E,5,0)</f>
        <v>5604.3</v>
      </c>
      <c r="T727">
        <f t="shared" si="210"/>
        <v>393</v>
      </c>
      <c r="U727">
        <f t="shared" si="211"/>
        <v>502.05</v>
      </c>
      <c r="V727">
        <f t="shared" si="212"/>
        <v>0.05</v>
      </c>
      <c r="W727">
        <f t="shared" si="213"/>
        <v>0.15</v>
      </c>
      <c r="X727" s="5">
        <f t="shared" si="214"/>
        <v>400.1</v>
      </c>
      <c r="Y727">
        <f t="shared" si="215"/>
        <v>502.1</v>
      </c>
      <c r="Z727">
        <f t="shared" si="216"/>
        <v>393.15</v>
      </c>
      <c r="AA727">
        <f t="shared" si="217"/>
        <v>496.45</v>
      </c>
      <c r="AB727">
        <f>IF(Z727/X727&lt;'model parameter'!$B$2,'model parameter'!$B$2,IF(Y727/X727&gt;'model parameter'!$B$1,'model parameter'!$B$1,AA727/X727))</f>
        <v>1.1100000000000001</v>
      </c>
      <c r="AC727">
        <f t="shared" si="227"/>
        <v>0.66060825030214554</v>
      </c>
      <c r="AD727">
        <f t="shared" si="225"/>
        <v>5.9300440490751605</v>
      </c>
      <c r="AF727">
        <f t="shared" si="224"/>
        <v>0.98262934266433377</v>
      </c>
      <c r="AG727">
        <f t="shared" si="218"/>
        <v>1.2549362659335166</v>
      </c>
      <c r="AH727" s="14">
        <f t="shared" si="219"/>
        <v>30074.776350997348</v>
      </c>
      <c r="AI727">
        <f t="shared" si="220"/>
        <v>33236.877955045886</v>
      </c>
      <c r="AJ727" s="14">
        <f t="shared" si="221"/>
        <v>3162.1016040485374</v>
      </c>
      <c r="AK727" s="14">
        <f t="shared" si="226"/>
        <v>48846.807881120607</v>
      </c>
      <c r="AL727">
        <f t="shared" si="222"/>
        <v>1.10514131733331</v>
      </c>
      <c r="AM727">
        <f t="shared" si="228"/>
        <v>3.5479098124071048E-3</v>
      </c>
      <c r="AN727" s="15">
        <f t="shared" si="223"/>
        <v>0</v>
      </c>
    </row>
    <row r="728" spans="1:40" x14ac:dyDescent="0.25">
      <c r="A728" s="2">
        <v>40571</v>
      </c>
      <c r="B728" s="2">
        <v>40598</v>
      </c>
      <c r="C728" t="s">
        <v>15</v>
      </c>
      <c r="D728">
        <v>5600</v>
      </c>
      <c r="E728">
        <v>130</v>
      </c>
      <c r="F728">
        <v>198</v>
      </c>
      <c r="G728">
        <v>121.4</v>
      </c>
      <c r="H728">
        <v>162.9</v>
      </c>
      <c r="I728" t="s">
        <v>16</v>
      </c>
      <c r="J728">
        <v>141.5</v>
      </c>
      <c r="K728">
        <v>141.5</v>
      </c>
      <c r="L728">
        <v>81.400000000000006</v>
      </c>
      <c r="M728">
        <v>95.75</v>
      </c>
      <c r="N728">
        <v>5512.15</v>
      </c>
      <c r="O728">
        <v>271.5</v>
      </c>
      <c r="P728">
        <f>VLOOKUP($A728,Sheet2!$A:$E,2,0)</f>
        <v>5614</v>
      </c>
      <c r="Q728">
        <f>VLOOKUP($A728,Sheet2!$A:$E,3,0)</f>
        <v>5614.4</v>
      </c>
      <c r="R728">
        <f>VLOOKUP($A728,Sheet2!$A:$E,4,0)</f>
        <v>5459.55</v>
      </c>
      <c r="S728">
        <f>VLOOKUP($A728,Sheet2!$A:$E,5,0)</f>
        <v>5512.15</v>
      </c>
      <c r="T728">
        <f t="shared" si="210"/>
        <v>127.10000000000036</v>
      </c>
      <c r="U728">
        <f t="shared" si="211"/>
        <v>198</v>
      </c>
      <c r="V728">
        <f t="shared" si="212"/>
        <v>81.400000000000006</v>
      </c>
      <c r="W728">
        <f t="shared" si="213"/>
        <v>135.79999999999927</v>
      </c>
      <c r="X728" s="5">
        <f t="shared" si="214"/>
        <v>271.5</v>
      </c>
      <c r="Y728">
        <f t="shared" si="215"/>
        <v>279.39999999999998</v>
      </c>
      <c r="Z728">
        <f t="shared" si="216"/>
        <v>257.19999999999925</v>
      </c>
      <c r="AA728">
        <f t="shared" si="217"/>
        <v>258.64999999999998</v>
      </c>
      <c r="AB728">
        <f>IF(Z728/X728&lt;'model parameter'!$B$2,'model parameter'!$B$2,IF(Y728/X728&gt;'model parameter'!$B$1,'model parameter'!$B$1,AA728/X728))</f>
        <v>0.95267034990791888</v>
      </c>
      <c r="AC728">
        <f t="shared" si="227"/>
        <v>0.62934189296740306</v>
      </c>
      <c r="AD728">
        <f t="shared" si="225"/>
        <v>5.8827143989830795</v>
      </c>
      <c r="AF728">
        <f t="shared" si="224"/>
        <v>0.94732965009207826</v>
      </c>
      <c r="AG728">
        <f t="shared" si="218"/>
        <v>1.029097605893186</v>
      </c>
      <c r="AH728" s="14">
        <f t="shared" si="219"/>
        <v>20423.323720805252</v>
      </c>
      <c r="AI728">
        <f t="shared" si="220"/>
        <v>19337.428928686299</v>
      </c>
      <c r="AJ728" s="14">
        <f t="shared" si="221"/>
        <v>-1085.8947921189538</v>
      </c>
      <c r="AK728" s="14">
        <f t="shared" si="226"/>
        <v>47760.913089001653</v>
      </c>
      <c r="AL728">
        <f t="shared" si="222"/>
        <v>0.94683065269083744</v>
      </c>
      <c r="AM728">
        <f t="shared" si="228"/>
        <v>3.3592697633696455E-3</v>
      </c>
      <c r="AN728" s="15">
        <f t="shared" si="223"/>
        <v>0</v>
      </c>
    </row>
    <row r="729" spans="1:40" x14ac:dyDescent="0.25">
      <c r="A729" s="2">
        <v>40574</v>
      </c>
      <c r="B729" s="2">
        <v>40598</v>
      </c>
      <c r="C729" t="s">
        <v>15</v>
      </c>
      <c r="D729">
        <v>5600</v>
      </c>
      <c r="E729">
        <v>201.35</v>
      </c>
      <c r="F729">
        <v>224.35</v>
      </c>
      <c r="G729">
        <v>147.19999999999999</v>
      </c>
      <c r="H729">
        <v>160.25</v>
      </c>
      <c r="I729" t="s">
        <v>16</v>
      </c>
      <c r="J729">
        <v>75</v>
      </c>
      <c r="K729">
        <v>89.9</v>
      </c>
      <c r="L729">
        <v>62.85</v>
      </c>
      <c r="M729">
        <v>82.05</v>
      </c>
      <c r="N729">
        <v>5505.9</v>
      </c>
      <c r="O729">
        <v>271.5</v>
      </c>
      <c r="P729">
        <f>VLOOKUP($A729,Sheet2!$A:$E,2,0)</f>
        <v>5452.55</v>
      </c>
      <c r="Q729">
        <f>VLOOKUP($A729,Sheet2!$A:$E,3,0)</f>
        <v>5526.85</v>
      </c>
      <c r="R729">
        <f>VLOOKUP($A729,Sheet2!$A:$E,4,0)</f>
        <v>5416.65</v>
      </c>
      <c r="S729">
        <f>VLOOKUP($A729,Sheet2!$A:$E,5,0)</f>
        <v>5505.9</v>
      </c>
      <c r="T729">
        <f t="shared" si="210"/>
        <v>163.04999999999927</v>
      </c>
      <c r="U729">
        <f t="shared" si="211"/>
        <v>224.35</v>
      </c>
      <c r="V729">
        <f t="shared" si="212"/>
        <v>62.85</v>
      </c>
      <c r="W729">
        <f t="shared" si="213"/>
        <v>74.050000000000182</v>
      </c>
      <c r="X729" s="5">
        <f t="shared" si="214"/>
        <v>276.35000000000002</v>
      </c>
      <c r="Y729">
        <f t="shared" si="215"/>
        <v>287.2</v>
      </c>
      <c r="Z729">
        <f t="shared" si="216"/>
        <v>221.25000000000017</v>
      </c>
      <c r="AA729">
        <f t="shared" si="217"/>
        <v>242.3</v>
      </c>
      <c r="AB729">
        <f>IF(Z729/X729&lt;'model parameter'!$B$2,'model parameter'!$B$2,IF(Y729/X729&gt;'model parameter'!$B$1,'model parameter'!$B$1,AA729/X729))</f>
        <v>0.87678668355346479</v>
      </c>
      <c r="AC729">
        <f t="shared" si="227"/>
        <v>0.55179859115614893</v>
      </c>
      <c r="AD729">
        <f t="shared" si="225"/>
        <v>5.759501082536544</v>
      </c>
      <c r="AF729">
        <f t="shared" si="224"/>
        <v>0.80061516193233273</v>
      </c>
      <c r="AG729">
        <f t="shared" si="218"/>
        <v>1.0392618056812013</v>
      </c>
      <c r="AH729" s="14">
        <f t="shared" si="219"/>
        <v>20787.317074276725</v>
      </c>
      <c r="AI729">
        <f t="shared" si="220"/>
        <v>18112.071621322601</v>
      </c>
      <c r="AJ729" s="14">
        <f t="shared" si="221"/>
        <v>-2675.2454529541246</v>
      </c>
      <c r="AK729" s="14">
        <f t="shared" si="226"/>
        <v>45085.667636047525</v>
      </c>
      <c r="AL729">
        <f t="shared" si="222"/>
        <v>0.87130395695630158</v>
      </c>
      <c r="AM729">
        <f t="shared" si="228"/>
        <v>2.9269450373076312E-3</v>
      </c>
      <c r="AN729" s="15">
        <f t="shared" si="223"/>
        <v>0</v>
      </c>
    </row>
    <row r="730" spans="1:40" x14ac:dyDescent="0.25">
      <c r="A730" s="2">
        <v>40575</v>
      </c>
      <c r="B730" s="2">
        <v>40598</v>
      </c>
      <c r="C730" t="s">
        <v>15</v>
      </c>
      <c r="D730">
        <v>5600</v>
      </c>
      <c r="E730">
        <v>132.05000000000001</v>
      </c>
      <c r="F730">
        <v>232</v>
      </c>
      <c r="G730">
        <v>132.05000000000001</v>
      </c>
      <c r="H730">
        <v>214.45</v>
      </c>
      <c r="I730" t="s">
        <v>16</v>
      </c>
      <c r="J730">
        <v>85.4</v>
      </c>
      <c r="K730">
        <v>89.7</v>
      </c>
      <c r="L730">
        <v>40.9</v>
      </c>
      <c r="M730">
        <v>44.75</v>
      </c>
      <c r="N730">
        <v>5417.2</v>
      </c>
      <c r="O730">
        <v>271.5</v>
      </c>
      <c r="P730">
        <f>VLOOKUP($A730,Sheet2!$A:$E,2,0)</f>
        <v>5537.3</v>
      </c>
      <c r="Q730">
        <f>VLOOKUP($A730,Sheet2!$A:$E,3,0)</f>
        <v>5539.15</v>
      </c>
      <c r="R730">
        <f>VLOOKUP($A730,Sheet2!$A:$E,4,0)</f>
        <v>5402</v>
      </c>
      <c r="S730">
        <f>VLOOKUP($A730,Sheet2!$A:$E,5,0)</f>
        <v>5417.2</v>
      </c>
      <c r="T730">
        <f t="shared" si="210"/>
        <v>150.55000000000018</v>
      </c>
      <c r="U730">
        <f t="shared" si="211"/>
        <v>232</v>
      </c>
      <c r="V730">
        <f t="shared" si="212"/>
        <v>40.9</v>
      </c>
      <c r="W730">
        <f t="shared" si="213"/>
        <v>71.199999999999818</v>
      </c>
      <c r="X730" s="5">
        <f t="shared" si="214"/>
        <v>217.45000000000002</v>
      </c>
      <c r="Y730">
        <f t="shared" si="215"/>
        <v>272.89999999999998</v>
      </c>
      <c r="Z730">
        <f t="shared" si="216"/>
        <v>203.24999999999983</v>
      </c>
      <c r="AA730">
        <f t="shared" si="217"/>
        <v>259.2</v>
      </c>
      <c r="AB730">
        <f>IF(Z730/X730&lt;'model parameter'!$B$2,'model parameter'!$B$2,IF(Y730/X730&gt;'model parameter'!$B$1,'model parameter'!$B$1,AA730/X730))</f>
        <v>1.1100000000000001</v>
      </c>
      <c r="AC730">
        <f t="shared" si="227"/>
        <v>0.61249643618332539</v>
      </c>
      <c r="AD730">
        <f t="shared" si="225"/>
        <v>5.8695010825365443</v>
      </c>
      <c r="AF730">
        <f t="shared" si="224"/>
        <v>0.93469763163945652</v>
      </c>
      <c r="AG730">
        <f t="shared" si="218"/>
        <v>1.2550011496895837</v>
      </c>
      <c r="AH730" s="14">
        <f t="shared" si="219"/>
        <v>16366.861709437575</v>
      </c>
      <c r="AI730">
        <f t="shared" si="220"/>
        <v>18042.334925634415</v>
      </c>
      <c r="AJ730" s="14">
        <f t="shared" si="221"/>
        <v>1675.4732161968404</v>
      </c>
      <c r="AK730" s="14">
        <f t="shared" si="226"/>
        <v>46761.140852244367</v>
      </c>
      <c r="AL730">
        <f t="shared" si="222"/>
        <v>1.1023698523236569</v>
      </c>
      <c r="AM730">
        <f t="shared" si="228"/>
        <v>3.2265759685362739E-3</v>
      </c>
      <c r="AN730" s="15">
        <f t="shared" si="223"/>
        <v>0</v>
      </c>
    </row>
    <row r="731" spans="1:40" x14ac:dyDescent="0.25">
      <c r="A731" s="2">
        <v>40576</v>
      </c>
      <c r="B731" s="2">
        <v>40598</v>
      </c>
      <c r="C731" t="s">
        <v>15</v>
      </c>
      <c r="D731">
        <v>5600</v>
      </c>
      <c r="E731">
        <v>220</v>
      </c>
      <c r="F731">
        <v>220</v>
      </c>
      <c r="G731">
        <v>153.75</v>
      </c>
      <c r="H731">
        <v>203.6</v>
      </c>
      <c r="I731" t="s">
        <v>16</v>
      </c>
      <c r="J731">
        <v>52</v>
      </c>
      <c r="K731">
        <v>62.8</v>
      </c>
      <c r="L731">
        <v>38.700000000000003</v>
      </c>
      <c r="M731">
        <v>42.4</v>
      </c>
      <c r="N731">
        <v>5432</v>
      </c>
      <c r="O731">
        <v>271.5</v>
      </c>
      <c r="P731">
        <f>VLOOKUP($A731,Sheet2!$A:$E,2,0)</f>
        <v>5469.55</v>
      </c>
      <c r="Q731">
        <f>VLOOKUP($A731,Sheet2!$A:$E,3,0)</f>
        <v>5490.6</v>
      </c>
      <c r="R731">
        <f>VLOOKUP($A731,Sheet2!$A:$E,4,0)</f>
        <v>5415.65</v>
      </c>
      <c r="S731">
        <f>VLOOKUP($A731,Sheet2!$A:$E,5,0)</f>
        <v>5432</v>
      </c>
      <c r="T731">
        <f t="shared" si="210"/>
        <v>172.19999999999982</v>
      </c>
      <c r="U731">
        <f t="shared" si="211"/>
        <v>220</v>
      </c>
      <c r="V731">
        <f t="shared" si="212"/>
        <v>38.700000000000003</v>
      </c>
      <c r="W731">
        <f t="shared" si="213"/>
        <v>44.350000000000364</v>
      </c>
      <c r="X731" s="5">
        <f t="shared" si="214"/>
        <v>272</v>
      </c>
      <c r="Y731">
        <f t="shared" si="215"/>
        <v>272</v>
      </c>
      <c r="Z731">
        <f t="shared" si="216"/>
        <v>198.10000000000036</v>
      </c>
      <c r="AA731">
        <f t="shared" si="217"/>
        <v>246</v>
      </c>
      <c r="AB731">
        <f>IF(Z731/X731&lt;'model parameter'!$B$2,'model parameter'!$B$2,IF(Y731/X731&gt;'model parameter'!$B$1,'model parameter'!$B$1,AA731/X731))</f>
        <v>0.90441176470588236</v>
      </c>
      <c r="AC731">
        <f t="shared" si="227"/>
        <v>0.55394898272462512</v>
      </c>
      <c r="AD731">
        <f t="shared" si="225"/>
        <v>5.7739128472424266</v>
      </c>
      <c r="AF731">
        <f t="shared" si="224"/>
        <v>0.72830882352941306</v>
      </c>
      <c r="AG731">
        <f t="shared" si="218"/>
        <v>1</v>
      </c>
      <c r="AH731" s="14">
        <f t="shared" si="219"/>
        <v>20460.848808792001</v>
      </c>
      <c r="AI731">
        <f t="shared" si="220"/>
        <v>18389.369605251999</v>
      </c>
      <c r="AJ731" s="14">
        <f t="shared" si="221"/>
        <v>-2071.4792035400023</v>
      </c>
      <c r="AK731" s="14">
        <f t="shared" si="226"/>
        <v>44689.661648704365</v>
      </c>
      <c r="AL731">
        <f t="shared" si="222"/>
        <v>0.89875888224881995</v>
      </c>
      <c r="AM731">
        <f t="shared" si="228"/>
        <v>2.8999138109725652E-3</v>
      </c>
      <c r="AN731" s="15">
        <f t="shared" si="223"/>
        <v>0</v>
      </c>
    </row>
    <row r="732" spans="1:40" x14ac:dyDescent="0.25">
      <c r="A732" s="2">
        <v>40577</v>
      </c>
      <c r="B732" s="2">
        <v>40598</v>
      </c>
      <c r="C732" t="s">
        <v>15</v>
      </c>
      <c r="D732">
        <v>5600</v>
      </c>
      <c r="E732">
        <v>208</v>
      </c>
      <c r="F732">
        <v>214.85</v>
      </c>
      <c r="G732">
        <v>128.19999999999999</v>
      </c>
      <c r="H732">
        <v>133.05000000000001</v>
      </c>
      <c r="I732" t="s">
        <v>16</v>
      </c>
      <c r="J732">
        <v>39</v>
      </c>
      <c r="K732">
        <v>73.900000000000006</v>
      </c>
      <c r="L732">
        <v>38</v>
      </c>
      <c r="M732">
        <v>70.8</v>
      </c>
      <c r="N732">
        <v>5526.75</v>
      </c>
      <c r="O732">
        <v>271.5</v>
      </c>
      <c r="P732">
        <f>VLOOKUP($A732,Sheet2!$A:$E,2,0)</f>
        <v>5430.45</v>
      </c>
      <c r="Q732">
        <f>VLOOKUP($A732,Sheet2!$A:$E,3,0)</f>
        <v>5532.65</v>
      </c>
      <c r="R732">
        <f>VLOOKUP($A732,Sheet2!$A:$E,4,0)</f>
        <v>5418</v>
      </c>
      <c r="S732">
        <f>VLOOKUP($A732,Sheet2!$A:$E,5,0)</f>
        <v>5526.75</v>
      </c>
      <c r="T732">
        <f t="shared" si="210"/>
        <v>141.25</v>
      </c>
      <c r="U732">
        <f t="shared" si="211"/>
        <v>214.85</v>
      </c>
      <c r="V732">
        <f t="shared" si="212"/>
        <v>38</v>
      </c>
      <c r="W732">
        <f t="shared" si="213"/>
        <v>60.849999999999454</v>
      </c>
      <c r="X732" s="5">
        <f t="shared" si="214"/>
        <v>247</v>
      </c>
      <c r="Y732">
        <f t="shared" si="215"/>
        <v>252.85</v>
      </c>
      <c r="Z732">
        <f t="shared" si="216"/>
        <v>189.04999999999944</v>
      </c>
      <c r="AA732">
        <f t="shared" si="217"/>
        <v>203.85000000000002</v>
      </c>
      <c r="AB732">
        <f>IF(Z732/X732&lt;'model parameter'!$B$2,'model parameter'!$B$2,IF(Y732/X732&gt;'model parameter'!$B$1,'model parameter'!$B$1,AA732/X732))</f>
        <v>0.82530364372469645</v>
      </c>
      <c r="AC732">
        <f t="shared" si="227"/>
        <v>0.45717611388022206</v>
      </c>
      <c r="AD732">
        <f t="shared" si="225"/>
        <v>5.5992164909671231</v>
      </c>
      <c r="AF732">
        <f t="shared" si="224"/>
        <v>0.76538461538461311</v>
      </c>
      <c r="AG732">
        <f t="shared" si="218"/>
        <v>1.0236842105263158</v>
      </c>
      <c r="AH732" s="14">
        <f t="shared" si="219"/>
        <v>18584.594409454498</v>
      </c>
      <c r="AI732">
        <f t="shared" si="220"/>
        <v>15230.4209504887</v>
      </c>
      <c r="AJ732" s="14">
        <f t="shared" si="221"/>
        <v>-3354.1734589657972</v>
      </c>
      <c r="AK732" s="14">
        <f t="shared" si="226"/>
        <v>41335.488189738564</v>
      </c>
      <c r="AL732">
        <f t="shared" si="222"/>
        <v>0.81951860852774727</v>
      </c>
      <c r="AM732">
        <f t="shared" si="228"/>
        <v>2.3765333312186334E-3</v>
      </c>
      <c r="AN732" s="15">
        <f t="shared" si="223"/>
        <v>0</v>
      </c>
    </row>
    <row r="733" spans="1:40" x14ac:dyDescent="0.25">
      <c r="A733" s="2">
        <v>40578</v>
      </c>
      <c r="B733" s="2">
        <v>40598</v>
      </c>
      <c r="C733" t="s">
        <v>15</v>
      </c>
      <c r="D733">
        <v>5600</v>
      </c>
      <c r="E733">
        <v>140</v>
      </c>
      <c r="F733">
        <v>268</v>
      </c>
      <c r="G733">
        <v>114</v>
      </c>
      <c r="H733">
        <v>245.05</v>
      </c>
      <c r="I733" t="s">
        <v>16</v>
      </c>
      <c r="J733">
        <v>69.7</v>
      </c>
      <c r="K733">
        <v>78.400000000000006</v>
      </c>
      <c r="L733">
        <v>25</v>
      </c>
      <c r="M733">
        <v>29</v>
      </c>
      <c r="N733">
        <v>5395.75</v>
      </c>
      <c r="O733">
        <v>271.5</v>
      </c>
      <c r="P733">
        <f>VLOOKUP($A733,Sheet2!$A:$E,2,0)</f>
        <v>5519.9</v>
      </c>
      <c r="Q733">
        <f>VLOOKUP($A733,Sheet2!$A:$E,3,0)</f>
        <v>5556.3</v>
      </c>
      <c r="R733">
        <f>VLOOKUP($A733,Sheet2!$A:$E,4,0)</f>
        <v>5369.05</v>
      </c>
      <c r="S733">
        <f>VLOOKUP($A733,Sheet2!$A:$E,5,0)</f>
        <v>5395.75</v>
      </c>
      <c r="T733">
        <f t="shared" si="210"/>
        <v>122.09999999999945</v>
      </c>
      <c r="U733">
        <f t="shared" si="211"/>
        <v>255.94999999999982</v>
      </c>
      <c r="V733">
        <f t="shared" si="212"/>
        <v>37.050000000000182</v>
      </c>
      <c r="W733">
        <f t="shared" si="213"/>
        <v>70.300000000000182</v>
      </c>
      <c r="X733" s="5">
        <f t="shared" si="214"/>
        <v>209.7</v>
      </c>
      <c r="Y733">
        <f t="shared" si="215"/>
        <v>305.05000000000018</v>
      </c>
      <c r="Z733">
        <f t="shared" si="216"/>
        <v>184.30000000000018</v>
      </c>
      <c r="AA733">
        <f t="shared" si="217"/>
        <v>274.05</v>
      </c>
      <c r="AB733">
        <f>IF(Z733/X733&lt;'model parameter'!$B$2,'model parameter'!$B$2,IF(Y733/X733&gt;'model parameter'!$B$1,'model parameter'!$B$1,AA733/X733))</f>
        <v>1.1100000000000001</v>
      </c>
      <c r="AC733">
        <f t="shared" si="227"/>
        <v>0.50746548640704647</v>
      </c>
      <c r="AD733">
        <f t="shared" si="225"/>
        <v>5.7092164909671235</v>
      </c>
      <c r="AF733">
        <f t="shared" si="224"/>
        <v>0.87887458273724461</v>
      </c>
      <c r="AG733">
        <f t="shared" si="218"/>
        <v>1.4546971864568441</v>
      </c>
      <c r="AH733" s="14">
        <f t="shared" si="219"/>
        <v>15785.222845642949</v>
      </c>
      <c r="AI733">
        <f t="shared" si="220"/>
        <v>17397.617112998556</v>
      </c>
      <c r="AJ733" s="14">
        <f t="shared" si="221"/>
        <v>1612.3942673556066</v>
      </c>
      <c r="AK733" s="14">
        <f t="shared" si="226"/>
        <v>42947.882457094172</v>
      </c>
      <c r="AL733">
        <f t="shared" si="222"/>
        <v>1.1021458032694584</v>
      </c>
      <c r="AM733">
        <f t="shared" si="228"/>
        <v>2.6192862373326025E-3</v>
      </c>
      <c r="AN733" s="15">
        <f t="shared" si="223"/>
        <v>1</v>
      </c>
    </row>
    <row r="734" spans="1:40" x14ac:dyDescent="0.25">
      <c r="A734" s="2">
        <v>40581</v>
      </c>
      <c r="B734" s="2">
        <v>40598</v>
      </c>
      <c r="C734" t="s">
        <v>15</v>
      </c>
      <c r="D734">
        <v>5600</v>
      </c>
      <c r="E734">
        <v>240</v>
      </c>
      <c r="F734">
        <v>250.1</v>
      </c>
      <c r="G734">
        <v>193.5</v>
      </c>
      <c r="H734">
        <v>233.35</v>
      </c>
      <c r="I734" t="s">
        <v>16</v>
      </c>
      <c r="J734">
        <v>31.95</v>
      </c>
      <c r="K734">
        <v>36.299999999999997</v>
      </c>
      <c r="L734">
        <v>22.4</v>
      </c>
      <c r="M734">
        <v>26.2</v>
      </c>
      <c r="N734">
        <v>5396</v>
      </c>
      <c r="O734">
        <v>271.5</v>
      </c>
      <c r="P734">
        <f>VLOOKUP($A734,Sheet2!$A:$E,2,0)</f>
        <v>5430.15</v>
      </c>
      <c r="Q734">
        <f>VLOOKUP($A734,Sheet2!$A:$E,3,0)</f>
        <v>5440.35</v>
      </c>
      <c r="R734">
        <f>VLOOKUP($A734,Sheet2!$A:$E,4,0)</f>
        <v>5376.95</v>
      </c>
      <c r="S734">
        <f>VLOOKUP($A734,Sheet2!$A:$E,5,0)</f>
        <v>5396</v>
      </c>
      <c r="T734">
        <f t="shared" si="210"/>
        <v>195.94999999999982</v>
      </c>
      <c r="U734">
        <f t="shared" si="211"/>
        <v>245.44999999999982</v>
      </c>
      <c r="V734">
        <f t="shared" si="212"/>
        <v>27.050000000000182</v>
      </c>
      <c r="W734">
        <f t="shared" si="213"/>
        <v>33.850000000000364</v>
      </c>
      <c r="X734" s="5">
        <f t="shared" si="214"/>
        <v>271.95</v>
      </c>
      <c r="Y734">
        <f t="shared" si="215"/>
        <v>277.1500000000002</v>
      </c>
      <c r="Z734">
        <f t="shared" si="216"/>
        <v>227.35000000000036</v>
      </c>
      <c r="AA734">
        <f t="shared" si="217"/>
        <v>259.55</v>
      </c>
      <c r="AB734">
        <f>IF(Z734/X734&lt;'model parameter'!$B$2,'model parameter'!$B$2,IF(Y734/X734&gt;'model parameter'!$B$1,'model parameter'!$B$1,AA734/X734))</f>
        <v>0.95440338297481164</v>
      </c>
      <c r="AC734">
        <f t="shared" si="227"/>
        <v>0.48432677696984344</v>
      </c>
      <c r="AD734">
        <f t="shared" si="225"/>
        <v>5.6636198739419354</v>
      </c>
      <c r="AF734">
        <f t="shared" si="224"/>
        <v>0.83599926457069451</v>
      </c>
      <c r="AG734">
        <f t="shared" si="218"/>
        <v>1.0191211619783056</v>
      </c>
      <c r="AH734" s="14">
        <f t="shared" si="219"/>
        <v>20457.096299993325</v>
      </c>
      <c r="AI734">
        <f t="shared" si="220"/>
        <v>19404.879789642102</v>
      </c>
      <c r="AJ734" s="14">
        <f t="shared" si="221"/>
        <v>-1052.2165103512234</v>
      </c>
      <c r="AK734" s="14">
        <f t="shared" si="226"/>
        <v>41895.665946742949</v>
      </c>
      <c r="AL734">
        <f t="shared" si="222"/>
        <v>0.94856471832947442</v>
      </c>
      <c r="AM734">
        <f t="shared" si="228"/>
        <v>2.4845625119396691E-3</v>
      </c>
      <c r="AN734" s="15">
        <f t="shared" si="223"/>
        <v>0</v>
      </c>
    </row>
    <row r="735" spans="1:40" x14ac:dyDescent="0.25">
      <c r="A735" s="2">
        <v>40582</v>
      </c>
      <c r="B735" s="2">
        <v>40598</v>
      </c>
      <c r="C735" t="s">
        <v>15</v>
      </c>
      <c r="D735">
        <v>5600</v>
      </c>
      <c r="E735">
        <v>214.95</v>
      </c>
      <c r="F735">
        <v>304.5</v>
      </c>
      <c r="G735">
        <v>211.8</v>
      </c>
      <c r="H735">
        <v>295</v>
      </c>
      <c r="I735" t="s">
        <v>16</v>
      </c>
      <c r="J735">
        <v>29.95</v>
      </c>
      <c r="K735">
        <v>29.95</v>
      </c>
      <c r="L735">
        <v>11.25</v>
      </c>
      <c r="M735">
        <v>12.5</v>
      </c>
      <c r="N735">
        <v>5312.55</v>
      </c>
      <c r="O735">
        <v>271.5</v>
      </c>
      <c r="P735">
        <f>VLOOKUP($A735,Sheet2!$A:$E,2,0)</f>
        <v>5432.35</v>
      </c>
      <c r="Q735">
        <f>VLOOKUP($A735,Sheet2!$A:$E,3,0)</f>
        <v>5432.35</v>
      </c>
      <c r="R735">
        <f>VLOOKUP($A735,Sheet2!$A:$E,4,0)</f>
        <v>5303.4</v>
      </c>
      <c r="S735">
        <f>VLOOKUP($A735,Sheet2!$A:$E,5,0)</f>
        <v>5312.55</v>
      </c>
      <c r="T735">
        <f t="shared" si="210"/>
        <v>211.8</v>
      </c>
      <c r="U735">
        <f t="shared" si="211"/>
        <v>304.5</v>
      </c>
      <c r="V735">
        <f t="shared" si="212"/>
        <v>11.25</v>
      </c>
      <c r="W735">
        <f t="shared" si="213"/>
        <v>29.95</v>
      </c>
      <c r="X735" s="5">
        <f t="shared" si="214"/>
        <v>244.89999999999998</v>
      </c>
      <c r="Y735">
        <f t="shared" si="215"/>
        <v>315.75</v>
      </c>
      <c r="Z735">
        <f t="shared" si="216"/>
        <v>241.75</v>
      </c>
      <c r="AA735">
        <f t="shared" si="217"/>
        <v>307.5</v>
      </c>
      <c r="AB735">
        <f>IF(Z735/X735&lt;'model parameter'!$B$2,'model parameter'!$B$2,IF(Y735/X735&gt;'model parameter'!$B$1,'model parameter'!$B$1,AA735/X735))</f>
        <v>1.1100000000000001</v>
      </c>
      <c r="AC735">
        <f t="shared" si="227"/>
        <v>0.53760272243652629</v>
      </c>
      <c r="AD735">
        <f t="shared" si="225"/>
        <v>5.7736198739419358</v>
      </c>
      <c r="AF735">
        <f t="shared" si="224"/>
        <v>0.98713760718660692</v>
      </c>
      <c r="AG735">
        <f t="shared" si="218"/>
        <v>1.2893017558187017</v>
      </c>
      <c r="AH735" s="14">
        <f t="shared" si="219"/>
        <v>18426.98903991015</v>
      </c>
      <c r="AI735">
        <f t="shared" si="220"/>
        <v>20325.883823293017</v>
      </c>
      <c r="AJ735" s="14">
        <f t="shared" si="221"/>
        <v>1898.8947833828679</v>
      </c>
      <c r="AK735" s="14">
        <f t="shared" si="226"/>
        <v>43794.560730125813</v>
      </c>
      <c r="AL735">
        <f t="shared" si="222"/>
        <v>1.10304965066567</v>
      </c>
      <c r="AM735">
        <f t="shared" si="228"/>
        <v>2.7405958108520714E-3</v>
      </c>
      <c r="AN735" s="15">
        <f t="shared" si="223"/>
        <v>0</v>
      </c>
    </row>
    <row r="736" spans="1:40" x14ac:dyDescent="0.25">
      <c r="A736" s="2">
        <v>40583</v>
      </c>
      <c r="B736" s="2">
        <v>40598</v>
      </c>
      <c r="C736" t="s">
        <v>15</v>
      </c>
      <c r="D736">
        <v>5600</v>
      </c>
      <c r="E736">
        <v>314.14999999999998</v>
      </c>
      <c r="F736">
        <v>375.95</v>
      </c>
      <c r="G736">
        <v>266</v>
      </c>
      <c r="H736">
        <v>346.15</v>
      </c>
      <c r="I736" t="s">
        <v>16</v>
      </c>
      <c r="J736">
        <v>11</v>
      </c>
      <c r="K736">
        <v>15.95</v>
      </c>
      <c r="L736">
        <v>6.85</v>
      </c>
      <c r="M736">
        <v>8.35</v>
      </c>
      <c r="N736">
        <v>5253.55</v>
      </c>
      <c r="O736">
        <v>271.5</v>
      </c>
      <c r="P736">
        <f>VLOOKUP($A736,Sheet2!$A:$E,2,0)</f>
        <v>5293.05</v>
      </c>
      <c r="Q736">
        <f>VLOOKUP($A736,Sheet2!$A:$E,3,0)</f>
        <v>5339.45</v>
      </c>
      <c r="R736">
        <f>VLOOKUP($A736,Sheet2!$A:$E,4,0)</f>
        <v>5225.6499999999996</v>
      </c>
      <c r="S736">
        <f>VLOOKUP($A736,Sheet2!$A:$E,5,0)</f>
        <v>5253.55</v>
      </c>
      <c r="T736">
        <f t="shared" si="210"/>
        <v>276.5</v>
      </c>
      <c r="U736">
        <f t="shared" si="211"/>
        <v>375.95</v>
      </c>
      <c r="V736">
        <f t="shared" si="212"/>
        <v>6.85</v>
      </c>
      <c r="W736">
        <f t="shared" si="213"/>
        <v>5.4499999999998181</v>
      </c>
      <c r="X736" s="5">
        <f t="shared" si="214"/>
        <v>325.14999999999998</v>
      </c>
      <c r="Y736">
        <f t="shared" si="215"/>
        <v>382.8</v>
      </c>
      <c r="Z736">
        <f t="shared" si="216"/>
        <v>271.44999999999982</v>
      </c>
      <c r="AA736">
        <f t="shared" si="217"/>
        <v>354.5</v>
      </c>
      <c r="AB736">
        <f>IF(Z736/X736&lt;'model parameter'!$B$2,'model parameter'!$B$2,IF(Y736/X736&gt;'model parameter'!$B$1,'model parameter'!$B$1,AA736/X736))</f>
        <v>1.1100000000000001</v>
      </c>
      <c r="AC736">
        <f t="shared" si="227"/>
        <v>0.5967390219045442</v>
      </c>
      <c r="AD736">
        <f t="shared" si="225"/>
        <v>5.8836198739419361</v>
      </c>
      <c r="AF736">
        <f t="shared" si="224"/>
        <v>0.8348454559434102</v>
      </c>
      <c r="AG736">
        <f t="shared" si="218"/>
        <v>1.1773027833307705</v>
      </c>
      <c r="AH736" s="14">
        <f t="shared" si="219"/>
        <v>24449.765661783524</v>
      </c>
      <c r="AI736">
        <f t="shared" si="220"/>
        <v>27001.832786393319</v>
      </c>
      <c r="AJ736" s="14">
        <f t="shared" si="221"/>
        <v>2552.0671246097954</v>
      </c>
      <c r="AK736" s="14">
        <f t="shared" si="226"/>
        <v>46346.627854735605</v>
      </c>
      <c r="AL736">
        <f t="shared" si="222"/>
        <v>1.1043800239197725</v>
      </c>
      <c r="AM736">
        <f t="shared" si="228"/>
        <v>3.0266592671432391E-3</v>
      </c>
      <c r="AN736" s="15">
        <f t="shared" si="223"/>
        <v>1</v>
      </c>
    </row>
    <row r="737" spans="1:40" x14ac:dyDescent="0.25">
      <c r="A737" s="2">
        <v>40584</v>
      </c>
      <c r="B737" s="2">
        <v>40598</v>
      </c>
      <c r="C737" t="s">
        <v>15</v>
      </c>
      <c r="D737">
        <v>5600</v>
      </c>
      <c r="E737">
        <v>339.95</v>
      </c>
      <c r="F737">
        <v>393.9</v>
      </c>
      <c r="G737">
        <v>322</v>
      </c>
      <c r="H737">
        <v>370.95</v>
      </c>
      <c r="I737" t="s">
        <v>16</v>
      </c>
      <c r="J737">
        <v>8</v>
      </c>
      <c r="K737">
        <v>9.85</v>
      </c>
      <c r="L737">
        <v>5.9</v>
      </c>
      <c r="M737">
        <v>6.55</v>
      </c>
      <c r="N737">
        <v>5225.8</v>
      </c>
      <c r="O737">
        <v>271.5</v>
      </c>
      <c r="P737">
        <f>VLOOKUP($A737,Sheet2!$A:$E,2,0)</f>
        <v>5246.05</v>
      </c>
      <c r="Q737">
        <f>VLOOKUP($A737,Sheet2!$A:$E,3,0)</f>
        <v>5272.6</v>
      </c>
      <c r="R737">
        <f>VLOOKUP($A737,Sheet2!$A:$E,4,0)</f>
        <v>5196.8</v>
      </c>
      <c r="S737">
        <f>VLOOKUP($A737,Sheet2!$A:$E,5,0)</f>
        <v>5225.8</v>
      </c>
      <c r="T737">
        <f t="shared" si="210"/>
        <v>337.25</v>
      </c>
      <c r="U737">
        <f t="shared" si="211"/>
        <v>393.9</v>
      </c>
      <c r="V737">
        <f t="shared" si="212"/>
        <v>5.9</v>
      </c>
      <c r="W737">
        <f t="shared" si="213"/>
        <v>-5.3999999999996362</v>
      </c>
      <c r="X737" s="5">
        <f t="shared" si="214"/>
        <v>347.95</v>
      </c>
      <c r="Y737">
        <f t="shared" si="215"/>
        <v>399.79999999999995</v>
      </c>
      <c r="Z737">
        <f t="shared" si="216"/>
        <v>316.60000000000036</v>
      </c>
      <c r="AA737">
        <f t="shared" si="217"/>
        <v>377.5</v>
      </c>
      <c r="AB737">
        <f>IF(Z737/X737&lt;'model parameter'!$B$2,'model parameter'!$B$2,IF(Y737/X737&gt;'model parameter'!$B$1,'model parameter'!$B$1,AA737/X737))</f>
        <v>1.1100000000000001</v>
      </c>
      <c r="AC737">
        <f t="shared" si="227"/>
        <v>0.66238031431404409</v>
      </c>
      <c r="AD737">
        <f t="shared" si="225"/>
        <v>5.9936198739419364</v>
      </c>
      <c r="AF737">
        <f t="shared" si="224"/>
        <v>0.9099008478229641</v>
      </c>
      <c r="AG737">
        <f t="shared" si="218"/>
        <v>1.1490156631699957</v>
      </c>
      <c r="AH737" s="14">
        <f t="shared" si="219"/>
        <v>26160.909673979324</v>
      </c>
      <c r="AI737">
        <f t="shared" si="220"/>
        <v>28898.550996470422</v>
      </c>
      <c r="AJ737" s="14">
        <f t="shared" si="221"/>
        <v>2737.6413224910975</v>
      </c>
      <c r="AK737" s="14">
        <f t="shared" si="226"/>
        <v>49084.269177226699</v>
      </c>
      <c r="AL737">
        <f t="shared" si="222"/>
        <v>1.1046462587351871</v>
      </c>
      <c r="AM737">
        <f t="shared" si="228"/>
        <v>3.3433878359159621E-3</v>
      </c>
      <c r="AN737" s="15">
        <f t="shared" si="223"/>
        <v>0</v>
      </c>
    </row>
    <row r="738" spans="1:40" x14ac:dyDescent="0.25">
      <c r="A738" s="2">
        <v>40585</v>
      </c>
      <c r="B738" s="2">
        <v>40598</v>
      </c>
      <c r="C738" t="s">
        <v>15</v>
      </c>
      <c r="D738">
        <v>5600</v>
      </c>
      <c r="E738">
        <v>369</v>
      </c>
      <c r="F738">
        <v>426.05</v>
      </c>
      <c r="G738">
        <v>280</v>
      </c>
      <c r="H738">
        <v>291.35000000000002</v>
      </c>
      <c r="I738" t="s">
        <v>16</v>
      </c>
      <c r="J738">
        <v>7</v>
      </c>
      <c r="K738">
        <v>10.4</v>
      </c>
      <c r="L738">
        <v>3.95</v>
      </c>
      <c r="M738">
        <v>9.6</v>
      </c>
      <c r="N738">
        <v>5310</v>
      </c>
      <c r="O738">
        <v>271.5</v>
      </c>
      <c r="P738">
        <f>VLOOKUP($A738,Sheet2!$A:$E,2,0)</f>
        <v>5219.6499999999996</v>
      </c>
      <c r="Q738">
        <f>VLOOKUP($A738,Sheet2!$A:$E,3,0)</f>
        <v>5319.45</v>
      </c>
      <c r="R738">
        <f>VLOOKUP($A738,Sheet2!$A:$E,4,0)</f>
        <v>5177.7</v>
      </c>
      <c r="S738">
        <f>VLOOKUP($A738,Sheet2!$A:$E,5,0)</f>
        <v>5310</v>
      </c>
      <c r="T738">
        <f t="shared" si="210"/>
        <v>290.94999999999982</v>
      </c>
      <c r="U738">
        <f t="shared" si="211"/>
        <v>426.05</v>
      </c>
      <c r="V738">
        <f t="shared" si="212"/>
        <v>3.95</v>
      </c>
      <c r="W738">
        <f t="shared" si="213"/>
        <v>-0.5500000000001819</v>
      </c>
      <c r="X738" s="5">
        <f t="shared" si="214"/>
        <v>376</v>
      </c>
      <c r="Y738">
        <f t="shared" si="215"/>
        <v>430</v>
      </c>
      <c r="Z738">
        <f t="shared" si="216"/>
        <v>279.44999999999982</v>
      </c>
      <c r="AA738">
        <f t="shared" si="217"/>
        <v>300.95000000000005</v>
      </c>
      <c r="AB738">
        <f>IF(Z738/X738&lt;'model parameter'!$B$2,'model parameter'!$B$2,IF(Y738/X738&gt;'model parameter'!$B$1,'model parameter'!$B$1,AA738/X738))</f>
        <v>1.1100000000000001</v>
      </c>
      <c r="AC738">
        <f t="shared" si="227"/>
        <v>0.73524214888858896</v>
      </c>
      <c r="AD738">
        <f t="shared" si="225"/>
        <v>6.1036198739419367</v>
      </c>
      <c r="AF738">
        <f t="shared" si="224"/>
        <v>0.74321808510638254</v>
      </c>
      <c r="AG738">
        <f t="shared" si="218"/>
        <v>1.1436170212765957</v>
      </c>
      <c r="AH738" s="14">
        <f t="shared" si="219"/>
        <v>28266.067110035998</v>
      </c>
      <c r="AI738">
        <f t="shared" si="220"/>
        <v>31232.01353123632</v>
      </c>
      <c r="AJ738" s="14">
        <f t="shared" si="221"/>
        <v>2965.9464212003222</v>
      </c>
      <c r="AK738" s="14">
        <f t="shared" si="226"/>
        <v>52050.215598427021</v>
      </c>
      <c r="AL738">
        <f t="shared" si="222"/>
        <v>1.1049295754394941</v>
      </c>
      <c r="AM738">
        <f t="shared" si="228"/>
        <v>3.6942081020681929E-3</v>
      </c>
      <c r="AN738" s="15">
        <f t="shared" si="223"/>
        <v>1</v>
      </c>
    </row>
    <row r="739" spans="1:40" s="9" customFormat="1" x14ac:dyDescent="0.25">
      <c r="A739" s="7">
        <v>40588</v>
      </c>
      <c r="B739" s="7">
        <v>40598</v>
      </c>
      <c r="C739" t="s">
        <v>15</v>
      </c>
      <c r="D739">
        <v>5600</v>
      </c>
      <c r="E739">
        <v>262.05</v>
      </c>
      <c r="F739">
        <v>262.75</v>
      </c>
      <c r="G739">
        <v>150</v>
      </c>
      <c r="H739">
        <v>160.19999999999999</v>
      </c>
      <c r="I739" t="s">
        <v>16</v>
      </c>
      <c r="J739">
        <v>10</v>
      </c>
      <c r="K739">
        <v>19.7</v>
      </c>
      <c r="L739">
        <v>9.0500000000000007</v>
      </c>
      <c r="M739">
        <v>17.75</v>
      </c>
      <c r="N739">
        <v>5456</v>
      </c>
      <c r="O739">
        <v>271.5</v>
      </c>
      <c r="P739">
        <f>VLOOKUP($A739,Sheet2!$A:$E,2,0)</f>
        <v>5340.25</v>
      </c>
      <c r="Q739">
        <f>VLOOKUP($A739,Sheet2!$A:$E,3,0)</f>
        <v>5463.8</v>
      </c>
      <c r="R739">
        <f>VLOOKUP($A739,Sheet2!$A:$E,4,0)</f>
        <v>5340.25</v>
      </c>
      <c r="S739">
        <f>VLOOKUP($A739,Sheet2!$A:$E,5,0)</f>
        <v>5456</v>
      </c>
      <c r="T739">
        <f t="shared" si="210"/>
        <v>155.89999999999964</v>
      </c>
      <c r="U739">
        <f t="shared" si="211"/>
        <v>262.75</v>
      </c>
      <c r="V739">
        <f t="shared" si="212"/>
        <v>9.0500000000000007</v>
      </c>
      <c r="W739">
        <f t="shared" si="213"/>
        <v>13.800000000000182</v>
      </c>
      <c r="X739" s="8">
        <f t="shared" si="214"/>
        <v>272.05</v>
      </c>
      <c r="Y739" s="9">
        <f t="shared" si="215"/>
        <v>272.05</v>
      </c>
      <c r="Z739" s="9">
        <f t="shared" si="216"/>
        <v>163.80000000000018</v>
      </c>
      <c r="AA739" s="9">
        <f t="shared" si="217"/>
        <v>177.95</v>
      </c>
      <c r="AB739">
        <f>IF(Z739/X739&lt;'model parameter'!$B$2,'model parameter'!$B$2,IF(Y739/X739&gt;'model parameter'!$B$1,'model parameter'!$B$1,AA739/X739))</f>
        <v>0.65410770079029579</v>
      </c>
      <c r="AC739" s="9">
        <f t="shared" si="227"/>
        <v>0.48092755153363126</v>
      </c>
      <c r="AD739">
        <f t="shared" si="225"/>
        <v>5.7577275747322325</v>
      </c>
      <c r="AE739" s="9">
        <f>WEEKDAY(A739)</f>
        <v>2</v>
      </c>
      <c r="AF739">
        <f t="shared" si="224"/>
        <v>0.6020952030876684</v>
      </c>
      <c r="AG739">
        <f t="shared" si="218"/>
        <v>1</v>
      </c>
      <c r="AH739" s="14">
        <f t="shared" si="219"/>
        <v>20464.601317590674</v>
      </c>
      <c r="AI739">
        <f t="shared" si="220"/>
        <v>13289.335062982898</v>
      </c>
      <c r="AJ739" s="14">
        <f t="shared" si="221"/>
        <v>-7175.2662546077754</v>
      </c>
      <c r="AK739" s="14">
        <f t="shared" si="226"/>
        <v>44874.949343819244</v>
      </c>
      <c r="AL739">
        <f t="shared" si="222"/>
        <v>0.64938157634958849</v>
      </c>
      <c r="AM739" s="9">
        <f t="shared" si="228"/>
        <v>2.3989506806844645E-3</v>
      </c>
      <c r="AN739" s="15">
        <f t="shared" si="223"/>
        <v>0</v>
      </c>
    </row>
    <row r="740" spans="1:40" x14ac:dyDescent="0.25">
      <c r="A740" s="2">
        <v>40589</v>
      </c>
      <c r="B740" s="2">
        <v>40598</v>
      </c>
      <c r="C740" t="s">
        <v>15</v>
      </c>
      <c r="D740">
        <v>5600</v>
      </c>
      <c r="E740">
        <v>163</v>
      </c>
      <c r="F740">
        <v>208.95</v>
      </c>
      <c r="G740">
        <v>116.5</v>
      </c>
      <c r="H740">
        <v>137.85</v>
      </c>
      <c r="I740" t="s">
        <v>16</v>
      </c>
      <c r="J740">
        <v>17</v>
      </c>
      <c r="K740">
        <v>24.9</v>
      </c>
      <c r="L740">
        <v>11.4</v>
      </c>
      <c r="M740">
        <v>18.850000000000001</v>
      </c>
      <c r="N740">
        <v>5481</v>
      </c>
      <c r="O740">
        <v>271.5</v>
      </c>
      <c r="P740">
        <f>VLOOKUP($A740,Sheet2!$A:$E,2,0)</f>
        <v>5467.75</v>
      </c>
      <c r="Q740">
        <f>VLOOKUP($A740,Sheet2!$A:$E,3,0)</f>
        <v>5506.5</v>
      </c>
      <c r="R740">
        <f>VLOOKUP($A740,Sheet2!$A:$E,4,0)</f>
        <v>5408.35</v>
      </c>
      <c r="S740">
        <f>VLOOKUP($A740,Sheet2!$A:$E,5,0)</f>
        <v>5481</v>
      </c>
      <c r="T740">
        <f t="shared" si="210"/>
        <v>118.39999999999964</v>
      </c>
      <c r="U740">
        <f t="shared" si="211"/>
        <v>203.04999999999927</v>
      </c>
      <c r="V740">
        <f t="shared" si="212"/>
        <v>17.300000000000182</v>
      </c>
      <c r="W740">
        <f t="shared" si="213"/>
        <v>23</v>
      </c>
      <c r="X740" s="5">
        <f t="shared" si="214"/>
        <v>180</v>
      </c>
      <c r="Y740">
        <f t="shared" si="215"/>
        <v>226.25000000000017</v>
      </c>
      <c r="Z740">
        <f t="shared" si="216"/>
        <v>139.5</v>
      </c>
      <c r="AA740">
        <f t="shared" si="217"/>
        <v>156.69999999999999</v>
      </c>
      <c r="AB740">
        <f>IF(Z740/X740&lt;'model parameter'!$B$2,'model parameter'!$B$2,IF(Y740/X740&gt;'model parameter'!$B$1,'model parameter'!$B$1,AA740/X740))</f>
        <v>1.1100000000000001</v>
      </c>
      <c r="AC740">
        <f t="shared" si="227"/>
        <v>0.53382958220233079</v>
      </c>
      <c r="AD740">
        <f t="shared" si="225"/>
        <v>5.8677275747322328</v>
      </c>
      <c r="AF740">
        <f t="shared" si="224"/>
        <v>0.77500000000000002</v>
      </c>
      <c r="AG740">
        <f t="shared" si="218"/>
        <v>1.2569444444444453</v>
      </c>
      <c r="AH740" s="14">
        <f t="shared" si="219"/>
        <v>13556.232619230001</v>
      </c>
      <c r="AI740">
        <f t="shared" si="220"/>
        <v>14926.8920761876</v>
      </c>
      <c r="AJ740" s="14">
        <f t="shared" si="221"/>
        <v>1370.6594569575991</v>
      </c>
      <c r="AK740" s="14">
        <f t="shared" si="226"/>
        <v>46245.608800776841</v>
      </c>
      <c r="AL740">
        <f t="shared" si="222"/>
        <v>1.1011091721023782</v>
      </c>
      <c r="AM740">
        <f t="shared" si="228"/>
        <v>2.6415065979229074E-3</v>
      </c>
      <c r="AN740" s="15">
        <f t="shared" si="223"/>
        <v>1</v>
      </c>
    </row>
    <row r="741" spans="1:40" x14ac:dyDescent="0.25">
      <c r="A741" s="2">
        <v>40590</v>
      </c>
      <c r="B741" s="2">
        <v>40598</v>
      </c>
      <c r="C741" t="s">
        <v>15</v>
      </c>
      <c r="D741">
        <v>5600</v>
      </c>
      <c r="E741">
        <v>131</v>
      </c>
      <c r="F741">
        <v>152.75</v>
      </c>
      <c r="G741">
        <v>111.25</v>
      </c>
      <c r="H741">
        <v>128.1</v>
      </c>
      <c r="I741" t="s">
        <v>16</v>
      </c>
      <c r="J741">
        <v>19.100000000000001</v>
      </c>
      <c r="K741">
        <v>24</v>
      </c>
      <c r="L741">
        <v>15.5</v>
      </c>
      <c r="M741">
        <v>17.2</v>
      </c>
      <c r="N741">
        <v>5481.7</v>
      </c>
      <c r="O741">
        <v>271.5</v>
      </c>
      <c r="P741">
        <f>VLOOKUP($A741,Sheet2!$A:$E,2,0)</f>
        <v>5467.6</v>
      </c>
      <c r="Q741">
        <f>VLOOKUP($A741,Sheet2!$A:$E,3,0)</f>
        <v>5504.8</v>
      </c>
      <c r="R741">
        <f>VLOOKUP($A741,Sheet2!$A:$E,4,0)</f>
        <v>5460.35</v>
      </c>
      <c r="S741">
        <f>VLOOKUP($A741,Sheet2!$A:$E,5,0)</f>
        <v>5481.7</v>
      </c>
      <c r="T741">
        <f t="shared" si="210"/>
        <v>119.19999999999982</v>
      </c>
      <c r="U741">
        <f t="shared" si="211"/>
        <v>152.75</v>
      </c>
      <c r="V741">
        <f t="shared" si="212"/>
        <v>15.5</v>
      </c>
      <c r="W741">
        <f t="shared" si="213"/>
        <v>16.050000000000182</v>
      </c>
      <c r="X741" s="5">
        <f t="shared" si="214"/>
        <v>150.1</v>
      </c>
      <c r="Y741">
        <f t="shared" si="215"/>
        <v>168.25</v>
      </c>
      <c r="Z741">
        <f t="shared" si="216"/>
        <v>127.30000000000018</v>
      </c>
      <c r="AA741">
        <f t="shared" si="217"/>
        <v>145.29999999999998</v>
      </c>
      <c r="AB741">
        <f>IF(Z741/X741&lt;'model parameter'!$B$2,'model parameter'!$B$2,IF(Y741/X741&gt;'model parameter'!$B$1,'model parameter'!$B$1,AA741/X741))</f>
        <v>1.1100000000000001</v>
      </c>
      <c r="AC741">
        <f t="shared" si="227"/>
        <v>0.59255083624458726</v>
      </c>
      <c r="AD741">
        <f t="shared" si="225"/>
        <v>5.9777275747322332</v>
      </c>
      <c r="AF741">
        <f t="shared" si="224"/>
        <v>0.848101265822786</v>
      </c>
      <c r="AG741">
        <f t="shared" si="218"/>
        <v>1.1209193870752832</v>
      </c>
      <c r="AH741" s="14">
        <f t="shared" si="219"/>
        <v>11312.23235762235</v>
      </c>
      <c r="AI741">
        <f t="shared" si="220"/>
        <v>12439.52916034088</v>
      </c>
      <c r="AJ741" s="14">
        <f t="shared" si="221"/>
        <v>1127.2968027185307</v>
      </c>
      <c r="AK741" s="14">
        <f t="shared" si="226"/>
        <v>47372.905603495368</v>
      </c>
      <c r="AL741">
        <f t="shared" si="222"/>
        <v>1.0996529037841891</v>
      </c>
      <c r="AM741">
        <f t="shared" si="228"/>
        <v>2.9047404007710195E-3</v>
      </c>
      <c r="AN741" s="15">
        <f t="shared" si="223"/>
        <v>1</v>
      </c>
    </row>
    <row r="742" spans="1:40" x14ac:dyDescent="0.25">
      <c r="A742" s="2">
        <v>40591</v>
      </c>
      <c r="B742" s="2">
        <v>40598</v>
      </c>
      <c r="C742" t="s">
        <v>15</v>
      </c>
      <c r="D742">
        <v>5600</v>
      </c>
      <c r="E742">
        <v>130</v>
      </c>
      <c r="F742">
        <v>149</v>
      </c>
      <c r="G742">
        <v>73.95</v>
      </c>
      <c r="H742">
        <v>77.55</v>
      </c>
      <c r="I742" t="s">
        <v>16</v>
      </c>
      <c r="J742">
        <v>18</v>
      </c>
      <c r="K742">
        <v>28</v>
      </c>
      <c r="L742">
        <v>13.5</v>
      </c>
      <c r="M742">
        <v>25.3</v>
      </c>
      <c r="N742">
        <v>5546.45</v>
      </c>
      <c r="O742">
        <v>271.5</v>
      </c>
      <c r="P742">
        <f>VLOOKUP($A742,Sheet2!$A:$E,2,0)</f>
        <v>5501.7</v>
      </c>
      <c r="Q742">
        <f>VLOOKUP($A742,Sheet2!$A:$E,3,0)</f>
        <v>5553</v>
      </c>
      <c r="R742">
        <f>VLOOKUP($A742,Sheet2!$A:$E,4,0)</f>
        <v>5463.4</v>
      </c>
      <c r="S742">
        <f>VLOOKUP($A742,Sheet2!$A:$E,5,0)</f>
        <v>5546.45</v>
      </c>
      <c r="T742">
        <f t="shared" si="210"/>
        <v>75</v>
      </c>
      <c r="U742">
        <f t="shared" si="211"/>
        <v>149</v>
      </c>
      <c r="V742">
        <f t="shared" si="212"/>
        <v>13.5</v>
      </c>
      <c r="W742">
        <f t="shared" si="213"/>
        <v>26.949999999999818</v>
      </c>
      <c r="X742" s="5">
        <f t="shared" si="214"/>
        <v>148</v>
      </c>
      <c r="Y742">
        <f t="shared" si="215"/>
        <v>162.5</v>
      </c>
      <c r="Z742">
        <f t="shared" si="216"/>
        <v>100.89999999999982</v>
      </c>
      <c r="AA742">
        <f t="shared" si="217"/>
        <v>102.85</v>
      </c>
      <c r="AB742">
        <f>IF(Z742/X742&lt;'model parameter'!$B$2,'model parameter'!$B$2,IF(Y742/X742&gt;'model parameter'!$B$1,'model parameter'!$B$1,AA742/X742))</f>
        <v>0.69493243243243241</v>
      </c>
      <c r="AC742">
        <f t="shared" si="227"/>
        <v>0.41178279397132295</v>
      </c>
      <c r="AD742">
        <f t="shared" si="225"/>
        <v>5.6726600071646658</v>
      </c>
      <c r="AF742">
        <f t="shared" si="224"/>
        <v>0.68175675675675551</v>
      </c>
      <c r="AG742">
        <f t="shared" si="218"/>
        <v>1.097972972972973</v>
      </c>
      <c r="AH742" s="14">
        <f t="shared" si="219"/>
        <v>11154.626988078</v>
      </c>
      <c r="AI742">
        <f t="shared" si="220"/>
        <v>7660.9354432267</v>
      </c>
      <c r="AJ742" s="14">
        <f t="shared" si="221"/>
        <v>-3493.6915448513</v>
      </c>
      <c r="AK742" s="14">
        <f t="shared" si="226"/>
        <v>43879.214058644066</v>
      </c>
      <c r="AL742">
        <f t="shared" si="222"/>
        <v>0.68679440840242012</v>
      </c>
      <c r="AM742">
        <f t="shared" si="228"/>
        <v>1.9949594651101411E-3</v>
      </c>
      <c r="AN742" s="15">
        <f t="shared" si="223"/>
        <v>0</v>
      </c>
    </row>
    <row r="743" spans="1:40" x14ac:dyDescent="0.25">
      <c r="A743" s="2">
        <v>40592</v>
      </c>
      <c r="B743" s="2">
        <v>40598</v>
      </c>
      <c r="C743" t="s">
        <v>15</v>
      </c>
      <c r="D743">
        <v>5600</v>
      </c>
      <c r="E743">
        <v>70</v>
      </c>
      <c r="F743">
        <v>166</v>
      </c>
      <c r="G743">
        <v>48.1</v>
      </c>
      <c r="H743">
        <v>152</v>
      </c>
      <c r="I743" t="s">
        <v>16</v>
      </c>
      <c r="J743">
        <v>26.4</v>
      </c>
      <c r="K743">
        <v>37.950000000000003</v>
      </c>
      <c r="L743">
        <v>5.0999999999999996</v>
      </c>
      <c r="M743">
        <v>6.6</v>
      </c>
      <c r="N743">
        <v>5458.95</v>
      </c>
      <c r="O743">
        <v>271.5</v>
      </c>
      <c r="P743">
        <f>VLOOKUP($A743,Sheet2!$A:$E,2,0)</f>
        <v>5557.55</v>
      </c>
      <c r="Q743">
        <f>VLOOKUP($A743,Sheet2!$A:$E,3,0)</f>
        <v>5599.25</v>
      </c>
      <c r="R743">
        <f>VLOOKUP($A743,Sheet2!$A:$E,4,0)</f>
        <v>5441.95</v>
      </c>
      <c r="S743">
        <f>VLOOKUP($A743,Sheet2!$A:$E,5,0)</f>
        <v>5458.95</v>
      </c>
      <c r="T743">
        <f t="shared" si="210"/>
        <v>48.1</v>
      </c>
      <c r="U743">
        <f t="shared" si="211"/>
        <v>163.15000000000055</v>
      </c>
      <c r="V743">
        <f t="shared" si="212"/>
        <v>7.9499999999998181</v>
      </c>
      <c r="W743">
        <f t="shared" si="213"/>
        <v>37.950000000000003</v>
      </c>
      <c r="X743" s="5">
        <f t="shared" si="214"/>
        <v>96.4</v>
      </c>
      <c r="Y743">
        <f t="shared" si="215"/>
        <v>173.94999999999982</v>
      </c>
      <c r="Z743">
        <f t="shared" si="216"/>
        <v>86.050000000000011</v>
      </c>
      <c r="AA743">
        <f t="shared" si="217"/>
        <v>158.6</v>
      </c>
      <c r="AB743">
        <f>IF(Z743/X743&lt;'model parameter'!$B$2,'model parameter'!$B$2,IF(Y743/X743&gt;'model parameter'!$B$1,'model parameter'!$B$1,AA743/X743))</f>
        <v>1.1100000000000001</v>
      </c>
      <c r="AC743">
        <f t="shared" si="227"/>
        <v>0.45707890130816853</v>
      </c>
      <c r="AD743">
        <f t="shared" si="225"/>
        <v>5.7826600071646661</v>
      </c>
      <c r="AF743">
        <f t="shared" si="224"/>
        <v>0.89263485477178428</v>
      </c>
      <c r="AG743">
        <f t="shared" si="218"/>
        <v>1.8044605809128611</v>
      </c>
      <c r="AH743" s="14">
        <f t="shared" si="219"/>
        <v>7282.0379078453989</v>
      </c>
      <c r="AI743">
        <f t="shared" si="220"/>
        <v>7972.2586392382491</v>
      </c>
      <c r="AJ743" s="14">
        <f t="shared" si="221"/>
        <v>690.22073139285021</v>
      </c>
      <c r="AK743" s="14">
        <f t="shared" si="226"/>
        <v>44569.434790036918</v>
      </c>
      <c r="AL743">
        <f t="shared" si="222"/>
        <v>1.0947840069123003</v>
      </c>
      <c r="AM743">
        <f t="shared" si="228"/>
        <v>2.1840497168408995E-3</v>
      </c>
      <c r="AN743" s="15">
        <f t="shared" si="223"/>
        <v>1</v>
      </c>
    </row>
    <row r="744" spans="1:40" x14ac:dyDescent="0.25">
      <c r="A744" s="2">
        <v>40595</v>
      </c>
      <c r="B744" s="2">
        <v>40598</v>
      </c>
      <c r="C744" t="s">
        <v>15</v>
      </c>
      <c r="D744">
        <v>5600</v>
      </c>
      <c r="E744">
        <v>148.69999999999999</v>
      </c>
      <c r="F744">
        <v>189.05</v>
      </c>
      <c r="G744">
        <v>73.650000000000006</v>
      </c>
      <c r="H744">
        <v>80.849999999999994</v>
      </c>
      <c r="I744" t="s">
        <v>16</v>
      </c>
      <c r="J744">
        <v>6</v>
      </c>
      <c r="K744">
        <v>16.649999999999999</v>
      </c>
      <c r="L744">
        <v>3.5</v>
      </c>
      <c r="M744">
        <v>14.05</v>
      </c>
      <c r="N744">
        <v>5518.6</v>
      </c>
      <c r="O744">
        <v>271.5</v>
      </c>
      <c r="P744">
        <f>VLOOKUP($A744,Sheet2!$A:$E,2,0)</f>
        <v>5456.6</v>
      </c>
      <c r="Q744">
        <f>VLOOKUP($A744,Sheet2!$A:$E,3,0)</f>
        <v>5526.25</v>
      </c>
      <c r="R744">
        <f>VLOOKUP($A744,Sheet2!$A:$E,4,0)</f>
        <v>5413.1</v>
      </c>
      <c r="S744">
        <f>VLOOKUP($A744,Sheet2!$A:$E,5,0)</f>
        <v>5518.6</v>
      </c>
      <c r="T744">
        <f t="shared" si="210"/>
        <v>90.399999999999636</v>
      </c>
      <c r="U744">
        <f t="shared" si="211"/>
        <v>189.05</v>
      </c>
      <c r="V744">
        <f t="shared" si="212"/>
        <v>3.5</v>
      </c>
      <c r="W744">
        <f t="shared" si="213"/>
        <v>-0.1000000000003638</v>
      </c>
      <c r="X744" s="5">
        <f t="shared" si="214"/>
        <v>154.69999999999999</v>
      </c>
      <c r="Y744">
        <f t="shared" si="215"/>
        <v>192.55</v>
      </c>
      <c r="Z744">
        <f t="shared" si="216"/>
        <v>73.549999999999642</v>
      </c>
      <c r="AA744">
        <f t="shared" si="217"/>
        <v>94.899999999999991</v>
      </c>
      <c r="AB744">
        <f>IF(Z744/X744&lt;'model parameter'!$B$2,'model parameter'!$B$2,IF(Y744/X744&gt;'model parameter'!$B$1,'model parameter'!$B$1,AA744/X744))</f>
        <v>0.5</v>
      </c>
      <c r="AC744">
        <f t="shared" si="227"/>
        <v>0.22853945065408426</v>
      </c>
      <c r="AD744">
        <f t="shared" si="225"/>
        <v>5.2826600071646661</v>
      </c>
      <c r="AF744">
        <f t="shared" si="224"/>
        <v>0.47543632837750255</v>
      </c>
      <c r="AG744">
        <f t="shared" si="218"/>
        <v>1.2446670976082743</v>
      </c>
      <c r="AH744" s="14">
        <f t="shared" si="219"/>
        <v>11657.463167100448</v>
      </c>
      <c r="AI744">
        <f t="shared" si="220"/>
        <v>5749.8277161456999</v>
      </c>
      <c r="AJ744" s="14">
        <f t="shared" si="221"/>
        <v>-5907.6354509547482</v>
      </c>
      <c r="AK744" s="14">
        <f t="shared" si="226"/>
        <v>38661.799339082172</v>
      </c>
      <c r="AL744">
        <f t="shared" si="222"/>
        <v>0.49323147186712063</v>
      </c>
      <c r="AM744">
        <f t="shared" si="228"/>
        <v>1.077242056468405E-3</v>
      </c>
      <c r="AN744" s="15">
        <f t="shared" si="223"/>
        <v>1</v>
      </c>
    </row>
    <row r="745" spans="1:40" x14ac:dyDescent="0.25">
      <c r="A745" s="2">
        <v>40596</v>
      </c>
      <c r="B745" s="2">
        <v>40598</v>
      </c>
      <c r="C745" t="s">
        <v>15</v>
      </c>
      <c r="D745">
        <v>5600</v>
      </c>
      <c r="E745">
        <v>90</v>
      </c>
      <c r="F745">
        <v>170.5</v>
      </c>
      <c r="G745">
        <v>89</v>
      </c>
      <c r="H745">
        <v>133.35</v>
      </c>
      <c r="I745" t="s">
        <v>16</v>
      </c>
      <c r="J745">
        <v>9</v>
      </c>
      <c r="K745">
        <v>12.85</v>
      </c>
      <c r="L745">
        <v>3.7</v>
      </c>
      <c r="M745">
        <v>4.95</v>
      </c>
      <c r="N745">
        <v>5469.2</v>
      </c>
      <c r="O745">
        <v>271.5</v>
      </c>
      <c r="P745">
        <f>VLOOKUP($A745,Sheet2!$A:$E,2,0)</f>
        <v>5504.4</v>
      </c>
      <c r="Q745">
        <f>VLOOKUP($A745,Sheet2!$A:$E,3,0)</f>
        <v>5519.45</v>
      </c>
      <c r="R745">
        <f>VLOOKUP($A745,Sheet2!$A:$E,4,0)</f>
        <v>5437.3</v>
      </c>
      <c r="S745">
        <f>VLOOKUP($A745,Sheet2!$A:$E,5,0)</f>
        <v>5469.2</v>
      </c>
      <c r="T745">
        <f t="shared" si="210"/>
        <v>93.400000000000546</v>
      </c>
      <c r="U745">
        <f t="shared" si="211"/>
        <v>166.39999999999964</v>
      </c>
      <c r="V745">
        <f t="shared" si="212"/>
        <v>7.8000000000001819</v>
      </c>
      <c r="W745">
        <f t="shared" si="213"/>
        <v>8.4499999999998181</v>
      </c>
      <c r="X745" s="5">
        <f t="shared" si="214"/>
        <v>99</v>
      </c>
      <c r="Y745">
        <f t="shared" si="215"/>
        <v>178.30000000000018</v>
      </c>
      <c r="Z745">
        <f t="shared" si="216"/>
        <v>97.449999999999818</v>
      </c>
      <c r="AA745">
        <f t="shared" si="217"/>
        <v>138.29999999999998</v>
      </c>
      <c r="AB745">
        <f>IF(Z745/X745&lt;'model parameter'!$B$2,'model parameter'!$B$2,IF(Y745/X745&gt;'model parameter'!$B$1,'model parameter'!$B$1,AA745/X745))</f>
        <v>1.1100000000000001</v>
      </c>
      <c r="AC745">
        <f t="shared" si="227"/>
        <v>0.25367879022603357</v>
      </c>
      <c r="AD745">
        <f t="shared" si="225"/>
        <v>5.3926600071646664</v>
      </c>
      <c r="AF745">
        <f t="shared" si="224"/>
        <v>0.98434343434343252</v>
      </c>
      <c r="AG745">
        <f t="shared" si="218"/>
        <v>1.8010101010101029</v>
      </c>
      <c r="AH745" s="14">
        <f t="shared" si="219"/>
        <v>7477.1683653764994</v>
      </c>
      <c r="AI745">
        <f t="shared" si="220"/>
        <v>8188.5510667031804</v>
      </c>
      <c r="AJ745" s="14">
        <f t="shared" si="221"/>
        <v>711.38270132668094</v>
      </c>
      <c r="AK745" s="14">
        <f t="shared" si="226"/>
        <v>39373.18204040885</v>
      </c>
      <c r="AL745">
        <f t="shared" si="222"/>
        <v>1.0951406557355032</v>
      </c>
      <c r="AM745">
        <f t="shared" si="228"/>
        <v>1.1797315721066711E-3</v>
      </c>
      <c r="AN745" s="15">
        <f t="shared" si="223"/>
        <v>0</v>
      </c>
    </row>
    <row r="746" spans="1:40" x14ac:dyDescent="0.25">
      <c r="A746" s="2">
        <v>40597</v>
      </c>
      <c r="B746" s="2">
        <v>40598</v>
      </c>
      <c r="C746" t="s">
        <v>15</v>
      </c>
      <c r="D746">
        <v>5600</v>
      </c>
      <c r="E746">
        <v>143.44999999999999</v>
      </c>
      <c r="F746">
        <v>169</v>
      </c>
      <c r="G746">
        <v>98.25</v>
      </c>
      <c r="H746">
        <v>160.94999999999999</v>
      </c>
      <c r="I746" t="s">
        <v>16</v>
      </c>
      <c r="J746">
        <v>5</v>
      </c>
      <c r="K746">
        <v>5.75</v>
      </c>
      <c r="L746">
        <v>0.5</v>
      </c>
      <c r="M746">
        <v>0.65</v>
      </c>
      <c r="N746">
        <v>5437.35</v>
      </c>
      <c r="O746">
        <v>271.5</v>
      </c>
      <c r="P746">
        <f>VLOOKUP($A746,Sheet2!$A:$E,2,0)</f>
        <v>5452.45</v>
      </c>
      <c r="Q746">
        <f>VLOOKUP($A746,Sheet2!$A:$E,3,0)</f>
        <v>5495.2</v>
      </c>
      <c r="R746">
        <f>VLOOKUP($A746,Sheet2!$A:$E,4,0)</f>
        <v>5427.55</v>
      </c>
      <c r="S746">
        <f>VLOOKUP($A746,Sheet2!$A:$E,5,0)</f>
        <v>5437.35</v>
      </c>
      <c r="T746">
        <f t="shared" si="210"/>
        <v>110.55000000000018</v>
      </c>
      <c r="U746">
        <f t="shared" si="211"/>
        <v>169</v>
      </c>
      <c r="V746">
        <f t="shared" si="212"/>
        <v>0.5</v>
      </c>
      <c r="W746">
        <f t="shared" si="213"/>
        <v>-6.5500000000001819</v>
      </c>
      <c r="X746" s="5">
        <f t="shared" si="214"/>
        <v>148.44999999999999</v>
      </c>
      <c r="Y746">
        <f t="shared" si="215"/>
        <v>169.5</v>
      </c>
      <c r="Z746">
        <f t="shared" si="216"/>
        <v>91.699999999999818</v>
      </c>
      <c r="AA746">
        <f t="shared" si="217"/>
        <v>161.6</v>
      </c>
      <c r="AB746">
        <f>IF(Z746/X746&lt;'model parameter'!$B$2,'model parameter'!$B$2,IF(Y746/X746&gt;'model parameter'!$B$1,'model parameter'!$B$1,AA746/X746))</f>
        <v>1.1100000000000001</v>
      </c>
      <c r="AC746">
        <f t="shared" si="227"/>
        <v>0.28158345715089728</v>
      </c>
      <c r="AD746">
        <f t="shared" si="225"/>
        <v>5.5026600071646667</v>
      </c>
      <c r="AF746">
        <f t="shared" si="224"/>
        <v>0.61771640282923423</v>
      </c>
      <c r="AG746">
        <f t="shared" si="218"/>
        <v>1.1417985853822836</v>
      </c>
      <c r="AH746" s="14">
        <f t="shared" si="219"/>
        <v>11188.399567266075</v>
      </c>
      <c r="AI746">
        <f t="shared" si="220"/>
        <v>12302.26665829583</v>
      </c>
      <c r="AJ746" s="14">
        <f t="shared" si="221"/>
        <v>1113.8670910297551</v>
      </c>
      <c r="AK746" s="14">
        <f t="shared" si="226"/>
        <v>40487.049131438602</v>
      </c>
      <c r="AL746">
        <f t="shared" si="222"/>
        <v>1.0995555337770202</v>
      </c>
      <c r="AM746">
        <f t="shared" si="228"/>
        <v>1.2971803784813539E-3</v>
      </c>
      <c r="AN746" s="15">
        <f t="shared" si="223"/>
        <v>1</v>
      </c>
    </row>
    <row r="747" spans="1:40" x14ac:dyDescent="0.25">
      <c r="A747" s="2">
        <v>40598</v>
      </c>
      <c r="B747" s="2">
        <v>40598</v>
      </c>
      <c r="C747" t="s">
        <v>15</v>
      </c>
      <c r="D747">
        <v>5600</v>
      </c>
      <c r="E747">
        <v>138</v>
      </c>
      <c r="F747">
        <v>344.95</v>
      </c>
      <c r="G747">
        <v>138</v>
      </c>
      <c r="H747">
        <v>330.85</v>
      </c>
      <c r="I747" t="s">
        <v>16</v>
      </c>
      <c r="J747">
        <v>0.3</v>
      </c>
      <c r="K747">
        <v>0.3</v>
      </c>
      <c r="L747">
        <v>0.05</v>
      </c>
      <c r="M747">
        <v>0.1</v>
      </c>
      <c r="N747">
        <v>5262.7</v>
      </c>
      <c r="O747">
        <v>271.5</v>
      </c>
      <c r="P747">
        <f>VLOOKUP($A747,Sheet2!$A:$E,2,0)</f>
        <v>5408.75</v>
      </c>
      <c r="Q747">
        <f>VLOOKUP($A747,Sheet2!$A:$E,3,0)</f>
        <v>5423.4</v>
      </c>
      <c r="R747">
        <f>VLOOKUP($A747,Sheet2!$A:$E,4,0)</f>
        <v>5242.5</v>
      </c>
      <c r="S747">
        <f>VLOOKUP($A747,Sheet2!$A:$E,5,0)</f>
        <v>5262.7</v>
      </c>
      <c r="T747">
        <f t="shared" si="210"/>
        <v>176.90000000000055</v>
      </c>
      <c r="U747">
        <f t="shared" si="211"/>
        <v>344.95</v>
      </c>
      <c r="V747">
        <f t="shared" si="212"/>
        <v>0.05</v>
      </c>
      <c r="W747">
        <f t="shared" si="213"/>
        <v>-38.600000000000364</v>
      </c>
      <c r="X747" s="5">
        <f t="shared" si="214"/>
        <v>138.30000000000001</v>
      </c>
      <c r="Y747">
        <f t="shared" si="215"/>
        <v>345</v>
      </c>
      <c r="Z747">
        <f t="shared" si="216"/>
        <v>99.399999999999636</v>
      </c>
      <c r="AA747">
        <f t="shared" si="217"/>
        <v>330.95000000000005</v>
      </c>
      <c r="AB747">
        <f>IF(Z747/X747&lt;'model parameter'!$B$2,'model parameter'!$B$2,IF(Y747/X747&gt;'model parameter'!$B$1,'model parameter'!$B$1,AA747/X747))</f>
        <v>1.1100000000000001</v>
      </c>
      <c r="AC747">
        <f t="shared" si="227"/>
        <v>0.31255763743749598</v>
      </c>
      <c r="AD747">
        <f t="shared" si="225"/>
        <v>5.6126600071646671</v>
      </c>
      <c r="AF747">
        <f t="shared" si="224"/>
        <v>0.7187274041937789</v>
      </c>
      <c r="AG747">
        <f t="shared" si="218"/>
        <v>2.4945770065075918</v>
      </c>
      <c r="AH747" s="14">
        <f t="shared" si="219"/>
        <v>10426.640281135049</v>
      </c>
      <c r="AI747">
        <f t="shared" si="220"/>
        <v>11457.894297230809</v>
      </c>
      <c r="AJ747" s="14">
        <f t="shared" si="221"/>
        <v>1031.2540160957597</v>
      </c>
      <c r="AK747" s="14">
        <f t="shared" si="226"/>
        <v>41518.30314753436</v>
      </c>
      <c r="AL747">
        <f t="shared" si="222"/>
        <v>1.098905686615238</v>
      </c>
      <c r="AM747">
        <f t="shared" si="228"/>
        <v>1.4254788944788666E-3</v>
      </c>
      <c r="AN747" s="15">
        <f t="shared" si="223"/>
        <v>1</v>
      </c>
    </row>
    <row r="748" spans="1:40" x14ac:dyDescent="0.25">
      <c r="A748" s="2">
        <v>40599</v>
      </c>
      <c r="B748" s="2">
        <v>40633</v>
      </c>
      <c r="C748" t="s">
        <v>15</v>
      </c>
      <c r="D748">
        <v>5300</v>
      </c>
      <c r="E748">
        <v>175</v>
      </c>
      <c r="F748">
        <v>208.05</v>
      </c>
      <c r="G748">
        <v>143</v>
      </c>
      <c r="H748">
        <v>162.65</v>
      </c>
      <c r="I748" t="s">
        <v>16</v>
      </c>
      <c r="J748">
        <v>180</v>
      </c>
      <c r="K748">
        <v>193.7</v>
      </c>
      <c r="L748">
        <v>133.19999999999999</v>
      </c>
      <c r="M748">
        <v>170.45</v>
      </c>
      <c r="N748">
        <v>5303.55</v>
      </c>
      <c r="O748">
        <v>355</v>
      </c>
      <c r="P748">
        <f>VLOOKUP($A748,Sheet2!$A:$E,2,0)</f>
        <v>5321.05</v>
      </c>
      <c r="Q748">
        <f>VLOOKUP($A748,Sheet2!$A:$E,3,0)</f>
        <v>5338.2</v>
      </c>
      <c r="R748">
        <f>VLOOKUP($A748,Sheet2!$A:$E,4,0)</f>
        <v>5232.75</v>
      </c>
      <c r="S748">
        <f>VLOOKUP($A748,Sheet2!$A:$E,5,0)</f>
        <v>5303.55</v>
      </c>
      <c r="T748">
        <f t="shared" si="210"/>
        <v>155.5</v>
      </c>
      <c r="U748">
        <f t="shared" si="211"/>
        <v>200.44999999999982</v>
      </c>
      <c r="V748">
        <f t="shared" si="212"/>
        <v>140.80000000000018</v>
      </c>
      <c r="W748">
        <f t="shared" si="213"/>
        <v>181.19999999999982</v>
      </c>
      <c r="X748" s="5">
        <f t="shared" si="214"/>
        <v>355</v>
      </c>
      <c r="Y748">
        <f t="shared" si="215"/>
        <v>355</v>
      </c>
      <c r="Z748">
        <f t="shared" si="216"/>
        <v>324.19999999999982</v>
      </c>
      <c r="AA748">
        <f t="shared" si="217"/>
        <v>333.1</v>
      </c>
      <c r="AB748">
        <f>IF(Z748/X748&lt;'model parameter'!$B$2,'model parameter'!$B$2,IF(Y748/X748&gt;'model parameter'!$B$1,'model parameter'!$B$1,AA748/X748))</f>
        <v>0.93830985915492959</v>
      </c>
      <c r="AC748">
        <f t="shared" si="227"/>
        <v>0.29327591276177439</v>
      </c>
      <c r="AD748">
        <f t="shared" si="225"/>
        <v>5.5509698663195968</v>
      </c>
      <c r="AF748">
        <f t="shared" si="224"/>
        <v>0.91323943661971785</v>
      </c>
      <c r="AG748">
        <f t="shared" si="218"/>
        <v>1</v>
      </c>
      <c r="AH748" s="14">
        <f t="shared" si="219"/>
        <v>26690.013414592497</v>
      </c>
      <c r="AI748">
        <f t="shared" si="220"/>
        <v>24917.114037752199</v>
      </c>
      <c r="AJ748" s="14">
        <f t="shared" si="221"/>
        <v>-1772.8993768402979</v>
      </c>
      <c r="AK748" s="14">
        <f t="shared" si="226"/>
        <v>39745.403770694058</v>
      </c>
      <c r="AL748">
        <f t="shared" si="222"/>
        <v>0.93357442915817412</v>
      </c>
      <c r="AM748">
        <f t="shared" si="228"/>
        <v>1.330790645190133E-3</v>
      </c>
      <c r="AN748" s="15">
        <f t="shared" si="223"/>
        <v>0</v>
      </c>
    </row>
    <row r="749" spans="1:40" x14ac:dyDescent="0.25">
      <c r="A749" s="2">
        <v>40602</v>
      </c>
      <c r="B749" s="2">
        <v>40633</v>
      </c>
      <c r="C749" t="s">
        <v>15</v>
      </c>
      <c r="D749">
        <v>5300</v>
      </c>
      <c r="E749">
        <v>150</v>
      </c>
      <c r="F749">
        <v>157.65</v>
      </c>
      <c r="G749">
        <v>69</v>
      </c>
      <c r="H749">
        <v>134.55000000000001</v>
      </c>
      <c r="I749" t="s">
        <v>16</v>
      </c>
      <c r="J749">
        <v>176.15</v>
      </c>
      <c r="K749">
        <v>264</v>
      </c>
      <c r="L749">
        <v>150.1</v>
      </c>
      <c r="M749">
        <v>166.15</v>
      </c>
      <c r="N749">
        <v>5333.25</v>
      </c>
      <c r="O749">
        <v>355</v>
      </c>
      <c r="P749">
        <f>VLOOKUP($A749,Sheet2!$A:$E,2,0)</f>
        <v>5330.15</v>
      </c>
      <c r="Q749">
        <f>VLOOKUP($A749,Sheet2!$A:$E,3,0)</f>
        <v>5477</v>
      </c>
      <c r="R749">
        <f>VLOOKUP($A749,Sheet2!$A:$E,4,0)</f>
        <v>5308.6</v>
      </c>
      <c r="S749">
        <f>VLOOKUP($A749,Sheet2!$A:$E,5,0)</f>
        <v>5333.25</v>
      </c>
      <c r="T749">
        <f t="shared" si="210"/>
        <v>87</v>
      </c>
      <c r="U749">
        <f t="shared" si="211"/>
        <v>141.5</v>
      </c>
      <c r="V749">
        <f t="shared" si="212"/>
        <v>166.25</v>
      </c>
      <c r="W749">
        <f t="shared" si="213"/>
        <v>246</v>
      </c>
      <c r="X749" s="5">
        <f t="shared" si="214"/>
        <v>326.14999999999998</v>
      </c>
      <c r="Y749">
        <f t="shared" si="215"/>
        <v>351</v>
      </c>
      <c r="Z749">
        <f t="shared" si="216"/>
        <v>291.60000000000002</v>
      </c>
      <c r="AA749">
        <f t="shared" si="217"/>
        <v>300.70000000000005</v>
      </c>
      <c r="AB749">
        <f>IF(Z749/X749&lt;'model parameter'!$B$2,'model parameter'!$B$2,IF(Y749/X749&gt;'model parameter'!$B$1,'model parameter'!$B$1,AA749/X749))</f>
        <v>0.92196841943890873</v>
      </c>
      <c r="AC749">
        <f t="shared" si="227"/>
        <v>0.2703911297484764</v>
      </c>
      <c r="AD749">
        <f t="shared" si="225"/>
        <v>5.4729382857585058</v>
      </c>
      <c r="AF749">
        <f t="shared" si="224"/>
        <v>0.8940671470182433</v>
      </c>
      <c r="AG749">
        <f t="shared" si="218"/>
        <v>1.0761919362256631</v>
      </c>
      <c r="AH749" s="14">
        <f t="shared" si="219"/>
        <v>24524.815837757025</v>
      </c>
      <c r="AI749">
        <f t="shared" si="220"/>
        <v>22488.883043343401</v>
      </c>
      <c r="AJ749" s="14">
        <f t="shared" si="221"/>
        <v>-2035.9327944136239</v>
      </c>
      <c r="AK749" s="14">
        <f t="shared" si="226"/>
        <v>37709.470976280434</v>
      </c>
      <c r="AL749">
        <f t="shared" si="222"/>
        <v>0.91698478765825364</v>
      </c>
      <c r="AM749">
        <f t="shared" si="228"/>
        <v>1.2203147771972643E-3</v>
      </c>
      <c r="AN749" s="15">
        <f t="shared" si="223"/>
        <v>0</v>
      </c>
    </row>
    <row r="750" spans="1:40" x14ac:dyDescent="0.25">
      <c r="A750" s="2">
        <v>40603</v>
      </c>
      <c r="B750" s="2">
        <v>40633</v>
      </c>
      <c r="C750" t="s">
        <v>15</v>
      </c>
      <c r="D750">
        <v>5300</v>
      </c>
      <c r="E750">
        <v>105</v>
      </c>
      <c r="F750">
        <v>114</v>
      </c>
      <c r="G750">
        <v>53.3</v>
      </c>
      <c r="H750">
        <v>57.05</v>
      </c>
      <c r="I750" t="s">
        <v>16</v>
      </c>
      <c r="J750">
        <v>174.9</v>
      </c>
      <c r="K750">
        <v>304.2</v>
      </c>
      <c r="L750">
        <v>174.9</v>
      </c>
      <c r="M750">
        <v>295.25</v>
      </c>
      <c r="N750">
        <v>5522.3</v>
      </c>
      <c r="O750">
        <v>355</v>
      </c>
      <c r="P750">
        <f>VLOOKUP($A750,Sheet2!$A:$E,2,0)</f>
        <v>5382</v>
      </c>
      <c r="Q750">
        <f>VLOOKUP($A750,Sheet2!$A:$E,3,0)</f>
        <v>5533.05</v>
      </c>
      <c r="R750">
        <f>VLOOKUP($A750,Sheet2!$A:$E,4,0)</f>
        <v>5373.55</v>
      </c>
      <c r="S750">
        <f>VLOOKUP($A750,Sheet2!$A:$E,5,0)</f>
        <v>5522.3</v>
      </c>
      <c r="T750">
        <f t="shared" si="210"/>
        <v>71.149999999999636</v>
      </c>
      <c r="U750">
        <f t="shared" si="211"/>
        <v>101.34999999999945</v>
      </c>
      <c r="V750">
        <f t="shared" si="212"/>
        <v>187.55000000000018</v>
      </c>
      <c r="W750">
        <f t="shared" si="213"/>
        <v>286.35000000000036</v>
      </c>
      <c r="X750" s="5">
        <f t="shared" si="214"/>
        <v>279.89999999999998</v>
      </c>
      <c r="Y750">
        <f t="shared" si="215"/>
        <v>375.34999999999962</v>
      </c>
      <c r="Z750">
        <f t="shared" si="216"/>
        <v>276.24999999999943</v>
      </c>
      <c r="AA750">
        <f t="shared" si="217"/>
        <v>352.3</v>
      </c>
      <c r="AB750">
        <f>IF(Z750/X750&lt;'model parameter'!$B$2,'model parameter'!$B$2,IF(Y750/X750&gt;'model parameter'!$B$1,'model parameter'!$B$1,AA750/X750))</f>
        <v>1.1100000000000001</v>
      </c>
      <c r="AC750">
        <f t="shared" si="227"/>
        <v>0.30013415402080884</v>
      </c>
      <c r="AD750">
        <f t="shared" si="225"/>
        <v>5.5829382857585061</v>
      </c>
      <c r="AF750">
        <f t="shared" si="224"/>
        <v>0.9869596284387262</v>
      </c>
      <c r="AG750">
        <f t="shared" si="218"/>
        <v>1.3410146480886018</v>
      </c>
      <c r="AH750" s="14">
        <f t="shared" si="219"/>
        <v>21053.745198982651</v>
      </c>
      <c r="AI750">
        <f t="shared" si="220"/>
        <v>23237.51265455172</v>
      </c>
      <c r="AJ750" s="14">
        <f t="shared" si="221"/>
        <v>2183.7674555690683</v>
      </c>
      <c r="AK750" s="14">
        <f t="shared" si="226"/>
        <v>39893.238431849502</v>
      </c>
      <c r="AL750">
        <f t="shared" si="222"/>
        <v>1.1037234674842835</v>
      </c>
      <c r="AM750">
        <f t="shared" si="228"/>
        <v>1.3468900573104755E-3</v>
      </c>
      <c r="AN750" s="15">
        <f t="shared" si="223"/>
        <v>0</v>
      </c>
    </row>
    <row r="751" spans="1:40" x14ac:dyDescent="0.25">
      <c r="A751" s="2">
        <v>40605</v>
      </c>
      <c r="B751" s="2">
        <v>40633</v>
      </c>
      <c r="C751" t="s">
        <v>15</v>
      </c>
      <c r="D751">
        <v>5300</v>
      </c>
      <c r="E751">
        <v>64</v>
      </c>
      <c r="F751">
        <v>75.849999999999994</v>
      </c>
      <c r="G751">
        <v>43.25</v>
      </c>
      <c r="H751">
        <v>56.65</v>
      </c>
      <c r="I751" t="s">
        <v>16</v>
      </c>
      <c r="J751">
        <v>254</v>
      </c>
      <c r="K751">
        <v>335</v>
      </c>
      <c r="L751">
        <v>249.1</v>
      </c>
      <c r="M751">
        <v>294.7</v>
      </c>
      <c r="N751">
        <v>5536.2</v>
      </c>
      <c r="O751">
        <v>355</v>
      </c>
      <c r="P751">
        <f>VLOOKUP($A751,Sheet2!$A:$E,2,0)</f>
        <v>5478.45</v>
      </c>
      <c r="Q751">
        <f>VLOOKUP($A751,Sheet2!$A:$E,3,0)</f>
        <v>5570.75</v>
      </c>
      <c r="R751">
        <f>VLOOKUP($A751,Sheet2!$A:$E,4,0)</f>
        <v>5468.25</v>
      </c>
      <c r="S751">
        <f>VLOOKUP($A751,Sheet2!$A:$E,5,0)</f>
        <v>5536.2</v>
      </c>
      <c r="T751">
        <f t="shared" si="210"/>
        <v>64.25</v>
      </c>
      <c r="U751">
        <f t="shared" si="211"/>
        <v>75.849999999999994</v>
      </c>
      <c r="V751">
        <f t="shared" si="212"/>
        <v>249.1</v>
      </c>
      <c r="W751">
        <f t="shared" si="213"/>
        <v>314</v>
      </c>
      <c r="X751" s="5">
        <f t="shared" si="214"/>
        <v>318</v>
      </c>
      <c r="Y751">
        <f t="shared" si="215"/>
        <v>399.25</v>
      </c>
      <c r="Z751">
        <f t="shared" si="216"/>
        <v>318</v>
      </c>
      <c r="AA751">
        <f t="shared" si="217"/>
        <v>351.34999999999997</v>
      </c>
      <c r="AB751">
        <f>IF(Z751/X751&lt;'model parameter'!$B$2,'model parameter'!$B$2,IF(Y751/X751&gt;'model parameter'!$B$1,'model parameter'!$B$1,AA751/X751))</f>
        <v>1.1100000000000001</v>
      </c>
      <c r="AC751">
        <f t="shared" si="227"/>
        <v>0.33314891096309784</v>
      </c>
      <c r="AD751">
        <f t="shared" si="225"/>
        <v>5.6929382857585065</v>
      </c>
      <c r="AF751">
        <f t="shared" si="224"/>
        <v>1</v>
      </c>
      <c r="AG751">
        <f t="shared" si="218"/>
        <v>1.2555031446540881</v>
      </c>
      <c r="AH751" s="14">
        <f t="shared" si="219"/>
        <v>23913.156903572999</v>
      </c>
      <c r="AI751">
        <f t="shared" si="220"/>
        <v>26407.02861086476</v>
      </c>
      <c r="AJ751" s="14">
        <f t="shared" si="221"/>
        <v>2493.8717072917607</v>
      </c>
      <c r="AK751" s="14">
        <f t="shared" si="226"/>
        <v>42387.110139141267</v>
      </c>
      <c r="AL751">
        <f t="shared" si="222"/>
        <v>1.1042886858204464</v>
      </c>
      <c r="AM751">
        <f t="shared" si="228"/>
        <v>1.4873554513320107E-3</v>
      </c>
      <c r="AN751" s="15">
        <f t="shared" si="223"/>
        <v>0</v>
      </c>
    </row>
    <row r="752" spans="1:40" x14ac:dyDescent="0.25">
      <c r="A752" s="2">
        <v>40606</v>
      </c>
      <c r="B752" s="2">
        <v>40633</v>
      </c>
      <c r="C752" t="s">
        <v>15</v>
      </c>
      <c r="D752">
        <v>5300</v>
      </c>
      <c r="E752">
        <v>44</v>
      </c>
      <c r="F752">
        <v>60.3</v>
      </c>
      <c r="G752">
        <v>40.85</v>
      </c>
      <c r="H752">
        <v>55.55</v>
      </c>
      <c r="I752" t="s">
        <v>16</v>
      </c>
      <c r="J752">
        <v>325</v>
      </c>
      <c r="K752">
        <v>346.4</v>
      </c>
      <c r="L752">
        <v>272.05</v>
      </c>
      <c r="M752">
        <v>288.05</v>
      </c>
      <c r="N752">
        <v>5538.75</v>
      </c>
      <c r="O752">
        <v>355</v>
      </c>
      <c r="P752">
        <f>VLOOKUP($A752,Sheet2!$A:$E,2,0)</f>
        <v>5586.2</v>
      </c>
      <c r="Q752">
        <f>VLOOKUP($A752,Sheet2!$A:$E,3,0)</f>
        <v>5608.2</v>
      </c>
      <c r="R752">
        <f>VLOOKUP($A752,Sheet2!$A:$E,4,0)</f>
        <v>5524.1</v>
      </c>
      <c r="S752">
        <f>VLOOKUP($A752,Sheet2!$A:$E,5,0)</f>
        <v>5538.75</v>
      </c>
      <c r="T752">
        <f t="shared" si="210"/>
        <v>40.85</v>
      </c>
      <c r="U752">
        <f t="shared" si="211"/>
        <v>47.949999999999818</v>
      </c>
      <c r="V752">
        <f t="shared" si="212"/>
        <v>284.40000000000055</v>
      </c>
      <c r="W752">
        <f t="shared" si="213"/>
        <v>346.4</v>
      </c>
      <c r="X752" s="5">
        <f t="shared" si="214"/>
        <v>369</v>
      </c>
      <c r="Y752">
        <f t="shared" si="215"/>
        <v>387.25</v>
      </c>
      <c r="Z752">
        <f t="shared" si="216"/>
        <v>319.99999999999983</v>
      </c>
      <c r="AA752">
        <f t="shared" si="217"/>
        <v>343.6</v>
      </c>
      <c r="AB752">
        <f>IF(Z752/X752&lt;'model parameter'!$B$2,'model parameter'!$B$2,IF(Y752/X752&gt;'model parameter'!$B$1,'model parameter'!$B$1,AA752/X752))</f>
        <v>0.93116531165311656</v>
      </c>
      <c r="AC752">
        <f t="shared" si="227"/>
        <v>0.31021670950384939</v>
      </c>
      <c r="AD752">
        <f t="shared" si="225"/>
        <v>5.6241035974116231</v>
      </c>
      <c r="AF752">
        <f t="shared" si="224"/>
        <v>0.86720867208672037</v>
      </c>
      <c r="AG752">
        <f t="shared" si="218"/>
        <v>1.0494579945799458</v>
      </c>
      <c r="AH752" s="14">
        <f t="shared" si="219"/>
        <v>27740.715878221497</v>
      </c>
      <c r="AI752">
        <f t="shared" si="220"/>
        <v>25704.0407489032</v>
      </c>
      <c r="AJ752" s="14">
        <f t="shared" si="221"/>
        <v>-2036.675129318297</v>
      </c>
      <c r="AK752" s="14">
        <f t="shared" si="226"/>
        <v>40350.43500982297</v>
      </c>
      <c r="AL752">
        <f t="shared" si="222"/>
        <v>0.92658173861629733</v>
      </c>
      <c r="AM752">
        <f t="shared" si="228"/>
        <v>1.3781564000356422E-3</v>
      </c>
      <c r="AN752" s="15">
        <f t="shared" si="223"/>
        <v>0</v>
      </c>
    </row>
    <row r="753" spans="1:40" x14ac:dyDescent="0.25">
      <c r="A753" s="2">
        <v>40609</v>
      </c>
      <c r="B753" s="2">
        <v>40633</v>
      </c>
      <c r="C753" t="s">
        <v>15</v>
      </c>
      <c r="D753">
        <v>5300</v>
      </c>
      <c r="E753">
        <v>61.2</v>
      </c>
      <c r="F753">
        <v>99.5</v>
      </c>
      <c r="G753">
        <v>61.2</v>
      </c>
      <c r="H753">
        <v>75.150000000000006</v>
      </c>
      <c r="I753" t="s">
        <v>16</v>
      </c>
      <c r="J753">
        <v>255.75</v>
      </c>
      <c r="K753">
        <v>261.2</v>
      </c>
      <c r="L753">
        <v>199</v>
      </c>
      <c r="M753">
        <v>245</v>
      </c>
      <c r="N753">
        <v>5463.15</v>
      </c>
      <c r="O753">
        <v>355</v>
      </c>
      <c r="P753">
        <f>VLOOKUP($A753,Sheet2!$A:$E,2,0)</f>
        <v>5490.05</v>
      </c>
      <c r="Q753">
        <f>VLOOKUP($A753,Sheet2!$A:$E,3,0)</f>
        <v>5491.25</v>
      </c>
      <c r="R753">
        <f>VLOOKUP($A753,Sheet2!$A:$E,4,0)</f>
        <v>5408.45</v>
      </c>
      <c r="S753">
        <f>VLOOKUP($A753,Sheet2!$A:$E,5,0)</f>
        <v>5463.15</v>
      </c>
      <c r="T753">
        <f t="shared" si="210"/>
        <v>69.949999999999818</v>
      </c>
      <c r="U753">
        <f t="shared" si="211"/>
        <v>90.550000000000182</v>
      </c>
      <c r="V753">
        <f t="shared" si="212"/>
        <v>207.94999999999982</v>
      </c>
      <c r="W753">
        <f t="shared" si="213"/>
        <v>252.44999999999982</v>
      </c>
      <c r="X753" s="5">
        <f t="shared" si="214"/>
        <v>316.95</v>
      </c>
      <c r="Y753">
        <f t="shared" si="215"/>
        <v>331.14999999999981</v>
      </c>
      <c r="Z753">
        <f t="shared" si="216"/>
        <v>289.55000000000018</v>
      </c>
      <c r="AA753">
        <f t="shared" si="217"/>
        <v>320.14999999999998</v>
      </c>
      <c r="AB753">
        <f>IF(Z753/X753&lt;'model parameter'!$B$2,'model parameter'!$B$2,IF(Y753/X753&gt;'model parameter'!$B$1,'model parameter'!$B$1,AA753/X753))</f>
        <v>1.0100962296892253</v>
      </c>
      <c r="AC753">
        <f t="shared" si="227"/>
        <v>0.31334872865643593</v>
      </c>
      <c r="AD753">
        <f t="shared" si="225"/>
        <v>5.6341998271008489</v>
      </c>
      <c r="AF753">
        <f t="shared" si="224"/>
        <v>0.91355103328600784</v>
      </c>
      <c r="AG753">
        <f t="shared" si="218"/>
        <v>1.0448020192459373</v>
      </c>
      <c r="AH753" s="14">
        <f t="shared" si="219"/>
        <v>23834.354218800821</v>
      </c>
      <c r="AI753">
        <f t="shared" si="220"/>
        <v>23946.571093999293</v>
      </c>
      <c r="AJ753" s="14">
        <f t="shared" si="221"/>
        <v>112.21687519847183</v>
      </c>
      <c r="AK753" s="14">
        <f t="shared" si="226"/>
        <v>40462.651885021442</v>
      </c>
      <c r="AL753">
        <f t="shared" si="222"/>
        <v>1.0047081986853226</v>
      </c>
      <c r="AM753">
        <f t="shared" si="228"/>
        <v>1.3846450341864589E-3</v>
      </c>
      <c r="AN753" s="15">
        <f t="shared" si="223"/>
        <v>0</v>
      </c>
    </row>
    <row r="754" spans="1:40" x14ac:dyDescent="0.25">
      <c r="A754" s="2">
        <v>40610</v>
      </c>
      <c r="B754" s="2">
        <v>40633</v>
      </c>
      <c r="C754" t="s">
        <v>15</v>
      </c>
      <c r="D754">
        <v>5300</v>
      </c>
      <c r="E754">
        <v>79</v>
      </c>
      <c r="F754">
        <v>79</v>
      </c>
      <c r="G754">
        <v>50.05</v>
      </c>
      <c r="H754">
        <v>53.2</v>
      </c>
      <c r="I754" t="s">
        <v>16</v>
      </c>
      <c r="J754">
        <v>239.5</v>
      </c>
      <c r="K754">
        <v>294.89999999999998</v>
      </c>
      <c r="L754">
        <v>239.5</v>
      </c>
      <c r="M754">
        <v>283.8</v>
      </c>
      <c r="N754">
        <v>5520.8</v>
      </c>
      <c r="O754">
        <v>355</v>
      </c>
      <c r="P754">
        <f>VLOOKUP($A754,Sheet2!$A:$E,2,0)</f>
        <v>5466.1</v>
      </c>
      <c r="Q754">
        <f>VLOOKUP($A754,Sheet2!$A:$E,3,0)</f>
        <v>5530.55</v>
      </c>
      <c r="R754">
        <f>VLOOKUP($A754,Sheet2!$A:$E,4,0)</f>
        <v>5464.75</v>
      </c>
      <c r="S754">
        <f>VLOOKUP($A754,Sheet2!$A:$E,5,0)</f>
        <v>5520.8</v>
      </c>
      <c r="T754">
        <f t="shared" si="210"/>
        <v>64.349999999999454</v>
      </c>
      <c r="U754">
        <f t="shared" si="211"/>
        <v>74.75</v>
      </c>
      <c r="V754">
        <f t="shared" si="212"/>
        <v>243.75</v>
      </c>
      <c r="W754">
        <f t="shared" si="213"/>
        <v>280.60000000000036</v>
      </c>
      <c r="X754" s="5">
        <f t="shared" si="214"/>
        <v>318.5</v>
      </c>
      <c r="Y754">
        <f t="shared" si="215"/>
        <v>359.24999999999943</v>
      </c>
      <c r="Z754">
        <f t="shared" si="216"/>
        <v>314.25</v>
      </c>
      <c r="AA754">
        <f t="shared" si="217"/>
        <v>337</v>
      </c>
      <c r="AB754">
        <f>IF(Z754/X754&lt;'model parameter'!$B$2,'model parameter'!$B$2,IF(Y754/X754&gt;'model parameter'!$B$1,'model parameter'!$B$1,AA754/X754))</f>
        <v>1.1100000000000001</v>
      </c>
      <c r="AC754">
        <f t="shared" si="227"/>
        <v>0.34781708880864393</v>
      </c>
      <c r="AD754">
        <f t="shared" si="225"/>
        <v>5.7441998271008492</v>
      </c>
      <c r="AF754">
        <f t="shared" si="224"/>
        <v>0.9866562009419152</v>
      </c>
      <c r="AG754">
        <f t="shared" si="218"/>
        <v>1.1279434850863403</v>
      </c>
      <c r="AH754" s="14">
        <f t="shared" si="219"/>
        <v>23950.681991559748</v>
      </c>
      <c r="AI754">
        <f t="shared" si="220"/>
        <v>26448.623308454171</v>
      </c>
      <c r="AJ754" s="14">
        <f t="shared" si="221"/>
        <v>2497.9413168944229</v>
      </c>
      <c r="AK754" s="14">
        <f t="shared" si="226"/>
        <v>42960.593201915864</v>
      </c>
      <c r="AL754">
        <f t="shared" si="222"/>
        <v>1.1042952061980824</v>
      </c>
      <c r="AM754">
        <f t="shared" si="228"/>
        <v>1.5290568735380865E-3</v>
      </c>
      <c r="AN754" s="15">
        <f t="shared" si="223"/>
        <v>0</v>
      </c>
    </row>
    <row r="755" spans="1:40" x14ac:dyDescent="0.25">
      <c r="A755" s="2">
        <v>40611</v>
      </c>
      <c r="B755" s="2">
        <v>40633</v>
      </c>
      <c r="C755" t="s">
        <v>15</v>
      </c>
      <c r="D755">
        <v>5300</v>
      </c>
      <c r="E755">
        <v>48</v>
      </c>
      <c r="F755">
        <v>67.349999999999994</v>
      </c>
      <c r="G755">
        <v>41.1</v>
      </c>
      <c r="H755">
        <v>47.25</v>
      </c>
      <c r="I755" t="s">
        <v>16</v>
      </c>
      <c r="J755">
        <v>296.14999999999998</v>
      </c>
      <c r="K755">
        <v>309</v>
      </c>
      <c r="L755">
        <v>240.4</v>
      </c>
      <c r="M755">
        <v>282.55</v>
      </c>
      <c r="N755">
        <v>5531</v>
      </c>
      <c r="O755">
        <v>355</v>
      </c>
      <c r="P755">
        <f>VLOOKUP($A755,Sheet2!$A:$E,2,0)</f>
        <v>5542.4</v>
      </c>
      <c r="Q755">
        <f>VLOOKUP($A755,Sheet2!$A:$E,3,0)</f>
        <v>5563.3</v>
      </c>
      <c r="R755">
        <f>VLOOKUP($A755,Sheet2!$A:$E,4,0)</f>
        <v>5477.45</v>
      </c>
      <c r="S755">
        <f>VLOOKUP($A755,Sheet2!$A:$E,5,0)</f>
        <v>5531</v>
      </c>
      <c r="T755">
        <f t="shared" si="210"/>
        <v>45.699999999999818</v>
      </c>
      <c r="U755">
        <f t="shared" si="211"/>
        <v>62.949999999999818</v>
      </c>
      <c r="V755">
        <f t="shared" si="212"/>
        <v>244.80000000000018</v>
      </c>
      <c r="W755">
        <f t="shared" si="213"/>
        <v>304.40000000000055</v>
      </c>
      <c r="X755" s="5">
        <f t="shared" si="214"/>
        <v>344.15</v>
      </c>
      <c r="Y755">
        <f t="shared" si="215"/>
        <v>354.69999999999982</v>
      </c>
      <c r="Z755">
        <f t="shared" si="216"/>
        <v>303.3499999999998</v>
      </c>
      <c r="AA755">
        <f t="shared" si="217"/>
        <v>329.8</v>
      </c>
      <c r="AB755">
        <f>IF(Z755/X755&lt;'model parameter'!$B$2,'model parameter'!$B$2,IF(Y755/X755&gt;'model parameter'!$B$1,'model parameter'!$B$1,AA755/X755))</f>
        <v>0.95830306552375433</v>
      </c>
      <c r="AC755">
        <f t="shared" si="227"/>
        <v>0.33331418244687139</v>
      </c>
      <c r="AD755">
        <f t="shared" si="225"/>
        <v>5.7025028926246035</v>
      </c>
      <c r="AF755">
        <f t="shared" si="224"/>
        <v>0.88144704344035973</v>
      </c>
      <c r="AG755">
        <f t="shared" si="218"/>
        <v>1.030655237541769</v>
      </c>
      <c r="AH755" s="14">
        <f t="shared" si="219"/>
        <v>25875.719005280025</v>
      </c>
      <c r="AI755">
        <f t="shared" si="220"/>
        <v>24669.794214247599</v>
      </c>
      <c r="AJ755" s="14">
        <f t="shared" si="221"/>
        <v>-1205.9247910324266</v>
      </c>
      <c r="AK755" s="14">
        <f t="shared" si="226"/>
        <v>41754.668410883438</v>
      </c>
      <c r="AL755">
        <f t="shared" si="222"/>
        <v>0.95339550600366496</v>
      </c>
      <c r="AM755">
        <f t="shared" si="228"/>
        <v>1.457795951655226E-3</v>
      </c>
      <c r="AN755" s="15">
        <f t="shared" si="223"/>
        <v>0</v>
      </c>
    </row>
    <row r="756" spans="1:40" x14ac:dyDescent="0.25">
      <c r="A756" s="2">
        <v>40612</v>
      </c>
      <c r="B756" s="2">
        <v>40633</v>
      </c>
      <c r="C756" t="s">
        <v>15</v>
      </c>
      <c r="D756">
        <v>5300</v>
      </c>
      <c r="E756">
        <v>50.1</v>
      </c>
      <c r="F756">
        <v>65.900000000000006</v>
      </c>
      <c r="G756">
        <v>47</v>
      </c>
      <c r="H756">
        <v>53.8</v>
      </c>
      <c r="I756" t="s">
        <v>16</v>
      </c>
      <c r="J756">
        <v>253.2</v>
      </c>
      <c r="K756">
        <v>262.3</v>
      </c>
      <c r="L756">
        <v>229.95</v>
      </c>
      <c r="M756">
        <v>252.7</v>
      </c>
      <c r="N756">
        <v>5494.4</v>
      </c>
      <c r="O756">
        <v>355</v>
      </c>
      <c r="P756">
        <f>VLOOKUP($A756,Sheet2!$A:$E,2,0)</f>
        <v>5516.1</v>
      </c>
      <c r="Q756">
        <f>VLOOKUP($A756,Sheet2!$A:$E,3,0)</f>
        <v>5516.3</v>
      </c>
      <c r="R756">
        <f>VLOOKUP($A756,Sheet2!$A:$E,4,0)</f>
        <v>5468.45</v>
      </c>
      <c r="S756">
        <f>VLOOKUP($A756,Sheet2!$A:$E,5,0)</f>
        <v>5494.4</v>
      </c>
      <c r="T756">
        <f t="shared" si="210"/>
        <v>47</v>
      </c>
      <c r="U756">
        <f t="shared" si="211"/>
        <v>61.5</v>
      </c>
      <c r="V756">
        <f t="shared" si="212"/>
        <v>234.34999999999945</v>
      </c>
      <c r="W756">
        <f t="shared" si="213"/>
        <v>262.3</v>
      </c>
      <c r="X756" s="5">
        <f t="shared" si="214"/>
        <v>303.3</v>
      </c>
      <c r="Y756">
        <f t="shared" si="215"/>
        <v>309.3</v>
      </c>
      <c r="Z756">
        <f t="shared" si="216"/>
        <v>291.45</v>
      </c>
      <c r="AA756">
        <f t="shared" si="217"/>
        <v>306.5</v>
      </c>
      <c r="AB756">
        <f>IF(Z756/X756&lt;'model parameter'!$B$2,'model parameter'!$B$2,IF(Y756/X756&gt;'model parameter'!$B$1,'model parameter'!$B$1,AA756/X756))</f>
        <v>1.0105506099571382</v>
      </c>
      <c r="AC756">
        <f t="shared" si="227"/>
        <v>0.33683085037905075</v>
      </c>
      <c r="AD756">
        <f t="shared" si="225"/>
        <v>5.7130535025817419</v>
      </c>
      <c r="AF756">
        <f t="shared" si="224"/>
        <v>0.96092977250247269</v>
      </c>
      <c r="AG756">
        <f t="shared" si="218"/>
        <v>1.019782393669634</v>
      </c>
      <c r="AH756" s="14">
        <f t="shared" si="219"/>
        <v>22809.919316762549</v>
      </c>
      <c r="AI756">
        <f t="shared" si="220"/>
        <v>22923.566369502998</v>
      </c>
      <c r="AJ756" s="14">
        <f t="shared" si="221"/>
        <v>113.647052740449</v>
      </c>
      <c r="AK756" s="14">
        <f t="shared" si="226"/>
        <v>41868.315463623891</v>
      </c>
      <c r="AL756">
        <f t="shared" si="222"/>
        <v>1.0049823522460657</v>
      </c>
      <c r="AM756">
        <f t="shared" si="228"/>
        <v>1.4650592045892608E-3</v>
      </c>
      <c r="AN756" s="15">
        <f t="shared" si="223"/>
        <v>0</v>
      </c>
    </row>
    <row r="757" spans="1:40" x14ac:dyDescent="0.25">
      <c r="A757" s="2">
        <v>40613</v>
      </c>
      <c r="B757" s="2">
        <v>40633</v>
      </c>
      <c r="C757" t="s">
        <v>15</v>
      </c>
      <c r="D757">
        <v>5300</v>
      </c>
      <c r="E757">
        <v>64.599999999999994</v>
      </c>
      <c r="F757">
        <v>84.8</v>
      </c>
      <c r="G757">
        <v>48.7</v>
      </c>
      <c r="H757">
        <v>65</v>
      </c>
      <c r="I757" t="s">
        <v>16</v>
      </c>
      <c r="J757">
        <v>231</v>
      </c>
      <c r="K757">
        <v>259.85000000000002</v>
      </c>
      <c r="L757">
        <v>191.85</v>
      </c>
      <c r="M757">
        <v>219.6</v>
      </c>
      <c r="N757">
        <v>5445.45</v>
      </c>
      <c r="O757">
        <v>355</v>
      </c>
      <c r="P757">
        <f>VLOOKUP($A757,Sheet2!$A:$E,2,0)</f>
        <v>5456.15</v>
      </c>
      <c r="Q757">
        <f>VLOOKUP($A757,Sheet2!$A:$E,3,0)</f>
        <v>5502.7</v>
      </c>
      <c r="R757">
        <f>VLOOKUP($A757,Sheet2!$A:$E,4,0)</f>
        <v>5411.55</v>
      </c>
      <c r="S757">
        <f>VLOOKUP($A757,Sheet2!$A:$E,5,0)</f>
        <v>5445.45</v>
      </c>
      <c r="T757">
        <f t="shared" si="210"/>
        <v>57.150000000000546</v>
      </c>
      <c r="U757">
        <f t="shared" si="211"/>
        <v>80.300000000000182</v>
      </c>
      <c r="V757">
        <f t="shared" si="212"/>
        <v>196.35000000000036</v>
      </c>
      <c r="W757">
        <f t="shared" si="213"/>
        <v>251.39999999999964</v>
      </c>
      <c r="X757" s="5">
        <f t="shared" si="214"/>
        <v>295.60000000000002</v>
      </c>
      <c r="Y757">
        <f t="shared" si="215"/>
        <v>317.00000000000057</v>
      </c>
      <c r="Z757">
        <f t="shared" si="216"/>
        <v>272.1500000000002</v>
      </c>
      <c r="AA757">
        <f t="shared" si="217"/>
        <v>284.60000000000002</v>
      </c>
      <c r="AB757">
        <f>IF(Z757/X757&lt;'model parameter'!$B$2,'model parameter'!$B$2,IF(Y757/X757&gt;'model parameter'!$B$1,'model parameter'!$B$1,AA757/X757))</f>
        <v>0.96278755074424904</v>
      </c>
      <c r="AC757">
        <f t="shared" si="227"/>
        <v>0.3242965494515489</v>
      </c>
      <c r="AD757">
        <f t="shared" si="225"/>
        <v>5.6758410533259909</v>
      </c>
      <c r="AF757">
        <f t="shared" si="224"/>
        <v>0.92066982408660414</v>
      </c>
      <c r="AG757">
        <f t="shared" si="218"/>
        <v>1.0723951285520992</v>
      </c>
      <c r="AH757" s="14">
        <f t="shared" si="219"/>
        <v>22232.032961766599</v>
      </c>
      <c r="AI757">
        <f t="shared" si="220"/>
        <v>21282.262086245199</v>
      </c>
      <c r="AJ757" s="14">
        <f t="shared" si="221"/>
        <v>-949.77087552140074</v>
      </c>
      <c r="AK757" s="14">
        <f t="shared" si="226"/>
        <v>40918.544588102493</v>
      </c>
      <c r="AL757">
        <f t="shared" si="222"/>
        <v>0.95727917113316796</v>
      </c>
      <c r="AM757">
        <f t="shared" si="228"/>
        <v>1.4024706610302258E-3</v>
      </c>
      <c r="AN757" s="15">
        <f t="shared" si="223"/>
        <v>0</v>
      </c>
    </row>
    <row r="758" spans="1:40" x14ac:dyDescent="0.25">
      <c r="A758" s="2">
        <v>40616</v>
      </c>
      <c r="B758" s="2">
        <v>40633</v>
      </c>
      <c r="C758" t="s">
        <v>15</v>
      </c>
      <c r="D758">
        <v>5300</v>
      </c>
      <c r="E758">
        <v>68</v>
      </c>
      <c r="F758">
        <v>68</v>
      </c>
      <c r="G758">
        <v>34.5</v>
      </c>
      <c r="H758">
        <v>36.299999999999997</v>
      </c>
      <c r="I758" t="s">
        <v>16</v>
      </c>
      <c r="J758">
        <v>205.75</v>
      </c>
      <c r="K758">
        <v>292</v>
      </c>
      <c r="L758">
        <v>200.5</v>
      </c>
      <c r="M758">
        <v>285.95</v>
      </c>
      <c r="N758">
        <v>5531.5</v>
      </c>
      <c r="O758">
        <v>355</v>
      </c>
      <c r="P758">
        <f>VLOOKUP($A758,Sheet2!$A:$E,2,0)</f>
        <v>5436.5</v>
      </c>
      <c r="Q758">
        <f>VLOOKUP($A758,Sheet2!$A:$E,3,0)</f>
        <v>5537.3</v>
      </c>
      <c r="R758">
        <f>VLOOKUP($A758,Sheet2!$A:$E,4,0)</f>
        <v>5434.25</v>
      </c>
      <c r="S758">
        <f>VLOOKUP($A758,Sheet2!$A:$E,5,0)</f>
        <v>5531.5</v>
      </c>
      <c r="T758">
        <f t="shared" si="210"/>
        <v>54.699999999999818</v>
      </c>
      <c r="U758">
        <f t="shared" si="211"/>
        <v>66.25</v>
      </c>
      <c r="V758">
        <f t="shared" si="212"/>
        <v>202.25</v>
      </c>
      <c r="W758">
        <f t="shared" si="213"/>
        <v>271.80000000000018</v>
      </c>
      <c r="X758" s="5">
        <f t="shared" si="214"/>
        <v>273.75</v>
      </c>
      <c r="Y758">
        <f t="shared" si="215"/>
        <v>346.69999999999982</v>
      </c>
      <c r="Z758">
        <f t="shared" si="216"/>
        <v>266.75</v>
      </c>
      <c r="AA758">
        <f t="shared" si="217"/>
        <v>322.25</v>
      </c>
      <c r="AB758">
        <f>IF(Z758/X758&lt;'model parameter'!$B$2,'model parameter'!$B$2,IF(Y758/X758&gt;'model parameter'!$B$1,'model parameter'!$B$1,AA758/X758))</f>
        <v>1.1100000000000001</v>
      </c>
      <c r="AC758">
        <f t="shared" si="227"/>
        <v>0.3599691698912193</v>
      </c>
      <c r="AD758">
        <f t="shared" si="225"/>
        <v>5.7858410533259912</v>
      </c>
      <c r="AF758">
        <f t="shared" si="224"/>
        <v>0.97442922374429219</v>
      </c>
      <c r="AG758">
        <f t="shared" si="218"/>
        <v>1.2664840182648396</v>
      </c>
      <c r="AH758" s="14">
        <f t="shared" si="219"/>
        <v>20592.186616745625</v>
      </c>
      <c r="AI758">
        <f t="shared" si="220"/>
        <v>22725.897874201972</v>
      </c>
      <c r="AJ758" s="14">
        <f t="shared" si="221"/>
        <v>2133.7112574563471</v>
      </c>
      <c r="AK758" s="14">
        <f t="shared" si="226"/>
        <v>43052.255845558844</v>
      </c>
      <c r="AL758">
        <f t="shared" si="222"/>
        <v>1.103617517516144</v>
      </c>
      <c r="AM758">
        <f t="shared" si="228"/>
        <v>1.5477911893154034E-3</v>
      </c>
      <c r="AN758" s="15">
        <f t="shared" si="223"/>
        <v>0</v>
      </c>
    </row>
    <row r="759" spans="1:40" x14ac:dyDescent="0.25">
      <c r="A759" s="2">
        <v>40617</v>
      </c>
      <c r="B759" s="2">
        <v>40633</v>
      </c>
      <c r="C759" t="s">
        <v>15</v>
      </c>
      <c r="D759">
        <v>5300</v>
      </c>
      <c r="E759">
        <v>72.599999999999994</v>
      </c>
      <c r="F759">
        <v>101.9</v>
      </c>
      <c r="G759">
        <v>52.4</v>
      </c>
      <c r="H759">
        <v>69.900000000000006</v>
      </c>
      <c r="I759" t="s">
        <v>16</v>
      </c>
      <c r="J759">
        <v>172.65</v>
      </c>
      <c r="K759">
        <v>252</v>
      </c>
      <c r="L759">
        <v>168.45</v>
      </c>
      <c r="M759">
        <v>211.2</v>
      </c>
      <c r="N759">
        <v>5449.65</v>
      </c>
      <c r="O759">
        <v>355</v>
      </c>
      <c r="P759">
        <f>VLOOKUP($A759,Sheet2!$A:$E,2,0)</f>
        <v>5420</v>
      </c>
      <c r="Q759">
        <f>VLOOKUP($A759,Sheet2!$A:$E,3,0)</f>
        <v>5497.85</v>
      </c>
      <c r="R759">
        <f>VLOOKUP($A759,Sheet2!$A:$E,4,0)</f>
        <v>5373.65</v>
      </c>
      <c r="S759">
        <f>VLOOKUP($A759,Sheet2!$A:$E,5,0)</f>
        <v>5449.65</v>
      </c>
      <c r="T759">
        <f t="shared" si="210"/>
        <v>54.149999999999636</v>
      </c>
      <c r="U759">
        <f t="shared" si="211"/>
        <v>94.800000000000182</v>
      </c>
      <c r="V759">
        <f t="shared" si="212"/>
        <v>175.54999999999927</v>
      </c>
      <c r="W759">
        <f t="shared" si="213"/>
        <v>250.25</v>
      </c>
      <c r="X759" s="5">
        <f t="shared" si="214"/>
        <v>245.25</v>
      </c>
      <c r="Y759">
        <f t="shared" si="215"/>
        <v>306.14999999999964</v>
      </c>
      <c r="Z759">
        <f t="shared" si="216"/>
        <v>245.25</v>
      </c>
      <c r="AA759">
        <f t="shared" si="217"/>
        <v>281.10000000000002</v>
      </c>
      <c r="AB759">
        <f>IF(Z759/X759&lt;'model parameter'!$B$2,'model parameter'!$B$2,IF(Y759/X759&gt;'model parameter'!$B$1,'model parameter'!$B$1,AA759/X759))</f>
        <v>1.1100000000000001</v>
      </c>
      <c r="AC759">
        <f t="shared" si="227"/>
        <v>0.39956577857925346</v>
      </c>
      <c r="AD759">
        <f t="shared" si="225"/>
        <v>5.8958410533259915</v>
      </c>
      <c r="AF759">
        <f t="shared" si="224"/>
        <v>1</v>
      </c>
      <c r="AG759">
        <f t="shared" si="218"/>
        <v>1.2483180428134542</v>
      </c>
      <c r="AH759" s="14">
        <f t="shared" si="219"/>
        <v>18453.256601500874</v>
      </c>
      <c r="AI759">
        <f t="shared" si="220"/>
        <v>20355.000111605605</v>
      </c>
      <c r="AJ759" s="14">
        <f t="shared" si="221"/>
        <v>1901.7435101047304</v>
      </c>
      <c r="AK759" s="14">
        <f t="shared" si="226"/>
        <v>44953.999355663575</v>
      </c>
      <c r="AL759">
        <f t="shared" si="222"/>
        <v>1.1030573383968472</v>
      </c>
      <c r="AM759">
        <f t="shared" si="228"/>
        <v>1.7073024296803394E-3</v>
      </c>
      <c r="AN759" s="15">
        <f t="shared" si="223"/>
        <v>0</v>
      </c>
    </row>
    <row r="760" spans="1:40" x14ac:dyDescent="0.25">
      <c r="A760" s="2">
        <v>40618</v>
      </c>
      <c r="B760" s="2">
        <v>40633</v>
      </c>
      <c r="C760" t="s">
        <v>15</v>
      </c>
      <c r="D760">
        <v>5300</v>
      </c>
      <c r="E760">
        <v>56</v>
      </c>
      <c r="F760">
        <v>59.95</v>
      </c>
      <c r="G760">
        <v>38.299999999999997</v>
      </c>
      <c r="H760">
        <v>42.4</v>
      </c>
      <c r="I760" t="s">
        <v>16</v>
      </c>
      <c r="J760">
        <v>231</v>
      </c>
      <c r="K760">
        <v>285.75</v>
      </c>
      <c r="L760">
        <v>231</v>
      </c>
      <c r="M760">
        <v>261.45</v>
      </c>
      <c r="N760">
        <v>5511.15</v>
      </c>
      <c r="O760">
        <v>355</v>
      </c>
      <c r="P760">
        <f>VLOOKUP($A760,Sheet2!$A:$E,2,0)</f>
        <v>5475.95</v>
      </c>
      <c r="Q760">
        <f>VLOOKUP($A760,Sheet2!$A:$E,3,0)</f>
        <v>5535.1</v>
      </c>
      <c r="R760">
        <f>VLOOKUP($A760,Sheet2!$A:$E,4,0)</f>
        <v>5475.95</v>
      </c>
      <c r="S760">
        <f>VLOOKUP($A760,Sheet2!$A:$E,5,0)</f>
        <v>5511.15</v>
      </c>
      <c r="T760">
        <f t="shared" si="210"/>
        <v>50.649999999999636</v>
      </c>
      <c r="U760">
        <f t="shared" si="211"/>
        <v>55.050000000000182</v>
      </c>
      <c r="V760">
        <f t="shared" si="212"/>
        <v>235.89999999999964</v>
      </c>
      <c r="W760">
        <f t="shared" si="213"/>
        <v>273.40000000000055</v>
      </c>
      <c r="X760" s="5">
        <f t="shared" si="214"/>
        <v>287</v>
      </c>
      <c r="Y760">
        <f t="shared" si="215"/>
        <v>336.39999999999964</v>
      </c>
      <c r="Z760">
        <f t="shared" si="216"/>
        <v>286.05000000000018</v>
      </c>
      <c r="AA760">
        <f t="shared" si="217"/>
        <v>303.84999999999997</v>
      </c>
      <c r="AB760">
        <f>IF(Z760/X760&lt;'model parameter'!$B$2,'model parameter'!$B$2,IF(Y760/X760&gt;'model parameter'!$B$1,'model parameter'!$B$1,AA760/X760))</f>
        <v>1.1100000000000001</v>
      </c>
      <c r="AC760">
        <f t="shared" si="227"/>
        <v>0.44351801422297138</v>
      </c>
      <c r="AD760">
        <f t="shared" si="225"/>
        <v>6.0058410533259918</v>
      </c>
      <c r="AF760">
        <f t="shared" si="224"/>
        <v>0.99668989547038389</v>
      </c>
      <c r="AG760">
        <f t="shared" si="218"/>
        <v>1.1721254355400683</v>
      </c>
      <c r="AH760" s="14">
        <f t="shared" si="219"/>
        <v>21586.601448394496</v>
      </c>
      <c r="AI760">
        <f t="shared" si="220"/>
        <v>23828.157360321344</v>
      </c>
      <c r="AJ760" s="14">
        <f t="shared" si="221"/>
        <v>2241.5559119268473</v>
      </c>
      <c r="AK760" s="14">
        <f t="shared" si="226"/>
        <v>47195.555267590418</v>
      </c>
      <c r="AL760">
        <f t="shared" si="222"/>
        <v>1.1038401490519743</v>
      </c>
      <c r="AM760">
        <f t="shared" si="228"/>
        <v>1.8845889684551437E-3</v>
      </c>
      <c r="AN760" s="15">
        <f t="shared" si="223"/>
        <v>0</v>
      </c>
    </row>
    <row r="761" spans="1:40" x14ac:dyDescent="0.25">
      <c r="A761" s="2">
        <v>40619</v>
      </c>
      <c r="B761" s="2">
        <v>40633</v>
      </c>
      <c r="C761" t="s">
        <v>15</v>
      </c>
      <c r="D761">
        <v>5300</v>
      </c>
      <c r="E761">
        <v>51.25</v>
      </c>
      <c r="F761">
        <v>60.8</v>
      </c>
      <c r="G761">
        <v>39.549999999999997</v>
      </c>
      <c r="H761">
        <v>53.75</v>
      </c>
      <c r="I761" t="s">
        <v>16</v>
      </c>
      <c r="J761">
        <v>235.1</v>
      </c>
      <c r="K761">
        <v>262.5</v>
      </c>
      <c r="L761">
        <v>203.9</v>
      </c>
      <c r="M761">
        <v>214.55</v>
      </c>
      <c r="N761">
        <v>5446.65</v>
      </c>
      <c r="O761">
        <v>355</v>
      </c>
      <c r="P761">
        <f>VLOOKUP($A761,Sheet2!$A:$E,2,0)</f>
        <v>5455.4</v>
      </c>
      <c r="Q761">
        <f>VLOOKUP($A761,Sheet2!$A:$E,3,0)</f>
        <v>5510.05</v>
      </c>
      <c r="R761">
        <f>VLOOKUP($A761,Sheet2!$A:$E,4,0)</f>
        <v>5435.3</v>
      </c>
      <c r="S761">
        <f>VLOOKUP($A761,Sheet2!$A:$E,5,0)</f>
        <v>5446.65</v>
      </c>
      <c r="T761">
        <f t="shared" si="210"/>
        <v>52.449999999999818</v>
      </c>
      <c r="U761">
        <f t="shared" si="211"/>
        <v>60.8</v>
      </c>
      <c r="V761">
        <f t="shared" si="212"/>
        <v>203.9</v>
      </c>
      <c r="W761">
        <f t="shared" si="213"/>
        <v>249.60000000000036</v>
      </c>
      <c r="X761" s="5">
        <f t="shared" si="214"/>
        <v>286.35000000000002</v>
      </c>
      <c r="Y761">
        <f t="shared" si="215"/>
        <v>314.94999999999982</v>
      </c>
      <c r="Z761">
        <f t="shared" si="216"/>
        <v>264.7</v>
      </c>
      <c r="AA761">
        <f t="shared" si="217"/>
        <v>268.3</v>
      </c>
      <c r="AB761">
        <f>IF(Z761/X761&lt;'model parameter'!$B$2,'model parameter'!$B$2,IF(Y761/X761&gt;'model parameter'!$B$1,'model parameter'!$B$1,AA761/X761))</f>
        <v>0.93696525231360217</v>
      </c>
      <c r="AC761">
        <f t="shared" si="227"/>
        <v>0.41556096810205417</v>
      </c>
      <c r="AD761">
        <f t="shared" si="225"/>
        <v>5.9428063056395937</v>
      </c>
      <c r="AF761">
        <f t="shared" si="224"/>
        <v>0.92439322507420973</v>
      </c>
      <c r="AG761">
        <f t="shared" si="218"/>
        <v>1.099877771957394</v>
      </c>
      <c r="AH761" s="14">
        <f t="shared" si="219"/>
        <v>21537.818834011723</v>
      </c>
      <c r="AI761">
        <f t="shared" si="220"/>
        <v>20060.6520489346</v>
      </c>
      <c r="AJ761" s="14">
        <f t="shared" si="221"/>
        <v>-1477.1667850771228</v>
      </c>
      <c r="AK761" s="14">
        <f t="shared" si="226"/>
        <v>45718.388482513299</v>
      </c>
      <c r="AL761">
        <f t="shared" si="222"/>
        <v>0.93141520984732051</v>
      </c>
      <c r="AM761">
        <f t="shared" si="228"/>
        <v>1.7553348295295929E-3</v>
      </c>
      <c r="AN761" s="15">
        <f t="shared" si="223"/>
        <v>0</v>
      </c>
    </row>
    <row r="762" spans="1:40" x14ac:dyDescent="0.25">
      <c r="A762" s="2">
        <v>40620</v>
      </c>
      <c r="B762" s="2">
        <v>40633</v>
      </c>
      <c r="C762" t="s">
        <v>15</v>
      </c>
      <c r="D762">
        <v>5300</v>
      </c>
      <c r="E762">
        <v>42</v>
      </c>
      <c r="F762">
        <v>75</v>
      </c>
      <c r="G762">
        <v>39.700000000000003</v>
      </c>
      <c r="H762">
        <v>71.45</v>
      </c>
      <c r="I762" t="s">
        <v>16</v>
      </c>
      <c r="J762">
        <v>230</v>
      </c>
      <c r="K762">
        <v>234</v>
      </c>
      <c r="L762">
        <v>147.94999999999999</v>
      </c>
      <c r="M762">
        <v>151.5</v>
      </c>
      <c r="N762">
        <v>5373.7</v>
      </c>
      <c r="O762">
        <v>355</v>
      </c>
      <c r="P762">
        <f>VLOOKUP($A762,Sheet2!$A:$E,2,0)</f>
        <v>5475.35</v>
      </c>
      <c r="Q762">
        <f>VLOOKUP($A762,Sheet2!$A:$E,3,0)</f>
        <v>5483.05</v>
      </c>
      <c r="R762">
        <f>VLOOKUP($A762,Sheet2!$A:$E,4,0)</f>
        <v>5366.4</v>
      </c>
      <c r="S762">
        <f>VLOOKUP($A762,Sheet2!$A:$E,5,0)</f>
        <v>5373.7</v>
      </c>
      <c r="T762">
        <f t="shared" si="210"/>
        <v>50.949999999999818</v>
      </c>
      <c r="U762">
        <f t="shared" si="211"/>
        <v>75</v>
      </c>
      <c r="V762">
        <f t="shared" si="212"/>
        <v>147.94999999999999</v>
      </c>
      <c r="W762">
        <f t="shared" si="213"/>
        <v>222.75</v>
      </c>
      <c r="X762" s="5">
        <f t="shared" si="214"/>
        <v>272</v>
      </c>
      <c r="Y762">
        <f t="shared" si="215"/>
        <v>284.94999999999982</v>
      </c>
      <c r="Z762">
        <f t="shared" si="216"/>
        <v>222.95</v>
      </c>
      <c r="AA762">
        <f t="shared" si="217"/>
        <v>222.95</v>
      </c>
      <c r="AB762">
        <f>IF(Z762/X762&lt;'model parameter'!$B$2,'model parameter'!$B$2,IF(Y762/X762&gt;'model parameter'!$B$1,'model parameter'!$B$1,AA762/X762))</f>
        <v>0.81966911764705874</v>
      </c>
      <c r="AC762">
        <f t="shared" si="227"/>
        <v>0.34062249205276829</v>
      </c>
      <c r="AD762">
        <f t="shared" si="225"/>
        <v>5.7624754232866522</v>
      </c>
      <c r="AF762">
        <f t="shared" si="224"/>
        <v>0.81966911764705874</v>
      </c>
      <c r="AG762">
        <f t="shared" si="218"/>
        <v>1.0476102941176464</v>
      </c>
      <c r="AH762" s="14">
        <f t="shared" si="219"/>
        <v>20460.848808792001</v>
      </c>
      <c r="AI762">
        <f t="shared" si="220"/>
        <v>16661.878110772897</v>
      </c>
      <c r="AJ762" s="14">
        <f t="shared" si="221"/>
        <v>-3798.970698019104</v>
      </c>
      <c r="AK762" s="14">
        <f t="shared" si="226"/>
        <v>41919.417784494195</v>
      </c>
      <c r="AL762">
        <f t="shared" si="222"/>
        <v>0.81432976053336115</v>
      </c>
      <c r="AM762">
        <f t="shared" si="228"/>
        <v>1.4294213913867016E-3</v>
      </c>
      <c r="AN762" s="15">
        <f t="shared" si="223"/>
        <v>0</v>
      </c>
    </row>
    <row r="763" spans="1:40" x14ac:dyDescent="0.25">
      <c r="A763" s="2">
        <v>40623</v>
      </c>
      <c r="B763" s="2">
        <v>40633</v>
      </c>
      <c r="C763" t="s">
        <v>15</v>
      </c>
      <c r="D763">
        <v>5300</v>
      </c>
      <c r="E763">
        <v>56</v>
      </c>
      <c r="F763">
        <v>77.650000000000006</v>
      </c>
      <c r="G763">
        <v>50.1</v>
      </c>
      <c r="H763">
        <v>64.099999999999994</v>
      </c>
      <c r="I763" t="s">
        <v>16</v>
      </c>
      <c r="J763">
        <v>167.05</v>
      </c>
      <c r="K763">
        <v>176.9</v>
      </c>
      <c r="L763">
        <v>131.4</v>
      </c>
      <c r="M763">
        <v>137.75</v>
      </c>
      <c r="N763">
        <v>5364.75</v>
      </c>
      <c r="O763">
        <v>355</v>
      </c>
      <c r="P763">
        <f>VLOOKUP($A763,Sheet2!$A:$E,2,0)</f>
        <v>5408.75</v>
      </c>
      <c r="Q763">
        <f>VLOOKUP($A763,Sheet2!$A:$E,3,0)</f>
        <v>5413.3</v>
      </c>
      <c r="R763">
        <f>VLOOKUP($A763,Sheet2!$A:$E,4,0)</f>
        <v>5348.2</v>
      </c>
      <c r="S763">
        <f>VLOOKUP($A763,Sheet2!$A:$E,5,0)</f>
        <v>5364.75</v>
      </c>
      <c r="T763">
        <f t="shared" si="210"/>
        <v>63.599999999999454</v>
      </c>
      <c r="U763">
        <f t="shared" si="211"/>
        <v>77.650000000000006</v>
      </c>
      <c r="V763">
        <f t="shared" si="212"/>
        <v>131.4</v>
      </c>
      <c r="W763">
        <f t="shared" si="213"/>
        <v>163.40000000000055</v>
      </c>
      <c r="X763" s="5">
        <f t="shared" si="214"/>
        <v>223.05</v>
      </c>
      <c r="Y763">
        <f t="shared" si="215"/>
        <v>240.49999999999946</v>
      </c>
      <c r="Z763">
        <f t="shared" si="216"/>
        <v>201.85</v>
      </c>
      <c r="AA763">
        <f t="shared" si="217"/>
        <v>201.85</v>
      </c>
      <c r="AB763">
        <f>IF(Z763/X763&lt;'model parameter'!$B$2,'model parameter'!$B$2,IF(Y763/X763&gt;'model parameter'!$B$1,'model parameter'!$B$1,AA763/X763))</f>
        <v>0.90495404617798691</v>
      </c>
      <c r="AC763">
        <f t="shared" si="227"/>
        <v>0.30824770240238186</v>
      </c>
      <c r="AD763">
        <f t="shared" si="225"/>
        <v>5.667429469464639</v>
      </c>
      <c r="AF763">
        <f t="shared" si="224"/>
        <v>0.90495404617798691</v>
      </c>
      <c r="AG763">
        <f t="shared" si="218"/>
        <v>1.0782335799148148</v>
      </c>
      <c r="AH763" s="14">
        <f t="shared" si="219"/>
        <v>16787.142694889171</v>
      </c>
      <c r="AI763">
        <f t="shared" si="220"/>
        <v>15080.530148364698</v>
      </c>
      <c r="AJ763" s="14">
        <f t="shared" si="221"/>
        <v>-1706.6125465244731</v>
      </c>
      <c r="AK763" s="14">
        <f t="shared" si="226"/>
        <v>40212.805237969718</v>
      </c>
      <c r="AL763">
        <f t="shared" si="222"/>
        <v>0.8983381164059534</v>
      </c>
      <c r="AM763">
        <f t="shared" si="228"/>
        <v>1.2841037202887067E-3</v>
      </c>
      <c r="AN763" s="15">
        <f t="shared" si="223"/>
        <v>0</v>
      </c>
    </row>
    <row r="764" spans="1:40" x14ac:dyDescent="0.25">
      <c r="A764" s="2">
        <v>40624</v>
      </c>
      <c r="B764" s="2">
        <v>40633</v>
      </c>
      <c r="C764" t="s">
        <v>15</v>
      </c>
      <c r="D764">
        <v>5300</v>
      </c>
      <c r="E764">
        <v>54</v>
      </c>
      <c r="F764">
        <v>57</v>
      </c>
      <c r="G764">
        <v>30.55</v>
      </c>
      <c r="H764">
        <v>33</v>
      </c>
      <c r="I764" t="s">
        <v>16</v>
      </c>
      <c r="J764">
        <v>151.65</v>
      </c>
      <c r="K764">
        <v>175.9</v>
      </c>
      <c r="L764">
        <v>139.19999999999999</v>
      </c>
      <c r="M764">
        <v>161.85</v>
      </c>
      <c r="N764">
        <v>5413.85</v>
      </c>
      <c r="O764">
        <v>355</v>
      </c>
      <c r="P764">
        <f>VLOOKUP($A764,Sheet2!$A:$E,2,0)</f>
        <v>5390.85</v>
      </c>
      <c r="Q764">
        <f>VLOOKUP($A764,Sheet2!$A:$E,3,0)</f>
        <v>5428.15</v>
      </c>
      <c r="R764">
        <f>VLOOKUP($A764,Sheet2!$A:$E,4,0)</f>
        <v>5376.15</v>
      </c>
      <c r="S764">
        <f>VLOOKUP($A764,Sheet2!$A:$E,5,0)</f>
        <v>5413.85</v>
      </c>
      <c r="T764">
        <f t="shared" si="210"/>
        <v>47.75</v>
      </c>
      <c r="U764">
        <f t="shared" si="211"/>
        <v>57</v>
      </c>
      <c r="V764">
        <f t="shared" si="212"/>
        <v>139.19999999999999</v>
      </c>
      <c r="W764">
        <f t="shared" si="213"/>
        <v>158.69999999999982</v>
      </c>
      <c r="X764" s="5">
        <f t="shared" si="214"/>
        <v>205.65</v>
      </c>
      <c r="Y764">
        <f t="shared" si="215"/>
        <v>223.65</v>
      </c>
      <c r="Z764">
        <f t="shared" si="216"/>
        <v>189.24999999999983</v>
      </c>
      <c r="AA764">
        <f t="shared" si="217"/>
        <v>194.85</v>
      </c>
      <c r="AB764">
        <f>IF(Z764/X764&lt;'model parameter'!$B$2,'model parameter'!$B$2,IF(Y764/X764&gt;'model parameter'!$B$1,'model parameter'!$B$1,AA764/X764))</f>
        <v>0.94748358862144411</v>
      </c>
      <c r="AC764">
        <f t="shared" si="227"/>
        <v>0.29205963925652373</v>
      </c>
      <c r="AD764">
        <f t="shared" si="225"/>
        <v>5.6149130580860831</v>
      </c>
      <c r="AF764">
        <f t="shared" si="224"/>
        <v>0.92025285679552549</v>
      </c>
      <c r="AG764">
        <f t="shared" si="218"/>
        <v>1.087527352297593</v>
      </c>
      <c r="AH764" s="14">
        <f t="shared" si="219"/>
        <v>15481.269632950274</v>
      </c>
      <c r="AI764">
        <f t="shared" si="220"/>
        <v>14555.912340930698</v>
      </c>
      <c r="AJ764" s="14">
        <f t="shared" si="221"/>
        <v>-925.35729201957656</v>
      </c>
      <c r="AK764" s="14">
        <f t="shared" si="226"/>
        <v>39287.447945950145</v>
      </c>
      <c r="AL764">
        <f t="shared" si="222"/>
        <v>0.94022729957173212</v>
      </c>
      <c r="AM764">
        <f t="shared" si="228"/>
        <v>1.2073493732970655E-3</v>
      </c>
      <c r="AN764" s="15">
        <f t="shared" si="223"/>
        <v>0</v>
      </c>
    </row>
    <row r="765" spans="1:40" x14ac:dyDescent="0.25">
      <c r="A765" s="2">
        <v>40625</v>
      </c>
      <c r="B765" s="2">
        <v>40633</v>
      </c>
      <c r="C765" t="s">
        <v>15</v>
      </c>
      <c r="D765">
        <v>5300</v>
      </c>
      <c r="E765">
        <v>33</v>
      </c>
      <c r="F765">
        <v>33.200000000000003</v>
      </c>
      <c r="G765">
        <v>13.25</v>
      </c>
      <c r="H765">
        <v>14.15</v>
      </c>
      <c r="I765" t="s">
        <v>16</v>
      </c>
      <c r="J765">
        <v>148.1</v>
      </c>
      <c r="K765">
        <v>214</v>
      </c>
      <c r="L765">
        <v>146.44999999999999</v>
      </c>
      <c r="M765">
        <v>209.95</v>
      </c>
      <c r="N765">
        <v>5480.25</v>
      </c>
      <c r="O765">
        <v>355</v>
      </c>
      <c r="P765">
        <f>VLOOKUP($A765,Sheet2!$A:$E,2,0)</f>
        <v>5411.4</v>
      </c>
      <c r="Q765">
        <f>VLOOKUP($A765,Sheet2!$A:$E,3,0)</f>
        <v>5484.95</v>
      </c>
      <c r="R765">
        <f>VLOOKUP($A765,Sheet2!$A:$E,4,0)</f>
        <v>5401.95</v>
      </c>
      <c r="S765">
        <f>VLOOKUP($A765,Sheet2!$A:$E,5,0)</f>
        <v>5480.25</v>
      </c>
      <c r="T765">
        <f t="shared" si="210"/>
        <v>29.050000000000182</v>
      </c>
      <c r="U765">
        <f t="shared" si="211"/>
        <v>33.200000000000003</v>
      </c>
      <c r="V765">
        <f t="shared" si="212"/>
        <v>146.44999999999999</v>
      </c>
      <c r="W765">
        <f t="shared" si="213"/>
        <v>198.19999999999982</v>
      </c>
      <c r="X765" s="5">
        <f t="shared" si="214"/>
        <v>181.1</v>
      </c>
      <c r="Y765">
        <f t="shared" si="215"/>
        <v>243.05000000000018</v>
      </c>
      <c r="Z765">
        <f t="shared" si="216"/>
        <v>179.64999999999998</v>
      </c>
      <c r="AA765">
        <f t="shared" si="217"/>
        <v>224.1</v>
      </c>
      <c r="AB765">
        <f>IF(Z765/X765&lt;'model parameter'!$B$2,'model parameter'!$B$2,IF(Y765/X765&gt;'model parameter'!$B$1,'model parameter'!$B$1,AA765/X765))</f>
        <v>1.1100000000000001</v>
      </c>
      <c r="AC765">
        <f t="shared" si="227"/>
        <v>0.32418619957474137</v>
      </c>
      <c r="AD765">
        <f t="shared" si="225"/>
        <v>5.7249130580860834</v>
      </c>
      <c r="AF765">
        <f t="shared" si="224"/>
        <v>0.99199337382661501</v>
      </c>
      <c r="AG765">
        <f t="shared" si="218"/>
        <v>1.3420762009939271</v>
      </c>
      <c r="AH765" s="14">
        <f t="shared" si="219"/>
        <v>13638.787812800851</v>
      </c>
      <c r="AI765">
        <f t="shared" si="220"/>
        <v>15018.400410884302</v>
      </c>
      <c r="AJ765" s="14">
        <f t="shared" si="221"/>
        <v>1379.6125980834513</v>
      </c>
      <c r="AK765" s="14">
        <f t="shared" si="226"/>
        <v>40667.060544033593</v>
      </c>
      <c r="AL765">
        <f t="shared" si="222"/>
        <v>1.1011536081519355</v>
      </c>
      <c r="AM765">
        <f t="shared" si="228"/>
        <v>1.3294771187060419E-3</v>
      </c>
      <c r="AN765" s="15">
        <f t="shared" si="223"/>
        <v>0</v>
      </c>
    </row>
    <row r="766" spans="1:40" x14ac:dyDescent="0.25">
      <c r="A766" s="2">
        <v>40626</v>
      </c>
      <c r="B766" s="2">
        <v>40633</v>
      </c>
      <c r="C766" t="s">
        <v>15</v>
      </c>
      <c r="D766">
        <v>5300</v>
      </c>
      <c r="E766">
        <v>12</v>
      </c>
      <c r="F766">
        <v>12</v>
      </c>
      <c r="G766">
        <v>5.7</v>
      </c>
      <c r="H766">
        <v>6.5</v>
      </c>
      <c r="I766" t="s">
        <v>16</v>
      </c>
      <c r="J766">
        <v>223.9</v>
      </c>
      <c r="K766">
        <v>254.65</v>
      </c>
      <c r="L766">
        <v>216.05</v>
      </c>
      <c r="M766">
        <v>247.35</v>
      </c>
      <c r="N766">
        <v>5522.4</v>
      </c>
      <c r="O766">
        <v>355</v>
      </c>
      <c r="P766">
        <f>VLOOKUP($A766,Sheet2!$A:$E,2,0)</f>
        <v>5501.8</v>
      </c>
      <c r="Q766">
        <f>VLOOKUP($A766,Sheet2!$A:$E,3,0)</f>
        <v>5529</v>
      </c>
      <c r="R766">
        <f>VLOOKUP($A766,Sheet2!$A:$E,4,0)</f>
        <v>5496.1</v>
      </c>
      <c r="S766">
        <f>VLOOKUP($A766,Sheet2!$A:$E,5,0)</f>
        <v>5522.4</v>
      </c>
      <c r="T766">
        <f t="shared" si="210"/>
        <v>25.649999999999636</v>
      </c>
      <c r="U766">
        <f t="shared" si="211"/>
        <v>12</v>
      </c>
      <c r="V766">
        <f t="shared" si="212"/>
        <v>216.05</v>
      </c>
      <c r="W766">
        <f t="shared" si="213"/>
        <v>234.69999999999982</v>
      </c>
      <c r="X766" s="5">
        <f t="shared" si="214"/>
        <v>235.9</v>
      </c>
      <c r="Y766">
        <f t="shared" si="215"/>
        <v>280.29999999999961</v>
      </c>
      <c r="Z766">
        <f t="shared" si="216"/>
        <v>228.05</v>
      </c>
      <c r="AA766">
        <f t="shared" si="217"/>
        <v>253.85</v>
      </c>
      <c r="AB766">
        <f>IF(Z766/X766&lt;'model parameter'!$B$2,'model parameter'!$B$2,IF(Y766/X766&gt;'model parameter'!$B$1,'model parameter'!$B$1,AA766/X766))</f>
        <v>1.1100000000000001</v>
      </c>
      <c r="AC766">
        <f t="shared" si="227"/>
        <v>0.35984668152796295</v>
      </c>
      <c r="AD766">
        <f t="shared" si="225"/>
        <v>5.8349130580860837</v>
      </c>
      <c r="AF766">
        <f t="shared" si="224"/>
        <v>0.96672318779143707</v>
      </c>
      <c r="AG766">
        <f t="shared" si="218"/>
        <v>1.1882153454853734</v>
      </c>
      <c r="AH766" s="14">
        <f t="shared" si="219"/>
        <v>17751.53745614865</v>
      </c>
      <c r="AI766">
        <f t="shared" si="220"/>
        <v>19577.179266683637</v>
      </c>
      <c r="AJ766" s="14">
        <f t="shared" si="221"/>
        <v>1825.6418105349876</v>
      </c>
      <c r="AK766" s="14">
        <f t="shared" si="226"/>
        <v>42492.702354568581</v>
      </c>
      <c r="AL766">
        <f t="shared" si="222"/>
        <v>1.1028441516710787</v>
      </c>
      <c r="AM766">
        <f t="shared" si="228"/>
        <v>1.4662060651454748E-3</v>
      </c>
      <c r="AN766" s="15">
        <f t="shared" si="223"/>
        <v>0</v>
      </c>
    </row>
    <row r="767" spans="1:40" x14ac:dyDescent="0.25">
      <c r="A767" s="2">
        <v>40627</v>
      </c>
      <c r="B767" s="2">
        <v>40633</v>
      </c>
      <c r="C767" t="s">
        <v>15</v>
      </c>
      <c r="D767">
        <v>5300</v>
      </c>
      <c r="E767">
        <v>3.55</v>
      </c>
      <c r="F767">
        <v>4.55</v>
      </c>
      <c r="G767">
        <v>2.6</v>
      </c>
      <c r="H767">
        <v>2.9</v>
      </c>
      <c r="I767" t="s">
        <v>16</v>
      </c>
      <c r="J767">
        <v>280.55</v>
      </c>
      <c r="K767">
        <v>392.2</v>
      </c>
      <c r="L767">
        <v>273.2</v>
      </c>
      <c r="M767">
        <v>380.05</v>
      </c>
      <c r="N767">
        <v>5654.25</v>
      </c>
      <c r="O767">
        <v>355</v>
      </c>
      <c r="P767">
        <f>VLOOKUP($A767,Sheet2!$A:$E,2,0)</f>
        <v>5588.65</v>
      </c>
      <c r="Q767">
        <f>VLOOKUP($A767,Sheet2!$A:$E,3,0)</f>
        <v>5667.1</v>
      </c>
      <c r="R767">
        <f>VLOOKUP($A767,Sheet2!$A:$E,4,0)</f>
        <v>5560.95</v>
      </c>
      <c r="S767">
        <f>VLOOKUP($A767,Sheet2!$A:$E,5,0)</f>
        <v>5654.25</v>
      </c>
      <c r="T767">
        <f t="shared" si="210"/>
        <v>25.099999999999454</v>
      </c>
      <c r="U767">
        <f t="shared" si="211"/>
        <v>4.55</v>
      </c>
      <c r="V767">
        <f t="shared" si="212"/>
        <v>273.2</v>
      </c>
      <c r="W767">
        <f t="shared" si="213"/>
        <v>369.70000000000073</v>
      </c>
      <c r="X767" s="5">
        <f t="shared" si="214"/>
        <v>284.10000000000002</v>
      </c>
      <c r="Y767">
        <f t="shared" si="215"/>
        <v>417.29999999999944</v>
      </c>
      <c r="Z767">
        <f t="shared" si="216"/>
        <v>277.75</v>
      </c>
      <c r="AA767">
        <f t="shared" si="217"/>
        <v>382.95</v>
      </c>
      <c r="AB767">
        <f>IF(Z767/X767&lt;'model parameter'!$B$2,'model parameter'!$B$2,IF(Y767/X767&gt;'model parameter'!$B$1,'model parameter'!$B$1,AA767/X767))</f>
        <v>1.1100000000000001</v>
      </c>
      <c r="AC767">
        <f t="shared" si="227"/>
        <v>0.39942981649603893</v>
      </c>
      <c r="AD767">
        <f t="shared" si="225"/>
        <v>5.9449130580860841</v>
      </c>
      <c r="AF767">
        <f t="shared" si="224"/>
        <v>0.97764871524111219</v>
      </c>
      <c r="AG767">
        <f t="shared" si="218"/>
        <v>1.4688489968320992</v>
      </c>
      <c r="AH767" s="14">
        <f t="shared" si="219"/>
        <v>21368.955938071351</v>
      </c>
      <c r="AI767">
        <f t="shared" si="220"/>
        <v>23586.908114302765</v>
      </c>
      <c r="AJ767" s="14">
        <f t="shared" si="221"/>
        <v>2217.9521762314143</v>
      </c>
      <c r="AK767" s="14">
        <f t="shared" si="226"/>
        <v>44710.654530799991</v>
      </c>
      <c r="AL767">
        <f t="shared" si="222"/>
        <v>1.103793193390411</v>
      </c>
      <c r="AM767">
        <f t="shared" si="228"/>
        <v>1.6183882748153128E-3</v>
      </c>
      <c r="AN767" s="15">
        <f t="shared" si="223"/>
        <v>0</v>
      </c>
    </row>
    <row r="768" spans="1:40" x14ac:dyDescent="0.25">
      <c r="A768" s="2">
        <v>40630</v>
      </c>
      <c r="B768" s="2">
        <v>40633</v>
      </c>
      <c r="C768" t="s">
        <v>15</v>
      </c>
      <c r="D768">
        <v>5300</v>
      </c>
      <c r="E768">
        <v>2.5</v>
      </c>
      <c r="F768">
        <v>2.95</v>
      </c>
      <c r="G768">
        <v>1.6</v>
      </c>
      <c r="H768">
        <v>2.2000000000000002</v>
      </c>
      <c r="I768" t="s">
        <v>16</v>
      </c>
      <c r="J768">
        <v>365.8</v>
      </c>
      <c r="K768">
        <v>423.4</v>
      </c>
      <c r="L768">
        <v>365</v>
      </c>
      <c r="M768">
        <v>397.7</v>
      </c>
      <c r="N768">
        <v>5687.25</v>
      </c>
      <c r="O768">
        <v>355</v>
      </c>
      <c r="P768">
        <f>VLOOKUP($A768,Sheet2!$A:$E,2,0)</f>
        <v>5645.25</v>
      </c>
      <c r="Q768">
        <f>VLOOKUP($A768,Sheet2!$A:$E,3,0)</f>
        <v>5709.1</v>
      </c>
      <c r="R768">
        <f>VLOOKUP($A768,Sheet2!$A:$E,4,0)</f>
        <v>5643.2</v>
      </c>
      <c r="S768">
        <f>VLOOKUP($A768,Sheet2!$A:$E,5,0)</f>
        <v>5687.25</v>
      </c>
      <c r="T768">
        <f t="shared" si="210"/>
        <v>14.299999999999272</v>
      </c>
      <c r="U768">
        <f t="shared" si="211"/>
        <v>2.95</v>
      </c>
      <c r="V768">
        <f t="shared" si="212"/>
        <v>365</v>
      </c>
      <c r="W768">
        <f t="shared" si="213"/>
        <v>410.70000000000073</v>
      </c>
      <c r="X768" s="5">
        <f t="shared" si="214"/>
        <v>368.3</v>
      </c>
      <c r="Y768">
        <f t="shared" si="215"/>
        <v>437.69999999999925</v>
      </c>
      <c r="Z768">
        <f t="shared" si="216"/>
        <v>367.95</v>
      </c>
      <c r="AA768">
        <f t="shared" si="217"/>
        <v>399.9</v>
      </c>
      <c r="AB768">
        <f>IF(Z768/X768&lt;'model parameter'!$B$2,'model parameter'!$B$2,IF(Y768/X768&gt;'model parameter'!$B$1,'model parameter'!$B$1,AA768/X768))</f>
        <v>1.1100000000000001</v>
      </c>
      <c r="AC768">
        <f t="shared" si="227"/>
        <v>0.44336709631060323</v>
      </c>
      <c r="AD768">
        <f t="shared" si="225"/>
        <v>6.0549130580860844</v>
      </c>
      <c r="AF768">
        <f t="shared" si="224"/>
        <v>0.99904968775454783</v>
      </c>
      <c r="AG768">
        <f t="shared" si="218"/>
        <v>1.1884333423839242</v>
      </c>
      <c r="AH768" s="14">
        <f t="shared" si="219"/>
        <v>27688.180755040048</v>
      </c>
      <c r="AI768">
        <f t="shared" si="220"/>
        <v>30591.455188359407</v>
      </c>
      <c r="AJ768" s="14">
        <f t="shared" si="221"/>
        <v>2903.2744333193586</v>
      </c>
      <c r="AK768" s="14">
        <f t="shared" si="226"/>
        <v>47613.928964119346</v>
      </c>
      <c r="AL768">
        <f t="shared" si="222"/>
        <v>1.1048560921717792</v>
      </c>
      <c r="AM768">
        <f t="shared" si="228"/>
        <v>1.7880861449290739E-3</v>
      </c>
      <c r="AN768" s="15">
        <f t="shared" si="223"/>
        <v>0</v>
      </c>
    </row>
    <row r="769" spans="1:40" x14ac:dyDescent="0.25">
      <c r="A769" s="2">
        <v>40631</v>
      </c>
      <c r="B769" s="2">
        <v>40633</v>
      </c>
      <c r="C769" t="s">
        <v>15</v>
      </c>
      <c r="D769">
        <v>5300</v>
      </c>
      <c r="E769">
        <v>1.6</v>
      </c>
      <c r="F769">
        <v>1.9</v>
      </c>
      <c r="G769">
        <v>1.4</v>
      </c>
      <c r="H769">
        <v>1.7</v>
      </c>
      <c r="I769" t="s">
        <v>16</v>
      </c>
      <c r="J769">
        <v>400.1</v>
      </c>
      <c r="K769">
        <v>483</v>
      </c>
      <c r="L769">
        <v>400</v>
      </c>
      <c r="M769">
        <v>450.2</v>
      </c>
      <c r="N769">
        <v>5736.35</v>
      </c>
      <c r="O769">
        <v>355</v>
      </c>
      <c r="P769">
        <f>VLOOKUP($A769,Sheet2!$A:$E,2,0)</f>
        <v>5686.5</v>
      </c>
      <c r="Q769">
        <f>VLOOKUP($A769,Sheet2!$A:$E,3,0)</f>
        <v>5770.35</v>
      </c>
      <c r="R769">
        <f>VLOOKUP($A769,Sheet2!$A:$E,4,0)</f>
        <v>5680.7</v>
      </c>
      <c r="S769">
        <f>VLOOKUP($A769,Sheet2!$A:$E,5,0)</f>
        <v>5736.35</v>
      </c>
      <c r="T769">
        <f t="shared" si="210"/>
        <v>12.649999999999636</v>
      </c>
      <c r="U769">
        <f t="shared" si="211"/>
        <v>1.9</v>
      </c>
      <c r="V769">
        <f t="shared" si="212"/>
        <v>400</v>
      </c>
      <c r="W769">
        <f t="shared" si="213"/>
        <v>471.75</v>
      </c>
      <c r="X769" s="5">
        <f t="shared" si="214"/>
        <v>401.70000000000005</v>
      </c>
      <c r="Y769">
        <f t="shared" si="215"/>
        <v>495.64999999999964</v>
      </c>
      <c r="Z769">
        <f t="shared" si="216"/>
        <v>401.70000000000005</v>
      </c>
      <c r="AA769">
        <f t="shared" si="217"/>
        <v>451.9</v>
      </c>
      <c r="AB769">
        <f>IF(Z769/X769&lt;'model parameter'!$B$2,'model parameter'!$B$2,IF(Y769/X769&gt;'model parameter'!$B$1,'model parameter'!$B$1,AA769/X769))</f>
        <v>1.1100000000000001</v>
      </c>
      <c r="AC769">
        <f t="shared" si="227"/>
        <v>0.49213747690476961</v>
      </c>
      <c r="AD769">
        <f t="shared" si="225"/>
        <v>6.1649130580860847</v>
      </c>
      <c r="AF769">
        <f t="shared" si="224"/>
        <v>1</v>
      </c>
      <c r="AG769">
        <f t="shared" si="218"/>
        <v>1.2338810057256648</v>
      </c>
      <c r="AH769" s="14">
        <f t="shared" si="219"/>
        <v>30194.856632554955</v>
      </c>
      <c r="AI769">
        <f t="shared" si="220"/>
        <v>33369.980987332012</v>
      </c>
      <c r="AJ769" s="14">
        <f t="shared" si="221"/>
        <v>3175.1243547770573</v>
      </c>
      <c r="AK769" s="14">
        <f t="shared" si="226"/>
        <v>50789.053318896404</v>
      </c>
      <c r="AL769">
        <f t="shared" si="222"/>
        <v>1.1051544769168984</v>
      </c>
      <c r="AM769">
        <f t="shared" si="228"/>
        <v>1.976111408181444E-3</v>
      </c>
      <c r="AN769" s="15">
        <f t="shared" si="223"/>
        <v>0</v>
      </c>
    </row>
    <row r="770" spans="1:40" x14ac:dyDescent="0.25">
      <c r="A770" s="2">
        <v>40632</v>
      </c>
      <c r="B770" s="2">
        <v>40633</v>
      </c>
      <c r="C770" t="s">
        <v>15</v>
      </c>
      <c r="D770">
        <v>5300</v>
      </c>
      <c r="E770">
        <v>0.9</v>
      </c>
      <c r="F770">
        <v>1.9</v>
      </c>
      <c r="G770">
        <v>0.75</v>
      </c>
      <c r="H770">
        <v>0.9</v>
      </c>
      <c r="I770" t="s">
        <v>16</v>
      </c>
      <c r="J770">
        <v>483.95</v>
      </c>
      <c r="K770">
        <v>512.75</v>
      </c>
      <c r="L770">
        <v>470.7</v>
      </c>
      <c r="M770">
        <v>501.15</v>
      </c>
      <c r="N770">
        <v>5787.65</v>
      </c>
      <c r="O770">
        <v>355</v>
      </c>
      <c r="P770">
        <f>VLOOKUP($A770,Sheet2!$A:$E,2,0)</f>
        <v>5755.8</v>
      </c>
      <c r="Q770">
        <f>VLOOKUP($A770,Sheet2!$A:$E,3,0)</f>
        <v>5803.15</v>
      </c>
      <c r="R770">
        <f>VLOOKUP($A770,Sheet2!$A:$E,4,0)</f>
        <v>5753.9</v>
      </c>
      <c r="S770">
        <f>VLOOKUP($A770,Sheet2!$A:$E,5,0)</f>
        <v>5787.65</v>
      </c>
      <c r="T770">
        <f t="shared" si="210"/>
        <v>9.6000000000003638</v>
      </c>
      <c r="U770">
        <f t="shared" si="211"/>
        <v>1.9</v>
      </c>
      <c r="V770">
        <f t="shared" si="212"/>
        <v>470.7</v>
      </c>
      <c r="W770">
        <f t="shared" si="213"/>
        <v>503.89999999999964</v>
      </c>
      <c r="X770" s="5">
        <f t="shared" si="214"/>
        <v>484.84999999999997</v>
      </c>
      <c r="Y770">
        <f t="shared" si="215"/>
        <v>522.35000000000036</v>
      </c>
      <c r="Z770">
        <f t="shared" si="216"/>
        <v>472.59999999999997</v>
      </c>
      <c r="AA770">
        <f t="shared" si="217"/>
        <v>502.04999999999995</v>
      </c>
      <c r="AB770">
        <f>IF(Z770/X770&lt;'model parameter'!$B$2,'model parameter'!$B$2,IF(Y770/X770&gt;'model parameter'!$B$1,'model parameter'!$B$1,AA770/X770))</f>
        <v>1.0354748891409715</v>
      </c>
      <c r="AC770">
        <f t="shared" si="227"/>
        <v>0.50959599934008371</v>
      </c>
      <c r="AD770">
        <f t="shared" si="225"/>
        <v>6.200387947227056</v>
      </c>
      <c r="AF770">
        <f t="shared" si="224"/>
        <v>0.97473445395483138</v>
      </c>
      <c r="AG770">
        <f t="shared" si="218"/>
        <v>1.0773435083015375</v>
      </c>
      <c r="AH770" s="14">
        <f t="shared" si="219"/>
        <v>36435.278764751471</v>
      </c>
      <c r="AI770">
        <f t="shared" si="220"/>
        <v>37579.139547177103</v>
      </c>
      <c r="AJ770" s="14">
        <f t="shared" si="221"/>
        <v>1143.8607824256324</v>
      </c>
      <c r="AK770" s="14">
        <f t="shared" si="226"/>
        <v>51932.914101322036</v>
      </c>
      <c r="AL770">
        <f t="shared" si="222"/>
        <v>1.0313943194948803</v>
      </c>
      <c r="AM770">
        <f t="shared" si="228"/>
        <v>2.0381500810873697E-3</v>
      </c>
      <c r="AN770" s="15">
        <f t="shared" si="223"/>
        <v>0</v>
      </c>
    </row>
    <row r="771" spans="1:40" x14ac:dyDescent="0.25">
      <c r="A771" s="2">
        <v>40633</v>
      </c>
      <c r="B771" s="2">
        <v>40633</v>
      </c>
      <c r="C771" t="s">
        <v>15</v>
      </c>
      <c r="D771">
        <v>5300</v>
      </c>
      <c r="E771">
        <v>0.25</v>
      </c>
      <c r="F771">
        <v>0.25</v>
      </c>
      <c r="G771">
        <v>0.05</v>
      </c>
      <c r="H771">
        <v>0.1</v>
      </c>
      <c r="I771" t="s">
        <v>16</v>
      </c>
      <c r="J771">
        <v>513.79999999999995</v>
      </c>
      <c r="K771">
        <v>576.95000000000005</v>
      </c>
      <c r="L771">
        <v>485</v>
      </c>
      <c r="M771">
        <v>526.85</v>
      </c>
      <c r="N771">
        <v>5833.75</v>
      </c>
      <c r="O771">
        <v>355</v>
      </c>
      <c r="P771">
        <f>VLOOKUP($A771,Sheet2!$A:$E,2,0)</f>
        <v>5803.05</v>
      </c>
      <c r="Q771">
        <f>VLOOKUP($A771,Sheet2!$A:$E,3,0)</f>
        <v>5872</v>
      </c>
      <c r="R771">
        <f>VLOOKUP($A771,Sheet2!$A:$E,4,0)</f>
        <v>5778.65</v>
      </c>
      <c r="S771">
        <f>VLOOKUP($A771,Sheet2!$A:$E,5,0)</f>
        <v>5833.75</v>
      </c>
      <c r="T771">
        <f t="shared" ref="T771:T834" si="229">MAX(K771+D771-Q771,0,G771)</f>
        <v>4.9499999999998181</v>
      </c>
      <c r="U771">
        <f t="shared" ref="U771:U834" si="230">MIN(MAX(L771+D771-R771,0),F771)</f>
        <v>0.25</v>
      </c>
      <c r="V771">
        <f t="shared" ref="V771:V834" si="231">MAX(L771,F771+R771-D771)</f>
        <v>485</v>
      </c>
      <c r="W771">
        <f t="shared" ref="W771:W834" si="232">MIN(K771,G771+Q771-D771)</f>
        <v>572.05000000000018</v>
      </c>
      <c r="X771" s="5">
        <f t="shared" ref="X771:X834" si="233">E771+J771</f>
        <v>514.04999999999995</v>
      </c>
      <c r="Y771">
        <f t="shared" ref="Y771:Y834" si="234">MAX(T771+K771,U771+L771,V771+F771,W771+G771,X771,AA771)</f>
        <v>581.89999999999986</v>
      </c>
      <c r="Z771">
        <f t="shared" ref="Z771:Z834" si="235">MIN(T771+K771,U771+L771,V771+F771,W771+G771,X771,AA771)</f>
        <v>485.25</v>
      </c>
      <c r="AA771">
        <f t="shared" ref="AA771:AA834" si="236">H771+M771</f>
        <v>526.95000000000005</v>
      </c>
      <c r="AB771">
        <f>IF(Z771/X771&lt;'model parameter'!$B$2,'model parameter'!$B$2,IF(Y771/X771&gt;'model parameter'!$B$1,'model parameter'!$B$1,AA771/X771))</f>
        <v>1.1100000000000001</v>
      </c>
      <c r="AC771">
        <f t="shared" si="227"/>
        <v>0.565651559267493</v>
      </c>
      <c r="AD771">
        <f t="shared" si="225"/>
        <v>6.3103879472270563</v>
      </c>
      <c r="AF771">
        <f t="shared" si="224"/>
        <v>0.94397432156405026</v>
      </c>
      <c r="AG771">
        <f t="shared" ref="AG771:AG834" si="237">Y771/X771</f>
        <v>1.1319910514541385</v>
      </c>
      <c r="AH771" s="14">
        <f t="shared" ref="AH771:AH834" si="238">(75*X771+20*2*1.18+0.00055*75*X771*1.18)*1.00002</f>
        <v>38626.743903177667</v>
      </c>
      <c r="AI771">
        <f t="shared" ref="AI771:AI834" si="239">(AB771*X771*75-20*2*1.18-0.0006*75*X771*1.18*AB771)*(1-0.00002)</f>
        <v>42716.309535672422</v>
      </c>
      <c r="AJ771" s="14">
        <f t="shared" ref="AJ771:AJ834" si="240">AI771-AH771</f>
        <v>4089.5656324947558</v>
      </c>
      <c r="AK771" s="14">
        <f t="shared" si="226"/>
        <v>56022.479733816792</v>
      </c>
      <c r="AL771">
        <f t="shared" ref="AL771:AL834" si="241">AI771/AH771</f>
        <v>1.1058739417111034</v>
      </c>
      <c r="AM771">
        <f t="shared" si="228"/>
        <v>2.2539370639708947E-3</v>
      </c>
      <c r="AN771" s="15">
        <f t="shared" ref="AN771:AN834" si="242">IF(AND(Y771/X771&gt;1.1,Z771/X771&lt;0.9),1,0)</f>
        <v>0</v>
      </c>
    </row>
    <row r="772" spans="1:40" x14ac:dyDescent="0.25">
      <c r="A772" s="2">
        <v>40634</v>
      </c>
      <c r="B772" s="2">
        <v>40661</v>
      </c>
      <c r="C772" t="s">
        <v>15</v>
      </c>
      <c r="D772">
        <v>5900</v>
      </c>
      <c r="E772">
        <v>145</v>
      </c>
      <c r="F772">
        <v>157.9</v>
      </c>
      <c r="G772">
        <v>128.94999999999999</v>
      </c>
      <c r="H772">
        <v>134</v>
      </c>
      <c r="I772" t="s">
        <v>16</v>
      </c>
      <c r="J772">
        <v>115.1</v>
      </c>
      <c r="K772">
        <v>118.95</v>
      </c>
      <c r="L772">
        <v>86.1</v>
      </c>
      <c r="M772">
        <v>93.7</v>
      </c>
      <c r="N772">
        <v>5826.05</v>
      </c>
      <c r="O772">
        <v>260.10000000000002</v>
      </c>
      <c r="P772">
        <f>VLOOKUP($A772,Sheet2!$A:$E,2,0)</f>
        <v>5835</v>
      </c>
      <c r="Q772">
        <f>VLOOKUP($A772,Sheet2!$A:$E,3,0)</f>
        <v>5860.2</v>
      </c>
      <c r="R772">
        <f>VLOOKUP($A772,Sheet2!$A:$E,4,0)</f>
        <v>5810.4</v>
      </c>
      <c r="S772">
        <f>VLOOKUP($A772,Sheet2!$A:$E,5,0)</f>
        <v>5826.05</v>
      </c>
      <c r="T772">
        <f t="shared" si="229"/>
        <v>158.75</v>
      </c>
      <c r="U772">
        <f t="shared" si="230"/>
        <v>157.9</v>
      </c>
      <c r="V772">
        <f t="shared" si="231"/>
        <v>86.1</v>
      </c>
      <c r="W772">
        <f t="shared" si="232"/>
        <v>89.149999999999636</v>
      </c>
      <c r="X772" s="5">
        <f t="shared" si="233"/>
        <v>260.10000000000002</v>
      </c>
      <c r="Y772">
        <f t="shared" si="234"/>
        <v>277.7</v>
      </c>
      <c r="Z772">
        <f t="shared" si="235"/>
        <v>218.09999999999962</v>
      </c>
      <c r="AA772">
        <f t="shared" si="236"/>
        <v>227.7</v>
      </c>
      <c r="AB772">
        <f>IF(Z772/X772&lt;'model parameter'!$B$2,'model parameter'!$B$2,IF(Y772/X772&gt;'model parameter'!$B$1,'model parameter'!$B$1,AA772/X772))</f>
        <v>0.87543252595155696</v>
      </c>
      <c r="AC772">
        <f t="shared" si="227"/>
        <v>0.4951897733379782</v>
      </c>
      <c r="AD772">
        <f t="shared" si="225"/>
        <v>6.1858204731786133</v>
      </c>
      <c r="AF772">
        <f t="shared" ref="AF772:AF835" si="243">Z772/X772</f>
        <v>0.83852364475201691</v>
      </c>
      <c r="AG772">
        <f t="shared" si="237"/>
        <v>1.067666282199154</v>
      </c>
      <c r="AH772" s="14">
        <f t="shared" si="238"/>
        <v>19567.751714707349</v>
      </c>
      <c r="AI772">
        <f t="shared" si="239"/>
        <v>17017.868765817399</v>
      </c>
      <c r="AJ772" s="14">
        <f t="shared" si="240"/>
        <v>-2549.8829488899501</v>
      </c>
      <c r="AK772" s="14">
        <f t="shared" si="226"/>
        <v>53472.596784926842</v>
      </c>
      <c r="AL772">
        <f t="shared" si="241"/>
        <v>0.86968952866601279</v>
      </c>
      <c r="AM772">
        <f t="shared" si="228"/>
        <v>1.960225462807704E-3</v>
      </c>
      <c r="AN772" s="15">
        <f t="shared" si="242"/>
        <v>0</v>
      </c>
    </row>
    <row r="773" spans="1:40" x14ac:dyDescent="0.25">
      <c r="A773" s="2">
        <v>40637</v>
      </c>
      <c r="B773" s="2">
        <v>40661</v>
      </c>
      <c r="C773" t="s">
        <v>15</v>
      </c>
      <c r="D773">
        <v>5900</v>
      </c>
      <c r="E773">
        <v>125.3</v>
      </c>
      <c r="F773">
        <v>138.75</v>
      </c>
      <c r="G773">
        <v>83.5</v>
      </c>
      <c r="H773">
        <v>89.45</v>
      </c>
      <c r="I773" t="s">
        <v>16</v>
      </c>
      <c r="J773">
        <v>98.6</v>
      </c>
      <c r="K773">
        <v>137.80000000000001</v>
      </c>
      <c r="L773">
        <v>85.9</v>
      </c>
      <c r="M773">
        <v>129.9</v>
      </c>
      <c r="N773">
        <v>5908.45</v>
      </c>
      <c r="O773">
        <v>260.10000000000002</v>
      </c>
      <c r="P773">
        <f>VLOOKUP($A773,Sheet2!$A:$E,2,0)</f>
        <v>5842</v>
      </c>
      <c r="Q773">
        <f>VLOOKUP($A773,Sheet2!$A:$E,3,0)</f>
        <v>5918.7</v>
      </c>
      <c r="R773">
        <f>VLOOKUP($A773,Sheet2!$A:$E,4,0)</f>
        <v>5833.2</v>
      </c>
      <c r="S773">
        <f>VLOOKUP($A773,Sheet2!$A:$E,5,0)</f>
        <v>5908.45</v>
      </c>
      <c r="T773">
        <f t="shared" si="229"/>
        <v>119.10000000000036</v>
      </c>
      <c r="U773">
        <f t="shared" si="230"/>
        <v>138.75</v>
      </c>
      <c r="V773">
        <f t="shared" si="231"/>
        <v>85.9</v>
      </c>
      <c r="W773">
        <f t="shared" si="232"/>
        <v>102.19999999999982</v>
      </c>
      <c r="X773" s="5">
        <f t="shared" si="233"/>
        <v>223.89999999999998</v>
      </c>
      <c r="Y773">
        <f t="shared" si="234"/>
        <v>256.90000000000038</v>
      </c>
      <c r="Z773">
        <f t="shared" si="235"/>
        <v>185.69999999999982</v>
      </c>
      <c r="AA773">
        <f t="shared" si="236"/>
        <v>219.35000000000002</v>
      </c>
      <c r="AB773">
        <f>IF(Z773/X773&lt;'model parameter'!$B$2,'model parameter'!$B$2,IF(Y773/X773&gt;'model parameter'!$B$1,'model parameter'!$B$1,AA773/X773))</f>
        <v>1.1100000000000001</v>
      </c>
      <c r="AC773">
        <f t="shared" si="227"/>
        <v>0.54966064840515583</v>
      </c>
      <c r="AD773">
        <f t="shared" ref="AD773:AD836" si="244">(AB773-1)+AD772</f>
        <v>6.2958204731786136</v>
      </c>
      <c r="AF773">
        <f t="shared" si="243"/>
        <v>0.82938811969629223</v>
      </c>
      <c r="AG773">
        <f t="shared" si="237"/>
        <v>1.1473872264403771</v>
      </c>
      <c r="AH773" s="14">
        <f t="shared" si="238"/>
        <v>16850.935344466649</v>
      </c>
      <c r="AI773">
        <f t="shared" si="239"/>
        <v>18578.906524537797</v>
      </c>
      <c r="AJ773" s="14">
        <f t="shared" si="240"/>
        <v>1727.9711800711484</v>
      </c>
      <c r="AK773" s="14">
        <f t="shared" ref="AK773:AK836" si="245">AJ773+AK772</f>
        <v>55200.567964997987</v>
      </c>
      <c r="AL773">
        <f t="shared" si="241"/>
        <v>1.1025445261493192</v>
      </c>
      <c r="AM773">
        <f t="shared" si="228"/>
        <v>2.1612358540371497E-3</v>
      </c>
      <c r="AN773" s="15">
        <f t="shared" si="242"/>
        <v>1</v>
      </c>
    </row>
    <row r="774" spans="1:40" x14ac:dyDescent="0.25">
      <c r="A774" s="2">
        <v>40638</v>
      </c>
      <c r="B774" s="2">
        <v>40661</v>
      </c>
      <c r="C774" t="s">
        <v>15</v>
      </c>
      <c r="D774">
        <v>5900</v>
      </c>
      <c r="E774">
        <v>82</v>
      </c>
      <c r="F774">
        <v>121.2</v>
      </c>
      <c r="G774">
        <v>77.7</v>
      </c>
      <c r="H774">
        <v>88.15</v>
      </c>
      <c r="I774" t="s">
        <v>16</v>
      </c>
      <c r="J774">
        <v>134</v>
      </c>
      <c r="K774">
        <v>140</v>
      </c>
      <c r="L774">
        <v>89.35</v>
      </c>
      <c r="M774">
        <v>119.05</v>
      </c>
      <c r="N774">
        <v>5910.05</v>
      </c>
      <c r="O774">
        <v>260.10000000000002</v>
      </c>
      <c r="P774">
        <f>VLOOKUP($A774,Sheet2!$A:$E,2,0)</f>
        <v>5923.85</v>
      </c>
      <c r="Q774">
        <f>VLOOKUP($A774,Sheet2!$A:$E,3,0)</f>
        <v>5928.65</v>
      </c>
      <c r="R774">
        <f>VLOOKUP($A774,Sheet2!$A:$E,4,0)</f>
        <v>5855.85</v>
      </c>
      <c r="S774">
        <f>VLOOKUP($A774,Sheet2!$A:$E,5,0)</f>
        <v>5910.05</v>
      </c>
      <c r="T774">
        <f t="shared" si="229"/>
        <v>111.35000000000036</v>
      </c>
      <c r="U774">
        <f t="shared" si="230"/>
        <v>121.2</v>
      </c>
      <c r="V774">
        <f t="shared" si="231"/>
        <v>89.35</v>
      </c>
      <c r="W774">
        <f t="shared" si="232"/>
        <v>106.34999999999945</v>
      </c>
      <c r="X774" s="5">
        <f t="shared" si="233"/>
        <v>216</v>
      </c>
      <c r="Y774">
        <f t="shared" si="234"/>
        <v>251.35000000000036</v>
      </c>
      <c r="Z774">
        <f t="shared" si="235"/>
        <v>184.04999999999944</v>
      </c>
      <c r="AA774">
        <f t="shared" si="236"/>
        <v>207.2</v>
      </c>
      <c r="AB774">
        <f>IF(Z774/X774&lt;'model parameter'!$B$2,'model parameter'!$B$2,IF(Y774/X774&gt;'model parameter'!$B$1,'model parameter'!$B$1,AA774/X774))</f>
        <v>1.1100000000000001</v>
      </c>
      <c r="AC774">
        <f t="shared" ref="AC774:AC837" si="246">AB774*AC773</f>
        <v>0.610123319729723</v>
      </c>
      <c r="AD774">
        <f t="shared" si="244"/>
        <v>6.4058204731786139</v>
      </c>
      <c r="AF774">
        <f t="shared" si="243"/>
        <v>0.85208333333333075</v>
      </c>
      <c r="AG774">
        <f t="shared" si="237"/>
        <v>1.1636574074074091</v>
      </c>
      <c r="AH774" s="14">
        <f t="shared" si="238"/>
        <v>16258.038954276</v>
      </c>
      <c r="AI774">
        <f t="shared" si="239"/>
        <v>17921.710302625121</v>
      </c>
      <c r="AJ774" s="14">
        <f t="shared" si="240"/>
        <v>1663.6713483491203</v>
      </c>
      <c r="AK774" s="14">
        <f t="shared" si="245"/>
        <v>56864.239313347105</v>
      </c>
      <c r="AL774">
        <f t="shared" si="241"/>
        <v>1.1023291525520402</v>
      </c>
      <c r="AM774">
        <f t="shared" ref="AM774:AM837" si="247">AL774*AM773</f>
        <v>2.3823932874458562E-3</v>
      </c>
      <c r="AN774" s="15">
        <f t="shared" si="242"/>
        <v>1</v>
      </c>
    </row>
    <row r="775" spans="1:40" x14ac:dyDescent="0.25">
      <c r="A775" s="2">
        <v>40639</v>
      </c>
      <c r="B775" s="2">
        <v>40661</v>
      </c>
      <c r="C775" t="s">
        <v>15</v>
      </c>
      <c r="D775">
        <v>5900</v>
      </c>
      <c r="E775">
        <v>86</v>
      </c>
      <c r="F775">
        <v>111.45</v>
      </c>
      <c r="G775">
        <v>72.349999999999994</v>
      </c>
      <c r="H775">
        <v>95.9</v>
      </c>
      <c r="I775" t="s">
        <v>16</v>
      </c>
      <c r="J775">
        <v>123</v>
      </c>
      <c r="K775">
        <v>140.19999999999999</v>
      </c>
      <c r="L775">
        <v>90</v>
      </c>
      <c r="M775">
        <v>104.2</v>
      </c>
      <c r="N775">
        <v>5891.75</v>
      </c>
      <c r="O775">
        <v>260.10000000000002</v>
      </c>
      <c r="P775">
        <f>VLOOKUP($A775,Sheet2!$A:$E,2,0)</f>
        <v>5908</v>
      </c>
      <c r="Q775">
        <f>VLOOKUP($A775,Sheet2!$A:$E,3,0)</f>
        <v>5944.45</v>
      </c>
      <c r="R775">
        <f>VLOOKUP($A775,Sheet2!$A:$E,4,0)</f>
        <v>5868.8</v>
      </c>
      <c r="S775">
        <f>VLOOKUP($A775,Sheet2!$A:$E,5,0)</f>
        <v>5891.75</v>
      </c>
      <c r="T775">
        <f t="shared" si="229"/>
        <v>95.75</v>
      </c>
      <c r="U775">
        <f t="shared" si="230"/>
        <v>111.45</v>
      </c>
      <c r="V775">
        <f t="shared" si="231"/>
        <v>90</v>
      </c>
      <c r="W775">
        <f t="shared" si="232"/>
        <v>116.80000000000018</v>
      </c>
      <c r="X775" s="5">
        <f t="shared" si="233"/>
        <v>209</v>
      </c>
      <c r="Y775">
        <f t="shared" si="234"/>
        <v>235.95</v>
      </c>
      <c r="Z775">
        <f t="shared" si="235"/>
        <v>189.15000000000018</v>
      </c>
      <c r="AA775">
        <f t="shared" si="236"/>
        <v>200.10000000000002</v>
      </c>
      <c r="AB775">
        <f>IF(Z775/X775&lt;'model parameter'!$B$2,'model parameter'!$B$2,IF(Y775/X775&gt;'model parameter'!$B$1,'model parameter'!$B$1,AA775/X775))</f>
        <v>1.1100000000000001</v>
      </c>
      <c r="AC775">
        <f t="shared" si="246"/>
        <v>0.67723688489999256</v>
      </c>
      <c r="AD775">
        <f t="shared" si="244"/>
        <v>6.5158204731786142</v>
      </c>
      <c r="AF775">
        <f t="shared" si="243"/>
        <v>0.90502392344497695</v>
      </c>
      <c r="AG775">
        <f t="shared" si="237"/>
        <v>1.1289473684210525</v>
      </c>
      <c r="AH775" s="14">
        <f t="shared" si="238"/>
        <v>15732.6877224615</v>
      </c>
      <c r="AI775">
        <f t="shared" si="239"/>
        <v>17339.384536373378</v>
      </c>
      <c r="AJ775" s="14">
        <f t="shared" si="240"/>
        <v>1606.6968139118781</v>
      </c>
      <c r="AK775" s="14">
        <f t="shared" si="245"/>
        <v>58470.936127258981</v>
      </c>
      <c r="AL775">
        <f t="shared" si="241"/>
        <v>1.1021247508534733</v>
      </c>
      <c r="AM775">
        <f t="shared" si="247"/>
        <v>2.6256946083612516E-3</v>
      </c>
      <c r="AN775" s="15">
        <f t="shared" si="242"/>
        <v>0</v>
      </c>
    </row>
    <row r="776" spans="1:40" x14ac:dyDescent="0.25">
      <c r="A776" s="2">
        <v>40640</v>
      </c>
      <c r="B776" s="2">
        <v>40661</v>
      </c>
      <c r="C776" t="s">
        <v>15</v>
      </c>
      <c r="D776">
        <v>5900</v>
      </c>
      <c r="E776">
        <v>97.4</v>
      </c>
      <c r="F776">
        <v>109.9</v>
      </c>
      <c r="G776">
        <v>85.25</v>
      </c>
      <c r="H776">
        <v>97</v>
      </c>
      <c r="I776" t="s">
        <v>16</v>
      </c>
      <c r="J776">
        <v>99.35</v>
      </c>
      <c r="K776">
        <v>114.1</v>
      </c>
      <c r="L776">
        <v>89.7</v>
      </c>
      <c r="M776">
        <v>96.05</v>
      </c>
      <c r="N776">
        <v>5885.7</v>
      </c>
      <c r="O776">
        <v>260.10000000000002</v>
      </c>
      <c r="P776">
        <f>VLOOKUP($A776,Sheet2!$A:$E,2,0)</f>
        <v>5888.55</v>
      </c>
      <c r="Q776">
        <f>VLOOKUP($A776,Sheet2!$A:$E,3,0)</f>
        <v>5906.1</v>
      </c>
      <c r="R776">
        <f>VLOOKUP($A776,Sheet2!$A:$E,4,0)</f>
        <v>5866.25</v>
      </c>
      <c r="S776">
        <f>VLOOKUP($A776,Sheet2!$A:$E,5,0)</f>
        <v>5885.7</v>
      </c>
      <c r="T776">
        <f t="shared" si="229"/>
        <v>108</v>
      </c>
      <c r="U776">
        <f t="shared" si="230"/>
        <v>109.9</v>
      </c>
      <c r="V776">
        <f t="shared" si="231"/>
        <v>89.7</v>
      </c>
      <c r="W776">
        <f t="shared" si="232"/>
        <v>91.350000000000364</v>
      </c>
      <c r="X776" s="5">
        <f t="shared" si="233"/>
        <v>196.75</v>
      </c>
      <c r="Y776">
        <f t="shared" si="234"/>
        <v>222.1</v>
      </c>
      <c r="Z776">
        <f t="shared" si="235"/>
        <v>176.60000000000036</v>
      </c>
      <c r="AA776">
        <f t="shared" si="236"/>
        <v>193.05</v>
      </c>
      <c r="AB776">
        <f>IF(Z776/X776&lt;'model parameter'!$B$2,'model parameter'!$B$2,IF(Y776/X776&gt;'model parameter'!$B$1,'model parameter'!$B$1,AA776/X776))</f>
        <v>1.1100000000000001</v>
      </c>
      <c r="AC776">
        <f t="shared" si="246"/>
        <v>0.75173294223899179</v>
      </c>
      <c r="AD776">
        <f t="shared" si="244"/>
        <v>6.6258204731786146</v>
      </c>
      <c r="AF776">
        <f t="shared" si="243"/>
        <v>0.89758576874206031</v>
      </c>
      <c r="AG776">
        <f t="shared" si="237"/>
        <v>1.1288437102922491</v>
      </c>
      <c r="AH776" s="14">
        <f t="shared" si="238"/>
        <v>14813.323066786124</v>
      </c>
      <c r="AI776">
        <f t="shared" si="239"/>
        <v>16320.314445432836</v>
      </c>
      <c r="AJ776" s="14">
        <f t="shared" si="240"/>
        <v>1506.9913786467114</v>
      </c>
      <c r="AK776" s="14">
        <f t="shared" si="245"/>
        <v>59977.927505905696</v>
      </c>
      <c r="AL776">
        <f t="shared" si="241"/>
        <v>1.1017321617743983</v>
      </c>
      <c r="AM776">
        <f t="shared" si="247"/>
        <v>2.8928121970292239E-3</v>
      </c>
      <c r="AN776" s="15">
        <f t="shared" si="242"/>
        <v>1</v>
      </c>
    </row>
    <row r="777" spans="1:40" x14ac:dyDescent="0.25">
      <c r="A777" s="2">
        <v>40641</v>
      </c>
      <c r="B777" s="2">
        <v>40661</v>
      </c>
      <c r="C777" t="s">
        <v>15</v>
      </c>
      <c r="D777">
        <v>5900</v>
      </c>
      <c r="E777">
        <v>104.7</v>
      </c>
      <c r="F777">
        <v>130.69999999999999</v>
      </c>
      <c r="G777">
        <v>85.25</v>
      </c>
      <c r="H777">
        <v>116.25</v>
      </c>
      <c r="I777" t="s">
        <v>16</v>
      </c>
      <c r="J777">
        <v>97</v>
      </c>
      <c r="K777">
        <v>107.9</v>
      </c>
      <c r="L777">
        <v>61.25</v>
      </c>
      <c r="M777">
        <v>69</v>
      </c>
      <c r="N777">
        <v>5842</v>
      </c>
      <c r="O777">
        <v>260.10000000000002</v>
      </c>
      <c r="P777">
        <f>VLOOKUP($A777,Sheet2!$A:$E,2,0)</f>
        <v>5886.75</v>
      </c>
      <c r="Q777">
        <f>VLOOKUP($A777,Sheet2!$A:$E,3,0)</f>
        <v>5926.95</v>
      </c>
      <c r="R777">
        <f>VLOOKUP($A777,Sheet2!$A:$E,4,0)</f>
        <v>5822</v>
      </c>
      <c r="S777">
        <f>VLOOKUP($A777,Sheet2!$A:$E,5,0)</f>
        <v>5842</v>
      </c>
      <c r="T777">
        <f t="shared" si="229"/>
        <v>85.25</v>
      </c>
      <c r="U777">
        <f t="shared" si="230"/>
        <v>130.69999999999999</v>
      </c>
      <c r="V777">
        <f t="shared" si="231"/>
        <v>61.25</v>
      </c>
      <c r="W777">
        <f t="shared" si="232"/>
        <v>107.9</v>
      </c>
      <c r="X777" s="5">
        <f t="shared" si="233"/>
        <v>201.7</v>
      </c>
      <c r="Y777">
        <f t="shared" si="234"/>
        <v>201.7</v>
      </c>
      <c r="Z777">
        <f t="shared" si="235"/>
        <v>185.25</v>
      </c>
      <c r="AA777">
        <f t="shared" si="236"/>
        <v>185.25</v>
      </c>
      <c r="AB777">
        <f>IF(Z777/X777&lt;'model parameter'!$B$2,'model parameter'!$B$2,IF(Y777/X777&gt;'model parameter'!$B$1,'model parameter'!$B$1,AA777/X777))</f>
        <v>0.91844323252354987</v>
      </c>
      <c r="AC777">
        <f t="shared" si="246"/>
        <v>0.69042403346441861</v>
      </c>
      <c r="AD777">
        <f t="shared" si="244"/>
        <v>6.5442637057021642</v>
      </c>
      <c r="AF777">
        <f t="shared" si="243"/>
        <v>0.91844323252354987</v>
      </c>
      <c r="AG777">
        <f t="shared" si="237"/>
        <v>1</v>
      </c>
      <c r="AH777" s="14">
        <f t="shared" si="238"/>
        <v>15184.821437854949</v>
      </c>
      <c r="AI777">
        <f t="shared" si="239"/>
        <v>13836.436490735499</v>
      </c>
      <c r="AJ777" s="14">
        <f t="shared" si="240"/>
        <v>-1348.3849471194499</v>
      </c>
      <c r="AK777" s="14">
        <f t="shared" si="245"/>
        <v>58629.542558786248</v>
      </c>
      <c r="AL777">
        <f t="shared" si="241"/>
        <v>0.91120179103601451</v>
      </c>
      <c r="AM777">
        <f t="shared" si="247"/>
        <v>2.6359356550638567E-3</v>
      </c>
      <c r="AN777" s="15">
        <f t="shared" si="242"/>
        <v>0</v>
      </c>
    </row>
    <row r="778" spans="1:40" x14ac:dyDescent="0.25">
      <c r="A778" s="2">
        <v>40644</v>
      </c>
      <c r="B778" s="2">
        <v>40661</v>
      </c>
      <c r="C778" t="s">
        <v>15</v>
      </c>
      <c r="D778">
        <v>5900</v>
      </c>
      <c r="E778">
        <v>126</v>
      </c>
      <c r="F778">
        <v>145</v>
      </c>
      <c r="G778">
        <v>117.9</v>
      </c>
      <c r="H778">
        <v>140</v>
      </c>
      <c r="I778" t="s">
        <v>16</v>
      </c>
      <c r="J778">
        <v>67.099999999999994</v>
      </c>
      <c r="K778">
        <v>67.099999999999994</v>
      </c>
      <c r="L778">
        <v>41.1</v>
      </c>
      <c r="M778">
        <v>44.3</v>
      </c>
      <c r="N778">
        <v>5785.7</v>
      </c>
      <c r="O778">
        <v>260.10000000000002</v>
      </c>
      <c r="P778">
        <f>VLOOKUP($A778,Sheet2!$A:$E,2,0)</f>
        <v>5805.35</v>
      </c>
      <c r="Q778">
        <f>VLOOKUP($A778,Sheet2!$A:$E,3,0)</f>
        <v>5830.3</v>
      </c>
      <c r="R778">
        <f>VLOOKUP($A778,Sheet2!$A:$E,4,0)</f>
        <v>5777.9</v>
      </c>
      <c r="S778">
        <f>VLOOKUP($A778,Sheet2!$A:$E,5,0)</f>
        <v>5785.7</v>
      </c>
      <c r="T778">
        <f t="shared" si="229"/>
        <v>136.80000000000018</v>
      </c>
      <c r="U778">
        <f t="shared" si="230"/>
        <v>145</v>
      </c>
      <c r="V778">
        <f t="shared" si="231"/>
        <v>41.1</v>
      </c>
      <c r="W778">
        <f t="shared" si="232"/>
        <v>48.199999999999818</v>
      </c>
      <c r="X778" s="5">
        <f t="shared" si="233"/>
        <v>193.1</v>
      </c>
      <c r="Y778">
        <f t="shared" si="234"/>
        <v>203.90000000000018</v>
      </c>
      <c r="Z778">
        <f t="shared" si="235"/>
        <v>166.09999999999982</v>
      </c>
      <c r="AA778">
        <f t="shared" si="236"/>
        <v>184.3</v>
      </c>
      <c r="AB778">
        <f>IF(Z778/X778&lt;'model parameter'!$B$2,'model parameter'!$B$2,IF(Y778/X778&gt;'model parameter'!$B$1,'model parameter'!$B$1,AA778/X778))</f>
        <v>0.95442775763852938</v>
      </c>
      <c r="AC778">
        <f t="shared" si="246"/>
        <v>0.65895986207919399</v>
      </c>
      <c r="AD778">
        <f t="shared" si="244"/>
        <v>6.4986914633406938</v>
      </c>
      <c r="AF778">
        <f t="shared" si="243"/>
        <v>0.86017607457275935</v>
      </c>
      <c r="AG778">
        <f t="shared" si="237"/>
        <v>1.0559295701708968</v>
      </c>
      <c r="AH778" s="14">
        <f t="shared" si="238"/>
        <v>14539.38992448285</v>
      </c>
      <c r="AI778">
        <f t="shared" si="239"/>
        <v>13765.238359726598</v>
      </c>
      <c r="AJ778" s="14">
        <f t="shared" si="240"/>
        <v>-774.1515647562519</v>
      </c>
      <c r="AK778" s="14">
        <f t="shared" si="245"/>
        <v>57855.390994029993</v>
      </c>
      <c r="AL778">
        <f t="shared" si="241"/>
        <v>0.9467548797592491</v>
      </c>
      <c r="AM778">
        <f t="shared" si="247"/>
        <v>2.4955849441630992E-3</v>
      </c>
      <c r="AN778" s="15">
        <f t="shared" si="242"/>
        <v>0</v>
      </c>
    </row>
    <row r="779" spans="1:40" x14ac:dyDescent="0.25">
      <c r="A779" s="2">
        <v>40646</v>
      </c>
      <c r="B779" s="2">
        <v>40661</v>
      </c>
      <c r="C779" t="s">
        <v>15</v>
      </c>
      <c r="D779">
        <v>5900</v>
      </c>
      <c r="E779">
        <v>160</v>
      </c>
      <c r="F779">
        <v>177.45</v>
      </c>
      <c r="G779">
        <v>58.9</v>
      </c>
      <c r="H779">
        <v>63.35</v>
      </c>
      <c r="I779" t="s">
        <v>16</v>
      </c>
      <c r="J779">
        <v>34</v>
      </c>
      <c r="K779">
        <v>109</v>
      </c>
      <c r="L779">
        <v>27.1</v>
      </c>
      <c r="M779">
        <v>101.6</v>
      </c>
      <c r="N779">
        <v>5911.5</v>
      </c>
      <c r="O779">
        <v>260.10000000000002</v>
      </c>
      <c r="P779">
        <f>VLOOKUP($A779,Sheet2!$A:$E,2,0)</f>
        <v>5747.95</v>
      </c>
      <c r="Q779">
        <f>VLOOKUP($A779,Sheet2!$A:$E,3,0)</f>
        <v>5923.6</v>
      </c>
      <c r="R779">
        <f>VLOOKUP($A779,Sheet2!$A:$E,4,0)</f>
        <v>5735.55</v>
      </c>
      <c r="S779">
        <f>VLOOKUP($A779,Sheet2!$A:$E,5,0)</f>
        <v>5911.5</v>
      </c>
      <c r="T779">
        <f t="shared" si="229"/>
        <v>85.399999999999636</v>
      </c>
      <c r="U779">
        <f t="shared" si="230"/>
        <v>177.45</v>
      </c>
      <c r="V779">
        <f t="shared" si="231"/>
        <v>27.1</v>
      </c>
      <c r="W779">
        <f t="shared" si="232"/>
        <v>82.5</v>
      </c>
      <c r="X779" s="5">
        <f t="shared" si="233"/>
        <v>194</v>
      </c>
      <c r="Y779">
        <f t="shared" si="234"/>
        <v>204.54999999999998</v>
      </c>
      <c r="Z779">
        <f t="shared" si="235"/>
        <v>141.4</v>
      </c>
      <c r="AA779">
        <f t="shared" si="236"/>
        <v>164.95</v>
      </c>
      <c r="AB779">
        <f>IF(Z779/X779&lt;'model parameter'!$B$2,'model parameter'!$B$2,IF(Y779/X779&gt;'model parameter'!$B$1,'model parameter'!$B$1,AA779/X779))</f>
        <v>0.85025773195876286</v>
      </c>
      <c r="AC779">
        <f t="shared" si="246"/>
        <v>0.56028571778331471</v>
      </c>
      <c r="AD779">
        <f t="shared" si="244"/>
        <v>6.3489491952994568</v>
      </c>
      <c r="AF779">
        <f t="shared" si="243"/>
        <v>0.72886597938144337</v>
      </c>
      <c r="AG779">
        <f t="shared" si="237"/>
        <v>1.0543814432989689</v>
      </c>
      <c r="AH779" s="14">
        <f t="shared" si="238"/>
        <v>14606.935082859</v>
      </c>
      <c r="AI779">
        <f t="shared" si="239"/>
        <v>12315.044849176898</v>
      </c>
      <c r="AJ779" s="14">
        <f t="shared" si="240"/>
        <v>-2291.8902336821011</v>
      </c>
      <c r="AK779" s="14">
        <f t="shared" si="245"/>
        <v>55563.500760347888</v>
      </c>
      <c r="AL779">
        <f t="shared" si="241"/>
        <v>0.84309574728160486</v>
      </c>
      <c r="AM779">
        <f t="shared" si="247"/>
        <v>2.1040170534039103E-3</v>
      </c>
      <c r="AN779" s="15">
        <f t="shared" si="242"/>
        <v>0</v>
      </c>
    </row>
    <row r="780" spans="1:40" x14ac:dyDescent="0.25">
      <c r="A780" s="2">
        <v>40648</v>
      </c>
      <c r="B780" s="2">
        <v>40661</v>
      </c>
      <c r="C780" t="s">
        <v>15</v>
      </c>
      <c r="D780">
        <v>5900</v>
      </c>
      <c r="E780">
        <v>70.650000000000006</v>
      </c>
      <c r="F780">
        <v>125.7</v>
      </c>
      <c r="G780">
        <v>65.599999999999994</v>
      </c>
      <c r="H780">
        <v>111.95</v>
      </c>
      <c r="I780" t="s">
        <v>16</v>
      </c>
      <c r="J780">
        <v>94.95</v>
      </c>
      <c r="K780">
        <v>94.95</v>
      </c>
      <c r="L780">
        <v>44</v>
      </c>
      <c r="M780">
        <v>49.1</v>
      </c>
      <c r="N780">
        <v>5824.55</v>
      </c>
      <c r="O780">
        <v>260.10000000000002</v>
      </c>
      <c r="P780">
        <f>VLOOKUP($A780,Sheet2!$A:$E,2,0)</f>
        <v>5898.75</v>
      </c>
      <c r="Q780">
        <f>VLOOKUP($A780,Sheet2!$A:$E,3,0)</f>
        <v>5907.35</v>
      </c>
      <c r="R780">
        <f>VLOOKUP($A780,Sheet2!$A:$E,4,0)</f>
        <v>5806.45</v>
      </c>
      <c r="S780">
        <f>VLOOKUP($A780,Sheet2!$A:$E,5,0)</f>
        <v>5824.55</v>
      </c>
      <c r="T780">
        <f t="shared" si="229"/>
        <v>87.599999999999454</v>
      </c>
      <c r="U780">
        <f t="shared" si="230"/>
        <v>125.7</v>
      </c>
      <c r="V780">
        <f t="shared" si="231"/>
        <v>44</v>
      </c>
      <c r="W780">
        <f t="shared" si="232"/>
        <v>72.950000000000728</v>
      </c>
      <c r="X780" s="5">
        <f t="shared" si="233"/>
        <v>165.60000000000002</v>
      </c>
      <c r="Y780">
        <f t="shared" si="234"/>
        <v>182.54999999999944</v>
      </c>
      <c r="Z780">
        <f t="shared" si="235"/>
        <v>138.55000000000072</v>
      </c>
      <c r="AA780">
        <f t="shared" si="236"/>
        <v>161.05000000000001</v>
      </c>
      <c r="AB780">
        <f>IF(Z780/X780&lt;'model parameter'!$B$2,'model parameter'!$B$2,IF(Y780/X780&gt;'model parameter'!$B$1,'model parameter'!$B$1,AA780/X780))</f>
        <v>0.97252415458937191</v>
      </c>
      <c r="AC780">
        <f t="shared" si="246"/>
        <v>0.54489139401571751</v>
      </c>
      <c r="AD780">
        <f t="shared" si="244"/>
        <v>6.3214733498888283</v>
      </c>
      <c r="AF780">
        <f t="shared" si="243"/>
        <v>0.83665458937198489</v>
      </c>
      <c r="AG780">
        <f t="shared" si="237"/>
        <v>1.1023550724637645</v>
      </c>
      <c r="AH780" s="14">
        <f t="shared" si="238"/>
        <v>12475.510085211601</v>
      </c>
      <c r="AI780">
        <f t="shared" si="239"/>
        <v>12022.757785035099</v>
      </c>
      <c r="AJ780" s="14">
        <f t="shared" si="240"/>
        <v>-452.7523001765021</v>
      </c>
      <c r="AK780" s="14">
        <f t="shared" si="245"/>
        <v>55110.748460171388</v>
      </c>
      <c r="AL780">
        <f t="shared" si="241"/>
        <v>0.96370871434642247</v>
      </c>
      <c r="AM780">
        <f t="shared" si="247"/>
        <v>2.0276595694988307E-3</v>
      </c>
      <c r="AN780" s="15">
        <f t="shared" si="242"/>
        <v>1</v>
      </c>
    </row>
    <row r="781" spans="1:40" x14ac:dyDescent="0.25">
      <c r="A781" s="2">
        <v>40651</v>
      </c>
      <c r="B781" s="2">
        <v>40661</v>
      </c>
      <c r="C781" t="s">
        <v>15</v>
      </c>
      <c r="D781">
        <v>5900</v>
      </c>
      <c r="E781">
        <v>110</v>
      </c>
      <c r="F781">
        <v>189</v>
      </c>
      <c r="G781">
        <v>60.35</v>
      </c>
      <c r="H781">
        <v>181.5</v>
      </c>
      <c r="I781" t="s">
        <v>16</v>
      </c>
      <c r="J781">
        <v>50.5</v>
      </c>
      <c r="K781">
        <v>82.95</v>
      </c>
      <c r="L781">
        <v>20.100000000000001</v>
      </c>
      <c r="M781">
        <v>21.3</v>
      </c>
      <c r="N781">
        <v>5729.1</v>
      </c>
      <c r="O781">
        <v>260.10000000000002</v>
      </c>
      <c r="P781">
        <f>VLOOKUP($A781,Sheet2!$A:$E,2,0)</f>
        <v>5824.35</v>
      </c>
      <c r="Q781">
        <f>VLOOKUP($A781,Sheet2!$A:$E,3,0)</f>
        <v>5897.9</v>
      </c>
      <c r="R781">
        <f>VLOOKUP($A781,Sheet2!$A:$E,4,0)</f>
        <v>5722.25</v>
      </c>
      <c r="S781">
        <f>VLOOKUP($A781,Sheet2!$A:$E,5,0)</f>
        <v>5729.1</v>
      </c>
      <c r="T781">
        <f t="shared" si="229"/>
        <v>85.050000000000182</v>
      </c>
      <c r="U781">
        <f t="shared" si="230"/>
        <v>189</v>
      </c>
      <c r="V781">
        <f t="shared" si="231"/>
        <v>20.100000000000001</v>
      </c>
      <c r="W781">
        <f t="shared" si="232"/>
        <v>58.25</v>
      </c>
      <c r="X781" s="5">
        <f t="shared" si="233"/>
        <v>160.5</v>
      </c>
      <c r="Y781">
        <f t="shared" si="234"/>
        <v>209.1</v>
      </c>
      <c r="Z781">
        <f t="shared" si="235"/>
        <v>118.6</v>
      </c>
      <c r="AA781">
        <f t="shared" si="236"/>
        <v>202.8</v>
      </c>
      <c r="AB781">
        <f>IF(Z781/X781&lt;'model parameter'!$B$2,'model parameter'!$B$2,IF(Y781/X781&gt;'model parameter'!$B$1,'model parameter'!$B$1,AA781/X781))</f>
        <v>1.1100000000000001</v>
      </c>
      <c r="AC781">
        <f t="shared" si="246"/>
        <v>0.60482944735744648</v>
      </c>
      <c r="AD781">
        <f t="shared" si="244"/>
        <v>6.4314733498888286</v>
      </c>
      <c r="AF781">
        <f t="shared" si="243"/>
        <v>0.73894080996884737</v>
      </c>
      <c r="AG781">
        <f t="shared" si="237"/>
        <v>1.3028037383177569</v>
      </c>
      <c r="AH781" s="14">
        <f t="shared" si="238"/>
        <v>12092.754187746748</v>
      </c>
      <c r="AI781">
        <f t="shared" si="239"/>
        <v>13304.698870200611</v>
      </c>
      <c r="AJ781" s="14">
        <f t="shared" si="240"/>
        <v>1211.9446824538627</v>
      </c>
      <c r="AK781" s="14">
        <f t="shared" si="245"/>
        <v>56322.693142625249</v>
      </c>
      <c r="AL781">
        <f t="shared" si="241"/>
        <v>1.100220732484738</v>
      </c>
      <c r="AM781">
        <f t="shared" si="247"/>
        <v>2.2308730967836921E-3</v>
      </c>
      <c r="AN781" s="15">
        <f t="shared" si="242"/>
        <v>1</v>
      </c>
    </row>
    <row r="782" spans="1:40" x14ac:dyDescent="0.25">
      <c r="A782" s="2">
        <v>40652</v>
      </c>
      <c r="B782" s="2">
        <v>40661</v>
      </c>
      <c r="C782" t="s">
        <v>15</v>
      </c>
      <c r="D782">
        <v>5900</v>
      </c>
      <c r="E782">
        <v>196</v>
      </c>
      <c r="F782">
        <v>204.4</v>
      </c>
      <c r="G782">
        <v>142.69999999999999</v>
      </c>
      <c r="H782">
        <v>155.44999999999999</v>
      </c>
      <c r="I782" t="s">
        <v>16</v>
      </c>
      <c r="J782">
        <v>18</v>
      </c>
      <c r="K782">
        <v>28.85</v>
      </c>
      <c r="L782">
        <v>15.6</v>
      </c>
      <c r="M782">
        <v>21.4</v>
      </c>
      <c r="N782">
        <v>5740.75</v>
      </c>
      <c r="O782">
        <v>260.10000000000002</v>
      </c>
      <c r="P782">
        <f>VLOOKUP($A782,Sheet2!$A:$E,2,0)</f>
        <v>5716</v>
      </c>
      <c r="Q782">
        <f>VLOOKUP($A782,Sheet2!$A:$E,3,0)</f>
        <v>5762.95</v>
      </c>
      <c r="R782">
        <f>VLOOKUP($A782,Sheet2!$A:$E,4,0)</f>
        <v>5693.25</v>
      </c>
      <c r="S782">
        <f>VLOOKUP($A782,Sheet2!$A:$E,5,0)</f>
        <v>5740.75</v>
      </c>
      <c r="T782">
        <f t="shared" si="229"/>
        <v>165.90000000000055</v>
      </c>
      <c r="U782">
        <f t="shared" si="230"/>
        <v>204.4</v>
      </c>
      <c r="V782">
        <f t="shared" si="231"/>
        <v>15.6</v>
      </c>
      <c r="W782">
        <f t="shared" si="232"/>
        <v>5.6499999999996362</v>
      </c>
      <c r="X782" s="5">
        <f t="shared" si="233"/>
        <v>214</v>
      </c>
      <c r="Y782">
        <f t="shared" si="234"/>
        <v>220</v>
      </c>
      <c r="Z782">
        <f t="shared" si="235"/>
        <v>148.34999999999962</v>
      </c>
      <c r="AA782">
        <f t="shared" si="236"/>
        <v>176.85</v>
      </c>
      <c r="AB782">
        <f>IF(Z782/X782&lt;'model parameter'!$B$2,'model parameter'!$B$2,IF(Y782/X782&gt;'model parameter'!$B$1,'model parameter'!$B$1,AA782/X782))</f>
        <v>0.82640186915887848</v>
      </c>
      <c r="AC782">
        <f t="shared" si="246"/>
        <v>0.49983218581852529</v>
      </c>
      <c r="AD782">
        <f t="shared" si="244"/>
        <v>6.2578752190477074</v>
      </c>
      <c r="AF782">
        <f t="shared" si="243"/>
        <v>0.69322429906541883</v>
      </c>
      <c r="AG782">
        <f t="shared" si="237"/>
        <v>1.02803738317757</v>
      </c>
      <c r="AH782" s="14">
        <f t="shared" si="238"/>
        <v>16107.938602329001</v>
      </c>
      <c r="AI782">
        <f t="shared" si="239"/>
        <v>13206.895121814698</v>
      </c>
      <c r="AJ782" s="14">
        <f t="shared" si="240"/>
        <v>-2901.0434805143032</v>
      </c>
      <c r="AK782" s="14">
        <f t="shared" si="245"/>
        <v>53421.649662110947</v>
      </c>
      <c r="AL782">
        <f t="shared" si="241"/>
        <v>0.81989976792593133</v>
      </c>
      <c r="AM782">
        <f t="shared" si="247"/>
        <v>1.8290923343251529E-3</v>
      </c>
      <c r="AN782" s="15">
        <f t="shared" si="242"/>
        <v>0</v>
      </c>
    </row>
    <row r="783" spans="1:40" x14ac:dyDescent="0.25">
      <c r="A783" s="2">
        <v>40653</v>
      </c>
      <c r="B783" s="2">
        <v>40661</v>
      </c>
      <c r="C783" t="s">
        <v>15</v>
      </c>
      <c r="D783">
        <v>5900</v>
      </c>
      <c r="E783">
        <v>123.15</v>
      </c>
      <c r="F783">
        <v>147.55000000000001</v>
      </c>
      <c r="G783">
        <v>68</v>
      </c>
      <c r="H783">
        <v>71.7</v>
      </c>
      <c r="I783" t="s">
        <v>16</v>
      </c>
      <c r="J783">
        <v>27.4</v>
      </c>
      <c r="K783">
        <v>48</v>
      </c>
      <c r="L783">
        <v>18.600000000000001</v>
      </c>
      <c r="M783">
        <v>45.35</v>
      </c>
      <c r="N783">
        <v>5851.65</v>
      </c>
      <c r="O783">
        <v>260.10000000000002</v>
      </c>
      <c r="P783">
        <f>VLOOKUP($A783,Sheet2!$A:$E,2,0)</f>
        <v>5786.05</v>
      </c>
      <c r="Q783">
        <f>VLOOKUP($A783,Sheet2!$A:$E,3,0)</f>
        <v>5857.35</v>
      </c>
      <c r="R783">
        <f>VLOOKUP($A783,Sheet2!$A:$E,4,0)</f>
        <v>5759.65</v>
      </c>
      <c r="S783">
        <f>VLOOKUP($A783,Sheet2!$A:$E,5,0)</f>
        <v>5851.65</v>
      </c>
      <c r="T783">
        <f t="shared" si="229"/>
        <v>90.649999999999636</v>
      </c>
      <c r="U783">
        <f t="shared" si="230"/>
        <v>147.55000000000001</v>
      </c>
      <c r="V783">
        <f t="shared" si="231"/>
        <v>18.600000000000001</v>
      </c>
      <c r="W783">
        <f t="shared" si="232"/>
        <v>25.350000000000364</v>
      </c>
      <c r="X783" s="5">
        <f t="shared" si="233"/>
        <v>150.55000000000001</v>
      </c>
      <c r="Y783">
        <f t="shared" si="234"/>
        <v>166.15</v>
      </c>
      <c r="Z783">
        <f t="shared" si="235"/>
        <v>93.350000000000364</v>
      </c>
      <c r="AA783">
        <f t="shared" si="236"/>
        <v>117.05000000000001</v>
      </c>
      <c r="AB783">
        <f>IF(Z783/X783&lt;'model parameter'!$B$2,'model parameter'!$B$2,IF(Y783/X783&gt;'model parameter'!$B$1,'model parameter'!$B$1,AA783/X783))</f>
        <v>0.77748256393224846</v>
      </c>
      <c r="AC783">
        <f t="shared" si="246"/>
        <v>0.38861080936604708</v>
      </c>
      <c r="AD783">
        <f t="shared" si="244"/>
        <v>6.0353577829799558</v>
      </c>
      <c r="AF783">
        <f t="shared" si="243"/>
        <v>0.62005978080372204</v>
      </c>
      <c r="AG783">
        <f t="shared" si="237"/>
        <v>1.1036200597808037</v>
      </c>
      <c r="AH783" s="14">
        <f t="shared" si="238"/>
        <v>11346.004936810425</v>
      </c>
      <c r="AI783">
        <f t="shared" si="239"/>
        <v>8725.1601383070993</v>
      </c>
      <c r="AJ783" s="14">
        <f t="shared" si="240"/>
        <v>-2620.8447985033254</v>
      </c>
      <c r="AK783" s="14">
        <f t="shared" si="245"/>
        <v>50800.80486360762</v>
      </c>
      <c r="AL783">
        <f t="shared" si="241"/>
        <v>0.76900725734744002</v>
      </c>
      <c r="AM783">
        <f t="shared" si="247"/>
        <v>1.4065852794546126E-3</v>
      </c>
      <c r="AN783" s="15">
        <f t="shared" si="242"/>
        <v>1</v>
      </c>
    </row>
    <row r="784" spans="1:40" x14ac:dyDescent="0.25">
      <c r="A784" s="2">
        <v>40654</v>
      </c>
      <c r="B784" s="2">
        <v>40661</v>
      </c>
      <c r="C784" t="s">
        <v>15</v>
      </c>
      <c r="D784">
        <v>5900</v>
      </c>
      <c r="E784">
        <v>51</v>
      </c>
      <c r="F784">
        <v>61</v>
      </c>
      <c r="G784">
        <v>37.299999999999997</v>
      </c>
      <c r="H784">
        <v>44.35</v>
      </c>
      <c r="I784" t="s">
        <v>16</v>
      </c>
      <c r="J784">
        <v>54</v>
      </c>
      <c r="K784">
        <v>70.8</v>
      </c>
      <c r="L784">
        <v>43.95</v>
      </c>
      <c r="M784">
        <v>50.7</v>
      </c>
      <c r="N784">
        <v>5884.7</v>
      </c>
      <c r="O784">
        <v>260.10000000000002</v>
      </c>
      <c r="P784">
        <f>VLOOKUP($A784,Sheet2!$A:$E,2,0)</f>
        <v>5882.85</v>
      </c>
      <c r="Q784">
        <f>VLOOKUP($A784,Sheet2!$A:$E,3,0)</f>
        <v>5912.9</v>
      </c>
      <c r="R784">
        <f>VLOOKUP($A784,Sheet2!$A:$E,4,0)</f>
        <v>5864.35</v>
      </c>
      <c r="S784">
        <f>VLOOKUP($A784,Sheet2!$A:$E,5,0)</f>
        <v>5884.7</v>
      </c>
      <c r="T784">
        <f t="shared" si="229"/>
        <v>57.900000000000546</v>
      </c>
      <c r="U784">
        <f t="shared" si="230"/>
        <v>61</v>
      </c>
      <c r="V784">
        <f t="shared" si="231"/>
        <v>43.95</v>
      </c>
      <c r="W784">
        <f t="shared" si="232"/>
        <v>50.199999999999818</v>
      </c>
      <c r="X784" s="5">
        <f t="shared" si="233"/>
        <v>105</v>
      </c>
      <c r="Y784">
        <f t="shared" si="234"/>
        <v>128.70000000000056</v>
      </c>
      <c r="Z784">
        <f t="shared" si="235"/>
        <v>87.499999999999815</v>
      </c>
      <c r="AA784">
        <f t="shared" si="236"/>
        <v>95.050000000000011</v>
      </c>
      <c r="AB784">
        <f>IF(Z784/X784&lt;'model parameter'!$B$2,'model parameter'!$B$2,IF(Y784/X784&gt;'model parameter'!$B$1,'model parameter'!$B$1,AA784/X784))</f>
        <v>1.1100000000000001</v>
      </c>
      <c r="AC784">
        <f t="shared" si="246"/>
        <v>0.43135799839631228</v>
      </c>
      <c r="AD784">
        <f t="shared" si="244"/>
        <v>6.1453577829799562</v>
      </c>
      <c r="AF784">
        <f t="shared" si="243"/>
        <v>0.83333333333333159</v>
      </c>
      <c r="AG784">
        <f t="shared" si="237"/>
        <v>1.2257142857142911</v>
      </c>
      <c r="AH784" s="14">
        <f t="shared" si="238"/>
        <v>7927.4694212174991</v>
      </c>
      <c r="AI784">
        <f t="shared" si="239"/>
        <v>8687.6874377760996</v>
      </c>
      <c r="AJ784" s="14">
        <f t="shared" si="240"/>
        <v>760.21801655860054</v>
      </c>
      <c r="AK784" s="14">
        <f t="shared" si="245"/>
        <v>51561.022880166223</v>
      </c>
      <c r="AL784">
        <f t="shared" si="241"/>
        <v>1.095896682303676</v>
      </c>
      <c r="AM784">
        <f t="shared" si="247"/>
        <v>1.541472141131499E-3</v>
      </c>
      <c r="AN784" s="15">
        <f t="shared" si="242"/>
        <v>1</v>
      </c>
    </row>
    <row r="785" spans="1:40" x14ac:dyDescent="0.25">
      <c r="A785" s="2">
        <v>40658</v>
      </c>
      <c r="B785" s="2">
        <v>40661</v>
      </c>
      <c r="C785" t="s">
        <v>15</v>
      </c>
      <c r="D785">
        <v>5900</v>
      </c>
      <c r="E785">
        <v>55</v>
      </c>
      <c r="F785">
        <v>55</v>
      </c>
      <c r="G785">
        <v>32.65</v>
      </c>
      <c r="H785">
        <v>46.05</v>
      </c>
      <c r="I785" t="s">
        <v>16</v>
      </c>
      <c r="J785">
        <v>45</v>
      </c>
      <c r="K785">
        <v>59.85</v>
      </c>
      <c r="L785">
        <v>30</v>
      </c>
      <c r="M785">
        <v>35.299999999999997</v>
      </c>
      <c r="N785">
        <v>5874.5</v>
      </c>
      <c r="O785">
        <v>260.10000000000002</v>
      </c>
      <c r="P785">
        <f>VLOOKUP($A785,Sheet2!$A:$E,2,0)</f>
        <v>5859.6</v>
      </c>
      <c r="Q785">
        <f>VLOOKUP($A785,Sheet2!$A:$E,3,0)</f>
        <v>5906.6</v>
      </c>
      <c r="R785">
        <f>VLOOKUP($A785,Sheet2!$A:$E,4,0)</f>
        <v>5857</v>
      </c>
      <c r="S785">
        <f>VLOOKUP($A785,Sheet2!$A:$E,5,0)</f>
        <v>5874.5</v>
      </c>
      <c r="T785">
        <f t="shared" si="229"/>
        <v>53.25</v>
      </c>
      <c r="U785">
        <f t="shared" si="230"/>
        <v>55</v>
      </c>
      <c r="V785">
        <f t="shared" si="231"/>
        <v>30</v>
      </c>
      <c r="W785">
        <f t="shared" si="232"/>
        <v>39.25</v>
      </c>
      <c r="X785" s="5">
        <f t="shared" si="233"/>
        <v>100</v>
      </c>
      <c r="Y785">
        <f t="shared" si="234"/>
        <v>113.1</v>
      </c>
      <c r="Z785">
        <f t="shared" si="235"/>
        <v>71.900000000000006</v>
      </c>
      <c r="AA785">
        <f t="shared" si="236"/>
        <v>81.349999999999994</v>
      </c>
      <c r="AB785">
        <f>IF(Z785/X785&lt;'model parameter'!$B$2,'model parameter'!$B$2,IF(Y785/X785&gt;'model parameter'!$B$1,'model parameter'!$B$1,AA785/X785))</f>
        <v>1.1100000000000001</v>
      </c>
      <c r="AC785">
        <f t="shared" si="246"/>
        <v>0.47880737821990665</v>
      </c>
      <c r="AD785">
        <f t="shared" si="244"/>
        <v>6.2553577829799565</v>
      </c>
      <c r="AF785">
        <f t="shared" si="243"/>
        <v>0.71900000000000008</v>
      </c>
      <c r="AG785">
        <f t="shared" si="237"/>
        <v>1.131</v>
      </c>
      <c r="AH785" s="14">
        <f t="shared" si="238"/>
        <v>7552.2185413499992</v>
      </c>
      <c r="AI785">
        <f t="shared" si="239"/>
        <v>8271.7404618820019</v>
      </c>
      <c r="AJ785" s="14">
        <f t="shared" si="240"/>
        <v>719.5219205320027</v>
      </c>
      <c r="AK785" s="14">
        <f t="shared" si="245"/>
        <v>52280.544800698226</v>
      </c>
      <c r="AL785">
        <f t="shared" si="241"/>
        <v>1.0952729210089018</v>
      </c>
      <c r="AM785">
        <f t="shared" si="247"/>
        <v>1.688332694670943E-3</v>
      </c>
      <c r="AN785" s="15">
        <f t="shared" si="242"/>
        <v>1</v>
      </c>
    </row>
    <row r="786" spans="1:40" x14ac:dyDescent="0.25">
      <c r="A786" s="2">
        <v>40659</v>
      </c>
      <c r="B786" s="2">
        <v>40661</v>
      </c>
      <c r="C786" t="s">
        <v>15</v>
      </c>
      <c r="D786">
        <v>5900</v>
      </c>
      <c r="E786">
        <v>49.7</v>
      </c>
      <c r="F786">
        <v>113.5</v>
      </c>
      <c r="G786">
        <v>29.6</v>
      </c>
      <c r="H786">
        <v>42.35</v>
      </c>
      <c r="I786" t="s">
        <v>16</v>
      </c>
      <c r="J786">
        <v>31</v>
      </c>
      <c r="K786">
        <v>40.6</v>
      </c>
      <c r="L786">
        <v>10.050000000000001</v>
      </c>
      <c r="M786">
        <v>28.75</v>
      </c>
      <c r="N786">
        <v>5868.4</v>
      </c>
      <c r="O786">
        <v>260.10000000000002</v>
      </c>
      <c r="P786">
        <f>VLOOKUP($A786,Sheet2!$A:$E,2,0)</f>
        <v>5876.85</v>
      </c>
      <c r="Q786">
        <f>VLOOKUP($A786,Sheet2!$A:$E,3,0)</f>
        <v>5893.2</v>
      </c>
      <c r="R786">
        <f>VLOOKUP($A786,Sheet2!$A:$E,4,0)</f>
        <v>5791.55</v>
      </c>
      <c r="S786">
        <f>VLOOKUP($A786,Sheet2!$A:$E,5,0)</f>
        <v>5868.4</v>
      </c>
      <c r="T786">
        <f t="shared" si="229"/>
        <v>47.400000000000546</v>
      </c>
      <c r="U786">
        <f t="shared" si="230"/>
        <v>113.5</v>
      </c>
      <c r="V786">
        <f t="shared" si="231"/>
        <v>10.050000000000001</v>
      </c>
      <c r="W786">
        <f t="shared" si="232"/>
        <v>22.800000000000182</v>
      </c>
      <c r="X786" s="5">
        <f t="shared" si="233"/>
        <v>80.7</v>
      </c>
      <c r="Y786">
        <f t="shared" si="234"/>
        <v>123.55</v>
      </c>
      <c r="Z786">
        <f t="shared" si="235"/>
        <v>52.400000000000183</v>
      </c>
      <c r="AA786">
        <f t="shared" si="236"/>
        <v>71.099999999999994</v>
      </c>
      <c r="AB786">
        <f>IF(Z786/X786&lt;'model parameter'!$B$2,'model parameter'!$B$2,IF(Y786/X786&gt;'model parameter'!$B$1,'model parameter'!$B$1,AA786/X786))</f>
        <v>1.1100000000000001</v>
      </c>
      <c r="AC786">
        <f t="shared" si="246"/>
        <v>0.53147618982409639</v>
      </c>
      <c r="AD786">
        <f t="shared" si="244"/>
        <v>6.3653577829799568</v>
      </c>
      <c r="AF786">
        <f t="shared" si="243"/>
        <v>0.64931846344485977</v>
      </c>
      <c r="AG786">
        <f t="shared" si="237"/>
        <v>1.5309789343246591</v>
      </c>
      <c r="AH786" s="14">
        <f t="shared" si="238"/>
        <v>6103.7501450614491</v>
      </c>
      <c r="AI786">
        <f t="shared" si="239"/>
        <v>6666.1851349307744</v>
      </c>
      <c r="AJ786" s="14">
        <f t="shared" si="240"/>
        <v>562.43498986932536</v>
      </c>
      <c r="AK786" s="14">
        <f t="shared" si="245"/>
        <v>52842.979790567551</v>
      </c>
      <c r="AL786">
        <f t="shared" si="241"/>
        <v>1.0921458081511399</v>
      </c>
      <c r="AM786">
        <f t="shared" si="247"/>
        <v>1.8439054752493887E-3</v>
      </c>
      <c r="AN786" s="15">
        <f t="shared" si="242"/>
        <v>1</v>
      </c>
    </row>
    <row r="787" spans="1:40" x14ac:dyDescent="0.25">
      <c r="A787" s="2">
        <v>40660</v>
      </c>
      <c r="B787" s="2">
        <v>40661</v>
      </c>
      <c r="C787" t="s">
        <v>15</v>
      </c>
      <c r="D787">
        <v>5900</v>
      </c>
      <c r="E787">
        <v>32</v>
      </c>
      <c r="F787">
        <v>83</v>
      </c>
      <c r="G787">
        <v>29.2</v>
      </c>
      <c r="H787">
        <v>67.3</v>
      </c>
      <c r="I787" t="s">
        <v>16</v>
      </c>
      <c r="J787">
        <v>32.85</v>
      </c>
      <c r="K787">
        <v>36.799999999999997</v>
      </c>
      <c r="L787">
        <v>6.75</v>
      </c>
      <c r="M787">
        <v>8.3000000000000007</v>
      </c>
      <c r="N787">
        <v>5833.9</v>
      </c>
      <c r="O787">
        <v>260.10000000000002</v>
      </c>
      <c r="P787">
        <f>VLOOKUP($A787,Sheet2!$A:$E,2,0)</f>
        <v>5884.2</v>
      </c>
      <c r="Q787">
        <f>VLOOKUP($A787,Sheet2!$A:$E,3,0)</f>
        <v>5892.35</v>
      </c>
      <c r="R787">
        <f>VLOOKUP($A787,Sheet2!$A:$E,4,0)</f>
        <v>5819.95</v>
      </c>
      <c r="S787">
        <f>VLOOKUP($A787,Sheet2!$A:$E,5,0)</f>
        <v>5833.9</v>
      </c>
      <c r="T787">
        <f t="shared" si="229"/>
        <v>44.449999999999818</v>
      </c>
      <c r="U787">
        <f t="shared" si="230"/>
        <v>83</v>
      </c>
      <c r="V787">
        <f t="shared" si="231"/>
        <v>6.75</v>
      </c>
      <c r="W787">
        <f t="shared" si="232"/>
        <v>21.550000000000182</v>
      </c>
      <c r="X787" s="5">
        <f t="shared" si="233"/>
        <v>64.849999999999994</v>
      </c>
      <c r="Y787">
        <f t="shared" si="234"/>
        <v>89.75</v>
      </c>
      <c r="Z787">
        <f t="shared" si="235"/>
        <v>50.750000000000185</v>
      </c>
      <c r="AA787">
        <f t="shared" si="236"/>
        <v>75.599999999999994</v>
      </c>
      <c r="AB787">
        <f>IF(Z787/X787&lt;'model parameter'!$B$2,'model parameter'!$B$2,IF(Y787/X787&gt;'model parameter'!$B$1,'model parameter'!$B$1,AA787/X787))</f>
        <v>1.1100000000000001</v>
      </c>
      <c r="AC787">
        <f t="shared" si="246"/>
        <v>0.58993857070474709</v>
      </c>
      <c r="AD787">
        <f t="shared" si="244"/>
        <v>6.4753577829799571</v>
      </c>
      <c r="AF787">
        <f t="shared" si="243"/>
        <v>0.78257517347725813</v>
      </c>
      <c r="AG787">
        <f t="shared" si="237"/>
        <v>1.3839629915188898</v>
      </c>
      <c r="AH787" s="14">
        <f t="shared" si="238"/>
        <v>4914.204855881474</v>
      </c>
      <c r="AI787">
        <f t="shared" si="239"/>
        <v>5347.6332213464775</v>
      </c>
      <c r="AJ787" s="14">
        <f t="shared" si="240"/>
        <v>433.42836546500348</v>
      </c>
      <c r="AK787" s="14">
        <f t="shared" si="245"/>
        <v>53276.408156032558</v>
      </c>
      <c r="AL787">
        <f t="shared" si="241"/>
        <v>1.0881990837126505</v>
      </c>
      <c r="AM787">
        <f t="shared" si="247"/>
        <v>2.0065362486191242E-3</v>
      </c>
      <c r="AN787" s="15">
        <f t="shared" si="242"/>
        <v>1</v>
      </c>
    </row>
    <row r="788" spans="1:40" x14ac:dyDescent="0.25">
      <c r="A788" s="2">
        <v>40661</v>
      </c>
      <c r="B788" s="2">
        <v>40661</v>
      </c>
      <c r="C788" t="s">
        <v>15</v>
      </c>
      <c r="D788">
        <v>5900</v>
      </c>
      <c r="E788">
        <v>51</v>
      </c>
      <c r="F788">
        <v>120.9</v>
      </c>
      <c r="G788">
        <v>40</v>
      </c>
      <c r="H788">
        <v>113.1</v>
      </c>
      <c r="I788" t="s">
        <v>16</v>
      </c>
      <c r="J788">
        <v>10.9</v>
      </c>
      <c r="K788">
        <v>10.9</v>
      </c>
      <c r="L788">
        <v>0.05</v>
      </c>
      <c r="M788">
        <v>0.1</v>
      </c>
      <c r="N788">
        <v>5785.45</v>
      </c>
      <c r="O788">
        <v>260.10000000000002</v>
      </c>
      <c r="P788">
        <f>VLOOKUP($A788,Sheet2!$A:$E,2,0)</f>
        <v>5851.35</v>
      </c>
      <c r="Q788">
        <f>VLOOKUP($A788,Sheet2!$A:$E,3,0)</f>
        <v>5856.4</v>
      </c>
      <c r="R788">
        <f>VLOOKUP($A788,Sheet2!$A:$E,4,0)</f>
        <v>5776.95</v>
      </c>
      <c r="S788">
        <f>VLOOKUP($A788,Sheet2!$A:$E,5,0)</f>
        <v>5785.45</v>
      </c>
      <c r="T788">
        <f t="shared" si="229"/>
        <v>54.5</v>
      </c>
      <c r="U788">
        <f t="shared" si="230"/>
        <v>120.9</v>
      </c>
      <c r="V788">
        <f t="shared" si="231"/>
        <v>0.05</v>
      </c>
      <c r="W788">
        <f t="shared" si="232"/>
        <v>-3.6000000000003638</v>
      </c>
      <c r="X788" s="5">
        <f t="shared" si="233"/>
        <v>61.9</v>
      </c>
      <c r="Y788">
        <f t="shared" si="234"/>
        <v>120.95</v>
      </c>
      <c r="Z788">
        <f t="shared" si="235"/>
        <v>36.399999999999636</v>
      </c>
      <c r="AA788">
        <f t="shared" si="236"/>
        <v>113.19999999999999</v>
      </c>
      <c r="AB788">
        <f>IF(Z788/X788&lt;'model parameter'!$B$2,'model parameter'!$B$2,IF(Y788/X788&gt;'model parameter'!$B$1,'model parameter'!$B$1,AA788/X788))</f>
        <v>1.1100000000000001</v>
      </c>
      <c r="AC788">
        <f t="shared" si="246"/>
        <v>0.65483181348226938</v>
      </c>
      <c r="AD788">
        <f t="shared" si="244"/>
        <v>6.5853577829799574</v>
      </c>
      <c r="AF788">
        <f t="shared" si="243"/>
        <v>0.58804523424878252</v>
      </c>
      <c r="AG788">
        <f t="shared" si="237"/>
        <v>1.9539579967689824</v>
      </c>
      <c r="AH788" s="14">
        <f t="shared" si="238"/>
        <v>4692.8068367596497</v>
      </c>
      <c r="AI788">
        <f t="shared" si="239"/>
        <v>5102.2245055689582</v>
      </c>
      <c r="AJ788" s="14">
        <f t="shared" si="240"/>
        <v>409.41766880930845</v>
      </c>
      <c r="AK788" s="14">
        <f t="shared" si="245"/>
        <v>53685.825824841864</v>
      </c>
      <c r="AL788">
        <f t="shared" si="241"/>
        <v>1.087243665262815</v>
      </c>
      <c r="AM788">
        <f t="shared" si="247"/>
        <v>2.1815938254313555E-3</v>
      </c>
      <c r="AN788" s="15">
        <f t="shared" si="242"/>
        <v>1</v>
      </c>
    </row>
    <row r="789" spans="1:40" x14ac:dyDescent="0.25">
      <c r="A789" s="2">
        <v>40662</v>
      </c>
      <c r="B789" s="2">
        <v>40689</v>
      </c>
      <c r="C789" t="s">
        <v>15</v>
      </c>
      <c r="D789">
        <v>5800</v>
      </c>
      <c r="E789">
        <v>131.85</v>
      </c>
      <c r="F789">
        <v>158.19999999999999</v>
      </c>
      <c r="G789">
        <v>105.65</v>
      </c>
      <c r="H789">
        <v>137.65</v>
      </c>
      <c r="I789" t="s">
        <v>16</v>
      </c>
      <c r="J789">
        <v>135</v>
      </c>
      <c r="K789">
        <v>135.94999999999999</v>
      </c>
      <c r="L789">
        <v>78.75</v>
      </c>
      <c r="M789">
        <v>90.55</v>
      </c>
      <c r="N789">
        <v>5749.5</v>
      </c>
      <c r="O789">
        <v>266.85000000000002</v>
      </c>
      <c r="P789">
        <f>VLOOKUP($A789,Sheet2!$A:$E,2,0)</f>
        <v>5782.5</v>
      </c>
      <c r="Q789">
        <f>VLOOKUP($A789,Sheet2!$A:$E,3,0)</f>
        <v>5804.3</v>
      </c>
      <c r="R789">
        <f>VLOOKUP($A789,Sheet2!$A:$E,4,0)</f>
        <v>5706.05</v>
      </c>
      <c r="S789">
        <f>VLOOKUP($A789,Sheet2!$A:$E,5,0)</f>
        <v>5749.5</v>
      </c>
      <c r="T789">
        <f t="shared" si="229"/>
        <v>131.64999999999964</v>
      </c>
      <c r="U789">
        <f t="shared" si="230"/>
        <v>158.19999999999999</v>
      </c>
      <c r="V789">
        <f t="shared" si="231"/>
        <v>78.75</v>
      </c>
      <c r="W789">
        <f t="shared" si="232"/>
        <v>109.94999999999982</v>
      </c>
      <c r="X789" s="5">
        <f t="shared" si="233"/>
        <v>266.85000000000002</v>
      </c>
      <c r="Y789">
        <f t="shared" si="234"/>
        <v>267.59999999999962</v>
      </c>
      <c r="Z789">
        <f t="shared" si="235"/>
        <v>215.59999999999982</v>
      </c>
      <c r="AA789">
        <f t="shared" si="236"/>
        <v>228.2</v>
      </c>
      <c r="AB789">
        <f>IF(Z789/X789&lt;'model parameter'!$B$2,'model parameter'!$B$2,IF(Y789/X789&gt;'model parameter'!$B$1,'model parameter'!$B$1,AA789/X789))</f>
        <v>0.85516207607269989</v>
      </c>
      <c r="AC789">
        <f t="shared" si="246"/>
        <v>0.5599873330959485</v>
      </c>
      <c r="AD789">
        <f t="shared" si="244"/>
        <v>6.4405198590526576</v>
      </c>
      <c r="AF789">
        <f t="shared" si="243"/>
        <v>0.80794453813003486</v>
      </c>
      <c r="AG789">
        <f t="shared" si="237"/>
        <v>1.002810567734681</v>
      </c>
      <c r="AH789" s="14">
        <f t="shared" si="238"/>
        <v>20074.340402528473</v>
      </c>
      <c r="AI789">
        <f t="shared" si="239"/>
        <v>17055.3414663484</v>
      </c>
      <c r="AJ789" s="14">
        <f t="shared" si="240"/>
        <v>-3018.9989361800726</v>
      </c>
      <c r="AK789" s="14">
        <f t="shared" si="245"/>
        <v>50666.826888661788</v>
      </c>
      <c r="AL789">
        <f t="shared" si="241"/>
        <v>0.84960905934424558</v>
      </c>
      <c r="AM789">
        <f t="shared" si="247"/>
        <v>1.8535018778959482E-3</v>
      </c>
      <c r="AN789" s="15">
        <f t="shared" si="242"/>
        <v>0</v>
      </c>
    </row>
    <row r="790" spans="1:40" x14ac:dyDescent="0.25">
      <c r="A790" s="2">
        <v>40665</v>
      </c>
      <c r="B790" s="2">
        <v>40689</v>
      </c>
      <c r="C790" t="s">
        <v>15</v>
      </c>
      <c r="D790">
        <v>5800</v>
      </c>
      <c r="E790">
        <v>123.85</v>
      </c>
      <c r="F790">
        <v>168.1</v>
      </c>
      <c r="G790">
        <v>116.95</v>
      </c>
      <c r="H790">
        <v>151.80000000000001</v>
      </c>
      <c r="I790" t="s">
        <v>16</v>
      </c>
      <c r="J790">
        <v>97.05</v>
      </c>
      <c r="K790">
        <v>104.05</v>
      </c>
      <c r="L790">
        <v>70.099999999999994</v>
      </c>
      <c r="M790">
        <v>77.7</v>
      </c>
      <c r="N790">
        <v>5701.3</v>
      </c>
      <c r="O790">
        <v>266.85000000000002</v>
      </c>
      <c r="P790">
        <f>VLOOKUP($A790,Sheet2!$A:$E,2,0)</f>
        <v>5766.9</v>
      </c>
      <c r="Q790">
        <f>VLOOKUP($A790,Sheet2!$A:$E,3,0)</f>
        <v>5775.25</v>
      </c>
      <c r="R790">
        <f>VLOOKUP($A790,Sheet2!$A:$E,4,0)</f>
        <v>5687.7</v>
      </c>
      <c r="S790">
        <f>VLOOKUP($A790,Sheet2!$A:$E,5,0)</f>
        <v>5701.3</v>
      </c>
      <c r="T790">
        <f t="shared" si="229"/>
        <v>128.80000000000018</v>
      </c>
      <c r="U790">
        <f t="shared" si="230"/>
        <v>168.1</v>
      </c>
      <c r="V790">
        <f t="shared" si="231"/>
        <v>70.099999999999994</v>
      </c>
      <c r="W790">
        <f t="shared" si="232"/>
        <v>92.199999999999818</v>
      </c>
      <c r="X790" s="5">
        <f t="shared" si="233"/>
        <v>220.89999999999998</v>
      </c>
      <c r="Y790">
        <f t="shared" si="234"/>
        <v>238.2</v>
      </c>
      <c r="Z790">
        <f t="shared" si="235"/>
        <v>209.14999999999981</v>
      </c>
      <c r="AA790">
        <f t="shared" si="236"/>
        <v>229.5</v>
      </c>
      <c r="AB790">
        <f>IF(Z790/X790&lt;'model parameter'!$B$2,'model parameter'!$B$2,IF(Y790/X790&gt;'model parameter'!$B$1,'model parameter'!$B$1,AA790/X790))</f>
        <v>1.0389316432775013</v>
      </c>
      <c r="AC790">
        <f t="shared" si="246"/>
        <v>0.58178856018795932</v>
      </c>
      <c r="AD790">
        <f t="shared" si="244"/>
        <v>6.4794515023301589</v>
      </c>
      <c r="AF790">
        <f t="shared" si="243"/>
        <v>0.94680851063829707</v>
      </c>
      <c r="AG790">
        <f t="shared" si="237"/>
        <v>1.078315980081485</v>
      </c>
      <c r="AH790" s="14">
        <f t="shared" si="238"/>
        <v>16625.784816546147</v>
      </c>
      <c r="AI790">
        <f t="shared" si="239"/>
        <v>17152.770487729002</v>
      </c>
      <c r="AJ790" s="14">
        <f t="shared" si="240"/>
        <v>526.98567118285428</v>
      </c>
      <c r="AK790" s="14">
        <f t="shared" si="245"/>
        <v>51193.812559844642</v>
      </c>
      <c r="AL790">
        <f t="shared" si="241"/>
        <v>1.0316968899211538</v>
      </c>
      <c r="AM790">
        <f t="shared" si="247"/>
        <v>1.9122521228882681E-3</v>
      </c>
      <c r="AN790" s="15">
        <f t="shared" si="242"/>
        <v>0</v>
      </c>
    </row>
    <row r="791" spans="1:40" x14ac:dyDescent="0.25">
      <c r="A791" s="2">
        <v>40666</v>
      </c>
      <c r="B791" s="2">
        <v>40689</v>
      </c>
      <c r="C791" t="s">
        <v>15</v>
      </c>
      <c r="D791">
        <v>5800</v>
      </c>
      <c r="E791">
        <v>164.6</v>
      </c>
      <c r="F791">
        <v>264.89999999999998</v>
      </c>
      <c r="G791">
        <v>151.75</v>
      </c>
      <c r="H791">
        <v>257.89999999999998</v>
      </c>
      <c r="I791" t="s">
        <v>16</v>
      </c>
      <c r="J791">
        <v>73.25</v>
      </c>
      <c r="K791">
        <v>79.55</v>
      </c>
      <c r="L791">
        <v>27.2</v>
      </c>
      <c r="M791">
        <v>29.3</v>
      </c>
      <c r="N791">
        <v>5565.25</v>
      </c>
      <c r="O791">
        <v>266.85000000000002</v>
      </c>
      <c r="P791">
        <f>VLOOKUP($A791,Sheet2!$A:$E,2,0)</f>
        <v>5689.7</v>
      </c>
      <c r="Q791">
        <f>VLOOKUP($A791,Sheet2!$A:$E,3,0)</f>
        <v>5710.8</v>
      </c>
      <c r="R791">
        <f>VLOOKUP($A791,Sheet2!$A:$E,4,0)</f>
        <v>5554.85</v>
      </c>
      <c r="S791">
        <f>VLOOKUP($A791,Sheet2!$A:$E,5,0)</f>
        <v>5565.25</v>
      </c>
      <c r="T791">
        <f t="shared" si="229"/>
        <v>168.75</v>
      </c>
      <c r="U791">
        <f t="shared" si="230"/>
        <v>264.89999999999998</v>
      </c>
      <c r="V791">
        <f t="shared" si="231"/>
        <v>27.2</v>
      </c>
      <c r="W791">
        <f t="shared" si="232"/>
        <v>62.550000000000182</v>
      </c>
      <c r="X791" s="5">
        <f t="shared" si="233"/>
        <v>237.85</v>
      </c>
      <c r="Y791">
        <f t="shared" si="234"/>
        <v>292.09999999999997</v>
      </c>
      <c r="Z791">
        <f t="shared" si="235"/>
        <v>214.30000000000018</v>
      </c>
      <c r="AA791">
        <f t="shared" si="236"/>
        <v>287.2</v>
      </c>
      <c r="AB791">
        <f>IF(Z791/X791&lt;'model parameter'!$B$2,'model parameter'!$B$2,IF(Y791/X791&gt;'model parameter'!$B$1,'model parameter'!$B$1,AA791/X791))</f>
        <v>1.1100000000000001</v>
      </c>
      <c r="AC791">
        <f t="shared" si="246"/>
        <v>0.64578530180863492</v>
      </c>
      <c r="AD791">
        <f t="shared" si="244"/>
        <v>6.5894515023301592</v>
      </c>
      <c r="AF791">
        <f t="shared" si="243"/>
        <v>0.9009880176581887</v>
      </c>
      <c r="AG791">
        <f t="shared" si="237"/>
        <v>1.2280849274752994</v>
      </c>
      <c r="AH791" s="14">
        <f t="shared" si="238"/>
        <v>17897.885299296977</v>
      </c>
      <c r="AI791">
        <f t="shared" si="239"/>
        <v>19739.39858728234</v>
      </c>
      <c r="AJ791" s="14">
        <f t="shared" si="240"/>
        <v>1841.5132879853627</v>
      </c>
      <c r="AK791" s="14">
        <f t="shared" si="245"/>
        <v>53035.325847830005</v>
      </c>
      <c r="AL791">
        <f t="shared" si="241"/>
        <v>1.1028899927109097</v>
      </c>
      <c r="AM791">
        <f t="shared" si="247"/>
        <v>2.1090037298736636E-3</v>
      </c>
      <c r="AN791" s="15">
        <f t="shared" si="242"/>
        <v>0</v>
      </c>
    </row>
    <row r="792" spans="1:40" x14ac:dyDescent="0.25">
      <c r="A792" s="2">
        <v>40667</v>
      </c>
      <c r="B792" s="2">
        <v>40689</v>
      </c>
      <c r="C792" t="s">
        <v>15</v>
      </c>
      <c r="D792">
        <v>5800</v>
      </c>
      <c r="E792">
        <v>274.5</v>
      </c>
      <c r="F792">
        <v>306.14999999999998</v>
      </c>
      <c r="G792">
        <v>233</v>
      </c>
      <c r="H792">
        <v>278.14999999999998</v>
      </c>
      <c r="I792" t="s">
        <v>16</v>
      </c>
      <c r="J792">
        <v>27.85</v>
      </c>
      <c r="K792">
        <v>29.1</v>
      </c>
      <c r="L792">
        <v>17.7</v>
      </c>
      <c r="M792">
        <v>19.95</v>
      </c>
      <c r="N792">
        <v>5537.15</v>
      </c>
      <c r="O792">
        <v>266.85000000000002</v>
      </c>
      <c r="P792">
        <f>VLOOKUP($A792,Sheet2!$A:$E,2,0)</f>
        <v>5567.7</v>
      </c>
      <c r="Q792">
        <f>VLOOKUP($A792,Sheet2!$A:$E,3,0)</f>
        <v>5578.8</v>
      </c>
      <c r="R792">
        <f>VLOOKUP($A792,Sheet2!$A:$E,4,0)</f>
        <v>5503</v>
      </c>
      <c r="S792">
        <f>VLOOKUP($A792,Sheet2!$A:$E,5,0)</f>
        <v>5537.15</v>
      </c>
      <c r="T792">
        <f t="shared" si="229"/>
        <v>250.30000000000018</v>
      </c>
      <c r="U792">
        <f t="shared" si="230"/>
        <v>306.14999999999998</v>
      </c>
      <c r="V792">
        <f t="shared" si="231"/>
        <v>17.7</v>
      </c>
      <c r="W792">
        <f t="shared" si="232"/>
        <v>11.800000000000182</v>
      </c>
      <c r="X792" s="5">
        <f t="shared" si="233"/>
        <v>302.35000000000002</v>
      </c>
      <c r="Y792">
        <f t="shared" si="234"/>
        <v>323.84999999999997</v>
      </c>
      <c r="Z792">
        <f t="shared" si="235"/>
        <v>244.80000000000018</v>
      </c>
      <c r="AA792">
        <f t="shared" si="236"/>
        <v>298.09999999999997</v>
      </c>
      <c r="AB792">
        <f>IF(Z792/X792&lt;'model parameter'!$B$2,'model parameter'!$B$2,IF(Y792/X792&gt;'model parameter'!$B$1,'model parameter'!$B$1,AA792/X792))</f>
        <v>0.98594344302960124</v>
      </c>
      <c r="AC792">
        <f t="shared" si="246"/>
        <v>0.63670778392311567</v>
      </c>
      <c r="AD792">
        <f t="shared" si="244"/>
        <v>6.5753949453597604</v>
      </c>
      <c r="AF792">
        <f t="shared" si="243"/>
        <v>0.80965768149495676</v>
      </c>
      <c r="AG792">
        <f t="shared" si="237"/>
        <v>1.071109641144369</v>
      </c>
      <c r="AH792" s="14">
        <f t="shared" si="238"/>
        <v>22738.621649587723</v>
      </c>
      <c r="AI792">
        <f t="shared" si="239"/>
        <v>22294.025000582198</v>
      </c>
      <c r="AJ792" s="14">
        <f t="shared" si="240"/>
        <v>-444.59664900552525</v>
      </c>
      <c r="AK792" s="14">
        <f t="shared" si="245"/>
        <v>52590.729198824483</v>
      </c>
      <c r="AL792">
        <f t="shared" si="241"/>
        <v>0.98044751102960603</v>
      </c>
      <c r="AM792">
        <f t="shared" si="247"/>
        <v>2.067767457706789E-3</v>
      </c>
      <c r="AN792" s="15">
        <f t="shared" si="242"/>
        <v>0</v>
      </c>
    </row>
    <row r="793" spans="1:40" x14ac:dyDescent="0.25">
      <c r="A793" s="2">
        <v>40668</v>
      </c>
      <c r="B793" s="2">
        <v>40689</v>
      </c>
      <c r="C793" t="s">
        <v>15</v>
      </c>
      <c r="D793">
        <v>5800</v>
      </c>
      <c r="E793">
        <v>284.60000000000002</v>
      </c>
      <c r="F793">
        <v>362.4</v>
      </c>
      <c r="G793">
        <v>258</v>
      </c>
      <c r="H793">
        <v>349.65</v>
      </c>
      <c r="I793" t="s">
        <v>16</v>
      </c>
      <c r="J793">
        <v>20</v>
      </c>
      <c r="K793">
        <v>23.95</v>
      </c>
      <c r="L793">
        <v>10.7</v>
      </c>
      <c r="M793">
        <v>11.9</v>
      </c>
      <c r="N793">
        <v>5459.85</v>
      </c>
      <c r="O793">
        <v>266.85000000000002</v>
      </c>
      <c r="P793">
        <f>VLOOKUP($A793,Sheet2!$A:$E,2,0)</f>
        <v>5531.6</v>
      </c>
      <c r="Q793">
        <f>VLOOKUP($A793,Sheet2!$A:$E,3,0)</f>
        <v>5560.3</v>
      </c>
      <c r="R793">
        <f>VLOOKUP($A793,Sheet2!$A:$E,4,0)</f>
        <v>5443.65</v>
      </c>
      <c r="S793">
        <f>VLOOKUP($A793,Sheet2!$A:$E,5,0)</f>
        <v>5459.85</v>
      </c>
      <c r="T793">
        <f t="shared" si="229"/>
        <v>263.64999999999964</v>
      </c>
      <c r="U793">
        <f t="shared" si="230"/>
        <v>362.4</v>
      </c>
      <c r="V793">
        <f t="shared" si="231"/>
        <v>10.7</v>
      </c>
      <c r="W793">
        <f t="shared" si="232"/>
        <v>18.300000000000182</v>
      </c>
      <c r="X793" s="5">
        <f t="shared" si="233"/>
        <v>304.60000000000002</v>
      </c>
      <c r="Y793">
        <f t="shared" si="234"/>
        <v>373.09999999999997</v>
      </c>
      <c r="Z793">
        <f t="shared" si="235"/>
        <v>276.30000000000018</v>
      </c>
      <c r="AA793">
        <f t="shared" si="236"/>
        <v>361.54999999999995</v>
      </c>
      <c r="AB793">
        <f>IF(Z793/X793&lt;'model parameter'!$B$2,'model parameter'!$B$2,IF(Y793/X793&gt;'model parameter'!$B$1,'model parameter'!$B$1,AA793/X793))</f>
        <v>1.1100000000000001</v>
      </c>
      <c r="AC793">
        <f t="shared" si="246"/>
        <v>0.70674564015465846</v>
      </c>
      <c r="AD793">
        <f t="shared" si="244"/>
        <v>6.6853949453597608</v>
      </c>
      <c r="AF793">
        <f t="shared" si="243"/>
        <v>0.90709126723571953</v>
      </c>
      <c r="AG793">
        <f t="shared" si="237"/>
        <v>1.2248850952068284</v>
      </c>
      <c r="AH793" s="14">
        <f t="shared" si="238"/>
        <v>22907.484545528099</v>
      </c>
      <c r="AI793">
        <f t="shared" si="239"/>
        <v>25292.290715468574</v>
      </c>
      <c r="AJ793" s="14">
        <f t="shared" si="240"/>
        <v>2384.8061699404752</v>
      </c>
      <c r="AK793" s="14">
        <f t="shared" si="245"/>
        <v>54975.535368764962</v>
      </c>
      <c r="AL793">
        <f t="shared" si="241"/>
        <v>1.1041059818331747</v>
      </c>
      <c r="AM793">
        <f t="shared" si="247"/>
        <v>2.2830344190940418E-3</v>
      </c>
      <c r="AN793" s="15">
        <f t="shared" si="242"/>
        <v>0</v>
      </c>
    </row>
    <row r="794" spans="1:40" x14ac:dyDescent="0.25">
      <c r="A794" s="2">
        <v>40669</v>
      </c>
      <c r="B794" s="2">
        <v>40689</v>
      </c>
      <c r="C794" t="s">
        <v>15</v>
      </c>
      <c r="D794">
        <v>5800</v>
      </c>
      <c r="E794">
        <v>330</v>
      </c>
      <c r="F794">
        <v>339.3</v>
      </c>
      <c r="G794">
        <v>246.05</v>
      </c>
      <c r="H794">
        <v>258.55</v>
      </c>
      <c r="I794" t="s">
        <v>16</v>
      </c>
      <c r="J794">
        <v>13.95</v>
      </c>
      <c r="K794">
        <v>22.7</v>
      </c>
      <c r="L794">
        <v>11.3</v>
      </c>
      <c r="M794">
        <v>19.7</v>
      </c>
      <c r="N794">
        <v>5551.45</v>
      </c>
      <c r="O794">
        <v>266.85000000000002</v>
      </c>
      <c r="P794">
        <f>VLOOKUP($A794,Sheet2!$A:$E,2,0)</f>
        <v>5477.65</v>
      </c>
      <c r="Q794">
        <f>VLOOKUP($A794,Sheet2!$A:$E,3,0)</f>
        <v>5564.4</v>
      </c>
      <c r="R794">
        <f>VLOOKUP($A794,Sheet2!$A:$E,4,0)</f>
        <v>5472.45</v>
      </c>
      <c r="S794">
        <f>VLOOKUP($A794,Sheet2!$A:$E,5,0)</f>
        <v>5551.45</v>
      </c>
      <c r="T794">
        <f t="shared" si="229"/>
        <v>258.30000000000018</v>
      </c>
      <c r="U794">
        <f t="shared" si="230"/>
        <v>338.85000000000036</v>
      </c>
      <c r="V794">
        <f t="shared" si="231"/>
        <v>11.75</v>
      </c>
      <c r="W794">
        <f t="shared" si="232"/>
        <v>10.449999999999818</v>
      </c>
      <c r="X794" s="5">
        <f t="shared" si="233"/>
        <v>343.95</v>
      </c>
      <c r="Y794">
        <f t="shared" si="234"/>
        <v>351.05</v>
      </c>
      <c r="Z794">
        <f t="shared" si="235"/>
        <v>256.49999999999983</v>
      </c>
      <c r="AA794">
        <f t="shared" si="236"/>
        <v>278.25</v>
      </c>
      <c r="AB794">
        <f>IF(Z794/X794&lt;'model parameter'!$B$2,'model parameter'!$B$2,IF(Y794/X794&gt;'model parameter'!$B$1,'model parameter'!$B$1,AA794/X794))</f>
        <v>0.80898386393371136</v>
      </c>
      <c r="AC794">
        <f t="shared" si="246"/>
        <v>0.57174581879061992</v>
      </c>
      <c r="AD794">
        <f t="shared" si="244"/>
        <v>6.4943788092934724</v>
      </c>
      <c r="AF794">
        <f t="shared" si="243"/>
        <v>0.745747928477976</v>
      </c>
      <c r="AG794">
        <f t="shared" si="237"/>
        <v>1.020642535252217</v>
      </c>
      <c r="AH794" s="14">
        <f t="shared" si="238"/>
        <v>25860.708970085325</v>
      </c>
      <c r="AI794">
        <f t="shared" si="239"/>
        <v>20806.358789501497</v>
      </c>
      <c r="AJ794" s="14">
        <f t="shared" si="240"/>
        <v>-5054.3501805838278</v>
      </c>
      <c r="AK794" s="14">
        <f t="shared" si="245"/>
        <v>49921.185188181131</v>
      </c>
      <c r="AL794">
        <f t="shared" si="241"/>
        <v>0.80455484857625115</v>
      </c>
      <c r="AM794">
        <f t="shared" si="247"/>
        <v>1.8368264113485762E-3</v>
      </c>
      <c r="AN794" s="15">
        <f t="shared" si="242"/>
        <v>0</v>
      </c>
    </row>
    <row r="795" spans="1:40" x14ac:dyDescent="0.25">
      <c r="A795" s="2">
        <v>40672</v>
      </c>
      <c r="B795" s="2">
        <v>40689</v>
      </c>
      <c r="C795" t="s">
        <v>15</v>
      </c>
      <c r="D795">
        <v>5800</v>
      </c>
      <c r="E795">
        <v>259.85000000000002</v>
      </c>
      <c r="F795">
        <v>307.10000000000002</v>
      </c>
      <c r="G795">
        <v>237</v>
      </c>
      <c r="H795">
        <v>255.8</v>
      </c>
      <c r="I795" t="s">
        <v>16</v>
      </c>
      <c r="J795">
        <v>22</v>
      </c>
      <c r="K795">
        <v>24.7</v>
      </c>
      <c r="L795">
        <v>13.2</v>
      </c>
      <c r="M795">
        <v>17.7</v>
      </c>
      <c r="N795">
        <v>5551.1</v>
      </c>
      <c r="O795">
        <v>266.85000000000002</v>
      </c>
      <c r="P795">
        <f>VLOOKUP($A795,Sheet2!$A:$E,2,0)</f>
        <v>5575.2</v>
      </c>
      <c r="Q795">
        <f>VLOOKUP($A795,Sheet2!$A:$E,3,0)</f>
        <v>5586.05</v>
      </c>
      <c r="R795">
        <f>VLOOKUP($A795,Sheet2!$A:$E,4,0)</f>
        <v>5502.4</v>
      </c>
      <c r="S795">
        <f>VLOOKUP($A795,Sheet2!$A:$E,5,0)</f>
        <v>5551.1</v>
      </c>
      <c r="T795">
        <f t="shared" si="229"/>
        <v>238.64999999999964</v>
      </c>
      <c r="U795">
        <f t="shared" si="230"/>
        <v>307.10000000000002</v>
      </c>
      <c r="V795">
        <f t="shared" si="231"/>
        <v>13.2</v>
      </c>
      <c r="W795">
        <f t="shared" si="232"/>
        <v>23.050000000000182</v>
      </c>
      <c r="X795" s="5">
        <f t="shared" si="233"/>
        <v>281.85000000000002</v>
      </c>
      <c r="Y795">
        <f t="shared" si="234"/>
        <v>320.3</v>
      </c>
      <c r="Z795">
        <f t="shared" si="235"/>
        <v>260.05000000000018</v>
      </c>
      <c r="AA795">
        <f t="shared" si="236"/>
        <v>273.5</v>
      </c>
      <c r="AB795">
        <f>IF(Z795/X795&lt;'model parameter'!$B$2,'model parameter'!$B$2,IF(Y795/X795&gt;'model parameter'!$B$1,'model parameter'!$B$1,AA795/X795))</f>
        <v>1.1100000000000001</v>
      </c>
      <c r="AC795">
        <f t="shared" si="246"/>
        <v>0.63463785885758817</v>
      </c>
      <c r="AD795">
        <f t="shared" si="244"/>
        <v>6.6043788092934728</v>
      </c>
      <c r="AF795">
        <f t="shared" si="243"/>
        <v>0.92265389391520369</v>
      </c>
      <c r="AG795">
        <f t="shared" si="237"/>
        <v>1.1364200816036898</v>
      </c>
      <c r="AH795" s="14">
        <f t="shared" si="238"/>
        <v>21200.093042130975</v>
      </c>
      <c r="AI795">
        <f t="shared" si="239"/>
        <v>23399.731975150418</v>
      </c>
      <c r="AJ795" s="14">
        <f t="shared" si="240"/>
        <v>2199.6389330194434</v>
      </c>
      <c r="AK795" s="14">
        <f t="shared" si="245"/>
        <v>52120.824121200574</v>
      </c>
      <c r="AL795">
        <f t="shared" si="241"/>
        <v>1.1037560980816499</v>
      </c>
      <c r="AM795">
        <f t="shared" si="247"/>
        <v>2.0274083526434241E-3</v>
      </c>
      <c r="AN795" s="15">
        <f t="shared" si="242"/>
        <v>0</v>
      </c>
    </row>
    <row r="796" spans="1:40" x14ac:dyDescent="0.25">
      <c r="A796" s="2">
        <v>40673</v>
      </c>
      <c r="B796" s="2">
        <v>40689</v>
      </c>
      <c r="C796" t="s">
        <v>15</v>
      </c>
      <c r="D796">
        <v>5800</v>
      </c>
      <c r="E796">
        <v>263</v>
      </c>
      <c r="F796">
        <v>292.7</v>
      </c>
      <c r="G796">
        <v>216.55</v>
      </c>
      <c r="H796">
        <v>265.5</v>
      </c>
      <c r="I796" t="s">
        <v>16</v>
      </c>
      <c r="J796">
        <v>17.149999999999999</v>
      </c>
      <c r="K796">
        <v>23.65</v>
      </c>
      <c r="L796">
        <v>12</v>
      </c>
      <c r="M796">
        <v>14.1</v>
      </c>
      <c r="N796">
        <v>5541.25</v>
      </c>
      <c r="O796">
        <v>266.85000000000002</v>
      </c>
      <c r="P796">
        <f>VLOOKUP($A796,Sheet2!$A:$E,2,0)</f>
        <v>5555.55</v>
      </c>
      <c r="Q796">
        <f>VLOOKUP($A796,Sheet2!$A:$E,3,0)</f>
        <v>5592.9</v>
      </c>
      <c r="R796">
        <f>VLOOKUP($A796,Sheet2!$A:$E,4,0)</f>
        <v>5514.55</v>
      </c>
      <c r="S796">
        <f>VLOOKUP($A796,Sheet2!$A:$E,5,0)</f>
        <v>5541.25</v>
      </c>
      <c r="T796">
        <f t="shared" si="229"/>
        <v>230.75</v>
      </c>
      <c r="U796">
        <f t="shared" si="230"/>
        <v>292.7</v>
      </c>
      <c r="V796">
        <f t="shared" si="231"/>
        <v>12</v>
      </c>
      <c r="W796">
        <f t="shared" si="232"/>
        <v>9.4499999999998181</v>
      </c>
      <c r="X796" s="5">
        <f t="shared" si="233"/>
        <v>280.14999999999998</v>
      </c>
      <c r="Y796">
        <f t="shared" si="234"/>
        <v>304.7</v>
      </c>
      <c r="Z796">
        <f t="shared" si="235"/>
        <v>225.99999999999983</v>
      </c>
      <c r="AA796">
        <f t="shared" si="236"/>
        <v>279.60000000000002</v>
      </c>
      <c r="AB796">
        <f>IF(Z796/X796&lt;'model parameter'!$B$2,'model parameter'!$B$2,IF(Y796/X796&gt;'model parameter'!$B$1,'model parameter'!$B$1,AA796/X796))</f>
        <v>0.99803676601820468</v>
      </c>
      <c r="AC796">
        <f t="shared" si="246"/>
        <v>0.63339191624694513</v>
      </c>
      <c r="AD796">
        <f t="shared" si="244"/>
        <v>6.6024155753116771</v>
      </c>
      <c r="AF796">
        <f t="shared" si="243"/>
        <v>0.80671069070140944</v>
      </c>
      <c r="AG796">
        <f t="shared" si="237"/>
        <v>1.0876316259146885</v>
      </c>
      <c r="AH796" s="14">
        <f t="shared" si="238"/>
        <v>21072.507742976024</v>
      </c>
      <c r="AI796">
        <f t="shared" si="239"/>
        <v>20907.535080935198</v>
      </c>
      <c r="AJ796" s="14">
        <f t="shared" si="240"/>
        <v>-164.97266204082553</v>
      </c>
      <c r="AK796" s="14">
        <f t="shared" si="245"/>
        <v>51955.851459159749</v>
      </c>
      <c r="AL796">
        <f t="shared" si="241"/>
        <v>0.99217118987198782</v>
      </c>
      <c r="AM796">
        <f t="shared" si="247"/>
        <v>2.0115361575986329E-3</v>
      </c>
      <c r="AN796" s="15">
        <f t="shared" si="242"/>
        <v>0</v>
      </c>
    </row>
    <row r="797" spans="1:40" x14ac:dyDescent="0.25">
      <c r="A797" s="2">
        <v>40674</v>
      </c>
      <c r="B797" s="2">
        <v>40689</v>
      </c>
      <c r="C797" t="s">
        <v>15</v>
      </c>
      <c r="D797">
        <v>5800</v>
      </c>
      <c r="E797">
        <v>259.2</v>
      </c>
      <c r="F797">
        <v>282.7</v>
      </c>
      <c r="G797">
        <v>234.25</v>
      </c>
      <c r="H797">
        <v>246.35</v>
      </c>
      <c r="I797" t="s">
        <v>16</v>
      </c>
      <c r="J797">
        <v>13.4</v>
      </c>
      <c r="K797">
        <v>15.75</v>
      </c>
      <c r="L797">
        <v>11.3</v>
      </c>
      <c r="M797">
        <v>13.5</v>
      </c>
      <c r="N797">
        <v>5565.05</v>
      </c>
      <c r="O797">
        <v>266.85000000000002</v>
      </c>
      <c r="P797">
        <f>VLOOKUP($A797,Sheet2!$A:$E,2,0)</f>
        <v>5547.2</v>
      </c>
      <c r="Q797">
        <f>VLOOKUP($A797,Sheet2!$A:$E,3,0)</f>
        <v>5574.7</v>
      </c>
      <c r="R797">
        <f>VLOOKUP($A797,Sheet2!$A:$E,4,0)</f>
        <v>5525</v>
      </c>
      <c r="S797">
        <f>VLOOKUP($A797,Sheet2!$A:$E,5,0)</f>
        <v>5565.05</v>
      </c>
      <c r="T797">
        <f t="shared" si="229"/>
        <v>241.05000000000018</v>
      </c>
      <c r="U797">
        <f t="shared" si="230"/>
        <v>282.7</v>
      </c>
      <c r="V797">
        <f t="shared" si="231"/>
        <v>11.3</v>
      </c>
      <c r="W797">
        <f t="shared" si="232"/>
        <v>8.9499999999998181</v>
      </c>
      <c r="X797" s="5">
        <f t="shared" si="233"/>
        <v>272.59999999999997</v>
      </c>
      <c r="Y797">
        <f t="shared" si="234"/>
        <v>294</v>
      </c>
      <c r="Z797">
        <f t="shared" si="235"/>
        <v>243.19999999999982</v>
      </c>
      <c r="AA797">
        <f t="shared" si="236"/>
        <v>259.85000000000002</v>
      </c>
      <c r="AB797">
        <f>IF(Z797/X797&lt;'model parameter'!$B$2,'model parameter'!$B$2,IF(Y797/X797&gt;'model parameter'!$B$1,'model parameter'!$B$1,AA797/X797))</f>
        <v>0.95322817314746899</v>
      </c>
      <c r="AC797">
        <f t="shared" si="246"/>
        <v>0.60376701921045017</v>
      </c>
      <c r="AD797">
        <f t="shared" si="244"/>
        <v>6.5556437484591461</v>
      </c>
      <c r="AF797">
        <f t="shared" si="243"/>
        <v>0.89214966984592758</v>
      </c>
      <c r="AG797">
        <f t="shared" si="237"/>
        <v>1.0785033015407191</v>
      </c>
      <c r="AH797" s="14">
        <f t="shared" si="238"/>
        <v>20505.878914376095</v>
      </c>
      <c r="AI797">
        <f t="shared" si="239"/>
        <v>19427.363409960701</v>
      </c>
      <c r="AJ797" s="14">
        <f t="shared" si="240"/>
        <v>-1078.5155044153944</v>
      </c>
      <c r="AK797" s="14">
        <f t="shared" si="245"/>
        <v>50877.335954744354</v>
      </c>
      <c r="AL797">
        <f t="shared" si="241"/>
        <v>0.94740457071268092</v>
      </c>
      <c r="AM797">
        <f t="shared" si="247"/>
        <v>1.9057385498627685E-3</v>
      </c>
      <c r="AN797" s="15">
        <f t="shared" si="242"/>
        <v>0</v>
      </c>
    </row>
    <row r="798" spans="1:40" x14ac:dyDescent="0.25">
      <c r="A798" s="2">
        <v>40675</v>
      </c>
      <c r="B798" s="2">
        <v>40689</v>
      </c>
      <c r="C798" t="s">
        <v>15</v>
      </c>
      <c r="D798">
        <v>5800</v>
      </c>
      <c r="E798">
        <v>271.14999999999998</v>
      </c>
      <c r="F798">
        <v>330.4</v>
      </c>
      <c r="G798">
        <v>234</v>
      </c>
      <c r="H798">
        <v>321.14999999999998</v>
      </c>
      <c r="I798" t="s">
        <v>16</v>
      </c>
      <c r="J798">
        <v>11.3</v>
      </c>
      <c r="K798">
        <v>14</v>
      </c>
      <c r="L798">
        <v>6.35</v>
      </c>
      <c r="M798">
        <v>6.85</v>
      </c>
      <c r="N798">
        <v>5486.15</v>
      </c>
      <c r="O798">
        <v>266.85000000000002</v>
      </c>
      <c r="P798">
        <f>VLOOKUP($A798,Sheet2!$A:$E,2,0)</f>
        <v>5537.8</v>
      </c>
      <c r="Q798">
        <f>VLOOKUP($A798,Sheet2!$A:$E,3,0)</f>
        <v>5572.5</v>
      </c>
      <c r="R798">
        <f>VLOOKUP($A798,Sheet2!$A:$E,4,0)</f>
        <v>5476.3</v>
      </c>
      <c r="S798">
        <f>VLOOKUP($A798,Sheet2!$A:$E,5,0)</f>
        <v>5486.15</v>
      </c>
      <c r="T798">
        <f t="shared" si="229"/>
        <v>241.5</v>
      </c>
      <c r="U798">
        <f t="shared" si="230"/>
        <v>330.05000000000018</v>
      </c>
      <c r="V798">
        <f t="shared" si="231"/>
        <v>6.6999999999998181</v>
      </c>
      <c r="W798">
        <f t="shared" si="232"/>
        <v>6.5</v>
      </c>
      <c r="X798" s="5">
        <f t="shared" si="233"/>
        <v>282.45</v>
      </c>
      <c r="Y798">
        <f t="shared" si="234"/>
        <v>337.0999999999998</v>
      </c>
      <c r="Z798">
        <f t="shared" si="235"/>
        <v>240.5</v>
      </c>
      <c r="AA798">
        <f t="shared" si="236"/>
        <v>328</v>
      </c>
      <c r="AB798">
        <f>IF(Z798/X798&lt;'model parameter'!$B$2,'model parameter'!$B$2,IF(Y798/X798&gt;'model parameter'!$B$1,'model parameter'!$B$1,AA798/X798))</f>
        <v>1.1100000000000001</v>
      </c>
      <c r="AC798">
        <f t="shared" si="246"/>
        <v>0.67018139132359977</v>
      </c>
      <c r="AD798">
        <f t="shared" si="244"/>
        <v>6.6656437484591464</v>
      </c>
      <c r="AF798">
        <f t="shared" si="243"/>
        <v>0.8514781377234909</v>
      </c>
      <c r="AG798">
        <f t="shared" si="237"/>
        <v>1.193485572667728</v>
      </c>
      <c r="AH798" s="14">
        <f t="shared" si="238"/>
        <v>21245.123147715072</v>
      </c>
      <c r="AI798">
        <f t="shared" si="239"/>
        <v>23449.645612257707</v>
      </c>
      <c r="AJ798" s="14">
        <f t="shared" si="240"/>
        <v>2204.5224645426351</v>
      </c>
      <c r="AK798" s="14">
        <f t="shared" si="245"/>
        <v>53081.858419286989</v>
      </c>
      <c r="AL798">
        <f t="shared" si="241"/>
        <v>1.1037660478225908</v>
      </c>
      <c r="AM798">
        <f t="shared" si="247"/>
        <v>2.1034895073651833E-3</v>
      </c>
      <c r="AN798" s="15">
        <f t="shared" si="242"/>
        <v>1</v>
      </c>
    </row>
    <row r="799" spans="1:40" x14ac:dyDescent="0.25">
      <c r="A799" s="2">
        <v>40676</v>
      </c>
      <c r="B799" s="2">
        <v>40689</v>
      </c>
      <c r="C799" t="s">
        <v>15</v>
      </c>
      <c r="D799">
        <v>5800</v>
      </c>
      <c r="E799">
        <v>314.05</v>
      </c>
      <c r="F799">
        <v>334</v>
      </c>
      <c r="G799">
        <v>188.6</v>
      </c>
      <c r="H799">
        <v>248.95</v>
      </c>
      <c r="I799" t="s">
        <v>16</v>
      </c>
      <c r="J799">
        <v>7.05</v>
      </c>
      <c r="K799">
        <v>16.2</v>
      </c>
      <c r="L799">
        <v>5.3</v>
      </c>
      <c r="M799">
        <v>9.15</v>
      </c>
      <c r="N799">
        <v>5544.75</v>
      </c>
      <c r="O799">
        <v>266.85000000000002</v>
      </c>
      <c r="P799">
        <f>VLOOKUP($A799,Sheet2!$A:$E,2,0)</f>
        <v>5492.35</v>
      </c>
      <c r="Q799">
        <f>VLOOKUP($A799,Sheet2!$A:$E,3,0)</f>
        <v>5605</v>
      </c>
      <c r="R799">
        <f>VLOOKUP($A799,Sheet2!$A:$E,4,0)</f>
        <v>5472.15</v>
      </c>
      <c r="S799">
        <f>VLOOKUP($A799,Sheet2!$A:$E,5,0)</f>
        <v>5544.75</v>
      </c>
      <c r="T799">
        <f t="shared" si="229"/>
        <v>211.19999999999982</v>
      </c>
      <c r="U799">
        <f t="shared" si="230"/>
        <v>333.15000000000055</v>
      </c>
      <c r="V799">
        <f t="shared" si="231"/>
        <v>6.1499999999996362</v>
      </c>
      <c r="W799">
        <f t="shared" si="232"/>
        <v>-6.3999999999996362</v>
      </c>
      <c r="X799" s="5">
        <f t="shared" si="233"/>
        <v>321.10000000000002</v>
      </c>
      <c r="Y799">
        <f t="shared" si="234"/>
        <v>340.14999999999964</v>
      </c>
      <c r="Z799">
        <f t="shared" si="235"/>
        <v>182.20000000000036</v>
      </c>
      <c r="AA799">
        <f t="shared" si="236"/>
        <v>258.09999999999997</v>
      </c>
      <c r="AB799">
        <f>IF(Z799/X799&lt;'model parameter'!$B$2,'model parameter'!$B$2,IF(Y799/X799&gt;'model parameter'!$B$1,'model parameter'!$B$1,AA799/X799))</f>
        <v>0.80379943942696963</v>
      </c>
      <c r="AC799">
        <f t="shared" si="246"/>
        <v>0.53869142666029601</v>
      </c>
      <c r="AD799">
        <f t="shared" si="244"/>
        <v>6.4694431878861156</v>
      </c>
      <c r="AF799">
        <f t="shared" si="243"/>
        <v>0.56742447835565357</v>
      </c>
      <c r="AG799">
        <f t="shared" si="237"/>
        <v>1.0593273123637483</v>
      </c>
      <c r="AH799" s="14">
        <f t="shared" si="238"/>
        <v>24145.812449090849</v>
      </c>
      <c r="AI799">
        <f t="shared" si="239"/>
        <v>19296.208958102197</v>
      </c>
      <c r="AJ799" s="14">
        <f t="shared" si="240"/>
        <v>-4849.6034909886512</v>
      </c>
      <c r="AK799" s="14">
        <f t="shared" si="245"/>
        <v>48232.254928298338</v>
      </c>
      <c r="AL799">
        <f t="shared" si="241"/>
        <v>0.7991534349397611</v>
      </c>
      <c r="AM799">
        <f t="shared" si="247"/>
        <v>1.6810108651706321E-3</v>
      </c>
      <c r="AN799" s="15">
        <f t="shared" si="242"/>
        <v>0</v>
      </c>
    </row>
    <row r="800" spans="1:40" x14ac:dyDescent="0.25">
      <c r="A800" s="2">
        <v>40679</v>
      </c>
      <c r="B800" s="2">
        <v>40689</v>
      </c>
      <c r="C800" t="s">
        <v>15</v>
      </c>
      <c r="D800">
        <v>5800</v>
      </c>
      <c r="E800">
        <v>267.75</v>
      </c>
      <c r="F800">
        <v>320.64999999999998</v>
      </c>
      <c r="G800">
        <v>267.75</v>
      </c>
      <c r="H800">
        <v>309.85000000000002</v>
      </c>
      <c r="I800" t="s">
        <v>16</v>
      </c>
      <c r="J800">
        <v>7.85</v>
      </c>
      <c r="K800">
        <v>7.85</v>
      </c>
      <c r="L800">
        <v>3.65</v>
      </c>
      <c r="M800">
        <v>3.95</v>
      </c>
      <c r="N800">
        <v>5499</v>
      </c>
      <c r="O800">
        <v>266.85000000000002</v>
      </c>
      <c r="P800">
        <f>VLOOKUP($A800,Sheet2!$A:$E,2,0)</f>
        <v>5541.7</v>
      </c>
      <c r="Q800">
        <f>VLOOKUP($A800,Sheet2!$A:$E,3,0)</f>
        <v>5541.8</v>
      </c>
      <c r="R800">
        <f>VLOOKUP($A800,Sheet2!$A:$E,4,0)</f>
        <v>5487.65</v>
      </c>
      <c r="S800">
        <f>VLOOKUP($A800,Sheet2!$A:$E,5,0)</f>
        <v>5499</v>
      </c>
      <c r="T800">
        <f t="shared" si="229"/>
        <v>267.75</v>
      </c>
      <c r="U800">
        <f t="shared" si="230"/>
        <v>316</v>
      </c>
      <c r="V800">
        <f t="shared" si="231"/>
        <v>8.2999999999992724</v>
      </c>
      <c r="W800">
        <f t="shared" si="232"/>
        <v>7.85</v>
      </c>
      <c r="X800" s="5">
        <f t="shared" si="233"/>
        <v>275.60000000000002</v>
      </c>
      <c r="Y800">
        <f t="shared" si="234"/>
        <v>328.94999999999925</v>
      </c>
      <c r="Z800">
        <f t="shared" si="235"/>
        <v>275.60000000000002</v>
      </c>
      <c r="AA800">
        <f t="shared" si="236"/>
        <v>313.8</v>
      </c>
      <c r="AB800">
        <f>IF(Z800/X800&lt;'model parameter'!$B$2,'model parameter'!$B$2,IF(Y800/X800&gt;'model parameter'!$B$1,'model parameter'!$B$1,AA800/X800))</f>
        <v>1.1100000000000001</v>
      </c>
      <c r="AC800">
        <f t="shared" si="246"/>
        <v>0.5979474835929286</v>
      </c>
      <c r="AD800">
        <f t="shared" si="244"/>
        <v>6.5794431878861159</v>
      </c>
      <c r="AF800">
        <f t="shared" si="243"/>
        <v>1</v>
      </c>
      <c r="AG800">
        <f t="shared" si="237"/>
        <v>1.1935776487663252</v>
      </c>
      <c r="AH800" s="14">
        <f t="shared" si="238"/>
        <v>20731.0294422966</v>
      </c>
      <c r="AI800">
        <f t="shared" si="239"/>
        <v>22879.798255282796</v>
      </c>
      <c r="AJ800" s="14">
        <f t="shared" si="240"/>
        <v>2148.7688129861963</v>
      </c>
      <c r="AK800" s="14">
        <f t="shared" si="245"/>
        <v>50381.023741284531</v>
      </c>
      <c r="AL800">
        <f t="shared" si="241"/>
        <v>1.1036498847762068</v>
      </c>
      <c r="AM800">
        <f t="shared" si="247"/>
        <v>1.8552474476531198E-3</v>
      </c>
      <c r="AN800" s="15">
        <f t="shared" si="242"/>
        <v>0</v>
      </c>
    </row>
    <row r="801" spans="1:40" x14ac:dyDescent="0.25">
      <c r="A801" s="2">
        <v>40680</v>
      </c>
      <c r="B801" s="2">
        <v>40689</v>
      </c>
      <c r="C801" t="s">
        <v>15</v>
      </c>
      <c r="D801">
        <v>5800</v>
      </c>
      <c r="E801">
        <v>310.8</v>
      </c>
      <c r="F801">
        <v>373.9</v>
      </c>
      <c r="G801">
        <v>280</v>
      </c>
      <c r="H801">
        <v>349.65</v>
      </c>
      <c r="I801" t="s">
        <v>16</v>
      </c>
      <c r="J801">
        <v>4</v>
      </c>
      <c r="K801">
        <v>4.8499999999999996</v>
      </c>
      <c r="L801">
        <v>2.35</v>
      </c>
      <c r="M801">
        <v>2.8</v>
      </c>
      <c r="N801">
        <v>5438.95</v>
      </c>
      <c r="O801">
        <v>266.85000000000002</v>
      </c>
      <c r="P801">
        <f>VLOOKUP($A801,Sheet2!$A:$E,2,0)</f>
        <v>5496.1</v>
      </c>
      <c r="Q801">
        <f>VLOOKUP($A801,Sheet2!$A:$E,3,0)</f>
        <v>5523.85</v>
      </c>
      <c r="R801">
        <f>VLOOKUP($A801,Sheet2!$A:$E,4,0)</f>
        <v>5421.05</v>
      </c>
      <c r="S801">
        <f>VLOOKUP($A801,Sheet2!$A:$E,5,0)</f>
        <v>5438.95</v>
      </c>
      <c r="T801">
        <f t="shared" si="229"/>
        <v>281</v>
      </c>
      <c r="U801">
        <f t="shared" si="230"/>
        <v>373.9</v>
      </c>
      <c r="V801">
        <f t="shared" si="231"/>
        <v>2.35</v>
      </c>
      <c r="W801">
        <f t="shared" si="232"/>
        <v>3.8500000000003638</v>
      </c>
      <c r="X801" s="5">
        <f t="shared" si="233"/>
        <v>314.8</v>
      </c>
      <c r="Y801">
        <f t="shared" si="234"/>
        <v>376.25</v>
      </c>
      <c r="Z801">
        <f t="shared" si="235"/>
        <v>283.85000000000036</v>
      </c>
      <c r="AA801">
        <f t="shared" si="236"/>
        <v>352.45</v>
      </c>
      <c r="AB801">
        <f>IF(Z801/X801&lt;'model parameter'!$B$2,'model parameter'!$B$2,IF(Y801/X801&gt;'model parameter'!$B$1,'model parameter'!$B$1,AA801/X801))</f>
        <v>1.1100000000000001</v>
      </c>
      <c r="AC801">
        <f t="shared" si="246"/>
        <v>0.66372170678815079</v>
      </c>
      <c r="AD801">
        <f t="shared" si="244"/>
        <v>6.6894431878861162</v>
      </c>
      <c r="AF801">
        <f t="shared" si="243"/>
        <v>0.90168360864040775</v>
      </c>
      <c r="AG801">
        <f t="shared" si="237"/>
        <v>1.1952033036848793</v>
      </c>
      <c r="AH801" s="14">
        <f t="shared" si="238"/>
        <v>23672.996340457797</v>
      </c>
      <c r="AI801">
        <f t="shared" si="239"/>
        <v>26140.82254629254</v>
      </c>
      <c r="AJ801" s="14">
        <f t="shared" si="240"/>
        <v>2467.8262058347427</v>
      </c>
      <c r="AK801" s="14">
        <f t="shared" si="245"/>
        <v>52848.849947119277</v>
      </c>
      <c r="AL801">
        <f t="shared" si="241"/>
        <v>1.1042464659033111</v>
      </c>
      <c r="AM801">
        <f t="shared" si="247"/>
        <v>2.0486504374470959E-3</v>
      </c>
      <c r="AN801" s="15">
        <f t="shared" si="242"/>
        <v>0</v>
      </c>
    </row>
    <row r="802" spans="1:40" x14ac:dyDescent="0.25">
      <c r="A802" s="2">
        <v>40681</v>
      </c>
      <c r="B802" s="2">
        <v>40689</v>
      </c>
      <c r="C802" t="s">
        <v>15</v>
      </c>
      <c r="D802">
        <v>5800</v>
      </c>
      <c r="E802">
        <v>332.05</v>
      </c>
      <c r="F802">
        <v>398</v>
      </c>
      <c r="G802">
        <v>332.05</v>
      </c>
      <c r="H802">
        <v>373.3</v>
      </c>
      <c r="I802" t="s">
        <v>16</v>
      </c>
      <c r="J802">
        <v>3</v>
      </c>
      <c r="K802">
        <v>3.2</v>
      </c>
      <c r="L802">
        <v>2</v>
      </c>
      <c r="M802">
        <v>2.2999999999999998</v>
      </c>
      <c r="N802">
        <v>5420.6</v>
      </c>
      <c r="O802">
        <v>266.85000000000002</v>
      </c>
      <c r="P802">
        <f>VLOOKUP($A802,Sheet2!$A:$E,2,0)</f>
        <v>5448.2</v>
      </c>
      <c r="Q802">
        <f>VLOOKUP($A802,Sheet2!$A:$E,3,0)</f>
        <v>5460.5</v>
      </c>
      <c r="R802">
        <f>VLOOKUP($A802,Sheet2!$A:$E,4,0)</f>
        <v>5401.25</v>
      </c>
      <c r="S802">
        <f>VLOOKUP($A802,Sheet2!$A:$E,5,0)</f>
        <v>5420.6</v>
      </c>
      <c r="T802">
        <f t="shared" si="229"/>
        <v>342.69999999999982</v>
      </c>
      <c r="U802">
        <f t="shared" si="230"/>
        <v>398</v>
      </c>
      <c r="V802">
        <f t="shared" si="231"/>
        <v>2</v>
      </c>
      <c r="W802">
        <f t="shared" si="232"/>
        <v>-7.4499999999998181</v>
      </c>
      <c r="X802" s="5">
        <f t="shared" si="233"/>
        <v>335.05</v>
      </c>
      <c r="Y802">
        <f t="shared" si="234"/>
        <v>400</v>
      </c>
      <c r="Z802">
        <f t="shared" si="235"/>
        <v>324.60000000000019</v>
      </c>
      <c r="AA802">
        <f t="shared" si="236"/>
        <v>375.6</v>
      </c>
      <c r="AB802">
        <f>IF(Z802/X802&lt;'model parameter'!$B$2,'model parameter'!$B$2,IF(Y802/X802&gt;'model parameter'!$B$1,'model parameter'!$B$1,AA802/X802))</f>
        <v>1.1100000000000001</v>
      </c>
      <c r="AC802">
        <f t="shared" si="246"/>
        <v>0.73673109453484742</v>
      </c>
      <c r="AD802">
        <f t="shared" si="244"/>
        <v>6.7994431878861166</v>
      </c>
      <c r="AF802">
        <f t="shared" si="243"/>
        <v>0.96881062527980955</v>
      </c>
      <c r="AG802">
        <f t="shared" si="237"/>
        <v>1.1938516639307566</v>
      </c>
      <c r="AH802" s="14">
        <f t="shared" si="238"/>
        <v>25192.762403921173</v>
      </c>
      <c r="AI802">
        <f t="shared" si="239"/>
        <v>27825.407798663644</v>
      </c>
      <c r="AJ802" s="14">
        <f t="shared" si="240"/>
        <v>2632.6453947424707</v>
      </c>
      <c r="AK802" s="14">
        <f t="shared" si="245"/>
        <v>55481.495341861752</v>
      </c>
      <c r="AL802">
        <f t="shared" si="241"/>
        <v>1.104500068413804</v>
      </c>
      <c r="AM802">
        <f t="shared" si="247"/>
        <v>2.2627345483162867E-3</v>
      </c>
      <c r="AN802" s="15">
        <f t="shared" si="242"/>
        <v>0</v>
      </c>
    </row>
    <row r="803" spans="1:40" x14ac:dyDescent="0.25">
      <c r="A803" s="2">
        <v>40682</v>
      </c>
      <c r="B803" s="2">
        <v>40689</v>
      </c>
      <c r="C803" t="s">
        <v>15</v>
      </c>
      <c r="D803">
        <v>5800</v>
      </c>
      <c r="E803">
        <v>359.6</v>
      </c>
      <c r="F803">
        <v>388.5</v>
      </c>
      <c r="G803">
        <v>358.85</v>
      </c>
      <c r="H803">
        <v>370.1</v>
      </c>
      <c r="I803" t="s">
        <v>16</v>
      </c>
      <c r="J803">
        <v>2.7</v>
      </c>
      <c r="K803">
        <v>2.7</v>
      </c>
      <c r="L803">
        <v>1.55</v>
      </c>
      <c r="M803">
        <v>1.65</v>
      </c>
      <c r="N803">
        <v>5428.1</v>
      </c>
      <c r="O803">
        <v>266.85000000000002</v>
      </c>
      <c r="P803">
        <f>VLOOKUP($A803,Sheet2!$A:$E,2,0)</f>
        <v>5448.15</v>
      </c>
      <c r="Q803">
        <f>VLOOKUP($A803,Sheet2!$A:$E,3,0)</f>
        <v>5452.6</v>
      </c>
      <c r="R803">
        <f>VLOOKUP($A803,Sheet2!$A:$E,4,0)</f>
        <v>5411.25</v>
      </c>
      <c r="S803">
        <f>VLOOKUP($A803,Sheet2!$A:$E,5,0)</f>
        <v>5428.1</v>
      </c>
      <c r="T803">
        <f t="shared" si="229"/>
        <v>358.85</v>
      </c>
      <c r="U803">
        <f t="shared" si="230"/>
        <v>388.5</v>
      </c>
      <c r="V803">
        <f t="shared" si="231"/>
        <v>1.55</v>
      </c>
      <c r="W803">
        <f t="shared" si="232"/>
        <v>2.7</v>
      </c>
      <c r="X803" s="5">
        <f t="shared" si="233"/>
        <v>362.3</v>
      </c>
      <c r="Y803">
        <f t="shared" si="234"/>
        <v>390.05</v>
      </c>
      <c r="Z803">
        <f t="shared" si="235"/>
        <v>361.55</v>
      </c>
      <c r="AA803">
        <f t="shared" si="236"/>
        <v>371.75</v>
      </c>
      <c r="AB803">
        <f>IF(Z803/X803&lt;'model parameter'!$B$2,'model parameter'!$B$2,IF(Y803/X803&gt;'model parameter'!$B$1,'model parameter'!$B$1,AA803/X803))</f>
        <v>1.0260833563345293</v>
      </c>
      <c r="AC803">
        <f t="shared" si="246"/>
        <v>0.75594751419632766</v>
      </c>
      <c r="AD803">
        <f t="shared" si="244"/>
        <v>6.8255265442206454</v>
      </c>
      <c r="AF803">
        <f t="shared" si="243"/>
        <v>0.99792989235440244</v>
      </c>
      <c r="AG803">
        <f t="shared" si="237"/>
        <v>1.0765939828871101</v>
      </c>
      <c r="AH803" s="14">
        <f t="shared" si="238"/>
        <v>27237.879699199049</v>
      </c>
      <c r="AI803">
        <f t="shared" si="239"/>
        <v>27813.753788798498</v>
      </c>
      <c r="AJ803" s="14">
        <f t="shared" si="240"/>
        <v>575.87408959944878</v>
      </c>
      <c r="AK803" s="14">
        <f t="shared" si="245"/>
        <v>56057.3694314612</v>
      </c>
      <c r="AL803">
        <f t="shared" si="241"/>
        <v>1.0211423978649992</v>
      </c>
      <c r="AM803">
        <f t="shared" si="247"/>
        <v>2.3105741823996689E-3</v>
      </c>
      <c r="AN803" s="15">
        <f t="shared" si="242"/>
        <v>0</v>
      </c>
    </row>
    <row r="804" spans="1:40" x14ac:dyDescent="0.25">
      <c r="A804" s="2">
        <v>40683</v>
      </c>
      <c r="B804" s="2">
        <v>40689</v>
      </c>
      <c r="C804" t="s">
        <v>15</v>
      </c>
      <c r="D804">
        <v>5800</v>
      </c>
      <c r="E804">
        <v>360.45</v>
      </c>
      <c r="F804">
        <v>366.4</v>
      </c>
      <c r="G804">
        <v>275</v>
      </c>
      <c r="H804">
        <v>311.14999999999998</v>
      </c>
      <c r="I804" t="s">
        <v>16</v>
      </c>
      <c r="J804">
        <v>1.55</v>
      </c>
      <c r="K804">
        <v>2</v>
      </c>
      <c r="L804">
        <v>1</v>
      </c>
      <c r="M804">
        <v>1.25</v>
      </c>
      <c r="N804">
        <v>5486.35</v>
      </c>
      <c r="O804">
        <v>266.85000000000002</v>
      </c>
      <c r="P804">
        <f>VLOOKUP($A804,Sheet2!$A:$E,2,0)</f>
        <v>5450.65</v>
      </c>
      <c r="Q804">
        <f>VLOOKUP($A804,Sheet2!$A:$E,3,0)</f>
        <v>5517.55</v>
      </c>
      <c r="R804">
        <f>VLOOKUP($A804,Sheet2!$A:$E,4,0)</f>
        <v>5432.75</v>
      </c>
      <c r="S804">
        <f>VLOOKUP($A804,Sheet2!$A:$E,5,0)</f>
        <v>5486.35</v>
      </c>
      <c r="T804">
        <f t="shared" si="229"/>
        <v>284.44999999999982</v>
      </c>
      <c r="U804">
        <f t="shared" si="230"/>
        <v>366.4</v>
      </c>
      <c r="V804">
        <f t="shared" si="231"/>
        <v>1</v>
      </c>
      <c r="W804">
        <f t="shared" si="232"/>
        <v>-7.4499999999998181</v>
      </c>
      <c r="X804" s="5">
        <f t="shared" si="233"/>
        <v>362</v>
      </c>
      <c r="Y804">
        <f t="shared" si="234"/>
        <v>367.4</v>
      </c>
      <c r="Z804">
        <f t="shared" si="235"/>
        <v>267.55000000000018</v>
      </c>
      <c r="AA804">
        <f t="shared" si="236"/>
        <v>312.39999999999998</v>
      </c>
      <c r="AB804">
        <f>IF(Z804/X804&lt;'model parameter'!$B$2,'model parameter'!$B$2,IF(Y804/X804&gt;'model parameter'!$B$1,'model parameter'!$B$1,AA804/X804))</f>
        <v>0.86298342541436457</v>
      </c>
      <c r="AC804">
        <f t="shared" si="246"/>
        <v>0.65237017523462082</v>
      </c>
      <c r="AD804">
        <f t="shared" si="244"/>
        <v>6.6885099696350103</v>
      </c>
      <c r="AF804">
        <f t="shared" si="243"/>
        <v>0.73908839779005575</v>
      </c>
      <c r="AG804">
        <f t="shared" si="237"/>
        <v>1.0149171270718231</v>
      </c>
      <c r="AH804" s="14">
        <f t="shared" si="238"/>
        <v>27215.364646407001</v>
      </c>
      <c r="AI804">
        <f t="shared" si="239"/>
        <v>23365.744235768798</v>
      </c>
      <c r="AJ804" s="14">
        <f t="shared" si="240"/>
        <v>-3849.6204106382029</v>
      </c>
      <c r="AK804" s="14">
        <f t="shared" si="245"/>
        <v>52207.749020823001</v>
      </c>
      <c r="AL804">
        <f t="shared" si="241"/>
        <v>0.85854973980124738</v>
      </c>
      <c r="AM804">
        <f t="shared" si="247"/>
        <v>1.9837428630907158E-3</v>
      </c>
      <c r="AN804" s="15">
        <f t="shared" si="242"/>
        <v>0</v>
      </c>
    </row>
    <row r="805" spans="1:40" x14ac:dyDescent="0.25">
      <c r="A805" s="2">
        <v>40686</v>
      </c>
      <c r="B805" s="2">
        <v>40689</v>
      </c>
      <c r="C805" t="s">
        <v>15</v>
      </c>
      <c r="D805">
        <v>5800</v>
      </c>
      <c r="E805">
        <v>356.6</v>
      </c>
      <c r="F805">
        <v>430</v>
      </c>
      <c r="G805">
        <v>356.6</v>
      </c>
      <c r="H805">
        <v>412.85</v>
      </c>
      <c r="I805" t="s">
        <v>16</v>
      </c>
      <c r="J805">
        <v>0.65</v>
      </c>
      <c r="K805">
        <v>1</v>
      </c>
      <c r="L805">
        <v>0.65</v>
      </c>
      <c r="M805">
        <v>0.9</v>
      </c>
      <c r="N805">
        <v>5386.55</v>
      </c>
      <c r="O805">
        <v>266.85000000000002</v>
      </c>
      <c r="P805">
        <f>VLOOKUP($A805,Sheet2!$A:$E,2,0)</f>
        <v>5456.7</v>
      </c>
      <c r="Q805">
        <f>VLOOKUP($A805,Sheet2!$A:$E,3,0)</f>
        <v>5456.7</v>
      </c>
      <c r="R805">
        <f>VLOOKUP($A805,Sheet2!$A:$E,4,0)</f>
        <v>5373</v>
      </c>
      <c r="S805">
        <f>VLOOKUP($A805,Sheet2!$A:$E,5,0)</f>
        <v>5386.55</v>
      </c>
      <c r="T805">
        <f t="shared" si="229"/>
        <v>356.6</v>
      </c>
      <c r="U805">
        <f t="shared" si="230"/>
        <v>427.64999999999964</v>
      </c>
      <c r="V805">
        <f t="shared" si="231"/>
        <v>3</v>
      </c>
      <c r="W805">
        <f t="shared" si="232"/>
        <v>1</v>
      </c>
      <c r="X805" s="5">
        <f t="shared" si="233"/>
        <v>357.25</v>
      </c>
      <c r="Y805">
        <f t="shared" si="234"/>
        <v>433</v>
      </c>
      <c r="Z805">
        <f t="shared" si="235"/>
        <v>357.25</v>
      </c>
      <c r="AA805">
        <f t="shared" si="236"/>
        <v>413.75</v>
      </c>
      <c r="AB805">
        <f>IF(Z805/X805&lt;'model parameter'!$B$2,'model parameter'!$B$2,IF(Y805/X805&gt;'model parameter'!$B$1,'model parameter'!$B$1,AA805/X805))</f>
        <v>1.1100000000000001</v>
      </c>
      <c r="AC805">
        <f t="shared" si="246"/>
        <v>0.72413089451042922</v>
      </c>
      <c r="AD805">
        <f t="shared" si="244"/>
        <v>6.7985099696350106</v>
      </c>
      <c r="AF805">
        <f t="shared" si="243"/>
        <v>1</v>
      </c>
      <c r="AG805">
        <f t="shared" si="237"/>
        <v>1.212036389083275</v>
      </c>
      <c r="AH805" s="14">
        <f t="shared" si="238"/>
        <v>26858.876310532873</v>
      </c>
      <c r="AI805">
        <f t="shared" si="239"/>
        <v>29672.212371633443</v>
      </c>
      <c r="AJ805" s="14">
        <f t="shared" si="240"/>
        <v>2813.3360611005701</v>
      </c>
      <c r="AK805" s="14">
        <f t="shared" si="245"/>
        <v>55021.085081923571</v>
      </c>
      <c r="AL805">
        <f t="shared" si="241"/>
        <v>1.1047451140015603</v>
      </c>
      <c r="AM805">
        <f t="shared" si="247"/>
        <v>2.1915302354349343E-3</v>
      </c>
      <c r="AN805" s="15">
        <f t="shared" si="242"/>
        <v>0</v>
      </c>
    </row>
    <row r="806" spans="1:40" x14ac:dyDescent="0.25">
      <c r="A806" s="2">
        <v>40687</v>
      </c>
      <c r="B806" s="2">
        <v>40689</v>
      </c>
      <c r="C806" t="s">
        <v>15</v>
      </c>
      <c r="D806">
        <v>5800</v>
      </c>
      <c r="E806">
        <v>400</v>
      </c>
      <c r="F806">
        <v>435</v>
      </c>
      <c r="G806">
        <v>378.45</v>
      </c>
      <c r="H806">
        <v>406.8</v>
      </c>
      <c r="I806" t="s">
        <v>16</v>
      </c>
      <c r="J806">
        <v>0.55000000000000004</v>
      </c>
      <c r="K806">
        <v>0.85</v>
      </c>
      <c r="L806">
        <v>0.35</v>
      </c>
      <c r="M806">
        <v>0.45</v>
      </c>
      <c r="N806">
        <v>5394.85</v>
      </c>
      <c r="O806">
        <v>266.85000000000002</v>
      </c>
      <c r="P806">
        <f>VLOOKUP($A806,Sheet2!$A:$E,2,0)</f>
        <v>5385.1</v>
      </c>
      <c r="Q806">
        <f>VLOOKUP($A806,Sheet2!$A:$E,3,0)</f>
        <v>5422.6</v>
      </c>
      <c r="R806">
        <f>VLOOKUP($A806,Sheet2!$A:$E,4,0)</f>
        <v>5367.45</v>
      </c>
      <c r="S806">
        <f>VLOOKUP($A806,Sheet2!$A:$E,5,0)</f>
        <v>5394.85</v>
      </c>
      <c r="T806">
        <f t="shared" si="229"/>
        <v>378.45</v>
      </c>
      <c r="U806">
        <f t="shared" si="230"/>
        <v>432.90000000000055</v>
      </c>
      <c r="V806">
        <f t="shared" si="231"/>
        <v>2.4499999999998181</v>
      </c>
      <c r="W806">
        <f t="shared" si="232"/>
        <v>0.85</v>
      </c>
      <c r="X806" s="5">
        <f t="shared" si="233"/>
        <v>400.55</v>
      </c>
      <c r="Y806">
        <f t="shared" si="234"/>
        <v>437.44999999999982</v>
      </c>
      <c r="Z806">
        <f t="shared" si="235"/>
        <v>379.3</v>
      </c>
      <c r="AA806">
        <f t="shared" si="236"/>
        <v>407.25</v>
      </c>
      <c r="AB806">
        <f>IF(Z806/X806&lt;'model parameter'!$B$2,'model parameter'!$B$2,IF(Y806/X806&gt;'model parameter'!$B$1,'model parameter'!$B$1,AA806/X806))</f>
        <v>1.016727000374485</v>
      </c>
      <c r="AC806">
        <f t="shared" si="246"/>
        <v>0.7362434322540814</v>
      </c>
      <c r="AD806">
        <f t="shared" si="244"/>
        <v>6.8152369700094955</v>
      </c>
      <c r="AF806">
        <f t="shared" si="243"/>
        <v>0.94694794657346149</v>
      </c>
      <c r="AG806">
        <f t="shared" si="237"/>
        <v>1.092123330420671</v>
      </c>
      <c r="AH806" s="14">
        <f t="shared" si="238"/>
        <v>30108.548930185421</v>
      </c>
      <c r="AI806">
        <f t="shared" si="239"/>
        <v>30474.3155264995</v>
      </c>
      <c r="AJ806" s="14">
        <f t="shared" si="240"/>
        <v>365.76659631407892</v>
      </c>
      <c r="AK806" s="14">
        <f t="shared" si="245"/>
        <v>55386.851678237654</v>
      </c>
      <c r="AL806">
        <f t="shared" si="241"/>
        <v>1.012148263842346</v>
      </c>
      <c r="AM806">
        <f t="shared" si="247"/>
        <v>2.2181535229534766E-3</v>
      </c>
      <c r="AN806" s="15">
        <f t="shared" si="242"/>
        <v>0</v>
      </c>
    </row>
    <row r="807" spans="1:40" x14ac:dyDescent="0.25">
      <c r="A807" s="2">
        <v>40688</v>
      </c>
      <c r="B807" s="2">
        <v>40689</v>
      </c>
      <c r="C807" t="s">
        <v>15</v>
      </c>
      <c r="D807">
        <v>5800</v>
      </c>
      <c r="E807">
        <v>400</v>
      </c>
      <c r="F807">
        <v>465.2</v>
      </c>
      <c r="G807">
        <v>400</v>
      </c>
      <c r="H807">
        <v>443.95</v>
      </c>
      <c r="I807" t="s">
        <v>16</v>
      </c>
      <c r="J807">
        <v>0.2</v>
      </c>
      <c r="K807">
        <v>0.45</v>
      </c>
      <c r="L807">
        <v>0.2</v>
      </c>
      <c r="M807">
        <v>0.35</v>
      </c>
      <c r="N807">
        <v>5348.95</v>
      </c>
      <c r="O807">
        <v>266.85000000000002</v>
      </c>
      <c r="P807">
        <f>VLOOKUP($A807,Sheet2!$A:$E,2,0)</f>
        <v>5389.1</v>
      </c>
      <c r="Q807">
        <f>VLOOKUP($A807,Sheet2!$A:$E,3,0)</f>
        <v>5389.1</v>
      </c>
      <c r="R807">
        <f>VLOOKUP($A807,Sheet2!$A:$E,4,0)</f>
        <v>5328.7</v>
      </c>
      <c r="S807">
        <f>VLOOKUP($A807,Sheet2!$A:$E,5,0)</f>
        <v>5348.95</v>
      </c>
      <c r="T807">
        <f t="shared" si="229"/>
        <v>411.34999999999945</v>
      </c>
      <c r="U807">
        <f t="shared" si="230"/>
        <v>465.2</v>
      </c>
      <c r="V807">
        <f t="shared" si="231"/>
        <v>0.2</v>
      </c>
      <c r="W807">
        <f t="shared" si="232"/>
        <v>-10.899999999999636</v>
      </c>
      <c r="X807" s="5">
        <f t="shared" si="233"/>
        <v>400.2</v>
      </c>
      <c r="Y807">
        <f t="shared" si="234"/>
        <v>465.4</v>
      </c>
      <c r="Z807">
        <f t="shared" si="235"/>
        <v>389.10000000000036</v>
      </c>
      <c r="AA807">
        <f t="shared" si="236"/>
        <v>444.3</v>
      </c>
      <c r="AB807">
        <f>IF(Z807/X807&lt;'model parameter'!$B$2,'model parameter'!$B$2,IF(Y807/X807&gt;'model parameter'!$B$1,'model parameter'!$B$1,AA807/X807))</f>
        <v>1.1100000000000001</v>
      </c>
      <c r="AC807">
        <f t="shared" si="246"/>
        <v>0.81723020980203043</v>
      </c>
      <c r="AD807">
        <f t="shared" si="244"/>
        <v>6.9252369700094958</v>
      </c>
      <c r="AF807">
        <f t="shared" si="243"/>
        <v>0.97226386806596798</v>
      </c>
      <c r="AG807">
        <f t="shared" si="237"/>
        <v>1.1629185407296352</v>
      </c>
      <c r="AH807" s="14">
        <f t="shared" si="238"/>
        <v>30082.2813685947</v>
      </c>
      <c r="AI807">
        <f t="shared" si="239"/>
        <v>33245.196894563764</v>
      </c>
      <c r="AJ807" s="14">
        <f t="shared" si="240"/>
        <v>3162.9155259690633</v>
      </c>
      <c r="AK807" s="14">
        <f t="shared" si="245"/>
        <v>58549.767204206713</v>
      </c>
      <c r="AL807">
        <f t="shared" si="241"/>
        <v>1.1051421428851831</v>
      </c>
      <c r="AM807">
        <f t="shared" si="247"/>
        <v>2.4513749376051234E-3</v>
      </c>
      <c r="AN807" s="15">
        <f t="shared" si="242"/>
        <v>0</v>
      </c>
    </row>
    <row r="808" spans="1:40" x14ac:dyDescent="0.25">
      <c r="A808" s="2">
        <v>40689</v>
      </c>
      <c r="B808" s="2">
        <v>40689</v>
      </c>
      <c r="C808" t="s">
        <v>15</v>
      </c>
      <c r="D808">
        <v>5800</v>
      </c>
      <c r="E808">
        <v>428.95</v>
      </c>
      <c r="F808">
        <v>440.35</v>
      </c>
      <c r="G808">
        <v>382.05</v>
      </c>
      <c r="H808">
        <v>390</v>
      </c>
      <c r="I808" t="s">
        <v>16</v>
      </c>
      <c r="J808">
        <v>0.2</v>
      </c>
      <c r="K808">
        <v>0.2</v>
      </c>
      <c r="L808">
        <v>0.05</v>
      </c>
      <c r="M808">
        <v>0.1</v>
      </c>
      <c r="N808">
        <v>5412.35</v>
      </c>
      <c r="O808">
        <v>266.85000000000002</v>
      </c>
      <c r="P808">
        <f>VLOOKUP($A808,Sheet2!$A:$E,2,0)</f>
        <v>5372.75</v>
      </c>
      <c r="Q808">
        <f>VLOOKUP($A808,Sheet2!$A:$E,3,0)</f>
        <v>5422.2</v>
      </c>
      <c r="R808">
        <f>VLOOKUP($A808,Sheet2!$A:$E,4,0)</f>
        <v>5356.35</v>
      </c>
      <c r="S808">
        <f>VLOOKUP($A808,Sheet2!$A:$E,5,0)</f>
        <v>5412.35</v>
      </c>
      <c r="T808">
        <f t="shared" si="229"/>
        <v>382.05</v>
      </c>
      <c r="U808">
        <f t="shared" si="230"/>
        <v>440.35</v>
      </c>
      <c r="V808">
        <f t="shared" si="231"/>
        <v>0.05</v>
      </c>
      <c r="W808">
        <f t="shared" si="232"/>
        <v>0.2</v>
      </c>
      <c r="X808" s="5">
        <f t="shared" si="233"/>
        <v>429.15</v>
      </c>
      <c r="Y808">
        <f t="shared" si="234"/>
        <v>440.40000000000003</v>
      </c>
      <c r="Z808">
        <f t="shared" si="235"/>
        <v>382.25</v>
      </c>
      <c r="AA808">
        <f t="shared" si="236"/>
        <v>390.1</v>
      </c>
      <c r="AB808">
        <f>IF(Z808/X808&lt;'model parameter'!$B$2,'model parameter'!$B$2,IF(Y808/X808&gt;'model parameter'!$B$1,'model parameter'!$B$1,AA808/X808))</f>
        <v>0.90900617499708736</v>
      </c>
      <c r="AC808">
        <f t="shared" si="246"/>
        <v>0.74286730710421089</v>
      </c>
      <c r="AD808">
        <f t="shared" si="244"/>
        <v>6.8342431450065835</v>
      </c>
      <c r="AF808">
        <f t="shared" si="243"/>
        <v>0.8907142024933008</v>
      </c>
      <c r="AG808">
        <f t="shared" si="237"/>
        <v>1.0262146102761274</v>
      </c>
      <c r="AH808" s="14">
        <f t="shared" si="238"/>
        <v>32254.983963027524</v>
      </c>
      <c r="AI808">
        <f t="shared" si="239"/>
        <v>29189.001898286198</v>
      </c>
      <c r="AJ808" s="14">
        <f t="shared" si="240"/>
        <v>-3065.9820647413253</v>
      </c>
      <c r="AK808" s="14">
        <f t="shared" si="245"/>
        <v>55483.785139465384</v>
      </c>
      <c r="AL808">
        <f t="shared" si="241"/>
        <v>0.90494547855749286</v>
      </c>
      <c r="AM808">
        <f t="shared" si="247"/>
        <v>2.2183606660349125E-3</v>
      </c>
      <c r="AN808" s="15">
        <f t="shared" si="242"/>
        <v>0</v>
      </c>
    </row>
    <row r="809" spans="1:40" x14ac:dyDescent="0.25">
      <c r="A809" s="2">
        <v>40690</v>
      </c>
      <c r="B809" s="2">
        <v>40724</v>
      </c>
      <c r="C809" t="s">
        <v>15</v>
      </c>
      <c r="D809">
        <v>5400</v>
      </c>
      <c r="E809">
        <v>112.5</v>
      </c>
      <c r="F809">
        <v>112.5</v>
      </c>
      <c r="G809">
        <v>75.650000000000006</v>
      </c>
      <c r="H809">
        <v>80.95</v>
      </c>
      <c r="I809" t="s">
        <v>16</v>
      </c>
      <c r="J809">
        <v>119.9</v>
      </c>
      <c r="K809">
        <v>154.25</v>
      </c>
      <c r="L809">
        <v>118.55</v>
      </c>
      <c r="M809">
        <v>142.69999999999999</v>
      </c>
      <c r="N809">
        <v>5476.1</v>
      </c>
      <c r="O809">
        <v>232.4</v>
      </c>
      <c r="P809">
        <f>VLOOKUP($A809,Sheet2!$A:$E,2,0)</f>
        <v>5413.7</v>
      </c>
      <c r="Q809">
        <f>VLOOKUP($A809,Sheet2!$A:$E,3,0)</f>
        <v>5485.8</v>
      </c>
      <c r="R809">
        <f>VLOOKUP($A809,Sheet2!$A:$E,4,0)</f>
        <v>5413.6</v>
      </c>
      <c r="S809">
        <f>VLOOKUP($A809,Sheet2!$A:$E,5,0)</f>
        <v>5476.1</v>
      </c>
      <c r="T809">
        <f t="shared" si="229"/>
        <v>75.650000000000006</v>
      </c>
      <c r="U809">
        <f t="shared" si="230"/>
        <v>104.94999999999982</v>
      </c>
      <c r="V809">
        <f t="shared" si="231"/>
        <v>126.10000000000036</v>
      </c>
      <c r="W809">
        <f t="shared" si="232"/>
        <v>154.25</v>
      </c>
      <c r="X809" s="5">
        <f t="shared" si="233"/>
        <v>232.4</v>
      </c>
      <c r="Y809">
        <f t="shared" si="234"/>
        <v>238.60000000000036</v>
      </c>
      <c r="Z809">
        <f t="shared" si="235"/>
        <v>223.49999999999983</v>
      </c>
      <c r="AA809">
        <f t="shared" si="236"/>
        <v>223.64999999999998</v>
      </c>
      <c r="AB809">
        <f>IF(Z809/X809&lt;'model parameter'!$B$2,'model parameter'!$B$2,IF(Y809/X809&gt;'model parameter'!$B$1,'model parameter'!$B$1,AA809/X809))</f>
        <v>0.96234939759036131</v>
      </c>
      <c r="AC809">
        <f t="shared" si="246"/>
        <v>0.71489790548131127</v>
      </c>
      <c r="AD809">
        <f t="shared" si="244"/>
        <v>6.7965925425969447</v>
      </c>
      <c r="AF809">
        <f t="shared" si="243"/>
        <v>0.96170395869190972</v>
      </c>
      <c r="AG809">
        <f t="shared" si="237"/>
        <v>1.026678141135974</v>
      </c>
      <c r="AH809" s="14">
        <f t="shared" si="238"/>
        <v>17488.861840241399</v>
      </c>
      <c r="AI809">
        <f t="shared" si="239"/>
        <v>16714.339891516298</v>
      </c>
      <c r="AJ809" s="14">
        <f t="shared" si="240"/>
        <v>-774.52194872510154</v>
      </c>
      <c r="AK809" s="14">
        <f t="shared" si="245"/>
        <v>54709.263190740283</v>
      </c>
      <c r="AL809">
        <f t="shared" si="241"/>
        <v>0.95571341601298787</v>
      </c>
      <c r="AM809">
        <f t="shared" si="247"/>
        <v>2.1201170500850732E-3</v>
      </c>
      <c r="AN809" s="15">
        <f t="shared" si="242"/>
        <v>0</v>
      </c>
    </row>
    <row r="810" spans="1:40" x14ac:dyDescent="0.25">
      <c r="A810" s="2">
        <v>40693</v>
      </c>
      <c r="B810" s="2">
        <v>40724</v>
      </c>
      <c r="C810" t="s">
        <v>15</v>
      </c>
      <c r="D810">
        <v>5400</v>
      </c>
      <c r="E810">
        <v>74.7</v>
      </c>
      <c r="F810">
        <v>93.7</v>
      </c>
      <c r="G810">
        <v>68.95</v>
      </c>
      <c r="H810">
        <v>78.900000000000006</v>
      </c>
      <c r="I810" t="s">
        <v>16</v>
      </c>
      <c r="J810">
        <v>153</v>
      </c>
      <c r="K810">
        <v>160.69999999999999</v>
      </c>
      <c r="L810">
        <v>130.25</v>
      </c>
      <c r="M810">
        <v>142.6</v>
      </c>
      <c r="N810">
        <v>5473.1</v>
      </c>
      <c r="O810">
        <v>232.4</v>
      </c>
      <c r="P810">
        <f>VLOOKUP($A810,Sheet2!$A:$E,2,0)</f>
        <v>5493.75</v>
      </c>
      <c r="Q810">
        <f>VLOOKUP($A810,Sheet2!$A:$E,3,0)</f>
        <v>5509.3</v>
      </c>
      <c r="R810">
        <f>VLOOKUP($A810,Sheet2!$A:$E,4,0)</f>
        <v>5458.6</v>
      </c>
      <c r="S810">
        <f>VLOOKUP($A810,Sheet2!$A:$E,5,0)</f>
        <v>5473.1</v>
      </c>
      <c r="T810">
        <f t="shared" si="229"/>
        <v>68.95</v>
      </c>
      <c r="U810">
        <f t="shared" si="230"/>
        <v>71.649999999999636</v>
      </c>
      <c r="V810">
        <f t="shared" si="231"/>
        <v>152.30000000000018</v>
      </c>
      <c r="W810">
        <f t="shared" si="232"/>
        <v>160.69999999999999</v>
      </c>
      <c r="X810" s="5">
        <f t="shared" si="233"/>
        <v>227.7</v>
      </c>
      <c r="Y810">
        <f t="shared" si="234"/>
        <v>246.00000000000017</v>
      </c>
      <c r="Z810">
        <f t="shared" si="235"/>
        <v>201.89999999999964</v>
      </c>
      <c r="AA810">
        <f t="shared" si="236"/>
        <v>221.5</v>
      </c>
      <c r="AB810">
        <f>IF(Z810/X810&lt;'model parameter'!$B$2,'model parameter'!$B$2,IF(Y810/X810&gt;'model parameter'!$B$1,'model parameter'!$B$1,AA810/X810))</f>
        <v>0.97277119016249458</v>
      </c>
      <c r="AC810">
        <f t="shared" si="246"/>
        <v>0.69543208635972975</v>
      </c>
      <c r="AD810">
        <f t="shared" si="244"/>
        <v>6.7693637327594391</v>
      </c>
      <c r="AF810">
        <f t="shared" si="243"/>
        <v>0.88669301712779813</v>
      </c>
      <c r="AG810">
        <f t="shared" si="237"/>
        <v>1.0803689064558637</v>
      </c>
      <c r="AH810" s="14">
        <f t="shared" si="238"/>
        <v>17136.126013165951</v>
      </c>
      <c r="AI810">
        <f t="shared" si="239"/>
        <v>16553.207279233</v>
      </c>
      <c r="AJ810" s="14">
        <f t="shared" si="240"/>
        <v>-582.918733932951</v>
      </c>
      <c r="AK810" s="14">
        <f t="shared" si="245"/>
        <v>54126.344456807332</v>
      </c>
      <c r="AL810">
        <f t="shared" si="241"/>
        <v>0.96598305045813238</v>
      </c>
      <c r="AM810">
        <f t="shared" si="247"/>
        <v>2.0479971353694758E-3</v>
      </c>
      <c r="AN810" s="15">
        <f t="shared" si="242"/>
        <v>0</v>
      </c>
    </row>
    <row r="811" spans="1:40" x14ac:dyDescent="0.25">
      <c r="A811" s="2">
        <v>40694</v>
      </c>
      <c r="B811" s="2">
        <v>40724</v>
      </c>
      <c r="C811" t="s">
        <v>15</v>
      </c>
      <c r="D811">
        <v>5400</v>
      </c>
      <c r="E811">
        <v>70.2</v>
      </c>
      <c r="F811">
        <v>74.05</v>
      </c>
      <c r="G811">
        <v>43.5</v>
      </c>
      <c r="H811">
        <v>45.4</v>
      </c>
      <c r="I811" t="s">
        <v>16</v>
      </c>
      <c r="J811">
        <v>150</v>
      </c>
      <c r="K811">
        <v>202</v>
      </c>
      <c r="L811">
        <v>148.4</v>
      </c>
      <c r="M811">
        <v>195.35</v>
      </c>
      <c r="N811">
        <v>5560.15</v>
      </c>
      <c r="O811">
        <v>232.4</v>
      </c>
      <c r="P811">
        <f>VLOOKUP($A811,Sheet2!$A:$E,2,0)</f>
        <v>5492</v>
      </c>
      <c r="Q811">
        <f>VLOOKUP($A811,Sheet2!$A:$E,3,0)</f>
        <v>5571.6</v>
      </c>
      <c r="R811">
        <f>VLOOKUP($A811,Sheet2!$A:$E,4,0)</f>
        <v>5489.7</v>
      </c>
      <c r="S811">
        <f>VLOOKUP($A811,Sheet2!$A:$E,5,0)</f>
        <v>5560.15</v>
      </c>
      <c r="T811">
        <f t="shared" si="229"/>
        <v>43.5</v>
      </c>
      <c r="U811">
        <f t="shared" si="230"/>
        <v>58.699999999999818</v>
      </c>
      <c r="V811">
        <f t="shared" si="231"/>
        <v>163.75</v>
      </c>
      <c r="W811">
        <f t="shared" si="232"/>
        <v>202</v>
      </c>
      <c r="X811" s="5">
        <f t="shared" si="233"/>
        <v>220.2</v>
      </c>
      <c r="Y811">
        <f t="shared" si="234"/>
        <v>245.5</v>
      </c>
      <c r="Z811">
        <f t="shared" si="235"/>
        <v>207.09999999999982</v>
      </c>
      <c r="AA811">
        <f t="shared" si="236"/>
        <v>240.75</v>
      </c>
      <c r="AB811">
        <f>IF(Z811/X811&lt;'model parameter'!$B$2,'model parameter'!$B$2,IF(Y811/X811&gt;'model parameter'!$B$1,'model parameter'!$B$1,AA811/X811))</f>
        <v>1.1100000000000001</v>
      </c>
      <c r="AC811">
        <f t="shared" si="246"/>
        <v>0.77192961585930009</v>
      </c>
      <c r="AD811">
        <f t="shared" si="244"/>
        <v>6.8793637327594395</v>
      </c>
      <c r="AF811">
        <f t="shared" si="243"/>
        <v>0.94050862851952699</v>
      </c>
      <c r="AG811">
        <f t="shared" si="237"/>
        <v>1.1148955495004542</v>
      </c>
      <c r="AH811" s="14">
        <f t="shared" si="238"/>
        <v>16573.249693364698</v>
      </c>
      <c r="AI811">
        <f t="shared" si="239"/>
        <v>18271.105762376163</v>
      </c>
      <c r="AJ811" s="14">
        <f t="shared" si="240"/>
        <v>1697.8560690114646</v>
      </c>
      <c r="AK811" s="14">
        <f t="shared" si="245"/>
        <v>55824.2005258188</v>
      </c>
      <c r="AL811">
        <f t="shared" si="241"/>
        <v>1.1024455734647636</v>
      </c>
      <c r="AM811">
        <f t="shared" si="247"/>
        <v>2.2578053763565946E-3</v>
      </c>
      <c r="AN811" s="15">
        <f t="shared" si="242"/>
        <v>0</v>
      </c>
    </row>
    <row r="812" spans="1:40" x14ac:dyDescent="0.25">
      <c r="A812" s="2">
        <v>40695</v>
      </c>
      <c r="B812" s="2">
        <v>40724</v>
      </c>
      <c r="C812" t="s">
        <v>15</v>
      </c>
      <c r="D812">
        <v>5400</v>
      </c>
      <c r="E812">
        <v>42.8</v>
      </c>
      <c r="F812">
        <v>47.45</v>
      </c>
      <c r="G812">
        <v>35.5</v>
      </c>
      <c r="H812">
        <v>36.75</v>
      </c>
      <c r="I812" t="s">
        <v>16</v>
      </c>
      <c r="J812">
        <v>201.3</v>
      </c>
      <c r="K812">
        <v>224.9</v>
      </c>
      <c r="L812">
        <v>188.65</v>
      </c>
      <c r="M812">
        <v>222.05</v>
      </c>
      <c r="N812">
        <v>5592</v>
      </c>
      <c r="O812">
        <v>232.4</v>
      </c>
      <c r="P812">
        <f>VLOOKUP($A812,Sheet2!$A:$E,2,0)</f>
        <v>5561.05</v>
      </c>
      <c r="Q812">
        <f>VLOOKUP($A812,Sheet2!$A:$E,3,0)</f>
        <v>5597.35</v>
      </c>
      <c r="R812">
        <f>VLOOKUP($A812,Sheet2!$A:$E,4,0)</f>
        <v>5559.45</v>
      </c>
      <c r="S812">
        <f>VLOOKUP($A812,Sheet2!$A:$E,5,0)</f>
        <v>5592</v>
      </c>
      <c r="T812">
        <f t="shared" si="229"/>
        <v>35.5</v>
      </c>
      <c r="U812">
        <f t="shared" si="230"/>
        <v>29.199999999999818</v>
      </c>
      <c r="V812">
        <f t="shared" si="231"/>
        <v>206.89999999999964</v>
      </c>
      <c r="W812">
        <f t="shared" si="232"/>
        <v>224.9</v>
      </c>
      <c r="X812" s="5">
        <f t="shared" si="233"/>
        <v>244.10000000000002</v>
      </c>
      <c r="Y812">
        <f t="shared" si="234"/>
        <v>260.39999999999998</v>
      </c>
      <c r="Z812">
        <f t="shared" si="235"/>
        <v>217.84999999999982</v>
      </c>
      <c r="AA812">
        <f t="shared" si="236"/>
        <v>258.8</v>
      </c>
      <c r="AB812">
        <f>IF(Z812/X812&lt;'model parameter'!$B$2,'model parameter'!$B$2,IF(Y812/X812&gt;'model parameter'!$B$1,'model parameter'!$B$1,AA812/X812))</f>
        <v>1.060221220811143</v>
      </c>
      <c r="AC812">
        <f t="shared" si="246"/>
        <v>0.81841615970662385</v>
      </c>
      <c r="AD812">
        <f t="shared" si="244"/>
        <v>6.9395849535705825</v>
      </c>
      <c r="AF812">
        <f t="shared" si="243"/>
        <v>0.89246210569438678</v>
      </c>
      <c r="AG812">
        <f t="shared" si="237"/>
        <v>1.0667759115116753</v>
      </c>
      <c r="AH812" s="14">
        <f t="shared" si="238"/>
        <v>18366.948899131348</v>
      </c>
      <c r="AI812">
        <f t="shared" si="239"/>
        <v>19348.670738845602</v>
      </c>
      <c r="AJ812" s="14">
        <f t="shared" si="240"/>
        <v>981.72183971425329</v>
      </c>
      <c r="AK812" s="14">
        <f t="shared" si="245"/>
        <v>56805.922365533057</v>
      </c>
      <c r="AL812">
        <f t="shared" si="241"/>
        <v>1.0534504584896343</v>
      </c>
      <c r="AM812">
        <f t="shared" si="247"/>
        <v>2.3784861089032158E-3</v>
      </c>
      <c r="AN812" s="15">
        <f t="shared" si="242"/>
        <v>0</v>
      </c>
    </row>
    <row r="813" spans="1:40" x14ac:dyDescent="0.25">
      <c r="A813" s="2">
        <v>40696</v>
      </c>
      <c r="B813" s="2">
        <v>40724</v>
      </c>
      <c r="C813" t="s">
        <v>15</v>
      </c>
      <c r="D813">
        <v>5400</v>
      </c>
      <c r="E813">
        <v>49.6</v>
      </c>
      <c r="F813">
        <v>51.8</v>
      </c>
      <c r="G813">
        <v>40.65</v>
      </c>
      <c r="H813">
        <v>46.1</v>
      </c>
      <c r="I813" t="s">
        <v>16</v>
      </c>
      <c r="J813">
        <v>180</v>
      </c>
      <c r="K813">
        <v>212.05</v>
      </c>
      <c r="L813">
        <v>162</v>
      </c>
      <c r="M813">
        <v>198.3</v>
      </c>
      <c r="N813">
        <v>5550.35</v>
      </c>
      <c r="O813">
        <v>232.4</v>
      </c>
      <c r="P813">
        <f>VLOOKUP($A813,Sheet2!$A:$E,2,0)</f>
        <v>5529.9</v>
      </c>
      <c r="Q813">
        <f>VLOOKUP($A813,Sheet2!$A:$E,3,0)</f>
        <v>5568.2</v>
      </c>
      <c r="R813">
        <f>VLOOKUP($A813,Sheet2!$A:$E,4,0)</f>
        <v>5521.95</v>
      </c>
      <c r="S813">
        <f>VLOOKUP($A813,Sheet2!$A:$E,5,0)</f>
        <v>5550.35</v>
      </c>
      <c r="T813">
        <f t="shared" si="229"/>
        <v>43.850000000000364</v>
      </c>
      <c r="U813">
        <f t="shared" si="230"/>
        <v>40.050000000000182</v>
      </c>
      <c r="V813">
        <f t="shared" si="231"/>
        <v>173.75</v>
      </c>
      <c r="W813">
        <f t="shared" si="232"/>
        <v>208.84999999999945</v>
      </c>
      <c r="X813" s="5">
        <f t="shared" si="233"/>
        <v>229.6</v>
      </c>
      <c r="Y813">
        <f t="shared" si="234"/>
        <v>255.90000000000038</v>
      </c>
      <c r="Z813">
        <f t="shared" si="235"/>
        <v>202.05000000000018</v>
      </c>
      <c r="AA813">
        <f t="shared" si="236"/>
        <v>244.4</v>
      </c>
      <c r="AB813">
        <f>IF(Z813/X813&lt;'model parameter'!$B$2,'model parameter'!$B$2,IF(Y813/X813&gt;'model parameter'!$B$1,'model parameter'!$B$1,AA813/X813))</f>
        <v>1.1100000000000001</v>
      </c>
      <c r="AC813">
        <f t="shared" si="246"/>
        <v>0.90844193727435252</v>
      </c>
      <c r="AD813">
        <f t="shared" si="244"/>
        <v>7.0495849535705828</v>
      </c>
      <c r="AF813">
        <f t="shared" si="243"/>
        <v>0.88000871080139453</v>
      </c>
      <c r="AG813">
        <f t="shared" si="237"/>
        <v>1.1145470383275278</v>
      </c>
      <c r="AH813" s="14">
        <f t="shared" si="238"/>
        <v>17278.721347515602</v>
      </c>
      <c r="AI813">
        <f t="shared" si="239"/>
        <v>19053.086077057069</v>
      </c>
      <c r="AJ813" s="14">
        <f t="shared" si="240"/>
        <v>1774.3647295414667</v>
      </c>
      <c r="AK813" s="14">
        <f t="shared" si="245"/>
        <v>58580.287095074527</v>
      </c>
      <c r="AL813">
        <f t="shared" si="241"/>
        <v>1.1026907427844244</v>
      </c>
      <c r="AM813">
        <f t="shared" si="247"/>
        <v>2.6227346141289225E-3</v>
      </c>
      <c r="AN813" s="15">
        <f t="shared" si="242"/>
        <v>1</v>
      </c>
    </row>
    <row r="814" spans="1:40" x14ac:dyDescent="0.25">
      <c r="A814" s="2">
        <v>40697</v>
      </c>
      <c r="B814" s="2">
        <v>40724</v>
      </c>
      <c r="C814" t="s">
        <v>15</v>
      </c>
      <c r="D814">
        <v>5400</v>
      </c>
      <c r="E814">
        <v>43</v>
      </c>
      <c r="F814">
        <v>59</v>
      </c>
      <c r="G814">
        <v>32.200000000000003</v>
      </c>
      <c r="H814">
        <v>52.45</v>
      </c>
      <c r="I814" t="s">
        <v>16</v>
      </c>
      <c r="J814">
        <v>205</v>
      </c>
      <c r="K814">
        <v>235.5</v>
      </c>
      <c r="L814">
        <v>162.15</v>
      </c>
      <c r="M814">
        <v>168.05</v>
      </c>
      <c r="N814">
        <v>5516.75</v>
      </c>
      <c r="O814">
        <v>232.4</v>
      </c>
      <c r="P814">
        <f>VLOOKUP($A814,Sheet2!$A:$E,2,0)</f>
        <v>5565.7</v>
      </c>
      <c r="Q814">
        <f>VLOOKUP($A814,Sheet2!$A:$E,3,0)</f>
        <v>5604.95</v>
      </c>
      <c r="R814">
        <f>VLOOKUP($A814,Sheet2!$A:$E,4,0)</f>
        <v>5507.2</v>
      </c>
      <c r="S814">
        <f>VLOOKUP($A814,Sheet2!$A:$E,5,0)</f>
        <v>5516.75</v>
      </c>
      <c r="T814">
        <f t="shared" si="229"/>
        <v>32.200000000000003</v>
      </c>
      <c r="U814">
        <f t="shared" si="230"/>
        <v>54.949999999999818</v>
      </c>
      <c r="V814">
        <f t="shared" si="231"/>
        <v>166.19999999999982</v>
      </c>
      <c r="W814">
        <f t="shared" si="232"/>
        <v>235.5</v>
      </c>
      <c r="X814" s="5">
        <f t="shared" si="233"/>
        <v>248</v>
      </c>
      <c r="Y814">
        <f t="shared" si="234"/>
        <v>267.7</v>
      </c>
      <c r="Z814">
        <f t="shared" si="235"/>
        <v>217.09999999999982</v>
      </c>
      <c r="AA814">
        <f t="shared" si="236"/>
        <v>220.5</v>
      </c>
      <c r="AB814">
        <f>IF(Z814/X814&lt;'model parameter'!$B$2,'model parameter'!$B$2,IF(Y814/X814&gt;'model parameter'!$B$1,'model parameter'!$B$1,AA814/X814))</f>
        <v>0.88911290322580649</v>
      </c>
      <c r="AC814">
        <f t="shared" si="246"/>
        <v>0.80770744826207552</v>
      </c>
      <c r="AD814">
        <f t="shared" si="244"/>
        <v>6.9386978567963897</v>
      </c>
      <c r="AF814">
        <f t="shared" si="243"/>
        <v>0.87540322580645091</v>
      </c>
      <c r="AG814">
        <f t="shared" si="237"/>
        <v>1.0794354838709677</v>
      </c>
      <c r="AH814" s="14">
        <f t="shared" si="238"/>
        <v>18659.644585427999</v>
      </c>
      <c r="AI814">
        <f t="shared" si="239"/>
        <v>16478.261878171001</v>
      </c>
      <c r="AJ814" s="14">
        <f t="shared" si="240"/>
        <v>-2181.3827072569984</v>
      </c>
      <c r="AK814" s="14">
        <f t="shared" si="245"/>
        <v>56398.904387817529</v>
      </c>
      <c r="AL814">
        <f t="shared" si="241"/>
        <v>0.88309623491111289</v>
      </c>
      <c r="AM814">
        <f t="shared" si="247"/>
        <v>2.3161270629083021E-3</v>
      </c>
      <c r="AN814" s="15">
        <f t="shared" si="242"/>
        <v>0</v>
      </c>
    </row>
    <row r="815" spans="1:40" x14ac:dyDescent="0.25">
      <c r="A815" s="2">
        <v>40700</v>
      </c>
      <c r="B815" s="2">
        <v>40724</v>
      </c>
      <c r="C815" t="s">
        <v>15</v>
      </c>
      <c r="D815">
        <v>5400</v>
      </c>
      <c r="E815">
        <v>57</v>
      </c>
      <c r="F815">
        <v>67.900000000000006</v>
      </c>
      <c r="G815">
        <v>42.9</v>
      </c>
      <c r="H815">
        <v>46.35</v>
      </c>
      <c r="I815" t="s">
        <v>16</v>
      </c>
      <c r="J815">
        <v>164.7</v>
      </c>
      <c r="K815">
        <v>185.25</v>
      </c>
      <c r="L815">
        <v>138.9</v>
      </c>
      <c r="M815">
        <v>175.9</v>
      </c>
      <c r="N815">
        <v>5532.05</v>
      </c>
      <c r="O815">
        <v>232.4</v>
      </c>
      <c r="P815">
        <f>VLOOKUP($A815,Sheet2!$A:$E,2,0)</f>
        <v>5504.3</v>
      </c>
      <c r="Q815">
        <f>VLOOKUP($A815,Sheet2!$A:$E,3,0)</f>
        <v>5542.65</v>
      </c>
      <c r="R815">
        <f>VLOOKUP($A815,Sheet2!$A:$E,4,0)</f>
        <v>5479.85</v>
      </c>
      <c r="S815">
        <f>VLOOKUP($A815,Sheet2!$A:$E,5,0)</f>
        <v>5532.05</v>
      </c>
      <c r="T815">
        <f t="shared" si="229"/>
        <v>42.9</v>
      </c>
      <c r="U815">
        <f t="shared" si="230"/>
        <v>59.049999999999272</v>
      </c>
      <c r="V815">
        <f t="shared" si="231"/>
        <v>147.75</v>
      </c>
      <c r="W815">
        <f t="shared" si="232"/>
        <v>185.25</v>
      </c>
      <c r="X815" s="5">
        <f t="shared" si="233"/>
        <v>221.7</v>
      </c>
      <c r="Y815">
        <f t="shared" si="234"/>
        <v>228.15</v>
      </c>
      <c r="Z815">
        <f t="shared" si="235"/>
        <v>197.94999999999928</v>
      </c>
      <c r="AA815">
        <f t="shared" si="236"/>
        <v>222.25</v>
      </c>
      <c r="AB815">
        <f>IF(Z815/X815&lt;'model parameter'!$B$2,'model parameter'!$B$2,IF(Y815/X815&gt;'model parameter'!$B$1,'model parameter'!$B$1,AA815/X815))</f>
        <v>1.0024808299503833</v>
      </c>
      <c r="AC815">
        <f t="shared" si="246"/>
        <v>0.80971123309087178</v>
      </c>
      <c r="AD815">
        <f t="shared" si="244"/>
        <v>6.9411786867467731</v>
      </c>
      <c r="AF815">
        <f t="shared" si="243"/>
        <v>0.89287325214253177</v>
      </c>
      <c r="AG815">
        <f t="shared" si="237"/>
        <v>1.0290933694181328</v>
      </c>
      <c r="AH815" s="14">
        <f t="shared" si="238"/>
        <v>16685.824957324949</v>
      </c>
      <c r="AI815">
        <f t="shared" si="239"/>
        <v>16609.416330029497</v>
      </c>
      <c r="AJ815" s="14">
        <f t="shared" si="240"/>
        <v>-76.408627295451879</v>
      </c>
      <c r="AK815" s="14">
        <f t="shared" si="245"/>
        <v>56322.495760522077</v>
      </c>
      <c r="AL815">
        <f t="shared" si="241"/>
        <v>0.99542074620278764</v>
      </c>
      <c r="AM815">
        <f t="shared" si="247"/>
        <v>2.3055209292606529E-3</v>
      </c>
      <c r="AN815" s="15">
        <f t="shared" si="242"/>
        <v>0</v>
      </c>
    </row>
    <row r="816" spans="1:40" x14ac:dyDescent="0.25">
      <c r="A816" s="2">
        <v>40701</v>
      </c>
      <c r="B816" s="2">
        <v>40724</v>
      </c>
      <c r="C816" t="s">
        <v>15</v>
      </c>
      <c r="D816">
        <v>5400</v>
      </c>
      <c r="E816">
        <v>49.9</v>
      </c>
      <c r="F816">
        <v>54.65</v>
      </c>
      <c r="G816">
        <v>34.35</v>
      </c>
      <c r="H816">
        <v>37.1</v>
      </c>
      <c r="I816" t="s">
        <v>16</v>
      </c>
      <c r="J816">
        <v>164</v>
      </c>
      <c r="K816">
        <v>206.65</v>
      </c>
      <c r="L816">
        <v>159.4</v>
      </c>
      <c r="M816">
        <v>194.8</v>
      </c>
      <c r="N816">
        <v>5556.15</v>
      </c>
      <c r="O816">
        <v>232.4</v>
      </c>
      <c r="P816">
        <f>VLOOKUP($A816,Sheet2!$A:$E,2,0)</f>
        <v>5509.15</v>
      </c>
      <c r="Q816">
        <f>VLOOKUP($A816,Sheet2!$A:$E,3,0)</f>
        <v>5570.1</v>
      </c>
      <c r="R816">
        <f>VLOOKUP($A816,Sheet2!$A:$E,4,0)</f>
        <v>5507.8</v>
      </c>
      <c r="S816">
        <f>VLOOKUP($A816,Sheet2!$A:$E,5,0)</f>
        <v>5556.15</v>
      </c>
      <c r="T816">
        <f t="shared" si="229"/>
        <v>36.549999999999272</v>
      </c>
      <c r="U816">
        <f t="shared" si="230"/>
        <v>51.599999999999454</v>
      </c>
      <c r="V816">
        <f t="shared" si="231"/>
        <v>162.44999999999982</v>
      </c>
      <c r="W816">
        <f t="shared" si="232"/>
        <v>204.45000000000073</v>
      </c>
      <c r="X816" s="5">
        <f t="shared" si="233"/>
        <v>213.9</v>
      </c>
      <c r="Y816">
        <f t="shared" si="234"/>
        <v>243.19999999999928</v>
      </c>
      <c r="Z816">
        <f t="shared" si="235"/>
        <v>210.99999999999946</v>
      </c>
      <c r="AA816">
        <f t="shared" si="236"/>
        <v>231.9</v>
      </c>
      <c r="AB816">
        <f>IF(Z816/X816&lt;'model parameter'!$B$2,'model parameter'!$B$2,IF(Y816/X816&gt;'model parameter'!$B$1,'model parameter'!$B$1,AA816/X816))</f>
        <v>1.1100000000000001</v>
      </c>
      <c r="AC816">
        <f t="shared" si="246"/>
        <v>0.89877946873086778</v>
      </c>
      <c r="AD816">
        <f t="shared" si="244"/>
        <v>7.0511786867467734</v>
      </c>
      <c r="AF816">
        <f t="shared" si="243"/>
        <v>0.98644226273959534</v>
      </c>
      <c r="AG816">
        <f t="shared" si="237"/>
        <v>1.1369798971481966</v>
      </c>
      <c r="AH816" s="14">
        <f t="shared" si="238"/>
        <v>16100.433584731651</v>
      </c>
      <c r="AI816">
        <f t="shared" si="239"/>
        <v>17747.012572749598</v>
      </c>
      <c r="AJ816" s="14">
        <f t="shared" si="240"/>
        <v>1646.5789880179473</v>
      </c>
      <c r="AK816" s="14">
        <f t="shared" si="245"/>
        <v>57969.074748540021</v>
      </c>
      <c r="AL816">
        <f t="shared" si="241"/>
        <v>1.1022692326484567</v>
      </c>
      <c r="AM816">
        <f t="shared" si="247"/>
        <v>2.5413047855510967E-3</v>
      </c>
      <c r="AN816" s="15">
        <f t="shared" si="242"/>
        <v>0</v>
      </c>
    </row>
    <row r="817" spans="1:40" x14ac:dyDescent="0.25">
      <c r="A817" s="2">
        <v>40702</v>
      </c>
      <c r="B817" s="2">
        <v>40724</v>
      </c>
      <c r="C817" t="s">
        <v>15</v>
      </c>
      <c r="D817">
        <v>5400</v>
      </c>
      <c r="E817">
        <v>45</v>
      </c>
      <c r="F817">
        <v>50.5</v>
      </c>
      <c r="G817">
        <v>38.200000000000003</v>
      </c>
      <c r="H817">
        <v>44.55</v>
      </c>
      <c r="I817" t="s">
        <v>16</v>
      </c>
      <c r="J817">
        <v>181.65</v>
      </c>
      <c r="K817">
        <v>192.55</v>
      </c>
      <c r="L817">
        <v>158.69999999999999</v>
      </c>
      <c r="M817">
        <v>168.8</v>
      </c>
      <c r="N817">
        <v>5526.85</v>
      </c>
      <c r="O817">
        <v>232.4</v>
      </c>
      <c r="P817">
        <f>VLOOKUP($A817,Sheet2!$A:$E,2,0)</f>
        <v>5535.25</v>
      </c>
      <c r="Q817">
        <f>VLOOKUP($A817,Sheet2!$A:$E,3,0)</f>
        <v>5556.6</v>
      </c>
      <c r="R817">
        <f>VLOOKUP($A817,Sheet2!$A:$E,4,0)</f>
        <v>5514.9</v>
      </c>
      <c r="S817">
        <f>VLOOKUP($A817,Sheet2!$A:$E,5,0)</f>
        <v>5526.85</v>
      </c>
      <c r="T817">
        <f t="shared" si="229"/>
        <v>38.200000000000003</v>
      </c>
      <c r="U817">
        <f t="shared" si="230"/>
        <v>43.800000000000182</v>
      </c>
      <c r="V817">
        <f t="shared" si="231"/>
        <v>165.39999999999964</v>
      </c>
      <c r="W817">
        <f t="shared" si="232"/>
        <v>192.55</v>
      </c>
      <c r="X817" s="5">
        <f t="shared" si="233"/>
        <v>226.65</v>
      </c>
      <c r="Y817">
        <f t="shared" si="234"/>
        <v>230.75</v>
      </c>
      <c r="Z817">
        <f t="shared" si="235"/>
        <v>202.50000000000017</v>
      </c>
      <c r="AA817">
        <f t="shared" si="236"/>
        <v>213.35000000000002</v>
      </c>
      <c r="AB817">
        <f>IF(Z817/X817&lt;'model parameter'!$B$2,'model parameter'!$B$2,IF(Y817/X817&gt;'model parameter'!$B$1,'model parameter'!$B$1,AA817/X817))</f>
        <v>0.94131921464813595</v>
      </c>
      <c r="AC817">
        <f t="shared" si="246"/>
        <v>0.8460383836476093</v>
      </c>
      <c r="AD817">
        <f t="shared" si="244"/>
        <v>6.9924979013949091</v>
      </c>
      <c r="AF817">
        <f t="shared" si="243"/>
        <v>0.89344804765056329</v>
      </c>
      <c r="AG817">
        <f t="shared" si="237"/>
        <v>1.0180895654092212</v>
      </c>
      <c r="AH817" s="14">
        <f t="shared" si="238"/>
        <v>17057.323328393773</v>
      </c>
      <c r="AI817">
        <f t="shared" si="239"/>
        <v>15942.402260577699</v>
      </c>
      <c r="AJ817" s="14">
        <f t="shared" si="240"/>
        <v>-1114.9210678160744</v>
      </c>
      <c r="AK817" s="14">
        <f t="shared" si="245"/>
        <v>56854.153680723946</v>
      </c>
      <c r="AL817">
        <f t="shared" si="241"/>
        <v>0.93463680987038766</v>
      </c>
      <c r="AM817">
        <f t="shared" si="247"/>
        <v>2.3751969976758265E-3</v>
      </c>
      <c r="AN817" s="15">
        <f t="shared" si="242"/>
        <v>0</v>
      </c>
    </row>
    <row r="818" spans="1:40" x14ac:dyDescent="0.25">
      <c r="A818" s="2">
        <v>40703</v>
      </c>
      <c r="B818" s="2">
        <v>40724</v>
      </c>
      <c r="C818" t="s">
        <v>15</v>
      </c>
      <c r="D818">
        <v>5400</v>
      </c>
      <c r="E818">
        <v>46.8</v>
      </c>
      <c r="F818">
        <v>54.45</v>
      </c>
      <c r="G818">
        <v>39.5</v>
      </c>
      <c r="H818">
        <v>45.3</v>
      </c>
      <c r="I818" t="s">
        <v>16</v>
      </c>
      <c r="J818">
        <v>165.15</v>
      </c>
      <c r="K818">
        <v>177.45</v>
      </c>
      <c r="L818">
        <v>145</v>
      </c>
      <c r="M818">
        <v>159.30000000000001</v>
      </c>
      <c r="N818">
        <v>5521.05</v>
      </c>
      <c r="O818">
        <v>232.4</v>
      </c>
      <c r="P818">
        <f>VLOOKUP($A818,Sheet2!$A:$E,2,0)</f>
        <v>5523.55</v>
      </c>
      <c r="Q818">
        <f>VLOOKUP($A818,Sheet2!$A:$E,3,0)</f>
        <v>5540.1</v>
      </c>
      <c r="R818">
        <f>VLOOKUP($A818,Sheet2!$A:$E,4,0)</f>
        <v>5502.05</v>
      </c>
      <c r="S818">
        <f>VLOOKUP($A818,Sheet2!$A:$E,5,0)</f>
        <v>5521.05</v>
      </c>
      <c r="T818">
        <f t="shared" si="229"/>
        <v>39.5</v>
      </c>
      <c r="U818">
        <f t="shared" si="230"/>
        <v>42.949999999999818</v>
      </c>
      <c r="V818">
        <f t="shared" si="231"/>
        <v>156.5</v>
      </c>
      <c r="W818">
        <f t="shared" si="232"/>
        <v>177.45</v>
      </c>
      <c r="X818" s="5">
        <f t="shared" si="233"/>
        <v>211.95</v>
      </c>
      <c r="Y818">
        <f t="shared" si="234"/>
        <v>216.95</v>
      </c>
      <c r="Z818">
        <f t="shared" si="235"/>
        <v>187.94999999999982</v>
      </c>
      <c r="AA818">
        <f t="shared" si="236"/>
        <v>204.60000000000002</v>
      </c>
      <c r="AB818">
        <f>IF(Z818/X818&lt;'model parameter'!$B$2,'model parameter'!$B$2,IF(Y818/X818&gt;'model parameter'!$B$1,'model parameter'!$B$1,AA818/X818))</f>
        <v>0.96532200990799732</v>
      </c>
      <c r="AC818">
        <f t="shared" si="246"/>
        <v>0.8166994729620235</v>
      </c>
      <c r="AD818">
        <f t="shared" si="244"/>
        <v>6.9578199113029067</v>
      </c>
      <c r="AF818">
        <f t="shared" si="243"/>
        <v>0.88676574663835728</v>
      </c>
      <c r="AG818">
        <f t="shared" si="237"/>
        <v>1.0235904694503422</v>
      </c>
      <c r="AH818" s="14">
        <f t="shared" si="238"/>
        <v>15954.085741583325</v>
      </c>
      <c r="AI818">
        <f t="shared" si="239"/>
        <v>15286.630001285201</v>
      </c>
      <c r="AJ818" s="14">
        <f t="shared" si="240"/>
        <v>-667.45574029812451</v>
      </c>
      <c r="AK818" s="14">
        <f t="shared" si="245"/>
        <v>56186.697940425824</v>
      </c>
      <c r="AL818">
        <f t="shared" si="241"/>
        <v>0.95816396181459385</v>
      </c>
      <c r="AM818">
        <f t="shared" si="247"/>
        <v>2.2758281653831986E-3</v>
      </c>
      <c r="AN818" s="15">
        <f t="shared" si="242"/>
        <v>0</v>
      </c>
    </row>
    <row r="819" spans="1:40" x14ac:dyDescent="0.25">
      <c r="A819" s="2">
        <v>40704</v>
      </c>
      <c r="B819" s="2">
        <v>40724</v>
      </c>
      <c r="C819" t="s">
        <v>15</v>
      </c>
      <c r="D819">
        <v>5400</v>
      </c>
      <c r="E819">
        <v>46</v>
      </c>
      <c r="F819">
        <v>67</v>
      </c>
      <c r="G819">
        <v>45.4</v>
      </c>
      <c r="H819">
        <v>52.5</v>
      </c>
      <c r="I819" t="s">
        <v>16</v>
      </c>
      <c r="J819">
        <v>153.15</v>
      </c>
      <c r="K819">
        <v>160</v>
      </c>
      <c r="L819">
        <v>111.65</v>
      </c>
      <c r="M819">
        <v>131.94999999999999</v>
      </c>
      <c r="N819">
        <v>5485.8</v>
      </c>
      <c r="O819">
        <v>232.4</v>
      </c>
      <c r="P819">
        <f>VLOOKUP($A819,Sheet2!$A:$E,2,0)</f>
        <v>5518.05</v>
      </c>
      <c r="Q819">
        <f>VLOOKUP($A819,Sheet2!$A:$E,3,0)</f>
        <v>5521.45</v>
      </c>
      <c r="R819">
        <f>VLOOKUP($A819,Sheet2!$A:$E,4,0)</f>
        <v>5457.45</v>
      </c>
      <c r="S819">
        <f>VLOOKUP($A819,Sheet2!$A:$E,5,0)</f>
        <v>5485.8</v>
      </c>
      <c r="T819">
        <f t="shared" si="229"/>
        <v>45.4</v>
      </c>
      <c r="U819">
        <f t="shared" si="230"/>
        <v>54.199999999999818</v>
      </c>
      <c r="V819">
        <f t="shared" si="231"/>
        <v>124.44999999999982</v>
      </c>
      <c r="W819">
        <f t="shared" si="232"/>
        <v>160</v>
      </c>
      <c r="X819" s="5">
        <f t="shared" si="233"/>
        <v>199.15</v>
      </c>
      <c r="Y819">
        <f t="shared" si="234"/>
        <v>205.4</v>
      </c>
      <c r="Z819">
        <f t="shared" si="235"/>
        <v>165.84999999999982</v>
      </c>
      <c r="AA819">
        <f t="shared" si="236"/>
        <v>184.45</v>
      </c>
      <c r="AB819">
        <f>IF(Z819/X819&lt;'model parameter'!$B$2,'model parameter'!$B$2,IF(Y819/X819&gt;'model parameter'!$B$1,'model parameter'!$B$1,AA819/X819))</f>
        <v>0.92618629173989442</v>
      </c>
      <c r="AC819">
        <f t="shared" si="246"/>
        <v>0.75641585632862274</v>
      </c>
      <c r="AD819">
        <f t="shared" si="244"/>
        <v>6.8840062030428015</v>
      </c>
      <c r="AF819">
        <f t="shared" si="243"/>
        <v>0.83278935475771942</v>
      </c>
      <c r="AG819">
        <f t="shared" si="237"/>
        <v>1.0313833793622897</v>
      </c>
      <c r="AH819" s="14">
        <f t="shared" si="238"/>
        <v>14993.443489122525</v>
      </c>
      <c r="AI819">
        <f t="shared" si="239"/>
        <v>13776.480169885899</v>
      </c>
      <c r="AJ819" s="14">
        <f t="shared" si="240"/>
        <v>-1216.9633192366255</v>
      </c>
      <c r="AK819" s="14">
        <f t="shared" si="245"/>
        <v>54969.7346211892</v>
      </c>
      <c r="AL819">
        <f t="shared" si="241"/>
        <v>0.91883363417352992</v>
      </c>
      <c r="AM819">
        <f t="shared" si="247"/>
        <v>2.0911074639535215E-3</v>
      </c>
      <c r="AN819" s="15">
        <f t="shared" si="242"/>
        <v>0</v>
      </c>
    </row>
    <row r="820" spans="1:40" x14ac:dyDescent="0.25">
      <c r="A820" s="2">
        <v>40707</v>
      </c>
      <c r="B820" s="2">
        <v>40724</v>
      </c>
      <c r="C820" t="s">
        <v>15</v>
      </c>
      <c r="D820">
        <v>5400</v>
      </c>
      <c r="E820">
        <v>56</v>
      </c>
      <c r="F820">
        <v>68</v>
      </c>
      <c r="G820">
        <v>39.6</v>
      </c>
      <c r="H820">
        <v>43.85</v>
      </c>
      <c r="I820" t="s">
        <v>16</v>
      </c>
      <c r="J820">
        <v>134</v>
      </c>
      <c r="K820">
        <v>147.5</v>
      </c>
      <c r="L820">
        <v>101.7</v>
      </c>
      <c r="M820">
        <v>139.30000000000001</v>
      </c>
      <c r="N820">
        <v>5482.8</v>
      </c>
      <c r="O820">
        <v>232.4</v>
      </c>
      <c r="P820">
        <f>VLOOKUP($A820,Sheet2!$A:$E,2,0)</f>
        <v>5469.85</v>
      </c>
      <c r="Q820">
        <f>VLOOKUP($A820,Sheet2!$A:$E,3,0)</f>
        <v>5496.7</v>
      </c>
      <c r="R820">
        <f>VLOOKUP($A820,Sheet2!$A:$E,4,0)</f>
        <v>5436.95</v>
      </c>
      <c r="S820">
        <f>VLOOKUP($A820,Sheet2!$A:$E,5,0)</f>
        <v>5482.8</v>
      </c>
      <c r="T820">
        <f t="shared" si="229"/>
        <v>50.800000000000182</v>
      </c>
      <c r="U820">
        <f t="shared" si="230"/>
        <v>64.75</v>
      </c>
      <c r="V820">
        <f t="shared" si="231"/>
        <v>104.94999999999982</v>
      </c>
      <c r="W820">
        <f t="shared" si="232"/>
        <v>136.30000000000018</v>
      </c>
      <c r="X820" s="5">
        <f t="shared" si="233"/>
        <v>190</v>
      </c>
      <c r="Y820">
        <f t="shared" si="234"/>
        <v>198.30000000000018</v>
      </c>
      <c r="Z820">
        <f t="shared" si="235"/>
        <v>166.45</v>
      </c>
      <c r="AA820">
        <f t="shared" si="236"/>
        <v>183.15</v>
      </c>
      <c r="AB820">
        <f>IF(Z820/X820&lt;'model parameter'!$B$2,'model parameter'!$B$2,IF(Y820/X820&gt;'model parameter'!$B$1,'model parameter'!$B$1,AA820/X820))</f>
        <v>0.96394736842105266</v>
      </c>
      <c r="AC820">
        <f t="shared" si="246"/>
        <v>0.7291450741399329</v>
      </c>
      <c r="AD820">
        <f t="shared" si="244"/>
        <v>6.8479535714638544</v>
      </c>
      <c r="AF820">
        <f t="shared" si="243"/>
        <v>0.87605263157894731</v>
      </c>
      <c r="AG820">
        <f t="shared" si="237"/>
        <v>1.0436842105263167</v>
      </c>
      <c r="AH820" s="14">
        <f t="shared" si="238"/>
        <v>14306.734378965</v>
      </c>
      <c r="AI820">
        <f t="shared" si="239"/>
        <v>13679.051148505299</v>
      </c>
      <c r="AJ820" s="14">
        <f t="shared" si="240"/>
        <v>-627.68323045970101</v>
      </c>
      <c r="AK820" s="14">
        <f t="shared" si="245"/>
        <v>54342.051390729495</v>
      </c>
      <c r="AL820">
        <f t="shared" si="241"/>
        <v>0.9561267292847363</v>
      </c>
      <c r="AM820">
        <f t="shared" si="247"/>
        <v>1.9993637400927801E-3</v>
      </c>
      <c r="AN820" s="15">
        <f t="shared" si="242"/>
        <v>0</v>
      </c>
    </row>
    <row r="821" spans="1:40" x14ac:dyDescent="0.25">
      <c r="A821" s="2">
        <v>40708</v>
      </c>
      <c r="B821" s="2">
        <v>40724</v>
      </c>
      <c r="C821" t="s">
        <v>15</v>
      </c>
      <c r="D821">
        <v>5400</v>
      </c>
      <c r="E821">
        <v>43</v>
      </c>
      <c r="F821">
        <v>43</v>
      </c>
      <c r="G821">
        <v>32.65</v>
      </c>
      <c r="H821">
        <v>36.950000000000003</v>
      </c>
      <c r="I821" t="s">
        <v>16</v>
      </c>
      <c r="J821">
        <v>143.55000000000001</v>
      </c>
      <c r="K821">
        <v>163.69999999999999</v>
      </c>
      <c r="L821">
        <v>136</v>
      </c>
      <c r="M821">
        <v>147.94999999999999</v>
      </c>
      <c r="N821">
        <v>5500.5</v>
      </c>
      <c r="O821">
        <v>232.4</v>
      </c>
      <c r="P821">
        <f>VLOOKUP($A821,Sheet2!$A:$E,2,0)</f>
        <v>5485.6</v>
      </c>
      <c r="Q821">
        <f>VLOOKUP($A821,Sheet2!$A:$E,3,0)</f>
        <v>5520.15</v>
      </c>
      <c r="R821">
        <f>VLOOKUP($A821,Sheet2!$A:$E,4,0)</f>
        <v>5484.2</v>
      </c>
      <c r="S821">
        <f>VLOOKUP($A821,Sheet2!$A:$E,5,0)</f>
        <v>5500.5</v>
      </c>
      <c r="T821">
        <f t="shared" si="229"/>
        <v>43.550000000000182</v>
      </c>
      <c r="U821">
        <f t="shared" si="230"/>
        <v>43</v>
      </c>
      <c r="V821">
        <f t="shared" si="231"/>
        <v>136</v>
      </c>
      <c r="W821">
        <f t="shared" si="232"/>
        <v>152.79999999999927</v>
      </c>
      <c r="X821" s="5">
        <f t="shared" si="233"/>
        <v>186.55</v>
      </c>
      <c r="Y821">
        <f t="shared" si="234"/>
        <v>207.25000000000017</v>
      </c>
      <c r="Z821">
        <f t="shared" si="235"/>
        <v>179</v>
      </c>
      <c r="AA821">
        <f t="shared" si="236"/>
        <v>184.89999999999998</v>
      </c>
      <c r="AB821">
        <f>IF(Z821/X821&lt;'model parameter'!$B$2,'model parameter'!$B$2,IF(Y821/X821&gt;'model parameter'!$B$1,'model parameter'!$B$1,AA821/X821))</f>
        <v>1.1100000000000001</v>
      </c>
      <c r="AC821">
        <f t="shared" si="246"/>
        <v>0.80935103229532557</v>
      </c>
      <c r="AD821">
        <f t="shared" si="244"/>
        <v>6.9579535714638547</v>
      </c>
      <c r="AF821">
        <f t="shared" si="243"/>
        <v>0.95952827660144724</v>
      </c>
      <c r="AG821">
        <f t="shared" si="237"/>
        <v>1.1109622085231849</v>
      </c>
      <c r="AH821" s="14">
        <f t="shared" si="238"/>
        <v>14047.811271856424</v>
      </c>
      <c r="AI821">
        <f t="shared" si="239"/>
        <v>15471.782614608872</v>
      </c>
      <c r="AJ821" s="14">
        <f t="shared" si="240"/>
        <v>1423.9713427524475</v>
      </c>
      <c r="AK821" s="14">
        <f t="shared" si="245"/>
        <v>55766.022733481943</v>
      </c>
      <c r="AL821">
        <f t="shared" si="241"/>
        <v>1.1013660644491468</v>
      </c>
      <c r="AM821">
        <f t="shared" si="247"/>
        <v>2.2020313738283122E-3</v>
      </c>
      <c r="AN821" s="15">
        <f t="shared" si="242"/>
        <v>0</v>
      </c>
    </row>
    <row r="822" spans="1:40" x14ac:dyDescent="0.25">
      <c r="A822" s="2">
        <v>40709</v>
      </c>
      <c r="B822" s="2">
        <v>40724</v>
      </c>
      <c r="C822" t="s">
        <v>15</v>
      </c>
      <c r="D822">
        <v>5400</v>
      </c>
      <c r="E822">
        <v>38.65</v>
      </c>
      <c r="F822">
        <v>61.9</v>
      </c>
      <c r="G822">
        <v>38.65</v>
      </c>
      <c r="H822">
        <v>56.5</v>
      </c>
      <c r="I822" t="s">
        <v>16</v>
      </c>
      <c r="J822">
        <v>134.44999999999999</v>
      </c>
      <c r="K822">
        <v>141.80000000000001</v>
      </c>
      <c r="L822">
        <v>96.4</v>
      </c>
      <c r="M822">
        <v>103.3</v>
      </c>
      <c r="N822">
        <v>5447.5</v>
      </c>
      <c r="O822">
        <v>232.4</v>
      </c>
      <c r="P822">
        <f>VLOOKUP($A822,Sheet2!$A:$E,2,0)</f>
        <v>5494.45</v>
      </c>
      <c r="Q822">
        <f>VLOOKUP($A822,Sheet2!$A:$E,3,0)</f>
        <v>5499.35</v>
      </c>
      <c r="R822">
        <f>VLOOKUP($A822,Sheet2!$A:$E,4,0)</f>
        <v>5438.95</v>
      </c>
      <c r="S822">
        <f>VLOOKUP($A822,Sheet2!$A:$E,5,0)</f>
        <v>5447.5</v>
      </c>
      <c r="T822">
        <f t="shared" si="229"/>
        <v>42.449999999999818</v>
      </c>
      <c r="U822">
        <f t="shared" si="230"/>
        <v>57.449999999999818</v>
      </c>
      <c r="V822">
        <f t="shared" si="231"/>
        <v>100.84999999999945</v>
      </c>
      <c r="W822">
        <f t="shared" si="232"/>
        <v>138</v>
      </c>
      <c r="X822" s="5">
        <f t="shared" si="233"/>
        <v>173.1</v>
      </c>
      <c r="Y822">
        <f t="shared" si="234"/>
        <v>184.24999999999983</v>
      </c>
      <c r="Z822">
        <f t="shared" si="235"/>
        <v>153.84999999999982</v>
      </c>
      <c r="AA822">
        <f t="shared" si="236"/>
        <v>159.80000000000001</v>
      </c>
      <c r="AB822">
        <f>IF(Z822/X822&lt;'model parameter'!$B$2,'model parameter'!$B$2,IF(Y822/X822&gt;'model parameter'!$B$1,'model parameter'!$B$1,AA822/X822))</f>
        <v>0.92316580011554028</v>
      </c>
      <c r="AC822">
        <f t="shared" si="246"/>
        <v>0.74716519330325271</v>
      </c>
      <c r="AD822">
        <f t="shared" si="244"/>
        <v>6.8811193715793948</v>
      </c>
      <c r="AF822">
        <f t="shared" si="243"/>
        <v>0.88879260543038607</v>
      </c>
      <c r="AG822">
        <f t="shared" si="237"/>
        <v>1.064413633737723</v>
      </c>
      <c r="AH822" s="14">
        <f t="shared" si="238"/>
        <v>13038.38640501285</v>
      </c>
      <c r="AI822">
        <f t="shared" si="239"/>
        <v>11929.076033707599</v>
      </c>
      <c r="AJ822" s="14">
        <f t="shared" si="240"/>
        <v>-1109.3103713052515</v>
      </c>
      <c r="AK822" s="14">
        <f t="shared" si="245"/>
        <v>54656.712362176695</v>
      </c>
      <c r="AL822">
        <f t="shared" si="241"/>
        <v>0.91491965824246801</v>
      </c>
      <c r="AM822">
        <f t="shared" si="247"/>
        <v>2.0146817919821916E-3</v>
      </c>
      <c r="AN822" s="15">
        <f t="shared" si="242"/>
        <v>0</v>
      </c>
    </row>
    <row r="823" spans="1:40" x14ac:dyDescent="0.25">
      <c r="A823" s="2">
        <v>40710</v>
      </c>
      <c r="B823" s="2">
        <v>40724</v>
      </c>
      <c r="C823" t="s">
        <v>15</v>
      </c>
      <c r="D823">
        <v>5400</v>
      </c>
      <c r="E823">
        <v>70.05</v>
      </c>
      <c r="F823">
        <v>78.75</v>
      </c>
      <c r="G823">
        <v>48</v>
      </c>
      <c r="H823">
        <v>73.8</v>
      </c>
      <c r="I823" t="s">
        <v>16</v>
      </c>
      <c r="J823">
        <v>85</v>
      </c>
      <c r="K823">
        <v>104.45</v>
      </c>
      <c r="L823">
        <v>69.25</v>
      </c>
      <c r="M823">
        <v>74.5</v>
      </c>
      <c r="N823">
        <v>5396.75</v>
      </c>
      <c r="O823">
        <v>232.4</v>
      </c>
      <c r="P823">
        <f>VLOOKUP($A823,Sheet2!$A:$E,2,0)</f>
        <v>5419.65</v>
      </c>
      <c r="Q823">
        <f>VLOOKUP($A823,Sheet2!$A:$E,3,0)</f>
        <v>5447.5</v>
      </c>
      <c r="R823">
        <f>VLOOKUP($A823,Sheet2!$A:$E,4,0)</f>
        <v>5389.8</v>
      </c>
      <c r="S823">
        <f>VLOOKUP($A823,Sheet2!$A:$E,5,0)</f>
        <v>5396.75</v>
      </c>
      <c r="T823">
        <f t="shared" si="229"/>
        <v>56.949999999999818</v>
      </c>
      <c r="U823">
        <f t="shared" si="230"/>
        <v>78.75</v>
      </c>
      <c r="V823">
        <f t="shared" si="231"/>
        <v>69.25</v>
      </c>
      <c r="W823">
        <f t="shared" si="232"/>
        <v>95.5</v>
      </c>
      <c r="X823" s="5">
        <f t="shared" si="233"/>
        <v>155.05000000000001</v>
      </c>
      <c r="Y823">
        <f t="shared" si="234"/>
        <v>161.39999999999981</v>
      </c>
      <c r="Z823">
        <f t="shared" si="235"/>
        <v>143.5</v>
      </c>
      <c r="AA823">
        <f t="shared" si="236"/>
        <v>148.30000000000001</v>
      </c>
      <c r="AB823">
        <f>IF(Z823/X823&lt;'model parameter'!$B$2,'model parameter'!$B$2,IF(Y823/X823&gt;'model parameter'!$B$1,'model parameter'!$B$1,AA823/X823))</f>
        <v>0.95646565623992263</v>
      </c>
      <c r="AC823">
        <f t="shared" si="246"/>
        <v>0.71463784693242427</v>
      </c>
      <c r="AD823">
        <f t="shared" si="244"/>
        <v>6.8375850278193173</v>
      </c>
      <c r="AF823">
        <f t="shared" si="243"/>
        <v>0.92550790067720079</v>
      </c>
      <c r="AG823">
        <f t="shared" si="237"/>
        <v>1.040954530796516</v>
      </c>
      <c r="AH823" s="14">
        <f t="shared" si="238"/>
        <v>11683.730728691175</v>
      </c>
      <c r="AI823">
        <f t="shared" si="239"/>
        <v>11067.2039214946</v>
      </c>
      <c r="AJ823" s="14">
        <f t="shared" si="240"/>
        <v>-616.52680719657474</v>
      </c>
      <c r="AK823" s="14">
        <f t="shared" si="245"/>
        <v>54040.185554980118</v>
      </c>
      <c r="AL823">
        <f t="shared" si="241"/>
        <v>0.94723202532538686</v>
      </c>
      <c r="AM823">
        <f t="shared" si="247"/>
        <v>1.9083711142054711E-3</v>
      </c>
      <c r="AN823" s="15">
        <f t="shared" si="242"/>
        <v>0</v>
      </c>
    </row>
    <row r="824" spans="1:40" x14ac:dyDescent="0.25">
      <c r="A824" s="2">
        <v>40711</v>
      </c>
      <c r="B824" s="2">
        <v>40724</v>
      </c>
      <c r="C824" t="s">
        <v>15</v>
      </c>
      <c r="D824">
        <v>5400</v>
      </c>
      <c r="E824">
        <v>68</v>
      </c>
      <c r="F824">
        <v>95</v>
      </c>
      <c r="G824">
        <v>63.5</v>
      </c>
      <c r="H824">
        <v>83.45</v>
      </c>
      <c r="I824" t="s">
        <v>16</v>
      </c>
      <c r="J824">
        <v>78</v>
      </c>
      <c r="K824">
        <v>84.5</v>
      </c>
      <c r="L824">
        <v>53.65</v>
      </c>
      <c r="M824">
        <v>64.25</v>
      </c>
      <c r="N824">
        <v>5366.4</v>
      </c>
      <c r="O824">
        <v>232.4</v>
      </c>
      <c r="P824">
        <f>VLOOKUP($A824,Sheet2!$A:$E,2,0)</f>
        <v>5412.5</v>
      </c>
      <c r="Q824">
        <f>VLOOKUP($A824,Sheet2!$A:$E,3,0)</f>
        <v>5421.15</v>
      </c>
      <c r="R824">
        <f>VLOOKUP($A824,Sheet2!$A:$E,4,0)</f>
        <v>5355.85</v>
      </c>
      <c r="S824">
        <f>VLOOKUP($A824,Sheet2!$A:$E,5,0)</f>
        <v>5366.4</v>
      </c>
      <c r="T824">
        <f t="shared" si="229"/>
        <v>63.5</v>
      </c>
      <c r="U824">
        <f t="shared" si="230"/>
        <v>95</v>
      </c>
      <c r="V824">
        <f t="shared" si="231"/>
        <v>53.65</v>
      </c>
      <c r="W824">
        <f t="shared" si="232"/>
        <v>84.5</v>
      </c>
      <c r="X824" s="5">
        <f t="shared" si="233"/>
        <v>146</v>
      </c>
      <c r="Y824">
        <f t="shared" si="234"/>
        <v>148.65</v>
      </c>
      <c r="Z824">
        <f t="shared" si="235"/>
        <v>146</v>
      </c>
      <c r="AA824">
        <f t="shared" si="236"/>
        <v>147.69999999999999</v>
      </c>
      <c r="AB824">
        <f>IF(Z824/X824&lt;'model parameter'!$B$2,'model parameter'!$B$2,IF(Y824/X824&gt;'model parameter'!$B$1,'model parameter'!$B$1,AA824/X824))</f>
        <v>1.0116438356164383</v>
      </c>
      <c r="AC824">
        <f t="shared" si="246"/>
        <v>0.72295897254739083</v>
      </c>
      <c r="AD824">
        <f t="shared" si="244"/>
        <v>6.8492288634357559</v>
      </c>
      <c r="AF824">
        <f t="shared" si="243"/>
        <v>1</v>
      </c>
      <c r="AG824">
        <f t="shared" si="237"/>
        <v>1.018150684931507</v>
      </c>
      <c r="AH824" s="14">
        <f t="shared" si="238"/>
        <v>11004.526636131</v>
      </c>
      <c r="AI824">
        <f t="shared" si="239"/>
        <v>11022.236680857399</v>
      </c>
      <c r="AJ824" s="14">
        <f t="shared" si="240"/>
        <v>17.710044726398337</v>
      </c>
      <c r="AK824" s="14">
        <f t="shared" si="245"/>
        <v>54057.89559970652</v>
      </c>
      <c r="AL824">
        <f t="shared" si="241"/>
        <v>1.0016093418019683</v>
      </c>
      <c r="AM824">
        <f t="shared" si="247"/>
        <v>1.9114423356132307E-3</v>
      </c>
      <c r="AN824" s="15">
        <f t="shared" si="242"/>
        <v>0</v>
      </c>
    </row>
    <row r="825" spans="1:40" x14ac:dyDescent="0.25">
      <c r="A825" s="2">
        <v>40714</v>
      </c>
      <c r="B825" s="2">
        <v>40724</v>
      </c>
      <c r="C825" t="s">
        <v>15</v>
      </c>
      <c r="D825">
        <v>5400</v>
      </c>
      <c r="E825">
        <v>80</v>
      </c>
      <c r="F825">
        <v>258.3</v>
      </c>
      <c r="G825">
        <v>79</v>
      </c>
      <c r="H825">
        <v>162.25</v>
      </c>
      <c r="I825" t="s">
        <v>16</v>
      </c>
      <c r="J825">
        <v>60</v>
      </c>
      <c r="K825">
        <v>62.9</v>
      </c>
      <c r="L825">
        <v>20</v>
      </c>
      <c r="M825">
        <v>22.25</v>
      </c>
      <c r="N825">
        <v>5257.9</v>
      </c>
      <c r="O825">
        <v>232.4</v>
      </c>
      <c r="P825">
        <f>VLOOKUP($A825,Sheet2!$A:$E,2,0)</f>
        <v>5372.2</v>
      </c>
      <c r="Q825">
        <f>VLOOKUP($A825,Sheet2!$A:$E,3,0)</f>
        <v>5377.4</v>
      </c>
      <c r="R825">
        <f>VLOOKUP($A825,Sheet2!$A:$E,4,0)</f>
        <v>5195.8999999999996</v>
      </c>
      <c r="S825">
        <f>VLOOKUP($A825,Sheet2!$A:$E,5,0)</f>
        <v>5257.9</v>
      </c>
      <c r="T825">
        <f t="shared" si="229"/>
        <v>85.5</v>
      </c>
      <c r="U825">
        <f t="shared" si="230"/>
        <v>224.10000000000036</v>
      </c>
      <c r="V825">
        <f t="shared" si="231"/>
        <v>54.199999999999818</v>
      </c>
      <c r="W825">
        <f t="shared" si="232"/>
        <v>56.399999999999636</v>
      </c>
      <c r="X825" s="5">
        <f t="shared" si="233"/>
        <v>140</v>
      </c>
      <c r="Y825">
        <f t="shared" si="234"/>
        <v>312.49999999999983</v>
      </c>
      <c r="Z825">
        <f t="shared" si="235"/>
        <v>135.39999999999964</v>
      </c>
      <c r="AA825">
        <f t="shared" si="236"/>
        <v>184.5</v>
      </c>
      <c r="AB825">
        <f>IF(Z825/X825&lt;'model parameter'!$B$2,'model parameter'!$B$2,IF(Y825/X825&gt;'model parameter'!$B$1,'model parameter'!$B$1,AA825/X825))</f>
        <v>1.1100000000000001</v>
      </c>
      <c r="AC825">
        <f t="shared" si="246"/>
        <v>0.80248445952760394</v>
      </c>
      <c r="AD825">
        <f t="shared" si="244"/>
        <v>6.9592288634357562</v>
      </c>
      <c r="AF825">
        <f t="shared" si="243"/>
        <v>0.96714285714285453</v>
      </c>
      <c r="AG825">
        <f t="shared" si="237"/>
        <v>2.2321428571428559</v>
      </c>
      <c r="AH825" s="14">
        <f t="shared" si="238"/>
        <v>10554.22558029</v>
      </c>
      <c r="AI825">
        <f t="shared" si="239"/>
        <v>11599.3162690348</v>
      </c>
      <c r="AJ825" s="14">
        <f t="shared" si="240"/>
        <v>1045.0906887448</v>
      </c>
      <c r="AK825" s="14">
        <f t="shared" si="245"/>
        <v>55102.98628845132</v>
      </c>
      <c r="AL825">
        <f t="shared" si="241"/>
        <v>1.0990210679878309</v>
      </c>
      <c r="AM825">
        <f t="shared" si="247"/>
        <v>2.1007153970828067E-3</v>
      </c>
      <c r="AN825" s="15">
        <f t="shared" si="242"/>
        <v>0</v>
      </c>
    </row>
    <row r="826" spans="1:40" x14ac:dyDescent="0.25">
      <c r="A826" s="2">
        <v>40715</v>
      </c>
      <c r="B826" s="2">
        <v>40724</v>
      </c>
      <c r="C826" t="s">
        <v>15</v>
      </c>
      <c r="D826">
        <v>5400</v>
      </c>
      <c r="E826">
        <v>147</v>
      </c>
      <c r="F826">
        <v>163.5</v>
      </c>
      <c r="G826">
        <v>108</v>
      </c>
      <c r="H826">
        <v>141.85</v>
      </c>
      <c r="I826" t="s">
        <v>16</v>
      </c>
      <c r="J826">
        <v>24</v>
      </c>
      <c r="K826">
        <v>34.9</v>
      </c>
      <c r="L826">
        <v>18.05</v>
      </c>
      <c r="M826">
        <v>20.149999999999999</v>
      </c>
      <c r="N826">
        <v>5275.85</v>
      </c>
      <c r="O826">
        <v>232.4</v>
      </c>
      <c r="P826">
        <f>VLOOKUP($A826,Sheet2!$A:$E,2,0)</f>
        <v>5280.8</v>
      </c>
      <c r="Q826">
        <f>VLOOKUP($A826,Sheet2!$A:$E,3,0)</f>
        <v>5322.45</v>
      </c>
      <c r="R826">
        <f>VLOOKUP($A826,Sheet2!$A:$E,4,0)</f>
        <v>5257</v>
      </c>
      <c r="S826">
        <f>VLOOKUP($A826,Sheet2!$A:$E,5,0)</f>
        <v>5275.85</v>
      </c>
      <c r="T826">
        <f t="shared" si="229"/>
        <v>112.44999999999982</v>
      </c>
      <c r="U826">
        <f t="shared" si="230"/>
        <v>161.05000000000018</v>
      </c>
      <c r="V826">
        <f t="shared" si="231"/>
        <v>20.5</v>
      </c>
      <c r="W826">
        <f t="shared" si="232"/>
        <v>30.449999999999818</v>
      </c>
      <c r="X826" s="5">
        <f t="shared" si="233"/>
        <v>171</v>
      </c>
      <c r="Y826">
        <f t="shared" si="234"/>
        <v>184</v>
      </c>
      <c r="Z826">
        <f t="shared" si="235"/>
        <v>138.44999999999982</v>
      </c>
      <c r="AA826">
        <f t="shared" si="236"/>
        <v>162</v>
      </c>
      <c r="AB826">
        <f>IF(Z826/X826&lt;'model parameter'!$B$2,'model parameter'!$B$2,IF(Y826/X826&gt;'model parameter'!$B$1,'model parameter'!$B$1,AA826/X826))</f>
        <v>0.94736842105263153</v>
      </c>
      <c r="AC826">
        <f t="shared" si="246"/>
        <v>0.76024843534194053</v>
      </c>
      <c r="AD826">
        <f t="shared" si="244"/>
        <v>6.9065972844883881</v>
      </c>
      <c r="AF826">
        <f t="shared" si="243"/>
        <v>0.80964912280701651</v>
      </c>
      <c r="AG826">
        <f t="shared" si="237"/>
        <v>1.0760233918128654</v>
      </c>
      <c r="AH826" s="14">
        <f t="shared" si="238"/>
        <v>12880.781035468501</v>
      </c>
      <c r="AI826">
        <f t="shared" si="239"/>
        <v>12093.955916044</v>
      </c>
      <c r="AJ826" s="14">
        <f t="shared" si="240"/>
        <v>-786.82511942450037</v>
      </c>
      <c r="AK826" s="14">
        <f t="shared" si="245"/>
        <v>54316.161169026818</v>
      </c>
      <c r="AL826">
        <f t="shared" si="241"/>
        <v>0.93891479738240258</v>
      </c>
      <c r="AM826">
        <f t="shared" si="247"/>
        <v>1.9723927714100967E-3</v>
      </c>
      <c r="AN826" s="15">
        <f t="shared" si="242"/>
        <v>0</v>
      </c>
    </row>
    <row r="827" spans="1:40" x14ac:dyDescent="0.25">
      <c r="A827" s="2">
        <v>40716</v>
      </c>
      <c r="B827" s="2">
        <v>40724</v>
      </c>
      <c r="C827" t="s">
        <v>15</v>
      </c>
      <c r="D827">
        <v>5400</v>
      </c>
      <c r="E827">
        <v>122</v>
      </c>
      <c r="F827">
        <v>143.9</v>
      </c>
      <c r="G827">
        <v>110.1</v>
      </c>
      <c r="H827">
        <v>131.5</v>
      </c>
      <c r="I827" t="s">
        <v>16</v>
      </c>
      <c r="J827">
        <v>30</v>
      </c>
      <c r="K827">
        <v>30</v>
      </c>
      <c r="L827">
        <v>13.1</v>
      </c>
      <c r="M827">
        <v>15</v>
      </c>
      <c r="N827">
        <v>5278.3</v>
      </c>
      <c r="O827">
        <v>232.4</v>
      </c>
      <c r="P827">
        <f>VLOOKUP($A827,Sheet2!$A:$E,2,0)</f>
        <v>5304.65</v>
      </c>
      <c r="Q827">
        <f>VLOOKUP($A827,Sheet2!$A:$E,3,0)</f>
        <v>5310.5</v>
      </c>
      <c r="R827">
        <f>VLOOKUP($A827,Sheet2!$A:$E,4,0)</f>
        <v>5262.5</v>
      </c>
      <c r="S827">
        <f>VLOOKUP($A827,Sheet2!$A:$E,5,0)</f>
        <v>5278.3</v>
      </c>
      <c r="T827">
        <f t="shared" si="229"/>
        <v>119.5</v>
      </c>
      <c r="U827">
        <f t="shared" si="230"/>
        <v>143.9</v>
      </c>
      <c r="V827">
        <f t="shared" si="231"/>
        <v>13.1</v>
      </c>
      <c r="W827">
        <f t="shared" si="232"/>
        <v>20.600000000000364</v>
      </c>
      <c r="X827" s="5">
        <f t="shared" si="233"/>
        <v>152</v>
      </c>
      <c r="Y827">
        <f t="shared" si="234"/>
        <v>157</v>
      </c>
      <c r="Z827">
        <f t="shared" si="235"/>
        <v>130.70000000000036</v>
      </c>
      <c r="AA827">
        <f t="shared" si="236"/>
        <v>146.5</v>
      </c>
      <c r="AB827">
        <f>IF(Z827/X827&lt;'model parameter'!$B$2,'model parameter'!$B$2,IF(Y827/X827&gt;'model parameter'!$B$1,'model parameter'!$B$1,AA827/X827))</f>
        <v>0.96381578947368418</v>
      </c>
      <c r="AC827">
        <f t="shared" si="246"/>
        <v>0.73273944590522555</v>
      </c>
      <c r="AD827">
        <f t="shared" si="244"/>
        <v>6.8704130739620721</v>
      </c>
      <c r="AF827">
        <f t="shared" si="243"/>
        <v>0.85986842105263395</v>
      </c>
      <c r="AG827">
        <f t="shared" si="237"/>
        <v>1.0328947368421053</v>
      </c>
      <c r="AH827" s="14">
        <f t="shared" si="238"/>
        <v>11454.827691971999</v>
      </c>
      <c r="AI827">
        <f t="shared" si="239"/>
        <v>10932.302199582999</v>
      </c>
      <c r="AJ827" s="14">
        <f t="shared" si="240"/>
        <v>-522.52549238900065</v>
      </c>
      <c r="AK827" s="14">
        <f t="shared" si="245"/>
        <v>53793.635676637816</v>
      </c>
      <c r="AL827">
        <f t="shared" si="241"/>
        <v>0.95438381908134617</v>
      </c>
      <c r="AM827">
        <f t="shared" si="247"/>
        <v>1.8824197459068087E-3</v>
      </c>
      <c r="AN827" s="15">
        <f t="shared" si="242"/>
        <v>0</v>
      </c>
    </row>
    <row r="828" spans="1:40" s="9" customFormat="1" x14ac:dyDescent="0.25">
      <c r="A828" s="7">
        <v>40717</v>
      </c>
      <c r="B828" s="7">
        <v>40724</v>
      </c>
      <c r="C828" t="s">
        <v>15</v>
      </c>
      <c r="D828">
        <v>5400</v>
      </c>
      <c r="E828">
        <v>140.94999999999999</v>
      </c>
      <c r="F828">
        <v>146.9</v>
      </c>
      <c r="G828">
        <v>84.1</v>
      </c>
      <c r="H828">
        <v>98.65</v>
      </c>
      <c r="I828" t="s">
        <v>16</v>
      </c>
      <c r="J828">
        <v>12.95</v>
      </c>
      <c r="K828">
        <v>21.2</v>
      </c>
      <c r="L828">
        <v>11.4</v>
      </c>
      <c r="M828">
        <v>15.25</v>
      </c>
      <c r="N828">
        <v>5320</v>
      </c>
      <c r="O828">
        <v>232.4</v>
      </c>
      <c r="P828">
        <f>VLOOKUP($A828,Sheet2!$A:$E,2,0)</f>
        <v>5269.1</v>
      </c>
      <c r="Q828">
        <f>VLOOKUP($A828,Sheet2!$A:$E,3,0)</f>
        <v>5330.6</v>
      </c>
      <c r="R828">
        <f>VLOOKUP($A828,Sheet2!$A:$E,4,0)</f>
        <v>5252.25</v>
      </c>
      <c r="S828">
        <f>VLOOKUP($A828,Sheet2!$A:$E,5,0)</f>
        <v>5320</v>
      </c>
      <c r="T828">
        <f t="shared" si="229"/>
        <v>90.599999999999454</v>
      </c>
      <c r="U828">
        <f t="shared" si="230"/>
        <v>146.9</v>
      </c>
      <c r="V828">
        <f t="shared" si="231"/>
        <v>11.4</v>
      </c>
      <c r="W828">
        <f t="shared" si="232"/>
        <v>14.700000000000728</v>
      </c>
      <c r="X828" s="8">
        <f t="shared" si="233"/>
        <v>153.89999999999998</v>
      </c>
      <c r="Y828" s="9">
        <f t="shared" si="234"/>
        <v>158.30000000000001</v>
      </c>
      <c r="Z828" s="9">
        <f t="shared" si="235"/>
        <v>98.800000000000722</v>
      </c>
      <c r="AA828" s="9">
        <f t="shared" si="236"/>
        <v>113.9</v>
      </c>
      <c r="AB828">
        <f>IF(Z828/X828&lt;'model parameter'!$B$2,'model parameter'!$B$2,IF(Y828/X828&gt;'model parameter'!$B$1,'model parameter'!$B$1,AA828/X828))</f>
        <v>0.74009096816114373</v>
      </c>
      <c r="AC828" s="9">
        <f t="shared" si="246"/>
        <v>0.54229384592985841</v>
      </c>
      <c r="AD828">
        <f t="shared" si="244"/>
        <v>6.6105040421232157</v>
      </c>
      <c r="AE828" s="9">
        <f>WEEKDAY(A828)</f>
        <v>5</v>
      </c>
      <c r="AF828">
        <f t="shared" si="243"/>
        <v>0.64197530864198005</v>
      </c>
      <c r="AG828">
        <f t="shared" si="237"/>
        <v>1.0285899935022744</v>
      </c>
      <c r="AH828" s="14">
        <f t="shared" si="238"/>
        <v>11597.423026321649</v>
      </c>
      <c r="AI828">
        <f t="shared" si="239"/>
        <v>8489.0821249617984</v>
      </c>
      <c r="AJ828" s="14">
        <f t="shared" si="240"/>
        <v>-3108.3409013598502</v>
      </c>
      <c r="AK828" s="14">
        <f t="shared" si="245"/>
        <v>50685.294775277966</v>
      </c>
      <c r="AL828">
        <f t="shared" si="241"/>
        <v>0.73198003605584427</v>
      </c>
      <c r="AM828" s="9">
        <f t="shared" si="247"/>
        <v>1.3778936734810991E-3</v>
      </c>
      <c r="AN828" s="15">
        <f t="shared" si="242"/>
        <v>0</v>
      </c>
    </row>
    <row r="829" spans="1:40" x14ac:dyDescent="0.25">
      <c r="A829" s="2">
        <v>40718</v>
      </c>
      <c r="B829" s="2">
        <v>40724</v>
      </c>
      <c r="C829" t="s">
        <v>15</v>
      </c>
      <c r="D829">
        <v>5400</v>
      </c>
      <c r="E829">
        <v>72</v>
      </c>
      <c r="F829">
        <v>72</v>
      </c>
      <c r="G829">
        <v>18.2</v>
      </c>
      <c r="H829">
        <v>20.100000000000001</v>
      </c>
      <c r="I829" t="s">
        <v>16</v>
      </c>
      <c r="J829">
        <v>19.899999999999999</v>
      </c>
      <c r="K829">
        <v>105.5</v>
      </c>
      <c r="L829">
        <v>18.5</v>
      </c>
      <c r="M829">
        <v>99.7</v>
      </c>
      <c r="N829">
        <v>5471.25</v>
      </c>
      <c r="O829">
        <v>232.4</v>
      </c>
      <c r="P829">
        <f>VLOOKUP($A829,Sheet2!$A:$E,2,0)</f>
        <v>5343.4</v>
      </c>
      <c r="Q829">
        <f>VLOOKUP($A829,Sheet2!$A:$E,3,0)</f>
        <v>5477.85</v>
      </c>
      <c r="R829">
        <f>VLOOKUP($A829,Sheet2!$A:$E,4,0)</f>
        <v>5343.4</v>
      </c>
      <c r="S829">
        <f>VLOOKUP($A829,Sheet2!$A:$E,5,0)</f>
        <v>5471.25</v>
      </c>
      <c r="T829">
        <f t="shared" si="229"/>
        <v>27.649999999999636</v>
      </c>
      <c r="U829">
        <f t="shared" si="230"/>
        <v>72</v>
      </c>
      <c r="V829">
        <f t="shared" si="231"/>
        <v>18.5</v>
      </c>
      <c r="W829">
        <f t="shared" si="232"/>
        <v>96.050000000000182</v>
      </c>
      <c r="X829" s="5">
        <f t="shared" si="233"/>
        <v>91.9</v>
      </c>
      <c r="Y829">
        <f t="shared" si="234"/>
        <v>133.14999999999964</v>
      </c>
      <c r="Z829">
        <f t="shared" si="235"/>
        <v>90.5</v>
      </c>
      <c r="AA829">
        <f t="shared" si="236"/>
        <v>119.80000000000001</v>
      </c>
      <c r="AB829">
        <f>IF(Z829/X829&lt;'model parameter'!$B$2,'model parameter'!$B$2,IF(Y829/X829&gt;'model parameter'!$B$1,'model parameter'!$B$1,AA829/X829))</f>
        <v>1.1100000000000001</v>
      </c>
      <c r="AC829">
        <f t="shared" si="246"/>
        <v>0.60194616898214293</v>
      </c>
      <c r="AD829">
        <f t="shared" si="244"/>
        <v>6.7205040421232161</v>
      </c>
      <c r="AF829">
        <f t="shared" si="243"/>
        <v>0.98476605005440687</v>
      </c>
      <c r="AG829">
        <f t="shared" si="237"/>
        <v>1.4488574537540764</v>
      </c>
      <c r="AH829" s="14">
        <f t="shared" si="238"/>
        <v>6944.3121159646498</v>
      </c>
      <c r="AI829">
        <f t="shared" si="239"/>
        <v>7597.906360933559</v>
      </c>
      <c r="AJ829" s="14">
        <f t="shared" si="240"/>
        <v>653.59424496890915</v>
      </c>
      <c r="AK829" s="14">
        <f t="shared" si="245"/>
        <v>51338.889020246876</v>
      </c>
      <c r="AL829">
        <f t="shared" si="241"/>
        <v>1.0941193647483567</v>
      </c>
      <c r="AM829">
        <f t="shared" si="247"/>
        <v>1.5075801507199197E-3</v>
      </c>
      <c r="AN829" s="15">
        <f t="shared" si="242"/>
        <v>0</v>
      </c>
    </row>
    <row r="830" spans="1:40" x14ac:dyDescent="0.25">
      <c r="A830" s="2">
        <v>40721</v>
      </c>
      <c r="B830" s="2">
        <v>40724</v>
      </c>
      <c r="C830" t="s">
        <v>15</v>
      </c>
      <c r="D830">
        <v>5400</v>
      </c>
      <c r="E830">
        <v>28</v>
      </c>
      <c r="F830">
        <v>28.4</v>
      </c>
      <c r="G830">
        <v>7.4</v>
      </c>
      <c r="H830">
        <v>8.0500000000000007</v>
      </c>
      <c r="I830" t="s">
        <v>16</v>
      </c>
      <c r="J830">
        <v>76</v>
      </c>
      <c r="K830">
        <v>162.6</v>
      </c>
      <c r="L830">
        <v>70.599999999999994</v>
      </c>
      <c r="M830">
        <v>139.1</v>
      </c>
      <c r="N830">
        <v>5526.6</v>
      </c>
      <c r="O830">
        <v>232.4</v>
      </c>
      <c r="P830">
        <f>VLOOKUP($A830,Sheet2!$A:$E,2,0)</f>
        <v>5441.2</v>
      </c>
      <c r="Q830">
        <f>VLOOKUP($A830,Sheet2!$A:$E,3,0)</f>
        <v>5552.65</v>
      </c>
      <c r="R830">
        <f>VLOOKUP($A830,Sheet2!$A:$E,4,0)</f>
        <v>5434.25</v>
      </c>
      <c r="S830">
        <f>VLOOKUP($A830,Sheet2!$A:$E,5,0)</f>
        <v>5526.6</v>
      </c>
      <c r="T830">
        <f t="shared" si="229"/>
        <v>9.9500000000007276</v>
      </c>
      <c r="U830">
        <f t="shared" si="230"/>
        <v>28.4</v>
      </c>
      <c r="V830">
        <f t="shared" si="231"/>
        <v>70.599999999999994</v>
      </c>
      <c r="W830">
        <f t="shared" si="232"/>
        <v>160.04999999999927</v>
      </c>
      <c r="X830" s="5">
        <f t="shared" si="233"/>
        <v>104</v>
      </c>
      <c r="Y830">
        <f t="shared" si="234"/>
        <v>172.55000000000072</v>
      </c>
      <c r="Z830">
        <f t="shared" si="235"/>
        <v>99</v>
      </c>
      <c r="AA830">
        <f t="shared" si="236"/>
        <v>147.15</v>
      </c>
      <c r="AB830">
        <f>IF(Z830/X830&lt;'model parameter'!$B$2,'model parameter'!$B$2,IF(Y830/X830&gt;'model parameter'!$B$1,'model parameter'!$B$1,AA830/X830))</f>
        <v>1.1100000000000001</v>
      </c>
      <c r="AC830">
        <f t="shared" si="246"/>
        <v>0.66816024757017867</v>
      </c>
      <c r="AD830">
        <f t="shared" si="244"/>
        <v>6.8305040421232164</v>
      </c>
      <c r="AF830">
        <f t="shared" si="243"/>
        <v>0.95192307692307687</v>
      </c>
      <c r="AG830">
        <f t="shared" si="237"/>
        <v>1.6591346153846223</v>
      </c>
      <c r="AH830" s="14">
        <f t="shared" si="238"/>
        <v>7852.4192452439993</v>
      </c>
      <c r="AI830">
        <f t="shared" si="239"/>
        <v>8604.498042597279</v>
      </c>
      <c r="AJ830" s="14">
        <f t="shared" si="240"/>
        <v>752.0787973532797</v>
      </c>
      <c r="AK830" s="14">
        <f t="shared" si="245"/>
        <v>52090.967817600154</v>
      </c>
      <c r="AL830">
        <f t="shared" si="241"/>
        <v>1.0957766993667326</v>
      </c>
      <c r="AM830">
        <f t="shared" si="247"/>
        <v>1.651971201586675E-3</v>
      </c>
      <c r="AN830" s="15">
        <f t="shared" si="242"/>
        <v>0</v>
      </c>
    </row>
    <row r="831" spans="1:40" x14ac:dyDescent="0.25">
      <c r="A831" s="2">
        <v>40722</v>
      </c>
      <c r="B831" s="2">
        <v>40724</v>
      </c>
      <c r="C831" t="s">
        <v>15</v>
      </c>
      <c r="D831">
        <v>5400</v>
      </c>
      <c r="E831">
        <v>6.5</v>
      </c>
      <c r="F831">
        <v>10.45</v>
      </c>
      <c r="G831">
        <v>3.1</v>
      </c>
      <c r="H831">
        <v>3.55</v>
      </c>
      <c r="I831" t="s">
        <v>16</v>
      </c>
      <c r="J831">
        <v>153.94999999999999</v>
      </c>
      <c r="K831">
        <v>158.85</v>
      </c>
      <c r="L831">
        <v>98.95</v>
      </c>
      <c r="M831">
        <v>149.15</v>
      </c>
      <c r="N831">
        <v>5545.3</v>
      </c>
      <c r="O831">
        <v>232.4</v>
      </c>
      <c r="P831">
        <f>VLOOKUP($A831,Sheet2!$A:$E,2,0)</f>
        <v>5548.85</v>
      </c>
      <c r="Q831">
        <f>VLOOKUP($A831,Sheet2!$A:$E,3,0)</f>
        <v>5558.3</v>
      </c>
      <c r="R831">
        <f>VLOOKUP($A831,Sheet2!$A:$E,4,0)</f>
        <v>5496.35</v>
      </c>
      <c r="S831">
        <f>VLOOKUP($A831,Sheet2!$A:$E,5,0)</f>
        <v>5545.3</v>
      </c>
      <c r="T831">
        <f t="shared" si="229"/>
        <v>3.1</v>
      </c>
      <c r="U831">
        <f t="shared" si="230"/>
        <v>2.5999999999994543</v>
      </c>
      <c r="V831">
        <f t="shared" si="231"/>
        <v>106.80000000000018</v>
      </c>
      <c r="W831">
        <f t="shared" si="232"/>
        <v>158.85</v>
      </c>
      <c r="X831" s="5">
        <f t="shared" si="233"/>
        <v>160.44999999999999</v>
      </c>
      <c r="Y831">
        <f t="shared" si="234"/>
        <v>161.94999999999999</v>
      </c>
      <c r="Z831">
        <f t="shared" si="235"/>
        <v>101.54999999999946</v>
      </c>
      <c r="AA831">
        <f t="shared" si="236"/>
        <v>152.70000000000002</v>
      </c>
      <c r="AB831">
        <f>IF(Z831/X831&lt;'model parameter'!$B$2,'model parameter'!$B$2,IF(Y831/X831&gt;'model parameter'!$B$1,'model parameter'!$B$1,AA831/X831))</f>
        <v>0.95169834839513889</v>
      </c>
      <c r="AC831">
        <f t="shared" si="246"/>
        <v>0.6358870040758261</v>
      </c>
      <c r="AD831">
        <f t="shared" si="244"/>
        <v>6.7822023905183553</v>
      </c>
      <c r="AF831">
        <f t="shared" si="243"/>
        <v>0.63290744780305053</v>
      </c>
      <c r="AG831">
        <f t="shared" si="237"/>
        <v>1.0093487067622313</v>
      </c>
      <c r="AH831" s="14">
        <f t="shared" si="238"/>
        <v>12089.001678948074</v>
      </c>
      <c r="AI831">
        <f t="shared" si="239"/>
        <v>11396.963686167401</v>
      </c>
      <c r="AJ831" s="14">
        <f t="shared" si="240"/>
        <v>-692.03799278067345</v>
      </c>
      <c r="AK831" s="14">
        <f t="shared" si="245"/>
        <v>51398.929824819483</v>
      </c>
      <c r="AL831">
        <f t="shared" si="241"/>
        <v>0.94275474425768369</v>
      </c>
      <c r="AM831">
        <f t="shared" si="247"/>
        <v>1.5574036876729043E-3</v>
      </c>
      <c r="AN831" s="15">
        <f t="shared" si="242"/>
        <v>0</v>
      </c>
    </row>
    <row r="832" spans="1:40" x14ac:dyDescent="0.25">
      <c r="A832" s="2">
        <v>40723</v>
      </c>
      <c r="B832" s="2">
        <v>40724</v>
      </c>
      <c r="C832" t="s">
        <v>15</v>
      </c>
      <c r="D832">
        <v>5400</v>
      </c>
      <c r="E832">
        <v>2.7</v>
      </c>
      <c r="F832">
        <v>2.9</v>
      </c>
      <c r="G832">
        <v>0.7</v>
      </c>
      <c r="H832">
        <v>0.85</v>
      </c>
      <c r="I832" t="s">
        <v>16</v>
      </c>
      <c r="J832">
        <v>165.1</v>
      </c>
      <c r="K832">
        <v>206.9</v>
      </c>
      <c r="L832">
        <v>165.1</v>
      </c>
      <c r="M832">
        <v>199.05</v>
      </c>
      <c r="N832">
        <v>5600.45</v>
      </c>
      <c r="O832">
        <v>232.4</v>
      </c>
      <c r="P832">
        <f>VLOOKUP($A832,Sheet2!$A:$E,2,0)</f>
        <v>5566.5</v>
      </c>
      <c r="Q832">
        <f>VLOOKUP($A832,Sheet2!$A:$E,3,0)</f>
        <v>5608.65</v>
      </c>
      <c r="R832">
        <f>VLOOKUP($A832,Sheet2!$A:$E,4,0)</f>
        <v>5566.5</v>
      </c>
      <c r="S832">
        <f>VLOOKUP($A832,Sheet2!$A:$E,5,0)</f>
        <v>5600.45</v>
      </c>
      <c r="T832">
        <f t="shared" si="229"/>
        <v>0.7</v>
      </c>
      <c r="U832">
        <f t="shared" si="230"/>
        <v>0</v>
      </c>
      <c r="V832">
        <f t="shared" si="231"/>
        <v>169.39999999999964</v>
      </c>
      <c r="W832">
        <f t="shared" si="232"/>
        <v>206.9</v>
      </c>
      <c r="X832" s="5">
        <f t="shared" si="233"/>
        <v>167.79999999999998</v>
      </c>
      <c r="Y832">
        <f t="shared" si="234"/>
        <v>207.6</v>
      </c>
      <c r="Z832">
        <f t="shared" si="235"/>
        <v>165.1</v>
      </c>
      <c r="AA832">
        <f t="shared" si="236"/>
        <v>199.9</v>
      </c>
      <c r="AB832">
        <f>IF(Z832/X832&lt;'model parameter'!$B$2,'model parameter'!$B$2,IF(Y832/X832&gt;'model parameter'!$B$1,'model parameter'!$B$1,AA832/X832))</f>
        <v>1.1100000000000001</v>
      </c>
      <c r="AC832">
        <f t="shared" si="246"/>
        <v>0.70583457452416698</v>
      </c>
      <c r="AD832">
        <f t="shared" si="244"/>
        <v>6.8922023905183556</v>
      </c>
      <c r="AF832">
        <f t="shared" si="243"/>
        <v>0.98390941597139459</v>
      </c>
      <c r="AG832">
        <f t="shared" si="237"/>
        <v>1.2371871275327773</v>
      </c>
      <c r="AH832" s="14">
        <f t="shared" si="238"/>
        <v>12640.620472353299</v>
      </c>
      <c r="AI832">
        <f t="shared" si="239"/>
        <v>13911.981455005996</v>
      </c>
      <c r="AJ832" s="14">
        <f t="shared" si="240"/>
        <v>1271.3609826526972</v>
      </c>
      <c r="AK832" s="14">
        <f t="shared" si="245"/>
        <v>52670.290807472178</v>
      </c>
      <c r="AL832">
        <f t="shared" si="241"/>
        <v>1.100577419077911</v>
      </c>
      <c r="AM832">
        <f t="shared" si="247"/>
        <v>1.7140433310414659E-3</v>
      </c>
      <c r="AN832" s="15">
        <f t="shared" si="242"/>
        <v>0</v>
      </c>
    </row>
    <row r="833" spans="1:40" x14ac:dyDescent="0.25">
      <c r="A833" s="2">
        <v>40724</v>
      </c>
      <c r="B833" s="2">
        <v>40724</v>
      </c>
      <c r="C833" t="s">
        <v>15</v>
      </c>
      <c r="D833">
        <v>5400</v>
      </c>
      <c r="E833">
        <v>0.4</v>
      </c>
      <c r="F833">
        <v>0.4</v>
      </c>
      <c r="G833">
        <v>0.05</v>
      </c>
      <c r="H833">
        <v>0.1</v>
      </c>
      <c r="I833" t="s">
        <v>16</v>
      </c>
      <c r="J833">
        <v>221</v>
      </c>
      <c r="K833">
        <v>249.9</v>
      </c>
      <c r="L833">
        <v>200.1</v>
      </c>
      <c r="M833">
        <v>242.15</v>
      </c>
      <c r="N833">
        <v>5647.4</v>
      </c>
      <c r="O833">
        <v>232.4</v>
      </c>
      <c r="P833">
        <f>VLOOKUP($A833,Sheet2!$A:$E,2,0)</f>
        <v>5614.5</v>
      </c>
      <c r="Q833">
        <f>VLOOKUP($A833,Sheet2!$A:$E,3,0)</f>
        <v>5657.9</v>
      </c>
      <c r="R833">
        <f>VLOOKUP($A833,Sheet2!$A:$E,4,0)</f>
        <v>5606.1</v>
      </c>
      <c r="S833">
        <f>VLOOKUP($A833,Sheet2!$A:$E,5,0)</f>
        <v>5647.4</v>
      </c>
      <c r="T833">
        <f t="shared" si="229"/>
        <v>0.05</v>
      </c>
      <c r="U833">
        <f t="shared" si="230"/>
        <v>0</v>
      </c>
      <c r="V833">
        <f t="shared" si="231"/>
        <v>206.5</v>
      </c>
      <c r="W833">
        <f t="shared" si="232"/>
        <v>249.9</v>
      </c>
      <c r="X833" s="5">
        <f t="shared" si="233"/>
        <v>221.4</v>
      </c>
      <c r="Y833">
        <f t="shared" si="234"/>
        <v>249.95000000000002</v>
      </c>
      <c r="Z833">
        <f t="shared" si="235"/>
        <v>200.1</v>
      </c>
      <c r="AA833">
        <f t="shared" si="236"/>
        <v>242.25</v>
      </c>
      <c r="AB833">
        <f>IF(Z833/X833&lt;'model parameter'!$B$2,'model parameter'!$B$2,IF(Y833/X833&gt;'model parameter'!$B$1,'model parameter'!$B$1,AA833/X833))</f>
        <v>1.1100000000000001</v>
      </c>
      <c r="AC833">
        <f t="shared" si="246"/>
        <v>0.78347637772182543</v>
      </c>
      <c r="AD833">
        <f t="shared" si="244"/>
        <v>7.0022023905183559</v>
      </c>
      <c r="AF833">
        <f t="shared" si="243"/>
        <v>0.90379403794037938</v>
      </c>
      <c r="AG833">
        <f t="shared" si="237"/>
        <v>1.128952122854562</v>
      </c>
      <c r="AH833" s="14">
        <f t="shared" si="238"/>
        <v>16663.3099045329</v>
      </c>
      <c r="AI833">
        <f t="shared" si="239"/>
        <v>18370.933036590752</v>
      </c>
      <c r="AJ833" s="14">
        <f t="shared" si="240"/>
        <v>1707.6231320578518</v>
      </c>
      <c r="AK833" s="14">
        <f t="shared" si="245"/>
        <v>54377.91393953003</v>
      </c>
      <c r="AL833">
        <f t="shared" si="241"/>
        <v>1.1024780275852235</v>
      </c>
      <c r="AM833">
        <f t="shared" si="247"/>
        <v>1.8896951108022017E-3</v>
      </c>
      <c r="AN833" s="15">
        <f t="shared" si="242"/>
        <v>0</v>
      </c>
    </row>
    <row r="834" spans="1:40" x14ac:dyDescent="0.25">
      <c r="A834" s="2">
        <v>40725</v>
      </c>
      <c r="B834" s="2">
        <v>40752</v>
      </c>
      <c r="C834" t="s">
        <v>15</v>
      </c>
      <c r="D834">
        <v>5700</v>
      </c>
      <c r="E834">
        <v>110</v>
      </c>
      <c r="F834">
        <v>149.94999999999999</v>
      </c>
      <c r="G834">
        <v>101</v>
      </c>
      <c r="H834">
        <v>134.80000000000001</v>
      </c>
      <c r="I834" t="s">
        <v>16</v>
      </c>
      <c r="J834">
        <v>100</v>
      </c>
      <c r="K834">
        <v>105</v>
      </c>
      <c r="L834">
        <v>65.650000000000006</v>
      </c>
      <c r="M834">
        <v>73.349999999999994</v>
      </c>
      <c r="N834">
        <v>5627.2</v>
      </c>
      <c r="O834">
        <v>210</v>
      </c>
      <c r="P834">
        <f>VLOOKUP($A834,Sheet2!$A:$E,2,0)</f>
        <v>5705.75</v>
      </c>
      <c r="Q834">
        <f>VLOOKUP($A834,Sheet2!$A:$E,3,0)</f>
        <v>5705.8</v>
      </c>
      <c r="R834">
        <f>VLOOKUP($A834,Sheet2!$A:$E,4,0)</f>
        <v>5609.75</v>
      </c>
      <c r="S834">
        <f>VLOOKUP($A834,Sheet2!$A:$E,5,0)</f>
        <v>5627.2</v>
      </c>
      <c r="T834">
        <f t="shared" si="229"/>
        <v>101</v>
      </c>
      <c r="U834">
        <f t="shared" si="230"/>
        <v>149.94999999999999</v>
      </c>
      <c r="V834">
        <f t="shared" si="231"/>
        <v>65.650000000000006</v>
      </c>
      <c r="W834">
        <f t="shared" si="232"/>
        <v>105</v>
      </c>
      <c r="X834" s="5">
        <f t="shared" si="233"/>
        <v>210</v>
      </c>
      <c r="Y834">
        <f t="shared" si="234"/>
        <v>215.6</v>
      </c>
      <c r="Z834">
        <f t="shared" si="235"/>
        <v>206</v>
      </c>
      <c r="AA834">
        <f t="shared" si="236"/>
        <v>208.15</v>
      </c>
      <c r="AB834">
        <f>IF(Z834/X834&lt;'model parameter'!$B$2,'model parameter'!$B$2,IF(Y834/X834&gt;'model parameter'!$B$1,'model parameter'!$B$1,AA834/X834))</f>
        <v>0.99119047619047618</v>
      </c>
      <c r="AC834">
        <f t="shared" si="246"/>
        <v>0.77657432391808556</v>
      </c>
      <c r="AD834">
        <f t="shared" si="244"/>
        <v>6.9933928667088319</v>
      </c>
      <c r="AF834">
        <f t="shared" si="243"/>
        <v>0.98095238095238091</v>
      </c>
      <c r="AG834">
        <f t="shared" si="237"/>
        <v>1.0266666666666666</v>
      </c>
      <c r="AH834" s="14">
        <f t="shared" si="238"/>
        <v>15807.737898435</v>
      </c>
      <c r="AI834">
        <f t="shared" si="239"/>
        <v>15552.686175055298</v>
      </c>
      <c r="AJ834" s="14">
        <f t="shared" si="240"/>
        <v>-255.0517233797018</v>
      </c>
      <c r="AK834" s="14">
        <f t="shared" si="245"/>
        <v>54122.86221615033</v>
      </c>
      <c r="AL834">
        <f t="shared" si="241"/>
        <v>0.9838653876336757</v>
      </c>
      <c r="AM834">
        <f t="shared" si="247"/>
        <v>1.85920561269887E-3</v>
      </c>
      <c r="AN834" s="15">
        <f t="shared" si="242"/>
        <v>0</v>
      </c>
    </row>
    <row r="835" spans="1:40" x14ac:dyDescent="0.25">
      <c r="A835" s="2">
        <v>40728</v>
      </c>
      <c r="B835" s="2">
        <v>40752</v>
      </c>
      <c r="C835" t="s">
        <v>15</v>
      </c>
      <c r="D835">
        <v>5700</v>
      </c>
      <c r="E835">
        <v>105</v>
      </c>
      <c r="F835">
        <v>130</v>
      </c>
      <c r="G835">
        <v>103.65</v>
      </c>
      <c r="H835">
        <v>113.05</v>
      </c>
      <c r="I835" t="s">
        <v>16</v>
      </c>
      <c r="J835">
        <v>81</v>
      </c>
      <c r="K835">
        <v>98.7</v>
      </c>
      <c r="L835">
        <v>72.099999999999994</v>
      </c>
      <c r="M835">
        <v>78.150000000000006</v>
      </c>
      <c r="N835">
        <v>5650.5</v>
      </c>
      <c r="O835">
        <v>210</v>
      </c>
      <c r="P835">
        <f>VLOOKUP($A835,Sheet2!$A:$E,2,0)</f>
        <v>5679.55</v>
      </c>
      <c r="Q835">
        <f>VLOOKUP($A835,Sheet2!$A:$E,3,0)</f>
        <v>5679.65</v>
      </c>
      <c r="R835">
        <f>VLOOKUP($A835,Sheet2!$A:$E,4,0)</f>
        <v>5633.1</v>
      </c>
      <c r="S835">
        <f>VLOOKUP($A835,Sheet2!$A:$E,5,0)</f>
        <v>5650.5</v>
      </c>
      <c r="T835">
        <f t="shared" ref="T835:T898" si="248">MAX(K835+D835-Q835,0,G835)</f>
        <v>119.05000000000018</v>
      </c>
      <c r="U835">
        <f t="shared" ref="U835:U898" si="249">MIN(MAX(L835+D835-R835,0),F835)</f>
        <v>130</v>
      </c>
      <c r="V835">
        <f t="shared" ref="V835:V898" si="250">MAX(L835,F835+R835-D835)</f>
        <v>72.099999999999994</v>
      </c>
      <c r="W835">
        <f t="shared" ref="W835:W898" si="251">MIN(K835,G835+Q835-D835)</f>
        <v>83.299999999999272</v>
      </c>
      <c r="X835" s="5">
        <f t="shared" ref="X835:X898" si="252">E835+J835</f>
        <v>186</v>
      </c>
      <c r="Y835">
        <f t="shared" ref="Y835:Y898" si="253">MAX(T835+K835,U835+L835,V835+F835,W835+G835,X835,AA835)</f>
        <v>217.75000000000017</v>
      </c>
      <c r="Z835">
        <f t="shared" ref="Z835:Z898" si="254">MIN(T835+K835,U835+L835,V835+F835,W835+G835,X835,AA835)</f>
        <v>186</v>
      </c>
      <c r="AA835">
        <f t="shared" ref="AA835:AA898" si="255">H835+M835</f>
        <v>191.2</v>
      </c>
      <c r="AB835">
        <f>IF(Z835/X835&lt;'model parameter'!$B$2,'model parameter'!$B$2,IF(Y835/X835&gt;'model parameter'!$B$1,'model parameter'!$B$1,AA835/X835))</f>
        <v>1.1100000000000001</v>
      </c>
      <c r="AC835">
        <f t="shared" si="246"/>
        <v>0.86199749954907501</v>
      </c>
      <c r="AD835">
        <f t="shared" si="244"/>
        <v>7.1033928667088322</v>
      </c>
      <c r="AF835">
        <f t="shared" si="243"/>
        <v>1</v>
      </c>
      <c r="AG835">
        <f t="shared" ref="AG835:AG898" si="256">Y835/X835</f>
        <v>1.1706989247311836</v>
      </c>
      <c r="AH835" s="14">
        <f t="shared" ref="AH835:AH898" si="257">(75*X835+20*2*1.18+0.00055*75*X835*1.18)*1.00002</f>
        <v>14006.533675070999</v>
      </c>
      <c r="AI835">
        <f t="shared" ref="AI835:AI898" si="258">(AB835*X835*75-20*2*1.18-0.0006*75*X835*1.18*AB835)*(1-0.00002)</f>
        <v>15426.02844726052</v>
      </c>
      <c r="AJ835" s="14">
        <f t="shared" ref="AJ835:AJ898" si="259">AI835-AH835</f>
        <v>1419.4947721895205</v>
      </c>
      <c r="AK835" s="14">
        <f t="shared" si="245"/>
        <v>55542.356988339852</v>
      </c>
      <c r="AL835">
        <f t="shared" ref="AL835:AL898" si="260">AI835/AH835</f>
        <v>1.1013451868334816</v>
      </c>
      <c r="AM835">
        <f t="shared" si="247"/>
        <v>2.0476271528796948E-3</v>
      </c>
      <c r="AN835" s="15">
        <f t="shared" ref="AN835:AN898" si="261">IF(AND(Y835/X835&gt;1.1,Z835/X835&lt;0.9),1,0)</f>
        <v>0</v>
      </c>
    </row>
    <row r="836" spans="1:40" x14ac:dyDescent="0.25">
      <c r="A836" s="2">
        <v>40729</v>
      </c>
      <c r="B836" s="2">
        <v>40752</v>
      </c>
      <c r="C836" t="s">
        <v>15</v>
      </c>
      <c r="D836">
        <v>5700</v>
      </c>
      <c r="E836">
        <v>107.05</v>
      </c>
      <c r="F836">
        <v>133.35</v>
      </c>
      <c r="G836">
        <v>107</v>
      </c>
      <c r="H836">
        <v>118.55</v>
      </c>
      <c r="I836" t="s">
        <v>16</v>
      </c>
      <c r="J836">
        <v>77</v>
      </c>
      <c r="K836">
        <v>81</v>
      </c>
      <c r="L836">
        <v>62</v>
      </c>
      <c r="M836">
        <v>69.75</v>
      </c>
      <c r="N836">
        <v>5632.1</v>
      </c>
      <c r="O836">
        <v>210</v>
      </c>
      <c r="P836">
        <f>VLOOKUP($A836,Sheet2!$A:$E,2,0)</f>
        <v>5659.85</v>
      </c>
      <c r="Q836">
        <f>VLOOKUP($A836,Sheet2!$A:$E,3,0)</f>
        <v>5659.85</v>
      </c>
      <c r="R836">
        <f>VLOOKUP($A836,Sheet2!$A:$E,4,0)</f>
        <v>5612.3</v>
      </c>
      <c r="S836">
        <f>VLOOKUP($A836,Sheet2!$A:$E,5,0)</f>
        <v>5632.1</v>
      </c>
      <c r="T836">
        <f t="shared" si="248"/>
        <v>121.14999999999964</v>
      </c>
      <c r="U836">
        <f t="shared" si="249"/>
        <v>133.35</v>
      </c>
      <c r="V836">
        <f t="shared" si="250"/>
        <v>62</v>
      </c>
      <c r="W836">
        <f t="shared" si="251"/>
        <v>66.850000000000364</v>
      </c>
      <c r="X836" s="5">
        <f t="shared" si="252"/>
        <v>184.05</v>
      </c>
      <c r="Y836">
        <f t="shared" si="253"/>
        <v>202.14999999999964</v>
      </c>
      <c r="Z836">
        <f t="shared" si="254"/>
        <v>173.85000000000036</v>
      </c>
      <c r="AA836">
        <f t="shared" si="255"/>
        <v>188.3</v>
      </c>
      <c r="AB836">
        <f>IF(Z836/X836&lt;'model parameter'!$B$2,'model parameter'!$B$2,IF(Y836/X836&gt;'model parameter'!$B$1,'model parameter'!$B$1,AA836/X836))</f>
        <v>1.0230915512089107</v>
      </c>
      <c r="AC836">
        <f t="shared" si="246"/>
        <v>0.88190235895186542</v>
      </c>
      <c r="AD836">
        <f t="shared" si="244"/>
        <v>7.1264844179177427</v>
      </c>
      <c r="AF836">
        <f t="shared" ref="AF836:AF899" si="262">Z836/X836</f>
        <v>0.94458027709861647</v>
      </c>
      <c r="AG836">
        <f t="shared" si="256"/>
        <v>1.0983428416191232</v>
      </c>
      <c r="AH836" s="14">
        <f t="shared" si="257"/>
        <v>13860.185831922676</v>
      </c>
      <c r="AI836">
        <f t="shared" si="258"/>
        <v>14065.019963974602</v>
      </c>
      <c r="AJ836" s="14">
        <f t="shared" si="259"/>
        <v>204.83413205192664</v>
      </c>
      <c r="AK836" s="14">
        <f t="shared" si="245"/>
        <v>55747.191120391777</v>
      </c>
      <c r="AL836">
        <f t="shared" si="260"/>
        <v>1.0147785992580385</v>
      </c>
      <c r="AM836">
        <f t="shared" si="247"/>
        <v>2.0778882140019819E-3</v>
      </c>
      <c r="AN836" s="15">
        <f t="shared" si="261"/>
        <v>0</v>
      </c>
    </row>
    <row r="837" spans="1:40" x14ac:dyDescent="0.25">
      <c r="A837" s="2">
        <v>40730</v>
      </c>
      <c r="B837" s="2">
        <v>40752</v>
      </c>
      <c r="C837" t="s">
        <v>15</v>
      </c>
      <c r="D837">
        <v>5700</v>
      </c>
      <c r="E837">
        <v>122.85</v>
      </c>
      <c r="F837">
        <v>136.85</v>
      </c>
      <c r="G837">
        <v>110.35</v>
      </c>
      <c r="H837">
        <v>123.6</v>
      </c>
      <c r="I837" t="s">
        <v>16</v>
      </c>
      <c r="J837">
        <v>65.25</v>
      </c>
      <c r="K837">
        <v>76.55</v>
      </c>
      <c r="L837">
        <v>55</v>
      </c>
      <c r="M837">
        <v>60.8</v>
      </c>
      <c r="N837">
        <v>5625.45</v>
      </c>
      <c r="O837">
        <v>210</v>
      </c>
      <c r="P837">
        <f>VLOOKUP($A837,Sheet2!$A:$E,2,0)</f>
        <v>5622.7</v>
      </c>
      <c r="Q837">
        <f>VLOOKUP($A837,Sheet2!$A:$E,3,0)</f>
        <v>5655.4</v>
      </c>
      <c r="R837">
        <f>VLOOKUP($A837,Sheet2!$A:$E,4,0)</f>
        <v>5610.75</v>
      </c>
      <c r="S837">
        <f>VLOOKUP($A837,Sheet2!$A:$E,5,0)</f>
        <v>5625.45</v>
      </c>
      <c r="T837">
        <f t="shared" si="248"/>
        <v>121.15000000000055</v>
      </c>
      <c r="U837">
        <f t="shared" si="249"/>
        <v>136.85</v>
      </c>
      <c r="V837">
        <f t="shared" si="250"/>
        <v>55</v>
      </c>
      <c r="W837">
        <f t="shared" si="251"/>
        <v>65.75</v>
      </c>
      <c r="X837" s="5">
        <f t="shared" si="252"/>
        <v>188.1</v>
      </c>
      <c r="Y837">
        <f t="shared" si="253"/>
        <v>197.70000000000056</v>
      </c>
      <c r="Z837">
        <f t="shared" si="254"/>
        <v>176.1</v>
      </c>
      <c r="AA837">
        <f t="shared" si="255"/>
        <v>184.39999999999998</v>
      </c>
      <c r="AB837">
        <f>IF(Z837/X837&lt;'model parameter'!$B$2,'model parameter'!$B$2,IF(Y837/X837&gt;'model parameter'!$B$1,'model parameter'!$B$1,AA837/X837))</f>
        <v>0.98032961190855916</v>
      </c>
      <c r="AC837">
        <f t="shared" si="246"/>
        <v>0.86455499729252505</v>
      </c>
      <c r="AD837">
        <f t="shared" ref="AD837:AD900" si="263">(AB837-1)+AD836</f>
        <v>7.1068140298263014</v>
      </c>
      <c r="AF837">
        <f t="shared" si="262"/>
        <v>0.93620414673046248</v>
      </c>
      <c r="AG837">
        <f t="shared" si="256"/>
        <v>1.051036682615633</v>
      </c>
      <c r="AH837" s="14">
        <f t="shared" si="257"/>
        <v>14164.139044615349</v>
      </c>
      <c r="AI837">
        <f t="shared" si="258"/>
        <v>13772.732899832798</v>
      </c>
      <c r="AJ837" s="14">
        <f t="shared" si="259"/>
        <v>-391.40614478255156</v>
      </c>
      <c r="AK837" s="14">
        <f t="shared" ref="AK837:AK900" si="264">AJ837+AK836</f>
        <v>55355.784975609226</v>
      </c>
      <c r="AL837">
        <f t="shared" si="260"/>
        <v>0.9723664005592102</v>
      </c>
      <c r="AM837">
        <f t="shared" si="247"/>
        <v>2.0204686834135129E-3</v>
      </c>
      <c r="AN837" s="15">
        <f t="shared" si="261"/>
        <v>0</v>
      </c>
    </row>
    <row r="838" spans="1:40" x14ac:dyDescent="0.25">
      <c r="A838" s="2">
        <v>40731</v>
      </c>
      <c r="B838" s="2">
        <v>40752</v>
      </c>
      <c r="C838" t="s">
        <v>15</v>
      </c>
      <c r="D838">
        <v>5700</v>
      </c>
      <c r="E838">
        <v>115.05</v>
      </c>
      <c r="F838">
        <v>119.2</v>
      </c>
      <c r="G838">
        <v>69.55</v>
      </c>
      <c r="H838">
        <v>72.900000000000006</v>
      </c>
      <c r="I838" t="s">
        <v>16</v>
      </c>
      <c r="J838">
        <v>62.65</v>
      </c>
      <c r="K838">
        <v>121.55</v>
      </c>
      <c r="L838">
        <v>61.7</v>
      </c>
      <c r="M838">
        <v>116.6</v>
      </c>
      <c r="N838">
        <v>5728.95</v>
      </c>
      <c r="O838">
        <v>210</v>
      </c>
      <c r="P838">
        <f>VLOOKUP($A838,Sheet2!$A:$E,2,0)</f>
        <v>5633.35</v>
      </c>
      <c r="Q838">
        <f>VLOOKUP($A838,Sheet2!$A:$E,3,0)</f>
        <v>5737.15</v>
      </c>
      <c r="R838">
        <f>VLOOKUP($A838,Sheet2!$A:$E,4,0)</f>
        <v>5632.95</v>
      </c>
      <c r="S838">
        <f>VLOOKUP($A838,Sheet2!$A:$E,5,0)</f>
        <v>5728.95</v>
      </c>
      <c r="T838">
        <f t="shared" si="248"/>
        <v>84.400000000000546</v>
      </c>
      <c r="U838">
        <f t="shared" si="249"/>
        <v>119.2</v>
      </c>
      <c r="V838">
        <f t="shared" si="250"/>
        <v>61.7</v>
      </c>
      <c r="W838">
        <f t="shared" si="251"/>
        <v>106.69999999999982</v>
      </c>
      <c r="X838" s="5">
        <f t="shared" si="252"/>
        <v>177.7</v>
      </c>
      <c r="Y838">
        <f t="shared" si="253"/>
        <v>205.95000000000056</v>
      </c>
      <c r="Z838">
        <f t="shared" si="254"/>
        <v>176.24999999999983</v>
      </c>
      <c r="AA838">
        <f t="shared" si="255"/>
        <v>189.5</v>
      </c>
      <c r="AB838">
        <f>IF(Z838/X838&lt;'model parameter'!$B$2,'model parameter'!$B$2,IF(Y838/X838&gt;'model parameter'!$B$1,'model parameter'!$B$1,AA838/X838))</f>
        <v>1.1100000000000001</v>
      </c>
      <c r="AC838">
        <f t="shared" ref="AC838:AC901" si="265">AB838*AC837</f>
        <v>0.95965604699470286</v>
      </c>
      <c r="AD838">
        <f t="shared" si="263"/>
        <v>7.2168140298263017</v>
      </c>
      <c r="AF838">
        <f t="shared" si="262"/>
        <v>0.99184018007878361</v>
      </c>
      <c r="AG838">
        <f t="shared" si="256"/>
        <v>1.1589758019133403</v>
      </c>
      <c r="AH838" s="14">
        <f t="shared" si="257"/>
        <v>13383.617214490949</v>
      </c>
      <c r="AI838">
        <f t="shared" si="258"/>
        <v>14735.556467276316</v>
      </c>
      <c r="AJ838" s="14">
        <f t="shared" si="259"/>
        <v>1351.939252785367</v>
      </c>
      <c r="AK838" s="14">
        <f t="shared" si="264"/>
        <v>56707.724228394596</v>
      </c>
      <c r="AL838">
        <f t="shared" si="260"/>
        <v>1.1010144889172093</v>
      </c>
      <c r="AM838">
        <f t="shared" ref="AM838:AM901" si="266">AL838*AM837</f>
        <v>2.2245652948417556E-3</v>
      </c>
      <c r="AN838" s="15">
        <f t="shared" si="261"/>
        <v>0</v>
      </c>
    </row>
    <row r="839" spans="1:40" x14ac:dyDescent="0.25">
      <c r="A839" s="2">
        <v>40732</v>
      </c>
      <c r="B839" s="2">
        <v>40752</v>
      </c>
      <c r="C839" t="s">
        <v>15</v>
      </c>
      <c r="D839">
        <v>5700</v>
      </c>
      <c r="E839">
        <v>68</v>
      </c>
      <c r="F839">
        <v>108</v>
      </c>
      <c r="G839">
        <v>67.05</v>
      </c>
      <c r="H839">
        <v>102</v>
      </c>
      <c r="I839" t="s">
        <v>16</v>
      </c>
      <c r="J839">
        <v>121.15</v>
      </c>
      <c r="K839">
        <v>124.9</v>
      </c>
      <c r="L839">
        <v>68.400000000000006</v>
      </c>
      <c r="M839">
        <v>74.05</v>
      </c>
      <c r="N839">
        <v>5660.65</v>
      </c>
      <c r="O839">
        <v>210</v>
      </c>
      <c r="P839">
        <f>VLOOKUP($A839,Sheet2!$A:$E,2,0)</f>
        <v>5734.65</v>
      </c>
      <c r="Q839">
        <f>VLOOKUP($A839,Sheet2!$A:$E,3,0)</f>
        <v>5740.4</v>
      </c>
      <c r="R839">
        <f>VLOOKUP($A839,Sheet2!$A:$E,4,0)</f>
        <v>5651.05</v>
      </c>
      <c r="S839">
        <f>VLOOKUP($A839,Sheet2!$A:$E,5,0)</f>
        <v>5660.65</v>
      </c>
      <c r="T839">
        <f t="shared" si="248"/>
        <v>84.5</v>
      </c>
      <c r="U839">
        <f t="shared" si="249"/>
        <v>108</v>
      </c>
      <c r="V839">
        <f t="shared" si="250"/>
        <v>68.400000000000006</v>
      </c>
      <c r="W839">
        <f t="shared" si="251"/>
        <v>107.44999999999982</v>
      </c>
      <c r="X839" s="5">
        <f t="shared" si="252"/>
        <v>189.15</v>
      </c>
      <c r="Y839">
        <f t="shared" si="253"/>
        <v>209.4</v>
      </c>
      <c r="Z839">
        <f t="shared" si="254"/>
        <v>174.49999999999983</v>
      </c>
      <c r="AA839">
        <f t="shared" si="255"/>
        <v>176.05</v>
      </c>
      <c r="AB839">
        <f>IF(Z839/X839&lt;'model parameter'!$B$2,'model parameter'!$B$2,IF(Y839/X839&gt;'model parameter'!$B$1,'model parameter'!$B$1,AA839/X839))</f>
        <v>0.93074279672217819</v>
      </c>
      <c r="AC839">
        <f t="shared" si="265"/>
        <v>0.89319295307119984</v>
      </c>
      <c r="AD839">
        <f t="shared" si="263"/>
        <v>7.1475568265484801</v>
      </c>
      <c r="AF839">
        <f t="shared" si="262"/>
        <v>0.92254824213587006</v>
      </c>
      <c r="AG839">
        <f t="shared" si="256"/>
        <v>1.1070578905630453</v>
      </c>
      <c r="AH839" s="14">
        <f t="shared" si="257"/>
        <v>14242.941729387525</v>
      </c>
      <c r="AI839">
        <f t="shared" si="258"/>
        <v>13146.938800965097</v>
      </c>
      <c r="AJ839" s="14">
        <f t="shared" si="259"/>
        <v>-1096.0029284224274</v>
      </c>
      <c r="AK839" s="14">
        <f t="shared" si="264"/>
        <v>55611.721299972167</v>
      </c>
      <c r="AL839">
        <f t="shared" si="260"/>
        <v>0.92304939883584303</v>
      </c>
      <c r="AM839">
        <f t="shared" si="266"/>
        <v>2.0533836580747624E-3</v>
      </c>
      <c r="AN839" s="15">
        <f t="shared" si="261"/>
        <v>0</v>
      </c>
    </row>
    <row r="840" spans="1:40" x14ac:dyDescent="0.25">
      <c r="A840" s="2">
        <v>40735</v>
      </c>
      <c r="B840" s="2">
        <v>40752</v>
      </c>
      <c r="C840" t="s">
        <v>15</v>
      </c>
      <c r="D840">
        <v>5700</v>
      </c>
      <c r="E840">
        <v>108</v>
      </c>
      <c r="F840">
        <v>139.80000000000001</v>
      </c>
      <c r="G840">
        <v>106</v>
      </c>
      <c r="H840">
        <v>133.05000000000001</v>
      </c>
      <c r="I840" t="s">
        <v>16</v>
      </c>
      <c r="J840">
        <v>65.099999999999994</v>
      </c>
      <c r="K840">
        <v>65.95</v>
      </c>
      <c r="L840">
        <v>45.35</v>
      </c>
      <c r="M840">
        <v>50.3</v>
      </c>
      <c r="N840">
        <v>5616.1</v>
      </c>
      <c r="O840">
        <v>210</v>
      </c>
      <c r="P840">
        <f>VLOOKUP($A840,Sheet2!$A:$E,2,0)</f>
        <v>5648.05</v>
      </c>
      <c r="Q840">
        <f>VLOOKUP($A840,Sheet2!$A:$E,3,0)</f>
        <v>5652.9</v>
      </c>
      <c r="R840">
        <f>VLOOKUP($A840,Sheet2!$A:$E,4,0)</f>
        <v>5601.7</v>
      </c>
      <c r="S840">
        <f>VLOOKUP($A840,Sheet2!$A:$E,5,0)</f>
        <v>5616.1</v>
      </c>
      <c r="T840">
        <f t="shared" si="248"/>
        <v>113.05000000000018</v>
      </c>
      <c r="U840">
        <f t="shared" si="249"/>
        <v>139.80000000000001</v>
      </c>
      <c r="V840">
        <f t="shared" si="250"/>
        <v>45.35</v>
      </c>
      <c r="W840">
        <f t="shared" si="251"/>
        <v>58.899999999999636</v>
      </c>
      <c r="X840" s="5">
        <f t="shared" si="252"/>
        <v>173.1</v>
      </c>
      <c r="Y840">
        <f t="shared" si="253"/>
        <v>185.15</v>
      </c>
      <c r="Z840">
        <f t="shared" si="254"/>
        <v>164.89999999999964</v>
      </c>
      <c r="AA840">
        <f t="shared" si="255"/>
        <v>183.35000000000002</v>
      </c>
      <c r="AB840">
        <f>IF(Z840/X840&lt;'model parameter'!$B$2,'model parameter'!$B$2,IF(Y840/X840&gt;'model parameter'!$B$1,'model parameter'!$B$1,AA840/X840))</f>
        <v>1.0592143269786252</v>
      </c>
      <c r="AC840">
        <f t="shared" si="265"/>
        <v>0.94608277264936169</v>
      </c>
      <c r="AD840">
        <f t="shared" si="263"/>
        <v>7.2067711535271055</v>
      </c>
      <c r="AF840">
        <f t="shared" si="262"/>
        <v>0.95262853841709783</v>
      </c>
      <c r="AG840">
        <f t="shared" si="256"/>
        <v>1.0696129404968227</v>
      </c>
      <c r="AH840" s="14">
        <f t="shared" si="257"/>
        <v>13038.38640501285</v>
      </c>
      <c r="AI840">
        <f t="shared" si="258"/>
        <v>13694.0402287177</v>
      </c>
      <c r="AJ840" s="14">
        <f t="shared" si="259"/>
        <v>655.65382370484986</v>
      </c>
      <c r="AK840" s="14">
        <f t="shared" si="264"/>
        <v>56267.375123677019</v>
      </c>
      <c r="AL840">
        <f t="shared" si="260"/>
        <v>1.0502864237443348</v>
      </c>
      <c r="AM840">
        <f t="shared" si="266"/>
        <v>2.156640978814402E-3</v>
      </c>
      <c r="AN840" s="15">
        <f t="shared" si="261"/>
        <v>0</v>
      </c>
    </row>
    <row r="841" spans="1:40" x14ac:dyDescent="0.25">
      <c r="A841" s="2">
        <v>40736</v>
      </c>
      <c r="B841" s="2">
        <v>40752</v>
      </c>
      <c r="C841" t="s">
        <v>15</v>
      </c>
      <c r="D841">
        <v>5700</v>
      </c>
      <c r="E841">
        <v>155</v>
      </c>
      <c r="F841">
        <v>218.95</v>
      </c>
      <c r="G841">
        <v>145.1</v>
      </c>
      <c r="H841">
        <v>185.75</v>
      </c>
      <c r="I841" t="s">
        <v>16</v>
      </c>
      <c r="J841">
        <v>35</v>
      </c>
      <c r="K841">
        <v>40.299999999999997</v>
      </c>
      <c r="L841">
        <v>23.8</v>
      </c>
      <c r="M841">
        <v>31.6</v>
      </c>
      <c r="N841">
        <v>5526.15</v>
      </c>
      <c r="O841">
        <v>210</v>
      </c>
      <c r="P841">
        <f>VLOOKUP($A841,Sheet2!$A:$E,2,0)</f>
        <v>5556.9</v>
      </c>
      <c r="Q841">
        <f>VLOOKUP($A841,Sheet2!$A:$E,3,0)</f>
        <v>5580.25</v>
      </c>
      <c r="R841">
        <f>VLOOKUP($A841,Sheet2!$A:$E,4,0)</f>
        <v>5496.95</v>
      </c>
      <c r="S841">
        <f>VLOOKUP($A841,Sheet2!$A:$E,5,0)</f>
        <v>5526.15</v>
      </c>
      <c r="T841">
        <f t="shared" si="248"/>
        <v>160.05000000000018</v>
      </c>
      <c r="U841">
        <f t="shared" si="249"/>
        <v>218.95</v>
      </c>
      <c r="V841">
        <f t="shared" si="250"/>
        <v>23.8</v>
      </c>
      <c r="W841">
        <f t="shared" si="251"/>
        <v>25.350000000000364</v>
      </c>
      <c r="X841" s="5">
        <f t="shared" si="252"/>
        <v>190</v>
      </c>
      <c r="Y841">
        <f t="shared" si="253"/>
        <v>242.75</v>
      </c>
      <c r="Z841">
        <f t="shared" si="254"/>
        <v>170.45000000000036</v>
      </c>
      <c r="AA841">
        <f t="shared" si="255"/>
        <v>217.35</v>
      </c>
      <c r="AB841">
        <f>IF(Z841/X841&lt;'model parameter'!$B$2,'model parameter'!$B$2,IF(Y841/X841&gt;'model parameter'!$B$1,'model parameter'!$B$1,AA841/X841))</f>
        <v>1.1100000000000001</v>
      </c>
      <c r="AC841">
        <f t="shared" si="265"/>
        <v>1.0501518776407917</v>
      </c>
      <c r="AD841">
        <f t="shared" si="263"/>
        <v>7.3167711535271058</v>
      </c>
      <c r="AF841">
        <f t="shared" si="262"/>
        <v>0.89710526315789663</v>
      </c>
      <c r="AG841">
        <f t="shared" si="256"/>
        <v>1.2776315789473685</v>
      </c>
      <c r="AH841" s="14">
        <f t="shared" si="257"/>
        <v>14306.734378965</v>
      </c>
      <c r="AI841">
        <f t="shared" si="258"/>
        <v>15758.786027975799</v>
      </c>
      <c r="AJ841" s="14">
        <f t="shared" si="259"/>
        <v>1452.0516490107984</v>
      </c>
      <c r="AK841" s="14">
        <f t="shared" si="264"/>
        <v>57719.426772687817</v>
      </c>
      <c r="AL841">
        <f t="shared" si="260"/>
        <v>1.1014942760904074</v>
      </c>
      <c r="AM841">
        <f t="shared" si="266"/>
        <v>2.3755276937460772E-3</v>
      </c>
      <c r="AN841" s="15">
        <f t="shared" si="261"/>
        <v>1</v>
      </c>
    </row>
    <row r="842" spans="1:40" x14ac:dyDescent="0.25">
      <c r="A842" s="2">
        <v>40737</v>
      </c>
      <c r="B842" s="2">
        <v>40752</v>
      </c>
      <c r="C842" t="s">
        <v>15</v>
      </c>
      <c r="D842">
        <v>5700</v>
      </c>
      <c r="E842">
        <v>183</v>
      </c>
      <c r="F842">
        <v>183</v>
      </c>
      <c r="G842">
        <v>101.1</v>
      </c>
      <c r="H842">
        <v>138.4</v>
      </c>
      <c r="I842" t="s">
        <v>16</v>
      </c>
      <c r="J842">
        <v>34</v>
      </c>
      <c r="K842">
        <v>43.55</v>
      </c>
      <c r="L842">
        <v>32.5</v>
      </c>
      <c r="M842">
        <v>40.4</v>
      </c>
      <c r="N842">
        <v>5585.45</v>
      </c>
      <c r="O842">
        <v>210</v>
      </c>
      <c r="P842">
        <f>VLOOKUP($A842,Sheet2!$A:$E,2,0)</f>
        <v>5542.05</v>
      </c>
      <c r="Q842">
        <f>VLOOKUP($A842,Sheet2!$A:$E,3,0)</f>
        <v>5596.15</v>
      </c>
      <c r="R842">
        <f>VLOOKUP($A842,Sheet2!$A:$E,4,0)</f>
        <v>5541.4</v>
      </c>
      <c r="S842">
        <f>VLOOKUP($A842,Sheet2!$A:$E,5,0)</f>
        <v>5585.45</v>
      </c>
      <c r="T842">
        <f t="shared" si="248"/>
        <v>147.40000000000055</v>
      </c>
      <c r="U842">
        <f t="shared" si="249"/>
        <v>183</v>
      </c>
      <c r="V842">
        <f t="shared" si="250"/>
        <v>32.5</v>
      </c>
      <c r="W842">
        <f t="shared" si="251"/>
        <v>-2.75</v>
      </c>
      <c r="X842" s="5">
        <f t="shared" si="252"/>
        <v>217</v>
      </c>
      <c r="Y842">
        <f t="shared" si="253"/>
        <v>217</v>
      </c>
      <c r="Z842">
        <f t="shared" si="254"/>
        <v>98.35</v>
      </c>
      <c r="AA842">
        <f t="shared" si="255"/>
        <v>178.8</v>
      </c>
      <c r="AB842">
        <f>IF(Z842/X842&lt;'model parameter'!$B$2,'model parameter'!$B$2,IF(Y842/X842&gt;'model parameter'!$B$1,'model parameter'!$B$1,AA842/X842))</f>
        <v>0.5</v>
      </c>
      <c r="AC842">
        <f t="shared" si="265"/>
        <v>0.52507593882039583</v>
      </c>
      <c r="AD842">
        <f t="shared" si="263"/>
        <v>6.8167711535271058</v>
      </c>
      <c r="AF842">
        <f t="shared" si="262"/>
        <v>0.45322580645161287</v>
      </c>
      <c r="AG842">
        <f t="shared" si="256"/>
        <v>1</v>
      </c>
      <c r="AH842" s="14">
        <f t="shared" si="257"/>
        <v>16333.0891302495</v>
      </c>
      <c r="AI842">
        <f t="shared" si="258"/>
        <v>8084.376959227</v>
      </c>
      <c r="AJ842" s="14">
        <f t="shared" si="259"/>
        <v>-8248.7121710225001</v>
      </c>
      <c r="AK842" s="14">
        <f t="shared" si="264"/>
        <v>49470.714601665313</v>
      </c>
      <c r="AL842">
        <f t="shared" si="260"/>
        <v>0.49496925503543771</v>
      </c>
      <c r="AM842">
        <f t="shared" si="266"/>
        <v>1.1758131728895472E-3</v>
      </c>
      <c r="AN842" s="15">
        <f t="shared" si="261"/>
        <v>0</v>
      </c>
    </row>
    <row r="843" spans="1:40" x14ac:dyDescent="0.25">
      <c r="A843" s="2">
        <v>40738</v>
      </c>
      <c r="B843" s="2">
        <v>40752</v>
      </c>
      <c r="C843" t="s">
        <v>15</v>
      </c>
      <c r="D843">
        <v>5700</v>
      </c>
      <c r="E843">
        <v>155</v>
      </c>
      <c r="F843">
        <v>177.9</v>
      </c>
      <c r="G843">
        <v>89.65</v>
      </c>
      <c r="H843">
        <v>133.69999999999999</v>
      </c>
      <c r="I843" t="s">
        <v>16</v>
      </c>
      <c r="J843">
        <v>30.6</v>
      </c>
      <c r="K843">
        <v>59.4</v>
      </c>
      <c r="L843">
        <v>27.05</v>
      </c>
      <c r="M843">
        <v>38.35</v>
      </c>
      <c r="N843">
        <v>5599.8</v>
      </c>
      <c r="O843">
        <v>210</v>
      </c>
      <c r="P843">
        <f>VLOOKUP($A843,Sheet2!$A:$E,2,0)</f>
        <v>5569</v>
      </c>
      <c r="Q843">
        <f>VLOOKUP($A843,Sheet2!$A:$E,3,0)</f>
        <v>5653.95</v>
      </c>
      <c r="R843">
        <f>VLOOKUP($A843,Sheet2!$A:$E,4,0)</f>
        <v>5541.7</v>
      </c>
      <c r="S843">
        <f>VLOOKUP($A843,Sheet2!$A:$E,5,0)</f>
        <v>5599.8</v>
      </c>
      <c r="T843">
        <f t="shared" si="248"/>
        <v>105.44999999999982</v>
      </c>
      <c r="U843">
        <f t="shared" si="249"/>
        <v>177.9</v>
      </c>
      <c r="V843">
        <f t="shared" si="250"/>
        <v>27.05</v>
      </c>
      <c r="W843">
        <f t="shared" si="251"/>
        <v>43.599999999999454</v>
      </c>
      <c r="X843" s="5">
        <f t="shared" si="252"/>
        <v>185.6</v>
      </c>
      <c r="Y843">
        <f t="shared" si="253"/>
        <v>204.95000000000002</v>
      </c>
      <c r="Z843">
        <f t="shared" si="254"/>
        <v>133.24999999999946</v>
      </c>
      <c r="AA843">
        <f t="shared" si="255"/>
        <v>172.04999999999998</v>
      </c>
      <c r="AB843">
        <f>IF(Z843/X843&lt;'model parameter'!$B$2,'model parameter'!$B$2,IF(Y843/X843&gt;'model parameter'!$B$1,'model parameter'!$B$1,AA843/X843))</f>
        <v>0.92699353448275856</v>
      </c>
      <c r="AC843">
        <f t="shared" si="265"/>
        <v>0.48674200039897142</v>
      </c>
      <c r="AD843">
        <f t="shared" si="263"/>
        <v>6.7437646880098647</v>
      </c>
      <c r="AF843">
        <f t="shared" si="262"/>
        <v>0.71794181034482474</v>
      </c>
      <c r="AG843">
        <f t="shared" si="256"/>
        <v>1.1042564655172415</v>
      </c>
      <c r="AH843" s="14">
        <f t="shared" si="257"/>
        <v>13976.513604681599</v>
      </c>
      <c r="AI843">
        <f t="shared" si="258"/>
        <v>12847.157196717097</v>
      </c>
      <c r="AJ843" s="14">
        <f t="shared" si="259"/>
        <v>-1129.3564079645021</v>
      </c>
      <c r="AK843" s="14">
        <f t="shared" si="264"/>
        <v>48341.358193700813</v>
      </c>
      <c r="AL843">
        <f t="shared" si="260"/>
        <v>0.91919612859774913</v>
      </c>
      <c r="AM843">
        <f t="shared" si="266"/>
        <v>1.0808029164743077E-3</v>
      </c>
      <c r="AN843" s="15">
        <f t="shared" si="261"/>
        <v>1</v>
      </c>
    </row>
    <row r="844" spans="1:40" x14ac:dyDescent="0.25">
      <c r="A844" s="2">
        <v>40739</v>
      </c>
      <c r="B844" s="2">
        <v>40752</v>
      </c>
      <c r="C844" t="s">
        <v>15</v>
      </c>
      <c r="D844">
        <v>5700</v>
      </c>
      <c r="E844">
        <v>129.94999999999999</v>
      </c>
      <c r="F844">
        <v>161</v>
      </c>
      <c r="G844">
        <v>105.35</v>
      </c>
      <c r="H844">
        <v>141.15</v>
      </c>
      <c r="I844" t="s">
        <v>16</v>
      </c>
      <c r="J844">
        <v>40</v>
      </c>
      <c r="K844">
        <v>47.4</v>
      </c>
      <c r="L844">
        <v>26.6</v>
      </c>
      <c r="M844">
        <v>30.05</v>
      </c>
      <c r="N844">
        <v>5581.1</v>
      </c>
      <c r="O844">
        <v>210</v>
      </c>
      <c r="P844">
        <f>VLOOKUP($A844,Sheet2!$A:$E,2,0)</f>
        <v>5602.95</v>
      </c>
      <c r="Q844">
        <f>VLOOKUP($A844,Sheet2!$A:$E,3,0)</f>
        <v>5631.7</v>
      </c>
      <c r="R844">
        <f>VLOOKUP($A844,Sheet2!$A:$E,4,0)</f>
        <v>5562.75</v>
      </c>
      <c r="S844">
        <f>VLOOKUP($A844,Sheet2!$A:$E,5,0)</f>
        <v>5581.1</v>
      </c>
      <c r="T844">
        <f t="shared" si="248"/>
        <v>115.69999999999982</v>
      </c>
      <c r="U844">
        <f t="shared" si="249"/>
        <v>161</v>
      </c>
      <c r="V844">
        <f t="shared" si="250"/>
        <v>26.6</v>
      </c>
      <c r="W844">
        <f t="shared" si="251"/>
        <v>37.050000000000182</v>
      </c>
      <c r="X844" s="5">
        <f t="shared" si="252"/>
        <v>169.95</v>
      </c>
      <c r="Y844">
        <f t="shared" si="253"/>
        <v>187.6</v>
      </c>
      <c r="Z844">
        <f t="shared" si="254"/>
        <v>142.40000000000018</v>
      </c>
      <c r="AA844">
        <f t="shared" si="255"/>
        <v>171.20000000000002</v>
      </c>
      <c r="AB844">
        <f>IF(Z844/X844&lt;'model parameter'!$B$2,'model parameter'!$B$2,IF(Y844/X844&gt;'model parameter'!$B$1,'model parameter'!$B$1,AA844/X844))</f>
        <v>1.0073551044424833</v>
      </c>
      <c r="AC844">
        <f t="shared" si="265"/>
        <v>0.49032203864844914</v>
      </c>
      <c r="AD844">
        <f t="shared" si="263"/>
        <v>6.7511197924523483</v>
      </c>
      <c r="AF844">
        <f t="shared" si="262"/>
        <v>0.83789349808767388</v>
      </c>
      <c r="AG844">
        <f t="shared" si="256"/>
        <v>1.1038540747278611</v>
      </c>
      <c r="AH844" s="14">
        <f t="shared" si="257"/>
        <v>12801.978350696325</v>
      </c>
      <c r="AI844">
        <f t="shared" si="258"/>
        <v>12783.4536058144</v>
      </c>
      <c r="AJ844" s="14">
        <f t="shared" si="259"/>
        <v>-18.524744881924562</v>
      </c>
      <c r="AK844" s="14">
        <f t="shared" si="264"/>
        <v>48322.833448818885</v>
      </c>
      <c r="AL844">
        <f t="shared" si="260"/>
        <v>0.99855297795587061</v>
      </c>
      <c r="AM844">
        <f t="shared" si="266"/>
        <v>1.0792389708288101E-3</v>
      </c>
      <c r="AN844" s="15">
        <f t="shared" si="261"/>
        <v>1</v>
      </c>
    </row>
    <row r="845" spans="1:40" x14ac:dyDescent="0.25">
      <c r="A845" s="2">
        <v>40742</v>
      </c>
      <c r="B845" s="2">
        <v>40752</v>
      </c>
      <c r="C845" t="s">
        <v>15</v>
      </c>
      <c r="D845">
        <v>5700</v>
      </c>
      <c r="E845">
        <v>144</v>
      </c>
      <c r="F845">
        <v>156.30000000000001</v>
      </c>
      <c r="G845">
        <v>122.55</v>
      </c>
      <c r="H845">
        <v>144.80000000000001</v>
      </c>
      <c r="I845" t="s">
        <v>16</v>
      </c>
      <c r="J845">
        <v>29.75</v>
      </c>
      <c r="K845">
        <v>33.9</v>
      </c>
      <c r="L845">
        <v>19.45</v>
      </c>
      <c r="M845">
        <v>21.4</v>
      </c>
      <c r="N845">
        <v>5567.05</v>
      </c>
      <c r="O845">
        <v>210</v>
      </c>
      <c r="P845">
        <f>VLOOKUP($A845,Sheet2!$A:$E,2,0)</f>
        <v>5581.75</v>
      </c>
      <c r="Q845">
        <f>VLOOKUP($A845,Sheet2!$A:$E,3,0)</f>
        <v>5596.6</v>
      </c>
      <c r="R845">
        <f>VLOOKUP($A845,Sheet2!$A:$E,4,0)</f>
        <v>5550.95</v>
      </c>
      <c r="S845">
        <f>VLOOKUP($A845,Sheet2!$A:$E,5,0)</f>
        <v>5567.05</v>
      </c>
      <c r="T845">
        <f t="shared" si="248"/>
        <v>137.29999999999927</v>
      </c>
      <c r="U845">
        <f t="shared" si="249"/>
        <v>156.30000000000001</v>
      </c>
      <c r="V845">
        <f t="shared" si="250"/>
        <v>19.45</v>
      </c>
      <c r="W845">
        <f t="shared" si="251"/>
        <v>19.150000000000546</v>
      </c>
      <c r="X845" s="5">
        <f t="shared" si="252"/>
        <v>173.75</v>
      </c>
      <c r="Y845">
        <f t="shared" si="253"/>
        <v>175.75</v>
      </c>
      <c r="Z845">
        <f t="shared" si="254"/>
        <v>141.70000000000056</v>
      </c>
      <c r="AA845">
        <f t="shared" si="255"/>
        <v>166.20000000000002</v>
      </c>
      <c r="AB845">
        <f>IF(Z845/X845&lt;'model parameter'!$B$2,'model parameter'!$B$2,IF(Y845/X845&gt;'model parameter'!$B$1,'model parameter'!$B$1,AA845/X845))</f>
        <v>0.9565467625899281</v>
      </c>
      <c r="AC845">
        <f t="shared" si="265"/>
        <v>0.46901595869566765</v>
      </c>
      <c r="AD845">
        <f t="shared" si="263"/>
        <v>6.7076665550422767</v>
      </c>
      <c r="AF845">
        <f t="shared" si="262"/>
        <v>0.81553956834532693</v>
      </c>
      <c r="AG845">
        <f t="shared" si="256"/>
        <v>1.0115107913669066</v>
      </c>
      <c r="AH845" s="14">
        <f t="shared" si="257"/>
        <v>13087.169019395624</v>
      </c>
      <c r="AI845">
        <f t="shared" si="258"/>
        <v>12408.7266005044</v>
      </c>
      <c r="AJ845" s="14">
        <f t="shared" si="259"/>
        <v>-678.4424188912235</v>
      </c>
      <c r="AK845" s="14">
        <f t="shared" si="264"/>
        <v>47644.391029927661</v>
      </c>
      <c r="AL845">
        <f t="shared" si="260"/>
        <v>0.94815972668452975</v>
      </c>
      <c r="AM845">
        <f t="shared" si="266"/>
        <v>1.0232909276083376E-3</v>
      </c>
      <c r="AN845" s="15">
        <f t="shared" si="261"/>
        <v>0</v>
      </c>
    </row>
    <row r="846" spans="1:40" s="9" customFormat="1" x14ac:dyDescent="0.25">
      <c r="A846" s="7">
        <v>40743</v>
      </c>
      <c r="B846" s="7">
        <v>40752</v>
      </c>
      <c r="C846" t="s">
        <v>15</v>
      </c>
      <c r="D846">
        <v>5700</v>
      </c>
      <c r="E846">
        <v>150.69999999999999</v>
      </c>
      <c r="F846">
        <v>151.75</v>
      </c>
      <c r="G846">
        <v>93.1</v>
      </c>
      <c r="H846">
        <v>102.75</v>
      </c>
      <c r="I846" t="s">
        <v>16</v>
      </c>
      <c r="J846">
        <v>21.95</v>
      </c>
      <c r="K846">
        <v>38.4</v>
      </c>
      <c r="L846">
        <v>18</v>
      </c>
      <c r="M846">
        <v>31.95</v>
      </c>
      <c r="N846">
        <v>5613.55</v>
      </c>
      <c r="O846">
        <v>210</v>
      </c>
      <c r="P846">
        <f>VLOOKUP($A846,Sheet2!$A:$E,2,0)</f>
        <v>5569.85</v>
      </c>
      <c r="Q846">
        <f>VLOOKUP($A846,Sheet2!$A:$E,3,0)</f>
        <v>5627.65</v>
      </c>
      <c r="R846">
        <f>VLOOKUP($A846,Sheet2!$A:$E,4,0)</f>
        <v>5557.2</v>
      </c>
      <c r="S846">
        <f>VLOOKUP($A846,Sheet2!$A:$E,5,0)</f>
        <v>5613.55</v>
      </c>
      <c r="T846">
        <f t="shared" si="248"/>
        <v>110.75</v>
      </c>
      <c r="U846">
        <f t="shared" si="249"/>
        <v>151.75</v>
      </c>
      <c r="V846">
        <f t="shared" si="250"/>
        <v>18</v>
      </c>
      <c r="W846">
        <f t="shared" si="251"/>
        <v>20.75</v>
      </c>
      <c r="X846" s="8">
        <f t="shared" si="252"/>
        <v>172.64999999999998</v>
      </c>
      <c r="Y846" s="9">
        <f t="shared" si="253"/>
        <v>172.64999999999998</v>
      </c>
      <c r="Z846" s="9">
        <f t="shared" si="254"/>
        <v>113.85</v>
      </c>
      <c r="AA846" s="9">
        <f t="shared" si="255"/>
        <v>134.69999999999999</v>
      </c>
      <c r="AB846">
        <f>IF(Z846/X846&lt;'model parameter'!$B$2,'model parameter'!$B$2,IF(Y846/X846&gt;'model parameter'!$B$1,'model parameter'!$B$1,AA846/X846))</f>
        <v>0.78019113814074725</v>
      </c>
      <c r="AC846" s="9">
        <f t="shared" si="265"/>
        <v>0.36592209462094666</v>
      </c>
      <c r="AD846">
        <f t="shared" si="263"/>
        <v>6.4878576931830239</v>
      </c>
      <c r="AE846" s="9">
        <f>WEEKDAY(A846)</f>
        <v>3</v>
      </c>
      <c r="AF846">
        <f t="shared" si="262"/>
        <v>0.65942658557775857</v>
      </c>
      <c r="AG846">
        <f t="shared" si="256"/>
        <v>1</v>
      </c>
      <c r="AH846" s="14">
        <f t="shared" si="257"/>
        <v>13004.613825824772</v>
      </c>
      <c r="AI846">
        <f t="shared" si="258"/>
        <v>10047.946467051399</v>
      </c>
      <c r="AJ846" s="14">
        <f t="shared" si="259"/>
        <v>-2956.6673587733731</v>
      </c>
      <c r="AK846" s="14">
        <f t="shared" si="264"/>
        <v>44687.723671154286</v>
      </c>
      <c r="AL846">
        <f t="shared" si="260"/>
        <v>0.77264473990746463</v>
      </c>
      <c r="AM846" s="9">
        <f t="shared" si="266"/>
        <v>7.9064035261161222E-4</v>
      </c>
      <c r="AN846" s="15">
        <f t="shared" si="261"/>
        <v>0</v>
      </c>
    </row>
    <row r="847" spans="1:40" x14ac:dyDescent="0.25">
      <c r="A847" s="2">
        <v>40744</v>
      </c>
      <c r="B847" s="2">
        <v>40752</v>
      </c>
      <c r="C847" t="s">
        <v>15</v>
      </c>
      <c r="D847">
        <v>5700</v>
      </c>
      <c r="E847">
        <v>85.1</v>
      </c>
      <c r="F847">
        <v>156.9</v>
      </c>
      <c r="G847">
        <v>81.75</v>
      </c>
      <c r="H847">
        <v>141.9</v>
      </c>
      <c r="I847" t="s">
        <v>16</v>
      </c>
      <c r="J847">
        <v>37</v>
      </c>
      <c r="K847">
        <v>38.9</v>
      </c>
      <c r="L847">
        <v>13.7</v>
      </c>
      <c r="M847">
        <v>15.2</v>
      </c>
      <c r="N847">
        <v>5567.05</v>
      </c>
      <c r="O847">
        <v>210</v>
      </c>
      <c r="P847">
        <f>VLOOKUP($A847,Sheet2!$A:$E,2,0)</f>
        <v>5642.05</v>
      </c>
      <c r="Q847">
        <f>VLOOKUP($A847,Sheet2!$A:$E,3,0)</f>
        <v>5645.4</v>
      </c>
      <c r="R847">
        <f>VLOOKUP($A847,Sheet2!$A:$E,4,0)</f>
        <v>5555.1</v>
      </c>
      <c r="S847">
        <f>VLOOKUP($A847,Sheet2!$A:$E,5,0)</f>
        <v>5567.05</v>
      </c>
      <c r="T847">
        <f t="shared" si="248"/>
        <v>93.5</v>
      </c>
      <c r="U847">
        <f t="shared" si="249"/>
        <v>156.9</v>
      </c>
      <c r="V847">
        <f t="shared" si="250"/>
        <v>13.7</v>
      </c>
      <c r="W847">
        <f t="shared" si="251"/>
        <v>27.149999999999636</v>
      </c>
      <c r="X847" s="5">
        <f t="shared" si="252"/>
        <v>122.1</v>
      </c>
      <c r="Y847">
        <f t="shared" si="253"/>
        <v>170.6</v>
      </c>
      <c r="Z847">
        <f t="shared" si="254"/>
        <v>108.89999999999964</v>
      </c>
      <c r="AA847">
        <f t="shared" si="255"/>
        <v>157.1</v>
      </c>
      <c r="AB847">
        <f>IF(Z847/X847&lt;'model parameter'!$B$2,'model parameter'!$B$2,IF(Y847/X847&gt;'model parameter'!$B$1,'model parameter'!$B$1,AA847/X847))</f>
        <v>1.1100000000000001</v>
      </c>
      <c r="AC847">
        <f t="shared" si="265"/>
        <v>0.4061735250292508</v>
      </c>
      <c r="AD847">
        <f t="shared" si="263"/>
        <v>6.5978576931830242</v>
      </c>
      <c r="AF847">
        <f t="shared" si="262"/>
        <v>0.891891891891889</v>
      </c>
      <c r="AG847">
        <f t="shared" si="256"/>
        <v>1.3972153972153973</v>
      </c>
      <c r="AH847" s="14">
        <f t="shared" si="257"/>
        <v>9210.8274303643502</v>
      </c>
      <c r="AI847">
        <f t="shared" si="258"/>
        <v>10110.226095333923</v>
      </c>
      <c r="AJ847" s="14">
        <f t="shared" si="259"/>
        <v>899.39866496957256</v>
      </c>
      <c r="AK847" s="14">
        <f t="shared" si="264"/>
        <v>45587.122336123859</v>
      </c>
      <c r="AL847">
        <f t="shared" si="260"/>
        <v>1.0976458056313834</v>
      </c>
      <c r="AM847">
        <f t="shared" si="266"/>
        <v>8.6784306680705412E-4</v>
      </c>
      <c r="AN847" s="15">
        <f t="shared" si="261"/>
        <v>1</v>
      </c>
    </row>
    <row r="848" spans="1:40" x14ac:dyDescent="0.25">
      <c r="A848" s="2">
        <v>40745</v>
      </c>
      <c r="B848" s="2">
        <v>40752</v>
      </c>
      <c r="C848" t="s">
        <v>15</v>
      </c>
      <c r="D848">
        <v>5700</v>
      </c>
      <c r="E848">
        <v>149.75</v>
      </c>
      <c r="F848">
        <v>171</v>
      </c>
      <c r="G848">
        <v>128.44999999999999</v>
      </c>
      <c r="H848">
        <v>162.15</v>
      </c>
      <c r="I848" t="s">
        <v>16</v>
      </c>
      <c r="J848">
        <v>13.9</v>
      </c>
      <c r="K848">
        <v>16.2</v>
      </c>
      <c r="L848">
        <v>8</v>
      </c>
      <c r="M848">
        <v>9</v>
      </c>
      <c r="N848">
        <v>5541.6</v>
      </c>
      <c r="O848">
        <v>210</v>
      </c>
      <c r="P848">
        <f>VLOOKUP($A848,Sheet2!$A:$E,2,0)</f>
        <v>5554.6</v>
      </c>
      <c r="Q848">
        <f>VLOOKUP($A848,Sheet2!$A:$E,3,0)</f>
        <v>5578.9</v>
      </c>
      <c r="R848">
        <f>VLOOKUP($A848,Sheet2!$A:$E,4,0)</f>
        <v>5532.7</v>
      </c>
      <c r="S848">
        <f>VLOOKUP($A848,Sheet2!$A:$E,5,0)</f>
        <v>5541.6</v>
      </c>
      <c r="T848">
        <f t="shared" si="248"/>
        <v>137.30000000000018</v>
      </c>
      <c r="U848">
        <f t="shared" si="249"/>
        <v>171</v>
      </c>
      <c r="V848">
        <f t="shared" si="250"/>
        <v>8</v>
      </c>
      <c r="W848">
        <f t="shared" si="251"/>
        <v>7.3499999999994543</v>
      </c>
      <c r="X848" s="5">
        <f t="shared" si="252"/>
        <v>163.65</v>
      </c>
      <c r="Y848">
        <f t="shared" si="253"/>
        <v>179</v>
      </c>
      <c r="Z848">
        <f t="shared" si="254"/>
        <v>135.79999999999944</v>
      </c>
      <c r="AA848">
        <f t="shared" si="255"/>
        <v>171.15</v>
      </c>
      <c r="AB848">
        <f>IF(Z848/X848&lt;'model parameter'!$B$2,'model parameter'!$B$2,IF(Y848/X848&gt;'model parameter'!$B$1,'model parameter'!$B$1,AA848/X848))</f>
        <v>1.0458295142071494</v>
      </c>
      <c r="AC848">
        <f t="shared" si="265"/>
        <v>0.42478826036514683</v>
      </c>
      <c r="AD848">
        <f t="shared" si="263"/>
        <v>6.6436872073901734</v>
      </c>
      <c r="AF848">
        <f t="shared" si="262"/>
        <v>0.82981973724411506</v>
      </c>
      <c r="AG848">
        <f t="shared" si="256"/>
        <v>1.093797739077299</v>
      </c>
      <c r="AH848" s="14">
        <f t="shared" si="257"/>
        <v>12329.162242063274</v>
      </c>
      <c r="AI848">
        <f t="shared" si="258"/>
        <v>12779.706335761299</v>
      </c>
      <c r="AJ848" s="14">
        <f t="shared" si="259"/>
        <v>450.54409369802488</v>
      </c>
      <c r="AK848" s="14">
        <f t="shared" si="264"/>
        <v>46037.666429821882</v>
      </c>
      <c r="AL848">
        <f t="shared" si="260"/>
        <v>1.0365429608964758</v>
      </c>
      <c r="AM848">
        <f t="shared" si="266"/>
        <v>8.9955662206166198E-4</v>
      </c>
      <c r="AN848" s="15">
        <f t="shared" si="261"/>
        <v>0</v>
      </c>
    </row>
    <row r="849" spans="1:40" s="9" customFormat="1" x14ac:dyDescent="0.25">
      <c r="A849" s="7">
        <v>40746</v>
      </c>
      <c r="B849" s="7">
        <v>40752</v>
      </c>
      <c r="C849" t="s">
        <v>15</v>
      </c>
      <c r="D849">
        <v>5700</v>
      </c>
      <c r="E849">
        <v>132</v>
      </c>
      <c r="F849">
        <v>135.1</v>
      </c>
      <c r="G849">
        <v>70.5</v>
      </c>
      <c r="H849">
        <v>75.5</v>
      </c>
      <c r="I849" t="s">
        <v>16</v>
      </c>
      <c r="J849">
        <v>15.9</v>
      </c>
      <c r="K849">
        <v>26.75</v>
      </c>
      <c r="L849">
        <v>11.3</v>
      </c>
      <c r="M849">
        <v>24.6</v>
      </c>
      <c r="N849">
        <v>5633.95</v>
      </c>
      <c r="O849">
        <v>210</v>
      </c>
      <c r="P849">
        <f>VLOOKUP($A849,Sheet2!$A:$E,2,0)</f>
        <v>5576.95</v>
      </c>
      <c r="Q849">
        <f>VLOOKUP($A849,Sheet2!$A:$E,3,0)</f>
        <v>5642.2</v>
      </c>
      <c r="R849">
        <f>VLOOKUP($A849,Sheet2!$A:$E,4,0)</f>
        <v>5567.1</v>
      </c>
      <c r="S849">
        <f>VLOOKUP($A849,Sheet2!$A:$E,5,0)</f>
        <v>5633.95</v>
      </c>
      <c r="T849">
        <f t="shared" si="248"/>
        <v>84.550000000000182</v>
      </c>
      <c r="U849">
        <f t="shared" si="249"/>
        <v>135.1</v>
      </c>
      <c r="V849">
        <f t="shared" si="250"/>
        <v>11.3</v>
      </c>
      <c r="W849">
        <f t="shared" si="251"/>
        <v>12.699999999999818</v>
      </c>
      <c r="X849" s="8">
        <f t="shared" si="252"/>
        <v>147.9</v>
      </c>
      <c r="Y849" s="9">
        <f t="shared" si="253"/>
        <v>147.9</v>
      </c>
      <c r="Z849" s="9">
        <f t="shared" si="254"/>
        <v>83.199999999999818</v>
      </c>
      <c r="AA849" s="9">
        <f t="shared" si="255"/>
        <v>100.1</v>
      </c>
      <c r="AB849">
        <f>IF(Z849/X849&lt;'model parameter'!$B$2,'model parameter'!$B$2,IF(Y849/X849&gt;'model parameter'!$B$1,'model parameter'!$B$1,AA849/X849))</f>
        <v>0.67680865449628125</v>
      </c>
      <c r="AC849" s="9">
        <f t="shared" si="265"/>
        <v>0.28750037094355102</v>
      </c>
      <c r="AD849">
        <f t="shared" si="263"/>
        <v>6.3204958618864548</v>
      </c>
      <c r="AE849" s="9">
        <f t="shared" ref="AE849:AE850" si="267">WEEKDAY(A849)</f>
        <v>6</v>
      </c>
      <c r="AF849">
        <f t="shared" si="262"/>
        <v>0.56254225828262217</v>
      </c>
      <c r="AG849">
        <f t="shared" si="256"/>
        <v>1</v>
      </c>
      <c r="AH849" s="14">
        <f t="shared" si="257"/>
        <v>11147.12197048065</v>
      </c>
      <c r="AI849">
        <f t="shared" si="258"/>
        <v>7454.8355903062002</v>
      </c>
      <c r="AJ849" s="14">
        <f t="shared" si="259"/>
        <v>-3692.2863801744497</v>
      </c>
      <c r="AK849" s="14">
        <f t="shared" si="264"/>
        <v>42345.380049647429</v>
      </c>
      <c r="AL849">
        <f t="shared" si="260"/>
        <v>0.66876774202774392</v>
      </c>
      <c r="AM849" s="9">
        <f t="shared" si="266"/>
        <v>6.0159445096228227E-4</v>
      </c>
      <c r="AN849" s="15">
        <f t="shared" si="261"/>
        <v>0</v>
      </c>
    </row>
    <row r="850" spans="1:40" s="9" customFormat="1" x14ac:dyDescent="0.25">
      <c r="A850" s="7">
        <v>40749</v>
      </c>
      <c r="B850" s="7">
        <v>40752</v>
      </c>
      <c r="C850" t="s">
        <v>15</v>
      </c>
      <c r="D850">
        <v>5700</v>
      </c>
      <c r="E850">
        <v>89</v>
      </c>
      <c r="F850">
        <v>95.45</v>
      </c>
      <c r="G850">
        <v>36.6</v>
      </c>
      <c r="H850">
        <v>43</v>
      </c>
      <c r="I850" t="s">
        <v>16</v>
      </c>
      <c r="J850">
        <v>20.100000000000001</v>
      </c>
      <c r="K850">
        <v>48</v>
      </c>
      <c r="L850">
        <v>15.1</v>
      </c>
      <c r="M850">
        <v>36.049999999999997</v>
      </c>
      <c r="N850">
        <v>5680.3</v>
      </c>
      <c r="O850">
        <v>210</v>
      </c>
      <c r="P850">
        <f>VLOOKUP($A850,Sheet2!$A:$E,2,0)</f>
        <v>5633.8</v>
      </c>
      <c r="Q850">
        <f>VLOOKUP($A850,Sheet2!$A:$E,3,0)</f>
        <v>5700.55</v>
      </c>
      <c r="R850">
        <f>VLOOKUP($A850,Sheet2!$A:$E,4,0)</f>
        <v>5616.7</v>
      </c>
      <c r="S850">
        <f>VLOOKUP($A850,Sheet2!$A:$E,5,0)</f>
        <v>5680.3</v>
      </c>
      <c r="T850">
        <f t="shared" si="248"/>
        <v>47.449999999999818</v>
      </c>
      <c r="U850">
        <f t="shared" si="249"/>
        <v>95.45</v>
      </c>
      <c r="V850">
        <f t="shared" si="250"/>
        <v>15.1</v>
      </c>
      <c r="W850">
        <f t="shared" si="251"/>
        <v>37.150000000000546</v>
      </c>
      <c r="X850" s="8">
        <f t="shared" si="252"/>
        <v>109.1</v>
      </c>
      <c r="Y850" s="9">
        <f t="shared" si="253"/>
        <v>110.55</v>
      </c>
      <c r="Z850" s="9">
        <f t="shared" si="254"/>
        <v>73.75000000000054</v>
      </c>
      <c r="AA850" s="9">
        <f t="shared" si="255"/>
        <v>79.05</v>
      </c>
      <c r="AB850">
        <f>IF(Z850/X850&lt;'model parameter'!$B$2,'model parameter'!$B$2,IF(Y850/X850&gt;'model parameter'!$B$1,'model parameter'!$B$1,AA850/X850))</f>
        <v>0.72456461961503205</v>
      </c>
      <c r="AC850" s="9">
        <f t="shared" si="265"/>
        <v>0.20831259691189466</v>
      </c>
      <c r="AD850">
        <f t="shared" si="263"/>
        <v>6.045060481501487</v>
      </c>
      <c r="AE850" s="9">
        <f t="shared" si="267"/>
        <v>2</v>
      </c>
      <c r="AF850">
        <f t="shared" si="262"/>
        <v>0.67598533455545873</v>
      </c>
      <c r="AG850">
        <f t="shared" si="256"/>
        <v>1.0132905591200734</v>
      </c>
      <c r="AH850" s="14">
        <f t="shared" si="257"/>
        <v>8235.1751427088493</v>
      </c>
      <c r="AI850">
        <f t="shared" si="258"/>
        <v>5877.2348979511007</v>
      </c>
      <c r="AJ850" s="14">
        <f t="shared" si="259"/>
        <v>-2357.9402447577486</v>
      </c>
      <c r="AK850" s="14">
        <f t="shared" si="264"/>
        <v>39987.439804889684</v>
      </c>
      <c r="AL850">
        <f t="shared" si="260"/>
        <v>0.71367454803370023</v>
      </c>
      <c r="AM850" s="9">
        <f t="shared" si="266"/>
        <v>4.2934264789008884E-4</v>
      </c>
      <c r="AN850" s="15">
        <f t="shared" si="261"/>
        <v>0</v>
      </c>
    </row>
    <row r="851" spans="1:40" x14ac:dyDescent="0.25">
      <c r="A851" s="2">
        <v>40750</v>
      </c>
      <c r="B851" s="2">
        <v>40752</v>
      </c>
      <c r="C851" t="s">
        <v>15</v>
      </c>
      <c r="D851">
        <v>5700</v>
      </c>
      <c r="E851">
        <v>37</v>
      </c>
      <c r="F851">
        <v>144.65</v>
      </c>
      <c r="G851">
        <v>32.299999999999997</v>
      </c>
      <c r="H851">
        <v>128.5</v>
      </c>
      <c r="I851" t="s">
        <v>16</v>
      </c>
      <c r="J851">
        <v>40</v>
      </c>
      <c r="K851">
        <v>43.95</v>
      </c>
      <c r="L851">
        <v>3.6</v>
      </c>
      <c r="M851">
        <v>4.3499999999999996</v>
      </c>
      <c r="N851">
        <v>5574.85</v>
      </c>
      <c r="O851">
        <v>210</v>
      </c>
      <c r="P851">
        <f>VLOOKUP($A851,Sheet2!$A:$E,2,0)</f>
        <v>5688.45</v>
      </c>
      <c r="Q851">
        <f>VLOOKUP($A851,Sheet2!$A:$E,3,0)</f>
        <v>5702.25</v>
      </c>
      <c r="R851">
        <f>VLOOKUP($A851,Sheet2!$A:$E,4,0)</f>
        <v>5560.15</v>
      </c>
      <c r="S851">
        <f>VLOOKUP($A851,Sheet2!$A:$E,5,0)</f>
        <v>5574.85</v>
      </c>
      <c r="T851">
        <f t="shared" si="248"/>
        <v>41.699999999999818</v>
      </c>
      <c r="U851">
        <f t="shared" si="249"/>
        <v>143.45000000000073</v>
      </c>
      <c r="V851">
        <f t="shared" si="250"/>
        <v>4.7999999999992724</v>
      </c>
      <c r="W851">
        <f t="shared" si="251"/>
        <v>34.550000000000182</v>
      </c>
      <c r="X851" s="5">
        <f t="shared" si="252"/>
        <v>77</v>
      </c>
      <c r="Y851">
        <f t="shared" si="253"/>
        <v>149.44999999999928</v>
      </c>
      <c r="Z851">
        <f t="shared" si="254"/>
        <v>66.850000000000179</v>
      </c>
      <c r="AA851">
        <f t="shared" si="255"/>
        <v>132.85</v>
      </c>
      <c r="AB851">
        <f>IF(Z851/X851&lt;'model parameter'!$B$2,'model parameter'!$B$2,IF(Y851/X851&gt;'model parameter'!$B$1,'model parameter'!$B$1,AA851/X851))</f>
        <v>1.1100000000000001</v>
      </c>
      <c r="AC851">
        <f t="shared" si="265"/>
        <v>0.23122698257220309</v>
      </c>
      <c r="AD851">
        <f t="shared" si="263"/>
        <v>6.1550604815014873</v>
      </c>
      <c r="AF851">
        <f t="shared" si="262"/>
        <v>0.8681818181818205</v>
      </c>
      <c r="AG851">
        <f t="shared" si="256"/>
        <v>1.9409090909090816</v>
      </c>
      <c r="AH851" s="14">
        <f t="shared" si="257"/>
        <v>5826.0644939594995</v>
      </c>
      <c r="AI851">
        <f t="shared" si="258"/>
        <v>6358.384372769141</v>
      </c>
      <c r="AJ851" s="14">
        <f t="shared" si="259"/>
        <v>532.31987880964152</v>
      </c>
      <c r="AK851" s="14">
        <f t="shared" si="264"/>
        <v>40519.759683699325</v>
      </c>
      <c r="AL851">
        <f t="shared" si="260"/>
        <v>1.0913686896809252</v>
      </c>
      <c r="AM851">
        <f t="shared" si="266"/>
        <v>4.6857112305194508E-4</v>
      </c>
      <c r="AN851" s="15">
        <f t="shared" si="261"/>
        <v>1</v>
      </c>
    </row>
    <row r="852" spans="1:40" x14ac:dyDescent="0.25">
      <c r="A852" s="2">
        <v>40751</v>
      </c>
      <c r="B852" s="2">
        <v>40752</v>
      </c>
      <c r="C852" t="s">
        <v>15</v>
      </c>
      <c r="D852">
        <v>5700</v>
      </c>
      <c r="E852">
        <v>116.9</v>
      </c>
      <c r="F852">
        <v>179.85</v>
      </c>
      <c r="G852">
        <v>116.9</v>
      </c>
      <c r="H852">
        <v>150.9</v>
      </c>
      <c r="I852" t="s">
        <v>16</v>
      </c>
      <c r="J852">
        <v>4.0999999999999996</v>
      </c>
      <c r="K852">
        <v>4.75</v>
      </c>
      <c r="L852">
        <v>0.6</v>
      </c>
      <c r="M852">
        <v>0.85</v>
      </c>
      <c r="N852">
        <v>5546.8</v>
      </c>
      <c r="O852">
        <v>210</v>
      </c>
      <c r="P852">
        <f>VLOOKUP($A852,Sheet2!$A:$E,2,0)</f>
        <v>5588.55</v>
      </c>
      <c r="Q852">
        <f>VLOOKUP($A852,Sheet2!$A:$E,3,0)</f>
        <v>5591.7</v>
      </c>
      <c r="R852">
        <f>VLOOKUP($A852,Sheet2!$A:$E,4,0)</f>
        <v>5521.5</v>
      </c>
      <c r="S852">
        <f>VLOOKUP($A852,Sheet2!$A:$E,5,0)</f>
        <v>5546.8</v>
      </c>
      <c r="T852">
        <f t="shared" si="248"/>
        <v>116.9</v>
      </c>
      <c r="U852">
        <f t="shared" si="249"/>
        <v>179.10000000000036</v>
      </c>
      <c r="V852">
        <f t="shared" si="250"/>
        <v>1.3500000000003638</v>
      </c>
      <c r="W852">
        <f t="shared" si="251"/>
        <v>4.75</v>
      </c>
      <c r="X852" s="5">
        <f t="shared" si="252"/>
        <v>121</v>
      </c>
      <c r="Y852">
        <f t="shared" si="253"/>
        <v>181.20000000000036</v>
      </c>
      <c r="Z852">
        <f t="shared" si="254"/>
        <v>121</v>
      </c>
      <c r="AA852">
        <f t="shared" si="255"/>
        <v>151.75</v>
      </c>
      <c r="AB852">
        <f>IF(Z852/X852&lt;'model parameter'!$B$2,'model parameter'!$B$2,IF(Y852/X852&gt;'model parameter'!$B$1,'model parameter'!$B$1,AA852/X852))</f>
        <v>1.1100000000000001</v>
      </c>
      <c r="AC852">
        <f t="shared" si="265"/>
        <v>0.25666195065514547</v>
      </c>
      <c r="AD852">
        <f t="shared" si="263"/>
        <v>6.2650604815014876</v>
      </c>
      <c r="AF852">
        <f t="shared" si="262"/>
        <v>1</v>
      </c>
      <c r="AG852">
        <f t="shared" si="256"/>
        <v>1.4975206611570278</v>
      </c>
      <c r="AH852" s="14">
        <f t="shared" si="257"/>
        <v>9128.2722367935003</v>
      </c>
      <c r="AI852">
        <f t="shared" si="258"/>
        <v>10018.717760637219</v>
      </c>
      <c r="AJ852" s="14">
        <f t="shared" si="259"/>
        <v>890.44552384371855</v>
      </c>
      <c r="AK852" s="14">
        <f t="shared" si="264"/>
        <v>41410.20520754304</v>
      </c>
      <c r="AL852">
        <f t="shared" si="260"/>
        <v>1.0975480902349277</v>
      </c>
      <c r="AM852">
        <f t="shared" si="266"/>
        <v>5.1427934124489766E-4</v>
      </c>
      <c r="AN852" s="15">
        <f t="shared" si="261"/>
        <v>0</v>
      </c>
    </row>
    <row r="853" spans="1:40" x14ac:dyDescent="0.25">
      <c r="A853" s="2">
        <v>40752</v>
      </c>
      <c r="B853" s="2">
        <v>40752</v>
      </c>
      <c r="C853" t="s">
        <v>15</v>
      </c>
      <c r="D853">
        <v>5700</v>
      </c>
      <c r="E853">
        <v>183</v>
      </c>
      <c r="F853">
        <v>223.9</v>
      </c>
      <c r="G853">
        <v>183</v>
      </c>
      <c r="H853">
        <v>206.25</v>
      </c>
      <c r="I853" t="s">
        <v>16</v>
      </c>
      <c r="J853">
        <v>0.15</v>
      </c>
      <c r="K853">
        <v>0.25</v>
      </c>
      <c r="L853">
        <v>0.05</v>
      </c>
      <c r="M853">
        <v>0.05</v>
      </c>
      <c r="N853">
        <v>5487.75</v>
      </c>
      <c r="O853">
        <v>210</v>
      </c>
      <c r="P853">
        <f>VLOOKUP($A853,Sheet2!$A:$E,2,0)</f>
        <v>5492.4</v>
      </c>
      <c r="Q853">
        <f>VLOOKUP($A853,Sheet2!$A:$E,3,0)</f>
        <v>5512.1</v>
      </c>
      <c r="R853">
        <f>VLOOKUP($A853,Sheet2!$A:$E,4,0)</f>
        <v>5475.65</v>
      </c>
      <c r="S853">
        <f>VLOOKUP($A853,Sheet2!$A:$E,5,0)</f>
        <v>5487.75</v>
      </c>
      <c r="T853">
        <f t="shared" si="248"/>
        <v>188.14999999999964</v>
      </c>
      <c r="U853">
        <f t="shared" si="249"/>
        <v>223.9</v>
      </c>
      <c r="V853">
        <f t="shared" si="250"/>
        <v>0.05</v>
      </c>
      <c r="W853">
        <f t="shared" si="251"/>
        <v>-4.8999999999996362</v>
      </c>
      <c r="X853" s="5">
        <f t="shared" si="252"/>
        <v>183.15</v>
      </c>
      <c r="Y853">
        <f t="shared" si="253"/>
        <v>223.95000000000002</v>
      </c>
      <c r="Z853">
        <f t="shared" si="254"/>
        <v>178.10000000000036</v>
      </c>
      <c r="AA853">
        <f t="shared" si="255"/>
        <v>206.3</v>
      </c>
      <c r="AB853">
        <f>IF(Z853/X853&lt;'model parameter'!$B$2,'model parameter'!$B$2,IF(Y853/X853&gt;'model parameter'!$B$1,'model parameter'!$B$1,AA853/X853))</f>
        <v>1.1100000000000001</v>
      </c>
      <c r="AC853">
        <f t="shared" si="265"/>
        <v>0.28489476522721147</v>
      </c>
      <c r="AD853">
        <f t="shared" si="263"/>
        <v>6.375060481501488</v>
      </c>
      <c r="AF853">
        <f t="shared" si="262"/>
        <v>0.9724269724269744</v>
      </c>
      <c r="AG853">
        <f t="shared" si="256"/>
        <v>1.2227682227682228</v>
      </c>
      <c r="AH853" s="14">
        <f t="shared" si="257"/>
        <v>13792.640673546524</v>
      </c>
      <c r="AI853">
        <f t="shared" si="258"/>
        <v>15188.938671000886</v>
      </c>
      <c r="AJ853" s="14">
        <f t="shared" si="259"/>
        <v>1396.2979974543614</v>
      </c>
      <c r="AK853" s="14">
        <f t="shared" si="264"/>
        <v>42806.503204997403</v>
      </c>
      <c r="AL853">
        <f t="shared" si="260"/>
        <v>1.101235001367967</v>
      </c>
      <c r="AM853">
        <f t="shared" si="266"/>
        <v>5.6634241105934201E-4</v>
      </c>
      <c r="AN853" s="15">
        <f t="shared" si="261"/>
        <v>0</v>
      </c>
    </row>
    <row r="854" spans="1:40" s="4" customFormat="1" x14ac:dyDescent="0.25">
      <c r="A854" s="3">
        <v>40753</v>
      </c>
      <c r="B854" s="3">
        <v>40780</v>
      </c>
      <c r="C854" s="4" t="s">
        <v>15</v>
      </c>
      <c r="D854" s="4">
        <v>5500</v>
      </c>
      <c r="E854" s="4">
        <v>114.5</v>
      </c>
      <c r="F854" s="4">
        <v>131.4</v>
      </c>
      <c r="G854" s="4">
        <v>92.55</v>
      </c>
      <c r="H854" s="4">
        <v>117.1</v>
      </c>
      <c r="I854" s="4" t="s">
        <v>16</v>
      </c>
      <c r="J854" s="4">
        <v>99</v>
      </c>
      <c r="K854" s="4">
        <v>120.9</v>
      </c>
      <c r="L854" s="4">
        <v>87</v>
      </c>
      <c r="M854" s="4">
        <v>104.35</v>
      </c>
      <c r="N854" s="4">
        <v>5482</v>
      </c>
      <c r="O854" s="4">
        <v>213.5</v>
      </c>
      <c r="P854">
        <f>VLOOKUP($A854,Sheet2!$A:$E,2,0)</f>
        <v>5479</v>
      </c>
      <c r="Q854">
        <f>VLOOKUP($A854,Sheet2!$A:$E,3,0)</f>
        <v>5520.3</v>
      </c>
      <c r="R854">
        <f>VLOOKUP($A854,Sheet2!$A:$E,4,0)</f>
        <v>5453.95</v>
      </c>
      <c r="S854">
        <f>VLOOKUP($A854,Sheet2!$A:$E,5,0)</f>
        <v>5482</v>
      </c>
      <c r="T854">
        <f t="shared" si="248"/>
        <v>100.59999999999945</v>
      </c>
      <c r="U854">
        <f t="shared" si="249"/>
        <v>131.4</v>
      </c>
      <c r="V854">
        <f t="shared" si="250"/>
        <v>87</v>
      </c>
      <c r="W854">
        <f t="shared" si="251"/>
        <v>112.85000000000036</v>
      </c>
      <c r="X854" s="5">
        <f t="shared" si="252"/>
        <v>213.5</v>
      </c>
      <c r="Y854">
        <f t="shared" si="253"/>
        <v>221.49999999999946</v>
      </c>
      <c r="Z854">
        <f t="shared" si="254"/>
        <v>205.40000000000038</v>
      </c>
      <c r="AA854">
        <f t="shared" si="255"/>
        <v>221.45</v>
      </c>
      <c r="AB854">
        <f>IF(Z854/X854&lt;'model parameter'!$B$2,'model parameter'!$B$2,IF(Y854/X854&gt;'model parameter'!$B$1,'model parameter'!$B$1,AA854/X854))</f>
        <v>1.0372365339578453</v>
      </c>
      <c r="AC854">
        <f t="shared" si="265"/>
        <v>0.2955032588270069</v>
      </c>
      <c r="AD854">
        <f t="shared" si="263"/>
        <v>6.4122970154593331</v>
      </c>
      <c r="AF854">
        <f t="shared" si="262"/>
        <v>0.96206088992974415</v>
      </c>
      <c r="AG854">
        <f t="shared" si="256"/>
        <v>1.0374707259953135</v>
      </c>
      <c r="AH854" s="14">
        <f t="shared" si="257"/>
        <v>16070.413514342248</v>
      </c>
      <c r="AI854">
        <f t="shared" si="258"/>
        <v>16549.4600091799</v>
      </c>
      <c r="AJ854" s="14">
        <f t="shared" si="259"/>
        <v>479.04649483765206</v>
      </c>
      <c r="AK854" s="14">
        <f t="shared" si="264"/>
        <v>43285.549699835057</v>
      </c>
      <c r="AL854">
        <f t="shared" si="260"/>
        <v>1.0298092201803097</v>
      </c>
      <c r="AM854">
        <f t="shared" si="266"/>
        <v>5.8322463668805744E-4</v>
      </c>
      <c r="AN854" s="15">
        <f t="shared" si="261"/>
        <v>0</v>
      </c>
    </row>
    <row r="855" spans="1:40" s="4" customFormat="1" x14ac:dyDescent="0.25">
      <c r="A855" s="3">
        <v>40756</v>
      </c>
      <c r="B855" s="3">
        <v>40780</v>
      </c>
      <c r="C855" s="4" t="s">
        <v>15</v>
      </c>
      <c r="D855" s="4">
        <v>5500</v>
      </c>
      <c r="E855" s="4">
        <v>90</v>
      </c>
      <c r="F855" s="4">
        <v>106.25</v>
      </c>
      <c r="G855" s="4">
        <v>78.2</v>
      </c>
      <c r="H855" s="4">
        <v>83.05</v>
      </c>
      <c r="I855" s="4" t="s">
        <v>16</v>
      </c>
      <c r="J855" s="4">
        <v>120</v>
      </c>
      <c r="K855" s="4">
        <v>135</v>
      </c>
      <c r="L855" s="4">
        <v>97.1</v>
      </c>
      <c r="M855" s="4">
        <v>115.15</v>
      </c>
      <c r="N855" s="4">
        <v>5516.8</v>
      </c>
      <c r="O855" s="4">
        <v>213.5</v>
      </c>
      <c r="P855">
        <f>VLOOKUP($A855,Sheet2!$A:$E,2,0)</f>
        <v>5527.5</v>
      </c>
      <c r="Q855">
        <f>VLOOKUP($A855,Sheet2!$A:$E,3,0)</f>
        <v>5551.9</v>
      </c>
      <c r="R855">
        <f>VLOOKUP($A855,Sheet2!$A:$E,4,0)</f>
        <v>5486.45</v>
      </c>
      <c r="S855">
        <f>VLOOKUP($A855,Sheet2!$A:$E,5,0)</f>
        <v>5516.8</v>
      </c>
      <c r="T855">
        <f t="shared" si="248"/>
        <v>83.100000000000364</v>
      </c>
      <c r="U855">
        <f t="shared" si="249"/>
        <v>106.25</v>
      </c>
      <c r="V855">
        <f t="shared" si="250"/>
        <v>97.1</v>
      </c>
      <c r="W855">
        <f t="shared" si="251"/>
        <v>130.09999999999945</v>
      </c>
      <c r="X855" s="5">
        <f t="shared" si="252"/>
        <v>210</v>
      </c>
      <c r="Y855">
        <f t="shared" si="253"/>
        <v>218.10000000000036</v>
      </c>
      <c r="Z855">
        <f t="shared" si="254"/>
        <v>198.2</v>
      </c>
      <c r="AA855">
        <f t="shared" si="255"/>
        <v>198.2</v>
      </c>
      <c r="AB855">
        <f>IF(Z855/X855&lt;'model parameter'!$B$2,'model parameter'!$B$2,IF(Y855/X855&gt;'model parameter'!$B$1,'model parameter'!$B$1,AA855/X855))</f>
        <v>0.94380952380952376</v>
      </c>
      <c r="AC855">
        <f t="shared" si="265"/>
        <v>0.27889878999767981</v>
      </c>
      <c r="AD855">
        <f t="shared" si="263"/>
        <v>6.3561065392688567</v>
      </c>
      <c r="AF855">
        <f t="shared" si="262"/>
        <v>0.94380952380952376</v>
      </c>
      <c r="AG855">
        <f t="shared" si="256"/>
        <v>1.0385714285714303</v>
      </c>
      <c r="AH855" s="14">
        <f t="shared" si="257"/>
        <v>15807.737898435</v>
      </c>
      <c r="AI855">
        <f t="shared" si="258"/>
        <v>14806.979434488399</v>
      </c>
      <c r="AJ855" s="14">
        <f t="shared" si="259"/>
        <v>-1000.7584639466004</v>
      </c>
      <c r="AK855" s="14">
        <f t="shared" si="264"/>
        <v>42284.791235888457</v>
      </c>
      <c r="AL855">
        <f t="shared" si="260"/>
        <v>0.93669186126588821</v>
      </c>
      <c r="AM855">
        <f t="shared" si="266"/>
        <v>5.4630177047545797E-4</v>
      </c>
      <c r="AN855" s="15">
        <f t="shared" si="261"/>
        <v>0</v>
      </c>
    </row>
    <row r="856" spans="1:40" s="4" customFormat="1" x14ac:dyDescent="0.25">
      <c r="A856" s="3">
        <v>40757</v>
      </c>
      <c r="B856" s="3">
        <v>40780</v>
      </c>
      <c r="C856" s="4" t="s">
        <v>15</v>
      </c>
      <c r="D856" s="4">
        <v>5500</v>
      </c>
      <c r="E856" s="4">
        <v>99</v>
      </c>
      <c r="F856" s="4">
        <v>134.94999999999999</v>
      </c>
      <c r="G856" s="4">
        <v>98.75</v>
      </c>
      <c r="H856" s="4">
        <v>114.8</v>
      </c>
      <c r="I856" s="4" t="s">
        <v>16</v>
      </c>
      <c r="J856" s="4">
        <v>99.95</v>
      </c>
      <c r="K856" s="4">
        <v>100</v>
      </c>
      <c r="L856" s="4">
        <v>67.95</v>
      </c>
      <c r="M856" s="4">
        <v>81.349999999999994</v>
      </c>
      <c r="N856" s="4">
        <v>5456.55</v>
      </c>
      <c r="O856" s="4">
        <v>213.5</v>
      </c>
      <c r="P856">
        <f>VLOOKUP($A856,Sheet2!$A:$E,2,0)</f>
        <v>5493.2</v>
      </c>
      <c r="Q856">
        <f>VLOOKUP($A856,Sheet2!$A:$E,3,0)</f>
        <v>5496.3</v>
      </c>
      <c r="R856">
        <f>VLOOKUP($A856,Sheet2!$A:$E,4,0)</f>
        <v>5433.65</v>
      </c>
      <c r="S856">
        <f>VLOOKUP($A856,Sheet2!$A:$E,5,0)</f>
        <v>5456.55</v>
      </c>
      <c r="T856">
        <f t="shared" si="248"/>
        <v>103.69999999999982</v>
      </c>
      <c r="U856">
        <f t="shared" si="249"/>
        <v>134.30000000000018</v>
      </c>
      <c r="V856">
        <f t="shared" si="250"/>
        <v>68.599999999999454</v>
      </c>
      <c r="W856">
        <f t="shared" si="251"/>
        <v>95.050000000000182</v>
      </c>
      <c r="X856" s="5">
        <f t="shared" si="252"/>
        <v>198.95</v>
      </c>
      <c r="Y856">
        <f t="shared" si="253"/>
        <v>203.69999999999982</v>
      </c>
      <c r="Z856">
        <f t="shared" si="254"/>
        <v>193.80000000000018</v>
      </c>
      <c r="AA856">
        <f t="shared" si="255"/>
        <v>196.14999999999998</v>
      </c>
      <c r="AB856">
        <f>IF(Z856/X856&lt;'model parameter'!$B$2,'model parameter'!$B$2,IF(Y856/X856&gt;'model parameter'!$B$1,'model parameter'!$B$1,AA856/X856))</f>
        <v>0.98592611208846437</v>
      </c>
      <c r="AC856">
        <f t="shared" si="265"/>
        <v>0.27497359968858953</v>
      </c>
      <c r="AD856">
        <f t="shared" si="263"/>
        <v>6.3420326513573215</v>
      </c>
      <c r="AF856">
        <f t="shared" si="262"/>
        <v>0.97411409901985524</v>
      </c>
      <c r="AG856">
        <f t="shared" si="256"/>
        <v>1.0238753455642113</v>
      </c>
      <c r="AH856" s="14">
        <f t="shared" si="257"/>
        <v>14978.433453927824</v>
      </c>
      <c r="AI856">
        <f t="shared" si="258"/>
        <v>14653.341362311297</v>
      </c>
      <c r="AJ856" s="14">
        <f t="shared" si="259"/>
        <v>-325.09209161652689</v>
      </c>
      <c r="AK856" s="14">
        <f t="shared" si="264"/>
        <v>41959.69914427193</v>
      </c>
      <c r="AL856">
        <f t="shared" si="260"/>
        <v>0.97829598852133115</v>
      </c>
      <c r="AM856">
        <f t="shared" si="266"/>
        <v>5.3444483057824151E-4</v>
      </c>
      <c r="AN856" s="15">
        <f t="shared" si="261"/>
        <v>0</v>
      </c>
    </row>
    <row r="857" spans="1:40" s="4" customFormat="1" x14ac:dyDescent="0.25">
      <c r="A857" s="3">
        <v>40758</v>
      </c>
      <c r="B857" s="3">
        <v>40780</v>
      </c>
      <c r="C857" s="4" t="s">
        <v>15</v>
      </c>
      <c r="D857" s="4">
        <v>5500</v>
      </c>
      <c r="E857" s="4">
        <v>139.5</v>
      </c>
      <c r="F857" s="4">
        <v>163</v>
      </c>
      <c r="G857" s="4">
        <v>131.1</v>
      </c>
      <c r="H857" s="4">
        <v>138.55000000000001</v>
      </c>
      <c r="I857" s="4" t="s">
        <v>16</v>
      </c>
      <c r="J857" s="4">
        <v>64.099999999999994</v>
      </c>
      <c r="K857" s="4">
        <v>71.2</v>
      </c>
      <c r="L857" s="4">
        <v>53.3</v>
      </c>
      <c r="M857" s="4">
        <v>64.2</v>
      </c>
      <c r="N857" s="4">
        <v>5404.8</v>
      </c>
      <c r="O857" s="4">
        <v>213.5</v>
      </c>
      <c r="P857">
        <f>VLOOKUP($A857,Sheet2!$A:$E,2,0)</f>
        <v>5402</v>
      </c>
      <c r="Q857">
        <f>VLOOKUP($A857,Sheet2!$A:$E,3,0)</f>
        <v>5422.6</v>
      </c>
      <c r="R857">
        <f>VLOOKUP($A857,Sheet2!$A:$E,4,0)</f>
        <v>5378.85</v>
      </c>
      <c r="S857">
        <f>VLOOKUP($A857,Sheet2!$A:$E,5,0)</f>
        <v>5404.8</v>
      </c>
      <c r="T857">
        <f t="shared" si="248"/>
        <v>148.59999999999945</v>
      </c>
      <c r="U857">
        <f t="shared" si="249"/>
        <v>163</v>
      </c>
      <c r="V857">
        <f t="shared" si="250"/>
        <v>53.3</v>
      </c>
      <c r="W857">
        <f t="shared" si="251"/>
        <v>53.700000000000728</v>
      </c>
      <c r="X857" s="5">
        <f t="shared" si="252"/>
        <v>203.6</v>
      </c>
      <c r="Y857">
        <f t="shared" si="253"/>
        <v>219.79999999999944</v>
      </c>
      <c r="Z857">
        <f t="shared" si="254"/>
        <v>184.80000000000072</v>
      </c>
      <c r="AA857">
        <f t="shared" si="255"/>
        <v>202.75</v>
      </c>
      <c r="AB857">
        <f>IF(Z857/X857&lt;'model parameter'!$B$2,'model parameter'!$B$2,IF(Y857/X857&gt;'model parameter'!$B$1,'model parameter'!$B$1,AA857/X857))</f>
        <v>0.99582514734774075</v>
      </c>
      <c r="AC857">
        <f t="shared" si="265"/>
        <v>0.27382562542662836</v>
      </c>
      <c r="AD857">
        <f t="shared" si="263"/>
        <v>6.3378577987050626</v>
      </c>
      <c r="AF857">
        <f t="shared" si="262"/>
        <v>0.90766208251473834</v>
      </c>
      <c r="AG857">
        <f t="shared" si="256"/>
        <v>1.0795677799607046</v>
      </c>
      <c r="AH857" s="14">
        <f t="shared" si="257"/>
        <v>15327.416772204599</v>
      </c>
      <c r="AI857">
        <f t="shared" si="258"/>
        <v>15147.981009320498</v>
      </c>
      <c r="AJ857" s="14">
        <f t="shared" si="259"/>
        <v>-179.43576288410077</v>
      </c>
      <c r="AK857" s="14">
        <f t="shared" si="264"/>
        <v>41780.263381387827</v>
      </c>
      <c r="AL857">
        <f t="shared" si="260"/>
        <v>0.98829315040160604</v>
      </c>
      <c r="AM857">
        <f t="shared" si="266"/>
        <v>5.2818816532802294E-4</v>
      </c>
      <c r="AN857" s="15">
        <f t="shared" si="261"/>
        <v>0</v>
      </c>
    </row>
    <row r="858" spans="1:40" s="4" customFormat="1" x14ac:dyDescent="0.25">
      <c r="A858" s="3">
        <v>40759</v>
      </c>
      <c r="B858" s="3">
        <v>40780</v>
      </c>
      <c r="C858" s="4" t="s">
        <v>15</v>
      </c>
      <c r="D858" s="4">
        <v>5500</v>
      </c>
      <c r="E858" s="4">
        <v>139</v>
      </c>
      <c r="F858" s="4">
        <v>207.75</v>
      </c>
      <c r="G858" s="4">
        <v>126.35</v>
      </c>
      <c r="H858" s="4">
        <v>199.55</v>
      </c>
      <c r="I858" s="4" t="s">
        <v>16</v>
      </c>
      <c r="J858" s="4">
        <v>66</v>
      </c>
      <c r="K858" s="4">
        <v>68.099999999999994</v>
      </c>
      <c r="L858" s="4">
        <v>34.049999999999997</v>
      </c>
      <c r="M858" s="4">
        <v>37.950000000000003</v>
      </c>
      <c r="N858" s="4">
        <v>5331.8</v>
      </c>
      <c r="O858" s="4">
        <v>213.5</v>
      </c>
      <c r="P858">
        <f>VLOOKUP($A858,Sheet2!$A:$E,2,0)</f>
        <v>5412.4</v>
      </c>
      <c r="Q858">
        <f>VLOOKUP($A858,Sheet2!$A:$E,3,0)</f>
        <v>5434.5</v>
      </c>
      <c r="R858">
        <f>VLOOKUP($A858,Sheet2!$A:$E,4,0)</f>
        <v>5323.15</v>
      </c>
      <c r="S858">
        <f>VLOOKUP($A858,Sheet2!$A:$E,5,0)</f>
        <v>5331.8</v>
      </c>
      <c r="T858">
        <f t="shared" si="248"/>
        <v>133.60000000000036</v>
      </c>
      <c r="U858">
        <f t="shared" si="249"/>
        <v>207.75</v>
      </c>
      <c r="V858">
        <f t="shared" si="250"/>
        <v>34.049999999999997</v>
      </c>
      <c r="W858">
        <f t="shared" si="251"/>
        <v>60.850000000000364</v>
      </c>
      <c r="X858" s="5">
        <f t="shared" si="252"/>
        <v>205</v>
      </c>
      <c r="Y858">
        <f t="shared" si="253"/>
        <v>241.8</v>
      </c>
      <c r="Z858">
        <f t="shared" si="254"/>
        <v>187.20000000000036</v>
      </c>
      <c r="AA858">
        <f t="shared" si="255"/>
        <v>237.5</v>
      </c>
      <c r="AB858">
        <f>IF(Z858/X858&lt;'model parameter'!$B$2,'model parameter'!$B$2,IF(Y858/X858&gt;'model parameter'!$B$1,'model parameter'!$B$1,AA858/X858))</f>
        <v>1.1100000000000001</v>
      </c>
      <c r="AC858">
        <f t="shared" si="265"/>
        <v>0.30394644422355749</v>
      </c>
      <c r="AD858">
        <f t="shared" si="263"/>
        <v>6.4478577987050629</v>
      </c>
      <c r="AF858">
        <f t="shared" si="262"/>
        <v>0.91317073170731877</v>
      </c>
      <c r="AG858">
        <f t="shared" si="256"/>
        <v>1.1795121951219514</v>
      </c>
      <c r="AH858" s="14">
        <f t="shared" si="257"/>
        <v>15432.487018567499</v>
      </c>
      <c r="AI858">
        <f t="shared" si="258"/>
        <v>17006.626955658099</v>
      </c>
      <c r="AJ858" s="14">
        <f t="shared" si="259"/>
        <v>1574.1399370906001</v>
      </c>
      <c r="AK858" s="14">
        <f t="shared" si="264"/>
        <v>43354.403318478428</v>
      </c>
      <c r="AL858">
        <f t="shared" si="260"/>
        <v>1.1020017016827348</v>
      </c>
      <c r="AM858">
        <f t="shared" si="266"/>
        <v>5.8206425700016299E-4</v>
      </c>
      <c r="AN858" s="15">
        <f t="shared" si="261"/>
        <v>0</v>
      </c>
    </row>
    <row r="859" spans="1:40" s="4" customFormat="1" x14ac:dyDescent="0.25">
      <c r="A859" s="3">
        <v>40760</v>
      </c>
      <c r="B859" s="3">
        <v>40780</v>
      </c>
      <c r="C859" s="4" t="s">
        <v>15</v>
      </c>
      <c r="D859" s="4">
        <v>5500</v>
      </c>
      <c r="E859" s="4">
        <v>310.10000000000002</v>
      </c>
      <c r="F859" s="4">
        <v>398</v>
      </c>
      <c r="G859" s="4">
        <v>282</v>
      </c>
      <c r="H859" s="4">
        <v>309.95</v>
      </c>
      <c r="I859" s="4" t="s">
        <v>16</v>
      </c>
      <c r="J859" s="4">
        <v>17</v>
      </c>
      <c r="K859" s="4">
        <v>25.15</v>
      </c>
      <c r="L859" s="4">
        <v>12.1</v>
      </c>
      <c r="M859" s="4">
        <v>23.4</v>
      </c>
      <c r="N859" s="4">
        <v>5211.25</v>
      </c>
      <c r="O859" s="4">
        <v>213.5</v>
      </c>
      <c r="P859">
        <f>VLOOKUP($A859,Sheet2!$A:$E,2,0)</f>
        <v>5204.3500000000004</v>
      </c>
      <c r="Q859">
        <f>VLOOKUP($A859,Sheet2!$A:$E,3,0)</f>
        <v>5229.6499999999996</v>
      </c>
      <c r="R859">
        <f>VLOOKUP($A859,Sheet2!$A:$E,4,0)</f>
        <v>5116.45</v>
      </c>
      <c r="S859">
        <f>VLOOKUP($A859,Sheet2!$A:$E,5,0)</f>
        <v>5211.25</v>
      </c>
      <c r="T859">
        <f t="shared" si="248"/>
        <v>295.5</v>
      </c>
      <c r="U859">
        <f t="shared" si="249"/>
        <v>395.65000000000055</v>
      </c>
      <c r="V859">
        <f t="shared" si="250"/>
        <v>14.449999999999818</v>
      </c>
      <c r="W859">
        <f t="shared" si="251"/>
        <v>11.649999999999636</v>
      </c>
      <c r="X859" s="5">
        <f t="shared" si="252"/>
        <v>327.10000000000002</v>
      </c>
      <c r="Y859">
        <f t="shared" si="253"/>
        <v>412.44999999999982</v>
      </c>
      <c r="Z859">
        <f t="shared" si="254"/>
        <v>293.64999999999964</v>
      </c>
      <c r="AA859">
        <f t="shared" si="255"/>
        <v>333.34999999999997</v>
      </c>
      <c r="AB859">
        <f>IF(Z859/X859&lt;'model parameter'!$B$2,'model parameter'!$B$2,IF(Y859/X859&gt;'model parameter'!$B$1,'model parameter'!$B$1,AA859/X859))</f>
        <v>1.1100000000000001</v>
      </c>
      <c r="AC859">
        <f t="shared" si="265"/>
        <v>0.33738055308814885</v>
      </c>
      <c r="AD859">
        <f t="shared" si="263"/>
        <v>6.5578577987050632</v>
      </c>
      <c r="AF859">
        <f t="shared" si="262"/>
        <v>0.89773769489452648</v>
      </c>
      <c r="AG859">
        <f t="shared" si="256"/>
        <v>1.2609293793946799</v>
      </c>
      <c r="AH859" s="14">
        <f t="shared" si="257"/>
        <v>24596.113504931847</v>
      </c>
      <c r="AI859">
        <f t="shared" si="258"/>
        <v>27164.052106992025</v>
      </c>
      <c r="AJ859" s="14">
        <f t="shared" si="259"/>
        <v>2567.9386020601778</v>
      </c>
      <c r="AK859" s="14">
        <f t="shared" si="264"/>
        <v>45922.341920538602</v>
      </c>
      <c r="AL859">
        <f t="shared" si="260"/>
        <v>1.1044042426274083</v>
      </c>
      <c r="AM859">
        <f t="shared" si="266"/>
        <v>6.4283423491275017E-4</v>
      </c>
      <c r="AN859" s="15">
        <f t="shared" si="261"/>
        <v>1</v>
      </c>
    </row>
    <row r="860" spans="1:40" s="4" customFormat="1" x14ac:dyDescent="0.25">
      <c r="A860" s="3">
        <v>40763</v>
      </c>
      <c r="B860" s="3">
        <v>40780</v>
      </c>
      <c r="C860" s="4" t="s">
        <v>15</v>
      </c>
      <c r="D860" s="4">
        <v>5500</v>
      </c>
      <c r="E860" s="4">
        <v>376.35</v>
      </c>
      <c r="F860" s="4">
        <v>451.9</v>
      </c>
      <c r="G860" s="4">
        <v>311.55</v>
      </c>
      <c r="H860" s="4">
        <v>386.05</v>
      </c>
      <c r="I860" s="4" t="s">
        <v>16</v>
      </c>
      <c r="J860" s="4">
        <v>9</v>
      </c>
      <c r="K860" s="4">
        <v>20.9</v>
      </c>
      <c r="L860" s="4">
        <v>9</v>
      </c>
      <c r="M860" s="4">
        <v>14.25</v>
      </c>
      <c r="N860" s="4">
        <v>5118.5</v>
      </c>
      <c r="O860" s="4">
        <v>213.5</v>
      </c>
      <c r="P860">
        <f>VLOOKUP($A860,Sheet2!$A:$E,2,0)</f>
        <v>5083.8500000000004</v>
      </c>
      <c r="Q860">
        <f>VLOOKUP($A860,Sheet2!$A:$E,3,0)</f>
        <v>5204.2</v>
      </c>
      <c r="R860">
        <f>VLOOKUP($A860,Sheet2!$A:$E,4,0)</f>
        <v>5054.05</v>
      </c>
      <c r="S860">
        <f>VLOOKUP($A860,Sheet2!$A:$E,5,0)</f>
        <v>5118.5</v>
      </c>
      <c r="T860">
        <f t="shared" si="248"/>
        <v>316.69999999999982</v>
      </c>
      <c r="U860">
        <f t="shared" si="249"/>
        <v>451.9</v>
      </c>
      <c r="V860">
        <f t="shared" si="250"/>
        <v>9</v>
      </c>
      <c r="W860">
        <f t="shared" si="251"/>
        <v>15.75</v>
      </c>
      <c r="X860" s="5">
        <f t="shared" si="252"/>
        <v>385.35</v>
      </c>
      <c r="Y860">
        <f t="shared" si="253"/>
        <v>460.9</v>
      </c>
      <c r="Z860">
        <f t="shared" si="254"/>
        <v>327.3</v>
      </c>
      <c r="AA860">
        <f t="shared" si="255"/>
        <v>400.3</v>
      </c>
      <c r="AB860">
        <f>IF(Z860/X860&lt;'model parameter'!$B$2,'model parameter'!$B$2,IF(Y860/X860&gt;'model parameter'!$B$1,'model parameter'!$B$1,AA860/X860))</f>
        <v>1.1100000000000001</v>
      </c>
      <c r="AC860">
        <f t="shared" si="265"/>
        <v>0.37449241392784527</v>
      </c>
      <c r="AD860">
        <f t="shared" si="263"/>
        <v>6.6678577987050636</v>
      </c>
      <c r="AF860">
        <f t="shared" si="262"/>
        <v>0.84935772674192289</v>
      </c>
      <c r="AG860">
        <f t="shared" si="256"/>
        <v>1.1960555339301933</v>
      </c>
      <c r="AH860" s="14">
        <f t="shared" si="257"/>
        <v>28967.786255388222</v>
      </c>
      <c r="AI860">
        <f t="shared" si="258"/>
        <v>32009.834376158291</v>
      </c>
      <c r="AJ860" s="14">
        <f t="shared" si="259"/>
        <v>3042.0481207700686</v>
      </c>
      <c r="AK860" s="14">
        <f t="shared" si="264"/>
        <v>48964.390041308667</v>
      </c>
      <c r="AL860">
        <f t="shared" si="260"/>
        <v>1.1050148635436106</v>
      </c>
      <c r="AM860">
        <f t="shared" si="266"/>
        <v>7.1034138437327395E-4</v>
      </c>
      <c r="AN860" s="15">
        <f t="shared" si="261"/>
        <v>1</v>
      </c>
    </row>
    <row r="861" spans="1:40" s="9" customFormat="1" x14ac:dyDescent="0.25">
      <c r="A861" s="7">
        <v>40764</v>
      </c>
      <c r="B861" s="7">
        <v>40780</v>
      </c>
      <c r="C861" s="4" t="s">
        <v>15</v>
      </c>
      <c r="D861" s="4">
        <v>5500</v>
      </c>
      <c r="E861" s="4">
        <v>589.95000000000005</v>
      </c>
      <c r="F861" s="4">
        <v>589.95000000000005</v>
      </c>
      <c r="G861" s="4">
        <v>346.65</v>
      </c>
      <c r="H861" s="4">
        <v>425.25</v>
      </c>
      <c r="I861" s="4" t="s">
        <v>16</v>
      </c>
      <c r="J861" s="4">
        <v>10</v>
      </c>
      <c r="K861" s="4">
        <v>19.95</v>
      </c>
      <c r="L861" s="4">
        <v>7</v>
      </c>
      <c r="M861" s="4">
        <v>17.2</v>
      </c>
      <c r="N861" s="4">
        <v>5072.8500000000004</v>
      </c>
      <c r="O861" s="4">
        <v>213.5</v>
      </c>
      <c r="P861">
        <f>VLOOKUP($A861,Sheet2!$A:$E,2,0)</f>
        <v>4947.8999999999996</v>
      </c>
      <c r="Q861">
        <f>VLOOKUP($A861,Sheet2!$A:$E,3,0)</f>
        <v>5167</v>
      </c>
      <c r="R861">
        <f>VLOOKUP($A861,Sheet2!$A:$E,4,0)</f>
        <v>4946.45</v>
      </c>
      <c r="S861">
        <f>VLOOKUP($A861,Sheet2!$A:$E,5,0)</f>
        <v>5072.8500000000004</v>
      </c>
      <c r="T861">
        <f t="shared" si="248"/>
        <v>352.94999999999982</v>
      </c>
      <c r="U861">
        <f t="shared" si="249"/>
        <v>560.55000000000018</v>
      </c>
      <c r="V861">
        <f t="shared" si="250"/>
        <v>36.399999999999636</v>
      </c>
      <c r="W861">
        <f t="shared" si="251"/>
        <v>13.649999999999636</v>
      </c>
      <c r="X861" s="8">
        <f t="shared" si="252"/>
        <v>599.95000000000005</v>
      </c>
      <c r="Y861" s="9">
        <f t="shared" si="253"/>
        <v>626.34999999999968</v>
      </c>
      <c r="Z861" s="9">
        <f t="shared" si="254"/>
        <v>360.29999999999961</v>
      </c>
      <c r="AA861" s="9">
        <f t="shared" si="255"/>
        <v>442.45</v>
      </c>
      <c r="AB861">
        <f>IF(Z861/X861&lt;'model parameter'!$B$2,'model parameter'!$B$2,IF(Y861/X861&gt;'model parameter'!$B$1,'model parameter'!$B$1,AA861/X861))</f>
        <v>0.73747812317693129</v>
      </c>
      <c r="AC861" s="9">
        <f t="shared" si="265"/>
        <v>0.27617996256750582</v>
      </c>
      <c r="AD861">
        <f t="shared" si="263"/>
        <v>6.4053359218819947</v>
      </c>
      <c r="AE861" s="9">
        <f>WEEKDAY(A861)</f>
        <v>3</v>
      </c>
      <c r="AF861">
        <f t="shared" si="262"/>
        <v>0.60055004583715244</v>
      </c>
      <c r="AG861">
        <f t="shared" si="256"/>
        <v>1.044003666972247</v>
      </c>
      <c r="AH861" s="14">
        <f t="shared" si="257"/>
        <v>45073.554019301322</v>
      </c>
      <c r="AI861">
        <f t="shared" si="258"/>
        <v>33112.393643881893</v>
      </c>
      <c r="AJ861" s="14">
        <f t="shared" si="259"/>
        <v>-11961.160375419429</v>
      </c>
      <c r="AK861" s="14">
        <f t="shared" si="264"/>
        <v>37003.229665889237</v>
      </c>
      <c r="AL861">
        <f t="shared" si="260"/>
        <v>0.73463019201242841</v>
      </c>
      <c r="AM861" s="9">
        <f t="shared" si="266"/>
        <v>5.2183822759651244E-4</v>
      </c>
      <c r="AN861" s="15">
        <f t="shared" si="261"/>
        <v>0</v>
      </c>
    </row>
    <row r="862" spans="1:40" s="4" customFormat="1" x14ac:dyDescent="0.25">
      <c r="A862" s="3">
        <v>40765</v>
      </c>
      <c r="B862" s="3">
        <v>40780</v>
      </c>
      <c r="C862" s="4" t="s">
        <v>15</v>
      </c>
      <c r="D862" s="4">
        <v>5500</v>
      </c>
      <c r="E862" s="4">
        <v>351.3</v>
      </c>
      <c r="F862" s="4">
        <v>390.9</v>
      </c>
      <c r="G862" s="4">
        <v>326.10000000000002</v>
      </c>
      <c r="H862" s="4">
        <v>351.65</v>
      </c>
      <c r="I862" s="4" t="s">
        <v>16</v>
      </c>
      <c r="J862" s="4">
        <v>24</v>
      </c>
      <c r="K862" s="4">
        <v>25.4</v>
      </c>
      <c r="L862" s="4">
        <v>12.35</v>
      </c>
      <c r="M862" s="4">
        <v>14.05</v>
      </c>
      <c r="N862" s="4">
        <v>5161</v>
      </c>
      <c r="O862" s="4">
        <v>213.5</v>
      </c>
      <c r="P862">
        <f>VLOOKUP($A862,Sheet2!$A:$E,2,0)</f>
        <v>5196.55</v>
      </c>
      <c r="Q862">
        <f>VLOOKUP($A862,Sheet2!$A:$E,3,0)</f>
        <v>5197.95</v>
      </c>
      <c r="R862">
        <f>VLOOKUP($A862,Sheet2!$A:$E,4,0)</f>
        <v>5123.3500000000004</v>
      </c>
      <c r="S862">
        <f>VLOOKUP($A862,Sheet2!$A:$E,5,0)</f>
        <v>5161</v>
      </c>
      <c r="T862">
        <f t="shared" si="248"/>
        <v>327.44999999999982</v>
      </c>
      <c r="U862">
        <f t="shared" si="249"/>
        <v>389</v>
      </c>
      <c r="V862">
        <f t="shared" si="250"/>
        <v>14.25</v>
      </c>
      <c r="W862">
        <f t="shared" si="251"/>
        <v>24.050000000000182</v>
      </c>
      <c r="X862" s="5">
        <f t="shared" si="252"/>
        <v>375.3</v>
      </c>
      <c r="Y862">
        <f t="shared" si="253"/>
        <v>405.15</v>
      </c>
      <c r="Z862">
        <f t="shared" si="254"/>
        <v>350.1500000000002</v>
      </c>
      <c r="AA862">
        <f t="shared" si="255"/>
        <v>365.7</v>
      </c>
      <c r="AB862">
        <f>IF(Z862/X862&lt;'model parameter'!$B$2,'model parameter'!$B$2,IF(Y862/X862&gt;'model parameter'!$B$1,'model parameter'!$B$1,AA862/X862))</f>
        <v>0.97442046362909662</v>
      </c>
      <c r="AC862">
        <f t="shared" si="265"/>
        <v>0.26911540717009558</v>
      </c>
      <c r="AD862">
        <f t="shared" si="263"/>
        <v>6.379756385511091</v>
      </c>
      <c r="AF862">
        <f t="shared" si="262"/>
        <v>0.93298694377831115</v>
      </c>
      <c r="AG862">
        <f t="shared" si="256"/>
        <v>1.0795363709032773</v>
      </c>
      <c r="AH862" s="14">
        <f t="shared" si="257"/>
        <v>28213.531986854548</v>
      </c>
      <c r="AI862">
        <f t="shared" si="258"/>
        <v>27360.334112373399</v>
      </c>
      <c r="AJ862" s="14">
        <f t="shared" si="259"/>
        <v>-853.19787448114948</v>
      </c>
      <c r="AK862" s="14">
        <f t="shared" si="264"/>
        <v>36150.031791408088</v>
      </c>
      <c r="AL862">
        <f t="shared" si="260"/>
        <v>0.96975926747212371</v>
      </c>
      <c r="AM862">
        <f t="shared" si="266"/>
        <v>5.0605745733294525E-4</v>
      </c>
      <c r="AN862" s="15">
        <f t="shared" si="261"/>
        <v>0</v>
      </c>
    </row>
    <row r="863" spans="1:40" s="4" customFormat="1" x14ac:dyDescent="0.25">
      <c r="A863" s="3">
        <v>40766</v>
      </c>
      <c r="B863" s="3">
        <v>40780</v>
      </c>
      <c r="C863" s="4" t="s">
        <v>15</v>
      </c>
      <c r="D863" s="4">
        <v>5500</v>
      </c>
      <c r="E863" s="4">
        <v>383</v>
      </c>
      <c r="F863" s="4">
        <v>384</v>
      </c>
      <c r="G863" s="4">
        <v>326.3</v>
      </c>
      <c r="H863" s="4">
        <v>371.8</v>
      </c>
      <c r="I863" s="4" t="s">
        <v>16</v>
      </c>
      <c r="J863" s="4">
        <v>12</v>
      </c>
      <c r="K863" s="4">
        <v>14.7</v>
      </c>
      <c r="L863" s="4">
        <v>8.5</v>
      </c>
      <c r="M863" s="4">
        <v>10.25</v>
      </c>
      <c r="N863" s="4">
        <v>5138.3</v>
      </c>
      <c r="O863" s="4">
        <v>213.5</v>
      </c>
      <c r="P863">
        <f>VLOOKUP($A863,Sheet2!$A:$E,2,0)</f>
        <v>5128</v>
      </c>
      <c r="Q863">
        <f>VLOOKUP($A863,Sheet2!$A:$E,3,0)</f>
        <v>5184.95</v>
      </c>
      <c r="R863">
        <f>VLOOKUP($A863,Sheet2!$A:$E,4,0)</f>
        <v>5121</v>
      </c>
      <c r="S863">
        <f>VLOOKUP($A863,Sheet2!$A:$E,5,0)</f>
        <v>5138.3</v>
      </c>
      <c r="T863">
        <f t="shared" si="248"/>
        <v>329.75</v>
      </c>
      <c r="U863">
        <f t="shared" si="249"/>
        <v>384</v>
      </c>
      <c r="V863">
        <f t="shared" si="250"/>
        <v>8.5</v>
      </c>
      <c r="W863">
        <f t="shared" si="251"/>
        <v>11.25</v>
      </c>
      <c r="X863" s="5">
        <f t="shared" si="252"/>
        <v>395</v>
      </c>
      <c r="Y863">
        <f t="shared" si="253"/>
        <v>395</v>
      </c>
      <c r="Z863">
        <f t="shared" si="254"/>
        <v>337.55</v>
      </c>
      <c r="AA863">
        <f t="shared" si="255"/>
        <v>382.05</v>
      </c>
      <c r="AB863">
        <f>IF(Z863/X863&lt;'model parameter'!$B$2,'model parameter'!$B$2,IF(Y863/X863&gt;'model parameter'!$B$1,'model parameter'!$B$1,AA863/X863))</f>
        <v>0.9672151898734177</v>
      </c>
      <c r="AC863">
        <f t="shared" si="265"/>
        <v>0.26029250964388612</v>
      </c>
      <c r="AD863">
        <f t="shared" si="263"/>
        <v>6.3469715753845088</v>
      </c>
      <c r="AF863">
        <f t="shared" si="262"/>
        <v>0.8545569620253165</v>
      </c>
      <c r="AG863">
        <f t="shared" si="256"/>
        <v>1</v>
      </c>
      <c r="AH863" s="14">
        <f t="shared" si="257"/>
        <v>29692.020453532496</v>
      </c>
      <c r="AI863">
        <f t="shared" si="258"/>
        <v>28585.691419737101</v>
      </c>
      <c r="AJ863" s="14">
        <f t="shared" si="259"/>
        <v>-1106.3290337953949</v>
      </c>
      <c r="AK863" s="14">
        <f t="shared" si="264"/>
        <v>35043.702757612693</v>
      </c>
      <c r="AL863">
        <f t="shared" si="260"/>
        <v>0.96273985343884627</v>
      </c>
      <c r="AM863">
        <f t="shared" si="266"/>
        <v>4.8720168230435493E-4</v>
      </c>
      <c r="AN863" s="15">
        <f t="shared" si="261"/>
        <v>0</v>
      </c>
    </row>
    <row r="864" spans="1:40" s="4" customFormat="1" x14ac:dyDescent="0.25">
      <c r="A864" s="3">
        <v>40767</v>
      </c>
      <c r="B864" s="3">
        <v>40780</v>
      </c>
      <c r="C864" s="4" t="s">
        <v>15</v>
      </c>
      <c r="D864" s="4">
        <v>5500</v>
      </c>
      <c r="E864" s="4">
        <v>339.4</v>
      </c>
      <c r="F864" s="4">
        <v>449</v>
      </c>
      <c r="G864" s="4">
        <v>339.4</v>
      </c>
      <c r="H864" s="4">
        <v>421.5</v>
      </c>
      <c r="I864" s="4" t="s">
        <v>16</v>
      </c>
      <c r="J864" s="4">
        <v>13.2</v>
      </c>
      <c r="K864" s="4">
        <v>13.2</v>
      </c>
      <c r="L864" s="4">
        <v>4.75</v>
      </c>
      <c r="M864" s="4">
        <v>5.25</v>
      </c>
      <c r="N864" s="4">
        <v>5072.95</v>
      </c>
      <c r="O864" s="4">
        <v>213.5</v>
      </c>
      <c r="P864">
        <f>VLOOKUP($A864,Sheet2!$A:$E,2,0)</f>
        <v>5194.3999999999996</v>
      </c>
      <c r="Q864">
        <f>VLOOKUP($A864,Sheet2!$A:$E,3,0)</f>
        <v>5194.45</v>
      </c>
      <c r="R864">
        <f>VLOOKUP($A864,Sheet2!$A:$E,4,0)</f>
        <v>5053.3500000000004</v>
      </c>
      <c r="S864">
        <f>VLOOKUP($A864,Sheet2!$A:$E,5,0)</f>
        <v>5072.95</v>
      </c>
      <c r="T864">
        <f t="shared" si="248"/>
        <v>339.4</v>
      </c>
      <c r="U864">
        <f t="shared" si="249"/>
        <v>449</v>
      </c>
      <c r="V864">
        <f t="shared" si="250"/>
        <v>4.75</v>
      </c>
      <c r="W864">
        <f t="shared" si="251"/>
        <v>13.2</v>
      </c>
      <c r="X864" s="5">
        <f t="shared" si="252"/>
        <v>352.59999999999997</v>
      </c>
      <c r="Y864">
        <f t="shared" si="253"/>
        <v>453.75</v>
      </c>
      <c r="Z864">
        <f t="shared" si="254"/>
        <v>352.59999999999997</v>
      </c>
      <c r="AA864">
        <f t="shared" si="255"/>
        <v>426.75</v>
      </c>
      <c r="AB864">
        <f>IF(Z864/X864&lt;'model parameter'!$B$2,'model parameter'!$B$2,IF(Y864/X864&gt;'model parameter'!$B$1,'model parameter'!$B$1,AA864/X864))</f>
        <v>1.1100000000000001</v>
      </c>
      <c r="AC864">
        <f t="shared" si="265"/>
        <v>0.28892468570471364</v>
      </c>
      <c r="AD864">
        <f t="shared" si="263"/>
        <v>6.4569715753845092</v>
      </c>
      <c r="AF864">
        <f t="shared" si="262"/>
        <v>1</v>
      </c>
      <c r="AG864">
        <f t="shared" si="256"/>
        <v>1.2868689733408962</v>
      </c>
      <c r="AH864" s="14">
        <f t="shared" si="257"/>
        <v>26509.892992256093</v>
      </c>
      <c r="AI864">
        <f t="shared" si="258"/>
        <v>29285.381684051932</v>
      </c>
      <c r="AJ864" s="14">
        <f t="shared" si="259"/>
        <v>2775.4886917958393</v>
      </c>
      <c r="AK864" s="14">
        <f t="shared" si="264"/>
        <v>37819.191449408536</v>
      </c>
      <c r="AL864">
        <f t="shared" si="260"/>
        <v>1.1046963370469507</v>
      </c>
      <c r="AM864">
        <f t="shared" si="266"/>
        <v>5.3820991384473306E-4</v>
      </c>
      <c r="AN864" s="15">
        <f t="shared" si="261"/>
        <v>0</v>
      </c>
    </row>
    <row r="865" spans="1:40" s="4" customFormat="1" x14ac:dyDescent="0.25">
      <c r="A865" s="3">
        <v>40771</v>
      </c>
      <c r="B865" s="3">
        <v>40780</v>
      </c>
      <c r="C865" s="4" t="s">
        <v>15</v>
      </c>
      <c r="D865" s="4">
        <v>5500</v>
      </c>
      <c r="E865" s="4">
        <v>370</v>
      </c>
      <c r="F865" s="4">
        <v>490</v>
      </c>
      <c r="G865" s="4">
        <v>370</v>
      </c>
      <c r="H865" s="4">
        <v>470.15</v>
      </c>
      <c r="I865" s="4" t="s">
        <v>16</v>
      </c>
      <c r="J865" s="4">
        <v>6.7</v>
      </c>
      <c r="K865" s="4">
        <v>6.75</v>
      </c>
      <c r="L865" s="4">
        <v>2.2999999999999998</v>
      </c>
      <c r="M865" s="4">
        <v>2.5499999999999998</v>
      </c>
      <c r="N865" s="4">
        <v>5035.8</v>
      </c>
      <c r="O865" s="4">
        <v>213.5</v>
      </c>
      <c r="P865">
        <f>VLOOKUP($A865,Sheet2!$A:$E,2,0)</f>
        <v>5125.75</v>
      </c>
      <c r="Q865">
        <f>VLOOKUP($A865,Sheet2!$A:$E,3,0)</f>
        <v>5132.2</v>
      </c>
      <c r="R865">
        <f>VLOOKUP($A865,Sheet2!$A:$E,4,0)</f>
        <v>5015.3999999999996</v>
      </c>
      <c r="S865">
        <f>VLOOKUP($A865,Sheet2!$A:$E,5,0)</f>
        <v>5035.8</v>
      </c>
      <c r="T865">
        <f t="shared" si="248"/>
        <v>374.55000000000018</v>
      </c>
      <c r="U865">
        <f t="shared" si="249"/>
        <v>486.90000000000055</v>
      </c>
      <c r="V865">
        <f t="shared" si="250"/>
        <v>5.3999999999996362</v>
      </c>
      <c r="W865">
        <f t="shared" si="251"/>
        <v>2.1999999999998181</v>
      </c>
      <c r="X865" s="5">
        <f t="shared" si="252"/>
        <v>376.7</v>
      </c>
      <c r="Y865">
        <f t="shared" si="253"/>
        <v>495.39999999999964</v>
      </c>
      <c r="Z865">
        <f t="shared" si="254"/>
        <v>372.19999999999982</v>
      </c>
      <c r="AA865">
        <f t="shared" si="255"/>
        <v>472.7</v>
      </c>
      <c r="AB865">
        <f>IF(Z865/X865&lt;'model parameter'!$B$2,'model parameter'!$B$2,IF(Y865/X865&gt;'model parameter'!$B$1,'model parameter'!$B$1,AA865/X865))</f>
        <v>1.1100000000000001</v>
      </c>
      <c r="AC865">
        <f t="shared" si="265"/>
        <v>0.32070640113223214</v>
      </c>
      <c r="AD865">
        <f t="shared" si="263"/>
        <v>6.5669715753845095</v>
      </c>
      <c r="AF865">
        <f t="shared" si="262"/>
        <v>0.98805415449960132</v>
      </c>
      <c r="AG865">
        <f t="shared" si="256"/>
        <v>1.3151048579771691</v>
      </c>
      <c r="AH865" s="14">
        <f t="shared" si="257"/>
        <v>28318.602233217447</v>
      </c>
      <c r="AI865">
        <f t="shared" si="258"/>
        <v>31290.246107861494</v>
      </c>
      <c r="AJ865" s="14">
        <f t="shared" si="259"/>
        <v>2971.6438746440472</v>
      </c>
      <c r="AK865" s="14">
        <f t="shared" si="264"/>
        <v>40790.835324052583</v>
      </c>
      <c r="AL865">
        <f t="shared" si="260"/>
        <v>1.1049361070214947</v>
      </c>
      <c r="AM865">
        <f t="shared" si="266"/>
        <v>5.9468756696397338E-4</v>
      </c>
      <c r="AN865" s="15">
        <f t="shared" si="261"/>
        <v>0</v>
      </c>
    </row>
    <row r="866" spans="1:40" s="4" customFormat="1" x14ac:dyDescent="0.25">
      <c r="A866" s="3">
        <v>40772</v>
      </c>
      <c r="B866" s="3">
        <v>40780</v>
      </c>
      <c r="C866" s="4" t="s">
        <v>15</v>
      </c>
      <c r="D866" s="4">
        <v>5500</v>
      </c>
      <c r="E866" s="4">
        <v>450.65</v>
      </c>
      <c r="F866" s="4">
        <v>482.55</v>
      </c>
      <c r="G866" s="4">
        <v>377.2</v>
      </c>
      <c r="H866" s="4">
        <v>435.85</v>
      </c>
      <c r="I866" s="4" t="s">
        <v>16</v>
      </c>
      <c r="J866" s="4">
        <v>2.7</v>
      </c>
      <c r="K866" s="4">
        <v>3.2</v>
      </c>
      <c r="L866" s="4">
        <v>1.85</v>
      </c>
      <c r="M866" s="4">
        <v>2.2000000000000002</v>
      </c>
      <c r="N866" s="4">
        <v>5056.6000000000004</v>
      </c>
      <c r="O866" s="4">
        <v>213.5</v>
      </c>
      <c r="P866">
        <f>VLOOKUP($A866,Sheet2!$A:$E,2,0)</f>
        <v>5030.3</v>
      </c>
      <c r="Q866">
        <f>VLOOKUP($A866,Sheet2!$A:$E,3,0)</f>
        <v>5112.1499999999996</v>
      </c>
      <c r="R866">
        <f>VLOOKUP($A866,Sheet2!$A:$E,4,0)</f>
        <v>5017.25</v>
      </c>
      <c r="S866">
        <f>VLOOKUP($A866,Sheet2!$A:$E,5,0)</f>
        <v>5056.6000000000004</v>
      </c>
      <c r="T866">
        <f t="shared" si="248"/>
        <v>391.05000000000018</v>
      </c>
      <c r="U866">
        <f t="shared" si="249"/>
        <v>482.55</v>
      </c>
      <c r="V866">
        <f t="shared" si="250"/>
        <v>1.85</v>
      </c>
      <c r="W866">
        <f t="shared" si="251"/>
        <v>-10.650000000000546</v>
      </c>
      <c r="X866" s="5">
        <f t="shared" si="252"/>
        <v>453.34999999999997</v>
      </c>
      <c r="Y866">
        <f t="shared" si="253"/>
        <v>484.40000000000003</v>
      </c>
      <c r="Z866">
        <f t="shared" si="254"/>
        <v>366.54999999999944</v>
      </c>
      <c r="AA866">
        <f t="shared" si="255"/>
        <v>438.05</v>
      </c>
      <c r="AB866">
        <f>IF(Z866/X866&lt;'model parameter'!$B$2,'model parameter'!$B$2,IF(Y866/X866&gt;'model parameter'!$B$1,'model parameter'!$B$1,AA866/X866))</f>
        <v>0.96625124076320734</v>
      </c>
      <c r="AC866">
        <f t="shared" si="265"/>
        <v>0.30988295801472221</v>
      </c>
      <c r="AD866">
        <f t="shared" si="263"/>
        <v>6.5332228161477168</v>
      </c>
      <c r="AF866">
        <f t="shared" si="262"/>
        <v>0.80853645086577586</v>
      </c>
      <c r="AG866">
        <f t="shared" si="256"/>
        <v>1.0684901290393738</v>
      </c>
      <c r="AH866" s="14">
        <f t="shared" si="257"/>
        <v>34071.198221586215</v>
      </c>
      <c r="AI866">
        <f t="shared" si="258"/>
        <v>32782.633879209097</v>
      </c>
      <c r="AJ866" s="14">
        <f t="shared" si="259"/>
        <v>-1288.564342377118</v>
      </c>
      <c r="AK866" s="14">
        <f t="shared" si="264"/>
        <v>39502.270981675465</v>
      </c>
      <c r="AL866">
        <f t="shared" si="260"/>
        <v>0.96218024579010164</v>
      </c>
      <c r="AM866">
        <f t="shared" si="266"/>
        <v>5.7219662934971348E-4</v>
      </c>
      <c r="AN866" s="15">
        <f t="shared" si="261"/>
        <v>0</v>
      </c>
    </row>
    <row r="867" spans="1:40" s="4" customFormat="1" x14ac:dyDescent="0.25">
      <c r="A867" s="3">
        <v>40773</v>
      </c>
      <c r="B867" s="3">
        <v>40780</v>
      </c>
      <c r="C867" s="4" t="s">
        <v>15</v>
      </c>
      <c r="D867" s="4">
        <v>5500</v>
      </c>
      <c r="E867" s="4">
        <v>437.4</v>
      </c>
      <c r="F867" s="4">
        <v>569.75</v>
      </c>
      <c r="G867" s="4">
        <v>437.4</v>
      </c>
      <c r="H867" s="4">
        <v>559.6</v>
      </c>
      <c r="I867" s="4" t="s">
        <v>16</v>
      </c>
      <c r="J867" s="4">
        <v>2</v>
      </c>
      <c r="K867" s="4">
        <v>2.25</v>
      </c>
      <c r="L867" s="4">
        <v>1.25</v>
      </c>
      <c r="M867" s="4">
        <v>1.35</v>
      </c>
      <c r="N867" s="4">
        <v>4944.1499999999996</v>
      </c>
      <c r="O867" s="4">
        <v>213.5</v>
      </c>
      <c r="P867">
        <f>VLOOKUP($A867,Sheet2!$A:$E,2,0)</f>
        <v>5077.95</v>
      </c>
      <c r="Q867">
        <f>VLOOKUP($A867,Sheet2!$A:$E,3,0)</f>
        <v>5078.6000000000004</v>
      </c>
      <c r="R867">
        <f>VLOOKUP($A867,Sheet2!$A:$E,4,0)</f>
        <v>4932.1499999999996</v>
      </c>
      <c r="S867">
        <f>VLOOKUP($A867,Sheet2!$A:$E,5,0)</f>
        <v>4944.1499999999996</v>
      </c>
      <c r="T867">
        <f t="shared" si="248"/>
        <v>437.4</v>
      </c>
      <c r="U867">
        <f t="shared" si="249"/>
        <v>569.10000000000036</v>
      </c>
      <c r="V867">
        <f t="shared" si="250"/>
        <v>1.8999999999996362</v>
      </c>
      <c r="W867">
        <f t="shared" si="251"/>
        <v>2.25</v>
      </c>
      <c r="X867" s="5">
        <f t="shared" si="252"/>
        <v>439.4</v>
      </c>
      <c r="Y867">
        <f t="shared" si="253"/>
        <v>571.64999999999964</v>
      </c>
      <c r="Z867">
        <f t="shared" si="254"/>
        <v>439.4</v>
      </c>
      <c r="AA867">
        <f t="shared" si="255"/>
        <v>560.95000000000005</v>
      </c>
      <c r="AB867">
        <f>IF(Z867/X867&lt;'model parameter'!$B$2,'model parameter'!$B$2,IF(Y867/X867&gt;'model parameter'!$B$1,'model parameter'!$B$1,AA867/X867))</f>
        <v>1.1100000000000001</v>
      </c>
      <c r="AC867">
        <f t="shared" si="265"/>
        <v>0.34397008339634166</v>
      </c>
      <c r="AD867">
        <f t="shared" si="263"/>
        <v>6.6432228161477171</v>
      </c>
      <c r="AF867">
        <f t="shared" si="262"/>
        <v>1</v>
      </c>
      <c r="AG867">
        <f t="shared" si="256"/>
        <v>1.3009786071916243</v>
      </c>
      <c r="AH867" s="14">
        <f t="shared" si="257"/>
        <v>33024.248266755894</v>
      </c>
      <c r="AI867">
        <f t="shared" si="258"/>
        <v>36506.221185573515</v>
      </c>
      <c r="AJ867" s="14">
        <f t="shared" si="259"/>
        <v>3481.9729188176207</v>
      </c>
      <c r="AK867" s="14">
        <f t="shared" si="264"/>
        <v>42984.243900493086</v>
      </c>
      <c r="AL867">
        <f t="shared" si="260"/>
        <v>1.1054368562969765</v>
      </c>
      <c r="AM867">
        <f t="shared" si="266"/>
        <v>6.3252724313207353E-4</v>
      </c>
      <c r="AN867" s="15">
        <f t="shared" si="261"/>
        <v>0</v>
      </c>
    </row>
    <row r="868" spans="1:40" s="4" customFormat="1" x14ac:dyDescent="0.25">
      <c r="A868" s="3">
        <v>40774</v>
      </c>
      <c r="B868" s="3">
        <v>40780</v>
      </c>
      <c r="C868" s="4" t="s">
        <v>15</v>
      </c>
      <c r="D868" s="4">
        <v>5500</v>
      </c>
      <c r="E868" s="4">
        <v>630</v>
      </c>
      <c r="F868" s="4">
        <v>698.8</v>
      </c>
      <c r="G868" s="4">
        <v>597.04999999999995</v>
      </c>
      <c r="H868" s="4">
        <v>649.5</v>
      </c>
      <c r="I868" s="4" t="s">
        <v>16</v>
      </c>
      <c r="J868" s="4">
        <v>0.95</v>
      </c>
      <c r="K868" s="4">
        <v>1.25</v>
      </c>
      <c r="L868" s="4">
        <v>0.9</v>
      </c>
      <c r="M868" s="4">
        <v>1.1499999999999999</v>
      </c>
      <c r="N868" s="4">
        <v>4845.6499999999996</v>
      </c>
      <c r="O868" s="4">
        <v>213.5</v>
      </c>
      <c r="P868">
        <f>VLOOKUP($A868,Sheet2!$A:$E,2,0)</f>
        <v>4859.3</v>
      </c>
      <c r="Q868">
        <f>VLOOKUP($A868,Sheet2!$A:$E,3,0)</f>
        <v>4893.6000000000004</v>
      </c>
      <c r="R868">
        <f>VLOOKUP($A868,Sheet2!$A:$E,4,0)</f>
        <v>4796.1000000000004</v>
      </c>
      <c r="S868">
        <f>VLOOKUP($A868,Sheet2!$A:$E,5,0)</f>
        <v>4845.6499999999996</v>
      </c>
      <c r="T868">
        <f t="shared" si="248"/>
        <v>607.64999999999964</v>
      </c>
      <c r="U868">
        <f t="shared" si="249"/>
        <v>698.8</v>
      </c>
      <c r="V868">
        <f t="shared" si="250"/>
        <v>0.9</v>
      </c>
      <c r="W868">
        <f t="shared" si="251"/>
        <v>-9.3499999999994543</v>
      </c>
      <c r="X868" s="5">
        <f t="shared" si="252"/>
        <v>630.95000000000005</v>
      </c>
      <c r="Y868">
        <f t="shared" si="253"/>
        <v>699.69999999999993</v>
      </c>
      <c r="Z868">
        <f t="shared" si="254"/>
        <v>587.7000000000005</v>
      </c>
      <c r="AA868">
        <f t="shared" si="255"/>
        <v>650.65</v>
      </c>
      <c r="AB868">
        <f>IF(Z868/X868&lt;'model parameter'!$B$2,'model parameter'!$B$2,IF(Y868/X868&gt;'model parameter'!$B$1,'model parameter'!$B$1,AA868/X868))</f>
        <v>1.0312227593311671</v>
      </c>
      <c r="AC868">
        <f t="shared" si="265"/>
        <v>0.35470977852734714</v>
      </c>
      <c r="AD868">
        <f t="shared" si="263"/>
        <v>6.6744455754788845</v>
      </c>
      <c r="AF868">
        <f t="shared" si="262"/>
        <v>0.93145257151913852</v>
      </c>
      <c r="AG868">
        <f t="shared" si="256"/>
        <v>1.1089626753308501</v>
      </c>
      <c r="AH868" s="14">
        <f t="shared" si="257"/>
        <v>47400.109474479817</v>
      </c>
      <c r="AI868">
        <f t="shared" si="258"/>
        <v>48716.026144990305</v>
      </c>
      <c r="AJ868" s="14">
        <f t="shared" si="259"/>
        <v>1315.9166705104872</v>
      </c>
      <c r="AK868" s="14">
        <f t="shared" si="264"/>
        <v>44300.160571003573</v>
      </c>
      <c r="AL868">
        <f t="shared" si="260"/>
        <v>1.0277618909555257</v>
      </c>
      <c r="AM868">
        <f t="shared" si="266"/>
        <v>6.5008739548230547E-4</v>
      </c>
      <c r="AN868" s="15">
        <f t="shared" si="261"/>
        <v>0</v>
      </c>
    </row>
    <row r="869" spans="1:40" s="4" customFormat="1" x14ac:dyDescent="0.25">
      <c r="A869" s="3">
        <v>40777</v>
      </c>
      <c r="B869" s="3">
        <v>40780</v>
      </c>
      <c r="C869" s="4" t="s">
        <v>15</v>
      </c>
      <c r="D869" s="4">
        <v>5500</v>
      </c>
      <c r="E869" s="4">
        <v>656</v>
      </c>
      <c r="F869" s="4">
        <v>681.4</v>
      </c>
      <c r="G869" s="4">
        <v>577.9</v>
      </c>
      <c r="H869" s="4">
        <v>589.15</v>
      </c>
      <c r="I869" s="4" t="s">
        <v>16</v>
      </c>
      <c r="J869" s="4">
        <v>0.7</v>
      </c>
      <c r="K869" s="4">
        <v>1</v>
      </c>
      <c r="L869" s="4">
        <v>0.65</v>
      </c>
      <c r="M869" s="4">
        <v>0.8</v>
      </c>
      <c r="N869" s="4">
        <v>4898.8</v>
      </c>
      <c r="O869" s="4">
        <v>213.5</v>
      </c>
      <c r="P869">
        <f>VLOOKUP($A869,Sheet2!$A:$E,2,0)</f>
        <v>4843.7</v>
      </c>
      <c r="Q869">
        <f>VLOOKUP($A869,Sheet2!$A:$E,3,0)</f>
        <v>4910.05</v>
      </c>
      <c r="R869">
        <f>VLOOKUP($A869,Sheet2!$A:$E,4,0)</f>
        <v>4808.75</v>
      </c>
      <c r="S869">
        <f>VLOOKUP($A869,Sheet2!$A:$E,5,0)</f>
        <v>4898.8</v>
      </c>
      <c r="T869">
        <f t="shared" si="248"/>
        <v>590.94999999999982</v>
      </c>
      <c r="U869">
        <f t="shared" si="249"/>
        <v>681.4</v>
      </c>
      <c r="V869">
        <f t="shared" si="250"/>
        <v>0.65</v>
      </c>
      <c r="W869">
        <f t="shared" si="251"/>
        <v>-12.050000000000182</v>
      </c>
      <c r="X869" s="5">
        <f t="shared" si="252"/>
        <v>656.7</v>
      </c>
      <c r="Y869">
        <f t="shared" si="253"/>
        <v>682.05</v>
      </c>
      <c r="Z869">
        <f t="shared" si="254"/>
        <v>565.8499999999998</v>
      </c>
      <c r="AA869">
        <f t="shared" si="255"/>
        <v>589.94999999999993</v>
      </c>
      <c r="AB869">
        <f>IF(Z869/X869&lt;'model parameter'!$B$2,'model parameter'!$B$2,IF(Y869/X869&gt;'model parameter'!$B$1,'model parameter'!$B$1,AA869/X869))</f>
        <v>0.89835541343079017</v>
      </c>
      <c r="AC869">
        <f t="shared" si="265"/>
        <v>0.31865544973687898</v>
      </c>
      <c r="AD869">
        <f t="shared" si="263"/>
        <v>6.572800988909675</v>
      </c>
      <c r="AF869">
        <f t="shared" si="262"/>
        <v>0.86165676869194419</v>
      </c>
      <c r="AG869">
        <f t="shared" si="256"/>
        <v>1.0386021014161717</v>
      </c>
      <c r="AH869" s="14">
        <f t="shared" si="257"/>
        <v>49332.651505797447</v>
      </c>
      <c r="AI869">
        <f t="shared" si="258"/>
        <v>44166.840300526892</v>
      </c>
      <c r="AJ869" s="14">
        <f t="shared" si="259"/>
        <v>-5165.8112052705546</v>
      </c>
      <c r="AK869" s="14">
        <f t="shared" si="264"/>
        <v>39134.349365733018</v>
      </c>
      <c r="AL869">
        <f t="shared" si="260"/>
        <v>0.89528616347200629</v>
      </c>
      <c r="AM869">
        <f t="shared" si="266"/>
        <v>5.8201425022286213E-4</v>
      </c>
      <c r="AN869" s="15">
        <f t="shared" si="261"/>
        <v>0</v>
      </c>
    </row>
    <row r="870" spans="1:40" s="4" customFormat="1" x14ac:dyDescent="0.25">
      <c r="A870" s="3">
        <v>40778</v>
      </c>
      <c r="B870" s="3">
        <v>40780</v>
      </c>
      <c r="C870" s="4" t="s">
        <v>15</v>
      </c>
      <c r="D870" s="4">
        <v>5500</v>
      </c>
      <c r="E870" s="4">
        <v>575.25</v>
      </c>
      <c r="F870" s="4">
        <v>633</v>
      </c>
      <c r="G870" s="4">
        <v>526.65</v>
      </c>
      <c r="H870" s="4">
        <v>551.15</v>
      </c>
      <c r="I870" s="4" t="s">
        <v>16</v>
      </c>
      <c r="J870" s="4">
        <v>0.55000000000000004</v>
      </c>
      <c r="K870" s="4">
        <v>0.75</v>
      </c>
      <c r="L870" s="4">
        <v>0.45</v>
      </c>
      <c r="M870" s="4">
        <v>0.55000000000000004</v>
      </c>
      <c r="N870" s="4">
        <v>4948.8999999999996</v>
      </c>
      <c r="O870" s="4">
        <v>213.5</v>
      </c>
      <c r="P870">
        <f>VLOOKUP($A870,Sheet2!$A:$E,2,0)</f>
        <v>4925.1499999999996</v>
      </c>
      <c r="Q870">
        <f>VLOOKUP($A870,Sheet2!$A:$E,3,0)</f>
        <v>4965.8</v>
      </c>
      <c r="R870">
        <f>VLOOKUP($A870,Sheet2!$A:$E,4,0)</f>
        <v>4863.8</v>
      </c>
      <c r="S870">
        <f>VLOOKUP($A870,Sheet2!$A:$E,5,0)</f>
        <v>4948.8999999999996</v>
      </c>
      <c r="T870">
        <f t="shared" si="248"/>
        <v>534.94999999999982</v>
      </c>
      <c r="U870">
        <f t="shared" si="249"/>
        <v>633</v>
      </c>
      <c r="V870">
        <f t="shared" si="250"/>
        <v>0.45</v>
      </c>
      <c r="W870">
        <f t="shared" si="251"/>
        <v>-7.5500000000001819</v>
      </c>
      <c r="X870" s="5">
        <f t="shared" si="252"/>
        <v>575.79999999999995</v>
      </c>
      <c r="Y870">
        <f t="shared" si="253"/>
        <v>633.45000000000005</v>
      </c>
      <c r="Z870">
        <f t="shared" si="254"/>
        <v>519.0999999999998</v>
      </c>
      <c r="AA870">
        <f t="shared" si="255"/>
        <v>551.69999999999993</v>
      </c>
      <c r="AB870">
        <f>IF(Z870/X870&lt;'model parameter'!$B$2,'model parameter'!$B$2,IF(Y870/X870&gt;'model parameter'!$B$1,'model parameter'!$B$1,AA870/X870))</f>
        <v>0.95814518930184089</v>
      </c>
      <c r="AC870">
        <f t="shared" si="265"/>
        <v>0.30531818621020518</v>
      </c>
      <c r="AD870">
        <f t="shared" si="263"/>
        <v>6.5309461782115159</v>
      </c>
      <c r="AF870">
        <f t="shared" si="262"/>
        <v>0.90152830844043041</v>
      </c>
      <c r="AG870">
        <f t="shared" si="256"/>
        <v>1.1001215699895799</v>
      </c>
      <c r="AH870" s="14">
        <f t="shared" si="257"/>
        <v>43261.092269541296</v>
      </c>
      <c r="AI870">
        <f t="shared" si="258"/>
        <v>41300.178709905391</v>
      </c>
      <c r="AJ870" s="14">
        <f t="shared" si="259"/>
        <v>-1960.9135596359047</v>
      </c>
      <c r="AK870" s="14">
        <f t="shared" si="264"/>
        <v>37173.435806097114</v>
      </c>
      <c r="AL870">
        <f t="shared" si="260"/>
        <v>0.95467258322054627</v>
      </c>
      <c r="AM870">
        <f t="shared" si="266"/>
        <v>5.556330477314292E-4</v>
      </c>
      <c r="AN870" s="15">
        <f t="shared" si="261"/>
        <v>0</v>
      </c>
    </row>
    <row r="871" spans="1:40" s="4" customFormat="1" x14ac:dyDescent="0.25">
      <c r="A871" s="3">
        <v>40779</v>
      </c>
      <c r="B871" s="3">
        <v>40780</v>
      </c>
      <c r="C871" s="4" t="s">
        <v>15</v>
      </c>
      <c r="D871" s="4">
        <v>5500</v>
      </c>
      <c r="E871" s="4">
        <v>580</v>
      </c>
      <c r="F871" s="4">
        <v>624.6</v>
      </c>
      <c r="G871" s="4">
        <v>537.65</v>
      </c>
      <c r="H871" s="4">
        <v>613.35</v>
      </c>
      <c r="I871" s="4" t="s">
        <v>16</v>
      </c>
      <c r="J871" s="4">
        <v>0.35</v>
      </c>
      <c r="K871" s="4">
        <v>0.45</v>
      </c>
      <c r="L871" s="4">
        <v>0.25</v>
      </c>
      <c r="M871" s="4">
        <v>0.3</v>
      </c>
      <c r="N871" s="4">
        <v>4888.8999999999996</v>
      </c>
      <c r="O871" s="4">
        <v>213.5</v>
      </c>
      <c r="P871">
        <f>VLOOKUP($A871,Sheet2!$A:$E,2,0)</f>
        <v>4934.3500000000004</v>
      </c>
      <c r="Q871">
        <f>VLOOKUP($A871,Sheet2!$A:$E,3,0)</f>
        <v>4962.3999999999996</v>
      </c>
      <c r="R871">
        <f>VLOOKUP($A871,Sheet2!$A:$E,4,0)</f>
        <v>4875.3</v>
      </c>
      <c r="S871">
        <f>VLOOKUP($A871,Sheet2!$A:$E,5,0)</f>
        <v>4888.8999999999996</v>
      </c>
      <c r="T871">
        <f t="shared" si="248"/>
        <v>538.05000000000018</v>
      </c>
      <c r="U871">
        <f t="shared" si="249"/>
        <v>624.6</v>
      </c>
      <c r="V871">
        <f t="shared" si="250"/>
        <v>0.25</v>
      </c>
      <c r="W871">
        <f t="shared" si="251"/>
        <v>4.9999999999272404E-2</v>
      </c>
      <c r="X871" s="5">
        <f t="shared" si="252"/>
        <v>580.35</v>
      </c>
      <c r="Y871">
        <f t="shared" si="253"/>
        <v>624.85</v>
      </c>
      <c r="Z871">
        <f t="shared" si="254"/>
        <v>537.69999999999925</v>
      </c>
      <c r="AA871">
        <f t="shared" si="255"/>
        <v>613.65</v>
      </c>
      <c r="AB871">
        <f>IF(Z871/X871&lt;'model parameter'!$B$2,'model parameter'!$B$2,IF(Y871/X871&gt;'model parameter'!$B$1,'model parameter'!$B$1,AA871/X871))</f>
        <v>1.0573791677436029</v>
      </c>
      <c r="AC871">
        <f t="shared" si="265"/>
        <v>0.32283708963193314</v>
      </c>
      <c r="AD871">
        <f t="shared" si="263"/>
        <v>6.588325345955119</v>
      </c>
      <c r="AF871">
        <f t="shared" si="262"/>
        <v>0.92650986473679542</v>
      </c>
      <c r="AG871">
        <f t="shared" si="256"/>
        <v>1.0766778668045145</v>
      </c>
      <c r="AH871" s="14">
        <f t="shared" si="257"/>
        <v>43602.57057022072</v>
      </c>
      <c r="AI871">
        <f t="shared" si="258"/>
        <v>45943.046305696298</v>
      </c>
      <c r="AJ871" s="14">
        <f t="shared" si="259"/>
        <v>2340.4757354755784</v>
      </c>
      <c r="AK871" s="14">
        <f t="shared" si="264"/>
        <v>39513.911541572692</v>
      </c>
      <c r="AL871">
        <f t="shared" si="260"/>
        <v>1.0536774714166521</v>
      </c>
      <c r="AM871">
        <f t="shared" si="266"/>
        <v>5.8545802476918027E-4</v>
      </c>
      <c r="AN871" s="15">
        <f t="shared" si="261"/>
        <v>0</v>
      </c>
    </row>
    <row r="872" spans="1:40" s="4" customFormat="1" x14ac:dyDescent="0.25">
      <c r="A872" s="3">
        <v>40780</v>
      </c>
      <c r="B872" s="3">
        <v>40780</v>
      </c>
      <c r="C872" s="4" t="s">
        <v>15</v>
      </c>
      <c r="D872" s="4">
        <v>5500</v>
      </c>
      <c r="E872" s="4">
        <v>601.70000000000005</v>
      </c>
      <c r="F872" s="4">
        <v>670</v>
      </c>
      <c r="G872" s="4">
        <v>585.75</v>
      </c>
      <c r="H872" s="4">
        <v>657.95</v>
      </c>
      <c r="I872" s="4" t="s">
        <v>16</v>
      </c>
      <c r="J872" s="4">
        <v>0.2</v>
      </c>
      <c r="K872" s="4">
        <v>0.2</v>
      </c>
      <c r="L872" s="4">
        <v>0.05</v>
      </c>
      <c r="M872" s="4">
        <v>0.05</v>
      </c>
      <c r="N872" s="4">
        <v>4839.6000000000004</v>
      </c>
      <c r="O872" s="4">
        <v>213.5</v>
      </c>
      <c r="P872">
        <f>VLOOKUP($A872,Sheet2!$A:$E,2,0)</f>
        <v>4914.6499999999996</v>
      </c>
      <c r="Q872">
        <f>VLOOKUP($A872,Sheet2!$A:$E,3,0)</f>
        <v>4915.8500000000004</v>
      </c>
      <c r="R872">
        <f>VLOOKUP($A872,Sheet2!$A:$E,4,0)</f>
        <v>4825.05</v>
      </c>
      <c r="S872">
        <f>VLOOKUP($A872,Sheet2!$A:$E,5,0)</f>
        <v>4839.6000000000004</v>
      </c>
      <c r="T872">
        <f t="shared" si="248"/>
        <v>585.75</v>
      </c>
      <c r="U872">
        <f t="shared" si="249"/>
        <v>670</v>
      </c>
      <c r="V872">
        <f t="shared" si="250"/>
        <v>0.05</v>
      </c>
      <c r="W872">
        <f t="shared" si="251"/>
        <v>0.2</v>
      </c>
      <c r="X872" s="5">
        <f t="shared" si="252"/>
        <v>601.90000000000009</v>
      </c>
      <c r="Y872">
        <f t="shared" si="253"/>
        <v>670.05</v>
      </c>
      <c r="Z872">
        <f t="shared" si="254"/>
        <v>585.95000000000005</v>
      </c>
      <c r="AA872">
        <f t="shared" si="255"/>
        <v>658</v>
      </c>
      <c r="AB872">
        <f>IF(Z872/X872&lt;'model parameter'!$B$2,'model parameter'!$B$2,IF(Y872/X872&gt;'model parameter'!$B$1,'model parameter'!$B$1,AA872/X872))</f>
        <v>1.1100000000000001</v>
      </c>
      <c r="AC872">
        <f t="shared" si="265"/>
        <v>0.3583491694914458</v>
      </c>
      <c r="AD872">
        <f t="shared" si="263"/>
        <v>6.6983253459551193</v>
      </c>
      <c r="AF872">
        <f t="shared" si="262"/>
        <v>0.97350058149194207</v>
      </c>
      <c r="AG872">
        <f t="shared" si="256"/>
        <v>1.1132247881707922</v>
      </c>
      <c r="AH872" s="14">
        <f t="shared" si="257"/>
        <v>45219.901862449646</v>
      </c>
      <c r="AI872">
        <f t="shared" si="258"/>
        <v>50024.49790213177</v>
      </c>
      <c r="AJ872" s="14">
        <f t="shared" si="259"/>
        <v>4804.5960396821247</v>
      </c>
      <c r="AK872" s="14">
        <f t="shared" si="264"/>
        <v>44318.507581254817</v>
      </c>
      <c r="AL872">
        <f t="shared" si="260"/>
        <v>1.1062495901538396</v>
      </c>
      <c r="AM872">
        <f t="shared" si="266"/>
        <v>6.4766269995318213E-4</v>
      </c>
      <c r="AN872" s="15">
        <f t="shared" si="261"/>
        <v>0</v>
      </c>
    </row>
    <row r="873" spans="1:40" x14ac:dyDescent="0.25">
      <c r="A873" s="2">
        <v>40781</v>
      </c>
      <c r="B873" s="2">
        <v>40815</v>
      </c>
      <c r="C873" t="s">
        <v>15</v>
      </c>
      <c r="D873">
        <v>4900</v>
      </c>
      <c r="E873">
        <v>176.4</v>
      </c>
      <c r="F873">
        <v>273.3</v>
      </c>
      <c r="G873">
        <v>160.6</v>
      </c>
      <c r="H873">
        <v>248.75</v>
      </c>
      <c r="I873" t="s">
        <v>16</v>
      </c>
      <c r="J873">
        <v>135.75</v>
      </c>
      <c r="K873">
        <v>145</v>
      </c>
      <c r="L873">
        <v>89.1</v>
      </c>
      <c r="M873">
        <v>95.8</v>
      </c>
      <c r="N873">
        <v>4747.8</v>
      </c>
      <c r="O873">
        <v>312.14999999999998</v>
      </c>
      <c r="P873">
        <f>VLOOKUP($A873,Sheet2!$A:$E,2,0)</f>
        <v>4839.25</v>
      </c>
      <c r="Q873">
        <f>VLOOKUP($A873,Sheet2!$A:$E,3,0)</f>
        <v>4872</v>
      </c>
      <c r="R873">
        <f>VLOOKUP($A873,Sheet2!$A:$E,4,0)</f>
        <v>4720</v>
      </c>
      <c r="S873">
        <f>VLOOKUP($A873,Sheet2!$A:$E,5,0)</f>
        <v>4747.8</v>
      </c>
      <c r="T873">
        <f t="shared" si="248"/>
        <v>173</v>
      </c>
      <c r="U873">
        <f t="shared" si="249"/>
        <v>269.10000000000036</v>
      </c>
      <c r="V873">
        <f t="shared" si="250"/>
        <v>93.300000000000182</v>
      </c>
      <c r="W873">
        <f t="shared" si="251"/>
        <v>132.60000000000036</v>
      </c>
      <c r="X873" s="5">
        <f t="shared" si="252"/>
        <v>312.14999999999998</v>
      </c>
      <c r="Y873">
        <f t="shared" si="253"/>
        <v>366.60000000000019</v>
      </c>
      <c r="Z873">
        <f t="shared" si="254"/>
        <v>293.20000000000039</v>
      </c>
      <c r="AA873">
        <f t="shared" si="255"/>
        <v>344.55</v>
      </c>
      <c r="AB873">
        <f>IF(Z873/X873&lt;'model parameter'!$B$2,'model parameter'!$B$2,IF(Y873/X873&gt;'model parameter'!$B$1,'model parameter'!$B$1,AA873/X873))</f>
        <v>1.1100000000000001</v>
      </c>
      <c r="AC873">
        <f t="shared" si="265"/>
        <v>0.3977675781355049</v>
      </c>
      <c r="AD873">
        <f t="shared" si="263"/>
        <v>6.8083253459551196</v>
      </c>
      <c r="AF873">
        <f t="shared" si="262"/>
        <v>0.93929200704789495</v>
      </c>
      <c r="AG873">
        <f t="shared" si="256"/>
        <v>1.1744353676117258</v>
      </c>
      <c r="AH873" s="14">
        <f t="shared" si="257"/>
        <v>23474.113374128025</v>
      </c>
      <c r="AI873">
        <f t="shared" si="258"/>
        <v>25920.37064906866</v>
      </c>
      <c r="AJ873" s="14">
        <f t="shared" si="259"/>
        <v>2446.2572749406354</v>
      </c>
      <c r="AK873" s="14">
        <f t="shared" si="264"/>
        <v>46764.764856195456</v>
      </c>
      <c r="AL873">
        <f t="shared" si="260"/>
        <v>1.1042108486038402</v>
      </c>
      <c r="AM873">
        <f t="shared" si="266"/>
        <v>7.1515617952435761E-4</v>
      </c>
      <c r="AN873" s="15">
        <f t="shared" si="261"/>
        <v>0</v>
      </c>
    </row>
    <row r="874" spans="1:40" x14ac:dyDescent="0.25">
      <c r="A874" s="2">
        <v>40784</v>
      </c>
      <c r="B874" s="2">
        <v>40815</v>
      </c>
      <c r="C874" t="s">
        <v>15</v>
      </c>
      <c r="D874">
        <v>4900</v>
      </c>
      <c r="E874">
        <v>203.5</v>
      </c>
      <c r="F874">
        <v>203.9</v>
      </c>
      <c r="G874">
        <v>111.35</v>
      </c>
      <c r="H874">
        <v>119.25</v>
      </c>
      <c r="I874" t="s">
        <v>16</v>
      </c>
      <c r="J874">
        <v>110</v>
      </c>
      <c r="K874">
        <v>159.65</v>
      </c>
      <c r="L874">
        <v>94.5</v>
      </c>
      <c r="M874">
        <v>149.55000000000001</v>
      </c>
      <c r="N874">
        <v>4919.6000000000004</v>
      </c>
      <c r="O874">
        <v>312.14999999999998</v>
      </c>
      <c r="P874">
        <f>VLOOKUP($A874,Sheet2!$A:$E,2,0)</f>
        <v>4806.2</v>
      </c>
      <c r="Q874">
        <f>VLOOKUP($A874,Sheet2!$A:$E,3,0)</f>
        <v>4934.3999999999996</v>
      </c>
      <c r="R874">
        <f>VLOOKUP($A874,Sheet2!$A:$E,4,0)</f>
        <v>4806.05</v>
      </c>
      <c r="S874">
        <f>VLOOKUP($A874,Sheet2!$A:$E,5,0)</f>
        <v>4919.6000000000004</v>
      </c>
      <c r="T874">
        <f t="shared" si="248"/>
        <v>125.25</v>
      </c>
      <c r="U874">
        <f t="shared" si="249"/>
        <v>188.44999999999982</v>
      </c>
      <c r="V874">
        <f t="shared" si="250"/>
        <v>109.94999999999982</v>
      </c>
      <c r="W874">
        <f t="shared" si="251"/>
        <v>145.75</v>
      </c>
      <c r="X874" s="5">
        <f t="shared" si="252"/>
        <v>313.5</v>
      </c>
      <c r="Y874">
        <f t="shared" si="253"/>
        <v>313.8499999999998</v>
      </c>
      <c r="Z874">
        <f t="shared" si="254"/>
        <v>257.10000000000002</v>
      </c>
      <c r="AA874">
        <f t="shared" si="255"/>
        <v>268.8</v>
      </c>
      <c r="AB874">
        <f>IF(Z874/X874&lt;'model parameter'!$B$2,'model parameter'!$B$2,IF(Y874/X874&gt;'model parameter'!$B$1,'model parameter'!$B$1,AA874/X874))</f>
        <v>0.85741626794258374</v>
      </c>
      <c r="AC874">
        <f t="shared" si="265"/>
        <v>0.34105239235350471</v>
      </c>
      <c r="AD874">
        <f t="shared" si="263"/>
        <v>6.665741613897703</v>
      </c>
      <c r="AF874">
        <f t="shared" si="262"/>
        <v>0.82009569377990443</v>
      </c>
      <c r="AG874">
        <f t="shared" si="256"/>
        <v>1.0011164274322162</v>
      </c>
      <c r="AH874" s="14">
        <f t="shared" si="257"/>
        <v>23575.431111692247</v>
      </c>
      <c r="AI874">
        <f t="shared" si="258"/>
        <v>20098.124749465598</v>
      </c>
      <c r="AJ874" s="14">
        <f t="shared" si="259"/>
        <v>-3477.3063622266491</v>
      </c>
      <c r="AK874" s="14">
        <f t="shared" si="264"/>
        <v>43287.458493968807</v>
      </c>
      <c r="AL874">
        <f t="shared" si="260"/>
        <v>0.85250295760224393</v>
      </c>
      <c r="AM874">
        <f t="shared" si="266"/>
        <v>6.0967275819203619E-4</v>
      </c>
      <c r="AN874" s="15">
        <f t="shared" si="261"/>
        <v>0</v>
      </c>
    </row>
    <row r="875" spans="1:40" x14ac:dyDescent="0.25">
      <c r="A875" s="2">
        <v>40785</v>
      </c>
      <c r="B875" s="2">
        <v>40815</v>
      </c>
      <c r="C875" t="s">
        <v>15</v>
      </c>
      <c r="D875">
        <v>4900</v>
      </c>
      <c r="E875">
        <v>90.05</v>
      </c>
      <c r="F875">
        <v>121.9</v>
      </c>
      <c r="G875">
        <v>78</v>
      </c>
      <c r="H875">
        <v>86.95</v>
      </c>
      <c r="I875" t="s">
        <v>16</v>
      </c>
      <c r="J875">
        <v>171.5</v>
      </c>
      <c r="K875">
        <v>197</v>
      </c>
      <c r="L875">
        <v>141.05000000000001</v>
      </c>
      <c r="M875">
        <v>185.7</v>
      </c>
      <c r="N875">
        <v>5001</v>
      </c>
      <c r="O875">
        <v>312.14999999999998</v>
      </c>
      <c r="P875">
        <f>VLOOKUP($A875,Sheet2!$A:$E,2,0)</f>
        <v>4973.25</v>
      </c>
      <c r="Q875">
        <f>VLOOKUP($A875,Sheet2!$A:$E,3,0)</f>
        <v>5016.25</v>
      </c>
      <c r="R875">
        <f>VLOOKUP($A875,Sheet2!$A:$E,4,0)</f>
        <v>4927.55</v>
      </c>
      <c r="S875">
        <f>VLOOKUP($A875,Sheet2!$A:$E,5,0)</f>
        <v>5001</v>
      </c>
      <c r="T875">
        <f t="shared" si="248"/>
        <v>80.75</v>
      </c>
      <c r="U875">
        <f t="shared" si="249"/>
        <v>113.5</v>
      </c>
      <c r="V875">
        <f t="shared" si="250"/>
        <v>149.44999999999982</v>
      </c>
      <c r="W875">
        <f t="shared" si="251"/>
        <v>194.25</v>
      </c>
      <c r="X875" s="5">
        <f t="shared" si="252"/>
        <v>261.55</v>
      </c>
      <c r="Y875">
        <f t="shared" si="253"/>
        <v>277.75</v>
      </c>
      <c r="Z875">
        <f t="shared" si="254"/>
        <v>254.55</v>
      </c>
      <c r="AA875">
        <f t="shared" si="255"/>
        <v>272.64999999999998</v>
      </c>
      <c r="AB875">
        <f>IF(Z875/X875&lt;'model parameter'!$B$2,'model parameter'!$B$2,IF(Y875/X875&gt;'model parameter'!$B$1,'model parameter'!$B$1,AA875/X875))</f>
        <v>1.0424393041483462</v>
      </c>
      <c r="AC875">
        <f t="shared" si="265"/>
        <v>0.35552641856311618</v>
      </c>
      <c r="AD875">
        <f t="shared" si="263"/>
        <v>6.7081809180460494</v>
      </c>
      <c r="AF875">
        <f t="shared" si="262"/>
        <v>0.97323647486140319</v>
      </c>
      <c r="AG875">
        <f t="shared" si="256"/>
        <v>1.0619384438921813</v>
      </c>
      <c r="AH875" s="14">
        <f t="shared" si="257"/>
        <v>19676.574469868927</v>
      </c>
      <c r="AI875">
        <f t="shared" si="258"/>
        <v>20386.6645435543</v>
      </c>
      <c r="AJ875" s="14">
        <f t="shared" si="259"/>
        <v>710.09007368537277</v>
      </c>
      <c r="AK875" s="14">
        <f t="shared" si="264"/>
        <v>43997.548567654179</v>
      </c>
      <c r="AL875">
        <f t="shared" si="260"/>
        <v>1.036088094234733</v>
      </c>
      <c r="AM875">
        <f t="shared" si="266"/>
        <v>6.3167468614201997E-4</v>
      </c>
      <c r="AN875" s="15">
        <f t="shared" si="261"/>
        <v>0</v>
      </c>
    </row>
    <row r="876" spans="1:40" x14ac:dyDescent="0.25">
      <c r="A876" s="2">
        <v>40788</v>
      </c>
      <c r="B876" s="2">
        <v>40815</v>
      </c>
      <c r="C876" t="s">
        <v>15</v>
      </c>
      <c r="D876">
        <v>4900</v>
      </c>
      <c r="E876">
        <v>71</v>
      </c>
      <c r="F876">
        <v>91.75</v>
      </c>
      <c r="G876">
        <v>66</v>
      </c>
      <c r="H876">
        <v>77.849999999999994</v>
      </c>
      <c r="I876" t="s">
        <v>16</v>
      </c>
      <c r="J876">
        <v>216.75</v>
      </c>
      <c r="K876">
        <v>226.05</v>
      </c>
      <c r="L876">
        <v>176.7</v>
      </c>
      <c r="M876">
        <v>208.55</v>
      </c>
      <c r="N876">
        <v>5040</v>
      </c>
      <c r="O876">
        <v>312.14999999999998</v>
      </c>
      <c r="P876">
        <f>VLOOKUP($A876,Sheet2!$A:$E,2,0)</f>
        <v>5109.8</v>
      </c>
      <c r="Q876">
        <f>VLOOKUP($A876,Sheet2!$A:$E,3,0)</f>
        <v>5113.7</v>
      </c>
      <c r="R876">
        <f>VLOOKUP($A876,Sheet2!$A:$E,4,0)</f>
        <v>4993.3500000000004</v>
      </c>
      <c r="S876">
        <f>VLOOKUP($A876,Sheet2!$A:$E,5,0)</f>
        <v>5040</v>
      </c>
      <c r="T876">
        <f t="shared" si="248"/>
        <v>66</v>
      </c>
      <c r="U876">
        <f t="shared" si="249"/>
        <v>83.349999999999454</v>
      </c>
      <c r="V876">
        <f t="shared" si="250"/>
        <v>185.10000000000036</v>
      </c>
      <c r="W876">
        <f t="shared" si="251"/>
        <v>226.05</v>
      </c>
      <c r="X876" s="5">
        <f t="shared" si="252"/>
        <v>287.75</v>
      </c>
      <c r="Y876">
        <f t="shared" si="253"/>
        <v>292.05</v>
      </c>
      <c r="Z876">
        <f t="shared" si="254"/>
        <v>260.04999999999944</v>
      </c>
      <c r="AA876">
        <f t="shared" si="255"/>
        <v>286.39999999999998</v>
      </c>
      <c r="AB876">
        <f>IF(Z876/X876&lt;'model parameter'!$B$2,'model parameter'!$B$2,IF(Y876/X876&gt;'model parameter'!$B$1,'model parameter'!$B$1,AA876/X876))</f>
        <v>0.99530842745438741</v>
      </c>
      <c r="AC876">
        <f t="shared" si="265"/>
        <v>0.35385844057854549</v>
      </c>
      <c r="AD876">
        <f t="shared" si="263"/>
        <v>6.7034893455004365</v>
      </c>
      <c r="AF876">
        <f t="shared" si="262"/>
        <v>0.9037358818418747</v>
      </c>
      <c r="AG876">
        <f t="shared" si="256"/>
        <v>1.0149435273675065</v>
      </c>
      <c r="AH876" s="14">
        <f t="shared" si="257"/>
        <v>21642.889080374625</v>
      </c>
      <c r="AI876">
        <f t="shared" si="258"/>
        <v>21417.163808156798</v>
      </c>
      <c r="AJ876" s="14">
        <f t="shared" si="259"/>
        <v>-225.7252722178273</v>
      </c>
      <c r="AK876" s="14">
        <f t="shared" si="264"/>
        <v>43771.823295436348</v>
      </c>
      <c r="AL876">
        <f t="shared" si="260"/>
        <v>0.98957046485894018</v>
      </c>
      <c r="AM876">
        <f t="shared" si="266"/>
        <v>6.2508661280518383E-4</v>
      </c>
      <c r="AN876" s="15">
        <f t="shared" si="261"/>
        <v>0</v>
      </c>
    </row>
    <row r="877" spans="1:40" x14ac:dyDescent="0.25">
      <c r="A877" s="2">
        <v>40791</v>
      </c>
      <c r="B877" s="2">
        <v>40815</v>
      </c>
      <c r="C877" t="s">
        <v>15</v>
      </c>
      <c r="D877">
        <v>4900</v>
      </c>
      <c r="E877">
        <v>94.9</v>
      </c>
      <c r="F877">
        <v>107.65</v>
      </c>
      <c r="G877">
        <v>82.35</v>
      </c>
      <c r="H877">
        <v>86.6</v>
      </c>
      <c r="I877" t="s">
        <v>16</v>
      </c>
      <c r="J877">
        <v>180</v>
      </c>
      <c r="K877">
        <v>201.95</v>
      </c>
      <c r="L877">
        <v>157.4</v>
      </c>
      <c r="M877">
        <v>192.5</v>
      </c>
      <c r="N877">
        <v>5017.2</v>
      </c>
      <c r="O877">
        <v>312.14999999999998</v>
      </c>
      <c r="P877">
        <f>VLOOKUP($A877,Sheet2!$A:$E,2,0)</f>
        <v>4998.8999999999996</v>
      </c>
      <c r="Q877">
        <f>VLOOKUP($A877,Sheet2!$A:$E,3,0)</f>
        <v>5030.3</v>
      </c>
      <c r="R877">
        <f>VLOOKUP($A877,Sheet2!$A:$E,4,0)</f>
        <v>4964.45</v>
      </c>
      <c r="S877">
        <f>VLOOKUP($A877,Sheet2!$A:$E,5,0)</f>
        <v>5017.2</v>
      </c>
      <c r="T877">
        <f t="shared" si="248"/>
        <v>82.35</v>
      </c>
      <c r="U877">
        <f t="shared" si="249"/>
        <v>92.949999999999818</v>
      </c>
      <c r="V877">
        <f t="shared" si="250"/>
        <v>172.09999999999945</v>
      </c>
      <c r="W877">
        <f t="shared" si="251"/>
        <v>201.95</v>
      </c>
      <c r="X877" s="5">
        <f t="shared" si="252"/>
        <v>274.89999999999998</v>
      </c>
      <c r="Y877">
        <f t="shared" si="253"/>
        <v>284.29999999999995</v>
      </c>
      <c r="Z877">
        <f t="shared" si="254"/>
        <v>250.34999999999982</v>
      </c>
      <c r="AA877">
        <f t="shared" si="255"/>
        <v>279.10000000000002</v>
      </c>
      <c r="AB877">
        <f>IF(Z877/X877&lt;'model parameter'!$B$2,'model parameter'!$B$2,IF(Y877/X877&gt;'model parameter'!$B$1,'model parameter'!$B$1,AA877/X877))</f>
        <v>1.0152782830120046</v>
      </c>
      <c r="AC877">
        <f t="shared" si="265"/>
        <v>0.35926478997989114</v>
      </c>
      <c r="AD877">
        <f t="shared" si="263"/>
        <v>6.7187676285124409</v>
      </c>
      <c r="AF877">
        <f t="shared" si="262"/>
        <v>0.91069479810840248</v>
      </c>
      <c r="AG877">
        <f t="shared" si="256"/>
        <v>1.0341942524554382</v>
      </c>
      <c r="AH877" s="14">
        <f t="shared" si="257"/>
        <v>20678.494319115147</v>
      </c>
      <c r="AI877">
        <f t="shared" si="258"/>
        <v>20870.062380404197</v>
      </c>
      <c r="AJ877" s="14">
        <f t="shared" si="259"/>
        <v>191.56806128905009</v>
      </c>
      <c r="AK877" s="14">
        <f t="shared" si="264"/>
        <v>43963.391356725399</v>
      </c>
      <c r="AL877">
        <f t="shared" si="260"/>
        <v>1.0092641204109316</v>
      </c>
      <c r="AM877">
        <f t="shared" si="266"/>
        <v>6.3087749045347239E-4</v>
      </c>
      <c r="AN877" s="15">
        <f t="shared" si="261"/>
        <v>0</v>
      </c>
    </row>
    <row r="878" spans="1:40" x14ac:dyDescent="0.25">
      <c r="A878" s="2">
        <v>40792</v>
      </c>
      <c r="B878" s="2">
        <v>40815</v>
      </c>
      <c r="C878" t="s">
        <v>15</v>
      </c>
      <c r="D878">
        <v>4900</v>
      </c>
      <c r="E878">
        <v>94.7</v>
      </c>
      <c r="F878">
        <v>123.3</v>
      </c>
      <c r="G878">
        <v>71.25</v>
      </c>
      <c r="H878">
        <v>74.55</v>
      </c>
      <c r="I878" t="s">
        <v>16</v>
      </c>
      <c r="J878">
        <v>175.2</v>
      </c>
      <c r="K878">
        <v>244.55</v>
      </c>
      <c r="L878">
        <v>150.5</v>
      </c>
      <c r="M878">
        <v>231.4</v>
      </c>
      <c r="N878">
        <v>5064.3</v>
      </c>
      <c r="O878">
        <v>312.14999999999998</v>
      </c>
      <c r="P878">
        <f>VLOOKUP($A878,Sheet2!$A:$E,2,0)</f>
        <v>4993.3500000000004</v>
      </c>
      <c r="Q878">
        <f>VLOOKUP($A878,Sheet2!$A:$E,3,0)</f>
        <v>5072.8999999999996</v>
      </c>
      <c r="R878">
        <f>VLOOKUP($A878,Sheet2!$A:$E,4,0)</f>
        <v>4942.8999999999996</v>
      </c>
      <c r="S878">
        <f>VLOOKUP($A878,Sheet2!$A:$E,5,0)</f>
        <v>5064.3</v>
      </c>
      <c r="T878">
        <f t="shared" si="248"/>
        <v>71.650000000000546</v>
      </c>
      <c r="U878">
        <f t="shared" si="249"/>
        <v>107.60000000000036</v>
      </c>
      <c r="V878">
        <f t="shared" si="250"/>
        <v>166.19999999999982</v>
      </c>
      <c r="W878">
        <f t="shared" si="251"/>
        <v>244.14999999999964</v>
      </c>
      <c r="X878" s="5">
        <f t="shared" si="252"/>
        <v>269.89999999999998</v>
      </c>
      <c r="Y878">
        <f t="shared" si="253"/>
        <v>316.20000000000056</v>
      </c>
      <c r="Z878">
        <f t="shared" si="254"/>
        <v>258.10000000000036</v>
      </c>
      <c r="AA878">
        <f t="shared" si="255"/>
        <v>305.95</v>
      </c>
      <c r="AB878">
        <f>IF(Z878/X878&lt;'model parameter'!$B$2,'model parameter'!$B$2,IF(Y878/X878&gt;'model parameter'!$B$1,'model parameter'!$B$1,AA878/X878))</f>
        <v>1.1100000000000001</v>
      </c>
      <c r="AC878">
        <f t="shared" si="265"/>
        <v>0.39878391687767922</v>
      </c>
      <c r="AD878">
        <f t="shared" si="263"/>
        <v>6.8287676285124412</v>
      </c>
      <c r="AF878">
        <f t="shared" si="262"/>
        <v>0.95628010374212813</v>
      </c>
      <c r="AG878">
        <f t="shared" si="256"/>
        <v>1.1715450166728441</v>
      </c>
      <c r="AH878" s="14">
        <f t="shared" si="257"/>
        <v>20303.24343924765</v>
      </c>
      <c r="AI878">
        <f t="shared" si="258"/>
        <v>22405.618702763517</v>
      </c>
      <c r="AJ878" s="14">
        <f t="shared" si="259"/>
        <v>2102.3752635158671</v>
      </c>
      <c r="AK878" s="14">
        <f t="shared" si="264"/>
        <v>46065.766620241266</v>
      </c>
      <c r="AL878">
        <f t="shared" si="260"/>
        <v>1.1035487393827836</v>
      </c>
      <c r="AM878">
        <f t="shared" si="266"/>
        <v>6.9620405929490359E-4</v>
      </c>
      <c r="AN878" s="15">
        <f t="shared" si="261"/>
        <v>0</v>
      </c>
    </row>
    <row r="879" spans="1:40" x14ac:dyDescent="0.25">
      <c r="A879" s="2">
        <v>40793</v>
      </c>
      <c r="B879" s="2">
        <v>40815</v>
      </c>
      <c r="C879" t="s">
        <v>15</v>
      </c>
      <c r="D879">
        <v>4900</v>
      </c>
      <c r="E879">
        <v>65</v>
      </c>
      <c r="F879">
        <v>70.8</v>
      </c>
      <c r="G879">
        <v>51.65</v>
      </c>
      <c r="H879">
        <v>55.85</v>
      </c>
      <c r="I879" t="s">
        <v>16</v>
      </c>
      <c r="J879">
        <v>242</v>
      </c>
      <c r="K879">
        <v>295.85000000000002</v>
      </c>
      <c r="L879">
        <v>242</v>
      </c>
      <c r="M879">
        <v>267.85000000000002</v>
      </c>
      <c r="N879">
        <v>5124.6499999999996</v>
      </c>
      <c r="O879">
        <v>312.14999999999998</v>
      </c>
      <c r="P879">
        <f>VLOOKUP($A879,Sheet2!$A:$E,2,0)</f>
        <v>5080.1499999999996</v>
      </c>
      <c r="Q879">
        <f>VLOOKUP($A879,Sheet2!$A:$E,3,0)</f>
        <v>5154.5</v>
      </c>
      <c r="R879">
        <f>VLOOKUP($A879,Sheet2!$A:$E,4,0)</f>
        <v>5076.3</v>
      </c>
      <c r="S879">
        <f>VLOOKUP($A879,Sheet2!$A:$E,5,0)</f>
        <v>5124.6499999999996</v>
      </c>
      <c r="T879">
        <f t="shared" si="248"/>
        <v>51.65</v>
      </c>
      <c r="U879">
        <f t="shared" si="249"/>
        <v>65.699999999999818</v>
      </c>
      <c r="V879">
        <f t="shared" si="250"/>
        <v>247.10000000000036</v>
      </c>
      <c r="W879">
        <f t="shared" si="251"/>
        <v>295.85000000000002</v>
      </c>
      <c r="X879" s="5">
        <f t="shared" si="252"/>
        <v>307</v>
      </c>
      <c r="Y879">
        <f t="shared" si="253"/>
        <v>347.5</v>
      </c>
      <c r="Z879">
        <f t="shared" si="254"/>
        <v>307</v>
      </c>
      <c r="AA879">
        <f t="shared" si="255"/>
        <v>323.70000000000005</v>
      </c>
      <c r="AB879">
        <f>IF(Z879/X879&lt;'model parameter'!$B$2,'model parameter'!$B$2,IF(Y879/X879&gt;'model parameter'!$B$1,'model parameter'!$B$1,AA879/X879))</f>
        <v>1.1100000000000001</v>
      </c>
      <c r="AC879">
        <f t="shared" si="265"/>
        <v>0.44265014773422395</v>
      </c>
      <c r="AD879">
        <f t="shared" si="263"/>
        <v>6.9387676285124416</v>
      </c>
      <c r="AF879">
        <f t="shared" si="262"/>
        <v>1</v>
      </c>
      <c r="AG879">
        <f t="shared" si="256"/>
        <v>1.1319218241042346</v>
      </c>
      <c r="AH879" s="14">
        <f t="shared" si="257"/>
        <v>23087.604967864499</v>
      </c>
      <c r="AI879">
        <f t="shared" si="258"/>
        <v>25491.945263897742</v>
      </c>
      <c r="AJ879" s="14">
        <f t="shared" si="259"/>
        <v>2404.3402960332423</v>
      </c>
      <c r="AK879" s="14">
        <f t="shared" si="264"/>
        <v>48470.106916274512</v>
      </c>
      <c r="AL879">
        <f t="shared" si="260"/>
        <v>1.104139875027307</v>
      </c>
      <c r="AM879">
        <f t="shared" si="266"/>
        <v>7.6870666302337868E-4</v>
      </c>
      <c r="AN879" s="15">
        <f t="shared" si="261"/>
        <v>0</v>
      </c>
    </row>
    <row r="880" spans="1:40" x14ac:dyDescent="0.25">
      <c r="A880" s="2">
        <v>40794</v>
      </c>
      <c r="B880" s="2">
        <v>40815</v>
      </c>
      <c r="C880" t="s">
        <v>15</v>
      </c>
      <c r="D880">
        <v>4900</v>
      </c>
      <c r="E880">
        <v>52.5</v>
      </c>
      <c r="F880">
        <v>65.2</v>
      </c>
      <c r="G880">
        <v>42</v>
      </c>
      <c r="H880">
        <v>46.45</v>
      </c>
      <c r="I880" t="s">
        <v>16</v>
      </c>
      <c r="J880">
        <v>270</v>
      </c>
      <c r="K880">
        <v>311</v>
      </c>
      <c r="L880">
        <v>250</v>
      </c>
      <c r="M880">
        <v>293.8</v>
      </c>
      <c r="N880">
        <v>5153.25</v>
      </c>
      <c r="O880">
        <v>312.14999999999998</v>
      </c>
      <c r="P880">
        <f>VLOOKUP($A880,Sheet2!$A:$E,2,0)</f>
        <v>5139.2</v>
      </c>
      <c r="Q880">
        <f>VLOOKUP($A880,Sheet2!$A:$E,3,0)</f>
        <v>5169.25</v>
      </c>
      <c r="R880">
        <f>VLOOKUP($A880,Sheet2!$A:$E,4,0)</f>
        <v>5098.25</v>
      </c>
      <c r="S880">
        <f>VLOOKUP($A880,Sheet2!$A:$E,5,0)</f>
        <v>5153.25</v>
      </c>
      <c r="T880">
        <f t="shared" si="248"/>
        <v>42</v>
      </c>
      <c r="U880">
        <f t="shared" si="249"/>
        <v>51.75</v>
      </c>
      <c r="V880">
        <f t="shared" si="250"/>
        <v>263.44999999999982</v>
      </c>
      <c r="W880">
        <f t="shared" si="251"/>
        <v>311</v>
      </c>
      <c r="X880" s="5">
        <f t="shared" si="252"/>
        <v>322.5</v>
      </c>
      <c r="Y880">
        <f t="shared" si="253"/>
        <v>353</v>
      </c>
      <c r="Z880">
        <f t="shared" si="254"/>
        <v>301.75</v>
      </c>
      <c r="AA880">
        <f t="shared" si="255"/>
        <v>340.25</v>
      </c>
      <c r="AB880">
        <f>IF(Z880/X880&lt;'model parameter'!$B$2,'model parameter'!$B$2,IF(Y880/X880&gt;'model parameter'!$B$1,'model parameter'!$B$1,AA880/X880))</f>
        <v>1.0550387596899224</v>
      </c>
      <c r="AC880">
        <f t="shared" si="265"/>
        <v>0.46701306284207655</v>
      </c>
      <c r="AD880">
        <f t="shared" si="263"/>
        <v>6.9938063882023638</v>
      </c>
      <c r="AF880">
        <f t="shared" si="262"/>
        <v>0.93565891472868212</v>
      </c>
      <c r="AG880">
        <f t="shared" si="256"/>
        <v>1.0945736434108526</v>
      </c>
      <c r="AH880" s="14">
        <f t="shared" si="257"/>
        <v>24250.882695453747</v>
      </c>
      <c r="AI880">
        <f t="shared" si="258"/>
        <v>25452.973655345497</v>
      </c>
      <c r="AJ880" s="14">
        <f t="shared" si="259"/>
        <v>1202.0909598917497</v>
      </c>
      <c r="AK880" s="14">
        <f t="shared" si="264"/>
        <v>49672.197876166261</v>
      </c>
      <c r="AL880">
        <f t="shared" si="260"/>
        <v>1.04956895693191</v>
      </c>
      <c r="AM880">
        <f t="shared" si="266"/>
        <v>8.068106504960568E-4</v>
      </c>
      <c r="AN880" s="15">
        <f t="shared" si="261"/>
        <v>0</v>
      </c>
    </row>
    <row r="881" spans="1:40" x14ac:dyDescent="0.25">
      <c r="A881" s="2">
        <v>40795</v>
      </c>
      <c r="B881" s="2">
        <v>40815</v>
      </c>
      <c r="C881" t="s">
        <v>15</v>
      </c>
      <c r="D881">
        <v>4900</v>
      </c>
      <c r="E881">
        <v>49</v>
      </c>
      <c r="F881">
        <v>69.5</v>
      </c>
      <c r="G881">
        <v>41.95</v>
      </c>
      <c r="H881">
        <v>66.75</v>
      </c>
      <c r="I881" t="s">
        <v>16</v>
      </c>
      <c r="J881">
        <v>289.2</v>
      </c>
      <c r="K881">
        <v>293</v>
      </c>
      <c r="L881">
        <v>207.1</v>
      </c>
      <c r="M881">
        <v>214.7</v>
      </c>
      <c r="N881">
        <v>5059.45</v>
      </c>
      <c r="O881">
        <v>312.14999999999998</v>
      </c>
      <c r="P881">
        <f>VLOOKUP($A881,Sheet2!$A:$E,2,0)</f>
        <v>5161.3</v>
      </c>
      <c r="Q881">
        <f>VLOOKUP($A881,Sheet2!$A:$E,3,0)</f>
        <v>5163.75</v>
      </c>
      <c r="R881">
        <f>VLOOKUP($A881,Sheet2!$A:$E,4,0)</f>
        <v>5046.8</v>
      </c>
      <c r="S881">
        <f>VLOOKUP($A881,Sheet2!$A:$E,5,0)</f>
        <v>5059.45</v>
      </c>
      <c r="T881">
        <f t="shared" si="248"/>
        <v>41.95</v>
      </c>
      <c r="U881">
        <f t="shared" si="249"/>
        <v>60.300000000000182</v>
      </c>
      <c r="V881">
        <f t="shared" si="250"/>
        <v>216.30000000000018</v>
      </c>
      <c r="W881">
        <f t="shared" si="251"/>
        <v>293</v>
      </c>
      <c r="X881" s="5">
        <f t="shared" si="252"/>
        <v>338.2</v>
      </c>
      <c r="Y881">
        <f t="shared" si="253"/>
        <v>338.2</v>
      </c>
      <c r="Z881">
        <f t="shared" si="254"/>
        <v>267.4000000000002</v>
      </c>
      <c r="AA881">
        <f t="shared" si="255"/>
        <v>281.45</v>
      </c>
      <c r="AB881">
        <f>IF(Z881/X881&lt;'model parameter'!$B$2,'model parameter'!$B$2,IF(Y881/X881&gt;'model parameter'!$B$1,'model parameter'!$B$1,AA881/X881))</f>
        <v>0.83219988172678883</v>
      </c>
      <c r="AC881">
        <f t="shared" si="265"/>
        <v>0.3886482156620415</v>
      </c>
      <c r="AD881">
        <f t="shared" si="263"/>
        <v>6.8260062699291524</v>
      </c>
      <c r="AF881">
        <f t="shared" si="262"/>
        <v>0.7906564163217038</v>
      </c>
      <c r="AG881">
        <f t="shared" si="256"/>
        <v>1</v>
      </c>
      <c r="AH881" s="14">
        <f t="shared" si="257"/>
        <v>25429.170458237699</v>
      </c>
      <c r="AI881">
        <f t="shared" si="258"/>
        <v>21046.184072899898</v>
      </c>
      <c r="AJ881" s="14">
        <f t="shared" si="259"/>
        <v>-4382.986385337801</v>
      </c>
      <c r="AK881" s="14">
        <f t="shared" si="264"/>
        <v>45289.211490828457</v>
      </c>
      <c r="AL881">
        <f t="shared" si="260"/>
        <v>0.82763942722646122</v>
      </c>
      <c r="AM881">
        <f t="shared" si="266"/>
        <v>6.67748304656765E-4</v>
      </c>
      <c r="AN881" s="15">
        <f t="shared" si="261"/>
        <v>0</v>
      </c>
    </row>
    <row r="882" spans="1:40" x14ac:dyDescent="0.25">
      <c r="A882" s="2">
        <v>40798</v>
      </c>
      <c r="B882" s="2">
        <v>40815</v>
      </c>
      <c r="C882" t="s">
        <v>15</v>
      </c>
      <c r="D882">
        <v>4900</v>
      </c>
      <c r="E882">
        <v>90.15</v>
      </c>
      <c r="F882">
        <v>132.30000000000001</v>
      </c>
      <c r="G882">
        <v>89.5</v>
      </c>
      <c r="H882">
        <v>112.95</v>
      </c>
      <c r="I882" t="s">
        <v>16</v>
      </c>
      <c r="J882">
        <v>172</v>
      </c>
      <c r="K882">
        <v>172</v>
      </c>
      <c r="L882">
        <v>128.65</v>
      </c>
      <c r="M882">
        <v>152.19999999999999</v>
      </c>
      <c r="N882">
        <v>4946.8</v>
      </c>
      <c r="O882">
        <v>312.14999999999998</v>
      </c>
      <c r="P882">
        <f>VLOOKUP($A882,Sheet2!$A:$E,2,0)</f>
        <v>4981.7</v>
      </c>
      <c r="Q882">
        <f>VLOOKUP($A882,Sheet2!$A:$E,3,0)</f>
        <v>4985.6000000000004</v>
      </c>
      <c r="R882">
        <f>VLOOKUP($A882,Sheet2!$A:$E,4,0)</f>
        <v>4911.25</v>
      </c>
      <c r="S882">
        <f>VLOOKUP($A882,Sheet2!$A:$E,5,0)</f>
        <v>4946.8</v>
      </c>
      <c r="T882">
        <f t="shared" si="248"/>
        <v>89.5</v>
      </c>
      <c r="U882">
        <f t="shared" si="249"/>
        <v>117.39999999999964</v>
      </c>
      <c r="V882">
        <f t="shared" si="250"/>
        <v>143.55000000000018</v>
      </c>
      <c r="W882">
        <f t="shared" si="251"/>
        <v>172</v>
      </c>
      <c r="X882" s="5">
        <f t="shared" si="252"/>
        <v>262.14999999999998</v>
      </c>
      <c r="Y882">
        <f t="shared" si="253"/>
        <v>275.85000000000019</v>
      </c>
      <c r="Z882">
        <f t="shared" si="254"/>
        <v>246.04999999999964</v>
      </c>
      <c r="AA882">
        <f t="shared" si="255"/>
        <v>265.14999999999998</v>
      </c>
      <c r="AB882">
        <f>IF(Z882/X882&lt;'model parameter'!$B$2,'model parameter'!$B$2,IF(Y882/X882&gt;'model parameter'!$B$1,'model parameter'!$B$1,AA882/X882))</f>
        <v>1.0114438298683959</v>
      </c>
      <c r="AC882">
        <f t="shared" si="265"/>
        <v>0.39309583972073353</v>
      </c>
      <c r="AD882">
        <f t="shared" si="263"/>
        <v>6.8374500997975485</v>
      </c>
      <c r="AF882">
        <f t="shared" si="262"/>
        <v>0.93858477970627374</v>
      </c>
      <c r="AG882">
        <f t="shared" si="256"/>
        <v>1.0522601563990091</v>
      </c>
      <c r="AH882" s="14">
        <f t="shared" si="257"/>
        <v>19721.604575453024</v>
      </c>
      <c r="AI882">
        <f t="shared" si="258"/>
        <v>19824.574035589299</v>
      </c>
      <c r="AJ882" s="14">
        <f t="shared" si="259"/>
        <v>102.9694601362753</v>
      </c>
      <c r="AK882" s="14">
        <f t="shared" si="264"/>
        <v>45392.180950964728</v>
      </c>
      <c r="AL882">
        <f t="shared" si="260"/>
        <v>1.005221150223468</v>
      </c>
      <c r="AM882">
        <f t="shared" si="266"/>
        <v>6.7123471886684403E-4</v>
      </c>
      <c r="AN882" s="15">
        <f t="shared" si="261"/>
        <v>0</v>
      </c>
    </row>
    <row r="883" spans="1:40" x14ac:dyDescent="0.25">
      <c r="A883" s="2">
        <v>40799</v>
      </c>
      <c r="B883" s="2">
        <v>40815</v>
      </c>
      <c r="C883" t="s">
        <v>15</v>
      </c>
      <c r="D883">
        <v>4900</v>
      </c>
      <c r="E883">
        <v>64.8</v>
      </c>
      <c r="F883">
        <v>129.80000000000001</v>
      </c>
      <c r="G883">
        <v>64.8</v>
      </c>
      <c r="H883">
        <v>109.7</v>
      </c>
      <c r="I883" t="s">
        <v>16</v>
      </c>
      <c r="J883">
        <v>160</v>
      </c>
      <c r="K883">
        <v>207</v>
      </c>
      <c r="L883">
        <v>131</v>
      </c>
      <c r="M883">
        <v>147.35</v>
      </c>
      <c r="N883">
        <v>4940.95</v>
      </c>
      <c r="O883">
        <v>312.14999999999998</v>
      </c>
      <c r="P883">
        <f>VLOOKUP($A883,Sheet2!$A:$E,2,0)</f>
        <v>4977.8</v>
      </c>
      <c r="Q883">
        <f>VLOOKUP($A883,Sheet2!$A:$E,3,0)</f>
        <v>5030.1499999999996</v>
      </c>
      <c r="R883">
        <f>VLOOKUP($A883,Sheet2!$A:$E,4,0)</f>
        <v>4911.05</v>
      </c>
      <c r="S883">
        <f>VLOOKUP($A883,Sheet2!$A:$E,5,0)</f>
        <v>4940.95</v>
      </c>
      <c r="T883">
        <f t="shared" si="248"/>
        <v>76.850000000000364</v>
      </c>
      <c r="U883">
        <f t="shared" si="249"/>
        <v>119.94999999999982</v>
      </c>
      <c r="V883">
        <f t="shared" si="250"/>
        <v>140.85000000000036</v>
      </c>
      <c r="W883">
        <f t="shared" si="251"/>
        <v>194.94999999999982</v>
      </c>
      <c r="X883" s="5">
        <f t="shared" si="252"/>
        <v>224.8</v>
      </c>
      <c r="Y883">
        <f t="shared" si="253"/>
        <v>283.85000000000036</v>
      </c>
      <c r="Z883">
        <f t="shared" si="254"/>
        <v>224.8</v>
      </c>
      <c r="AA883">
        <f t="shared" si="255"/>
        <v>257.05</v>
      </c>
      <c r="AB883">
        <f>IF(Z883/X883&lt;'model parameter'!$B$2,'model parameter'!$B$2,IF(Y883/X883&gt;'model parameter'!$B$1,'model parameter'!$B$1,AA883/X883))</f>
        <v>1.1100000000000001</v>
      </c>
      <c r="AC883">
        <f t="shared" si="265"/>
        <v>0.43633638209001424</v>
      </c>
      <c r="AD883">
        <f t="shared" si="263"/>
        <v>6.9474500997975488</v>
      </c>
      <c r="AF883">
        <f t="shared" si="262"/>
        <v>1</v>
      </c>
      <c r="AG883">
        <f t="shared" si="256"/>
        <v>1.262677935943062</v>
      </c>
      <c r="AH883" s="14">
        <f t="shared" si="257"/>
        <v>16918.480502842798</v>
      </c>
      <c r="AI883">
        <f t="shared" si="258"/>
        <v>18653.776980198738</v>
      </c>
      <c r="AJ883" s="14">
        <f t="shared" si="259"/>
        <v>1735.2964773559397</v>
      </c>
      <c r="AK883" s="14">
        <f t="shared" si="264"/>
        <v>47127.477428320664</v>
      </c>
      <c r="AL883">
        <f t="shared" si="260"/>
        <v>1.1025681045685136</v>
      </c>
      <c r="AM883">
        <f t="shared" si="266"/>
        <v>7.4008199170159537E-4</v>
      </c>
      <c r="AN883" s="15">
        <f t="shared" si="261"/>
        <v>0</v>
      </c>
    </row>
    <row r="884" spans="1:40" x14ac:dyDescent="0.25">
      <c r="A884" s="2">
        <v>40800</v>
      </c>
      <c r="B884" s="2">
        <v>40815</v>
      </c>
      <c r="C884" t="s">
        <v>15</v>
      </c>
      <c r="D884">
        <v>4900</v>
      </c>
      <c r="E884">
        <v>102</v>
      </c>
      <c r="F884">
        <v>130</v>
      </c>
      <c r="G884">
        <v>72.349999999999994</v>
      </c>
      <c r="H884">
        <v>78.7</v>
      </c>
      <c r="I884" t="s">
        <v>16</v>
      </c>
      <c r="J884">
        <v>150.1</v>
      </c>
      <c r="K884">
        <v>204</v>
      </c>
      <c r="L884">
        <v>134.25</v>
      </c>
      <c r="M884">
        <v>193.4</v>
      </c>
      <c r="N884">
        <v>5012.55</v>
      </c>
      <c r="O884">
        <v>312.14999999999998</v>
      </c>
      <c r="P884">
        <f>VLOOKUP($A884,Sheet2!$A:$E,2,0)</f>
        <v>4965.05</v>
      </c>
      <c r="Q884">
        <f>VLOOKUP($A884,Sheet2!$A:$E,3,0)</f>
        <v>5026.1499999999996</v>
      </c>
      <c r="R884">
        <f>VLOOKUP($A884,Sheet2!$A:$E,4,0)</f>
        <v>4917.3999999999996</v>
      </c>
      <c r="S884">
        <f>VLOOKUP($A884,Sheet2!$A:$E,5,0)</f>
        <v>5012.55</v>
      </c>
      <c r="T884">
        <f t="shared" si="248"/>
        <v>77.850000000000364</v>
      </c>
      <c r="U884">
        <f t="shared" si="249"/>
        <v>116.85000000000036</v>
      </c>
      <c r="V884">
        <f t="shared" si="250"/>
        <v>147.39999999999964</v>
      </c>
      <c r="W884">
        <f t="shared" si="251"/>
        <v>198.5</v>
      </c>
      <c r="X884" s="5">
        <f t="shared" si="252"/>
        <v>252.1</v>
      </c>
      <c r="Y884">
        <f t="shared" si="253"/>
        <v>281.85000000000036</v>
      </c>
      <c r="Z884">
        <f t="shared" si="254"/>
        <v>251.10000000000036</v>
      </c>
      <c r="AA884">
        <f t="shared" si="255"/>
        <v>272.10000000000002</v>
      </c>
      <c r="AB884">
        <f>IF(Z884/X884&lt;'model parameter'!$B$2,'model parameter'!$B$2,IF(Y884/X884&gt;'model parameter'!$B$1,'model parameter'!$B$1,AA884/X884))</f>
        <v>1.1100000000000001</v>
      </c>
      <c r="AC884">
        <f t="shared" si="265"/>
        <v>0.48433338411991583</v>
      </c>
      <c r="AD884">
        <f t="shared" si="263"/>
        <v>7.0574500997975491</v>
      </c>
      <c r="AF884">
        <f t="shared" si="262"/>
        <v>0.99603332011106849</v>
      </c>
      <c r="AG884">
        <f t="shared" si="256"/>
        <v>1.118008726695757</v>
      </c>
      <c r="AH884" s="14">
        <f t="shared" si="257"/>
        <v>18967.35030691935</v>
      </c>
      <c r="AI884">
        <f t="shared" si="258"/>
        <v>20924.847468580523</v>
      </c>
      <c r="AJ884" s="14">
        <f t="shared" si="259"/>
        <v>1957.4971616611729</v>
      </c>
      <c r="AK884" s="14">
        <f t="shared" si="264"/>
        <v>49084.974589981837</v>
      </c>
      <c r="AL884">
        <f t="shared" si="260"/>
        <v>1.1032035118235293</v>
      </c>
      <c r="AM884">
        <f t="shared" si="266"/>
        <v>8.1646105228255208E-4</v>
      </c>
      <c r="AN884" s="15">
        <f t="shared" si="261"/>
        <v>0</v>
      </c>
    </row>
    <row r="885" spans="1:40" x14ac:dyDescent="0.25">
      <c r="A885" s="2">
        <v>40801</v>
      </c>
      <c r="B885" s="2">
        <v>40815</v>
      </c>
      <c r="C885" t="s">
        <v>15</v>
      </c>
      <c r="D885">
        <v>4900</v>
      </c>
      <c r="E885">
        <v>69</v>
      </c>
      <c r="F885">
        <v>103.25</v>
      </c>
      <c r="G885">
        <v>50</v>
      </c>
      <c r="H885">
        <v>55.4</v>
      </c>
      <c r="I885" t="s">
        <v>16</v>
      </c>
      <c r="J885">
        <v>206.9</v>
      </c>
      <c r="K885">
        <v>248.05</v>
      </c>
      <c r="L885">
        <v>156.94999999999999</v>
      </c>
      <c r="M885">
        <v>230.8</v>
      </c>
      <c r="N885">
        <v>5075.7</v>
      </c>
      <c r="O885">
        <v>312.14999999999998</v>
      </c>
      <c r="P885">
        <f>VLOOKUP($A885,Sheet2!$A:$E,2,0)</f>
        <v>5062.3500000000004</v>
      </c>
      <c r="Q885">
        <f>VLOOKUP($A885,Sheet2!$A:$E,3,0)</f>
        <v>5091.45</v>
      </c>
      <c r="R885">
        <f>VLOOKUP($A885,Sheet2!$A:$E,4,0)</f>
        <v>4967.45</v>
      </c>
      <c r="S885">
        <f>VLOOKUP($A885,Sheet2!$A:$E,5,0)</f>
        <v>5075.7</v>
      </c>
      <c r="T885">
        <f t="shared" si="248"/>
        <v>56.600000000000364</v>
      </c>
      <c r="U885">
        <f t="shared" si="249"/>
        <v>89.5</v>
      </c>
      <c r="V885">
        <f t="shared" si="250"/>
        <v>170.69999999999982</v>
      </c>
      <c r="W885">
        <f t="shared" si="251"/>
        <v>241.44999999999982</v>
      </c>
      <c r="X885" s="5">
        <f t="shared" si="252"/>
        <v>275.89999999999998</v>
      </c>
      <c r="Y885">
        <f t="shared" si="253"/>
        <v>304.65000000000038</v>
      </c>
      <c r="Z885">
        <f t="shared" si="254"/>
        <v>246.45</v>
      </c>
      <c r="AA885">
        <f t="shared" si="255"/>
        <v>286.2</v>
      </c>
      <c r="AB885">
        <f>IF(Z885/X885&lt;'model parameter'!$B$2,'model parameter'!$B$2,IF(Y885/X885&gt;'model parameter'!$B$1,'model parameter'!$B$1,AA885/X885))</f>
        <v>1.0373323667995651</v>
      </c>
      <c r="AC885">
        <f t="shared" si="265"/>
        <v>0.5024146956691552</v>
      </c>
      <c r="AD885">
        <f t="shared" si="263"/>
        <v>7.0947824665971142</v>
      </c>
      <c r="AF885">
        <f t="shared" si="262"/>
        <v>0.89325842696629221</v>
      </c>
      <c r="AG885">
        <f t="shared" si="256"/>
        <v>1.1042044218919913</v>
      </c>
      <c r="AH885" s="14">
        <f t="shared" si="257"/>
        <v>20753.544495088649</v>
      </c>
      <c r="AI885">
        <f t="shared" si="258"/>
        <v>21402.174727944399</v>
      </c>
      <c r="AJ885" s="14">
        <f t="shared" si="259"/>
        <v>648.63023285575036</v>
      </c>
      <c r="AK885" s="14">
        <f t="shared" si="264"/>
        <v>49733.604822837588</v>
      </c>
      <c r="AL885">
        <f t="shared" si="260"/>
        <v>1.0312539495607245</v>
      </c>
      <c r="AM885">
        <f t="shared" si="266"/>
        <v>8.4197868482888702E-4</v>
      </c>
      <c r="AN885" s="15">
        <f t="shared" si="261"/>
        <v>1</v>
      </c>
    </row>
    <row r="886" spans="1:40" x14ac:dyDescent="0.25">
      <c r="A886" s="2">
        <v>40802</v>
      </c>
      <c r="B886" s="2">
        <v>40815</v>
      </c>
      <c r="C886" t="s">
        <v>15</v>
      </c>
      <c r="D886">
        <v>4900</v>
      </c>
      <c r="E886">
        <v>44.1</v>
      </c>
      <c r="F886">
        <v>52.7</v>
      </c>
      <c r="G886">
        <v>34.25</v>
      </c>
      <c r="H886">
        <v>42.7</v>
      </c>
      <c r="I886" t="s">
        <v>16</v>
      </c>
      <c r="J886">
        <v>256.05</v>
      </c>
      <c r="K886">
        <v>285.35000000000002</v>
      </c>
      <c r="L886">
        <v>216.95</v>
      </c>
      <c r="M886">
        <v>225.1</v>
      </c>
      <c r="N886">
        <v>5084.25</v>
      </c>
      <c r="O886">
        <v>312.14999999999998</v>
      </c>
      <c r="P886">
        <f>VLOOKUP($A886,Sheet2!$A:$E,2,0)</f>
        <v>5123.3500000000004</v>
      </c>
      <c r="Q886">
        <f>VLOOKUP($A886,Sheet2!$A:$E,3,0)</f>
        <v>5143.6000000000004</v>
      </c>
      <c r="R886">
        <f>VLOOKUP($A886,Sheet2!$A:$E,4,0)</f>
        <v>5068.1000000000004</v>
      </c>
      <c r="S886">
        <f>VLOOKUP($A886,Sheet2!$A:$E,5,0)</f>
        <v>5084.25</v>
      </c>
      <c r="T886">
        <f t="shared" si="248"/>
        <v>41.75</v>
      </c>
      <c r="U886">
        <f t="shared" si="249"/>
        <v>48.849999999999454</v>
      </c>
      <c r="V886">
        <f t="shared" si="250"/>
        <v>220.80000000000018</v>
      </c>
      <c r="W886">
        <f t="shared" si="251"/>
        <v>277.85000000000036</v>
      </c>
      <c r="X886" s="5">
        <f t="shared" si="252"/>
        <v>300.15000000000003</v>
      </c>
      <c r="Y886">
        <f t="shared" si="253"/>
        <v>327.10000000000002</v>
      </c>
      <c r="Z886">
        <f t="shared" si="254"/>
        <v>265.79999999999944</v>
      </c>
      <c r="AA886">
        <f t="shared" si="255"/>
        <v>267.8</v>
      </c>
      <c r="AB886">
        <f>IF(Z886/X886&lt;'model parameter'!$B$2,'model parameter'!$B$2,IF(Y886/X886&gt;'model parameter'!$B$1,'model parameter'!$B$1,AA886/X886))</f>
        <v>0.89222055638847242</v>
      </c>
      <c r="AC886">
        <f t="shared" si="265"/>
        <v>0.44826471930767869</v>
      </c>
      <c r="AD886">
        <f t="shared" si="263"/>
        <v>6.9870030229855864</v>
      </c>
      <c r="AF886">
        <f t="shared" si="262"/>
        <v>0.88555722138930337</v>
      </c>
      <c r="AG886">
        <f t="shared" si="256"/>
        <v>1.0897884391137764</v>
      </c>
      <c r="AH886" s="14">
        <f t="shared" si="257"/>
        <v>22573.511262446027</v>
      </c>
      <c r="AI886">
        <f t="shared" si="258"/>
        <v>20023.179348403599</v>
      </c>
      <c r="AJ886" s="14">
        <f t="shared" si="259"/>
        <v>-2550.3319140424283</v>
      </c>
      <c r="AK886" s="14">
        <f t="shared" si="264"/>
        <v>47183.272908795159</v>
      </c>
      <c r="AL886">
        <f t="shared" si="260"/>
        <v>0.88702103609883509</v>
      </c>
      <c r="AM886">
        <f t="shared" si="266"/>
        <v>7.4685280539005391E-4</v>
      </c>
      <c r="AN886" s="15">
        <f t="shared" si="261"/>
        <v>0</v>
      </c>
    </row>
    <row r="887" spans="1:40" x14ac:dyDescent="0.25">
      <c r="A887" s="2">
        <v>40805</v>
      </c>
      <c r="B887" s="2">
        <v>40815</v>
      </c>
      <c r="C887" t="s">
        <v>15</v>
      </c>
      <c r="D887">
        <v>4900</v>
      </c>
      <c r="E887">
        <v>48.45</v>
      </c>
      <c r="F887">
        <v>54.4</v>
      </c>
      <c r="G887">
        <v>42.45</v>
      </c>
      <c r="H887">
        <v>46.15</v>
      </c>
      <c r="I887" t="s">
        <v>16</v>
      </c>
      <c r="J887">
        <v>194.95</v>
      </c>
      <c r="K887">
        <v>201.5</v>
      </c>
      <c r="L887">
        <v>167</v>
      </c>
      <c r="M887">
        <v>179.1</v>
      </c>
      <c r="N887">
        <v>5031.95</v>
      </c>
      <c r="O887">
        <v>312.14999999999998</v>
      </c>
      <c r="P887">
        <f>VLOOKUP($A887,Sheet2!$A:$E,2,0)</f>
        <v>5068.3999999999996</v>
      </c>
      <c r="Q887">
        <f>VLOOKUP($A887,Sheet2!$A:$E,3,0)</f>
        <v>5068.3999999999996</v>
      </c>
      <c r="R887">
        <f>VLOOKUP($A887,Sheet2!$A:$E,4,0)</f>
        <v>5019.25</v>
      </c>
      <c r="S887">
        <f>VLOOKUP($A887,Sheet2!$A:$E,5,0)</f>
        <v>5031.95</v>
      </c>
      <c r="T887">
        <f t="shared" si="248"/>
        <v>42.45</v>
      </c>
      <c r="U887">
        <f t="shared" si="249"/>
        <v>47.75</v>
      </c>
      <c r="V887">
        <f t="shared" si="250"/>
        <v>173.64999999999964</v>
      </c>
      <c r="W887">
        <f t="shared" si="251"/>
        <v>201.5</v>
      </c>
      <c r="X887" s="5">
        <f t="shared" si="252"/>
        <v>243.39999999999998</v>
      </c>
      <c r="Y887">
        <f t="shared" si="253"/>
        <v>243.95</v>
      </c>
      <c r="Z887">
        <f t="shared" si="254"/>
        <v>214.75</v>
      </c>
      <c r="AA887">
        <f t="shared" si="255"/>
        <v>225.25</v>
      </c>
      <c r="AB887">
        <f>IF(Z887/X887&lt;'model parameter'!$B$2,'model parameter'!$B$2,IF(Y887/X887&gt;'model parameter'!$B$1,'model parameter'!$B$1,AA887/X887))</f>
        <v>0.92543138866064101</v>
      </c>
      <c r="AC887">
        <f t="shared" si="265"/>
        <v>0.41483824167647754</v>
      </c>
      <c r="AD887">
        <f t="shared" si="263"/>
        <v>6.9124344116462275</v>
      </c>
      <c r="AF887">
        <f t="shared" si="262"/>
        <v>0.882292522596549</v>
      </c>
      <c r="AG887">
        <f t="shared" si="256"/>
        <v>1.0022596548890714</v>
      </c>
      <c r="AH887" s="14">
        <f t="shared" si="257"/>
        <v>18314.413775949903</v>
      </c>
      <c r="AI887">
        <f t="shared" si="258"/>
        <v>16834.252533215498</v>
      </c>
      <c r="AJ887" s="14">
        <f t="shared" si="259"/>
        <v>-1480.1612427344044</v>
      </c>
      <c r="AK887" s="14">
        <f t="shared" si="264"/>
        <v>45703.111666060751</v>
      </c>
      <c r="AL887">
        <f t="shared" si="260"/>
        <v>0.91918052847107123</v>
      </c>
      <c r="AM887">
        <f t="shared" si="266"/>
        <v>6.8649255634853183E-4</v>
      </c>
      <c r="AN887" s="15">
        <f t="shared" si="261"/>
        <v>0</v>
      </c>
    </row>
    <row r="888" spans="1:40" x14ac:dyDescent="0.25">
      <c r="A888" s="2">
        <v>40806</v>
      </c>
      <c r="B888" s="2">
        <v>40815</v>
      </c>
      <c r="C888" t="s">
        <v>15</v>
      </c>
      <c r="D888">
        <v>4900</v>
      </c>
      <c r="E888">
        <v>44.8</v>
      </c>
      <c r="F888">
        <v>44.8</v>
      </c>
      <c r="G888">
        <v>13.5</v>
      </c>
      <c r="H888">
        <v>16.05</v>
      </c>
      <c r="I888" t="s">
        <v>16</v>
      </c>
      <c r="J888">
        <v>189</v>
      </c>
      <c r="K888">
        <v>279</v>
      </c>
      <c r="L888">
        <v>159.5</v>
      </c>
      <c r="M888">
        <v>269.95</v>
      </c>
      <c r="N888">
        <v>5140.2</v>
      </c>
      <c r="O888">
        <v>312.14999999999998</v>
      </c>
      <c r="P888">
        <f>VLOOKUP($A888,Sheet2!$A:$E,2,0)</f>
        <v>5042.55</v>
      </c>
      <c r="Q888">
        <f>VLOOKUP($A888,Sheet2!$A:$E,3,0)</f>
        <v>5149.8999999999996</v>
      </c>
      <c r="R888">
        <f>VLOOKUP($A888,Sheet2!$A:$E,4,0)</f>
        <v>5035.25</v>
      </c>
      <c r="S888">
        <f>VLOOKUP($A888,Sheet2!$A:$E,5,0)</f>
        <v>5140.2</v>
      </c>
      <c r="T888">
        <f t="shared" si="248"/>
        <v>29.100000000000364</v>
      </c>
      <c r="U888">
        <f t="shared" si="249"/>
        <v>24.25</v>
      </c>
      <c r="V888">
        <f t="shared" si="250"/>
        <v>180.05000000000018</v>
      </c>
      <c r="W888">
        <f t="shared" si="251"/>
        <v>263.39999999999964</v>
      </c>
      <c r="X888" s="5">
        <f t="shared" si="252"/>
        <v>233.8</v>
      </c>
      <c r="Y888">
        <f t="shared" si="253"/>
        <v>308.10000000000036</v>
      </c>
      <c r="Z888">
        <f t="shared" si="254"/>
        <v>183.75</v>
      </c>
      <c r="AA888">
        <f t="shared" si="255"/>
        <v>286</v>
      </c>
      <c r="AB888">
        <f>IF(Z888/X888&lt;'model parameter'!$B$2,'model parameter'!$B$2,IF(Y888/X888&gt;'model parameter'!$B$1,'model parameter'!$B$1,AA888/X888))</f>
        <v>1.1100000000000001</v>
      </c>
      <c r="AC888">
        <f t="shared" si="265"/>
        <v>0.46047044826089012</v>
      </c>
      <c r="AD888">
        <f t="shared" si="263"/>
        <v>7.0224344116462278</v>
      </c>
      <c r="AF888">
        <f t="shared" si="262"/>
        <v>0.7859281437125748</v>
      </c>
      <c r="AG888">
        <f t="shared" si="256"/>
        <v>1.3177929854576576</v>
      </c>
      <c r="AH888" s="14">
        <f t="shared" si="257"/>
        <v>17593.932086604302</v>
      </c>
      <c r="AI888">
        <f t="shared" si="258"/>
        <v>19402.481536808118</v>
      </c>
      <c r="AJ888" s="14">
        <f t="shared" si="259"/>
        <v>1808.5494502038164</v>
      </c>
      <c r="AK888" s="14">
        <f t="shared" si="264"/>
        <v>47511.661116264571</v>
      </c>
      <c r="AL888">
        <f t="shared" si="260"/>
        <v>1.1027939315271549</v>
      </c>
      <c r="AM888">
        <f t="shared" si="266"/>
        <v>7.5705982517972428E-4</v>
      </c>
      <c r="AN888" s="15">
        <f t="shared" si="261"/>
        <v>1</v>
      </c>
    </row>
    <row r="889" spans="1:40" x14ac:dyDescent="0.25">
      <c r="A889" s="2">
        <v>40807</v>
      </c>
      <c r="B889" s="2">
        <v>40815</v>
      </c>
      <c r="C889" t="s">
        <v>15</v>
      </c>
      <c r="D889">
        <v>4900</v>
      </c>
      <c r="E889">
        <v>16</v>
      </c>
      <c r="F889">
        <v>19.649999999999999</v>
      </c>
      <c r="G889">
        <v>12.6</v>
      </c>
      <c r="H889">
        <v>15.2</v>
      </c>
      <c r="I889" t="s">
        <v>16</v>
      </c>
      <c r="J889">
        <v>262.10000000000002</v>
      </c>
      <c r="K889">
        <v>283</v>
      </c>
      <c r="L889">
        <v>228.6</v>
      </c>
      <c r="M889">
        <v>252.65</v>
      </c>
      <c r="N889">
        <v>5133.25</v>
      </c>
      <c r="O889">
        <v>312.14999999999998</v>
      </c>
      <c r="P889">
        <f>VLOOKUP($A889,Sheet2!$A:$E,2,0)</f>
        <v>5153.75</v>
      </c>
      <c r="Q889">
        <f>VLOOKUP($A889,Sheet2!$A:$E,3,0)</f>
        <v>5168.3999999999996</v>
      </c>
      <c r="R889">
        <f>VLOOKUP($A889,Sheet2!$A:$E,4,0)</f>
        <v>5109.8500000000004</v>
      </c>
      <c r="S889">
        <f>VLOOKUP($A889,Sheet2!$A:$E,5,0)</f>
        <v>5133.25</v>
      </c>
      <c r="T889">
        <f t="shared" si="248"/>
        <v>14.600000000000364</v>
      </c>
      <c r="U889">
        <f t="shared" si="249"/>
        <v>18.75</v>
      </c>
      <c r="V889">
        <f t="shared" si="250"/>
        <v>229.5</v>
      </c>
      <c r="W889">
        <f t="shared" si="251"/>
        <v>281</v>
      </c>
      <c r="X889" s="5">
        <f t="shared" si="252"/>
        <v>278.10000000000002</v>
      </c>
      <c r="Y889">
        <f t="shared" si="253"/>
        <v>297.60000000000036</v>
      </c>
      <c r="Z889">
        <f t="shared" si="254"/>
        <v>247.35</v>
      </c>
      <c r="AA889">
        <f t="shared" si="255"/>
        <v>267.85000000000002</v>
      </c>
      <c r="AB889">
        <f>IF(Z889/X889&lt;'model parameter'!$B$2,'model parameter'!$B$2,IF(Y889/X889&gt;'model parameter'!$B$1,'model parameter'!$B$1,AA889/X889))</f>
        <v>0.96314275440489028</v>
      </c>
      <c r="AC889">
        <f t="shared" si="265"/>
        <v>0.44349877586004821</v>
      </c>
      <c r="AD889">
        <f t="shared" si="263"/>
        <v>6.9855771660511179</v>
      </c>
      <c r="AF889">
        <f t="shared" si="262"/>
        <v>0.88942826321467083</v>
      </c>
      <c r="AG889">
        <f t="shared" si="256"/>
        <v>1.0701186623516732</v>
      </c>
      <c r="AH889" s="14">
        <f t="shared" si="257"/>
        <v>20918.654882230348</v>
      </c>
      <c r="AI889">
        <f t="shared" si="258"/>
        <v>20026.926618456699</v>
      </c>
      <c r="AJ889" s="14">
        <f t="shared" si="259"/>
        <v>-891.72826377364981</v>
      </c>
      <c r="AK889" s="14">
        <f t="shared" si="264"/>
        <v>46619.932852490922</v>
      </c>
      <c r="AL889">
        <f t="shared" si="260"/>
        <v>0.95737162504979512</v>
      </c>
      <c r="AM889">
        <f t="shared" si="266"/>
        <v>7.2478759509222643E-4</v>
      </c>
      <c r="AN889" s="15">
        <f t="shared" si="261"/>
        <v>0</v>
      </c>
    </row>
    <row r="890" spans="1:40" x14ac:dyDescent="0.25">
      <c r="A890" s="2">
        <v>40808</v>
      </c>
      <c r="B890" s="2">
        <v>40815</v>
      </c>
      <c r="C890" t="s">
        <v>15</v>
      </c>
      <c r="D890">
        <v>4900</v>
      </c>
      <c r="E890">
        <v>25.55</v>
      </c>
      <c r="F890">
        <v>94</v>
      </c>
      <c r="G890">
        <v>25.55</v>
      </c>
      <c r="H890">
        <v>82.65</v>
      </c>
      <c r="I890" t="s">
        <v>16</v>
      </c>
      <c r="J890">
        <v>185</v>
      </c>
      <c r="K890">
        <v>185.4</v>
      </c>
      <c r="L890">
        <v>86.55</v>
      </c>
      <c r="M890">
        <v>94.2</v>
      </c>
      <c r="N890">
        <v>4923.6499999999996</v>
      </c>
      <c r="O890">
        <v>312.14999999999998</v>
      </c>
      <c r="P890">
        <f>VLOOKUP($A890,Sheet2!$A:$E,2,0)</f>
        <v>5054.45</v>
      </c>
      <c r="Q890">
        <f>VLOOKUP($A890,Sheet2!$A:$E,3,0)</f>
        <v>5059.8500000000004</v>
      </c>
      <c r="R890">
        <f>VLOOKUP($A890,Sheet2!$A:$E,4,0)</f>
        <v>4907.75</v>
      </c>
      <c r="S890">
        <f>VLOOKUP($A890,Sheet2!$A:$E,5,0)</f>
        <v>4923.6499999999996</v>
      </c>
      <c r="T890">
        <f t="shared" si="248"/>
        <v>25.55</v>
      </c>
      <c r="U890">
        <f t="shared" si="249"/>
        <v>78.800000000000182</v>
      </c>
      <c r="V890">
        <f t="shared" si="250"/>
        <v>101.75</v>
      </c>
      <c r="W890">
        <f t="shared" si="251"/>
        <v>185.4</v>
      </c>
      <c r="X890" s="5">
        <f t="shared" si="252"/>
        <v>210.55</v>
      </c>
      <c r="Y890">
        <f t="shared" si="253"/>
        <v>210.95000000000002</v>
      </c>
      <c r="Z890">
        <f t="shared" si="254"/>
        <v>165.35000000000019</v>
      </c>
      <c r="AA890">
        <f t="shared" si="255"/>
        <v>176.85000000000002</v>
      </c>
      <c r="AB890">
        <f>IF(Z890/X890&lt;'model parameter'!$B$2,'model parameter'!$B$2,IF(Y890/X890&gt;'model parameter'!$B$1,'model parameter'!$B$1,AA890/X890))</f>
        <v>0.83994300641177877</v>
      </c>
      <c r="AC890">
        <f t="shared" si="265"/>
        <v>0.37251369513583249</v>
      </c>
      <c r="AD890">
        <f t="shared" si="263"/>
        <v>6.8255201724628964</v>
      </c>
      <c r="AF890">
        <f t="shared" si="262"/>
        <v>0.78532415103300968</v>
      </c>
      <c r="AG890">
        <f t="shared" si="256"/>
        <v>1.0018997862740442</v>
      </c>
      <c r="AH890" s="14">
        <f t="shared" si="257"/>
        <v>15849.015495220425</v>
      </c>
      <c r="AI890">
        <f t="shared" si="258"/>
        <v>13206.895121814699</v>
      </c>
      <c r="AJ890" s="14">
        <f t="shared" si="259"/>
        <v>-2642.1203734057253</v>
      </c>
      <c r="AK890" s="14">
        <f t="shared" si="264"/>
        <v>43977.812479085194</v>
      </c>
      <c r="AL890">
        <f t="shared" si="260"/>
        <v>0.83329435357025761</v>
      </c>
      <c r="AM890">
        <f t="shared" si="266"/>
        <v>6.0396141052811842E-4</v>
      </c>
      <c r="AN890" s="15">
        <f t="shared" si="261"/>
        <v>0</v>
      </c>
    </row>
    <row r="891" spans="1:40" x14ac:dyDescent="0.25">
      <c r="A891" s="2">
        <v>40809</v>
      </c>
      <c r="B891" s="2">
        <v>40815</v>
      </c>
      <c r="C891" t="s">
        <v>15</v>
      </c>
      <c r="D891">
        <v>4900</v>
      </c>
      <c r="E891">
        <v>98</v>
      </c>
      <c r="F891">
        <v>130</v>
      </c>
      <c r="G891">
        <v>56.8</v>
      </c>
      <c r="H891">
        <v>87.05</v>
      </c>
      <c r="I891" t="s">
        <v>16</v>
      </c>
      <c r="J891">
        <v>71.099999999999994</v>
      </c>
      <c r="K891">
        <v>90.05</v>
      </c>
      <c r="L891">
        <v>47.85</v>
      </c>
      <c r="M891">
        <v>57.1</v>
      </c>
      <c r="N891">
        <v>4867.75</v>
      </c>
      <c r="O891">
        <v>312.14999999999998</v>
      </c>
      <c r="P891">
        <f>VLOOKUP($A891,Sheet2!$A:$E,2,0)</f>
        <v>4873.75</v>
      </c>
      <c r="Q891">
        <f>VLOOKUP($A891,Sheet2!$A:$E,3,0)</f>
        <v>4930.25</v>
      </c>
      <c r="R891">
        <f>VLOOKUP($A891,Sheet2!$A:$E,4,0)</f>
        <v>4829.6000000000004</v>
      </c>
      <c r="S891">
        <f>VLOOKUP($A891,Sheet2!$A:$E,5,0)</f>
        <v>4867.75</v>
      </c>
      <c r="T891">
        <f t="shared" si="248"/>
        <v>59.800000000000182</v>
      </c>
      <c r="U891">
        <f t="shared" si="249"/>
        <v>118.25</v>
      </c>
      <c r="V891">
        <f t="shared" si="250"/>
        <v>59.600000000000364</v>
      </c>
      <c r="W891">
        <f t="shared" si="251"/>
        <v>87.050000000000182</v>
      </c>
      <c r="X891" s="5">
        <f t="shared" si="252"/>
        <v>169.1</v>
      </c>
      <c r="Y891">
        <f t="shared" si="253"/>
        <v>189.60000000000036</v>
      </c>
      <c r="Z891">
        <f t="shared" si="254"/>
        <v>143.85000000000019</v>
      </c>
      <c r="AA891">
        <f t="shared" si="255"/>
        <v>144.15</v>
      </c>
      <c r="AB891">
        <f>IF(Z891/X891&lt;'model parameter'!$B$2,'model parameter'!$B$2,IF(Y891/X891&gt;'model parameter'!$B$1,'model parameter'!$B$1,AA891/X891))</f>
        <v>1.1100000000000001</v>
      </c>
      <c r="AC891">
        <f t="shared" si="265"/>
        <v>0.4134902016007741</v>
      </c>
      <c r="AD891">
        <f t="shared" si="263"/>
        <v>6.9355201724628968</v>
      </c>
      <c r="AF891">
        <f t="shared" si="262"/>
        <v>0.85068007096392784</v>
      </c>
      <c r="AG891">
        <f t="shared" si="256"/>
        <v>1.121230041395626</v>
      </c>
      <c r="AH891" s="14">
        <f t="shared" si="257"/>
        <v>12738.185701118849</v>
      </c>
      <c r="AI891">
        <f t="shared" si="258"/>
        <v>14020.127668738462</v>
      </c>
      <c r="AJ891" s="14">
        <f t="shared" si="259"/>
        <v>1281.9419676196121</v>
      </c>
      <c r="AK891" s="14">
        <f t="shared" si="264"/>
        <v>45259.754446704806</v>
      </c>
      <c r="AL891">
        <f t="shared" si="260"/>
        <v>1.1006377201352162</v>
      </c>
      <c r="AM891">
        <f t="shared" si="266"/>
        <v>6.647427099333176E-4</v>
      </c>
      <c r="AN891" s="15">
        <f t="shared" si="261"/>
        <v>1</v>
      </c>
    </row>
    <row r="892" spans="1:40" x14ac:dyDescent="0.25">
      <c r="A892" s="2">
        <v>40812</v>
      </c>
      <c r="B892" s="2">
        <v>40815</v>
      </c>
      <c r="C892" t="s">
        <v>15</v>
      </c>
      <c r="D892">
        <v>4900</v>
      </c>
      <c r="E892">
        <v>75.25</v>
      </c>
      <c r="F892">
        <v>162</v>
      </c>
      <c r="G892">
        <v>66.05</v>
      </c>
      <c r="H892">
        <v>85.6</v>
      </c>
      <c r="I892" t="s">
        <v>16</v>
      </c>
      <c r="J892">
        <v>53.7</v>
      </c>
      <c r="K892">
        <v>53.7</v>
      </c>
      <c r="L892">
        <v>18.55</v>
      </c>
      <c r="M892">
        <v>31.85</v>
      </c>
      <c r="N892">
        <v>4835.3999999999996</v>
      </c>
      <c r="O892">
        <v>312.14999999999998</v>
      </c>
      <c r="P892">
        <f>VLOOKUP($A892,Sheet2!$A:$E,2,0)</f>
        <v>4878.6000000000004</v>
      </c>
      <c r="Q892">
        <f>VLOOKUP($A892,Sheet2!$A:$E,3,0)</f>
        <v>4879.8</v>
      </c>
      <c r="R892">
        <f>VLOOKUP($A892,Sheet2!$A:$E,4,0)</f>
        <v>4758.8500000000004</v>
      </c>
      <c r="S892">
        <f>VLOOKUP($A892,Sheet2!$A:$E,5,0)</f>
        <v>4835.3999999999996</v>
      </c>
      <c r="T892">
        <f t="shared" si="248"/>
        <v>73.899999999999636</v>
      </c>
      <c r="U892">
        <f t="shared" si="249"/>
        <v>159.69999999999982</v>
      </c>
      <c r="V892">
        <f t="shared" si="250"/>
        <v>20.850000000000364</v>
      </c>
      <c r="W892">
        <f t="shared" si="251"/>
        <v>45.850000000000364</v>
      </c>
      <c r="X892" s="5">
        <f t="shared" si="252"/>
        <v>128.94999999999999</v>
      </c>
      <c r="Y892">
        <f t="shared" si="253"/>
        <v>182.85000000000036</v>
      </c>
      <c r="Z892">
        <f t="shared" si="254"/>
        <v>111.90000000000036</v>
      </c>
      <c r="AA892">
        <f t="shared" si="255"/>
        <v>117.44999999999999</v>
      </c>
      <c r="AB892">
        <f>IF(Z892/X892&lt;'model parameter'!$B$2,'model parameter'!$B$2,IF(Y892/X892&gt;'model parameter'!$B$1,'model parameter'!$B$1,AA892/X892))</f>
        <v>1.1100000000000001</v>
      </c>
      <c r="AC892">
        <f t="shared" si="265"/>
        <v>0.45897412377685931</v>
      </c>
      <c r="AD892">
        <f t="shared" si="263"/>
        <v>7.0455201724628971</v>
      </c>
      <c r="AF892">
        <f t="shared" si="262"/>
        <v>0.86777820860799049</v>
      </c>
      <c r="AG892">
        <f t="shared" si="256"/>
        <v>1.4179914695618485</v>
      </c>
      <c r="AH892" s="14">
        <f t="shared" si="257"/>
        <v>9724.9211357828244</v>
      </c>
      <c r="AI892">
        <f t="shared" si="258"/>
        <v>10680.073452308838</v>
      </c>
      <c r="AJ892" s="14">
        <f t="shared" si="259"/>
        <v>955.15231652601324</v>
      </c>
      <c r="AK892" s="14">
        <f t="shared" si="264"/>
        <v>46214.906763230822</v>
      </c>
      <c r="AL892">
        <f t="shared" si="260"/>
        <v>1.0982169729903035</v>
      </c>
      <c r="AM892">
        <f t="shared" si="266"/>
        <v>7.3003172672033941E-4</v>
      </c>
      <c r="AN892" s="15">
        <f t="shared" si="261"/>
        <v>1</v>
      </c>
    </row>
    <row r="893" spans="1:40" x14ac:dyDescent="0.25">
      <c r="A893" s="2">
        <v>40813</v>
      </c>
      <c r="B893" s="2">
        <v>40815</v>
      </c>
      <c r="C893" t="s">
        <v>15</v>
      </c>
      <c r="D893">
        <v>4900</v>
      </c>
      <c r="E893">
        <v>46</v>
      </c>
      <c r="F893">
        <v>46.7</v>
      </c>
      <c r="G893">
        <v>13.7</v>
      </c>
      <c r="H893">
        <v>17.649999999999999</v>
      </c>
      <c r="I893" t="s">
        <v>16</v>
      </c>
      <c r="J893">
        <v>54</v>
      </c>
      <c r="K893">
        <v>99.3</v>
      </c>
      <c r="L893">
        <v>48.5</v>
      </c>
      <c r="M893">
        <v>91.6</v>
      </c>
      <c r="N893">
        <v>4971.25</v>
      </c>
      <c r="O893">
        <v>312.14999999999998</v>
      </c>
      <c r="P893">
        <f>VLOOKUP($A893,Sheet2!$A:$E,2,0)</f>
        <v>4905.1499999999996</v>
      </c>
      <c r="Q893">
        <f>VLOOKUP($A893,Sheet2!$A:$E,3,0)</f>
        <v>4982.95</v>
      </c>
      <c r="R893">
        <f>VLOOKUP($A893,Sheet2!$A:$E,4,0)</f>
        <v>4905.1499999999996</v>
      </c>
      <c r="S893">
        <f>VLOOKUP($A893,Sheet2!$A:$E,5,0)</f>
        <v>4971.25</v>
      </c>
      <c r="T893">
        <f t="shared" si="248"/>
        <v>16.350000000000364</v>
      </c>
      <c r="U893">
        <f t="shared" si="249"/>
        <v>43.350000000000364</v>
      </c>
      <c r="V893">
        <f t="shared" si="250"/>
        <v>51.849999999999454</v>
      </c>
      <c r="W893">
        <f t="shared" si="251"/>
        <v>96.649999999999636</v>
      </c>
      <c r="X893" s="5">
        <f t="shared" si="252"/>
        <v>100</v>
      </c>
      <c r="Y893">
        <f t="shared" si="253"/>
        <v>115.65000000000036</v>
      </c>
      <c r="Z893">
        <f t="shared" si="254"/>
        <v>91.850000000000364</v>
      </c>
      <c r="AA893">
        <f t="shared" si="255"/>
        <v>109.25</v>
      </c>
      <c r="AB893">
        <f>IF(Z893/X893&lt;'model parameter'!$B$2,'model parameter'!$B$2,IF(Y893/X893&gt;'model parameter'!$B$1,'model parameter'!$B$1,AA893/X893))</f>
        <v>1.1100000000000001</v>
      </c>
      <c r="AC893">
        <f t="shared" si="265"/>
        <v>0.50946127739231384</v>
      </c>
      <c r="AD893">
        <f t="shared" si="263"/>
        <v>7.1555201724628974</v>
      </c>
      <c r="AF893">
        <f t="shared" si="262"/>
        <v>0.91850000000000365</v>
      </c>
      <c r="AG893">
        <f t="shared" si="256"/>
        <v>1.1565000000000036</v>
      </c>
      <c r="AH893" s="14">
        <f t="shared" si="257"/>
        <v>7552.2185413499992</v>
      </c>
      <c r="AI893">
        <f t="shared" si="258"/>
        <v>8271.7404618820019</v>
      </c>
      <c r="AJ893" s="14">
        <f t="shared" si="259"/>
        <v>719.5219205320027</v>
      </c>
      <c r="AK893" s="14">
        <f t="shared" si="264"/>
        <v>46934.428683762824</v>
      </c>
      <c r="AL893">
        <f t="shared" si="260"/>
        <v>1.0952729210089018</v>
      </c>
      <c r="AM893">
        <f t="shared" si="266"/>
        <v>7.9958398175415852E-4</v>
      </c>
      <c r="AN893" s="15">
        <f t="shared" si="261"/>
        <v>0</v>
      </c>
    </row>
    <row r="894" spans="1:40" s="9" customFormat="1" x14ac:dyDescent="0.25">
      <c r="A894" s="7">
        <v>40814</v>
      </c>
      <c r="B894" s="7">
        <v>40815</v>
      </c>
      <c r="C894" t="s">
        <v>15</v>
      </c>
      <c r="D894">
        <v>4900</v>
      </c>
      <c r="E894">
        <v>15</v>
      </c>
      <c r="F894">
        <v>33.700000000000003</v>
      </c>
      <c r="G894">
        <v>10.5</v>
      </c>
      <c r="H894">
        <v>16.95</v>
      </c>
      <c r="I894" t="s">
        <v>16</v>
      </c>
      <c r="J894">
        <v>103.35</v>
      </c>
      <c r="K894">
        <v>109.4</v>
      </c>
      <c r="L894">
        <v>35.5</v>
      </c>
      <c r="M894">
        <v>50.5</v>
      </c>
      <c r="N894">
        <v>4945.8999999999996</v>
      </c>
      <c r="O894">
        <v>312.14999999999998</v>
      </c>
      <c r="P894">
        <f>VLOOKUP($A894,Sheet2!$A:$E,2,0)</f>
        <v>5005.5</v>
      </c>
      <c r="Q894">
        <f>VLOOKUP($A894,Sheet2!$A:$E,3,0)</f>
        <v>5006.05</v>
      </c>
      <c r="R894">
        <f>VLOOKUP($A894,Sheet2!$A:$E,4,0)</f>
        <v>4918.45</v>
      </c>
      <c r="S894">
        <f>VLOOKUP($A894,Sheet2!$A:$E,5,0)</f>
        <v>4945.8999999999996</v>
      </c>
      <c r="T894">
        <f t="shared" si="248"/>
        <v>10.5</v>
      </c>
      <c r="U894">
        <f t="shared" si="249"/>
        <v>17.050000000000182</v>
      </c>
      <c r="V894">
        <f t="shared" si="250"/>
        <v>52.149999999999636</v>
      </c>
      <c r="W894">
        <f t="shared" si="251"/>
        <v>109.4</v>
      </c>
      <c r="X894" s="8">
        <f t="shared" si="252"/>
        <v>118.35</v>
      </c>
      <c r="Y894" s="9">
        <f t="shared" si="253"/>
        <v>119.9</v>
      </c>
      <c r="Z894" s="9">
        <f t="shared" si="254"/>
        <v>52.550000000000182</v>
      </c>
      <c r="AA894" s="9">
        <f t="shared" si="255"/>
        <v>67.45</v>
      </c>
      <c r="AB894">
        <f>IF(Z894/X894&lt;'model parameter'!$B$2,'model parameter'!$B$2,IF(Y894/X894&gt;'model parameter'!$B$1,'model parameter'!$B$1,AA894/X894))</f>
        <v>0.5</v>
      </c>
      <c r="AC894" s="9">
        <f t="shared" si="265"/>
        <v>0.25473063869615692</v>
      </c>
      <c r="AD894">
        <f t="shared" si="263"/>
        <v>6.6555201724628974</v>
      </c>
      <c r="AE894" s="9">
        <f>WEEKDAY(A894)</f>
        <v>4</v>
      </c>
      <c r="AF894">
        <f t="shared" si="262"/>
        <v>0.44402196873679917</v>
      </c>
      <c r="AG894">
        <f t="shared" si="256"/>
        <v>1.0130967469370513</v>
      </c>
      <c r="AH894" s="14">
        <f t="shared" si="257"/>
        <v>8929.3892704637237</v>
      </c>
      <c r="AI894">
        <f t="shared" si="258"/>
        <v>4387.6950518438498</v>
      </c>
      <c r="AJ894" s="14">
        <f t="shared" si="259"/>
        <v>-4541.6942186198739</v>
      </c>
      <c r="AK894" s="14">
        <f t="shared" si="264"/>
        <v>42392.734465142952</v>
      </c>
      <c r="AL894">
        <f t="shared" si="260"/>
        <v>0.49137683652758779</v>
      </c>
      <c r="AM894" s="9">
        <f t="shared" si="266"/>
        <v>3.9289704749249091E-4</v>
      </c>
      <c r="AN894" s="15">
        <f t="shared" si="261"/>
        <v>0</v>
      </c>
    </row>
    <row r="895" spans="1:40" x14ac:dyDescent="0.25">
      <c r="A895" s="2">
        <v>40815</v>
      </c>
      <c r="B895" s="2">
        <v>40815</v>
      </c>
      <c r="C895" t="s">
        <v>15</v>
      </c>
      <c r="D895">
        <v>4900</v>
      </c>
      <c r="E895">
        <v>19.95</v>
      </c>
      <c r="F895">
        <v>23.6</v>
      </c>
      <c r="G895">
        <v>0.05</v>
      </c>
      <c r="H895">
        <v>0.1</v>
      </c>
      <c r="I895" t="s">
        <v>16</v>
      </c>
      <c r="J895">
        <v>36.549999999999997</v>
      </c>
      <c r="K895">
        <v>131</v>
      </c>
      <c r="L895">
        <v>23.1</v>
      </c>
      <c r="M895">
        <v>114.55</v>
      </c>
      <c r="N895">
        <v>5015.45</v>
      </c>
      <c r="O895">
        <v>312.14999999999998</v>
      </c>
      <c r="P895">
        <f>VLOOKUP($A895,Sheet2!$A:$E,2,0)</f>
        <v>4924.2</v>
      </c>
      <c r="Q895">
        <f>VLOOKUP($A895,Sheet2!$A:$E,3,0)</f>
        <v>5034.25</v>
      </c>
      <c r="R895">
        <f>VLOOKUP($A895,Sheet2!$A:$E,4,0)</f>
        <v>4906</v>
      </c>
      <c r="S895">
        <f>VLOOKUP($A895,Sheet2!$A:$E,5,0)</f>
        <v>5015.45</v>
      </c>
      <c r="T895">
        <f t="shared" si="248"/>
        <v>0.05</v>
      </c>
      <c r="U895">
        <f t="shared" si="249"/>
        <v>17.100000000000364</v>
      </c>
      <c r="V895">
        <f t="shared" si="250"/>
        <v>29.600000000000364</v>
      </c>
      <c r="W895">
        <f t="shared" si="251"/>
        <v>131</v>
      </c>
      <c r="X895" s="5">
        <f t="shared" si="252"/>
        <v>56.5</v>
      </c>
      <c r="Y895">
        <f t="shared" si="253"/>
        <v>131.05000000000001</v>
      </c>
      <c r="Z895">
        <f t="shared" si="254"/>
        <v>40.200000000000365</v>
      </c>
      <c r="AA895">
        <f t="shared" si="255"/>
        <v>114.64999999999999</v>
      </c>
      <c r="AB895">
        <f>IF(Z895/X895&lt;'model parameter'!$B$2,'model parameter'!$B$2,IF(Y895/X895&gt;'model parameter'!$B$1,'model parameter'!$B$1,AA895/X895))</f>
        <v>1.1100000000000001</v>
      </c>
      <c r="AC895">
        <f t="shared" si="265"/>
        <v>0.2827510089527342</v>
      </c>
      <c r="AD895">
        <f t="shared" si="263"/>
        <v>6.7655201724628977</v>
      </c>
      <c r="AF895">
        <f t="shared" si="262"/>
        <v>0.71150442477876752</v>
      </c>
      <c r="AG895">
        <f t="shared" si="256"/>
        <v>2.3194690265486728</v>
      </c>
      <c r="AH895" s="14">
        <f t="shared" si="257"/>
        <v>4287.5358865027492</v>
      </c>
      <c r="AI895">
        <f t="shared" si="258"/>
        <v>4653.0017716033299</v>
      </c>
      <c r="AJ895" s="14">
        <f t="shared" si="259"/>
        <v>365.46588510058064</v>
      </c>
      <c r="AK895" s="14">
        <f t="shared" si="264"/>
        <v>42758.200350243533</v>
      </c>
      <c r="AL895">
        <f t="shared" si="260"/>
        <v>1.085239143129058</v>
      </c>
      <c r="AM895">
        <f t="shared" si="266"/>
        <v>4.2638725515868766E-4</v>
      </c>
      <c r="AN895" s="15">
        <f t="shared" si="261"/>
        <v>1</v>
      </c>
    </row>
    <row r="896" spans="1:40" x14ac:dyDescent="0.25">
      <c r="A896" s="2">
        <v>40816</v>
      </c>
      <c r="B896" s="2">
        <v>40841</v>
      </c>
      <c r="C896" t="s">
        <v>15</v>
      </c>
      <c r="D896">
        <v>5000</v>
      </c>
      <c r="E896">
        <v>149</v>
      </c>
      <c r="F896">
        <v>195</v>
      </c>
      <c r="G896">
        <v>134.35</v>
      </c>
      <c r="H896">
        <v>184.5</v>
      </c>
      <c r="I896" t="s">
        <v>16</v>
      </c>
      <c r="J896">
        <v>152</v>
      </c>
      <c r="K896">
        <v>163.05000000000001</v>
      </c>
      <c r="L896">
        <v>113.6</v>
      </c>
      <c r="M896">
        <v>117.1</v>
      </c>
      <c r="N896">
        <v>4943.25</v>
      </c>
      <c r="O896">
        <v>301</v>
      </c>
      <c r="P896">
        <f>VLOOKUP($A896,Sheet2!$A:$E,2,0)</f>
        <v>4990.1499999999996</v>
      </c>
      <c r="Q896">
        <f>VLOOKUP($A896,Sheet2!$A:$E,3,0)</f>
        <v>5025.55</v>
      </c>
      <c r="R896">
        <f>VLOOKUP($A896,Sheet2!$A:$E,4,0)</f>
        <v>4924.3</v>
      </c>
      <c r="S896">
        <f>VLOOKUP($A896,Sheet2!$A:$E,5,0)</f>
        <v>4943.25</v>
      </c>
      <c r="T896">
        <f t="shared" si="248"/>
        <v>137.5</v>
      </c>
      <c r="U896">
        <f t="shared" si="249"/>
        <v>189.30000000000018</v>
      </c>
      <c r="V896">
        <f t="shared" si="250"/>
        <v>119.30000000000018</v>
      </c>
      <c r="W896">
        <f t="shared" si="251"/>
        <v>159.90000000000055</v>
      </c>
      <c r="X896" s="5">
        <f t="shared" si="252"/>
        <v>301</v>
      </c>
      <c r="Y896">
        <f t="shared" si="253"/>
        <v>314.30000000000018</v>
      </c>
      <c r="Z896">
        <f t="shared" si="254"/>
        <v>294.25000000000057</v>
      </c>
      <c r="AA896">
        <f t="shared" si="255"/>
        <v>301.60000000000002</v>
      </c>
      <c r="AB896">
        <f>IF(Z896/X896&lt;'model parameter'!$B$2,'model parameter'!$B$2,IF(Y896/X896&gt;'model parameter'!$B$1,'model parameter'!$B$1,AA896/X896))</f>
        <v>1.0019933554817277</v>
      </c>
      <c r="AC896">
        <f t="shared" si="265"/>
        <v>0.28331463222639419</v>
      </c>
      <c r="AD896">
        <f t="shared" si="263"/>
        <v>6.7675135279446259</v>
      </c>
      <c r="AF896">
        <f t="shared" si="262"/>
        <v>0.97757475083056666</v>
      </c>
      <c r="AG896">
        <f t="shared" si="256"/>
        <v>1.0441860465116286</v>
      </c>
      <c r="AH896" s="14">
        <f t="shared" si="257"/>
        <v>22637.303912023497</v>
      </c>
      <c r="AI896">
        <f t="shared" si="258"/>
        <v>22556.333904299197</v>
      </c>
      <c r="AJ896" s="14">
        <f t="shared" si="259"/>
        <v>-80.970007724299649</v>
      </c>
      <c r="AK896" s="14">
        <f t="shared" si="264"/>
        <v>42677.230342519237</v>
      </c>
      <c r="AL896">
        <f t="shared" si="260"/>
        <v>0.99642316028273603</v>
      </c>
      <c r="AM896">
        <f t="shared" si="266"/>
        <v>4.2486213628950092E-4</v>
      </c>
      <c r="AN896" s="15">
        <f t="shared" si="261"/>
        <v>0</v>
      </c>
    </row>
    <row r="897" spans="1:40" x14ac:dyDescent="0.25">
      <c r="A897" s="2">
        <v>40819</v>
      </c>
      <c r="B897" s="2">
        <v>40841</v>
      </c>
      <c r="C897" t="s">
        <v>15</v>
      </c>
      <c r="D897">
        <v>5000</v>
      </c>
      <c r="E897">
        <v>221</v>
      </c>
      <c r="F897">
        <v>267</v>
      </c>
      <c r="G897">
        <v>221</v>
      </c>
      <c r="H897">
        <v>234.15</v>
      </c>
      <c r="I897" t="s">
        <v>16</v>
      </c>
      <c r="J897">
        <v>100</v>
      </c>
      <c r="K897">
        <v>100.9</v>
      </c>
      <c r="L897">
        <v>80</v>
      </c>
      <c r="M897">
        <v>90.95</v>
      </c>
      <c r="N897">
        <v>4849.5</v>
      </c>
      <c r="O897">
        <v>301</v>
      </c>
      <c r="P897">
        <f>VLOOKUP($A897,Sheet2!$A:$E,2,0)</f>
        <v>4874.3999999999996</v>
      </c>
      <c r="Q897">
        <f>VLOOKUP($A897,Sheet2!$A:$E,3,0)</f>
        <v>4879.1499999999996</v>
      </c>
      <c r="R897">
        <f>VLOOKUP($A897,Sheet2!$A:$E,4,0)</f>
        <v>4823.8999999999996</v>
      </c>
      <c r="S897">
        <f>VLOOKUP($A897,Sheet2!$A:$E,5,0)</f>
        <v>4849.5</v>
      </c>
      <c r="T897">
        <f t="shared" si="248"/>
        <v>221.75</v>
      </c>
      <c r="U897">
        <f t="shared" si="249"/>
        <v>256.10000000000036</v>
      </c>
      <c r="V897">
        <f t="shared" si="250"/>
        <v>90.899999999999636</v>
      </c>
      <c r="W897">
        <f t="shared" si="251"/>
        <v>100.14999999999964</v>
      </c>
      <c r="X897" s="5">
        <f t="shared" si="252"/>
        <v>321</v>
      </c>
      <c r="Y897">
        <f t="shared" si="253"/>
        <v>357.89999999999964</v>
      </c>
      <c r="Z897">
        <f t="shared" si="254"/>
        <v>321</v>
      </c>
      <c r="AA897">
        <f t="shared" si="255"/>
        <v>325.10000000000002</v>
      </c>
      <c r="AB897">
        <f>IF(Z897/X897&lt;'model parameter'!$B$2,'model parameter'!$B$2,IF(Y897/X897&gt;'model parameter'!$B$1,'model parameter'!$B$1,AA897/X897))</f>
        <v>1.1100000000000001</v>
      </c>
      <c r="AC897">
        <f t="shared" si="265"/>
        <v>0.3144792417712976</v>
      </c>
      <c r="AD897">
        <f t="shared" si="263"/>
        <v>6.8775135279446262</v>
      </c>
      <c r="AF897">
        <f t="shared" si="262"/>
        <v>1</v>
      </c>
      <c r="AG897">
        <f t="shared" si="256"/>
        <v>1.1149532710280363</v>
      </c>
      <c r="AH897" s="14">
        <f t="shared" si="257"/>
        <v>24138.307431493497</v>
      </c>
      <c r="AI897">
        <f t="shared" si="258"/>
        <v>26656.596796401223</v>
      </c>
      <c r="AJ897" s="14">
        <f t="shared" si="259"/>
        <v>2518.2893649077268</v>
      </c>
      <c r="AK897" s="14">
        <f t="shared" si="264"/>
        <v>45195.519707426967</v>
      </c>
      <c r="AL897">
        <f t="shared" si="260"/>
        <v>1.1043275039915221</v>
      </c>
      <c r="AM897">
        <f t="shared" si="266"/>
        <v>4.6918694250909043E-4</v>
      </c>
      <c r="AN897" s="15">
        <f t="shared" si="261"/>
        <v>0</v>
      </c>
    </row>
    <row r="898" spans="1:40" x14ac:dyDescent="0.25">
      <c r="A898" s="2">
        <v>40820</v>
      </c>
      <c r="B898" s="2">
        <v>40841</v>
      </c>
      <c r="C898" t="s">
        <v>15</v>
      </c>
      <c r="D898">
        <v>5000</v>
      </c>
      <c r="E898">
        <v>256.7</v>
      </c>
      <c r="F898">
        <v>336.55</v>
      </c>
      <c r="G898">
        <v>213.25</v>
      </c>
      <c r="H898">
        <v>290.5</v>
      </c>
      <c r="I898" t="s">
        <v>16</v>
      </c>
      <c r="J898">
        <v>80.900000000000006</v>
      </c>
      <c r="K898">
        <v>98.6</v>
      </c>
      <c r="L898">
        <v>60.8</v>
      </c>
      <c r="M898">
        <v>66.2</v>
      </c>
      <c r="N898">
        <v>4772.1499999999996</v>
      </c>
      <c r="O898">
        <v>301</v>
      </c>
      <c r="P898">
        <f>VLOOKUP($A898,Sheet2!$A:$E,2,0)</f>
        <v>4823.5</v>
      </c>
      <c r="Q898">
        <f>VLOOKUP($A898,Sheet2!$A:$E,3,0)</f>
        <v>4869.75</v>
      </c>
      <c r="R898">
        <f>VLOOKUP($A898,Sheet2!$A:$E,4,0)</f>
        <v>4728.3</v>
      </c>
      <c r="S898">
        <f>VLOOKUP($A898,Sheet2!$A:$E,5,0)</f>
        <v>4772.1499999999996</v>
      </c>
      <c r="T898">
        <f t="shared" si="248"/>
        <v>228.85000000000036</v>
      </c>
      <c r="U898">
        <f t="shared" si="249"/>
        <v>332.5</v>
      </c>
      <c r="V898">
        <f t="shared" si="250"/>
        <v>64.850000000000364</v>
      </c>
      <c r="W898">
        <f t="shared" si="251"/>
        <v>83</v>
      </c>
      <c r="X898" s="5">
        <f t="shared" si="252"/>
        <v>337.6</v>
      </c>
      <c r="Y898">
        <f t="shared" si="253"/>
        <v>401.40000000000038</v>
      </c>
      <c r="Z898">
        <f t="shared" si="254"/>
        <v>296.25</v>
      </c>
      <c r="AA898">
        <f t="shared" si="255"/>
        <v>356.7</v>
      </c>
      <c r="AB898">
        <f>IF(Z898/X898&lt;'model parameter'!$B$2,'model parameter'!$B$2,IF(Y898/X898&gt;'model parameter'!$B$1,'model parameter'!$B$1,AA898/X898))</f>
        <v>1.1100000000000001</v>
      </c>
      <c r="AC898">
        <f t="shared" si="265"/>
        <v>0.34907195836614036</v>
      </c>
      <c r="AD898">
        <f t="shared" si="263"/>
        <v>6.9875135279446265</v>
      </c>
      <c r="AF898">
        <f t="shared" si="262"/>
        <v>0.87751777251184826</v>
      </c>
      <c r="AG898">
        <f t="shared" si="256"/>
        <v>1.1889810426540295</v>
      </c>
      <c r="AH898" s="14">
        <f t="shared" si="257"/>
        <v>25384.140352653601</v>
      </c>
      <c r="AI898">
        <f t="shared" si="258"/>
        <v>28037.540756369635</v>
      </c>
      <c r="AJ898" s="14">
        <f t="shared" si="259"/>
        <v>2653.4004037160339</v>
      </c>
      <c r="AK898" s="14">
        <f t="shared" si="264"/>
        <v>47848.920111143001</v>
      </c>
      <c r="AL898">
        <f t="shared" si="260"/>
        <v>1.1045298507986958</v>
      </c>
      <c r="AM898">
        <f t="shared" si="266"/>
        <v>5.1823098360626193E-4</v>
      </c>
      <c r="AN898" s="15">
        <f t="shared" si="261"/>
        <v>1</v>
      </c>
    </row>
    <row r="899" spans="1:40" x14ac:dyDescent="0.25">
      <c r="A899" s="2">
        <v>40821</v>
      </c>
      <c r="B899" s="2">
        <v>40841</v>
      </c>
      <c r="C899" t="s">
        <v>15</v>
      </c>
      <c r="D899">
        <v>5000</v>
      </c>
      <c r="E899">
        <v>280.3</v>
      </c>
      <c r="F899">
        <v>304.95</v>
      </c>
      <c r="G899">
        <v>232.7</v>
      </c>
      <c r="H899">
        <v>283.95</v>
      </c>
      <c r="I899" t="s">
        <v>16</v>
      </c>
      <c r="J899">
        <v>70</v>
      </c>
      <c r="K899">
        <v>77.599999999999994</v>
      </c>
      <c r="L899">
        <v>52.2</v>
      </c>
      <c r="M899">
        <v>54.75</v>
      </c>
      <c r="N899">
        <v>4751.3</v>
      </c>
      <c r="O899">
        <v>301</v>
      </c>
      <c r="P899">
        <f>VLOOKUP($A899,Sheet2!$A:$E,2,0)</f>
        <v>4791.3</v>
      </c>
      <c r="Q899">
        <f>VLOOKUP($A899,Sheet2!$A:$E,3,0)</f>
        <v>4827.8</v>
      </c>
      <c r="R899">
        <f>VLOOKUP($A899,Sheet2!$A:$E,4,0)</f>
        <v>4741</v>
      </c>
      <c r="S899">
        <f>VLOOKUP($A899,Sheet2!$A:$E,5,0)</f>
        <v>4751.3</v>
      </c>
      <c r="T899">
        <f t="shared" ref="T899:T962" si="268">MAX(K899+D899-Q899,0,G899)</f>
        <v>249.80000000000018</v>
      </c>
      <c r="U899">
        <f t="shared" ref="U899:U962" si="269">MIN(MAX(L899+D899-R899,0),F899)</f>
        <v>304.95</v>
      </c>
      <c r="V899">
        <f t="shared" ref="V899:V962" si="270">MAX(L899,F899+R899-D899)</f>
        <v>52.2</v>
      </c>
      <c r="W899">
        <f t="shared" ref="W899:W962" si="271">MIN(K899,G899+Q899-D899)</f>
        <v>60.5</v>
      </c>
      <c r="X899" s="5">
        <f t="shared" ref="X899:X962" si="272">E899+J899</f>
        <v>350.3</v>
      </c>
      <c r="Y899">
        <f t="shared" ref="Y899:Y962" si="273">MAX(T899+K899,U899+L899,V899+F899,W899+G899,X899,AA899)</f>
        <v>357.15</v>
      </c>
      <c r="Z899">
        <f t="shared" ref="Z899:Z962" si="274">MIN(T899+K899,U899+L899,V899+F899,W899+G899,X899,AA899)</f>
        <v>293.2</v>
      </c>
      <c r="AA899">
        <f t="shared" ref="AA899:AA962" si="275">H899+M899</f>
        <v>338.7</v>
      </c>
      <c r="AB899">
        <f>IF(Z899/X899&lt;'model parameter'!$B$2,'model parameter'!$B$2,IF(Y899/X899&gt;'model parameter'!$B$1,'model parameter'!$B$1,AA899/X899))</f>
        <v>0.96688552669140726</v>
      </c>
      <c r="AC899">
        <f t="shared" si="265"/>
        <v>0.33751262431804663</v>
      </c>
      <c r="AD899">
        <f t="shared" si="263"/>
        <v>6.9543990546360339</v>
      </c>
      <c r="AF899">
        <f t="shared" si="262"/>
        <v>0.83699685983442762</v>
      </c>
      <c r="AG899">
        <f t="shared" ref="AG899:AG962" si="276">Y899/X899</f>
        <v>1.0195546674279188</v>
      </c>
      <c r="AH899" s="14">
        <f t="shared" ref="AH899:AH962" si="277">(75*X899+20*2*1.18+0.00055*75*X899*1.18)*1.00002</f>
        <v>26337.277587517048</v>
      </c>
      <c r="AI899">
        <f t="shared" ref="AI899:AI962" si="278">(AB899*X899*75-20*2*1.18-0.0006*75*X899*1.18*AB899)*(1-0.00002)</f>
        <v>25336.808283699396</v>
      </c>
      <c r="AJ899" s="14">
        <f t="shared" ref="AJ899:AJ962" si="279">AI899-AH899</f>
        <v>-1000.469303817652</v>
      </c>
      <c r="AK899" s="14">
        <f t="shared" si="264"/>
        <v>46848.450807325353</v>
      </c>
      <c r="AL899">
        <f t="shared" ref="AL899:AL962" si="280">AI899/AH899</f>
        <v>0.96201318452550166</v>
      </c>
      <c r="AM899">
        <f t="shared" si="266"/>
        <v>4.985450388588431E-4</v>
      </c>
      <c r="AN899" s="15">
        <f t="shared" ref="AN899:AN962" si="281">IF(AND(Y899/X899&gt;1.1,Z899/X899&lt;0.9),1,0)</f>
        <v>0</v>
      </c>
    </row>
    <row r="900" spans="1:40" x14ac:dyDescent="0.25">
      <c r="A900" s="2">
        <v>40823</v>
      </c>
      <c r="B900" s="2">
        <v>40841</v>
      </c>
      <c r="C900" t="s">
        <v>15</v>
      </c>
      <c r="D900">
        <v>5000</v>
      </c>
      <c r="E900">
        <v>184.35</v>
      </c>
      <c r="F900">
        <v>205.95</v>
      </c>
      <c r="G900">
        <v>158.1</v>
      </c>
      <c r="H900">
        <v>181.4</v>
      </c>
      <c r="I900" t="s">
        <v>16</v>
      </c>
      <c r="J900">
        <v>100.1</v>
      </c>
      <c r="K900">
        <v>100.1</v>
      </c>
      <c r="L900">
        <v>71</v>
      </c>
      <c r="M900">
        <v>80.599999999999994</v>
      </c>
      <c r="N900">
        <v>4888.05</v>
      </c>
      <c r="O900">
        <v>301</v>
      </c>
      <c r="P900">
        <f>VLOOKUP($A900,Sheet2!$A:$E,2,0)</f>
        <v>4883.6499999999996</v>
      </c>
      <c r="Q900">
        <f>VLOOKUP($A900,Sheet2!$A:$E,3,0)</f>
        <v>4922.6000000000004</v>
      </c>
      <c r="R900">
        <f>VLOOKUP($A900,Sheet2!$A:$E,4,0)</f>
        <v>4861.2</v>
      </c>
      <c r="S900">
        <f>VLOOKUP($A900,Sheet2!$A:$E,5,0)</f>
        <v>4888.05</v>
      </c>
      <c r="T900">
        <f t="shared" si="268"/>
        <v>177.5</v>
      </c>
      <c r="U900">
        <f t="shared" si="269"/>
        <v>205.95</v>
      </c>
      <c r="V900">
        <f t="shared" si="270"/>
        <v>71</v>
      </c>
      <c r="W900">
        <f t="shared" si="271"/>
        <v>80.700000000000728</v>
      </c>
      <c r="X900" s="5">
        <f t="shared" si="272"/>
        <v>284.45</v>
      </c>
      <c r="Y900">
        <f t="shared" si="273"/>
        <v>284.45</v>
      </c>
      <c r="Z900">
        <f t="shared" si="274"/>
        <v>238.80000000000072</v>
      </c>
      <c r="AA900">
        <f t="shared" si="275"/>
        <v>262</v>
      </c>
      <c r="AB900">
        <f>IF(Z900/X900&lt;'model parameter'!$B$2,'model parameter'!$B$2,IF(Y900/X900&gt;'model parameter'!$B$1,'model parameter'!$B$1,AA900/X900))</f>
        <v>0.92107576023905791</v>
      </c>
      <c r="AC900">
        <f t="shared" si="265"/>
        <v>0.31087469703402432</v>
      </c>
      <c r="AD900">
        <f t="shared" si="263"/>
        <v>6.8754748148750915</v>
      </c>
      <c r="AF900">
        <f t="shared" ref="AF900:AF963" si="282">Z900/X900</f>
        <v>0.83951485322552555</v>
      </c>
      <c r="AG900">
        <f t="shared" si="276"/>
        <v>1</v>
      </c>
      <c r="AH900" s="14">
        <f t="shared" si="277"/>
        <v>21395.223499662075</v>
      </c>
      <c r="AI900">
        <f t="shared" si="278"/>
        <v>19588.496022243999</v>
      </c>
      <c r="AJ900" s="14">
        <f t="shared" si="279"/>
        <v>-1806.7274774180769</v>
      </c>
      <c r="AK900" s="14">
        <f t="shared" si="264"/>
        <v>45041.723329907276</v>
      </c>
      <c r="AL900">
        <f t="shared" si="280"/>
        <v>0.91555463407771309</v>
      </c>
      <c r="AM900">
        <f t="shared" si="266"/>
        <v>4.5644522062366732E-4</v>
      </c>
      <c r="AN900" s="15">
        <f t="shared" si="281"/>
        <v>0</v>
      </c>
    </row>
    <row r="901" spans="1:40" x14ac:dyDescent="0.25">
      <c r="A901" s="2">
        <v>40826</v>
      </c>
      <c r="B901" s="2">
        <v>40841</v>
      </c>
      <c r="C901" t="s">
        <v>15</v>
      </c>
      <c r="D901">
        <v>5000</v>
      </c>
      <c r="E901">
        <v>174.6</v>
      </c>
      <c r="F901">
        <v>184.95</v>
      </c>
      <c r="G901">
        <v>111.9</v>
      </c>
      <c r="H901">
        <v>116.75</v>
      </c>
      <c r="I901" t="s">
        <v>16</v>
      </c>
      <c r="J901">
        <v>78</v>
      </c>
      <c r="K901">
        <v>115.7</v>
      </c>
      <c r="L901">
        <v>75.5</v>
      </c>
      <c r="M901">
        <v>109</v>
      </c>
      <c r="N901">
        <v>4979.6000000000004</v>
      </c>
      <c r="O901">
        <v>301</v>
      </c>
      <c r="P901">
        <f>VLOOKUP($A901,Sheet2!$A:$E,2,0)</f>
        <v>4886.8500000000004</v>
      </c>
      <c r="Q901">
        <f>VLOOKUP($A901,Sheet2!$A:$E,3,0)</f>
        <v>4991.1499999999996</v>
      </c>
      <c r="R901">
        <f>VLOOKUP($A901,Sheet2!$A:$E,4,0)</f>
        <v>4882.05</v>
      </c>
      <c r="S901">
        <f>VLOOKUP($A901,Sheet2!$A:$E,5,0)</f>
        <v>4979.6000000000004</v>
      </c>
      <c r="T901">
        <f t="shared" si="268"/>
        <v>124.55000000000018</v>
      </c>
      <c r="U901">
        <f t="shared" si="269"/>
        <v>184.95</v>
      </c>
      <c r="V901">
        <f t="shared" si="270"/>
        <v>75.5</v>
      </c>
      <c r="W901">
        <f t="shared" si="271"/>
        <v>103.04999999999927</v>
      </c>
      <c r="X901" s="5">
        <f t="shared" si="272"/>
        <v>252.6</v>
      </c>
      <c r="Y901">
        <f t="shared" si="273"/>
        <v>260.45</v>
      </c>
      <c r="Z901">
        <f t="shared" si="274"/>
        <v>214.94999999999928</v>
      </c>
      <c r="AA901">
        <f t="shared" si="275"/>
        <v>225.75</v>
      </c>
      <c r="AB901">
        <f>IF(Z901/X901&lt;'model parameter'!$B$2,'model parameter'!$B$2,IF(Y901/X901&gt;'model parameter'!$B$1,'model parameter'!$B$1,AA901/X901))</f>
        <v>0.8937054631828979</v>
      </c>
      <c r="AC901">
        <f t="shared" si="265"/>
        <v>0.27783041510463574</v>
      </c>
      <c r="AD901">
        <f t="shared" ref="AD901:AD964" si="283">(AB901-1)+AD900</f>
        <v>6.7691802780579895</v>
      </c>
      <c r="AF901">
        <f t="shared" si="282"/>
        <v>0.85095011876484272</v>
      </c>
      <c r="AG901">
        <f t="shared" si="276"/>
        <v>1.031076801266825</v>
      </c>
      <c r="AH901" s="14">
        <f t="shared" si="277"/>
        <v>19004.875394906099</v>
      </c>
      <c r="AI901">
        <f t="shared" si="278"/>
        <v>16871.7252337465</v>
      </c>
      <c r="AJ901" s="14">
        <f t="shared" si="279"/>
        <v>-2133.1501611595995</v>
      </c>
      <c r="AK901" s="14">
        <f t="shared" ref="AK901:AK964" si="284">AJ901+AK900</f>
        <v>42908.57316874768</v>
      </c>
      <c r="AL901">
        <f t="shared" si="280"/>
        <v>0.88775774022010423</v>
      </c>
      <c r="AM901">
        <f t="shared" si="266"/>
        <v>4.052127775951338E-4</v>
      </c>
      <c r="AN901" s="15">
        <f t="shared" si="281"/>
        <v>0</v>
      </c>
    </row>
    <row r="902" spans="1:40" x14ac:dyDescent="0.25">
      <c r="A902" s="2">
        <v>40827</v>
      </c>
      <c r="B902" s="2">
        <v>40841</v>
      </c>
      <c r="C902" t="s">
        <v>15</v>
      </c>
      <c r="D902">
        <v>5000</v>
      </c>
      <c r="E902">
        <v>95.15</v>
      </c>
      <c r="F902">
        <v>124.5</v>
      </c>
      <c r="G902">
        <v>82.5</v>
      </c>
      <c r="H902">
        <v>118.15</v>
      </c>
      <c r="I902" t="s">
        <v>16</v>
      </c>
      <c r="J902">
        <v>132.69999999999999</v>
      </c>
      <c r="K902">
        <v>136.9</v>
      </c>
      <c r="L902">
        <v>93.3</v>
      </c>
      <c r="M902">
        <v>99.25</v>
      </c>
      <c r="N902">
        <v>4974.3500000000004</v>
      </c>
      <c r="O902">
        <v>301</v>
      </c>
      <c r="P902">
        <f>VLOOKUP($A902,Sheet2!$A:$E,2,0)</f>
        <v>5019.8999999999996</v>
      </c>
      <c r="Q902">
        <f>VLOOKUP($A902,Sheet2!$A:$E,3,0)</f>
        <v>5045.1000000000004</v>
      </c>
      <c r="R902">
        <f>VLOOKUP($A902,Sheet2!$A:$E,4,0)</f>
        <v>4964</v>
      </c>
      <c r="S902">
        <f>VLOOKUP($A902,Sheet2!$A:$E,5,0)</f>
        <v>4974.3500000000004</v>
      </c>
      <c r="T902">
        <f t="shared" si="268"/>
        <v>91.799999999999272</v>
      </c>
      <c r="U902">
        <f t="shared" si="269"/>
        <v>124.5</v>
      </c>
      <c r="V902">
        <f t="shared" si="270"/>
        <v>93.3</v>
      </c>
      <c r="W902">
        <f t="shared" si="271"/>
        <v>127.60000000000036</v>
      </c>
      <c r="X902" s="5">
        <f t="shared" si="272"/>
        <v>227.85</v>
      </c>
      <c r="Y902">
        <f t="shared" si="273"/>
        <v>228.69999999999928</v>
      </c>
      <c r="Z902">
        <f t="shared" si="274"/>
        <v>210.10000000000036</v>
      </c>
      <c r="AA902">
        <f t="shared" si="275"/>
        <v>217.4</v>
      </c>
      <c r="AB902">
        <f>IF(Z902/X902&lt;'model parameter'!$B$2,'model parameter'!$B$2,IF(Y902/X902&gt;'model parameter'!$B$1,'model parameter'!$B$1,AA902/X902))</f>
        <v>0.95413649330700023</v>
      </c>
      <c r="AC902">
        <f t="shared" ref="AC902:AC965" si="285">AB902*AC901</f>
        <v>0.2650881380019654</v>
      </c>
      <c r="AD902">
        <f t="shared" si="283"/>
        <v>6.7233167713649902</v>
      </c>
      <c r="AF902">
        <f t="shared" si="282"/>
        <v>0.9220978714066288</v>
      </c>
      <c r="AG902">
        <f t="shared" si="276"/>
        <v>1.0037305244678485</v>
      </c>
      <c r="AH902" s="14">
        <f t="shared" si="277"/>
        <v>17147.383539561975</v>
      </c>
      <c r="AI902">
        <f t="shared" si="278"/>
        <v>16245.9311348788</v>
      </c>
      <c r="AJ902" s="14">
        <f t="shared" si="279"/>
        <v>-901.4524046831757</v>
      </c>
      <c r="AK902" s="14">
        <f t="shared" si="284"/>
        <v>42007.120764064501</v>
      </c>
      <c r="AL902">
        <f t="shared" si="280"/>
        <v>0.94742915718871223</v>
      </c>
      <c r="AM902">
        <f t="shared" ref="AM902:AM965" si="286">AL902*AM901</f>
        <v>3.8391040035905472E-4</v>
      </c>
      <c r="AN902" s="15">
        <f t="shared" si="281"/>
        <v>0</v>
      </c>
    </row>
    <row r="903" spans="1:40" x14ac:dyDescent="0.25">
      <c r="A903" s="2">
        <v>40828</v>
      </c>
      <c r="B903" s="2">
        <v>40841</v>
      </c>
      <c r="C903" t="s">
        <v>15</v>
      </c>
      <c r="D903">
        <v>5000</v>
      </c>
      <c r="E903">
        <v>105</v>
      </c>
      <c r="F903">
        <v>105</v>
      </c>
      <c r="G903">
        <v>58.5</v>
      </c>
      <c r="H903">
        <v>60.25</v>
      </c>
      <c r="I903" t="s">
        <v>16</v>
      </c>
      <c r="J903">
        <v>112</v>
      </c>
      <c r="K903">
        <v>175</v>
      </c>
      <c r="L903">
        <v>102.8</v>
      </c>
      <c r="M903">
        <v>170.2</v>
      </c>
      <c r="N903">
        <v>5099.3999999999996</v>
      </c>
      <c r="O903">
        <v>301</v>
      </c>
      <c r="P903">
        <f>VLOOKUP($A903,Sheet2!$A:$E,2,0)</f>
        <v>5011.2</v>
      </c>
      <c r="Q903">
        <f>VLOOKUP($A903,Sheet2!$A:$E,3,0)</f>
        <v>5109.8</v>
      </c>
      <c r="R903">
        <f>VLOOKUP($A903,Sheet2!$A:$E,4,0)</f>
        <v>4997.6499999999996</v>
      </c>
      <c r="S903">
        <f>VLOOKUP($A903,Sheet2!$A:$E,5,0)</f>
        <v>5099.3999999999996</v>
      </c>
      <c r="T903">
        <f t="shared" si="268"/>
        <v>65.199999999999818</v>
      </c>
      <c r="U903">
        <f t="shared" si="269"/>
        <v>105</v>
      </c>
      <c r="V903">
        <f t="shared" si="270"/>
        <v>102.8</v>
      </c>
      <c r="W903">
        <f t="shared" si="271"/>
        <v>168.30000000000018</v>
      </c>
      <c r="X903" s="5">
        <f t="shared" si="272"/>
        <v>217</v>
      </c>
      <c r="Y903">
        <f t="shared" si="273"/>
        <v>240.19999999999982</v>
      </c>
      <c r="Z903">
        <f t="shared" si="274"/>
        <v>207.8</v>
      </c>
      <c r="AA903">
        <f t="shared" si="275"/>
        <v>230.45</v>
      </c>
      <c r="AB903">
        <f>IF(Z903/X903&lt;'model parameter'!$B$2,'model parameter'!$B$2,IF(Y903/X903&gt;'model parameter'!$B$1,'model parameter'!$B$1,AA903/X903))</f>
        <v>1.0619815668202763</v>
      </c>
      <c r="AC903">
        <f t="shared" si="285"/>
        <v>0.28151871614079688</v>
      </c>
      <c r="AD903">
        <f t="shared" si="283"/>
        <v>6.7852983381852665</v>
      </c>
      <c r="AF903">
        <f t="shared" si="282"/>
        <v>0.95760368663594475</v>
      </c>
      <c r="AG903">
        <f t="shared" si="276"/>
        <v>1.1069124423963126</v>
      </c>
      <c r="AH903" s="14">
        <f t="shared" si="277"/>
        <v>16333.0891302495</v>
      </c>
      <c r="AI903">
        <f t="shared" si="278"/>
        <v>17223.968618737897</v>
      </c>
      <c r="AJ903" s="14">
        <f t="shared" si="279"/>
        <v>890.87948848839733</v>
      </c>
      <c r="AK903" s="14">
        <f t="shared" si="284"/>
        <v>42898.000252552898</v>
      </c>
      <c r="AL903">
        <f t="shared" si="280"/>
        <v>1.0545444576579488</v>
      </c>
      <c r="AM903">
        <f t="shared" si="286"/>
        <v>4.0485058493588537E-4</v>
      </c>
      <c r="AN903" s="15">
        <f t="shared" si="281"/>
        <v>0</v>
      </c>
    </row>
    <row r="904" spans="1:40" x14ac:dyDescent="0.25">
      <c r="A904" s="2">
        <v>40829</v>
      </c>
      <c r="B904" s="2">
        <v>40841</v>
      </c>
      <c r="C904" t="s">
        <v>15</v>
      </c>
      <c r="D904">
        <v>5000</v>
      </c>
      <c r="E904">
        <v>53.15</v>
      </c>
      <c r="F904">
        <v>70.8</v>
      </c>
      <c r="G904">
        <v>48.8</v>
      </c>
      <c r="H904">
        <v>66.05</v>
      </c>
      <c r="I904" t="s">
        <v>16</v>
      </c>
      <c r="J904">
        <v>175</v>
      </c>
      <c r="K904">
        <v>187.3</v>
      </c>
      <c r="L904">
        <v>131</v>
      </c>
      <c r="M904">
        <v>137.5</v>
      </c>
      <c r="N904">
        <v>5077.8500000000004</v>
      </c>
      <c r="O904">
        <v>301</v>
      </c>
      <c r="P904">
        <f>VLOOKUP($A904,Sheet2!$A:$E,2,0)</f>
        <v>5130.8</v>
      </c>
      <c r="Q904">
        <f>VLOOKUP($A904,Sheet2!$A:$E,3,0)</f>
        <v>5136.95</v>
      </c>
      <c r="R904">
        <f>VLOOKUP($A904,Sheet2!$A:$E,4,0)</f>
        <v>5067.6499999999996</v>
      </c>
      <c r="S904">
        <f>VLOOKUP($A904,Sheet2!$A:$E,5,0)</f>
        <v>5077.8500000000004</v>
      </c>
      <c r="T904">
        <f t="shared" si="268"/>
        <v>50.350000000000364</v>
      </c>
      <c r="U904">
        <f t="shared" si="269"/>
        <v>63.350000000000364</v>
      </c>
      <c r="V904">
        <f t="shared" si="270"/>
        <v>138.44999999999982</v>
      </c>
      <c r="W904">
        <f t="shared" si="271"/>
        <v>185.75</v>
      </c>
      <c r="X904" s="5">
        <f t="shared" si="272"/>
        <v>228.15</v>
      </c>
      <c r="Y904">
        <f t="shared" si="273"/>
        <v>237.65000000000038</v>
      </c>
      <c r="Z904">
        <f t="shared" si="274"/>
        <v>194.35000000000036</v>
      </c>
      <c r="AA904">
        <f t="shared" si="275"/>
        <v>203.55</v>
      </c>
      <c r="AB904">
        <f>IF(Z904/X904&lt;'model parameter'!$B$2,'model parameter'!$B$2,IF(Y904/X904&gt;'model parameter'!$B$1,'model parameter'!$B$1,AA904/X904))</f>
        <v>0.8921761998685076</v>
      </c>
      <c r="AC904">
        <f t="shared" si="285"/>
        <v>0.25116429835835724</v>
      </c>
      <c r="AD904">
        <f t="shared" si="283"/>
        <v>6.6774745380537741</v>
      </c>
      <c r="AF904">
        <f t="shared" si="282"/>
        <v>0.85185185185185341</v>
      </c>
      <c r="AG904">
        <f t="shared" si="276"/>
        <v>1.0416392724085048</v>
      </c>
      <c r="AH904" s="14">
        <f t="shared" si="277"/>
        <v>17169.898592354024</v>
      </c>
      <c r="AI904">
        <f t="shared" si="278"/>
        <v>15207.937330170098</v>
      </c>
      <c r="AJ904" s="14">
        <f t="shared" si="279"/>
        <v>-1961.961262183926</v>
      </c>
      <c r="AK904" s="14">
        <f t="shared" si="284"/>
        <v>40936.038990368972</v>
      </c>
      <c r="AL904">
        <f t="shared" si="280"/>
        <v>0.88573250729287289</v>
      </c>
      <c r="AM904">
        <f t="shared" si="286"/>
        <v>3.5858932367424797E-4</v>
      </c>
      <c r="AN904" s="15">
        <f t="shared" si="281"/>
        <v>0</v>
      </c>
    </row>
    <row r="905" spans="1:40" x14ac:dyDescent="0.25">
      <c r="A905" s="2">
        <v>40830</v>
      </c>
      <c r="B905" s="2">
        <v>40841</v>
      </c>
      <c r="C905" t="s">
        <v>15</v>
      </c>
      <c r="D905">
        <v>5000</v>
      </c>
      <c r="E905">
        <v>72</v>
      </c>
      <c r="F905">
        <v>72</v>
      </c>
      <c r="G905">
        <v>31.1</v>
      </c>
      <c r="H905">
        <v>33.5</v>
      </c>
      <c r="I905" t="s">
        <v>16</v>
      </c>
      <c r="J905">
        <v>102.55</v>
      </c>
      <c r="K905">
        <v>182.6</v>
      </c>
      <c r="L905">
        <v>102.55</v>
      </c>
      <c r="M905">
        <v>175</v>
      </c>
      <c r="N905">
        <v>5132.3</v>
      </c>
      <c r="O905">
        <v>301</v>
      </c>
      <c r="P905">
        <f>VLOOKUP($A905,Sheet2!$A:$E,2,0)</f>
        <v>5057.3500000000004</v>
      </c>
      <c r="Q905">
        <f>VLOOKUP($A905,Sheet2!$A:$E,3,0)</f>
        <v>5141.3999999999996</v>
      </c>
      <c r="R905">
        <f>VLOOKUP($A905,Sheet2!$A:$E,4,0)</f>
        <v>5056.6000000000004</v>
      </c>
      <c r="S905">
        <f>VLOOKUP($A905,Sheet2!$A:$E,5,0)</f>
        <v>5132.3</v>
      </c>
      <c r="T905">
        <f t="shared" si="268"/>
        <v>41.200000000000728</v>
      </c>
      <c r="U905">
        <f t="shared" si="269"/>
        <v>45.949999999999818</v>
      </c>
      <c r="V905">
        <f t="shared" si="270"/>
        <v>128.60000000000036</v>
      </c>
      <c r="W905">
        <f t="shared" si="271"/>
        <v>172.5</v>
      </c>
      <c r="X905" s="5">
        <f t="shared" si="272"/>
        <v>174.55</v>
      </c>
      <c r="Y905">
        <f t="shared" si="273"/>
        <v>223.80000000000072</v>
      </c>
      <c r="Z905">
        <f t="shared" si="274"/>
        <v>148.49999999999983</v>
      </c>
      <c r="AA905">
        <f t="shared" si="275"/>
        <v>208.5</v>
      </c>
      <c r="AB905">
        <f>IF(Z905/X905&lt;'model parameter'!$B$2,'model parameter'!$B$2,IF(Y905/X905&gt;'model parameter'!$B$1,'model parameter'!$B$1,AA905/X905))</f>
        <v>1.1100000000000001</v>
      </c>
      <c r="AC905">
        <f t="shared" si="285"/>
        <v>0.27879237117777655</v>
      </c>
      <c r="AD905">
        <f t="shared" si="283"/>
        <v>6.7874745380537744</v>
      </c>
      <c r="AF905">
        <f t="shared" si="282"/>
        <v>0.85075909481523815</v>
      </c>
      <c r="AG905">
        <f t="shared" si="276"/>
        <v>1.2821541105700414</v>
      </c>
      <c r="AH905" s="14">
        <f t="shared" si="277"/>
        <v>13147.209160174423</v>
      </c>
      <c r="AI905">
        <f t="shared" si="278"/>
        <v>14473.509872463032</v>
      </c>
      <c r="AJ905" s="14">
        <f t="shared" si="279"/>
        <v>1326.3007122886083</v>
      </c>
      <c r="AK905" s="14">
        <f t="shared" si="284"/>
        <v>42262.339702657584</v>
      </c>
      <c r="AL905">
        <f t="shared" si="280"/>
        <v>1.1008807798012556</v>
      </c>
      <c r="AM905">
        <f t="shared" si="286"/>
        <v>3.9476409427491099E-4</v>
      </c>
      <c r="AN905" s="15">
        <f t="shared" si="281"/>
        <v>1</v>
      </c>
    </row>
    <row r="906" spans="1:40" x14ac:dyDescent="0.25">
      <c r="A906" s="2">
        <v>40833</v>
      </c>
      <c r="B906" s="2">
        <v>40841</v>
      </c>
      <c r="C906" t="s">
        <v>15</v>
      </c>
      <c r="D906">
        <v>5000</v>
      </c>
      <c r="E906">
        <v>27.8</v>
      </c>
      <c r="F906">
        <v>45.4</v>
      </c>
      <c r="G906">
        <v>25</v>
      </c>
      <c r="H906">
        <v>32.799999999999997</v>
      </c>
      <c r="I906" t="s">
        <v>16</v>
      </c>
      <c r="J906">
        <v>186.25</v>
      </c>
      <c r="K906">
        <v>186.25</v>
      </c>
      <c r="L906">
        <v>124.35</v>
      </c>
      <c r="M906">
        <v>144.80000000000001</v>
      </c>
      <c r="N906">
        <v>5118.25</v>
      </c>
      <c r="O906">
        <v>301</v>
      </c>
      <c r="P906">
        <f>VLOOKUP($A906,Sheet2!$A:$E,2,0)</f>
        <v>5156.2</v>
      </c>
      <c r="Q906">
        <f>VLOOKUP($A906,Sheet2!$A:$E,3,0)</f>
        <v>5160.2</v>
      </c>
      <c r="R906">
        <f>VLOOKUP($A906,Sheet2!$A:$E,4,0)</f>
        <v>5084.5</v>
      </c>
      <c r="S906">
        <f>VLOOKUP($A906,Sheet2!$A:$E,5,0)</f>
        <v>5118.25</v>
      </c>
      <c r="T906">
        <f t="shared" si="268"/>
        <v>26.050000000000182</v>
      </c>
      <c r="U906">
        <f t="shared" si="269"/>
        <v>39.850000000000364</v>
      </c>
      <c r="V906">
        <f t="shared" si="270"/>
        <v>129.89999999999964</v>
      </c>
      <c r="W906">
        <f t="shared" si="271"/>
        <v>185.19999999999982</v>
      </c>
      <c r="X906" s="5">
        <f t="shared" si="272"/>
        <v>214.05</v>
      </c>
      <c r="Y906">
        <f t="shared" si="273"/>
        <v>214.05</v>
      </c>
      <c r="Z906">
        <f t="shared" si="274"/>
        <v>164.20000000000036</v>
      </c>
      <c r="AA906">
        <f t="shared" si="275"/>
        <v>177.60000000000002</v>
      </c>
      <c r="AB906">
        <f>IF(Z906/X906&lt;'model parameter'!$B$2,'model parameter'!$B$2,IF(Y906/X906&gt;'model parameter'!$B$1,'model parameter'!$B$1,AA906/X906))</f>
        <v>0.82971268395234765</v>
      </c>
      <c r="AC906">
        <f t="shared" si="285"/>
        <v>0.23131756655535213</v>
      </c>
      <c r="AD906">
        <f t="shared" si="283"/>
        <v>6.6171872220061223</v>
      </c>
      <c r="AF906">
        <f t="shared" si="282"/>
        <v>0.76711048820369232</v>
      </c>
      <c r="AG906">
        <f t="shared" si="276"/>
        <v>1</v>
      </c>
      <c r="AH906" s="14">
        <f t="shared" si="277"/>
        <v>16111.691111127675</v>
      </c>
      <c r="AI906">
        <f t="shared" si="278"/>
        <v>13263.1041726112</v>
      </c>
      <c r="AJ906" s="14">
        <f t="shared" si="279"/>
        <v>-2848.5869385164751</v>
      </c>
      <c r="AK906" s="14">
        <f t="shared" si="284"/>
        <v>39413.752764141107</v>
      </c>
      <c r="AL906">
        <f t="shared" si="280"/>
        <v>0.82319752042980299</v>
      </c>
      <c r="AM906">
        <f t="shared" si="286"/>
        <v>3.2496882356182369E-4</v>
      </c>
      <c r="AN906" s="15">
        <f t="shared" si="281"/>
        <v>0</v>
      </c>
    </row>
    <row r="907" spans="1:40" x14ac:dyDescent="0.25">
      <c r="A907" s="2">
        <v>40834</v>
      </c>
      <c r="B907" s="2">
        <v>40841</v>
      </c>
      <c r="C907" t="s">
        <v>15</v>
      </c>
      <c r="D907">
        <v>5000</v>
      </c>
      <c r="E907">
        <v>44</v>
      </c>
      <c r="F907">
        <v>64.7</v>
      </c>
      <c r="G907">
        <v>44</v>
      </c>
      <c r="H907">
        <v>50.1</v>
      </c>
      <c r="I907" t="s">
        <v>16</v>
      </c>
      <c r="J907">
        <v>96</v>
      </c>
      <c r="K907">
        <v>106.15</v>
      </c>
      <c r="L907">
        <v>75.55</v>
      </c>
      <c r="M907">
        <v>91.9</v>
      </c>
      <c r="N907">
        <v>5037.5</v>
      </c>
      <c r="O907">
        <v>301</v>
      </c>
      <c r="P907">
        <f>VLOOKUP($A907,Sheet2!$A:$E,2,0)</f>
        <v>5049.45</v>
      </c>
      <c r="Q907">
        <f>VLOOKUP($A907,Sheet2!$A:$E,3,0)</f>
        <v>5057.5</v>
      </c>
      <c r="R907">
        <f>VLOOKUP($A907,Sheet2!$A:$E,4,0)</f>
        <v>5011.05</v>
      </c>
      <c r="S907">
        <f>VLOOKUP($A907,Sheet2!$A:$E,5,0)</f>
        <v>5037.5</v>
      </c>
      <c r="T907">
        <f t="shared" si="268"/>
        <v>48.649999999999636</v>
      </c>
      <c r="U907">
        <f t="shared" si="269"/>
        <v>64.5</v>
      </c>
      <c r="V907">
        <f t="shared" si="270"/>
        <v>75.75</v>
      </c>
      <c r="W907">
        <f t="shared" si="271"/>
        <v>101.5</v>
      </c>
      <c r="X907" s="5">
        <f t="shared" si="272"/>
        <v>140</v>
      </c>
      <c r="Y907">
        <f t="shared" si="273"/>
        <v>154.79999999999964</v>
      </c>
      <c r="Z907">
        <f t="shared" si="274"/>
        <v>140</v>
      </c>
      <c r="AA907">
        <f t="shared" si="275"/>
        <v>142</v>
      </c>
      <c r="AB907">
        <f>IF(Z907/X907&lt;'model parameter'!$B$2,'model parameter'!$B$2,IF(Y907/X907&gt;'model parameter'!$B$1,'model parameter'!$B$1,AA907/X907))</f>
        <v>1.0142857142857142</v>
      </c>
      <c r="AC907">
        <f t="shared" si="285"/>
        <v>0.23462210322042856</v>
      </c>
      <c r="AD907">
        <f t="shared" si="283"/>
        <v>6.6314729362918365</v>
      </c>
      <c r="AF907">
        <f t="shared" si="282"/>
        <v>1</v>
      </c>
      <c r="AG907">
        <f t="shared" si="276"/>
        <v>1.1057142857142832</v>
      </c>
      <c r="AH907" s="14">
        <f t="shared" si="277"/>
        <v>10554.22558029</v>
      </c>
      <c r="AI907">
        <f t="shared" si="278"/>
        <v>10595.047894804</v>
      </c>
      <c r="AJ907" s="14">
        <f t="shared" si="279"/>
        <v>40.822314514000027</v>
      </c>
      <c r="AK907" s="14">
        <f t="shared" si="284"/>
        <v>39454.575078655107</v>
      </c>
      <c r="AL907">
        <f t="shared" si="280"/>
        <v>1.0038678645063486</v>
      </c>
      <c r="AM907">
        <f t="shared" si="286"/>
        <v>3.2622575894014833E-4</v>
      </c>
      <c r="AN907" s="15">
        <f t="shared" si="281"/>
        <v>0</v>
      </c>
    </row>
    <row r="908" spans="1:40" x14ac:dyDescent="0.25">
      <c r="A908" s="2">
        <v>40835</v>
      </c>
      <c r="B908" s="2">
        <v>40841</v>
      </c>
      <c r="C908" t="s">
        <v>15</v>
      </c>
      <c r="D908">
        <v>5000</v>
      </c>
      <c r="E908">
        <v>38.5</v>
      </c>
      <c r="F908">
        <v>39</v>
      </c>
      <c r="G908">
        <v>14</v>
      </c>
      <c r="H908">
        <v>15.15</v>
      </c>
      <c r="I908" t="s">
        <v>16</v>
      </c>
      <c r="J908">
        <v>110</v>
      </c>
      <c r="K908">
        <v>169.7</v>
      </c>
      <c r="L908">
        <v>106.3</v>
      </c>
      <c r="M908">
        <v>162.94999999999999</v>
      </c>
      <c r="N908">
        <v>5139.1499999999996</v>
      </c>
      <c r="O908">
        <v>301</v>
      </c>
      <c r="P908">
        <f>VLOOKUP($A908,Sheet2!$A:$E,2,0)</f>
        <v>5080.45</v>
      </c>
      <c r="Q908">
        <f>VLOOKUP($A908,Sheet2!$A:$E,3,0)</f>
        <v>5148.05</v>
      </c>
      <c r="R908">
        <f>VLOOKUP($A908,Sheet2!$A:$E,4,0)</f>
        <v>5075.3</v>
      </c>
      <c r="S908">
        <f>VLOOKUP($A908,Sheet2!$A:$E,5,0)</f>
        <v>5139.1499999999996</v>
      </c>
      <c r="T908">
        <f t="shared" si="268"/>
        <v>21.649999999999636</v>
      </c>
      <c r="U908">
        <f t="shared" si="269"/>
        <v>31</v>
      </c>
      <c r="V908">
        <f t="shared" si="270"/>
        <v>114.30000000000018</v>
      </c>
      <c r="W908">
        <f t="shared" si="271"/>
        <v>162.05000000000018</v>
      </c>
      <c r="X908" s="5">
        <f t="shared" si="272"/>
        <v>148.5</v>
      </c>
      <c r="Y908">
        <f t="shared" si="273"/>
        <v>191.34999999999962</v>
      </c>
      <c r="Z908">
        <f t="shared" si="274"/>
        <v>137.30000000000001</v>
      </c>
      <c r="AA908">
        <f t="shared" si="275"/>
        <v>178.1</v>
      </c>
      <c r="AB908">
        <f>IF(Z908/X908&lt;'model parameter'!$B$2,'model parameter'!$B$2,IF(Y908/X908&gt;'model parameter'!$B$1,'model parameter'!$B$1,AA908/X908))</f>
        <v>1.1100000000000001</v>
      </c>
      <c r="AC908">
        <f t="shared" si="285"/>
        <v>0.26043053457467574</v>
      </c>
      <c r="AD908">
        <f t="shared" si="283"/>
        <v>6.7414729362918369</v>
      </c>
      <c r="AF908">
        <f t="shared" si="282"/>
        <v>0.92457912457912461</v>
      </c>
      <c r="AG908">
        <f t="shared" si="276"/>
        <v>1.288552188552186</v>
      </c>
      <c r="AH908" s="14">
        <f t="shared" si="277"/>
        <v>11192.152076064749</v>
      </c>
      <c r="AI908">
        <f t="shared" si="278"/>
        <v>12306.426128054769</v>
      </c>
      <c r="AJ908" s="14">
        <f t="shared" si="279"/>
        <v>1114.2740519900199</v>
      </c>
      <c r="AK908" s="14">
        <f t="shared" si="284"/>
        <v>40568.849130645125</v>
      </c>
      <c r="AL908">
        <f t="shared" si="280"/>
        <v>1.0995585160402688</v>
      </c>
      <c r="AM908">
        <f t="shared" si="286"/>
        <v>3.5870431139433995E-4</v>
      </c>
      <c r="AN908" s="15">
        <f t="shared" si="281"/>
        <v>0</v>
      </c>
    </row>
    <row r="909" spans="1:40" x14ac:dyDescent="0.25">
      <c r="A909" s="2">
        <v>40836</v>
      </c>
      <c r="B909" s="2">
        <v>40841</v>
      </c>
      <c r="C909" t="s">
        <v>15</v>
      </c>
      <c r="D909">
        <v>5000</v>
      </c>
      <c r="E909">
        <v>23.85</v>
      </c>
      <c r="F909">
        <v>45.7</v>
      </c>
      <c r="G909">
        <v>18.75</v>
      </c>
      <c r="H909">
        <v>21.3</v>
      </c>
      <c r="I909" t="s">
        <v>16</v>
      </c>
      <c r="J909">
        <v>115</v>
      </c>
      <c r="K909">
        <v>128.85</v>
      </c>
      <c r="L909">
        <v>77.55</v>
      </c>
      <c r="M909">
        <v>122.45</v>
      </c>
      <c r="N909">
        <v>5091.8999999999996</v>
      </c>
      <c r="O909">
        <v>301</v>
      </c>
      <c r="P909">
        <f>VLOOKUP($A909,Sheet2!$A:$E,2,0)</f>
        <v>5086.55</v>
      </c>
      <c r="Q909">
        <f>VLOOKUP($A909,Sheet2!$A:$E,3,0)</f>
        <v>5099</v>
      </c>
      <c r="R909">
        <f>VLOOKUP($A909,Sheet2!$A:$E,4,0)</f>
        <v>5033.95</v>
      </c>
      <c r="S909">
        <f>VLOOKUP($A909,Sheet2!$A:$E,5,0)</f>
        <v>5091.8999999999996</v>
      </c>
      <c r="T909">
        <f t="shared" si="268"/>
        <v>29.850000000000364</v>
      </c>
      <c r="U909">
        <f t="shared" si="269"/>
        <v>43.600000000000364</v>
      </c>
      <c r="V909">
        <f t="shared" si="270"/>
        <v>79.649999999999636</v>
      </c>
      <c r="W909">
        <f t="shared" si="271"/>
        <v>117.75</v>
      </c>
      <c r="X909" s="5">
        <f t="shared" si="272"/>
        <v>138.85</v>
      </c>
      <c r="Y909">
        <f t="shared" si="273"/>
        <v>158.70000000000036</v>
      </c>
      <c r="Z909">
        <f t="shared" si="274"/>
        <v>121.15000000000036</v>
      </c>
      <c r="AA909">
        <f t="shared" si="275"/>
        <v>143.75</v>
      </c>
      <c r="AB909">
        <f>IF(Z909/X909&lt;'model parameter'!$B$2,'model parameter'!$B$2,IF(Y909/X909&gt;'model parameter'!$B$1,'model parameter'!$B$1,AA909/X909))</f>
        <v>1.1100000000000001</v>
      </c>
      <c r="AC909">
        <f t="shared" si="285"/>
        <v>0.28907789337789008</v>
      </c>
      <c r="AD909">
        <f t="shared" si="283"/>
        <v>6.8514729362918372</v>
      </c>
      <c r="AF909">
        <f t="shared" si="282"/>
        <v>0.87252430680590831</v>
      </c>
      <c r="AG909">
        <f t="shared" si="276"/>
        <v>1.1429600288080688</v>
      </c>
      <c r="AH909" s="14">
        <f t="shared" si="277"/>
        <v>10467.917877920476</v>
      </c>
      <c r="AI909">
        <f t="shared" si="278"/>
        <v>11503.648464579157</v>
      </c>
      <c r="AJ909" s="14">
        <f t="shared" si="279"/>
        <v>1035.7305866586812</v>
      </c>
      <c r="AK909" s="14">
        <f t="shared" si="284"/>
        <v>41604.579717303808</v>
      </c>
      <c r="AL909">
        <f t="shared" si="280"/>
        <v>1.0989433236616521</v>
      </c>
      <c r="AM909">
        <f t="shared" si="286"/>
        <v>3.9419570817546018E-4</v>
      </c>
      <c r="AN909" s="15">
        <f t="shared" si="281"/>
        <v>1</v>
      </c>
    </row>
    <row r="910" spans="1:40" x14ac:dyDescent="0.25">
      <c r="A910" s="2">
        <v>40837</v>
      </c>
      <c r="B910" s="2">
        <v>40841</v>
      </c>
      <c r="C910" t="s">
        <v>15</v>
      </c>
      <c r="D910">
        <v>5000</v>
      </c>
      <c r="E910">
        <v>21.8</v>
      </c>
      <c r="F910">
        <v>39</v>
      </c>
      <c r="G910">
        <v>16.2</v>
      </c>
      <c r="H910">
        <v>33.65</v>
      </c>
      <c r="I910" t="s">
        <v>16</v>
      </c>
      <c r="J910">
        <v>117.5</v>
      </c>
      <c r="K910">
        <v>145.5</v>
      </c>
      <c r="L910">
        <v>75</v>
      </c>
      <c r="M910">
        <v>83.6</v>
      </c>
      <c r="N910">
        <v>5049.95</v>
      </c>
      <c r="O910">
        <v>301</v>
      </c>
      <c r="P910">
        <f>VLOOKUP($A910,Sheet2!$A:$E,2,0)</f>
        <v>5106.6000000000004</v>
      </c>
      <c r="Q910">
        <f>VLOOKUP($A910,Sheet2!$A:$E,3,0)</f>
        <v>5120.75</v>
      </c>
      <c r="R910">
        <f>VLOOKUP($A910,Sheet2!$A:$E,4,0)</f>
        <v>5037.95</v>
      </c>
      <c r="S910">
        <f>VLOOKUP($A910,Sheet2!$A:$E,5,0)</f>
        <v>5049.95</v>
      </c>
      <c r="T910">
        <f t="shared" si="268"/>
        <v>24.75</v>
      </c>
      <c r="U910">
        <f t="shared" si="269"/>
        <v>37.050000000000182</v>
      </c>
      <c r="V910">
        <f t="shared" si="270"/>
        <v>76.949999999999818</v>
      </c>
      <c r="W910">
        <f t="shared" si="271"/>
        <v>136.94999999999982</v>
      </c>
      <c r="X910" s="5">
        <f t="shared" si="272"/>
        <v>139.30000000000001</v>
      </c>
      <c r="Y910">
        <f t="shared" si="273"/>
        <v>170.25</v>
      </c>
      <c r="Z910">
        <f t="shared" si="274"/>
        <v>112.05000000000018</v>
      </c>
      <c r="AA910">
        <f t="shared" si="275"/>
        <v>117.25</v>
      </c>
      <c r="AB910">
        <f>IF(Z910/X910&lt;'model parameter'!$B$2,'model parameter'!$B$2,IF(Y910/X910&gt;'model parameter'!$B$1,'model parameter'!$B$1,AA910/X910))</f>
        <v>1.1100000000000001</v>
      </c>
      <c r="AC910">
        <f t="shared" si="285"/>
        <v>0.32087646164945804</v>
      </c>
      <c r="AD910">
        <f t="shared" si="283"/>
        <v>6.9614729362918375</v>
      </c>
      <c r="AF910">
        <f t="shared" si="282"/>
        <v>0.80437903804738098</v>
      </c>
      <c r="AG910">
        <f t="shared" si="276"/>
        <v>1.2221823402727925</v>
      </c>
      <c r="AH910" s="14">
        <f t="shared" si="277"/>
        <v>10501.690457108549</v>
      </c>
      <c r="AI910">
        <f t="shared" si="278"/>
        <v>11541.083692409627</v>
      </c>
      <c r="AJ910" s="14">
        <f t="shared" si="279"/>
        <v>1039.3932353010787</v>
      </c>
      <c r="AK910" s="14">
        <f t="shared" si="284"/>
        <v>42643.97295260489</v>
      </c>
      <c r="AL910">
        <f t="shared" si="280"/>
        <v>1.0989738975402306</v>
      </c>
      <c r="AM910">
        <f t="shared" si="286"/>
        <v>4.332107938072168E-4</v>
      </c>
      <c r="AN910" s="15">
        <f t="shared" si="281"/>
        <v>1</v>
      </c>
    </row>
    <row r="911" spans="1:40" x14ac:dyDescent="0.25">
      <c r="A911" s="2">
        <v>40840</v>
      </c>
      <c r="B911" s="2">
        <v>40841</v>
      </c>
      <c r="C911" t="s">
        <v>15</v>
      </c>
      <c r="D911">
        <v>5000</v>
      </c>
      <c r="E911">
        <v>10.3</v>
      </c>
      <c r="F911">
        <v>10.3</v>
      </c>
      <c r="G911">
        <v>2.9</v>
      </c>
      <c r="H911">
        <v>5.15</v>
      </c>
      <c r="I911" t="s">
        <v>16</v>
      </c>
      <c r="J911">
        <v>142.30000000000001</v>
      </c>
      <c r="K911">
        <v>157.44999999999999</v>
      </c>
      <c r="L911">
        <v>96.9</v>
      </c>
      <c r="M911">
        <v>106.8</v>
      </c>
      <c r="N911">
        <v>5098.3500000000004</v>
      </c>
      <c r="O911">
        <v>301</v>
      </c>
      <c r="P911">
        <f>VLOOKUP($A911,Sheet2!$A:$E,2,0)</f>
        <v>5114.7</v>
      </c>
      <c r="Q911">
        <f>VLOOKUP($A911,Sheet2!$A:$E,3,0)</f>
        <v>5145.6499999999996</v>
      </c>
      <c r="R911">
        <f>VLOOKUP($A911,Sheet2!$A:$E,4,0)</f>
        <v>5084.75</v>
      </c>
      <c r="S911">
        <f>VLOOKUP($A911,Sheet2!$A:$E,5,0)</f>
        <v>5098.3500000000004</v>
      </c>
      <c r="T911">
        <f t="shared" si="268"/>
        <v>11.800000000000182</v>
      </c>
      <c r="U911">
        <f t="shared" si="269"/>
        <v>10.3</v>
      </c>
      <c r="V911">
        <f t="shared" si="270"/>
        <v>96.9</v>
      </c>
      <c r="W911">
        <f t="shared" si="271"/>
        <v>148.54999999999927</v>
      </c>
      <c r="X911" s="5">
        <f t="shared" si="272"/>
        <v>152.60000000000002</v>
      </c>
      <c r="Y911">
        <f t="shared" si="273"/>
        <v>169.25000000000017</v>
      </c>
      <c r="Z911">
        <f t="shared" si="274"/>
        <v>107.2</v>
      </c>
      <c r="AA911">
        <f t="shared" si="275"/>
        <v>111.95</v>
      </c>
      <c r="AB911">
        <f>IF(Z911/X911&lt;'model parameter'!$B$2,'model parameter'!$B$2,IF(Y911/X911&gt;'model parameter'!$B$1,'model parameter'!$B$1,AA911/X911))</f>
        <v>0.73361730013106152</v>
      </c>
      <c r="AC911">
        <f t="shared" si="285"/>
        <v>0.23540052347088353</v>
      </c>
      <c r="AD911">
        <f t="shared" si="283"/>
        <v>6.6950902364228995</v>
      </c>
      <c r="AF911">
        <f t="shared" si="282"/>
        <v>0.70249017038007855</v>
      </c>
      <c r="AG911">
        <f t="shared" si="276"/>
        <v>1.1091087811271307</v>
      </c>
      <c r="AH911" s="14">
        <f t="shared" si="277"/>
        <v>11499.8577975561</v>
      </c>
      <c r="AI911">
        <f t="shared" si="278"/>
        <v>8342.9385928908996</v>
      </c>
      <c r="AJ911" s="14">
        <f t="shared" si="279"/>
        <v>-3156.9192046652006</v>
      </c>
      <c r="AK911" s="14">
        <f t="shared" si="284"/>
        <v>39487.053747939688</v>
      </c>
      <c r="AL911">
        <f t="shared" si="280"/>
        <v>0.72548189201643043</v>
      </c>
      <c r="AM911">
        <f t="shared" si="286"/>
        <v>3.1428658633319938E-4</v>
      </c>
      <c r="AN911" s="15">
        <f t="shared" si="281"/>
        <v>1</v>
      </c>
    </row>
    <row r="912" spans="1:40" x14ac:dyDescent="0.25">
      <c r="A912" s="2">
        <v>40841</v>
      </c>
      <c r="B912" s="2">
        <v>40841</v>
      </c>
      <c r="C912" t="s">
        <v>15</v>
      </c>
      <c r="D912">
        <v>5000</v>
      </c>
      <c r="E912">
        <v>2</v>
      </c>
      <c r="F912">
        <v>3</v>
      </c>
      <c r="G912">
        <v>0.05</v>
      </c>
      <c r="H912">
        <v>0.05</v>
      </c>
      <c r="I912" t="s">
        <v>16</v>
      </c>
      <c r="J912">
        <v>132</v>
      </c>
      <c r="K912">
        <v>192.3</v>
      </c>
      <c r="L912">
        <v>85</v>
      </c>
      <c r="M912">
        <v>182.2</v>
      </c>
      <c r="N912">
        <v>5191.6000000000004</v>
      </c>
      <c r="O912">
        <v>301</v>
      </c>
      <c r="P912">
        <f>VLOOKUP($A912,Sheet2!$A:$E,2,0)</f>
        <v>5137.8999999999996</v>
      </c>
      <c r="Q912">
        <f>VLOOKUP($A912,Sheet2!$A:$E,3,0)</f>
        <v>5211</v>
      </c>
      <c r="R912">
        <f>VLOOKUP($A912,Sheet2!$A:$E,4,0)</f>
        <v>5085.55</v>
      </c>
      <c r="S912">
        <f>VLOOKUP($A912,Sheet2!$A:$E,5,0)</f>
        <v>5191.6000000000004</v>
      </c>
      <c r="T912">
        <f t="shared" si="268"/>
        <v>0.05</v>
      </c>
      <c r="U912">
        <f t="shared" si="269"/>
        <v>0</v>
      </c>
      <c r="V912">
        <f t="shared" si="270"/>
        <v>88.550000000000182</v>
      </c>
      <c r="W912">
        <f t="shared" si="271"/>
        <v>192.3</v>
      </c>
      <c r="X912" s="5">
        <f t="shared" si="272"/>
        <v>134</v>
      </c>
      <c r="Y912">
        <f t="shared" si="273"/>
        <v>192.35000000000002</v>
      </c>
      <c r="Z912">
        <f t="shared" si="274"/>
        <v>85</v>
      </c>
      <c r="AA912">
        <f t="shared" si="275"/>
        <v>182.25</v>
      </c>
      <c r="AB912">
        <f>IF(Z912/X912&lt;'model parameter'!$B$2,'model parameter'!$B$2,IF(Y912/X912&gt;'model parameter'!$B$1,'model parameter'!$B$1,AA912/X912))</f>
        <v>1.1100000000000001</v>
      </c>
      <c r="AC912">
        <f t="shared" si="285"/>
        <v>0.26129458105268072</v>
      </c>
      <c r="AD912">
        <f t="shared" si="283"/>
        <v>6.8050902364228998</v>
      </c>
      <c r="AF912">
        <f t="shared" si="282"/>
        <v>0.63432835820895528</v>
      </c>
      <c r="AG912">
        <f t="shared" si="276"/>
        <v>1.4354477611940299</v>
      </c>
      <c r="AH912" s="14">
        <f t="shared" si="277"/>
        <v>10103.924524448999</v>
      </c>
      <c r="AI912">
        <f t="shared" si="278"/>
        <v>11100.17989796188</v>
      </c>
      <c r="AJ912" s="14">
        <f t="shared" si="279"/>
        <v>996.2553735128804</v>
      </c>
      <c r="AK912" s="14">
        <f t="shared" si="284"/>
        <v>40483.30912145257</v>
      </c>
      <c r="AL912">
        <f t="shared" si="280"/>
        <v>1.0986008328845083</v>
      </c>
      <c r="AM912">
        <f t="shared" si="286"/>
        <v>3.4527550551008174E-4</v>
      </c>
      <c r="AN912" s="15">
        <f t="shared" si="281"/>
        <v>1</v>
      </c>
    </row>
    <row r="913" spans="1:40" x14ac:dyDescent="0.25">
      <c r="A913" s="2">
        <v>40842</v>
      </c>
      <c r="B913" s="2">
        <v>40871</v>
      </c>
      <c r="C913" t="s">
        <v>15</v>
      </c>
      <c r="D913">
        <v>5200</v>
      </c>
      <c r="E913">
        <v>101</v>
      </c>
      <c r="F913">
        <v>112.9</v>
      </c>
      <c r="G913">
        <v>96.5</v>
      </c>
      <c r="H913">
        <v>108.1</v>
      </c>
      <c r="I913" t="s">
        <v>16</v>
      </c>
      <c r="J913">
        <v>148.85</v>
      </c>
      <c r="K913">
        <v>150</v>
      </c>
      <c r="L913">
        <v>135.15</v>
      </c>
      <c r="M913">
        <v>139.65</v>
      </c>
      <c r="N913">
        <v>5201.8</v>
      </c>
      <c r="O913">
        <v>249.85</v>
      </c>
      <c r="P913">
        <f>VLOOKUP($A913,Sheet2!$A:$E,2,0)</f>
        <v>5214.95</v>
      </c>
      <c r="Q913">
        <f>VLOOKUP($A913,Sheet2!$A:$E,3,0)</f>
        <v>5219.25</v>
      </c>
      <c r="R913">
        <f>VLOOKUP($A913,Sheet2!$A:$E,4,0)</f>
        <v>5196.1499999999996</v>
      </c>
      <c r="S913">
        <f>VLOOKUP($A913,Sheet2!$A:$E,5,0)</f>
        <v>5201.8</v>
      </c>
      <c r="T913">
        <f t="shared" si="268"/>
        <v>130.75</v>
      </c>
      <c r="U913">
        <f t="shared" si="269"/>
        <v>112.9</v>
      </c>
      <c r="V913">
        <f t="shared" si="270"/>
        <v>135.15</v>
      </c>
      <c r="W913">
        <f t="shared" si="271"/>
        <v>115.75</v>
      </c>
      <c r="X913" s="5">
        <f t="shared" si="272"/>
        <v>249.85</v>
      </c>
      <c r="Y913">
        <f t="shared" si="273"/>
        <v>280.75</v>
      </c>
      <c r="Z913">
        <f t="shared" si="274"/>
        <v>212.25</v>
      </c>
      <c r="AA913">
        <f t="shared" si="275"/>
        <v>247.75</v>
      </c>
      <c r="AB913">
        <f>IF(Z913/X913&lt;'model parameter'!$B$2,'model parameter'!$B$2,IF(Y913/X913&gt;'model parameter'!$B$1,'model parameter'!$B$1,AA913/X913))</f>
        <v>1.1100000000000001</v>
      </c>
      <c r="AC913">
        <f t="shared" si="285"/>
        <v>0.29003698496847563</v>
      </c>
      <c r="AD913">
        <f t="shared" si="283"/>
        <v>6.9150902364229001</v>
      </c>
      <c r="AF913">
        <f t="shared" si="282"/>
        <v>0.84950970582349417</v>
      </c>
      <c r="AG913">
        <f t="shared" si="276"/>
        <v>1.1236742045227137</v>
      </c>
      <c r="AH913" s="14">
        <f t="shared" si="277"/>
        <v>18798.487410978974</v>
      </c>
      <c r="AI913">
        <f t="shared" si="278"/>
        <v>20737.671329428176</v>
      </c>
      <c r="AJ913" s="14">
        <f t="shared" si="279"/>
        <v>1939.1839184492019</v>
      </c>
      <c r="AK913" s="14">
        <f t="shared" si="284"/>
        <v>42422.493039901776</v>
      </c>
      <c r="AL913">
        <f t="shared" si="280"/>
        <v>1.1031563804073221</v>
      </c>
      <c r="AM913">
        <f t="shared" si="286"/>
        <v>3.808928769018102E-4</v>
      </c>
      <c r="AN913" s="15">
        <f t="shared" si="281"/>
        <v>1</v>
      </c>
    </row>
    <row r="914" spans="1:40" x14ac:dyDescent="0.25">
      <c r="A914" s="2">
        <v>40844</v>
      </c>
      <c r="B914" s="2">
        <v>40871</v>
      </c>
      <c r="C914" t="s">
        <v>15</v>
      </c>
      <c r="D914">
        <v>5200</v>
      </c>
      <c r="E914">
        <v>50.4</v>
      </c>
      <c r="F914">
        <v>57.55</v>
      </c>
      <c r="G914">
        <v>45.7</v>
      </c>
      <c r="H914">
        <v>49</v>
      </c>
      <c r="I914" t="s">
        <v>16</v>
      </c>
      <c r="J914">
        <v>202.25</v>
      </c>
      <c r="K914">
        <v>248.4</v>
      </c>
      <c r="L914">
        <v>202.25</v>
      </c>
      <c r="M914">
        <v>230.55</v>
      </c>
      <c r="N914">
        <v>5360.7</v>
      </c>
      <c r="O914">
        <v>249.85</v>
      </c>
      <c r="P914">
        <f>VLOOKUP($A914,Sheet2!$A:$E,2,0)</f>
        <v>5341.9</v>
      </c>
      <c r="Q914">
        <f>VLOOKUP($A914,Sheet2!$A:$E,3,0)</f>
        <v>5399.7</v>
      </c>
      <c r="R914">
        <f>VLOOKUP($A914,Sheet2!$A:$E,4,0)</f>
        <v>5322.8</v>
      </c>
      <c r="S914">
        <f>VLOOKUP($A914,Sheet2!$A:$E,5,0)</f>
        <v>5360.7</v>
      </c>
      <c r="T914">
        <f t="shared" si="268"/>
        <v>48.699999999999818</v>
      </c>
      <c r="U914">
        <f t="shared" si="269"/>
        <v>57.55</v>
      </c>
      <c r="V914">
        <f t="shared" si="270"/>
        <v>202.25</v>
      </c>
      <c r="W914">
        <f t="shared" si="271"/>
        <v>245.39999999999964</v>
      </c>
      <c r="X914" s="5">
        <f t="shared" si="272"/>
        <v>252.65</v>
      </c>
      <c r="Y914">
        <f t="shared" si="273"/>
        <v>297.0999999999998</v>
      </c>
      <c r="Z914">
        <f t="shared" si="274"/>
        <v>252.65</v>
      </c>
      <c r="AA914">
        <f t="shared" si="275"/>
        <v>279.55</v>
      </c>
      <c r="AB914">
        <f>IF(Z914/X914&lt;'model parameter'!$B$2,'model parameter'!$B$2,IF(Y914/X914&gt;'model parameter'!$B$1,'model parameter'!$B$1,AA914/X914))</f>
        <v>1.1100000000000001</v>
      </c>
      <c r="AC914">
        <f t="shared" si="285"/>
        <v>0.321941053315008</v>
      </c>
      <c r="AD914">
        <f t="shared" si="283"/>
        <v>7.0250902364229004</v>
      </c>
      <c r="AF914">
        <f t="shared" si="282"/>
        <v>1</v>
      </c>
      <c r="AG914">
        <f t="shared" si="276"/>
        <v>1.1759350880664943</v>
      </c>
      <c r="AH914" s="14">
        <f t="shared" si="277"/>
        <v>19008.627903704775</v>
      </c>
      <c r="AI914">
        <f t="shared" si="278"/>
        <v>20970.601635928873</v>
      </c>
      <c r="AJ914" s="14">
        <f t="shared" si="279"/>
        <v>1961.9737322240981</v>
      </c>
      <c r="AK914" s="14">
        <f t="shared" si="284"/>
        <v>44384.466772125874</v>
      </c>
      <c r="AL914">
        <f t="shared" si="280"/>
        <v>1.1032149054715155</v>
      </c>
      <c r="AM914">
        <f t="shared" si="286"/>
        <v>4.2020669918600413E-4</v>
      </c>
      <c r="AN914" s="15">
        <f t="shared" si="281"/>
        <v>0</v>
      </c>
    </row>
    <row r="915" spans="1:40" x14ac:dyDescent="0.25">
      <c r="A915" s="2">
        <v>40847</v>
      </c>
      <c r="B915" s="2">
        <v>40871</v>
      </c>
      <c r="C915" t="s">
        <v>15</v>
      </c>
      <c r="D915">
        <v>5200</v>
      </c>
      <c r="E915">
        <v>51</v>
      </c>
      <c r="F915">
        <v>60.6</v>
      </c>
      <c r="G915">
        <v>48.55</v>
      </c>
      <c r="H915">
        <v>57.2</v>
      </c>
      <c r="I915" t="s">
        <v>16</v>
      </c>
      <c r="J915">
        <v>216.35</v>
      </c>
      <c r="K915">
        <v>224</v>
      </c>
      <c r="L915">
        <v>192.85</v>
      </c>
      <c r="M915">
        <v>200.2</v>
      </c>
      <c r="N915">
        <v>5326.6</v>
      </c>
      <c r="O915">
        <v>249.85</v>
      </c>
      <c r="P915">
        <f>VLOOKUP($A915,Sheet2!$A:$E,2,0)</f>
        <v>5358.9</v>
      </c>
      <c r="Q915">
        <f>VLOOKUP($A915,Sheet2!$A:$E,3,0)</f>
        <v>5360.25</v>
      </c>
      <c r="R915">
        <f>VLOOKUP($A915,Sheet2!$A:$E,4,0)</f>
        <v>5314.6</v>
      </c>
      <c r="S915">
        <f>VLOOKUP($A915,Sheet2!$A:$E,5,0)</f>
        <v>5326.6</v>
      </c>
      <c r="T915">
        <f t="shared" si="268"/>
        <v>63.75</v>
      </c>
      <c r="U915">
        <f t="shared" si="269"/>
        <v>60.6</v>
      </c>
      <c r="V915">
        <f t="shared" si="270"/>
        <v>192.85</v>
      </c>
      <c r="W915">
        <f t="shared" si="271"/>
        <v>208.80000000000018</v>
      </c>
      <c r="X915" s="5">
        <f t="shared" si="272"/>
        <v>267.35000000000002</v>
      </c>
      <c r="Y915">
        <f t="shared" si="273"/>
        <v>287.75</v>
      </c>
      <c r="Z915">
        <f t="shared" si="274"/>
        <v>253.45</v>
      </c>
      <c r="AA915">
        <f t="shared" si="275"/>
        <v>257.39999999999998</v>
      </c>
      <c r="AB915">
        <f>IF(Z915/X915&lt;'model parameter'!$B$2,'model parameter'!$B$2,IF(Y915/X915&gt;'model parameter'!$B$1,'model parameter'!$B$1,AA915/X915))</f>
        <v>0.96278286889844755</v>
      </c>
      <c r="AC915">
        <f t="shared" si="285"/>
        <v>0.30995933092681144</v>
      </c>
      <c r="AD915">
        <f t="shared" si="283"/>
        <v>6.9878731053213476</v>
      </c>
      <c r="AF915">
        <f t="shared" si="282"/>
        <v>0.9480082289134093</v>
      </c>
      <c r="AG915">
        <f t="shared" si="276"/>
        <v>1.0763044697961472</v>
      </c>
      <c r="AH915" s="14">
        <f t="shared" si="277"/>
        <v>20111.865490515222</v>
      </c>
      <c r="AI915">
        <f t="shared" si="278"/>
        <v>19243.7471773588</v>
      </c>
      <c r="AJ915" s="14">
        <f t="shared" si="279"/>
        <v>-868.11831315642121</v>
      </c>
      <c r="AK915" s="14">
        <f t="shared" si="284"/>
        <v>43516.348458969456</v>
      </c>
      <c r="AL915">
        <f t="shared" si="280"/>
        <v>0.95683551515567633</v>
      </c>
      <c r="AM915">
        <f t="shared" si="286"/>
        <v>4.0206869348750657E-4</v>
      </c>
      <c r="AN915" s="15">
        <f t="shared" si="281"/>
        <v>0</v>
      </c>
    </row>
    <row r="916" spans="1:40" x14ac:dyDescent="0.25">
      <c r="A916" s="2">
        <v>40848</v>
      </c>
      <c r="B916" s="2">
        <v>40871</v>
      </c>
      <c r="C916" t="s">
        <v>15</v>
      </c>
      <c r="D916">
        <v>5200</v>
      </c>
      <c r="E916">
        <v>66</v>
      </c>
      <c r="F916">
        <v>90.5</v>
      </c>
      <c r="G916">
        <v>59.35</v>
      </c>
      <c r="H916">
        <v>76.2</v>
      </c>
      <c r="I916" t="s">
        <v>16</v>
      </c>
      <c r="J916">
        <v>177.05</v>
      </c>
      <c r="K916">
        <v>192.95</v>
      </c>
      <c r="L916">
        <v>149.19999999999999</v>
      </c>
      <c r="M916">
        <v>164.75</v>
      </c>
      <c r="N916">
        <v>5257.95</v>
      </c>
      <c r="O916">
        <v>249.85</v>
      </c>
      <c r="P916">
        <f>VLOOKUP($A916,Sheet2!$A:$E,2,0)</f>
        <v>5278.6</v>
      </c>
      <c r="Q916">
        <f>VLOOKUP($A916,Sheet2!$A:$E,3,0)</f>
        <v>5310.85</v>
      </c>
      <c r="R916">
        <f>VLOOKUP($A916,Sheet2!$A:$E,4,0)</f>
        <v>5238.3</v>
      </c>
      <c r="S916">
        <f>VLOOKUP($A916,Sheet2!$A:$E,5,0)</f>
        <v>5257.95</v>
      </c>
      <c r="T916">
        <f t="shared" si="268"/>
        <v>82.099999999999454</v>
      </c>
      <c r="U916">
        <f t="shared" si="269"/>
        <v>90.5</v>
      </c>
      <c r="V916">
        <f t="shared" si="270"/>
        <v>149.19999999999999</v>
      </c>
      <c r="W916">
        <f t="shared" si="271"/>
        <v>170.20000000000073</v>
      </c>
      <c r="X916" s="5">
        <f t="shared" si="272"/>
        <v>243.05</v>
      </c>
      <c r="Y916">
        <f t="shared" si="273"/>
        <v>275.04999999999944</v>
      </c>
      <c r="Z916">
        <f t="shared" si="274"/>
        <v>229.55000000000072</v>
      </c>
      <c r="AA916">
        <f t="shared" si="275"/>
        <v>240.95</v>
      </c>
      <c r="AB916">
        <f>IF(Z916/X916&lt;'model parameter'!$B$2,'model parameter'!$B$2,IF(Y916/X916&gt;'model parameter'!$B$1,'model parameter'!$B$1,AA916/X916))</f>
        <v>1.1100000000000001</v>
      </c>
      <c r="AC916">
        <f t="shared" si="285"/>
        <v>0.34405485732876073</v>
      </c>
      <c r="AD916">
        <f t="shared" si="283"/>
        <v>7.097873105321348</v>
      </c>
      <c r="AF916">
        <f t="shared" si="282"/>
        <v>0.94445587327710645</v>
      </c>
      <c r="AG916">
        <f t="shared" si="276"/>
        <v>1.1316601522320486</v>
      </c>
      <c r="AH916" s="14">
        <f t="shared" si="277"/>
        <v>18288.146214359174</v>
      </c>
      <c r="AI916">
        <f t="shared" si="278"/>
        <v>20171.9834422122</v>
      </c>
      <c r="AJ916" s="14">
        <f t="shared" si="279"/>
        <v>1883.837227853026</v>
      </c>
      <c r="AK916" s="14">
        <f t="shared" si="284"/>
        <v>45400.185686822486</v>
      </c>
      <c r="AL916">
        <f t="shared" si="280"/>
        <v>1.1030086486499056</v>
      </c>
      <c r="AM916">
        <f t="shared" si="286"/>
        <v>4.4348524626808771E-4</v>
      </c>
      <c r="AN916" s="15">
        <f t="shared" si="281"/>
        <v>0</v>
      </c>
    </row>
    <row r="917" spans="1:40" x14ac:dyDescent="0.25">
      <c r="A917" s="2">
        <v>40849</v>
      </c>
      <c r="B917" s="2">
        <v>40871</v>
      </c>
      <c r="C917" t="s">
        <v>15</v>
      </c>
      <c r="D917">
        <v>5200</v>
      </c>
      <c r="E917">
        <v>88.2</v>
      </c>
      <c r="F917">
        <v>93.1</v>
      </c>
      <c r="G917">
        <v>61.35</v>
      </c>
      <c r="H917">
        <v>81.3</v>
      </c>
      <c r="I917" t="s">
        <v>16</v>
      </c>
      <c r="J917">
        <v>147.85</v>
      </c>
      <c r="K917">
        <v>193.65</v>
      </c>
      <c r="L917">
        <v>140</v>
      </c>
      <c r="M917">
        <v>159.35</v>
      </c>
      <c r="N917">
        <v>5258.45</v>
      </c>
      <c r="O917">
        <v>249.85</v>
      </c>
      <c r="P917">
        <f>VLOOKUP($A917,Sheet2!$A:$E,2,0)</f>
        <v>5216.75</v>
      </c>
      <c r="Q917">
        <f>VLOOKUP($A917,Sheet2!$A:$E,3,0)</f>
        <v>5300.1</v>
      </c>
      <c r="R917">
        <f>VLOOKUP($A917,Sheet2!$A:$E,4,0)</f>
        <v>5204.95</v>
      </c>
      <c r="S917">
        <f>VLOOKUP($A917,Sheet2!$A:$E,5,0)</f>
        <v>5258.45</v>
      </c>
      <c r="T917">
        <f t="shared" si="268"/>
        <v>93.549999999999272</v>
      </c>
      <c r="U917">
        <f t="shared" si="269"/>
        <v>93.1</v>
      </c>
      <c r="V917">
        <f t="shared" si="270"/>
        <v>140</v>
      </c>
      <c r="W917">
        <f t="shared" si="271"/>
        <v>161.45000000000073</v>
      </c>
      <c r="X917" s="5">
        <f t="shared" si="272"/>
        <v>236.05</v>
      </c>
      <c r="Y917">
        <f t="shared" si="273"/>
        <v>287.19999999999925</v>
      </c>
      <c r="Z917">
        <f t="shared" si="274"/>
        <v>222.80000000000072</v>
      </c>
      <c r="AA917">
        <f t="shared" si="275"/>
        <v>240.64999999999998</v>
      </c>
      <c r="AB917">
        <f>IF(Z917/X917&lt;'model parameter'!$B$2,'model parameter'!$B$2,IF(Y917/X917&gt;'model parameter'!$B$1,'model parameter'!$B$1,AA917/X917))</f>
        <v>1.1100000000000001</v>
      </c>
      <c r="AC917">
        <f t="shared" si="285"/>
        <v>0.38190089163492447</v>
      </c>
      <c r="AD917">
        <f t="shared" si="283"/>
        <v>7.2078731053213483</v>
      </c>
      <c r="AF917">
        <f t="shared" si="282"/>
        <v>0.94386782461343233</v>
      </c>
      <c r="AG917">
        <f t="shared" si="276"/>
        <v>1.2166913789451355</v>
      </c>
      <c r="AH917" s="14">
        <f t="shared" si="277"/>
        <v>17762.794982544674</v>
      </c>
      <c r="AI917">
        <f t="shared" si="278"/>
        <v>19589.657675960461</v>
      </c>
      <c r="AJ917" s="14">
        <f t="shared" si="279"/>
        <v>1826.8626934157874</v>
      </c>
      <c r="AK917" s="14">
        <f t="shared" si="284"/>
        <v>47227.048380238273</v>
      </c>
      <c r="AL917">
        <f t="shared" si="280"/>
        <v>1.1028477047227663</v>
      </c>
      <c r="AM917">
        <f t="shared" si="286"/>
        <v>4.8909668592517132E-4</v>
      </c>
      <c r="AN917" s="15">
        <f t="shared" si="281"/>
        <v>0</v>
      </c>
    </row>
    <row r="918" spans="1:40" x14ac:dyDescent="0.25">
      <c r="A918" s="2">
        <v>40850</v>
      </c>
      <c r="B918" s="2">
        <v>40871</v>
      </c>
      <c r="C918" t="s">
        <v>15</v>
      </c>
      <c r="D918">
        <v>5200</v>
      </c>
      <c r="E918">
        <v>85</v>
      </c>
      <c r="F918">
        <v>108.3</v>
      </c>
      <c r="G918">
        <v>70</v>
      </c>
      <c r="H918">
        <v>75.95</v>
      </c>
      <c r="I918" t="s">
        <v>16</v>
      </c>
      <c r="J918">
        <v>146.94999999999999</v>
      </c>
      <c r="K918">
        <v>180</v>
      </c>
      <c r="L918">
        <v>128.25</v>
      </c>
      <c r="M918">
        <v>167.9</v>
      </c>
      <c r="N918">
        <v>5265.75</v>
      </c>
      <c r="O918">
        <v>249.85</v>
      </c>
      <c r="P918">
        <f>VLOOKUP($A918,Sheet2!$A:$E,2,0)</f>
        <v>5241.55</v>
      </c>
      <c r="Q918">
        <f>VLOOKUP($A918,Sheet2!$A:$E,3,0)</f>
        <v>5281.6</v>
      </c>
      <c r="R918">
        <f>VLOOKUP($A918,Sheet2!$A:$E,4,0)</f>
        <v>5201.8500000000004</v>
      </c>
      <c r="S918">
        <f>VLOOKUP($A918,Sheet2!$A:$E,5,0)</f>
        <v>5265.75</v>
      </c>
      <c r="T918">
        <f t="shared" si="268"/>
        <v>98.399999999999636</v>
      </c>
      <c r="U918">
        <f t="shared" si="269"/>
        <v>108.3</v>
      </c>
      <c r="V918">
        <f t="shared" si="270"/>
        <v>128.25</v>
      </c>
      <c r="W918">
        <f t="shared" si="271"/>
        <v>151.60000000000036</v>
      </c>
      <c r="X918" s="5">
        <f t="shared" si="272"/>
        <v>231.95</v>
      </c>
      <c r="Y918">
        <f t="shared" si="273"/>
        <v>278.39999999999964</v>
      </c>
      <c r="Z918">
        <f t="shared" si="274"/>
        <v>221.60000000000036</v>
      </c>
      <c r="AA918">
        <f t="shared" si="275"/>
        <v>243.85000000000002</v>
      </c>
      <c r="AB918">
        <f>IF(Z918/X918&lt;'model parameter'!$B$2,'model parameter'!$B$2,IF(Y918/X918&gt;'model parameter'!$B$1,'model parameter'!$B$1,AA918/X918))</f>
        <v>1.1100000000000001</v>
      </c>
      <c r="AC918">
        <f t="shared" si="285"/>
        <v>0.42390998971476618</v>
      </c>
      <c r="AD918">
        <f t="shared" si="283"/>
        <v>7.3178731053213486</v>
      </c>
      <c r="AF918">
        <f t="shared" si="282"/>
        <v>0.95537831429187481</v>
      </c>
      <c r="AG918">
        <f t="shared" si="276"/>
        <v>1.2002586764388863</v>
      </c>
      <c r="AH918" s="14">
        <f t="shared" si="277"/>
        <v>17455.089261053326</v>
      </c>
      <c r="AI918">
        <f t="shared" si="278"/>
        <v>19248.581155727294</v>
      </c>
      <c r="AJ918" s="14">
        <f t="shared" si="279"/>
        <v>1793.4918946739672</v>
      </c>
      <c r="AK918" s="14">
        <f t="shared" si="284"/>
        <v>49020.540274912244</v>
      </c>
      <c r="AL918">
        <f t="shared" si="280"/>
        <v>1.1027489385961318</v>
      </c>
      <c r="AM918">
        <f t="shared" si="286"/>
        <v>5.3935085127486827E-4</v>
      </c>
      <c r="AN918" s="15">
        <f t="shared" si="281"/>
        <v>0</v>
      </c>
    </row>
    <row r="919" spans="1:40" x14ac:dyDescent="0.25">
      <c r="A919" s="2">
        <v>40851</v>
      </c>
      <c r="B919" s="2">
        <v>40871</v>
      </c>
      <c r="C919" t="s">
        <v>15</v>
      </c>
      <c r="D919">
        <v>5200</v>
      </c>
      <c r="E919">
        <v>60</v>
      </c>
      <c r="F919">
        <v>72</v>
      </c>
      <c r="G919">
        <v>51.15</v>
      </c>
      <c r="H919">
        <v>58.45</v>
      </c>
      <c r="I919" t="s">
        <v>16</v>
      </c>
      <c r="J919">
        <v>198.2</v>
      </c>
      <c r="K919">
        <v>201</v>
      </c>
      <c r="L919">
        <v>154</v>
      </c>
      <c r="M919">
        <v>172.25</v>
      </c>
      <c r="N919">
        <v>5284.2</v>
      </c>
      <c r="O919">
        <v>249.85</v>
      </c>
      <c r="P919">
        <f>VLOOKUP($A919,Sheet2!$A:$E,2,0)</f>
        <v>5325.4</v>
      </c>
      <c r="Q919">
        <f>VLOOKUP($A919,Sheet2!$A:$E,3,0)</f>
        <v>5326.45</v>
      </c>
      <c r="R919">
        <f>VLOOKUP($A919,Sheet2!$A:$E,4,0)</f>
        <v>5256.8</v>
      </c>
      <c r="S919">
        <f>VLOOKUP($A919,Sheet2!$A:$E,5,0)</f>
        <v>5284.2</v>
      </c>
      <c r="T919">
        <f t="shared" si="268"/>
        <v>74.550000000000182</v>
      </c>
      <c r="U919">
        <f t="shared" si="269"/>
        <v>72</v>
      </c>
      <c r="V919">
        <f t="shared" si="270"/>
        <v>154</v>
      </c>
      <c r="W919">
        <f t="shared" si="271"/>
        <v>177.59999999999945</v>
      </c>
      <c r="X919" s="5">
        <f t="shared" si="272"/>
        <v>258.2</v>
      </c>
      <c r="Y919">
        <f t="shared" si="273"/>
        <v>275.55000000000018</v>
      </c>
      <c r="Z919">
        <f t="shared" si="274"/>
        <v>226</v>
      </c>
      <c r="AA919">
        <f t="shared" si="275"/>
        <v>230.7</v>
      </c>
      <c r="AB919">
        <f>IF(Z919/X919&lt;'model parameter'!$B$2,'model parameter'!$B$2,IF(Y919/X919&gt;'model parameter'!$B$1,'model parameter'!$B$1,AA919/X919))</f>
        <v>0.89349341595662279</v>
      </c>
      <c r="AC919">
        <f t="shared" si="285"/>
        <v>0.37876078476838326</v>
      </c>
      <c r="AD919">
        <f t="shared" si="283"/>
        <v>7.2113665212779718</v>
      </c>
      <c r="AF919">
        <f t="shared" si="282"/>
        <v>0.87529047250193648</v>
      </c>
      <c r="AG919">
        <f t="shared" si="276"/>
        <v>1.0671959721146405</v>
      </c>
      <c r="AH919" s="14">
        <f t="shared" si="277"/>
        <v>19425.156380357701</v>
      </c>
      <c r="AI919">
        <f t="shared" si="278"/>
        <v>17242.7049690034</v>
      </c>
      <c r="AJ919" s="14">
        <f t="shared" si="279"/>
        <v>-2182.4514113543009</v>
      </c>
      <c r="AK919" s="14">
        <f t="shared" si="284"/>
        <v>46838.088863557947</v>
      </c>
      <c r="AL919">
        <f t="shared" si="280"/>
        <v>0.88764819347548995</v>
      </c>
      <c r="AM919">
        <f t="shared" si="286"/>
        <v>4.7875380878360449E-4</v>
      </c>
      <c r="AN919" s="15">
        <f t="shared" si="281"/>
        <v>0</v>
      </c>
    </row>
    <row r="920" spans="1:40" x14ac:dyDescent="0.25">
      <c r="A920" s="2">
        <v>40855</v>
      </c>
      <c r="B920" s="2">
        <v>40871</v>
      </c>
      <c r="C920" t="s">
        <v>15</v>
      </c>
      <c r="D920">
        <v>5200</v>
      </c>
      <c r="E920">
        <v>56</v>
      </c>
      <c r="F920">
        <v>74</v>
      </c>
      <c r="G920">
        <v>49</v>
      </c>
      <c r="H920">
        <v>52.95</v>
      </c>
      <c r="I920" t="s">
        <v>16</v>
      </c>
      <c r="J920">
        <v>174.9</v>
      </c>
      <c r="K920">
        <v>178.65</v>
      </c>
      <c r="L920">
        <v>140.80000000000001</v>
      </c>
      <c r="M920">
        <v>165.55</v>
      </c>
      <c r="N920">
        <v>5289.35</v>
      </c>
      <c r="O920">
        <v>249.85</v>
      </c>
      <c r="P920">
        <f>VLOOKUP($A920,Sheet2!$A:$E,2,0)</f>
        <v>5292.25</v>
      </c>
      <c r="Q920">
        <f>VLOOKUP($A920,Sheet2!$A:$E,3,0)</f>
        <v>5304.25</v>
      </c>
      <c r="R920">
        <f>VLOOKUP($A920,Sheet2!$A:$E,4,0)</f>
        <v>5252</v>
      </c>
      <c r="S920">
        <f>VLOOKUP($A920,Sheet2!$A:$E,5,0)</f>
        <v>5289.35</v>
      </c>
      <c r="T920">
        <f t="shared" si="268"/>
        <v>74.399999999999636</v>
      </c>
      <c r="U920">
        <f t="shared" si="269"/>
        <v>74</v>
      </c>
      <c r="V920">
        <f t="shared" si="270"/>
        <v>140.80000000000001</v>
      </c>
      <c r="W920">
        <f t="shared" si="271"/>
        <v>153.25</v>
      </c>
      <c r="X920" s="5">
        <f t="shared" si="272"/>
        <v>230.9</v>
      </c>
      <c r="Y920">
        <f t="shared" si="273"/>
        <v>253.04999999999964</v>
      </c>
      <c r="Z920">
        <f t="shared" si="274"/>
        <v>202.25</v>
      </c>
      <c r="AA920">
        <f t="shared" si="275"/>
        <v>218.5</v>
      </c>
      <c r="AB920">
        <f>IF(Z920/X920&lt;'model parameter'!$B$2,'model parameter'!$B$2,IF(Y920/X920&gt;'model parameter'!$B$1,'model parameter'!$B$1,AA920/X920))</f>
        <v>0.9462970983109571</v>
      </c>
      <c r="AC920">
        <f t="shared" si="285"/>
        <v>0.35842023158030206</v>
      </c>
      <c r="AD920">
        <f t="shared" si="283"/>
        <v>7.1576636195889289</v>
      </c>
      <c r="AF920">
        <f t="shared" si="282"/>
        <v>0.8759203118233001</v>
      </c>
      <c r="AG920">
        <f t="shared" si="276"/>
        <v>1.0959289735816355</v>
      </c>
      <c r="AH920" s="14">
        <f t="shared" si="277"/>
        <v>17376.286576281149</v>
      </c>
      <c r="AI920">
        <f t="shared" si="278"/>
        <v>16328.371076047</v>
      </c>
      <c r="AJ920" s="14">
        <f t="shared" si="279"/>
        <v>-1047.9155002341486</v>
      </c>
      <c r="AK920" s="14">
        <f t="shared" si="284"/>
        <v>45790.173363323796</v>
      </c>
      <c r="AL920">
        <f t="shared" si="280"/>
        <v>0.93969278213536334</v>
      </c>
      <c r="AM920">
        <f t="shared" si="286"/>
        <v>4.4988149853376707E-4</v>
      </c>
      <c r="AN920" s="15">
        <f t="shared" si="281"/>
        <v>0</v>
      </c>
    </row>
    <row r="921" spans="1:40" x14ac:dyDescent="0.25">
      <c r="A921" s="2">
        <v>40856</v>
      </c>
      <c r="B921" s="2">
        <v>40871</v>
      </c>
      <c r="C921" t="s">
        <v>15</v>
      </c>
      <c r="D921">
        <v>5200</v>
      </c>
      <c r="E921">
        <v>49</v>
      </c>
      <c r="F921">
        <v>84.6</v>
      </c>
      <c r="G921">
        <v>45.4</v>
      </c>
      <c r="H921">
        <v>78.95</v>
      </c>
      <c r="I921" t="s">
        <v>16</v>
      </c>
      <c r="J921">
        <v>173.05</v>
      </c>
      <c r="K921">
        <v>175.55</v>
      </c>
      <c r="L921">
        <v>106.05</v>
      </c>
      <c r="M921">
        <v>112.6</v>
      </c>
      <c r="N921">
        <v>5221.05</v>
      </c>
      <c r="O921">
        <v>249.85</v>
      </c>
      <c r="P921">
        <f>VLOOKUP($A921,Sheet2!$A:$E,2,0)</f>
        <v>5309.7</v>
      </c>
      <c r="Q921">
        <f>VLOOKUP($A921,Sheet2!$A:$E,3,0)</f>
        <v>5317.5</v>
      </c>
      <c r="R921">
        <f>VLOOKUP($A921,Sheet2!$A:$E,4,0)</f>
        <v>5211.75</v>
      </c>
      <c r="S921">
        <f>VLOOKUP($A921,Sheet2!$A:$E,5,0)</f>
        <v>5221.05</v>
      </c>
      <c r="T921">
        <f t="shared" si="268"/>
        <v>58.050000000000182</v>
      </c>
      <c r="U921">
        <f t="shared" si="269"/>
        <v>84.6</v>
      </c>
      <c r="V921">
        <f t="shared" si="270"/>
        <v>106.05</v>
      </c>
      <c r="W921">
        <f t="shared" si="271"/>
        <v>162.89999999999964</v>
      </c>
      <c r="X921" s="5">
        <f t="shared" si="272"/>
        <v>222.05</v>
      </c>
      <c r="Y921">
        <f t="shared" si="273"/>
        <v>233.60000000000019</v>
      </c>
      <c r="Z921">
        <f t="shared" si="274"/>
        <v>190.64999999999998</v>
      </c>
      <c r="AA921">
        <f t="shared" si="275"/>
        <v>191.55</v>
      </c>
      <c r="AB921">
        <f>IF(Z921/X921&lt;'model parameter'!$B$2,'model parameter'!$B$2,IF(Y921/X921&gt;'model parameter'!$B$1,'model parameter'!$B$1,AA921/X921))</f>
        <v>0.86264354875028149</v>
      </c>
      <c r="AC921">
        <f t="shared" si="285"/>
        <v>0.30918890051432946</v>
      </c>
      <c r="AD921">
        <f t="shared" si="283"/>
        <v>7.02030716833921</v>
      </c>
      <c r="AF921">
        <f t="shared" si="282"/>
        <v>0.85859040756586336</v>
      </c>
      <c r="AG921">
        <f t="shared" si="276"/>
        <v>1.0520153118666975</v>
      </c>
      <c r="AH921" s="14">
        <f t="shared" si="277"/>
        <v>16712.092518915673</v>
      </c>
      <c r="AI921">
        <f t="shared" si="278"/>
        <v>14308.592517426099</v>
      </c>
      <c r="AJ921" s="14">
        <f t="shared" si="279"/>
        <v>-2403.5000014895741</v>
      </c>
      <c r="AK921" s="14">
        <f t="shared" si="284"/>
        <v>43386.673361834226</v>
      </c>
      <c r="AL921">
        <f t="shared" si="280"/>
        <v>0.85618198326935069</v>
      </c>
      <c r="AM921">
        <f t="shared" si="286"/>
        <v>3.8518043365082819E-4</v>
      </c>
      <c r="AN921" s="15">
        <f t="shared" si="281"/>
        <v>0</v>
      </c>
    </row>
    <row r="922" spans="1:40" x14ac:dyDescent="0.25">
      <c r="A922" s="2">
        <v>40858</v>
      </c>
      <c r="B922" s="2">
        <v>40871</v>
      </c>
      <c r="C922" t="s">
        <v>15</v>
      </c>
      <c r="D922">
        <v>5200</v>
      </c>
      <c r="E922">
        <v>97</v>
      </c>
      <c r="F922">
        <v>114</v>
      </c>
      <c r="G922">
        <v>81.349999999999994</v>
      </c>
      <c r="H922">
        <v>94.15</v>
      </c>
      <c r="I922" t="s">
        <v>16</v>
      </c>
      <c r="J922">
        <v>92.45</v>
      </c>
      <c r="K922">
        <v>99</v>
      </c>
      <c r="L922">
        <v>75.150000000000006</v>
      </c>
      <c r="M922">
        <v>83.9</v>
      </c>
      <c r="N922">
        <v>5168.8500000000004</v>
      </c>
      <c r="O922">
        <v>249.85</v>
      </c>
      <c r="P922">
        <f>VLOOKUP($A922,Sheet2!$A:$E,2,0)</f>
        <v>5159.75</v>
      </c>
      <c r="Q922">
        <f>VLOOKUP($A922,Sheet2!$A:$E,3,0)</f>
        <v>5198.6000000000004</v>
      </c>
      <c r="R922">
        <f>VLOOKUP($A922,Sheet2!$A:$E,4,0)</f>
        <v>5142.25</v>
      </c>
      <c r="S922">
        <f>VLOOKUP($A922,Sheet2!$A:$E,5,0)</f>
        <v>5168.8500000000004</v>
      </c>
      <c r="T922">
        <f t="shared" si="268"/>
        <v>100.39999999999964</v>
      </c>
      <c r="U922">
        <f t="shared" si="269"/>
        <v>114</v>
      </c>
      <c r="V922">
        <f t="shared" si="270"/>
        <v>75.150000000000006</v>
      </c>
      <c r="W922">
        <f t="shared" si="271"/>
        <v>79.950000000000728</v>
      </c>
      <c r="X922" s="5">
        <f t="shared" si="272"/>
        <v>189.45</v>
      </c>
      <c r="Y922">
        <f t="shared" si="273"/>
        <v>199.39999999999964</v>
      </c>
      <c r="Z922">
        <f t="shared" si="274"/>
        <v>161.30000000000072</v>
      </c>
      <c r="AA922">
        <f t="shared" si="275"/>
        <v>178.05</v>
      </c>
      <c r="AB922">
        <f>IF(Z922/X922&lt;'model parameter'!$B$2,'model parameter'!$B$2,IF(Y922/X922&gt;'model parameter'!$B$1,'model parameter'!$B$1,AA922/X922))</f>
        <v>0.9398258115597784</v>
      </c>
      <c r="AC922">
        <f t="shared" si="285"/>
        <v>0.29058370935115529</v>
      </c>
      <c r="AD922">
        <f t="shared" si="283"/>
        <v>6.9601329798989884</v>
      </c>
      <c r="AF922">
        <f t="shared" si="282"/>
        <v>0.85141198205331603</v>
      </c>
      <c r="AG922">
        <f t="shared" si="276"/>
        <v>1.0525204539456303</v>
      </c>
      <c r="AH922" s="14">
        <f t="shared" si="277"/>
        <v>14265.456782179574</v>
      </c>
      <c r="AI922">
        <f t="shared" si="278"/>
        <v>13296.8296030891</v>
      </c>
      <c r="AJ922" s="14">
        <f t="shared" si="279"/>
        <v>-968.62717909047387</v>
      </c>
      <c r="AK922" s="14">
        <f t="shared" si="284"/>
        <v>42418.046182743754</v>
      </c>
      <c r="AL922">
        <f t="shared" si="280"/>
        <v>0.93209981328459923</v>
      </c>
      <c r="AM922">
        <f t="shared" si="286"/>
        <v>3.5902661028681791E-4</v>
      </c>
      <c r="AN922" s="15">
        <f t="shared" si="281"/>
        <v>0</v>
      </c>
    </row>
    <row r="923" spans="1:40" x14ac:dyDescent="0.25">
      <c r="A923" s="2">
        <v>40861</v>
      </c>
      <c r="B923" s="2">
        <v>40871</v>
      </c>
      <c r="C923" t="s">
        <v>15</v>
      </c>
      <c r="D923">
        <v>5200</v>
      </c>
      <c r="E923">
        <v>70</v>
      </c>
      <c r="F923">
        <v>111</v>
      </c>
      <c r="G923">
        <v>60.2</v>
      </c>
      <c r="H923">
        <v>106.15</v>
      </c>
      <c r="I923" t="s">
        <v>16</v>
      </c>
      <c r="J923">
        <v>95.1</v>
      </c>
      <c r="K923">
        <v>107.9</v>
      </c>
      <c r="L923">
        <v>56.65</v>
      </c>
      <c r="M923">
        <v>60.8</v>
      </c>
      <c r="N923">
        <v>5148.3500000000004</v>
      </c>
      <c r="O923">
        <v>249.85</v>
      </c>
      <c r="P923">
        <f>VLOOKUP($A923,Sheet2!$A:$E,2,0)</f>
        <v>5217.3500000000004</v>
      </c>
      <c r="Q923">
        <f>VLOOKUP($A923,Sheet2!$A:$E,3,0)</f>
        <v>5228.8999999999996</v>
      </c>
      <c r="R923">
        <f>VLOOKUP($A923,Sheet2!$A:$E,4,0)</f>
        <v>5140.55</v>
      </c>
      <c r="S923">
        <f>VLOOKUP($A923,Sheet2!$A:$E,5,0)</f>
        <v>5148.3500000000004</v>
      </c>
      <c r="T923">
        <f t="shared" si="268"/>
        <v>79</v>
      </c>
      <c r="U923">
        <f t="shared" si="269"/>
        <v>111</v>
      </c>
      <c r="V923">
        <f t="shared" si="270"/>
        <v>56.65</v>
      </c>
      <c r="W923">
        <f t="shared" si="271"/>
        <v>89.099999999999454</v>
      </c>
      <c r="X923" s="5">
        <f t="shared" si="272"/>
        <v>165.1</v>
      </c>
      <c r="Y923">
        <f t="shared" si="273"/>
        <v>186.9</v>
      </c>
      <c r="Z923">
        <f t="shared" si="274"/>
        <v>149.29999999999944</v>
      </c>
      <c r="AA923">
        <f t="shared" si="275"/>
        <v>166.95</v>
      </c>
      <c r="AB923">
        <f>IF(Z923/X923&lt;'model parameter'!$B$2,'model parameter'!$B$2,IF(Y923/X923&gt;'model parameter'!$B$1,'model parameter'!$B$1,AA923/X923))</f>
        <v>1.1100000000000001</v>
      </c>
      <c r="AC923">
        <f t="shared" si="285"/>
        <v>0.32254791737978239</v>
      </c>
      <c r="AD923">
        <f t="shared" si="283"/>
        <v>7.0701329798989887</v>
      </c>
      <c r="AF923">
        <f t="shared" si="282"/>
        <v>0.90430042398546007</v>
      </c>
      <c r="AG923">
        <f t="shared" si="276"/>
        <v>1.1320411871592975</v>
      </c>
      <c r="AH923" s="14">
        <f t="shared" si="277"/>
        <v>12437.98499722485</v>
      </c>
      <c r="AI923">
        <f t="shared" si="278"/>
        <v>13687.370088023181</v>
      </c>
      <c r="AJ923" s="14">
        <f t="shared" si="279"/>
        <v>1249.3850907983306</v>
      </c>
      <c r="AK923" s="14">
        <f t="shared" si="284"/>
        <v>43667.431273542083</v>
      </c>
      <c r="AL923">
        <f t="shared" si="280"/>
        <v>1.1004491556371143</v>
      </c>
      <c r="AM923">
        <f t="shared" si="286"/>
        <v>3.9509053014138409E-4</v>
      </c>
      <c r="AN923" s="15">
        <f t="shared" si="281"/>
        <v>0</v>
      </c>
    </row>
    <row r="924" spans="1:40" x14ac:dyDescent="0.25">
      <c r="A924" s="2">
        <v>40862</v>
      </c>
      <c r="B924" s="2">
        <v>40871</v>
      </c>
      <c r="C924" t="s">
        <v>15</v>
      </c>
      <c r="D924">
        <v>5200</v>
      </c>
      <c r="E924">
        <v>115.1</v>
      </c>
      <c r="F924">
        <v>162</v>
      </c>
      <c r="G924">
        <v>91</v>
      </c>
      <c r="H924">
        <v>148.44999999999999</v>
      </c>
      <c r="I924" t="s">
        <v>16</v>
      </c>
      <c r="J924">
        <v>52.1</v>
      </c>
      <c r="K924">
        <v>65.3</v>
      </c>
      <c r="L924">
        <v>26.6</v>
      </c>
      <c r="M924">
        <v>31.1</v>
      </c>
      <c r="N924">
        <v>5068.5</v>
      </c>
      <c r="O924">
        <v>249.85</v>
      </c>
      <c r="P924">
        <f>VLOOKUP($A924,Sheet2!$A:$E,2,0)</f>
        <v>5131.2</v>
      </c>
      <c r="Q924">
        <f>VLOOKUP($A924,Sheet2!$A:$E,3,0)</f>
        <v>5158.75</v>
      </c>
      <c r="R924">
        <f>VLOOKUP($A924,Sheet2!$A:$E,4,0)</f>
        <v>5052.8500000000004</v>
      </c>
      <c r="S924">
        <f>VLOOKUP($A924,Sheet2!$A:$E,5,0)</f>
        <v>5068.5</v>
      </c>
      <c r="T924">
        <f t="shared" si="268"/>
        <v>106.55000000000018</v>
      </c>
      <c r="U924">
        <f t="shared" si="269"/>
        <v>162</v>
      </c>
      <c r="V924">
        <f t="shared" si="270"/>
        <v>26.6</v>
      </c>
      <c r="W924">
        <f t="shared" si="271"/>
        <v>49.75</v>
      </c>
      <c r="X924" s="5">
        <f t="shared" si="272"/>
        <v>167.2</v>
      </c>
      <c r="Y924">
        <f t="shared" si="273"/>
        <v>188.6</v>
      </c>
      <c r="Z924">
        <f t="shared" si="274"/>
        <v>140.75</v>
      </c>
      <c r="AA924">
        <f t="shared" si="275"/>
        <v>179.54999999999998</v>
      </c>
      <c r="AB924">
        <f>IF(Z924/X924&lt;'model parameter'!$B$2,'model parameter'!$B$2,IF(Y924/X924&gt;'model parameter'!$B$1,'model parameter'!$B$1,AA924/X924))</f>
        <v>1.1100000000000001</v>
      </c>
      <c r="AC924">
        <f t="shared" si="285"/>
        <v>0.35802818829155847</v>
      </c>
      <c r="AD924">
        <f t="shared" si="283"/>
        <v>7.180132979898989</v>
      </c>
      <c r="AF924">
        <f t="shared" si="282"/>
        <v>0.84180622009569384</v>
      </c>
      <c r="AG924">
        <f t="shared" si="276"/>
        <v>1.1279904306220097</v>
      </c>
      <c r="AH924" s="14">
        <f t="shared" si="277"/>
        <v>12595.5903667692</v>
      </c>
      <c r="AI924">
        <f t="shared" si="278"/>
        <v>13862.067817898704</v>
      </c>
      <c r="AJ924" s="14">
        <f t="shared" si="279"/>
        <v>1266.4774511295036</v>
      </c>
      <c r="AK924" s="14">
        <f t="shared" si="284"/>
        <v>44933.908724671586</v>
      </c>
      <c r="AL924">
        <f t="shared" si="280"/>
        <v>1.1005492727415809</v>
      </c>
      <c r="AM924">
        <f t="shared" si="286"/>
        <v>4.3481659561418588E-4</v>
      </c>
      <c r="AN924" s="15">
        <f t="shared" si="281"/>
        <v>1</v>
      </c>
    </row>
    <row r="925" spans="1:40" x14ac:dyDescent="0.25">
      <c r="A925" s="2">
        <v>40863</v>
      </c>
      <c r="B925" s="2">
        <v>40871</v>
      </c>
      <c r="C925" t="s">
        <v>15</v>
      </c>
      <c r="D925">
        <v>5200</v>
      </c>
      <c r="E925">
        <v>175</v>
      </c>
      <c r="F925">
        <v>212.85</v>
      </c>
      <c r="G925">
        <v>140.65</v>
      </c>
      <c r="H925">
        <v>171.3</v>
      </c>
      <c r="I925" t="s">
        <v>16</v>
      </c>
      <c r="J925">
        <v>31</v>
      </c>
      <c r="K925">
        <v>31</v>
      </c>
      <c r="L925">
        <v>12.25</v>
      </c>
      <c r="M925">
        <v>18.45</v>
      </c>
      <c r="N925">
        <v>5030.45</v>
      </c>
      <c r="O925">
        <v>249.85</v>
      </c>
      <c r="P925">
        <f>VLOOKUP($A925,Sheet2!$A:$E,2,0)</f>
        <v>5059.1000000000004</v>
      </c>
      <c r="Q925">
        <f>VLOOKUP($A925,Sheet2!$A:$E,3,0)</f>
        <v>5065.2</v>
      </c>
      <c r="R925">
        <f>VLOOKUP($A925,Sheet2!$A:$E,4,0)</f>
        <v>4989.5</v>
      </c>
      <c r="S925">
        <f>VLOOKUP($A925,Sheet2!$A:$E,5,0)</f>
        <v>5030.45</v>
      </c>
      <c r="T925">
        <f t="shared" si="268"/>
        <v>165.80000000000018</v>
      </c>
      <c r="U925">
        <f t="shared" si="269"/>
        <v>212.85</v>
      </c>
      <c r="V925">
        <f t="shared" si="270"/>
        <v>12.25</v>
      </c>
      <c r="W925">
        <f t="shared" si="271"/>
        <v>5.8499999999994543</v>
      </c>
      <c r="X925" s="5">
        <f t="shared" si="272"/>
        <v>206</v>
      </c>
      <c r="Y925">
        <f t="shared" si="273"/>
        <v>225.1</v>
      </c>
      <c r="Z925">
        <f t="shared" si="274"/>
        <v>146.49999999999946</v>
      </c>
      <c r="AA925">
        <f t="shared" si="275"/>
        <v>189.75</v>
      </c>
      <c r="AB925">
        <f>IF(Z925/X925&lt;'model parameter'!$B$2,'model parameter'!$B$2,IF(Y925/X925&gt;'model parameter'!$B$1,'model parameter'!$B$1,AA925/X925))</f>
        <v>0.92111650485436891</v>
      </c>
      <c r="AC925">
        <f t="shared" si="285"/>
        <v>0.32978567343846221</v>
      </c>
      <c r="AD925">
        <f t="shared" si="283"/>
        <v>7.1012494847533576</v>
      </c>
      <c r="AF925">
        <f t="shared" si="282"/>
        <v>0.71116504854368667</v>
      </c>
      <c r="AG925">
        <f t="shared" si="276"/>
        <v>1.0927184466019417</v>
      </c>
      <c r="AH925" s="14">
        <f t="shared" si="277"/>
        <v>15507.537194541001</v>
      </c>
      <c r="AI925">
        <f t="shared" si="278"/>
        <v>14173.690795514498</v>
      </c>
      <c r="AJ925" s="14">
        <f t="shared" si="279"/>
        <v>-1333.8463990265027</v>
      </c>
      <c r="AK925" s="14">
        <f t="shared" si="284"/>
        <v>43600.062325645085</v>
      </c>
      <c r="AL925">
        <f t="shared" si="280"/>
        <v>0.91398721909910707</v>
      </c>
      <c r="AM925">
        <f t="shared" si="286"/>
        <v>3.9741681104355072E-4</v>
      </c>
      <c r="AN925" s="15">
        <f t="shared" si="281"/>
        <v>0</v>
      </c>
    </row>
    <row r="926" spans="1:40" x14ac:dyDescent="0.25">
      <c r="A926" s="2">
        <v>40864</v>
      </c>
      <c r="B926" s="2">
        <v>40871</v>
      </c>
      <c r="C926" t="s">
        <v>15</v>
      </c>
      <c r="D926">
        <v>5200</v>
      </c>
      <c r="E926">
        <v>178.4</v>
      </c>
      <c r="F926">
        <v>286.75</v>
      </c>
      <c r="G926">
        <v>165.7</v>
      </c>
      <c r="H926">
        <v>270</v>
      </c>
      <c r="I926" t="s">
        <v>16</v>
      </c>
      <c r="J926">
        <v>15</v>
      </c>
      <c r="K926">
        <v>18.8</v>
      </c>
      <c r="L926">
        <v>4.2</v>
      </c>
      <c r="M926">
        <v>5.5</v>
      </c>
      <c r="N926">
        <v>4934.75</v>
      </c>
      <c r="O926">
        <v>249.85</v>
      </c>
      <c r="P926">
        <f>VLOOKUP($A926,Sheet2!$A:$E,2,0)</f>
        <v>5027.1000000000004</v>
      </c>
      <c r="Q926">
        <f>VLOOKUP($A926,Sheet2!$A:$E,3,0)</f>
        <v>5036.8</v>
      </c>
      <c r="R926">
        <f>VLOOKUP($A926,Sheet2!$A:$E,4,0)</f>
        <v>4919.45</v>
      </c>
      <c r="S926">
        <f>VLOOKUP($A926,Sheet2!$A:$E,5,0)</f>
        <v>4934.75</v>
      </c>
      <c r="T926">
        <f t="shared" si="268"/>
        <v>182</v>
      </c>
      <c r="U926">
        <f t="shared" si="269"/>
        <v>284.75</v>
      </c>
      <c r="V926">
        <f t="shared" si="270"/>
        <v>6.1999999999998181</v>
      </c>
      <c r="W926">
        <f t="shared" si="271"/>
        <v>2.5</v>
      </c>
      <c r="X926" s="5">
        <f t="shared" si="272"/>
        <v>193.4</v>
      </c>
      <c r="Y926">
        <f t="shared" si="273"/>
        <v>292.94999999999982</v>
      </c>
      <c r="Z926">
        <f t="shared" si="274"/>
        <v>168.2</v>
      </c>
      <c r="AA926">
        <f t="shared" si="275"/>
        <v>275.5</v>
      </c>
      <c r="AB926">
        <f>IF(Z926/X926&lt;'model parameter'!$B$2,'model parameter'!$B$2,IF(Y926/X926&gt;'model parameter'!$B$1,'model parameter'!$B$1,AA926/X926))</f>
        <v>1.1100000000000001</v>
      </c>
      <c r="AC926">
        <f t="shared" si="285"/>
        <v>0.36606209751669311</v>
      </c>
      <c r="AD926">
        <f t="shared" si="283"/>
        <v>7.2112494847533579</v>
      </c>
      <c r="AF926">
        <f t="shared" si="282"/>
        <v>0.86970010341261628</v>
      </c>
      <c r="AG926">
        <f t="shared" si="276"/>
        <v>1.5147362978283341</v>
      </c>
      <c r="AH926" s="14">
        <f t="shared" si="277"/>
        <v>14561.904977274899</v>
      </c>
      <c r="AI926">
        <f t="shared" si="278"/>
        <v>16041.62997158379</v>
      </c>
      <c r="AJ926" s="14">
        <f t="shared" si="279"/>
        <v>1479.7249943088918</v>
      </c>
      <c r="AK926" s="14">
        <f t="shared" si="284"/>
        <v>45079.787319953975</v>
      </c>
      <c r="AL926">
        <f t="shared" si="280"/>
        <v>1.1016161688060819</v>
      </c>
      <c r="AM926">
        <f t="shared" si="286"/>
        <v>4.3780078480092695E-4</v>
      </c>
      <c r="AN926" s="15">
        <f t="shared" si="281"/>
        <v>1</v>
      </c>
    </row>
    <row r="927" spans="1:40" x14ac:dyDescent="0.25">
      <c r="A927" s="2">
        <v>40865</v>
      </c>
      <c r="B927" s="2">
        <v>40871</v>
      </c>
      <c r="C927" t="s">
        <v>15</v>
      </c>
      <c r="D927">
        <v>5200</v>
      </c>
      <c r="E927">
        <v>289</v>
      </c>
      <c r="F927">
        <v>352</v>
      </c>
      <c r="G927">
        <v>273.5</v>
      </c>
      <c r="H927">
        <v>285.35000000000002</v>
      </c>
      <c r="I927" t="s">
        <v>16</v>
      </c>
      <c r="J927">
        <v>4</v>
      </c>
      <c r="K927">
        <v>4</v>
      </c>
      <c r="L927">
        <v>1.95</v>
      </c>
      <c r="M927">
        <v>2.75</v>
      </c>
      <c r="N927">
        <v>4905.8</v>
      </c>
      <c r="O927">
        <v>249.85</v>
      </c>
      <c r="P927">
        <f>VLOOKUP($A927,Sheet2!$A:$E,2,0)</f>
        <v>4899.1499999999996</v>
      </c>
      <c r="Q927">
        <f>VLOOKUP($A927,Sheet2!$A:$E,3,0)</f>
        <v>4915.8999999999996</v>
      </c>
      <c r="R927">
        <f>VLOOKUP($A927,Sheet2!$A:$E,4,0)</f>
        <v>4837.95</v>
      </c>
      <c r="S927">
        <f>VLOOKUP($A927,Sheet2!$A:$E,5,0)</f>
        <v>4905.8</v>
      </c>
      <c r="T927">
        <f t="shared" si="268"/>
        <v>288.10000000000036</v>
      </c>
      <c r="U927">
        <f t="shared" si="269"/>
        <v>352</v>
      </c>
      <c r="V927">
        <f t="shared" si="270"/>
        <v>1.95</v>
      </c>
      <c r="W927">
        <f t="shared" si="271"/>
        <v>-10.600000000000364</v>
      </c>
      <c r="X927" s="5">
        <f t="shared" si="272"/>
        <v>293</v>
      </c>
      <c r="Y927">
        <f t="shared" si="273"/>
        <v>353.95</v>
      </c>
      <c r="Z927">
        <f t="shared" si="274"/>
        <v>262.89999999999964</v>
      </c>
      <c r="AA927">
        <f t="shared" si="275"/>
        <v>288.10000000000002</v>
      </c>
      <c r="AB927">
        <f>IF(Z927/X927&lt;'model parameter'!$B$2,'model parameter'!$B$2,IF(Y927/X927&gt;'model parameter'!$B$1,'model parameter'!$B$1,AA927/X927))</f>
        <v>1.1100000000000001</v>
      </c>
      <c r="AC927">
        <f t="shared" si="285"/>
        <v>0.4063289282435294</v>
      </c>
      <c r="AD927">
        <f t="shared" si="283"/>
        <v>7.3212494847533582</v>
      </c>
      <c r="AF927">
        <f t="shared" si="282"/>
        <v>0.89726962457337756</v>
      </c>
      <c r="AG927">
        <f t="shared" si="276"/>
        <v>1.2080204778156995</v>
      </c>
      <c r="AH927" s="14">
        <f t="shared" si="277"/>
        <v>22036.902504235499</v>
      </c>
      <c r="AI927">
        <f t="shared" si="278"/>
        <v>24327.293731394257</v>
      </c>
      <c r="AJ927" s="14">
        <f t="shared" si="279"/>
        <v>2290.3912271587578</v>
      </c>
      <c r="AK927" s="14">
        <f t="shared" si="284"/>
        <v>47370.178547112737</v>
      </c>
      <c r="AL927">
        <f t="shared" si="280"/>
        <v>1.1039343540553643</v>
      </c>
      <c r="AM927">
        <f t="shared" si="286"/>
        <v>4.8330332657414287E-4</v>
      </c>
      <c r="AN927" s="15">
        <f t="shared" si="281"/>
        <v>1</v>
      </c>
    </row>
    <row r="928" spans="1:40" x14ac:dyDescent="0.25">
      <c r="A928" s="2">
        <v>40868</v>
      </c>
      <c r="B928" s="2">
        <v>40871</v>
      </c>
      <c r="C928" t="s">
        <v>15</v>
      </c>
      <c r="D928">
        <v>5200</v>
      </c>
      <c r="E928">
        <v>290</v>
      </c>
      <c r="F928">
        <v>428.85</v>
      </c>
      <c r="G928">
        <v>290</v>
      </c>
      <c r="H928">
        <v>417.5</v>
      </c>
      <c r="I928" t="s">
        <v>16</v>
      </c>
      <c r="J928">
        <v>1.1499999999999999</v>
      </c>
      <c r="K928">
        <v>2.25</v>
      </c>
      <c r="L928">
        <v>0.8</v>
      </c>
      <c r="M928">
        <v>0.85</v>
      </c>
      <c r="N928">
        <v>4778.3500000000004</v>
      </c>
      <c r="O928">
        <v>249.85</v>
      </c>
      <c r="P928">
        <f>VLOOKUP($A928,Sheet2!$A:$E,2,0)</f>
        <v>4873.8</v>
      </c>
      <c r="Q928">
        <f>VLOOKUP($A928,Sheet2!$A:$E,3,0)</f>
        <v>4873.8</v>
      </c>
      <c r="R928">
        <f>VLOOKUP($A928,Sheet2!$A:$E,4,0)</f>
        <v>4764.8</v>
      </c>
      <c r="S928">
        <f>VLOOKUP($A928,Sheet2!$A:$E,5,0)</f>
        <v>4778.3500000000004</v>
      </c>
      <c r="T928">
        <f t="shared" si="268"/>
        <v>328.44999999999982</v>
      </c>
      <c r="U928">
        <f t="shared" si="269"/>
        <v>428.85</v>
      </c>
      <c r="V928">
        <f t="shared" si="270"/>
        <v>0.8</v>
      </c>
      <c r="W928">
        <f t="shared" si="271"/>
        <v>-36.199999999999818</v>
      </c>
      <c r="X928" s="5">
        <f t="shared" si="272"/>
        <v>291.14999999999998</v>
      </c>
      <c r="Y928">
        <f t="shared" si="273"/>
        <v>429.65000000000003</v>
      </c>
      <c r="Z928">
        <f t="shared" si="274"/>
        <v>253.80000000000018</v>
      </c>
      <c r="AA928">
        <f t="shared" si="275"/>
        <v>418.35</v>
      </c>
      <c r="AB928">
        <f>IF(Z928/X928&lt;'model parameter'!$B$2,'model parameter'!$B$2,IF(Y928/X928&gt;'model parameter'!$B$1,'model parameter'!$B$1,AA928/X928))</f>
        <v>1.1100000000000001</v>
      </c>
      <c r="AC928">
        <f t="shared" si="285"/>
        <v>0.45102511035031767</v>
      </c>
      <c r="AD928">
        <f t="shared" si="283"/>
        <v>7.4312494847533586</v>
      </c>
      <c r="AF928">
        <f t="shared" si="282"/>
        <v>0.87171561051004709</v>
      </c>
      <c r="AG928">
        <f t="shared" si="276"/>
        <v>1.4756998110939381</v>
      </c>
      <c r="AH928" s="14">
        <f t="shared" si="277"/>
        <v>21898.059678684524</v>
      </c>
      <c r="AI928">
        <f t="shared" si="278"/>
        <v>24173.393350313443</v>
      </c>
      <c r="AJ928" s="14">
        <f t="shared" si="279"/>
        <v>2275.3336716289195</v>
      </c>
      <c r="AK928" s="14">
        <f t="shared" si="284"/>
        <v>49645.512218741656</v>
      </c>
      <c r="AL928">
        <f t="shared" si="280"/>
        <v>1.1039057206444514</v>
      </c>
      <c r="AM928">
        <f t="shared" si="286"/>
        <v>5.3352130701168985E-4</v>
      </c>
      <c r="AN928" s="15">
        <f t="shared" si="281"/>
        <v>1</v>
      </c>
    </row>
    <row r="929" spans="1:40" x14ac:dyDescent="0.25">
      <c r="A929" s="2">
        <v>40869</v>
      </c>
      <c r="B929" s="2">
        <v>40871</v>
      </c>
      <c r="C929" t="s">
        <v>15</v>
      </c>
      <c r="D929">
        <v>5200</v>
      </c>
      <c r="E929">
        <v>383.95</v>
      </c>
      <c r="F929">
        <v>415.95</v>
      </c>
      <c r="G929">
        <v>338.5</v>
      </c>
      <c r="H929">
        <v>388.8</v>
      </c>
      <c r="I929" t="s">
        <v>16</v>
      </c>
      <c r="J929">
        <v>0.6</v>
      </c>
      <c r="K929">
        <v>0.9</v>
      </c>
      <c r="L929">
        <v>0.45</v>
      </c>
      <c r="M929">
        <v>0.5</v>
      </c>
      <c r="N929">
        <v>4812.3500000000004</v>
      </c>
      <c r="O929">
        <v>249.85</v>
      </c>
      <c r="P929">
        <f>VLOOKUP($A929,Sheet2!$A:$E,2,0)</f>
        <v>4794.8500000000004</v>
      </c>
      <c r="Q929">
        <f>VLOOKUP($A929,Sheet2!$A:$E,3,0)</f>
        <v>4854</v>
      </c>
      <c r="R929">
        <f>VLOOKUP($A929,Sheet2!$A:$E,4,0)</f>
        <v>4782.55</v>
      </c>
      <c r="S929">
        <f>VLOOKUP($A929,Sheet2!$A:$E,5,0)</f>
        <v>4812.3500000000004</v>
      </c>
      <c r="T929">
        <f t="shared" si="268"/>
        <v>346.89999999999964</v>
      </c>
      <c r="U929">
        <f t="shared" si="269"/>
        <v>415.95</v>
      </c>
      <c r="V929">
        <f t="shared" si="270"/>
        <v>0.45</v>
      </c>
      <c r="W929">
        <f t="shared" si="271"/>
        <v>-7.5</v>
      </c>
      <c r="X929" s="5">
        <f t="shared" si="272"/>
        <v>384.55</v>
      </c>
      <c r="Y929">
        <f t="shared" si="273"/>
        <v>416.4</v>
      </c>
      <c r="Z929">
        <f t="shared" si="274"/>
        <v>331</v>
      </c>
      <c r="AA929">
        <f t="shared" si="275"/>
        <v>389.3</v>
      </c>
      <c r="AB929">
        <f>IF(Z929/X929&lt;'model parameter'!$B$2,'model parameter'!$B$2,IF(Y929/X929&gt;'model parameter'!$B$1,'model parameter'!$B$1,AA929/X929))</f>
        <v>1.0123520998569757</v>
      </c>
      <c r="AC929">
        <f t="shared" si="285"/>
        <v>0.45659621755136831</v>
      </c>
      <c r="AD929">
        <f t="shared" si="283"/>
        <v>7.4436015846103345</v>
      </c>
      <c r="AF929">
        <f t="shared" si="282"/>
        <v>0.86074632687556885</v>
      </c>
      <c r="AG929">
        <f t="shared" si="276"/>
        <v>1.0828240800936157</v>
      </c>
      <c r="AH929" s="14">
        <f t="shared" si="277"/>
        <v>28907.746114609425</v>
      </c>
      <c r="AI929">
        <f t="shared" si="278"/>
        <v>29129.045577436598</v>
      </c>
      <c r="AJ929" s="14">
        <f t="shared" si="279"/>
        <v>221.29946282717356</v>
      </c>
      <c r="AK929" s="14">
        <f t="shared" si="284"/>
        <v>49866.811681568826</v>
      </c>
      <c r="AL929">
        <f t="shared" si="280"/>
        <v>1.0076553689779133</v>
      </c>
      <c r="AM929">
        <f t="shared" si="286"/>
        <v>5.3760560947444295E-4</v>
      </c>
      <c r="AN929" s="15">
        <f t="shared" si="281"/>
        <v>0</v>
      </c>
    </row>
    <row r="930" spans="1:40" x14ac:dyDescent="0.25">
      <c r="A930" s="2">
        <v>40870</v>
      </c>
      <c r="B930" s="2">
        <v>40871</v>
      </c>
      <c r="C930" t="s">
        <v>15</v>
      </c>
      <c r="D930">
        <v>5200</v>
      </c>
      <c r="E930">
        <v>437.85</v>
      </c>
      <c r="F930">
        <v>563.45000000000005</v>
      </c>
      <c r="G930">
        <v>437.85</v>
      </c>
      <c r="H930">
        <v>494.8</v>
      </c>
      <c r="I930" t="s">
        <v>16</v>
      </c>
      <c r="J930">
        <v>0.45</v>
      </c>
      <c r="K930">
        <v>0.55000000000000004</v>
      </c>
      <c r="L930">
        <v>0.3</v>
      </c>
      <c r="M930">
        <v>0.4</v>
      </c>
      <c r="N930">
        <v>4706.45</v>
      </c>
      <c r="O930">
        <v>249.85</v>
      </c>
      <c r="P930">
        <f>VLOOKUP($A930,Sheet2!$A:$E,2,0)</f>
        <v>4779.5</v>
      </c>
      <c r="Q930">
        <f>VLOOKUP($A930,Sheet2!$A:$E,3,0)</f>
        <v>4779.5</v>
      </c>
      <c r="R930">
        <f>VLOOKUP($A930,Sheet2!$A:$E,4,0)</f>
        <v>4640.95</v>
      </c>
      <c r="S930">
        <f>VLOOKUP($A930,Sheet2!$A:$E,5,0)</f>
        <v>4706.45</v>
      </c>
      <c r="T930">
        <f t="shared" si="268"/>
        <v>437.85</v>
      </c>
      <c r="U930">
        <f t="shared" si="269"/>
        <v>559.35000000000036</v>
      </c>
      <c r="V930">
        <f t="shared" si="270"/>
        <v>4.3999999999996362</v>
      </c>
      <c r="W930">
        <f t="shared" si="271"/>
        <v>0.55000000000000004</v>
      </c>
      <c r="X930" s="5">
        <f t="shared" si="272"/>
        <v>438.3</v>
      </c>
      <c r="Y930">
        <f t="shared" si="273"/>
        <v>567.84999999999968</v>
      </c>
      <c r="Z930">
        <f t="shared" si="274"/>
        <v>438.3</v>
      </c>
      <c r="AA930">
        <f t="shared" si="275"/>
        <v>495.2</v>
      </c>
      <c r="AB930">
        <f>IF(Z930/X930&lt;'model parameter'!$B$2,'model parameter'!$B$2,IF(Y930/X930&gt;'model parameter'!$B$1,'model parameter'!$B$1,AA930/X930))</f>
        <v>1.1100000000000001</v>
      </c>
      <c r="AC930">
        <f t="shared" si="285"/>
        <v>0.50682180148201883</v>
      </c>
      <c r="AD930">
        <f t="shared" si="283"/>
        <v>7.5536015846103348</v>
      </c>
      <c r="AF930">
        <f t="shared" si="282"/>
        <v>1</v>
      </c>
      <c r="AG930">
        <f t="shared" si="276"/>
        <v>1.2955738078941357</v>
      </c>
      <c r="AH930" s="14">
        <f t="shared" si="277"/>
        <v>32941.693073185044</v>
      </c>
      <c r="AI930">
        <f t="shared" si="278"/>
        <v>36414.712850876815</v>
      </c>
      <c r="AJ930" s="14">
        <f t="shared" si="279"/>
        <v>3473.0197776917703</v>
      </c>
      <c r="AK930" s="14">
        <f t="shared" si="284"/>
        <v>53339.831459260597</v>
      </c>
      <c r="AL930">
        <f t="shared" si="280"/>
        <v>1.1054293041336984</v>
      </c>
      <c r="AM930">
        <f t="shared" si="286"/>
        <v>5.9428499477970635E-4</v>
      </c>
      <c r="AN930" s="15">
        <f t="shared" si="281"/>
        <v>0</v>
      </c>
    </row>
    <row r="931" spans="1:40" x14ac:dyDescent="0.25">
      <c r="A931" s="2">
        <v>40871</v>
      </c>
      <c r="B931" s="2">
        <v>40871</v>
      </c>
      <c r="C931" t="s">
        <v>15</v>
      </c>
      <c r="D931">
        <v>5200</v>
      </c>
      <c r="E931">
        <v>519.04999999999995</v>
      </c>
      <c r="F931">
        <v>562.29999999999995</v>
      </c>
      <c r="G931">
        <v>428.7</v>
      </c>
      <c r="H931">
        <v>442.4</v>
      </c>
      <c r="I931" t="s">
        <v>16</v>
      </c>
      <c r="J931">
        <v>0.05</v>
      </c>
      <c r="K931">
        <v>0.3</v>
      </c>
      <c r="L931">
        <v>0.05</v>
      </c>
      <c r="M931">
        <v>0.05</v>
      </c>
      <c r="N931">
        <v>4756.45</v>
      </c>
      <c r="O931">
        <v>249.85</v>
      </c>
      <c r="P931">
        <f>VLOOKUP($A931,Sheet2!$A:$E,2,0)</f>
        <v>4707.55</v>
      </c>
      <c r="Q931">
        <f>VLOOKUP($A931,Sheet2!$A:$E,3,0)</f>
        <v>4771.1000000000004</v>
      </c>
      <c r="R931">
        <f>VLOOKUP($A931,Sheet2!$A:$E,4,0)</f>
        <v>4639.1000000000004</v>
      </c>
      <c r="S931">
        <f>VLOOKUP($A931,Sheet2!$A:$E,5,0)</f>
        <v>4756.45</v>
      </c>
      <c r="T931">
        <f t="shared" si="268"/>
        <v>429.19999999999982</v>
      </c>
      <c r="U931">
        <f t="shared" si="269"/>
        <v>560.94999999999982</v>
      </c>
      <c r="V931">
        <f t="shared" si="270"/>
        <v>1.4000000000005457</v>
      </c>
      <c r="W931">
        <f t="shared" si="271"/>
        <v>-0.1999999999998181</v>
      </c>
      <c r="X931" s="5">
        <f t="shared" si="272"/>
        <v>519.09999999999991</v>
      </c>
      <c r="Y931">
        <f t="shared" si="273"/>
        <v>563.7000000000005</v>
      </c>
      <c r="Z931">
        <f t="shared" si="274"/>
        <v>428.50000000000017</v>
      </c>
      <c r="AA931">
        <f t="shared" si="275"/>
        <v>442.45</v>
      </c>
      <c r="AB931">
        <f>IF(Z931/X931&lt;'model parameter'!$B$2,'model parameter'!$B$2,IF(Y931/X931&gt;'model parameter'!$B$1,'model parameter'!$B$1,AA931/X931))</f>
        <v>0.85234058948179559</v>
      </c>
      <c r="AC931">
        <f t="shared" si="285"/>
        <v>0.4319847930374095</v>
      </c>
      <c r="AD931">
        <f t="shared" si="283"/>
        <v>7.4059421740921305</v>
      </c>
      <c r="AF931">
        <f t="shared" si="282"/>
        <v>0.82546715469081144</v>
      </c>
      <c r="AG931">
        <f t="shared" si="276"/>
        <v>1.085917934887306</v>
      </c>
      <c r="AH931" s="14">
        <f t="shared" si="277"/>
        <v>39005.747291843836</v>
      </c>
      <c r="AI931">
        <f t="shared" si="278"/>
        <v>33112.3936438819</v>
      </c>
      <c r="AJ931" s="14">
        <f t="shared" si="279"/>
        <v>-5893.3536479619361</v>
      </c>
      <c r="AK931" s="14">
        <f t="shared" si="284"/>
        <v>47446.477811298661</v>
      </c>
      <c r="AL931">
        <f t="shared" si="280"/>
        <v>0.84891063350568741</v>
      </c>
      <c r="AM931">
        <f t="shared" si="286"/>
        <v>5.0449485140136464E-4</v>
      </c>
      <c r="AN931" s="15">
        <f t="shared" si="281"/>
        <v>0</v>
      </c>
    </row>
    <row r="932" spans="1:40" x14ac:dyDescent="0.25">
      <c r="A932" s="2">
        <v>40872</v>
      </c>
      <c r="B932" s="2">
        <v>40906</v>
      </c>
      <c r="C932" t="s">
        <v>15</v>
      </c>
      <c r="D932">
        <v>4800</v>
      </c>
      <c r="E932">
        <v>185</v>
      </c>
      <c r="F932">
        <v>214.75</v>
      </c>
      <c r="G932">
        <v>162.6</v>
      </c>
      <c r="H932">
        <v>199.1</v>
      </c>
      <c r="I932" t="s">
        <v>16</v>
      </c>
      <c r="J932">
        <v>121.05</v>
      </c>
      <c r="K932">
        <v>138.80000000000001</v>
      </c>
      <c r="L932">
        <v>101.25</v>
      </c>
      <c r="M932">
        <v>108.35</v>
      </c>
      <c r="N932">
        <v>4710.05</v>
      </c>
      <c r="O932">
        <v>306.05</v>
      </c>
      <c r="P932">
        <f>VLOOKUP($A932,Sheet2!$A:$E,2,0)</f>
        <v>4731.3</v>
      </c>
      <c r="Q932">
        <f>VLOOKUP($A932,Sheet2!$A:$E,3,0)</f>
        <v>4767.3</v>
      </c>
      <c r="R932">
        <f>VLOOKUP($A932,Sheet2!$A:$E,4,0)</f>
        <v>4693.1000000000004</v>
      </c>
      <c r="S932">
        <f>VLOOKUP($A932,Sheet2!$A:$E,5,0)</f>
        <v>4710.05</v>
      </c>
      <c r="T932">
        <f t="shared" si="268"/>
        <v>171.5</v>
      </c>
      <c r="U932">
        <f t="shared" si="269"/>
        <v>208.14999999999964</v>
      </c>
      <c r="V932">
        <f t="shared" si="270"/>
        <v>107.85000000000036</v>
      </c>
      <c r="W932">
        <f t="shared" si="271"/>
        <v>129.90000000000055</v>
      </c>
      <c r="X932" s="5">
        <f t="shared" si="272"/>
        <v>306.05</v>
      </c>
      <c r="Y932">
        <f t="shared" si="273"/>
        <v>322.60000000000036</v>
      </c>
      <c r="Z932">
        <f t="shared" si="274"/>
        <v>292.50000000000057</v>
      </c>
      <c r="AA932">
        <f t="shared" si="275"/>
        <v>307.45</v>
      </c>
      <c r="AB932">
        <f>IF(Z932/X932&lt;'model parameter'!$B$2,'model parameter'!$B$2,IF(Y932/X932&gt;'model parameter'!$B$1,'model parameter'!$B$1,AA932/X932))</f>
        <v>1.0045744159451069</v>
      </c>
      <c r="AC932">
        <f t="shared" si="285"/>
        <v>0.43396087116272353</v>
      </c>
      <c r="AD932">
        <f t="shared" si="283"/>
        <v>7.4105165900372372</v>
      </c>
      <c r="AF932">
        <f t="shared" si="282"/>
        <v>0.95572618853128755</v>
      </c>
      <c r="AG932">
        <f t="shared" si="276"/>
        <v>1.0540761313510876</v>
      </c>
      <c r="AH932" s="14">
        <f t="shared" si="277"/>
        <v>23016.307300689674</v>
      </c>
      <c r="AI932">
        <f t="shared" si="278"/>
        <v>22994.764500511901</v>
      </c>
      <c r="AJ932" s="14">
        <f t="shared" si="279"/>
        <v>-21.542800177772733</v>
      </c>
      <c r="AK932" s="14">
        <f t="shared" si="284"/>
        <v>47424.935011120891</v>
      </c>
      <c r="AL932">
        <f t="shared" si="280"/>
        <v>0.99906402013596995</v>
      </c>
      <c r="AM932">
        <f t="shared" si="286"/>
        <v>5.0402265437894612E-4</v>
      </c>
      <c r="AN932" s="15">
        <f t="shared" si="281"/>
        <v>0</v>
      </c>
    </row>
    <row r="933" spans="1:40" x14ac:dyDescent="0.25">
      <c r="A933" s="2">
        <v>40875</v>
      </c>
      <c r="B933" s="2">
        <v>40906</v>
      </c>
      <c r="C933" t="s">
        <v>15</v>
      </c>
      <c r="D933">
        <v>4800</v>
      </c>
      <c r="E933">
        <v>170.8</v>
      </c>
      <c r="F933">
        <v>171.35</v>
      </c>
      <c r="G933">
        <v>109.25</v>
      </c>
      <c r="H933">
        <v>112</v>
      </c>
      <c r="I933" t="s">
        <v>16</v>
      </c>
      <c r="J933">
        <v>125</v>
      </c>
      <c r="K933">
        <v>181.55</v>
      </c>
      <c r="L933">
        <v>125</v>
      </c>
      <c r="M933">
        <v>179.1</v>
      </c>
      <c r="N933">
        <v>4851.3</v>
      </c>
      <c r="O933">
        <v>306.05</v>
      </c>
      <c r="P933">
        <f>VLOOKUP($A933,Sheet2!$A:$E,2,0)</f>
        <v>4769.3</v>
      </c>
      <c r="Q933">
        <f>VLOOKUP($A933,Sheet2!$A:$E,3,0)</f>
        <v>4859.1000000000004</v>
      </c>
      <c r="R933">
        <f>VLOOKUP($A933,Sheet2!$A:$E,4,0)</f>
        <v>4766.3999999999996</v>
      </c>
      <c r="S933">
        <f>VLOOKUP($A933,Sheet2!$A:$E,5,0)</f>
        <v>4851.3</v>
      </c>
      <c r="T933">
        <f t="shared" si="268"/>
        <v>122.44999999999982</v>
      </c>
      <c r="U933">
        <f t="shared" si="269"/>
        <v>158.60000000000036</v>
      </c>
      <c r="V933">
        <f t="shared" si="270"/>
        <v>137.75</v>
      </c>
      <c r="W933">
        <f t="shared" si="271"/>
        <v>168.35000000000036</v>
      </c>
      <c r="X933" s="5">
        <f t="shared" si="272"/>
        <v>295.8</v>
      </c>
      <c r="Y933">
        <f t="shared" si="273"/>
        <v>309.10000000000002</v>
      </c>
      <c r="Z933">
        <f t="shared" si="274"/>
        <v>277.60000000000036</v>
      </c>
      <c r="AA933">
        <f t="shared" si="275"/>
        <v>291.10000000000002</v>
      </c>
      <c r="AB933">
        <f>IF(Z933/X933&lt;'model parameter'!$B$2,'model parameter'!$B$2,IF(Y933/X933&gt;'model parameter'!$B$1,'model parameter'!$B$1,AA933/X933))</f>
        <v>0.98411088573360384</v>
      </c>
      <c r="AC933">
        <f t="shared" si="285"/>
        <v>0.4270656172936742</v>
      </c>
      <c r="AD933">
        <f t="shared" si="283"/>
        <v>7.3946274757708412</v>
      </c>
      <c r="AF933">
        <f t="shared" si="282"/>
        <v>0.93847194050033922</v>
      </c>
      <c r="AG933">
        <f t="shared" si="276"/>
        <v>1.0449628127112915</v>
      </c>
      <c r="AH933" s="14">
        <f t="shared" si="277"/>
        <v>22247.0429969613</v>
      </c>
      <c r="AI933">
        <f t="shared" si="278"/>
        <v>21769.407193148199</v>
      </c>
      <c r="AJ933" s="14">
        <f t="shared" si="279"/>
        <v>-477.63580381310021</v>
      </c>
      <c r="AK933" s="14">
        <f t="shared" si="284"/>
        <v>46947.299207307791</v>
      </c>
      <c r="AL933">
        <f t="shared" si="280"/>
        <v>0.97853036900776702</v>
      </c>
      <c r="AM933">
        <f t="shared" si="286"/>
        <v>4.9320147397770438E-4</v>
      </c>
      <c r="AN933" s="15">
        <f t="shared" si="281"/>
        <v>0</v>
      </c>
    </row>
    <row r="934" spans="1:40" x14ac:dyDescent="0.25">
      <c r="A934" s="2">
        <v>40876</v>
      </c>
      <c r="B934" s="2">
        <v>40906</v>
      </c>
      <c r="C934" t="s">
        <v>15</v>
      </c>
      <c r="D934">
        <v>4800</v>
      </c>
      <c r="E934">
        <v>100.55</v>
      </c>
      <c r="F934">
        <v>146.1</v>
      </c>
      <c r="G934">
        <v>100.55</v>
      </c>
      <c r="H934">
        <v>128.80000000000001</v>
      </c>
      <c r="I934" t="s">
        <v>16</v>
      </c>
      <c r="J934">
        <v>180</v>
      </c>
      <c r="K934">
        <v>186</v>
      </c>
      <c r="L934">
        <v>130.25</v>
      </c>
      <c r="M934">
        <v>142.5</v>
      </c>
      <c r="N934">
        <v>4805.1000000000004</v>
      </c>
      <c r="O934">
        <v>306.05</v>
      </c>
      <c r="P934">
        <f>VLOOKUP($A934,Sheet2!$A:$E,2,0)</f>
        <v>4864.2</v>
      </c>
      <c r="Q934">
        <f>VLOOKUP($A934,Sheet2!$A:$E,3,0)</f>
        <v>4866.1000000000004</v>
      </c>
      <c r="R934">
        <f>VLOOKUP($A934,Sheet2!$A:$E,4,0)</f>
        <v>4787.1000000000004</v>
      </c>
      <c r="S934">
        <f>VLOOKUP($A934,Sheet2!$A:$E,5,0)</f>
        <v>4805.1000000000004</v>
      </c>
      <c r="T934">
        <f t="shared" si="268"/>
        <v>119.89999999999964</v>
      </c>
      <c r="U934">
        <f t="shared" si="269"/>
        <v>143.14999999999964</v>
      </c>
      <c r="V934">
        <f t="shared" si="270"/>
        <v>133.20000000000073</v>
      </c>
      <c r="W934">
        <f t="shared" si="271"/>
        <v>166.65000000000055</v>
      </c>
      <c r="X934" s="5">
        <f t="shared" si="272"/>
        <v>280.55</v>
      </c>
      <c r="Y934">
        <f t="shared" si="273"/>
        <v>305.89999999999964</v>
      </c>
      <c r="Z934">
        <f t="shared" si="274"/>
        <v>267.20000000000056</v>
      </c>
      <c r="AA934">
        <f t="shared" si="275"/>
        <v>271.3</v>
      </c>
      <c r="AB934">
        <f>IF(Z934/X934&lt;'model parameter'!$B$2,'model parameter'!$B$2,IF(Y934/X934&gt;'model parameter'!$B$1,'model parameter'!$B$1,AA934/X934))</f>
        <v>0.96702905008019957</v>
      </c>
      <c r="AC934">
        <f t="shared" si="285"/>
        <v>0.4129848582134158</v>
      </c>
      <c r="AD934">
        <f t="shared" si="283"/>
        <v>7.3616565258510409</v>
      </c>
      <c r="AF934">
        <f t="shared" si="282"/>
        <v>0.95241489930493872</v>
      </c>
      <c r="AG934">
        <f t="shared" si="276"/>
        <v>1.0903582249153436</v>
      </c>
      <c r="AH934" s="14">
        <f t="shared" si="277"/>
        <v>21102.527813365425</v>
      </c>
      <c r="AI934">
        <f t="shared" si="278"/>
        <v>20285.488252120602</v>
      </c>
      <c r="AJ934" s="14">
        <f t="shared" si="279"/>
        <v>-817.03956124482283</v>
      </c>
      <c r="AK934" s="14">
        <f t="shared" si="284"/>
        <v>46130.259646062972</v>
      </c>
      <c r="AL934">
        <f t="shared" si="280"/>
        <v>0.96128238434414737</v>
      </c>
      <c r="AM934">
        <f t="shared" si="286"/>
        <v>4.7410588886733564E-4</v>
      </c>
      <c r="AN934" s="15">
        <f t="shared" si="281"/>
        <v>0</v>
      </c>
    </row>
    <row r="935" spans="1:40" x14ac:dyDescent="0.25">
      <c r="A935" s="2">
        <v>40877</v>
      </c>
      <c r="B935" s="2">
        <v>40906</v>
      </c>
      <c r="C935" t="s">
        <v>15</v>
      </c>
      <c r="D935">
        <v>4800</v>
      </c>
      <c r="E935">
        <v>142.05000000000001</v>
      </c>
      <c r="F935">
        <v>160.05000000000001</v>
      </c>
      <c r="G935">
        <v>106.6</v>
      </c>
      <c r="H935">
        <v>119.55</v>
      </c>
      <c r="I935" t="s">
        <v>16</v>
      </c>
      <c r="J935">
        <v>125</v>
      </c>
      <c r="K935">
        <v>165.45</v>
      </c>
      <c r="L935">
        <v>113.65</v>
      </c>
      <c r="M935">
        <v>149.35</v>
      </c>
      <c r="N935">
        <v>4832.05</v>
      </c>
      <c r="O935">
        <v>306.05</v>
      </c>
      <c r="P935">
        <f>VLOOKUP($A935,Sheet2!$A:$E,2,0)</f>
        <v>4766.1499999999996</v>
      </c>
      <c r="Q935">
        <f>VLOOKUP($A935,Sheet2!$A:$E,3,0)</f>
        <v>4851.55</v>
      </c>
      <c r="R935">
        <f>VLOOKUP($A935,Sheet2!$A:$E,4,0)</f>
        <v>4754.8</v>
      </c>
      <c r="S935">
        <f>VLOOKUP($A935,Sheet2!$A:$E,5,0)</f>
        <v>4832.05</v>
      </c>
      <c r="T935">
        <f t="shared" si="268"/>
        <v>113.89999999999964</v>
      </c>
      <c r="U935">
        <f t="shared" si="269"/>
        <v>158.84999999999945</v>
      </c>
      <c r="V935">
        <f t="shared" si="270"/>
        <v>114.85000000000036</v>
      </c>
      <c r="W935">
        <f t="shared" si="271"/>
        <v>158.15000000000055</v>
      </c>
      <c r="X935" s="5">
        <f t="shared" si="272"/>
        <v>267.05</v>
      </c>
      <c r="Y935">
        <f t="shared" si="273"/>
        <v>279.34999999999962</v>
      </c>
      <c r="Z935">
        <f t="shared" si="274"/>
        <v>264.75000000000057</v>
      </c>
      <c r="AA935">
        <f t="shared" si="275"/>
        <v>268.89999999999998</v>
      </c>
      <c r="AB935">
        <f>IF(Z935/X935&lt;'model parameter'!$B$2,'model parameter'!$B$2,IF(Y935/X935&gt;'model parameter'!$B$1,'model parameter'!$B$1,AA935/X935))</f>
        <v>1.0069275416588652</v>
      </c>
      <c r="AC935">
        <f t="shared" si="285"/>
        <v>0.41584582802316977</v>
      </c>
      <c r="AD935">
        <f t="shared" si="283"/>
        <v>7.3685840675099064</v>
      </c>
      <c r="AF935">
        <f t="shared" si="282"/>
        <v>0.99138738064033161</v>
      </c>
      <c r="AG935">
        <f t="shared" si="276"/>
        <v>1.0460587904886711</v>
      </c>
      <c r="AH935" s="14">
        <f t="shared" si="277"/>
        <v>20089.350437723173</v>
      </c>
      <c r="AI935">
        <f t="shared" si="278"/>
        <v>20105.619289571798</v>
      </c>
      <c r="AJ935" s="14">
        <f t="shared" si="279"/>
        <v>16.268851848624763</v>
      </c>
      <c r="AK935" s="14">
        <f t="shared" si="284"/>
        <v>46146.528497911597</v>
      </c>
      <c r="AL935">
        <f t="shared" si="280"/>
        <v>1.0008098246829362</v>
      </c>
      <c r="AM935">
        <f t="shared" si="286"/>
        <v>4.7448983151846582E-4</v>
      </c>
      <c r="AN935" s="15">
        <f t="shared" si="281"/>
        <v>0</v>
      </c>
    </row>
    <row r="936" spans="1:40" x14ac:dyDescent="0.25">
      <c r="A936" s="2">
        <v>40878</v>
      </c>
      <c r="B936" s="2">
        <v>40906</v>
      </c>
      <c r="C936" t="s">
        <v>15</v>
      </c>
      <c r="D936">
        <v>4800</v>
      </c>
      <c r="E936">
        <v>50</v>
      </c>
      <c r="F936">
        <v>77.150000000000006</v>
      </c>
      <c r="G936">
        <v>50</v>
      </c>
      <c r="H936">
        <v>65.75</v>
      </c>
      <c r="I936" t="s">
        <v>16</v>
      </c>
      <c r="J936">
        <v>248</v>
      </c>
      <c r="K936">
        <v>268</v>
      </c>
      <c r="L936">
        <v>209.2</v>
      </c>
      <c r="M936">
        <v>225.4</v>
      </c>
      <c r="N936">
        <v>4936.8500000000004</v>
      </c>
      <c r="O936">
        <v>306.05</v>
      </c>
      <c r="P936">
        <f>VLOOKUP($A936,Sheet2!$A:$E,2,0)</f>
        <v>4970.8500000000004</v>
      </c>
      <c r="Q936">
        <f>VLOOKUP($A936,Sheet2!$A:$E,3,0)</f>
        <v>5011.8999999999996</v>
      </c>
      <c r="R936">
        <f>VLOOKUP($A936,Sheet2!$A:$E,4,0)</f>
        <v>4916.7</v>
      </c>
      <c r="S936">
        <f>VLOOKUP($A936,Sheet2!$A:$E,5,0)</f>
        <v>4936.8500000000004</v>
      </c>
      <c r="T936">
        <f t="shared" si="268"/>
        <v>56.100000000000364</v>
      </c>
      <c r="U936">
        <f t="shared" si="269"/>
        <v>77.150000000000006</v>
      </c>
      <c r="V936">
        <f t="shared" si="270"/>
        <v>209.2</v>
      </c>
      <c r="W936">
        <f t="shared" si="271"/>
        <v>261.89999999999964</v>
      </c>
      <c r="X936" s="5">
        <f t="shared" si="272"/>
        <v>298</v>
      </c>
      <c r="Y936">
        <f t="shared" si="273"/>
        <v>324.10000000000036</v>
      </c>
      <c r="Z936">
        <f t="shared" si="274"/>
        <v>286.35000000000002</v>
      </c>
      <c r="AA936">
        <f t="shared" si="275"/>
        <v>291.14999999999998</v>
      </c>
      <c r="AB936">
        <f>IF(Z936/X936&lt;'model parameter'!$B$2,'model parameter'!$B$2,IF(Y936/X936&gt;'model parameter'!$B$1,'model parameter'!$B$1,AA936/X936))</f>
        <v>0.97701342281879189</v>
      </c>
      <c r="AC936">
        <f t="shared" si="285"/>
        <v>0.40628695580183177</v>
      </c>
      <c r="AD936">
        <f t="shared" si="283"/>
        <v>7.3455974903286982</v>
      </c>
      <c r="AF936">
        <f t="shared" si="282"/>
        <v>0.9609060402684565</v>
      </c>
      <c r="AG936">
        <f t="shared" si="276"/>
        <v>1.0875838926174508</v>
      </c>
      <c r="AH936" s="14">
        <f t="shared" si="277"/>
        <v>22412.153384103</v>
      </c>
      <c r="AI936">
        <f t="shared" si="278"/>
        <v>21773.154463201299</v>
      </c>
      <c r="AJ936" s="14">
        <f t="shared" si="279"/>
        <v>-638.99892090170033</v>
      </c>
      <c r="AK936" s="14">
        <f t="shared" si="284"/>
        <v>45507.529577009896</v>
      </c>
      <c r="AL936">
        <f t="shared" si="280"/>
        <v>0.97148873158458104</v>
      </c>
      <c r="AM936">
        <f t="shared" si="286"/>
        <v>4.6096152457165594E-4</v>
      </c>
      <c r="AN936" s="15">
        <f t="shared" si="281"/>
        <v>0</v>
      </c>
    </row>
    <row r="937" spans="1:40" x14ac:dyDescent="0.25">
      <c r="A937" s="2">
        <v>40879</v>
      </c>
      <c r="B937" s="2">
        <v>40906</v>
      </c>
      <c r="C937" t="s">
        <v>15</v>
      </c>
      <c r="D937">
        <v>4800</v>
      </c>
      <c r="E937">
        <v>72</v>
      </c>
      <c r="F937">
        <v>72</v>
      </c>
      <c r="G937">
        <v>37.200000000000003</v>
      </c>
      <c r="H937">
        <v>38.700000000000003</v>
      </c>
      <c r="I937" t="s">
        <v>16</v>
      </c>
      <c r="J937">
        <v>215.45</v>
      </c>
      <c r="K937">
        <v>329.25</v>
      </c>
      <c r="L937">
        <v>209.5</v>
      </c>
      <c r="M937">
        <v>317.05</v>
      </c>
      <c r="N937">
        <v>5050.1499999999996</v>
      </c>
      <c r="O937">
        <v>306.05</v>
      </c>
      <c r="P937">
        <f>VLOOKUP($A937,Sheet2!$A:$E,2,0)</f>
        <v>4940.8500000000004</v>
      </c>
      <c r="Q937">
        <f>VLOOKUP($A937,Sheet2!$A:$E,3,0)</f>
        <v>5062.55</v>
      </c>
      <c r="R937">
        <f>VLOOKUP($A937,Sheet2!$A:$E,4,0)</f>
        <v>4918.3999999999996</v>
      </c>
      <c r="S937">
        <f>VLOOKUP($A937,Sheet2!$A:$E,5,0)</f>
        <v>5050.1499999999996</v>
      </c>
      <c r="T937">
        <f t="shared" si="268"/>
        <v>66.699999999999818</v>
      </c>
      <c r="U937">
        <f t="shared" si="269"/>
        <v>72</v>
      </c>
      <c r="V937">
        <f t="shared" si="270"/>
        <v>209.5</v>
      </c>
      <c r="W937">
        <f t="shared" si="271"/>
        <v>299.75</v>
      </c>
      <c r="X937" s="5">
        <f t="shared" si="272"/>
        <v>287.45</v>
      </c>
      <c r="Y937">
        <f t="shared" si="273"/>
        <v>395.94999999999982</v>
      </c>
      <c r="Z937">
        <f t="shared" si="274"/>
        <v>281.5</v>
      </c>
      <c r="AA937">
        <f t="shared" si="275"/>
        <v>355.75</v>
      </c>
      <c r="AB937">
        <f>IF(Z937/X937&lt;'model parameter'!$B$2,'model parameter'!$B$2,IF(Y937/X937&gt;'model parameter'!$B$1,'model parameter'!$B$1,AA937/X937))</f>
        <v>1.1100000000000001</v>
      </c>
      <c r="AC937">
        <f t="shared" si="285"/>
        <v>0.45097852094003332</v>
      </c>
      <c r="AD937">
        <f t="shared" si="283"/>
        <v>7.4555974903286986</v>
      </c>
      <c r="AF937">
        <f t="shared" si="282"/>
        <v>0.97930074795616628</v>
      </c>
      <c r="AG937">
        <f t="shared" si="276"/>
        <v>1.3774569490346142</v>
      </c>
      <c r="AH937" s="14">
        <f t="shared" si="277"/>
        <v>21620.374027582573</v>
      </c>
      <c r="AI937">
        <f t="shared" si="278"/>
        <v>23865.592588151812</v>
      </c>
      <c r="AJ937" s="14">
        <f t="shared" si="279"/>
        <v>2245.2185605692393</v>
      </c>
      <c r="AK937" s="14">
        <f t="shared" si="284"/>
        <v>47752.748137579139</v>
      </c>
      <c r="AL937">
        <f t="shared" si="280"/>
        <v>1.1038473505455948</v>
      </c>
      <c r="AM937">
        <f t="shared" si="286"/>
        <v>5.088311576018805E-4</v>
      </c>
      <c r="AN937" s="15">
        <f t="shared" si="281"/>
        <v>0</v>
      </c>
    </row>
    <row r="938" spans="1:40" x14ac:dyDescent="0.25">
      <c r="A938" s="2">
        <v>40882</v>
      </c>
      <c r="B938" s="2">
        <v>40906</v>
      </c>
      <c r="C938" t="s">
        <v>15</v>
      </c>
      <c r="D938">
        <v>4800</v>
      </c>
      <c r="E938">
        <v>42.1</v>
      </c>
      <c r="F938">
        <v>51.2</v>
      </c>
      <c r="G938">
        <v>38.65</v>
      </c>
      <c r="H938">
        <v>41.45</v>
      </c>
      <c r="I938" t="s">
        <v>16</v>
      </c>
      <c r="J938">
        <v>299.95</v>
      </c>
      <c r="K938">
        <v>320.7</v>
      </c>
      <c r="L938">
        <v>270.05</v>
      </c>
      <c r="M938">
        <v>303</v>
      </c>
      <c r="N938">
        <v>5039.1499999999996</v>
      </c>
      <c r="O938">
        <v>306.05</v>
      </c>
      <c r="P938">
        <f>VLOOKUP($A938,Sheet2!$A:$E,2,0)</f>
        <v>5036.5</v>
      </c>
      <c r="Q938">
        <f>VLOOKUP($A938,Sheet2!$A:$E,3,0)</f>
        <v>5055.3999999999996</v>
      </c>
      <c r="R938">
        <f>VLOOKUP($A938,Sheet2!$A:$E,4,0)</f>
        <v>5002.55</v>
      </c>
      <c r="S938">
        <f>VLOOKUP($A938,Sheet2!$A:$E,5,0)</f>
        <v>5039.1499999999996</v>
      </c>
      <c r="T938">
        <f t="shared" si="268"/>
        <v>65.300000000000182</v>
      </c>
      <c r="U938">
        <f t="shared" si="269"/>
        <v>51.2</v>
      </c>
      <c r="V938">
        <f t="shared" si="270"/>
        <v>270.05</v>
      </c>
      <c r="W938">
        <f t="shared" si="271"/>
        <v>294.04999999999927</v>
      </c>
      <c r="X938" s="5">
        <f t="shared" si="272"/>
        <v>342.05</v>
      </c>
      <c r="Y938">
        <f t="shared" si="273"/>
        <v>386.00000000000017</v>
      </c>
      <c r="Z938">
        <f t="shared" si="274"/>
        <v>321.25</v>
      </c>
      <c r="AA938">
        <f t="shared" si="275"/>
        <v>344.45</v>
      </c>
      <c r="AB938">
        <f>IF(Z938/X938&lt;'model parameter'!$B$2,'model parameter'!$B$2,IF(Y938/X938&gt;'model parameter'!$B$1,'model parameter'!$B$1,AA938/X938))</f>
        <v>1.1100000000000001</v>
      </c>
      <c r="AC938">
        <f t="shared" si="285"/>
        <v>0.500586158243437</v>
      </c>
      <c r="AD938">
        <f t="shared" si="283"/>
        <v>7.5655974903286989</v>
      </c>
      <c r="AF938">
        <f t="shared" si="282"/>
        <v>0.93919017687472583</v>
      </c>
      <c r="AG938">
        <f t="shared" si="276"/>
        <v>1.128489986844029</v>
      </c>
      <c r="AH938" s="14">
        <f t="shared" si="277"/>
        <v>25718.113635735674</v>
      </c>
      <c r="AI938">
        <f t="shared" si="278"/>
        <v>28407.733564915387</v>
      </c>
      <c r="AJ938" s="14">
        <f t="shared" si="279"/>
        <v>2689.6199291797129</v>
      </c>
      <c r="AK938" s="14">
        <f t="shared" si="284"/>
        <v>50442.368066758849</v>
      </c>
      <c r="AL938">
        <f t="shared" si="280"/>
        <v>1.1045807623091939</v>
      </c>
      <c r="AM938">
        <f t="shared" si="286"/>
        <v>5.6204510795055469E-4</v>
      </c>
      <c r="AN938" s="15">
        <f t="shared" si="281"/>
        <v>0</v>
      </c>
    </row>
    <row r="939" spans="1:40" x14ac:dyDescent="0.25">
      <c r="A939" s="2">
        <v>40884</v>
      </c>
      <c r="B939" s="2">
        <v>40906</v>
      </c>
      <c r="C939" t="s">
        <v>15</v>
      </c>
      <c r="D939">
        <v>4800</v>
      </c>
      <c r="E939">
        <v>41</v>
      </c>
      <c r="F939">
        <v>45</v>
      </c>
      <c r="G939">
        <v>29.65</v>
      </c>
      <c r="H939">
        <v>38.9</v>
      </c>
      <c r="I939" t="s">
        <v>16</v>
      </c>
      <c r="J939">
        <v>297.55</v>
      </c>
      <c r="K939">
        <v>359</v>
      </c>
      <c r="L939">
        <v>289.05</v>
      </c>
      <c r="M939">
        <v>320.10000000000002</v>
      </c>
      <c r="N939">
        <v>5062.6000000000004</v>
      </c>
      <c r="O939">
        <v>306.05</v>
      </c>
      <c r="P939">
        <f>VLOOKUP($A939,Sheet2!$A:$E,2,0)</f>
        <v>5050.1000000000004</v>
      </c>
      <c r="Q939">
        <f>VLOOKUP($A939,Sheet2!$A:$E,3,0)</f>
        <v>5099.25</v>
      </c>
      <c r="R939">
        <f>VLOOKUP($A939,Sheet2!$A:$E,4,0)</f>
        <v>5032.25</v>
      </c>
      <c r="S939">
        <f>VLOOKUP($A939,Sheet2!$A:$E,5,0)</f>
        <v>5062.6000000000004</v>
      </c>
      <c r="T939">
        <f t="shared" si="268"/>
        <v>59.75</v>
      </c>
      <c r="U939">
        <f t="shared" si="269"/>
        <v>45</v>
      </c>
      <c r="V939">
        <f t="shared" si="270"/>
        <v>289.05</v>
      </c>
      <c r="W939">
        <f t="shared" si="271"/>
        <v>328.89999999999964</v>
      </c>
      <c r="X939" s="5">
        <f t="shared" si="272"/>
        <v>338.55</v>
      </c>
      <c r="Y939">
        <f t="shared" si="273"/>
        <v>418.75</v>
      </c>
      <c r="Z939">
        <f t="shared" si="274"/>
        <v>334.05</v>
      </c>
      <c r="AA939">
        <f t="shared" si="275"/>
        <v>359</v>
      </c>
      <c r="AB939">
        <f>IF(Z939/X939&lt;'model parameter'!$B$2,'model parameter'!$B$2,IF(Y939/X939&gt;'model parameter'!$B$1,'model parameter'!$B$1,AA939/X939))</f>
        <v>1.1100000000000001</v>
      </c>
      <c r="AC939">
        <f t="shared" si="285"/>
        <v>0.55565063565021511</v>
      </c>
      <c r="AD939">
        <f t="shared" si="283"/>
        <v>7.6755974903286992</v>
      </c>
      <c r="AF939">
        <f t="shared" si="282"/>
        <v>0.98670801949490472</v>
      </c>
      <c r="AG939">
        <f t="shared" si="276"/>
        <v>1.2368926303352532</v>
      </c>
      <c r="AH939" s="14">
        <f t="shared" si="277"/>
        <v>25455.438019828423</v>
      </c>
      <c r="AI939">
        <f t="shared" si="278"/>
        <v>28116.570681789515</v>
      </c>
      <c r="AJ939" s="14">
        <f t="shared" si="279"/>
        <v>2661.1326619610918</v>
      </c>
      <c r="AK939" s="14">
        <f t="shared" si="284"/>
        <v>53103.500728719941</v>
      </c>
      <c r="AL939">
        <f t="shared" si="280"/>
        <v>1.1045408317031595</v>
      </c>
      <c r="AM939">
        <f t="shared" si="286"/>
        <v>6.2080177099039775E-4</v>
      </c>
      <c r="AN939" s="15">
        <f t="shared" si="281"/>
        <v>0</v>
      </c>
    </row>
    <row r="940" spans="1:40" x14ac:dyDescent="0.25">
      <c r="A940" s="2">
        <v>40885</v>
      </c>
      <c r="B940" s="2">
        <v>40906</v>
      </c>
      <c r="C940" t="s">
        <v>15</v>
      </c>
      <c r="D940">
        <v>4800</v>
      </c>
      <c r="E940">
        <v>41.05</v>
      </c>
      <c r="F940">
        <v>80.3</v>
      </c>
      <c r="G940">
        <v>41.05</v>
      </c>
      <c r="H940">
        <v>73.849999999999994</v>
      </c>
      <c r="I940" t="s">
        <v>16</v>
      </c>
      <c r="J940">
        <v>303.85000000000002</v>
      </c>
      <c r="K940">
        <v>312.55</v>
      </c>
      <c r="L940">
        <v>215.9</v>
      </c>
      <c r="M940">
        <v>225.15</v>
      </c>
      <c r="N940">
        <v>4943.6499999999996</v>
      </c>
      <c r="O940">
        <v>306.05</v>
      </c>
      <c r="P940">
        <f>VLOOKUP($A940,Sheet2!$A:$E,2,0)</f>
        <v>5037.3999999999996</v>
      </c>
      <c r="Q940">
        <f>VLOOKUP($A940,Sheet2!$A:$E,3,0)</f>
        <v>5049.05</v>
      </c>
      <c r="R940">
        <f>VLOOKUP($A940,Sheet2!$A:$E,4,0)</f>
        <v>4921.45</v>
      </c>
      <c r="S940">
        <f>VLOOKUP($A940,Sheet2!$A:$E,5,0)</f>
        <v>4943.6499999999996</v>
      </c>
      <c r="T940">
        <f t="shared" si="268"/>
        <v>63.5</v>
      </c>
      <c r="U940">
        <f t="shared" si="269"/>
        <v>80.3</v>
      </c>
      <c r="V940">
        <f t="shared" si="270"/>
        <v>215.9</v>
      </c>
      <c r="W940">
        <f t="shared" si="271"/>
        <v>290.10000000000036</v>
      </c>
      <c r="X940" s="5">
        <f t="shared" si="272"/>
        <v>344.90000000000003</v>
      </c>
      <c r="Y940">
        <f t="shared" si="273"/>
        <v>376.05</v>
      </c>
      <c r="Z940">
        <f t="shared" si="274"/>
        <v>296.2</v>
      </c>
      <c r="AA940">
        <f t="shared" si="275"/>
        <v>299</v>
      </c>
      <c r="AB940">
        <f>IF(Z940/X940&lt;'model parameter'!$B$2,'model parameter'!$B$2,IF(Y940/X940&gt;'model parameter'!$B$1,'model parameter'!$B$1,AA940/X940))</f>
        <v>0.8669179472310814</v>
      </c>
      <c r="AC940">
        <f t="shared" si="285"/>
        <v>0.48170350843553</v>
      </c>
      <c r="AD940">
        <f t="shared" si="283"/>
        <v>7.5425154375597803</v>
      </c>
      <c r="AF940">
        <f t="shared" si="282"/>
        <v>0.85879965207306452</v>
      </c>
      <c r="AG940">
        <f t="shared" si="276"/>
        <v>1.0903160336329369</v>
      </c>
      <c r="AH940" s="14">
        <f t="shared" si="277"/>
        <v>25932.00663726015</v>
      </c>
      <c r="AI940">
        <f t="shared" si="278"/>
        <v>22361.475861537998</v>
      </c>
      <c r="AJ940" s="14">
        <f t="shared" si="279"/>
        <v>-3570.5307757221526</v>
      </c>
      <c r="AK940" s="14">
        <f t="shared" si="284"/>
        <v>49532.969952997788</v>
      </c>
      <c r="AL940">
        <f t="shared" si="280"/>
        <v>0.86231182084490632</v>
      </c>
      <c r="AM940">
        <f t="shared" si="286"/>
        <v>5.3532470552647242E-4</v>
      </c>
      <c r="AN940" s="15">
        <f t="shared" si="281"/>
        <v>0</v>
      </c>
    </row>
    <row r="941" spans="1:40" x14ac:dyDescent="0.25">
      <c r="A941" s="2">
        <v>40886</v>
      </c>
      <c r="B941" s="2">
        <v>40906</v>
      </c>
      <c r="C941" t="s">
        <v>15</v>
      </c>
      <c r="D941">
        <v>4800</v>
      </c>
      <c r="E941">
        <v>95</v>
      </c>
      <c r="F941">
        <v>112.7</v>
      </c>
      <c r="G941">
        <v>75.2</v>
      </c>
      <c r="H941">
        <v>96.1</v>
      </c>
      <c r="I941" t="s">
        <v>16</v>
      </c>
      <c r="J941">
        <v>180</v>
      </c>
      <c r="K941">
        <v>213.85</v>
      </c>
      <c r="L941">
        <v>160</v>
      </c>
      <c r="M941">
        <v>177.2</v>
      </c>
      <c r="N941">
        <v>4866.7</v>
      </c>
      <c r="O941">
        <v>306.05</v>
      </c>
      <c r="P941">
        <f>VLOOKUP($A941,Sheet2!$A:$E,2,0)</f>
        <v>4870.75</v>
      </c>
      <c r="Q941">
        <f>VLOOKUP($A941,Sheet2!$A:$E,3,0)</f>
        <v>4918.3500000000004</v>
      </c>
      <c r="R941">
        <f>VLOOKUP($A941,Sheet2!$A:$E,4,0)</f>
        <v>4841.75</v>
      </c>
      <c r="S941">
        <f>VLOOKUP($A941,Sheet2!$A:$E,5,0)</f>
        <v>4866.7</v>
      </c>
      <c r="T941">
        <f t="shared" si="268"/>
        <v>95.5</v>
      </c>
      <c r="U941">
        <f t="shared" si="269"/>
        <v>112.7</v>
      </c>
      <c r="V941">
        <f t="shared" si="270"/>
        <v>160</v>
      </c>
      <c r="W941">
        <f t="shared" si="271"/>
        <v>193.55000000000018</v>
      </c>
      <c r="X941" s="5">
        <f t="shared" si="272"/>
        <v>275</v>
      </c>
      <c r="Y941">
        <f t="shared" si="273"/>
        <v>309.35000000000002</v>
      </c>
      <c r="Z941">
        <f t="shared" si="274"/>
        <v>268.75000000000017</v>
      </c>
      <c r="AA941">
        <f t="shared" si="275"/>
        <v>273.29999999999995</v>
      </c>
      <c r="AB941">
        <f>IF(Z941/X941&lt;'model parameter'!$B$2,'model parameter'!$B$2,IF(Y941/X941&gt;'model parameter'!$B$1,'model parameter'!$B$1,AA941/X941))</f>
        <v>1.1100000000000001</v>
      </c>
      <c r="AC941">
        <f t="shared" si="285"/>
        <v>0.53469089436343831</v>
      </c>
      <c r="AD941">
        <f t="shared" si="283"/>
        <v>7.6525154375597806</v>
      </c>
      <c r="AF941">
        <f t="shared" si="282"/>
        <v>0.97727272727272785</v>
      </c>
      <c r="AG941">
        <f t="shared" si="276"/>
        <v>1.1249090909090911</v>
      </c>
      <c r="AH941" s="14">
        <f t="shared" si="277"/>
        <v>20685.999336712499</v>
      </c>
      <c r="AI941">
        <f t="shared" si="278"/>
        <v>22829.8846181755</v>
      </c>
      <c r="AJ941" s="14">
        <f t="shared" si="279"/>
        <v>2143.8852814630009</v>
      </c>
      <c r="AK941" s="14">
        <f t="shared" si="284"/>
        <v>51676.855234460789</v>
      </c>
      <c r="AL941">
        <f t="shared" si="280"/>
        <v>1.103639434893442</v>
      </c>
      <c r="AM941">
        <f t="shared" si="286"/>
        <v>5.908054554917343E-4</v>
      </c>
      <c r="AN941" s="15">
        <f t="shared" si="281"/>
        <v>0</v>
      </c>
    </row>
    <row r="942" spans="1:40" x14ac:dyDescent="0.25">
      <c r="A942" s="2">
        <v>40889</v>
      </c>
      <c r="B942" s="2">
        <v>40906</v>
      </c>
      <c r="C942" t="s">
        <v>15</v>
      </c>
      <c r="D942">
        <v>4800</v>
      </c>
      <c r="E942">
        <v>75.25</v>
      </c>
      <c r="F942">
        <v>138</v>
      </c>
      <c r="G942">
        <v>75.25</v>
      </c>
      <c r="H942">
        <v>131.6</v>
      </c>
      <c r="I942" t="s">
        <v>16</v>
      </c>
      <c r="J942">
        <v>197.85</v>
      </c>
      <c r="K942">
        <v>197.85</v>
      </c>
      <c r="L942">
        <v>97.8</v>
      </c>
      <c r="M942">
        <v>103.75</v>
      </c>
      <c r="N942">
        <v>4764.6000000000004</v>
      </c>
      <c r="O942">
        <v>306.05</v>
      </c>
      <c r="P942">
        <f>VLOOKUP($A942,Sheet2!$A:$E,2,0)</f>
        <v>4906.8500000000004</v>
      </c>
      <c r="Q942">
        <f>VLOOKUP($A942,Sheet2!$A:$E,3,0)</f>
        <v>4910.25</v>
      </c>
      <c r="R942">
        <f>VLOOKUP($A942,Sheet2!$A:$E,4,0)</f>
        <v>4755.55</v>
      </c>
      <c r="S942">
        <f>VLOOKUP($A942,Sheet2!$A:$E,5,0)</f>
        <v>4764.6000000000004</v>
      </c>
      <c r="T942">
        <f t="shared" si="268"/>
        <v>87.600000000000364</v>
      </c>
      <c r="U942">
        <f t="shared" si="269"/>
        <v>138</v>
      </c>
      <c r="V942">
        <f t="shared" si="270"/>
        <v>97.8</v>
      </c>
      <c r="W942">
        <f t="shared" si="271"/>
        <v>185.5</v>
      </c>
      <c r="X942" s="5">
        <f t="shared" si="272"/>
        <v>273.10000000000002</v>
      </c>
      <c r="Y942">
        <f t="shared" si="273"/>
        <v>285.45000000000039</v>
      </c>
      <c r="Z942">
        <f t="shared" si="274"/>
        <v>235.35</v>
      </c>
      <c r="AA942">
        <f t="shared" si="275"/>
        <v>235.35</v>
      </c>
      <c r="AB942">
        <f>IF(Z942/X942&lt;'model parameter'!$B$2,'model parameter'!$B$2,IF(Y942/X942&gt;'model parameter'!$B$1,'model parameter'!$B$1,AA942/X942))</f>
        <v>0.86177224459904789</v>
      </c>
      <c r="AC942">
        <f t="shared" si="285"/>
        <v>0.46078177220225264</v>
      </c>
      <c r="AD942">
        <f t="shared" si="283"/>
        <v>7.5142876821588285</v>
      </c>
      <c r="AF942">
        <f t="shared" si="282"/>
        <v>0.86177224459904789</v>
      </c>
      <c r="AG942">
        <f t="shared" si="276"/>
        <v>1.0452215305748824</v>
      </c>
      <c r="AH942" s="14">
        <f t="shared" si="277"/>
        <v>20543.404002362848</v>
      </c>
      <c r="AI942">
        <f t="shared" si="278"/>
        <v>17591.201083941702</v>
      </c>
      <c r="AJ942" s="14">
        <f t="shared" si="279"/>
        <v>-2952.202918421146</v>
      </c>
      <c r="AK942" s="14">
        <f t="shared" si="284"/>
        <v>48724.652316039646</v>
      </c>
      <c r="AL942">
        <f t="shared" si="280"/>
        <v>0.85629436494158462</v>
      </c>
      <c r="AM942">
        <f t="shared" si="286"/>
        <v>5.0590338231431826E-4</v>
      </c>
      <c r="AN942" s="15">
        <f t="shared" si="281"/>
        <v>0</v>
      </c>
    </row>
    <row r="943" spans="1:40" x14ac:dyDescent="0.25">
      <c r="A943" s="2">
        <v>40890</v>
      </c>
      <c r="B943" s="2">
        <v>40906</v>
      </c>
      <c r="C943" t="s">
        <v>15</v>
      </c>
      <c r="D943">
        <v>4800</v>
      </c>
      <c r="E943">
        <v>148</v>
      </c>
      <c r="F943">
        <v>153.30000000000001</v>
      </c>
      <c r="G943">
        <v>91</v>
      </c>
      <c r="H943">
        <v>103.8</v>
      </c>
      <c r="I943" t="s">
        <v>16</v>
      </c>
      <c r="J943">
        <v>73.349999999999994</v>
      </c>
      <c r="K943">
        <v>129</v>
      </c>
      <c r="L943">
        <v>72.400000000000006</v>
      </c>
      <c r="M943">
        <v>113.95</v>
      </c>
      <c r="N943">
        <v>4800.6000000000004</v>
      </c>
      <c r="O943">
        <v>306.05</v>
      </c>
      <c r="P943">
        <f>VLOOKUP($A943,Sheet2!$A:$E,2,0)</f>
        <v>4733.6000000000004</v>
      </c>
      <c r="Q943">
        <f>VLOOKUP($A943,Sheet2!$A:$E,3,0)</f>
        <v>4824.7</v>
      </c>
      <c r="R943">
        <f>VLOOKUP($A943,Sheet2!$A:$E,4,0)</f>
        <v>4728.5</v>
      </c>
      <c r="S943">
        <f>VLOOKUP($A943,Sheet2!$A:$E,5,0)</f>
        <v>4800.6000000000004</v>
      </c>
      <c r="T943">
        <f t="shared" si="268"/>
        <v>104.30000000000018</v>
      </c>
      <c r="U943">
        <f t="shared" si="269"/>
        <v>143.89999999999964</v>
      </c>
      <c r="V943">
        <f t="shared" si="270"/>
        <v>81.800000000000182</v>
      </c>
      <c r="W943">
        <f t="shared" si="271"/>
        <v>115.69999999999982</v>
      </c>
      <c r="X943" s="5">
        <f t="shared" si="272"/>
        <v>221.35</v>
      </c>
      <c r="Y943">
        <f t="shared" si="273"/>
        <v>235.10000000000019</v>
      </c>
      <c r="Z943">
        <f t="shared" si="274"/>
        <v>206.69999999999982</v>
      </c>
      <c r="AA943">
        <f t="shared" si="275"/>
        <v>217.75</v>
      </c>
      <c r="AB943">
        <f>IF(Z943/X943&lt;'model parameter'!$B$2,'model parameter'!$B$2,IF(Y943/X943&gt;'model parameter'!$B$1,'model parameter'!$B$1,AA943/X943))</f>
        <v>0.98373616444544842</v>
      </c>
      <c r="AC943">
        <f t="shared" si="285"/>
        <v>0.45328769323262036</v>
      </c>
      <c r="AD943">
        <f t="shared" si="283"/>
        <v>7.4980238466042772</v>
      </c>
      <c r="AF943">
        <f t="shared" si="282"/>
        <v>0.93381522475717105</v>
      </c>
      <c r="AG943">
        <f t="shared" si="276"/>
        <v>1.062118816354191</v>
      </c>
      <c r="AH943" s="14">
        <f t="shared" si="277"/>
        <v>16659.557395734224</v>
      </c>
      <c r="AI943">
        <f t="shared" si="278"/>
        <v>16272.1620252505</v>
      </c>
      <c r="AJ943" s="14">
        <f t="shared" si="279"/>
        <v>-387.39537048372404</v>
      </c>
      <c r="AK943" s="14">
        <f t="shared" si="284"/>
        <v>48337.256945555921</v>
      </c>
      <c r="AL943">
        <f t="shared" si="280"/>
        <v>0.97674635878484273</v>
      </c>
      <c r="AM943">
        <f t="shared" si="286"/>
        <v>4.9413928657244654E-4</v>
      </c>
      <c r="AN943" s="15">
        <f t="shared" si="281"/>
        <v>0</v>
      </c>
    </row>
    <row r="944" spans="1:40" x14ac:dyDescent="0.25">
      <c r="A944" s="2">
        <v>40891</v>
      </c>
      <c r="B944" s="2">
        <v>40906</v>
      </c>
      <c r="C944" t="s">
        <v>15</v>
      </c>
      <c r="D944">
        <v>4800</v>
      </c>
      <c r="E944">
        <v>108.1</v>
      </c>
      <c r="F944">
        <v>135</v>
      </c>
      <c r="G944">
        <v>87.5</v>
      </c>
      <c r="H944">
        <v>126.45</v>
      </c>
      <c r="I944" t="s">
        <v>16</v>
      </c>
      <c r="J944">
        <v>103.25</v>
      </c>
      <c r="K944">
        <v>133.69999999999999</v>
      </c>
      <c r="L944">
        <v>84.2</v>
      </c>
      <c r="M944">
        <v>88.9</v>
      </c>
      <c r="N944">
        <v>4763.25</v>
      </c>
      <c r="O944">
        <v>306.05</v>
      </c>
      <c r="P944">
        <f>VLOOKUP($A944,Sheet2!$A:$E,2,0)</f>
        <v>4788.7</v>
      </c>
      <c r="Q944">
        <f>VLOOKUP($A944,Sheet2!$A:$E,3,0)</f>
        <v>4839.55</v>
      </c>
      <c r="R944">
        <f>VLOOKUP($A944,Sheet2!$A:$E,4,0)</f>
        <v>4750.3999999999996</v>
      </c>
      <c r="S944">
        <f>VLOOKUP($A944,Sheet2!$A:$E,5,0)</f>
        <v>4763.25</v>
      </c>
      <c r="T944">
        <f t="shared" si="268"/>
        <v>94.149999999999636</v>
      </c>
      <c r="U944">
        <f t="shared" si="269"/>
        <v>133.80000000000018</v>
      </c>
      <c r="V944">
        <f t="shared" si="270"/>
        <v>85.399999999999636</v>
      </c>
      <c r="W944">
        <f t="shared" si="271"/>
        <v>127.05000000000018</v>
      </c>
      <c r="X944" s="5">
        <f t="shared" si="272"/>
        <v>211.35</v>
      </c>
      <c r="Y944">
        <f t="shared" si="273"/>
        <v>227.84999999999962</v>
      </c>
      <c r="Z944">
        <f t="shared" si="274"/>
        <v>211.35</v>
      </c>
      <c r="AA944">
        <f t="shared" si="275"/>
        <v>215.35000000000002</v>
      </c>
      <c r="AB944">
        <f>IF(Z944/X944&lt;'model parameter'!$B$2,'model parameter'!$B$2,IF(Y944/X944&gt;'model parameter'!$B$1,'model parameter'!$B$1,AA944/X944))</f>
        <v>1.0189259522119709</v>
      </c>
      <c r="AC944">
        <f t="shared" si="285"/>
        <v>0.46186659445301548</v>
      </c>
      <c r="AD944">
        <f t="shared" si="283"/>
        <v>7.5169497988162481</v>
      </c>
      <c r="AF944">
        <f t="shared" si="282"/>
        <v>1</v>
      </c>
      <c r="AG944">
        <f t="shared" si="276"/>
        <v>1.0780695528743773</v>
      </c>
      <c r="AH944" s="14">
        <f t="shared" si="277"/>
        <v>15909.055635999224</v>
      </c>
      <c r="AI944">
        <f t="shared" si="278"/>
        <v>16092.293062701703</v>
      </c>
      <c r="AJ944" s="14">
        <f t="shared" si="279"/>
        <v>183.23742670247884</v>
      </c>
      <c r="AK944" s="14">
        <f t="shared" si="284"/>
        <v>48520.494372258399</v>
      </c>
      <c r="AL944">
        <f t="shared" si="280"/>
        <v>1.0115178066438995</v>
      </c>
      <c r="AM944">
        <f t="shared" si="286"/>
        <v>4.9983068733034243E-4</v>
      </c>
      <c r="AN944" s="15">
        <f t="shared" si="281"/>
        <v>0</v>
      </c>
    </row>
    <row r="945" spans="1:40" x14ac:dyDescent="0.25">
      <c r="A945" s="2">
        <v>40892</v>
      </c>
      <c r="B945" s="2">
        <v>40906</v>
      </c>
      <c r="C945" t="s">
        <v>15</v>
      </c>
      <c r="D945">
        <v>4800</v>
      </c>
      <c r="E945">
        <v>145.19999999999999</v>
      </c>
      <c r="F945">
        <v>185.9</v>
      </c>
      <c r="G945">
        <v>113.35</v>
      </c>
      <c r="H945">
        <v>127.5</v>
      </c>
      <c r="I945" t="s">
        <v>16</v>
      </c>
      <c r="J945">
        <v>68</v>
      </c>
      <c r="K945">
        <v>97</v>
      </c>
      <c r="L945">
        <v>55.05</v>
      </c>
      <c r="M945">
        <v>84.6</v>
      </c>
      <c r="N945">
        <v>4746.3500000000004</v>
      </c>
      <c r="O945">
        <v>306.05</v>
      </c>
      <c r="P945">
        <f>VLOOKUP($A945,Sheet2!$A:$E,2,0)</f>
        <v>4712.8</v>
      </c>
      <c r="Q945">
        <f>VLOOKUP($A945,Sheet2!$A:$E,3,0)</f>
        <v>4768.6499999999996</v>
      </c>
      <c r="R945">
        <f>VLOOKUP($A945,Sheet2!$A:$E,4,0)</f>
        <v>4673.8500000000004</v>
      </c>
      <c r="S945">
        <f>VLOOKUP($A945,Sheet2!$A:$E,5,0)</f>
        <v>4746.3500000000004</v>
      </c>
      <c r="T945">
        <f t="shared" si="268"/>
        <v>128.35000000000036</v>
      </c>
      <c r="U945">
        <f t="shared" si="269"/>
        <v>181.19999999999982</v>
      </c>
      <c r="V945">
        <f t="shared" si="270"/>
        <v>59.75</v>
      </c>
      <c r="W945">
        <f t="shared" si="271"/>
        <v>82</v>
      </c>
      <c r="X945" s="5">
        <f t="shared" si="272"/>
        <v>213.2</v>
      </c>
      <c r="Y945">
        <f t="shared" si="273"/>
        <v>245.65</v>
      </c>
      <c r="Z945">
        <f t="shared" si="274"/>
        <v>195.35</v>
      </c>
      <c r="AA945">
        <f t="shared" si="275"/>
        <v>212.1</v>
      </c>
      <c r="AB945">
        <f>IF(Z945/X945&lt;'model parameter'!$B$2,'model parameter'!$B$2,IF(Y945/X945&gt;'model parameter'!$B$1,'model parameter'!$B$1,AA945/X945))</f>
        <v>1.1100000000000001</v>
      </c>
      <c r="AC945">
        <f t="shared" si="285"/>
        <v>0.51267191984284721</v>
      </c>
      <c r="AD945">
        <f t="shared" si="283"/>
        <v>7.6269497988162485</v>
      </c>
      <c r="AF945">
        <f t="shared" si="282"/>
        <v>0.9162757973733584</v>
      </c>
      <c r="AG945">
        <f t="shared" si="276"/>
        <v>1.1522045028142589</v>
      </c>
      <c r="AH945" s="14">
        <f t="shared" si="277"/>
        <v>16047.898461550199</v>
      </c>
      <c r="AI945">
        <f t="shared" si="278"/>
        <v>17688.779996124427</v>
      </c>
      <c r="AJ945" s="14">
        <f t="shared" si="279"/>
        <v>1640.8815345742278</v>
      </c>
      <c r="AK945" s="14">
        <f t="shared" si="284"/>
        <v>50161.375906832625</v>
      </c>
      <c r="AL945">
        <f t="shared" si="280"/>
        <v>1.1022489978052692</v>
      </c>
      <c r="AM945">
        <f t="shared" si="286"/>
        <v>5.5093787418218881E-4</v>
      </c>
      <c r="AN945" s="15">
        <f t="shared" si="281"/>
        <v>0</v>
      </c>
    </row>
    <row r="946" spans="1:40" x14ac:dyDescent="0.25">
      <c r="A946" s="2">
        <v>40893</v>
      </c>
      <c r="B946" s="2">
        <v>40906</v>
      </c>
      <c r="C946" t="s">
        <v>15</v>
      </c>
      <c r="D946">
        <v>4800</v>
      </c>
      <c r="E946">
        <v>112.5</v>
      </c>
      <c r="F946">
        <v>210</v>
      </c>
      <c r="G946">
        <v>78.45</v>
      </c>
      <c r="H946">
        <v>192.7</v>
      </c>
      <c r="I946" t="s">
        <v>16</v>
      </c>
      <c r="J946">
        <v>95.1</v>
      </c>
      <c r="K946">
        <v>117.5</v>
      </c>
      <c r="L946">
        <v>33.549999999999997</v>
      </c>
      <c r="M946">
        <v>38.35</v>
      </c>
      <c r="N946">
        <v>4651.6000000000004</v>
      </c>
      <c r="O946">
        <v>306.05</v>
      </c>
      <c r="P946">
        <f>VLOOKUP($A946,Sheet2!$A:$E,2,0)</f>
        <v>4752.5</v>
      </c>
      <c r="Q946">
        <f>VLOOKUP($A946,Sheet2!$A:$E,3,0)</f>
        <v>4818.8500000000004</v>
      </c>
      <c r="R946">
        <f>VLOOKUP($A946,Sheet2!$A:$E,4,0)</f>
        <v>4628.2</v>
      </c>
      <c r="S946">
        <f>VLOOKUP($A946,Sheet2!$A:$E,5,0)</f>
        <v>4651.6000000000004</v>
      </c>
      <c r="T946">
        <f t="shared" si="268"/>
        <v>98.649999999999636</v>
      </c>
      <c r="U946">
        <f t="shared" si="269"/>
        <v>205.35000000000036</v>
      </c>
      <c r="V946">
        <f t="shared" si="270"/>
        <v>38.199999999999818</v>
      </c>
      <c r="W946">
        <f t="shared" si="271"/>
        <v>97.300000000000182</v>
      </c>
      <c r="X946" s="5">
        <f t="shared" si="272"/>
        <v>207.6</v>
      </c>
      <c r="Y946">
        <f t="shared" si="273"/>
        <v>248.19999999999982</v>
      </c>
      <c r="Z946">
        <f t="shared" si="274"/>
        <v>175.75000000000017</v>
      </c>
      <c r="AA946">
        <f t="shared" si="275"/>
        <v>231.04999999999998</v>
      </c>
      <c r="AB946">
        <f>IF(Z946/X946&lt;'model parameter'!$B$2,'model parameter'!$B$2,IF(Y946/X946&gt;'model parameter'!$B$1,'model parameter'!$B$1,AA946/X946))</f>
        <v>1.1100000000000001</v>
      </c>
      <c r="AC946">
        <f t="shared" si="285"/>
        <v>0.56906583102556041</v>
      </c>
      <c r="AD946">
        <f t="shared" si="283"/>
        <v>7.7369497988162488</v>
      </c>
      <c r="AF946">
        <f t="shared" si="282"/>
        <v>0.84657996146435532</v>
      </c>
      <c r="AG946">
        <f t="shared" si="276"/>
        <v>1.1955684007707121</v>
      </c>
      <c r="AH946" s="14">
        <f t="shared" si="277"/>
        <v>15627.6174760986</v>
      </c>
      <c r="AI946">
        <f t="shared" si="278"/>
        <v>17222.919383123033</v>
      </c>
      <c r="AJ946" s="14">
        <f t="shared" si="279"/>
        <v>1595.3019070244336</v>
      </c>
      <c r="AK946" s="14">
        <f t="shared" si="284"/>
        <v>51756.677813857059</v>
      </c>
      <c r="AL946">
        <f t="shared" si="280"/>
        <v>1.1020822213919903</v>
      </c>
      <c r="AM946">
        <f t="shared" si="286"/>
        <v>6.0717883622768746E-4</v>
      </c>
      <c r="AN946" s="15">
        <f t="shared" si="281"/>
        <v>1</v>
      </c>
    </row>
    <row r="947" spans="1:40" x14ac:dyDescent="0.25">
      <c r="A947" s="2">
        <v>40896</v>
      </c>
      <c r="B947" s="2">
        <v>40906</v>
      </c>
      <c r="C947" t="s">
        <v>15</v>
      </c>
      <c r="D947">
        <v>4800</v>
      </c>
      <c r="E947">
        <v>225</v>
      </c>
      <c r="F947">
        <v>259</v>
      </c>
      <c r="G947">
        <v>197.15</v>
      </c>
      <c r="H947">
        <v>204.5</v>
      </c>
      <c r="I947" t="s">
        <v>16</v>
      </c>
      <c r="J947">
        <v>30.3</v>
      </c>
      <c r="K947">
        <v>32.200000000000003</v>
      </c>
      <c r="L947">
        <v>21.1</v>
      </c>
      <c r="M947">
        <v>29.9</v>
      </c>
      <c r="N947">
        <v>4613.1000000000004</v>
      </c>
      <c r="O947">
        <v>306.05</v>
      </c>
      <c r="P947">
        <f>VLOOKUP($A947,Sheet2!$A:$E,2,0)</f>
        <v>4623.1499999999996</v>
      </c>
      <c r="Q947">
        <f>VLOOKUP($A947,Sheet2!$A:$E,3,0)</f>
        <v>4623.1499999999996</v>
      </c>
      <c r="R947">
        <f>VLOOKUP($A947,Sheet2!$A:$E,4,0)</f>
        <v>4555.8999999999996</v>
      </c>
      <c r="S947">
        <f>VLOOKUP($A947,Sheet2!$A:$E,5,0)</f>
        <v>4613.1000000000004</v>
      </c>
      <c r="T947">
        <f t="shared" si="268"/>
        <v>209.05000000000018</v>
      </c>
      <c r="U947">
        <f t="shared" si="269"/>
        <v>259</v>
      </c>
      <c r="V947">
        <f t="shared" si="270"/>
        <v>21.1</v>
      </c>
      <c r="W947">
        <f t="shared" si="271"/>
        <v>20.299999999999272</v>
      </c>
      <c r="X947" s="5">
        <f t="shared" si="272"/>
        <v>255.3</v>
      </c>
      <c r="Y947">
        <f t="shared" si="273"/>
        <v>280.10000000000002</v>
      </c>
      <c r="Z947">
        <f t="shared" si="274"/>
        <v>217.44999999999928</v>
      </c>
      <c r="AA947">
        <f t="shared" si="275"/>
        <v>234.4</v>
      </c>
      <c r="AB947">
        <f>IF(Z947/X947&lt;'model parameter'!$B$2,'model parameter'!$B$2,IF(Y947/X947&gt;'model parameter'!$B$1,'model parameter'!$B$1,AA947/X947))</f>
        <v>0.91813552683117894</v>
      </c>
      <c r="AC947">
        <f t="shared" si="285"/>
        <v>0.52247955657027556</v>
      </c>
      <c r="AD947">
        <f t="shared" si="283"/>
        <v>7.6550853256474278</v>
      </c>
      <c r="AF947">
        <f t="shared" si="282"/>
        <v>0.85174304739521844</v>
      </c>
      <c r="AG947">
        <f t="shared" si="276"/>
        <v>1.0971406188797495</v>
      </c>
      <c r="AH947" s="14">
        <f t="shared" si="277"/>
        <v>19207.510870034548</v>
      </c>
      <c r="AI947">
        <f t="shared" si="278"/>
        <v>17520.002952932802</v>
      </c>
      <c r="AJ947" s="14">
        <f t="shared" si="279"/>
        <v>-1687.507917101746</v>
      </c>
      <c r="AK947" s="14">
        <f t="shared" si="284"/>
        <v>50069.169896755309</v>
      </c>
      <c r="AL947">
        <f t="shared" si="280"/>
        <v>0.91214333140196679</v>
      </c>
      <c r="AM947">
        <f t="shared" si="286"/>
        <v>5.5383412643349205E-4</v>
      </c>
      <c r="AN947" s="15">
        <f t="shared" si="281"/>
        <v>0</v>
      </c>
    </row>
    <row r="948" spans="1:40" x14ac:dyDescent="0.25">
      <c r="A948" s="2">
        <v>40897</v>
      </c>
      <c r="B948" s="2">
        <v>40906</v>
      </c>
      <c r="C948" t="s">
        <v>15</v>
      </c>
      <c r="D948">
        <v>4800</v>
      </c>
      <c r="E948">
        <v>199</v>
      </c>
      <c r="F948">
        <v>270</v>
      </c>
      <c r="G948">
        <v>190.75</v>
      </c>
      <c r="H948">
        <v>256.7</v>
      </c>
      <c r="I948" t="s">
        <v>16</v>
      </c>
      <c r="J948">
        <v>34.799999999999997</v>
      </c>
      <c r="K948">
        <v>34.799999999999997</v>
      </c>
      <c r="L948">
        <v>11.15</v>
      </c>
      <c r="M948">
        <v>12.9</v>
      </c>
      <c r="N948">
        <v>4544.2</v>
      </c>
      <c r="O948">
        <v>306.05</v>
      </c>
      <c r="P948">
        <f>VLOOKUP($A948,Sheet2!$A:$E,2,0)</f>
        <v>4635.8</v>
      </c>
      <c r="Q948">
        <f>VLOOKUP($A948,Sheet2!$A:$E,3,0)</f>
        <v>4637.25</v>
      </c>
      <c r="R948">
        <f>VLOOKUP($A948,Sheet2!$A:$E,4,0)</f>
        <v>4531.1499999999996</v>
      </c>
      <c r="S948">
        <f>VLOOKUP($A948,Sheet2!$A:$E,5,0)</f>
        <v>4544.2</v>
      </c>
      <c r="T948">
        <f t="shared" si="268"/>
        <v>197.55000000000018</v>
      </c>
      <c r="U948">
        <f t="shared" si="269"/>
        <v>270</v>
      </c>
      <c r="V948">
        <f t="shared" si="270"/>
        <v>11.15</v>
      </c>
      <c r="W948">
        <f t="shared" si="271"/>
        <v>28</v>
      </c>
      <c r="X948" s="5">
        <f t="shared" si="272"/>
        <v>233.8</v>
      </c>
      <c r="Y948">
        <f t="shared" si="273"/>
        <v>281.14999999999998</v>
      </c>
      <c r="Z948">
        <f t="shared" si="274"/>
        <v>218.75</v>
      </c>
      <c r="AA948">
        <f t="shared" si="275"/>
        <v>269.59999999999997</v>
      </c>
      <c r="AB948">
        <f>IF(Z948/X948&lt;'model parameter'!$B$2,'model parameter'!$B$2,IF(Y948/X948&gt;'model parameter'!$B$1,'model parameter'!$B$1,AA948/X948))</f>
        <v>1.1100000000000001</v>
      </c>
      <c r="AC948">
        <f t="shared" si="285"/>
        <v>0.57995230779300588</v>
      </c>
      <c r="AD948">
        <f t="shared" si="283"/>
        <v>7.7650853256474281</v>
      </c>
      <c r="AF948">
        <f t="shared" si="282"/>
        <v>0.93562874251496997</v>
      </c>
      <c r="AG948">
        <f t="shared" si="276"/>
        <v>1.2025235243798116</v>
      </c>
      <c r="AH948" s="14">
        <f t="shared" si="277"/>
        <v>17593.932086604302</v>
      </c>
      <c r="AI948">
        <f t="shared" si="278"/>
        <v>19402.481536808118</v>
      </c>
      <c r="AJ948" s="14">
        <f t="shared" si="279"/>
        <v>1808.5494502038164</v>
      </c>
      <c r="AK948" s="14">
        <f t="shared" si="284"/>
        <v>51877.719346959129</v>
      </c>
      <c r="AL948">
        <f t="shared" si="280"/>
        <v>1.1027939315271549</v>
      </c>
      <c r="AM948">
        <f t="shared" si="286"/>
        <v>6.1076491370349803E-4</v>
      </c>
      <c r="AN948" s="15">
        <f t="shared" si="281"/>
        <v>0</v>
      </c>
    </row>
    <row r="949" spans="1:40" s="9" customFormat="1" x14ac:dyDescent="0.25">
      <c r="A949" s="7">
        <v>40898</v>
      </c>
      <c r="B949" s="7">
        <v>40906</v>
      </c>
      <c r="C949" t="s">
        <v>15</v>
      </c>
      <c r="D949">
        <v>4800</v>
      </c>
      <c r="E949">
        <v>197.6</v>
      </c>
      <c r="F949">
        <v>205.1</v>
      </c>
      <c r="G949">
        <v>107.05</v>
      </c>
      <c r="H949">
        <v>120.1</v>
      </c>
      <c r="I949" t="s">
        <v>16</v>
      </c>
      <c r="J949">
        <v>22</v>
      </c>
      <c r="K949">
        <v>39.9</v>
      </c>
      <c r="L949">
        <v>16.45</v>
      </c>
      <c r="M949">
        <v>35.700000000000003</v>
      </c>
      <c r="N949">
        <v>4693.1499999999996</v>
      </c>
      <c r="O949">
        <v>306.05</v>
      </c>
      <c r="P949">
        <f>VLOOKUP($A949,Sheet2!$A:$E,2,0)</f>
        <v>4636.45</v>
      </c>
      <c r="Q949">
        <f>VLOOKUP($A949,Sheet2!$A:$E,3,0)</f>
        <v>4707.3500000000004</v>
      </c>
      <c r="R949">
        <f>VLOOKUP($A949,Sheet2!$A:$E,4,0)</f>
        <v>4601.95</v>
      </c>
      <c r="S949">
        <f>VLOOKUP($A949,Sheet2!$A:$E,5,0)</f>
        <v>4693.1499999999996</v>
      </c>
      <c r="T949">
        <f t="shared" si="268"/>
        <v>132.54999999999927</v>
      </c>
      <c r="U949">
        <f t="shared" si="269"/>
        <v>205.1</v>
      </c>
      <c r="V949">
        <f t="shared" si="270"/>
        <v>16.45</v>
      </c>
      <c r="W949">
        <f t="shared" si="271"/>
        <v>14.400000000000546</v>
      </c>
      <c r="X949" s="8">
        <f t="shared" si="272"/>
        <v>219.6</v>
      </c>
      <c r="Y949" s="9">
        <f t="shared" si="273"/>
        <v>221.54999999999998</v>
      </c>
      <c r="Z949" s="9">
        <f t="shared" si="274"/>
        <v>121.45000000000054</v>
      </c>
      <c r="AA949" s="9">
        <f t="shared" si="275"/>
        <v>155.80000000000001</v>
      </c>
      <c r="AB949">
        <f>IF(Z949/X949&lt;'model parameter'!$B$2,'model parameter'!$B$2,IF(Y949/X949&gt;'model parameter'!$B$1,'model parameter'!$B$1,AA949/X949))</f>
        <v>0.70947176684881608</v>
      </c>
      <c r="AC949" s="9">
        <f t="shared" si="285"/>
        <v>0.41145978849795228</v>
      </c>
      <c r="AD949">
        <f t="shared" si="283"/>
        <v>7.4745570924962443</v>
      </c>
      <c r="AE949" s="9">
        <f>WEEKDAY(A949)</f>
        <v>4</v>
      </c>
      <c r="AF949">
        <f t="shared" si="282"/>
        <v>0.55305100182149614</v>
      </c>
      <c r="AG949">
        <f t="shared" si="276"/>
        <v>1.0088797814207651</v>
      </c>
      <c r="AH949" s="14">
        <f t="shared" si="277"/>
        <v>16528.219587780601</v>
      </c>
      <c r="AI949">
        <f t="shared" si="278"/>
        <v>11629.2944294596</v>
      </c>
      <c r="AJ949" s="14">
        <f t="shared" si="279"/>
        <v>-4898.9251583210007</v>
      </c>
      <c r="AK949" s="14">
        <f t="shared" si="284"/>
        <v>46978.79418863813</v>
      </c>
      <c r="AL949">
        <f t="shared" si="280"/>
        <v>0.7036023673146985</v>
      </c>
      <c r="AM949" s="9">
        <f t="shared" si="286"/>
        <v>4.2973563915453875E-4</v>
      </c>
      <c r="AN949" s="15">
        <f t="shared" si="281"/>
        <v>0</v>
      </c>
    </row>
    <row r="950" spans="1:40" x14ac:dyDescent="0.25">
      <c r="A950" s="2">
        <v>40899</v>
      </c>
      <c r="B950" s="2">
        <v>40906</v>
      </c>
      <c r="C950" t="s">
        <v>15</v>
      </c>
      <c r="D950">
        <v>4800</v>
      </c>
      <c r="E950">
        <v>124.5</v>
      </c>
      <c r="F950">
        <v>176.3</v>
      </c>
      <c r="G950">
        <v>89.25</v>
      </c>
      <c r="H950">
        <v>93.55</v>
      </c>
      <c r="I950" t="s">
        <v>16</v>
      </c>
      <c r="J950">
        <v>25.1</v>
      </c>
      <c r="K950">
        <v>48.55</v>
      </c>
      <c r="L950">
        <v>17.55</v>
      </c>
      <c r="M950">
        <v>44.65</v>
      </c>
      <c r="N950">
        <v>4733.8500000000004</v>
      </c>
      <c r="O950">
        <v>306.05</v>
      </c>
      <c r="P950">
        <f>VLOOKUP($A950,Sheet2!$A:$E,2,0)</f>
        <v>4636.8999999999996</v>
      </c>
      <c r="Q950">
        <f>VLOOKUP($A950,Sheet2!$A:$E,3,0)</f>
        <v>4740.6000000000004</v>
      </c>
      <c r="R950">
        <f>VLOOKUP($A950,Sheet2!$A:$E,4,0)</f>
        <v>4632.95</v>
      </c>
      <c r="S950">
        <f>VLOOKUP($A950,Sheet2!$A:$E,5,0)</f>
        <v>4733.8500000000004</v>
      </c>
      <c r="T950">
        <f t="shared" si="268"/>
        <v>107.94999999999982</v>
      </c>
      <c r="U950">
        <f t="shared" si="269"/>
        <v>176.3</v>
      </c>
      <c r="V950">
        <f t="shared" si="270"/>
        <v>17.55</v>
      </c>
      <c r="W950">
        <f t="shared" si="271"/>
        <v>29.850000000000364</v>
      </c>
      <c r="X950" s="5">
        <f t="shared" si="272"/>
        <v>149.6</v>
      </c>
      <c r="Y950">
        <f t="shared" si="273"/>
        <v>193.85000000000002</v>
      </c>
      <c r="Z950">
        <f t="shared" si="274"/>
        <v>119.10000000000036</v>
      </c>
      <c r="AA950">
        <f t="shared" si="275"/>
        <v>138.19999999999999</v>
      </c>
      <c r="AB950">
        <f>IF(Z950/X950&lt;'model parameter'!$B$2,'model parameter'!$B$2,IF(Y950/X950&gt;'model parameter'!$B$1,'model parameter'!$B$1,AA950/X950))</f>
        <v>1.1100000000000001</v>
      </c>
      <c r="AC950">
        <f t="shared" si="285"/>
        <v>0.45672036523272708</v>
      </c>
      <c r="AD950">
        <f t="shared" si="283"/>
        <v>7.5845570924962447</v>
      </c>
      <c r="AF950">
        <f t="shared" si="282"/>
        <v>0.79612299465240888</v>
      </c>
      <c r="AG950">
        <f t="shared" si="276"/>
        <v>1.295788770053476</v>
      </c>
      <c r="AH950" s="14">
        <f t="shared" si="277"/>
        <v>11274.707269635599</v>
      </c>
      <c r="AI950">
        <f t="shared" si="278"/>
        <v>12397.934462751473</v>
      </c>
      <c r="AJ950" s="14">
        <f t="shared" si="279"/>
        <v>1123.2271931158739</v>
      </c>
      <c r="AK950" s="14">
        <f t="shared" si="284"/>
        <v>48102.021381754006</v>
      </c>
      <c r="AL950">
        <f t="shared" si="280"/>
        <v>1.0996236235898458</v>
      </c>
      <c r="AM950">
        <f t="shared" si="286"/>
        <v>4.7254746071281233E-4</v>
      </c>
      <c r="AN950" s="15">
        <f t="shared" si="281"/>
        <v>1</v>
      </c>
    </row>
    <row r="951" spans="1:40" x14ac:dyDescent="0.25">
      <c r="A951" s="2">
        <v>40900</v>
      </c>
      <c r="B951" s="2">
        <v>40906</v>
      </c>
      <c r="C951" t="s">
        <v>15</v>
      </c>
      <c r="D951">
        <v>4800</v>
      </c>
      <c r="E951">
        <v>81.5</v>
      </c>
      <c r="F951">
        <v>123.2</v>
      </c>
      <c r="G951">
        <v>76</v>
      </c>
      <c r="H951">
        <v>106.45</v>
      </c>
      <c r="I951" t="s">
        <v>16</v>
      </c>
      <c r="J951">
        <v>48.8</v>
      </c>
      <c r="K951">
        <v>52.9</v>
      </c>
      <c r="L951">
        <v>21.7</v>
      </c>
      <c r="M951">
        <v>27.3</v>
      </c>
      <c r="N951">
        <v>4714</v>
      </c>
      <c r="O951">
        <v>306.05</v>
      </c>
      <c r="P951">
        <f>VLOOKUP($A951,Sheet2!$A:$E,2,0)</f>
        <v>4763.2</v>
      </c>
      <c r="Q951">
        <f>VLOOKUP($A951,Sheet2!$A:$E,3,0)</f>
        <v>4763.45</v>
      </c>
      <c r="R951">
        <f>VLOOKUP($A951,Sheet2!$A:$E,4,0)</f>
        <v>4693.2</v>
      </c>
      <c r="S951">
        <f>VLOOKUP($A951,Sheet2!$A:$E,5,0)</f>
        <v>4714</v>
      </c>
      <c r="T951">
        <f t="shared" si="268"/>
        <v>89.449999999999818</v>
      </c>
      <c r="U951">
        <f t="shared" si="269"/>
        <v>123.2</v>
      </c>
      <c r="V951">
        <f t="shared" si="270"/>
        <v>21.7</v>
      </c>
      <c r="W951">
        <f t="shared" si="271"/>
        <v>39.449999999999818</v>
      </c>
      <c r="X951" s="5">
        <f t="shared" si="272"/>
        <v>130.30000000000001</v>
      </c>
      <c r="Y951">
        <f t="shared" si="273"/>
        <v>144.9</v>
      </c>
      <c r="Z951">
        <f t="shared" si="274"/>
        <v>115.44999999999982</v>
      </c>
      <c r="AA951">
        <f t="shared" si="275"/>
        <v>133.75</v>
      </c>
      <c r="AB951">
        <f>IF(Z951/X951&lt;'model parameter'!$B$2,'model parameter'!$B$2,IF(Y951/X951&gt;'model parameter'!$B$1,'model parameter'!$B$1,AA951/X951))</f>
        <v>1.1100000000000001</v>
      </c>
      <c r="AC951">
        <f t="shared" si="285"/>
        <v>0.50695960540832707</v>
      </c>
      <c r="AD951">
        <f t="shared" si="283"/>
        <v>7.694557092496245</v>
      </c>
      <c r="AF951">
        <f t="shared" si="282"/>
        <v>0.88603223330774983</v>
      </c>
      <c r="AG951">
        <f t="shared" si="276"/>
        <v>1.1120491174213354</v>
      </c>
      <c r="AH951" s="14">
        <f t="shared" si="277"/>
        <v>9826.2388733470489</v>
      </c>
      <c r="AI951">
        <f t="shared" si="278"/>
        <v>10792.379135800247</v>
      </c>
      <c r="AJ951" s="14">
        <f t="shared" si="279"/>
        <v>966.14026245319837</v>
      </c>
      <c r="AK951" s="14">
        <f t="shared" si="284"/>
        <v>49068.161644207205</v>
      </c>
      <c r="AL951">
        <f t="shared" si="280"/>
        <v>1.0983224888898013</v>
      </c>
      <c r="AM951">
        <f t="shared" si="286"/>
        <v>5.1900950316865167E-4</v>
      </c>
      <c r="AN951" s="15">
        <f t="shared" si="281"/>
        <v>1</v>
      </c>
    </row>
    <row r="952" spans="1:40" s="9" customFormat="1" x14ac:dyDescent="0.25">
      <c r="A952" s="7">
        <v>40903</v>
      </c>
      <c r="B952" s="7">
        <v>40906</v>
      </c>
      <c r="C952" t="s">
        <v>15</v>
      </c>
      <c r="D952">
        <v>4800</v>
      </c>
      <c r="E952">
        <v>99.95</v>
      </c>
      <c r="F952">
        <v>102.55</v>
      </c>
      <c r="G952">
        <v>44.25</v>
      </c>
      <c r="H952">
        <v>50.6</v>
      </c>
      <c r="I952" t="s">
        <v>16</v>
      </c>
      <c r="J952">
        <v>26.7</v>
      </c>
      <c r="K952">
        <v>45.95</v>
      </c>
      <c r="L952">
        <v>24.1</v>
      </c>
      <c r="M952">
        <v>39.1</v>
      </c>
      <c r="N952">
        <v>4779</v>
      </c>
      <c r="O952">
        <v>306.05</v>
      </c>
      <c r="P952">
        <f>VLOOKUP($A952,Sheet2!$A:$E,2,0)</f>
        <v>4718.1499999999996</v>
      </c>
      <c r="Q952">
        <f>VLOOKUP($A952,Sheet2!$A:$E,3,0)</f>
        <v>4787.25</v>
      </c>
      <c r="R952">
        <f>VLOOKUP($A952,Sheet2!$A:$E,4,0)</f>
        <v>4718.1499999999996</v>
      </c>
      <c r="S952">
        <f>VLOOKUP($A952,Sheet2!$A:$E,5,0)</f>
        <v>4779</v>
      </c>
      <c r="T952">
        <f t="shared" si="268"/>
        <v>58.699999999999818</v>
      </c>
      <c r="U952">
        <f t="shared" si="269"/>
        <v>102.55</v>
      </c>
      <c r="V952">
        <f t="shared" si="270"/>
        <v>24.1</v>
      </c>
      <c r="W952">
        <f t="shared" si="271"/>
        <v>31.5</v>
      </c>
      <c r="X952" s="8">
        <f t="shared" si="272"/>
        <v>126.65</v>
      </c>
      <c r="Y952" s="9">
        <f t="shared" si="273"/>
        <v>126.65</v>
      </c>
      <c r="Z952" s="9">
        <f t="shared" si="274"/>
        <v>75.75</v>
      </c>
      <c r="AA952" s="9">
        <f t="shared" si="275"/>
        <v>89.7</v>
      </c>
      <c r="AB952">
        <f>IF(Z952/X952&lt;'model parameter'!$B$2,'model parameter'!$B$2,IF(Y952/X952&gt;'model parameter'!$B$1,'model parameter'!$B$1,AA952/X952))</f>
        <v>0.70825108566916695</v>
      </c>
      <c r="AC952" s="9">
        <f t="shared" si="285"/>
        <v>0.35905469092086012</v>
      </c>
      <c r="AD952">
        <f t="shared" si="283"/>
        <v>7.4028081781654116</v>
      </c>
      <c r="AE952" s="9">
        <f>WEEKDAY(A952)</f>
        <v>2</v>
      </c>
      <c r="AF952">
        <f t="shared" si="282"/>
        <v>0.5981050138176075</v>
      </c>
      <c r="AG952">
        <f t="shared" si="276"/>
        <v>1</v>
      </c>
      <c r="AH952" s="14">
        <f t="shared" si="277"/>
        <v>9552.3057310437744</v>
      </c>
      <c r="AI952">
        <f t="shared" si="278"/>
        <v>6675.4034192613999</v>
      </c>
      <c r="AJ952" s="14">
        <f t="shared" si="279"/>
        <v>-2876.9023117823745</v>
      </c>
      <c r="AK952" s="14">
        <f t="shared" si="284"/>
        <v>46191.25933242483</v>
      </c>
      <c r="AL952">
        <f t="shared" si="280"/>
        <v>0.6988263993233792</v>
      </c>
      <c r="AM952" s="9">
        <f t="shared" si="286"/>
        <v>3.6269754231396483E-4</v>
      </c>
      <c r="AN952" s="15">
        <f t="shared" si="281"/>
        <v>0</v>
      </c>
    </row>
    <row r="953" spans="1:40" x14ac:dyDescent="0.25">
      <c r="A953" s="2">
        <v>40904</v>
      </c>
      <c r="B953" s="2">
        <v>40906</v>
      </c>
      <c r="C953" t="s">
        <v>15</v>
      </c>
      <c r="D953">
        <v>4800</v>
      </c>
      <c r="E953">
        <v>57.25</v>
      </c>
      <c r="F953">
        <v>84.7</v>
      </c>
      <c r="G953">
        <v>36.200000000000003</v>
      </c>
      <c r="H953">
        <v>66.3</v>
      </c>
      <c r="I953" t="s">
        <v>16</v>
      </c>
      <c r="J953">
        <v>28</v>
      </c>
      <c r="K953">
        <v>44.3</v>
      </c>
      <c r="L953">
        <v>13.55</v>
      </c>
      <c r="M953">
        <v>18.399999999999999</v>
      </c>
      <c r="N953">
        <v>4750.5</v>
      </c>
      <c r="O953">
        <v>306.05</v>
      </c>
      <c r="P953">
        <f>VLOOKUP($A953,Sheet2!$A:$E,2,0)</f>
        <v>4780.2</v>
      </c>
      <c r="Q953">
        <f>VLOOKUP($A953,Sheet2!$A:$E,3,0)</f>
        <v>4800.5</v>
      </c>
      <c r="R953">
        <f>VLOOKUP($A953,Sheet2!$A:$E,4,0)</f>
        <v>4723.6499999999996</v>
      </c>
      <c r="S953">
        <f>VLOOKUP($A953,Sheet2!$A:$E,5,0)</f>
        <v>4750.5</v>
      </c>
      <c r="T953">
        <f t="shared" si="268"/>
        <v>43.800000000000182</v>
      </c>
      <c r="U953">
        <f t="shared" si="269"/>
        <v>84.7</v>
      </c>
      <c r="V953">
        <f t="shared" si="270"/>
        <v>13.55</v>
      </c>
      <c r="W953">
        <f t="shared" si="271"/>
        <v>36.699999999999818</v>
      </c>
      <c r="X953" s="5">
        <f t="shared" si="272"/>
        <v>85.25</v>
      </c>
      <c r="Y953">
        <f t="shared" si="273"/>
        <v>98.25</v>
      </c>
      <c r="Z953">
        <f t="shared" si="274"/>
        <v>72.899999999999821</v>
      </c>
      <c r="AA953">
        <f t="shared" si="275"/>
        <v>84.699999999999989</v>
      </c>
      <c r="AB953">
        <f>IF(Z953/X953&lt;'model parameter'!$B$2,'model parameter'!$B$2,IF(Y953/X953&gt;'model parameter'!$B$1,'model parameter'!$B$1,AA953/X953))</f>
        <v>1.1100000000000001</v>
      </c>
      <c r="AC953">
        <f t="shared" si="285"/>
        <v>0.39855070692215477</v>
      </c>
      <c r="AD953">
        <f t="shared" si="283"/>
        <v>7.5128081781654119</v>
      </c>
      <c r="AF953">
        <f t="shared" si="282"/>
        <v>0.85513196480938203</v>
      </c>
      <c r="AG953">
        <f t="shared" si="276"/>
        <v>1.152492668621701</v>
      </c>
      <c r="AH953" s="14">
        <f t="shared" si="277"/>
        <v>6445.2284457408741</v>
      </c>
      <c r="AI953">
        <f t="shared" si="278"/>
        <v>7044.6968829944053</v>
      </c>
      <c r="AJ953" s="14">
        <f t="shared" si="279"/>
        <v>599.46843725353119</v>
      </c>
      <c r="AK953" s="14">
        <f t="shared" si="284"/>
        <v>46790.727769678364</v>
      </c>
      <c r="AL953">
        <f t="shared" si="280"/>
        <v>1.0930096492777803</v>
      </c>
      <c r="AM953">
        <f t="shared" si="286"/>
        <v>3.964319135184996E-4</v>
      </c>
      <c r="AN953" s="15">
        <f t="shared" si="281"/>
        <v>1</v>
      </c>
    </row>
    <row r="954" spans="1:40" x14ac:dyDescent="0.25">
      <c r="A954" s="2">
        <v>40905</v>
      </c>
      <c r="B954" s="2">
        <v>40906</v>
      </c>
      <c r="C954" t="s">
        <v>15</v>
      </c>
      <c r="D954">
        <v>4800</v>
      </c>
      <c r="E954">
        <v>75</v>
      </c>
      <c r="F954">
        <v>118</v>
      </c>
      <c r="G954">
        <v>66.3</v>
      </c>
      <c r="H954">
        <v>93.3</v>
      </c>
      <c r="I954" t="s">
        <v>16</v>
      </c>
      <c r="J954">
        <v>14.1</v>
      </c>
      <c r="K954">
        <v>15.9</v>
      </c>
      <c r="L954">
        <v>4.3</v>
      </c>
      <c r="M954">
        <v>5.75</v>
      </c>
      <c r="N954">
        <v>4705.8</v>
      </c>
      <c r="O954">
        <v>306.05</v>
      </c>
      <c r="P954">
        <f>VLOOKUP($A954,Sheet2!$A:$E,2,0)</f>
        <v>4756.2</v>
      </c>
      <c r="Q954">
        <f>VLOOKUP($A954,Sheet2!$A:$E,3,0)</f>
        <v>4756.2</v>
      </c>
      <c r="R954">
        <f>VLOOKUP($A954,Sheet2!$A:$E,4,0)</f>
        <v>4685.6499999999996</v>
      </c>
      <c r="S954">
        <f>VLOOKUP($A954,Sheet2!$A:$E,5,0)</f>
        <v>4705.8</v>
      </c>
      <c r="T954">
        <f t="shared" si="268"/>
        <v>66.3</v>
      </c>
      <c r="U954">
        <f t="shared" si="269"/>
        <v>118</v>
      </c>
      <c r="V954">
        <f t="shared" si="270"/>
        <v>4.3</v>
      </c>
      <c r="W954">
        <f t="shared" si="271"/>
        <v>15.9</v>
      </c>
      <c r="X954" s="5">
        <f t="shared" si="272"/>
        <v>89.1</v>
      </c>
      <c r="Y954">
        <f t="shared" si="273"/>
        <v>122.3</v>
      </c>
      <c r="Z954">
        <f t="shared" si="274"/>
        <v>82.2</v>
      </c>
      <c r="AA954">
        <f t="shared" si="275"/>
        <v>99.05</v>
      </c>
      <c r="AB954">
        <f>IF(Z954/X954&lt;'model parameter'!$B$2,'model parameter'!$B$2,IF(Y954/X954&gt;'model parameter'!$B$1,'model parameter'!$B$1,AA954/X954))</f>
        <v>1.1100000000000001</v>
      </c>
      <c r="AC954">
        <f t="shared" si="285"/>
        <v>0.44239128468359185</v>
      </c>
      <c r="AD954">
        <f t="shared" si="283"/>
        <v>7.6228081781654122</v>
      </c>
      <c r="AF954">
        <f t="shared" si="282"/>
        <v>0.92255892255892269</v>
      </c>
      <c r="AG954">
        <f t="shared" si="276"/>
        <v>1.372615039281706</v>
      </c>
      <c r="AH954" s="14">
        <f t="shared" si="277"/>
        <v>6734.171623238849</v>
      </c>
      <c r="AI954">
        <f t="shared" si="278"/>
        <v>7364.9760544328619</v>
      </c>
      <c r="AJ954" s="14">
        <f t="shared" si="279"/>
        <v>630.80443119401298</v>
      </c>
      <c r="AK954" s="14">
        <f t="shared" si="284"/>
        <v>47421.532200872374</v>
      </c>
      <c r="AL954">
        <f t="shared" si="280"/>
        <v>1.0936721643709197</v>
      </c>
      <c r="AM954">
        <f t="shared" si="286"/>
        <v>4.3356654888348275E-4</v>
      </c>
      <c r="AN954" s="15">
        <f t="shared" si="281"/>
        <v>0</v>
      </c>
    </row>
    <row r="955" spans="1:40" x14ac:dyDescent="0.25">
      <c r="A955" s="2">
        <v>40906</v>
      </c>
      <c r="B955" s="2">
        <v>40906</v>
      </c>
      <c r="C955" t="s">
        <v>15</v>
      </c>
      <c r="D955">
        <v>4800</v>
      </c>
      <c r="E955">
        <v>24</v>
      </c>
      <c r="F955">
        <v>202.75</v>
      </c>
      <c r="G955">
        <v>24</v>
      </c>
      <c r="H955">
        <v>148.30000000000001</v>
      </c>
      <c r="I955" t="s">
        <v>16</v>
      </c>
      <c r="J955">
        <v>1.1000000000000001</v>
      </c>
      <c r="K955">
        <v>2.4</v>
      </c>
      <c r="L955">
        <v>0.05</v>
      </c>
      <c r="M955">
        <v>0.05</v>
      </c>
      <c r="N955">
        <v>4646.25</v>
      </c>
      <c r="O955">
        <v>306.05</v>
      </c>
      <c r="P955">
        <f>VLOOKUP($A955,Sheet2!$A:$E,2,0)</f>
        <v>4681.1499999999996</v>
      </c>
      <c r="Q955">
        <f>VLOOKUP($A955,Sheet2!$A:$E,3,0)</f>
        <v>4701.8</v>
      </c>
      <c r="R955">
        <f>VLOOKUP($A955,Sheet2!$A:$E,4,0)</f>
        <v>4639.05</v>
      </c>
      <c r="S955">
        <f>VLOOKUP($A955,Sheet2!$A:$E,5,0)</f>
        <v>4646.25</v>
      </c>
      <c r="T955">
        <f t="shared" si="268"/>
        <v>100.59999999999945</v>
      </c>
      <c r="U955">
        <f t="shared" si="269"/>
        <v>161</v>
      </c>
      <c r="V955">
        <f t="shared" si="270"/>
        <v>41.800000000000182</v>
      </c>
      <c r="W955">
        <f t="shared" si="271"/>
        <v>-74.199999999999818</v>
      </c>
      <c r="X955" s="5">
        <f t="shared" si="272"/>
        <v>25.1</v>
      </c>
      <c r="Y955">
        <f t="shared" si="273"/>
        <v>244.55000000000018</v>
      </c>
      <c r="Z955">
        <f t="shared" si="274"/>
        <v>-50.199999999999818</v>
      </c>
      <c r="AA955">
        <f t="shared" si="275"/>
        <v>148.35000000000002</v>
      </c>
      <c r="AB955">
        <f>IF(Z955/X955&lt;'model parameter'!$B$2,'model parameter'!$B$2,IF(Y955/X955&gt;'model parameter'!$B$1,'model parameter'!$B$1,AA955/X955))</f>
        <v>0.5</v>
      </c>
      <c r="AC955">
        <f t="shared" si="285"/>
        <v>0.22119564234179592</v>
      </c>
      <c r="AD955">
        <f t="shared" si="283"/>
        <v>7.1228081781654122</v>
      </c>
      <c r="AF955">
        <f t="shared" si="282"/>
        <v>-1.9999999999999927</v>
      </c>
      <c r="AG955">
        <f t="shared" si="276"/>
        <v>9.7430278884462211</v>
      </c>
      <c r="AH955" s="14">
        <f t="shared" si="277"/>
        <v>1930.9603609348499</v>
      </c>
      <c r="AI955">
        <f t="shared" si="278"/>
        <v>893.36572732809987</v>
      </c>
      <c r="AJ955" s="14">
        <f t="shared" si="279"/>
        <v>-1037.59463360675</v>
      </c>
      <c r="AK955" s="14">
        <f t="shared" si="284"/>
        <v>46383.937567265624</v>
      </c>
      <c r="AL955">
        <f t="shared" si="280"/>
        <v>0.46265358181438188</v>
      </c>
      <c r="AM955">
        <f t="shared" si="286"/>
        <v>2.0059111679584358E-4</v>
      </c>
      <c r="AN955" s="15">
        <f t="shared" si="281"/>
        <v>1</v>
      </c>
    </row>
    <row r="956" spans="1:40" x14ac:dyDescent="0.25">
      <c r="A956" s="2">
        <v>40907</v>
      </c>
      <c r="B956" s="2">
        <v>40933</v>
      </c>
      <c r="C956" t="s">
        <v>15</v>
      </c>
      <c r="D956">
        <v>4700</v>
      </c>
      <c r="E956">
        <v>130</v>
      </c>
      <c r="F956">
        <v>172</v>
      </c>
      <c r="G956">
        <v>122.4</v>
      </c>
      <c r="H956">
        <v>158.44999999999999</v>
      </c>
      <c r="I956" t="s">
        <v>16</v>
      </c>
      <c r="J956">
        <v>117.9</v>
      </c>
      <c r="K956">
        <v>130</v>
      </c>
      <c r="L956">
        <v>85.7</v>
      </c>
      <c r="M956">
        <v>92.55</v>
      </c>
      <c r="N956">
        <v>4624.3</v>
      </c>
      <c r="O956">
        <v>247.9</v>
      </c>
      <c r="P956">
        <f>VLOOKUP($A956,Sheet2!$A:$E,2,0)</f>
        <v>4659.95</v>
      </c>
      <c r="Q956">
        <f>VLOOKUP($A956,Sheet2!$A:$E,3,0)</f>
        <v>4690.45</v>
      </c>
      <c r="R956">
        <f>VLOOKUP($A956,Sheet2!$A:$E,4,0)</f>
        <v>4608.8999999999996</v>
      </c>
      <c r="S956">
        <f>VLOOKUP($A956,Sheet2!$A:$E,5,0)</f>
        <v>4624.3</v>
      </c>
      <c r="T956">
        <f t="shared" si="268"/>
        <v>139.55000000000018</v>
      </c>
      <c r="U956">
        <f t="shared" si="269"/>
        <v>172</v>
      </c>
      <c r="V956">
        <f t="shared" si="270"/>
        <v>85.7</v>
      </c>
      <c r="W956">
        <f t="shared" si="271"/>
        <v>112.84999999999945</v>
      </c>
      <c r="X956" s="5">
        <f t="shared" si="272"/>
        <v>247.9</v>
      </c>
      <c r="Y956">
        <f t="shared" si="273"/>
        <v>269.55000000000018</v>
      </c>
      <c r="Z956">
        <f t="shared" si="274"/>
        <v>235.24999999999946</v>
      </c>
      <c r="AA956">
        <f t="shared" si="275"/>
        <v>251</v>
      </c>
      <c r="AB956">
        <f>IF(Z956/X956&lt;'model parameter'!$B$2,'model parameter'!$B$2,IF(Y956/X956&gt;'model parameter'!$B$1,'model parameter'!$B$1,AA956/X956))</f>
        <v>1.0125050423557886</v>
      </c>
      <c r="AC956">
        <f t="shared" si="285"/>
        <v>0.22396170321819595</v>
      </c>
      <c r="AD956">
        <f t="shared" si="283"/>
        <v>7.1353132205212013</v>
      </c>
      <c r="AF956">
        <f t="shared" si="282"/>
        <v>0.94897135941911837</v>
      </c>
      <c r="AG956">
        <f t="shared" si="276"/>
        <v>1.0873336022589761</v>
      </c>
      <c r="AH956" s="14">
        <f t="shared" si="277"/>
        <v>18652.139567830651</v>
      </c>
      <c r="AI956">
        <f t="shared" si="278"/>
        <v>18764.096610561999</v>
      </c>
      <c r="AJ956" s="14">
        <f t="shared" si="279"/>
        <v>111.95704273134834</v>
      </c>
      <c r="AK956" s="14">
        <f t="shared" si="284"/>
        <v>46495.894609996976</v>
      </c>
      <c r="AL956">
        <f t="shared" si="280"/>
        <v>1.006002369986789</v>
      </c>
      <c r="AM956">
        <f t="shared" si="286"/>
        <v>2.0179513889491545E-4</v>
      </c>
      <c r="AN956" s="15">
        <f t="shared" si="281"/>
        <v>0</v>
      </c>
    </row>
    <row r="957" spans="1:40" x14ac:dyDescent="0.25">
      <c r="A957" s="2">
        <v>40910</v>
      </c>
      <c r="B957" s="2">
        <v>40933</v>
      </c>
      <c r="C957" t="s">
        <v>15</v>
      </c>
      <c r="D957">
        <v>4700</v>
      </c>
      <c r="E957">
        <v>157</v>
      </c>
      <c r="F957">
        <v>183.9</v>
      </c>
      <c r="G957">
        <v>144.15</v>
      </c>
      <c r="H957">
        <v>148.4</v>
      </c>
      <c r="I957" t="s">
        <v>16</v>
      </c>
      <c r="J957">
        <v>96</v>
      </c>
      <c r="K957">
        <v>99.05</v>
      </c>
      <c r="L957">
        <v>76.650000000000006</v>
      </c>
      <c r="M957">
        <v>95.3</v>
      </c>
      <c r="N957">
        <v>4636.75</v>
      </c>
      <c r="O957">
        <v>247.9</v>
      </c>
      <c r="P957">
        <f>VLOOKUP($A957,Sheet2!$A:$E,2,0)</f>
        <v>4640.2</v>
      </c>
      <c r="Q957">
        <f>VLOOKUP($A957,Sheet2!$A:$E,3,0)</f>
        <v>4645.95</v>
      </c>
      <c r="R957">
        <f>VLOOKUP($A957,Sheet2!$A:$E,4,0)</f>
        <v>4588.05</v>
      </c>
      <c r="S957">
        <f>VLOOKUP($A957,Sheet2!$A:$E,5,0)</f>
        <v>4636.75</v>
      </c>
      <c r="T957">
        <f t="shared" si="268"/>
        <v>153.10000000000036</v>
      </c>
      <c r="U957">
        <f t="shared" si="269"/>
        <v>183.9</v>
      </c>
      <c r="V957">
        <f t="shared" si="270"/>
        <v>76.650000000000006</v>
      </c>
      <c r="W957">
        <f t="shared" si="271"/>
        <v>90.099999999999454</v>
      </c>
      <c r="X957" s="5">
        <f t="shared" si="272"/>
        <v>253</v>
      </c>
      <c r="Y957">
        <f t="shared" si="273"/>
        <v>260.55</v>
      </c>
      <c r="Z957">
        <f t="shared" si="274"/>
        <v>234.24999999999946</v>
      </c>
      <c r="AA957">
        <f t="shared" si="275"/>
        <v>243.7</v>
      </c>
      <c r="AB957">
        <f>IF(Z957/X957&lt;'model parameter'!$B$2,'model parameter'!$B$2,IF(Y957/X957&gt;'model parameter'!$B$1,'model parameter'!$B$1,AA957/X957))</f>
        <v>0.96324110671936758</v>
      </c>
      <c r="AC957">
        <f t="shared" si="285"/>
        <v>0.21572911887064961</v>
      </c>
      <c r="AD957">
        <f t="shared" si="283"/>
        <v>7.0985543272405689</v>
      </c>
      <c r="AF957">
        <f t="shared" si="282"/>
        <v>0.92588932806323898</v>
      </c>
      <c r="AG957">
        <f t="shared" si="276"/>
        <v>1.0298418972332015</v>
      </c>
      <c r="AH957" s="14">
        <f t="shared" si="277"/>
        <v>19034.895465295496</v>
      </c>
      <c r="AI957">
        <f t="shared" si="278"/>
        <v>18216.995182809398</v>
      </c>
      <c r="AJ957" s="14">
        <f t="shared" si="279"/>
        <v>-817.90028248609815</v>
      </c>
      <c r="AK957" s="14">
        <f t="shared" si="284"/>
        <v>45677.994327510882</v>
      </c>
      <c r="AL957">
        <f t="shared" si="280"/>
        <v>0.9570315327458826</v>
      </c>
      <c r="AM957">
        <f t="shared" si="286"/>
        <v>1.931243110772692E-4</v>
      </c>
      <c r="AN957" s="15">
        <f t="shared" si="281"/>
        <v>0</v>
      </c>
    </row>
    <row r="958" spans="1:40" x14ac:dyDescent="0.25">
      <c r="A958" s="2">
        <v>40911</v>
      </c>
      <c r="B958" s="2">
        <v>40933</v>
      </c>
      <c r="C958" t="s">
        <v>15</v>
      </c>
      <c r="D958">
        <v>4700</v>
      </c>
      <c r="E958">
        <v>128</v>
      </c>
      <c r="F958">
        <v>130</v>
      </c>
      <c r="G958">
        <v>77.55</v>
      </c>
      <c r="H958">
        <v>82.2</v>
      </c>
      <c r="I958" t="s">
        <v>16</v>
      </c>
      <c r="J958">
        <v>108</v>
      </c>
      <c r="K958">
        <v>169.2</v>
      </c>
      <c r="L958">
        <v>108</v>
      </c>
      <c r="M958">
        <v>162.5</v>
      </c>
      <c r="N958">
        <v>4765.3</v>
      </c>
      <c r="O958">
        <v>247.9</v>
      </c>
      <c r="P958">
        <f>VLOOKUP($A958,Sheet2!$A:$E,2,0)</f>
        <v>4675.8</v>
      </c>
      <c r="Q958">
        <f>VLOOKUP($A958,Sheet2!$A:$E,3,0)</f>
        <v>4773.1000000000004</v>
      </c>
      <c r="R958">
        <f>VLOOKUP($A958,Sheet2!$A:$E,4,0)</f>
        <v>4675.8</v>
      </c>
      <c r="S958">
        <f>VLOOKUP($A958,Sheet2!$A:$E,5,0)</f>
        <v>4765.3</v>
      </c>
      <c r="T958">
        <f t="shared" si="268"/>
        <v>96.099999999999454</v>
      </c>
      <c r="U958">
        <f t="shared" si="269"/>
        <v>130</v>
      </c>
      <c r="V958">
        <f t="shared" si="270"/>
        <v>108</v>
      </c>
      <c r="W958">
        <f t="shared" si="271"/>
        <v>150.65000000000055</v>
      </c>
      <c r="X958" s="5">
        <f t="shared" si="272"/>
        <v>236</v>
      </c>
      <c r="Y958">
        <f t="shared" si="273"/>
        <v>265.29999999999944</v>
      </c>
      <c r="Z958">
        <f t="shared" si="274"/>
        <v>228.20000000000056</v>
      </c>
      <c r="AA958">
        <f t="shared" si="275"/>
        <v>244.7</v>
      </c>
      <c r="AB958">
        <f>IF(Z958/X958&lt;'model parameter'!$B$2,'model parameter'!$B$2,IF(Y958/X958&gt;'model parameter'!$B$1,'model parameter'!$B$1,AA958/X958))</f>
        <v>1.1100000000000001</v>
      </c>
      <c r="AC958">
        <f t="shared" si="285"/>
        <v>0.23945932194642108</v>
      </c>
      <c r="AD958">
        <f t="shared" si="283"/>
        <v>7.2085543272405692</v>
      </c>
      <c r="AF958">
        <f t="shared" si="282"/>
        <v>0.96694915254237523</v>
      </c>
      <c r="AG958">
        <f t="shared" si="276"/>
        <v>1.1241525423728791</v>
      </c>
      <c r="AH958" s="14">
        <f t="shared" si="277"/>
        <v>17759.042473745998</v>
      </c>
      <c r="AI958">
        <f t="shared" si="278"/>
        <v>19585.498206201522</v>
      </c>
      <c r="AJ958" s="14">
        <f t="shared" si="279"/>
        <v>1826.4557324555244</v>
      </c>
      <c r="AK958" s="14">
        <f t="shared" si="284"/>
        <v>47504.450059966402</v>
      </c>
      <c r="AL958">
        <f t="shared" si="280"/>
        <v>1.1028465208727136</v>
      </c>
      <c r="AM958">
        <f t="shared" si="286"/>
        <v>2.12986474567506E-4</v>
      </c>
      <c r="AN958" s="15">
        <f t="shared" si="281"/>
        <v>0</v>
      </c>
    </row>
    <row r="959" spans="1:40" x14ac:dyDescent="0.25">
      <c r="A959" s="2">
        <v>40912</v>
      </c>
      <c r="B959" s="2">
        <v>40933</v>
      </c>
      <c r="C959" t="s">
        <v>15</v>
      </c>
      <c r="D959">
        <v>4700</v>
      </c>
      <c r="E959">
        <v>80.099999999999994</v>
      </c>
      <c r="F959">
        <v>99</v>
      </c>
      <c r="G959">
        <v>74.3</v>
      </c>
      <c r="H959">
        <v>89.15</v>
      </c>
      <c r="I959" t="s">
        <v>16</v>
      </c>
      <c r="J959">
        <v>158.9</v>
      </c>
      <c r="K959">
        <v>170.85</v>
      </c>
      <c r="L959">
        <v>132.75</v>
      </c>
      <c r="M959">
        <v>147.75</v>
      </c>
      <c r="N959">
        <v>4749.6499999999996</v>
      </c>
      <c r="O959">
        <v>247.9</v>
      </c>
      <c r="P959">
        <f>VLOOKUP($A959,Sheet2!$A:$E,2,0)</f>
        <v>4774.95</v>
      </c>
      <c r="Q959">
        <f>VLOOKUP($A959,Sheet2!$A:$E,3,0)</f>
        <v>4782.8500000000004</v>
      </c>
      <c r="R959">
        <f>VLOOKUP($A959,Sheet2!$A:$E,4,0)</f>
        <v>4728.8500000000004</v>
      </c>
      <c r="S959">
        <f>VLOOKUP($A959,Sheet2!$A:$E,5,0)</f>
        <v>4749.6499999999996</v>
      </c>
      <c r="T959">
        <f t="shared" si="268"/>
        <v>88</v>
      </c>
      <c r="U959">
        <f t="shared" si="269"/>
        <v>99</v>
      </c>
      <c r="V959">
        <f t="shared" si="270"/>
        <v>132.75</v>
      </c>
      <c r="W959">
        <f t="shared" si="271"/>
        <v>157.15000000000055</v>
      </c>
      <c r="X959" s="5">
        <f t="shared" si="272"/>
        <v>239</v>
      </c>
      <c r="Y959">
        <f t="shared" si="273"/>
        <v>258.85000000000002</v>
      </c>
      <c r="Z959">
        <f t="shared" si="274"/>
        <v>231.45000000000056</v>
      </c>
      <c r="AA959">
        <f t="shared" si="275"/>
        <v>236.9</v>
      </c>
      <c r="AB959">
        <f>IF(Z959/X959&lt;'model parameter'!$B$2,'model parameter'!$B$2,IF(Y959/X959&gt;'model parameter'!$B$1,'model parameter'!$B$1,AA959/X959))</f>
        <v>0.99121338912133894</v>
      </c>
      <c r="AC959">
        <f t="shared" si="285"/>
        <v>0.23735528606320985</v>
      </c>
      <c r="AD959">
        <f t="shared" si="283"/>
        <v>7.199767716361908</v>
      </c>
      <c r="AF959">
        <f t="shared" si="282"/>
        <v>0.96841004184100654</v>
      </c>
      <c r="AG959">
        <f t="shared" si="276"/>
        <v>1.0830543933054395</v>
      </c>
      <c r="AH959" s="14">
        <f t="shared" si="277"/>
        <v>17984.193001666499</v>
      </c>
      <c r="AI959">
        <f t="shared" si="278"/>
        <v>17707.366455587799</v>
      </c>
      <c r="AJ959" s="14">
        <f t="shared" si="279"/>
        <v>-276.82654607870063</v>
      </c>
      <c r="AK959" s="14">
        <f t="shared" si="284"/>
        <v>47227.623513887702</v>
      </c>
      <c r="AL959">
        <f t="shared" si="280"/>
        <v>0.98460723002399675</v>
      </c>
      <c r="AM959">
        <f t="shared" si="286"/>
        <v>2.0970802275648853E-4</v>
      </c>
      <c r="AN959" s="15">
        <f t="shared" si="281"/>
        <v>0</v>
      </c>
    </row>
    <row r="960" spans="1:40" x14ac:dyDescent="0.25">
      <c r="A960" s="2">
        <v>40913</v>
      </c>
      <c r="B960" s="2">
        <v>40933</v>
      </c>
      <c r="C960" t="s">
        <v>15</v>
      </c>
      <c r="D960">
        <v>4700</v>
      </c>
      <c r="E960">
        <v>81</v>
      </c>
      <c r="F960">
        <v>94.7</v>
      </c>
      <c r="G960">
        <v>75.55</v>
      </c>
      <c r="H960">
        <v>86.55</v>
      </c>
      <c r="I960" t="s">
        <v>16</v>
      </c>
      <c r="J960">
        <v>136.6</v>
      </c>
      <c r="K960">
        <v>164</v>
      </c>
      <c r="L960">
        <v>131.4</v>
      </c>
      <c r="M960">
        <v>142.6</v>
      </c>
      <c r="N960">
        <v>4749.95</v>
      </c>
      <c r="O960">
        <v>247.9</v>
      </c>
      <c r="P960">
        <f>VLOOKUP($A960,Sheet2!$A:$E,2,0)</f>
        <v>4749</v>
      </c>
      <c r="Q960">
        <f>VLOOKUP($A960,Sheet2!$A:$E,3,0)</f>
        <v>4779.8</v>
      </c>
      <c r="R960">
        <f>VLOOKUP($A960,Sheet2!$A:$E,4,0)</f>
        <v>4730.1499999999996</v>
      </c>
      <c r="S960">
        <f>VLOOKUP($A960,Sheet2!$A:$E,5,0)</f>
        <v>4749.95</v>
      </c>
      <c r="T960">
        <f t="shared" si="268"/>
        <v>84.199999999999818</v>
      </c>
      <c r="U960">
        <f t="shared" si="269"/>
        <v>94.7</v>
      </c>
      <c r="V960">
        <f t="shared" si="270"/>
        <v>131.4</v>
      </c>
      <c r="W960">
        <f t="shared" si="271"/>
        <v>155.35000000000036</v>
      </c>
      <c r="X960" s="5">
        <f t="shared" si="272"/>
        <v>217.6</v>
      </c>
      <c r="Y960">
        <f t="shared" si="273"/>
        <v>248.19999999999982</v>
      </c>
      <c r="Z960">
        <f t="shared" si="274"/>
        <v>217.6</v>
      </c>
      <c r="AA960">
        <f t="shared" si="275"/>
        <v>229.14999999999998</v>
      </c>
      <c r="AB960">
        <f>IF(Z960/X960&lt;'model parameter'!$B$2,'model parameter'!$B$2,IF(Y960/X960&gt;'model parameter'!$B$1,'model parameter'!$B$1,AA960/X960))</f>
        <v>1.1100000000000001</v>
      </c>
      <c r="AC960">
        <f t="shared" si="285"/>
        <v>0.26346436753016295</v>
      </c>
      <c r="AD960">
        <f t="shared" si="283"/>
        <v>7.3097677163619084</v>
      </c>
      <c r="AF960">
        <f t="shared" si="282"/>
        <v>1</v>
      </c>
      <c r="AG960">
        <f t="shared" si="276"/>
        <v>1.1406249999999991</v>
      </c>
      <c r="AH960" s="14">
        <f t="shared" si="277"/>
        <v>16378.119235833599</v>
      </c>
      <c r="AI960">
        <f t="shared" si="278"/>
        <v>18054.813334911232</v>
      </c>
      <c r="AJ960" s="14">
        <f t="shared" si="279"/>
        <v>1676.6940990776329</v>
      </c>
      <c r="AK960" s="14">
        <f t="shared" si="284"/>
        <v>48904.317612965337</v>
      </c>
      <c r="AL960">
        <f t="shared" si="280"/>
        <v>1.1023740317758344</v>
      </c>
      <c r="AM960">
        <f t="shared" si="286"/>
        <v>2.3117667854180869E-4</v>
      </c>
      <c r="AN960" s="15">
        <f t="shared" si="281"/>
        <v>0</v>
      </c>
    </row>
    <row r="961" spans="1:40" x14ac:dyDescent="0.25">
      <c r="A961" s="2">
        <v>40914</v>
      </c>
      <c r="B961" s="2">
        <v>40933</v>
      </c>
      <c r="C961" t="s">
        <v>15</v>
      </c>
      <c r="D961">
        <v>4700</v>
      </c>
      <c r="E961">
        <v>93.4</v>
      </c>
      <c r="F961">
        <v>112.35</v>
      </c>
      <c r="G961">
        <v>59.2</v>
      </c>
      <c r="H961">
        <v>77.55</v>
      </c>
      <c r="I961" t="s">
        <v>16</v>
      </c>
      <c r="J961">
        <v>131.4</v>
      </c>
      <c r="K961">
        <v>178</v>
      </c>
      <c r="L961">
        <v>103.3</v>
      </c>
      <c r="M961">
        <v>146.6</v>
      </c>
      <c r="N961">
        <v>4754.1000000000004</v>
      </c>
      <c r="O961">
        <v>247.9</v>
      </c>
      <c r="P961">
        <f>VLOOKUP($A961,Sheet2!$A:$E,2,0)</f>
        <v>4724.1499999999996</v>
      </c>
      <c r="Q961">
        <f>VLOOKUP($A961,Sheet2!$A:$E,3,0)</f>
        <v>4794.8999999999996</v>
      </c>
      <c r="R961">
        <f>VLOOKUP($A961,Sheet2!$A:$E,4,0)</f>
        <v>4686.8500000000004</v>
      </c>
      <c r="S961">
        <f>VLOOKUP($A961,Sheet2!$A:$E,5,0)</f>
        <v>4754.1000000000004</v>
      </c>
      <c r="T961">
        <f t="shared" si="268"/>
        <v>83.100000000000364</v>
      </c>
      <c r="U961">
        <f t="shared" si="269"/>
        <v>112.35</v>
      </c>
      <c r="V961">
        <f t="shared" si="270"/>
        <v>103.3</v>
      </c>
      <c r="W961">
        <f t="shared" si="271"/>
        <v>154.09999999999945</v>
      </c>
      <c r="X961" s="5">
        <f t="shared" si="272"/>
        <v>224.8</v>
      </c>
      <c r="Y961">
        <f t="shared" si="273"/>
        <v>261.10000000000036</v>
      </c>
      <c r="Z961">
        <f t="shared" si="274"/>
        <v>213.29999999999944</v>
      </c>
      <c r="AA961">
        <f t="shared" si="275"/>
        <v>224.14999999999998</v>
      </c>
      <c r="AB961">
        <f>IF(Z961/X961&lt;'model parameter'!$B$2,'model parameter'!$B$2,IF(Y961/X961&gt;'model parameter'!$B$1,'model parameter'!$B$1,AA961/X961))</f>
        <v>1.1100000000000001</v>
      </c>
      <c r="AC961">
        <f t="shared" si="285"/>
        <v>0.29244544795848088</v>
      </c>
      <c r="AD961">
        <f t="shared" si="283"/>
        <v>7.4197677163619087</v>
      </c>
      <c r="AF961">
        <f t="shared" si="282"/>
        <v>0.94884341637010428</v>
      </c>
      <c r="AG961">
        <f t="shared" si="276"/>
        <v>1.1614768683274037</v>
      </c>
      <c r="AH961" s="14">
        <f t="shared" si="277"/>
        <v>16918.480502842798</v>
      </c>
      <c r="AI961">
        <f t="shared" si="278"/>
        <v>18653.776980198738</v>
      </c>
      <c r="AJ961" s="14">
        <f t="shared" si="279"/>
        <v>1735.2964773559397</v>
      </c>
      <c r="AK961" s="14">
        <f t="shared" si="284"/>
        <v>50639.61409032128</v>
      </c>
      <c r="AL961">
        <f t="shared" si="280"/>
        <v>1.1025681045685136</v>
      </c>
      <c r="AM961">
        <f t="shared" si="286"/>
        <v>2.5488803228028656E-4</v>
      </c>
      <c r="AN961" s="15">
        <f t="shared" si="281"/>
        <v>0</v>
      </c>
    </row>
    <row r="962" spans="1:40" x14ac:dyDescent="0.25">
      <c r="A962" s="2">
        <v>40915</v>
      </c>
      <c r="B962" s="2">
        <v>40933</v>
      </c>
      <c r="C962" t="s">
        <v>15</v>
      </c>
      <c r="D962">
        <v>4700</v>
      </c>
      <c r="E962">
        <v>79.099999999999994</v>
      </c>
      <c r="F962">
        <v>84.4</v>
      </c>
      <c r="G962">
        <v>76</v>
      </c>
      <c r="H962">
        <v>79.5</v>
      </c>
      <c r="I962" t="s">
        <v>16</v>
      </c>
      <c r="J962">
        <v>144</v>
      </c>
      <c r="K962">
        <v>144</v>
      </c>
      <c r="L962">
        <v>135.65</v>
      </c>
      <c r="M962">
        <v>137.15</v>
      </c>
      <c r="N962">
        <v>4746.8999999999996</v>
      </c>
      <c r="O962">
        <v>247.9</v>
      </c>
      <c r="P962">
        <f>VLOOKUP($A962,Sheet2!$A:$E,2,0)</f>
        <v>4755.6000000000004</v>
      </c>
      <c r="Q962">
        <f>VLOOKUP($A962,Sheet2!$A:$E,3,0)</f>
        <v>4759.3999999999996</v>
      </c>
      <c r="R962">
        <f>VLOOKUP($A962,Sheet2!$A:$E,4,0)</f>
        <v>4743.05</v>
      </c>
      <c r="S962">
        <f>VLOOKUP($A962,Sheet2!$A:$E,5,0)</f>
        <v>4746.8999999999996</v>
      </c>
      <c r="T962">
        <f t="shared" si="268"/>
        <v>84.600000000000364</v>
      </c>
      <c r="U962">
        <f t="shared" si="269"/>
        <v>84.4</v>
      </c>
      <c r="V962">
        <f t="shared" si="270"/>
        <v>135.65</v>
      </c>
      <c r="W962">
        <f t="shared" si="271"/>
        <v>135.39999999999964</v>
      </c>
      <c r="X962" s="5">
        <f t="shared" si="272"/>
        <v>223.1</v>
      </c>
      <c r="Y962">
        <f t="shared" si="273"/>
        <v>228.60000000000036</v>
      </c>
      <c r="Z962">
        <f t="shared" si="274"/>
        <v>211.39999999999964</v>
      </c>
      <c r="AA962">
        <f t="shared" si="275"/>
        <v>216.65</v>
      </c>
      <c r="AB962">
        <f>IF(Z962/X962&lt;'model parameter'!$B$2,'model parameter'!$B$2,IF(Y962/X962&gt;'model parameter'!$B$1,'model parameter'!$B$1,AA962/X962))</f>
        <v>0.97108919766920665</v>
      </c>
      <c r="AC962">
        <f t="shared" si="285"/>
        <v>0.28399061542001292</v>
      </c>
      <c r="AD962">
        <f t="shared" si="283"/>
        <v>7.3908569140311151</v>
      </c>
      <c r="AF962">
        <f t="shared" si="282"/>
        <v>0.94755714926041978</v>
      </c>
      <c r="AG962">
        <f t="shared" si="276"/>
        <v>1.0246526221425387</v>
      </c>
      <c r="AH962" s="14">
        <f t="shared" si="277"/>
        <v>16790.895203687847</v>
      </c>
      <c r="AI962">
        <f t="shared" si="278"/>
        <v>16189.722084082299</v>
      </c>
      <c r="AJ962" s="14">
        <f t="shared" si="279"/>
        <v>-601.17311960554798</v>
      </c>
      <c r="AK962" s="14">
        <f t="shared" si="284"/>
        <v>50038.440970715732</v>
      </c>
      <c r="AL962">
        <f t="shared" si="280"/>
        <v>0.96419648194376739</v>
      </c>
      <c r="AM962">
        <f t="shared" si="286"/>
        <v>2.4576214401422173E-4</v>
      </c>
      <c r="AN962" s="15">
        <f t="shared" si="281"/>
        <v>0</v>
      </c>
    </row>
    <row r="963" spans="1:40" x14ac:dyDescent="0.25">
      <c r="A963" s="2">
        <v>40917</v>
      </c>
      <c r="B963" s="2">
        <v>40933</v>
      </c>
      <c r="C963" t="s">
        <v>15</v>
      </c>
      <c r="D963">
        <v>4700</v>
      </c>
      <c r="E963">
        <v>84.5</v>
      </c>
      <c r="F963">
        <v>101.7</v>
      </c>
      <c r="G963">
        <v>70.55</v>
      </c>
      <c r="H963">
        <v>78.900000000000006</v>
      </c>
      <c r="I963" t="s">
        <v>16</v>
      </c>
      <c r="J963">
        <v>128.65</v>
      </c>
      <c r="K963">
        <v>147</v>
      </c>
      <c r="L963">
        <v>105.25</v>
      </c>
      <c r="M963">
        <v>127.4</v>
      </c>
      <c r="N963">
        <v>4742.8</v>
      </c>
      <c r="O963">
        <v>247.9</v>
      </c>
      <c r="P963">
        <f>VLOOKUP($A963,Sheet2!$A:$E,2,0)</f>
        <v>4747.55</v>
      </c>
      <c r="Q963">
        <f>VLOOKUP($A963,Sheet2!$A:$E,3,0)</f>
        <v>4758.7</v>
      </c>
      <c r="R963">
        <f>VLOOKUP($A963,Sheet2!$A:$E,4,0)</f>
        <v>4695.45</v>
      </c>
      <c r="S963">
        <f>VLOOKUP($A963,Sheet2!$A:$E,5,0)</f>
        <v>4742.8</v>
      </c>
      <c r="T963">
        <f t="shared" ref="T963:T1026" si="287">MAX(K963+D963-Q963,0,G963)</f>
        <v>88.300000000000182</v>
      </c>
      <c r="U963">
        <f t="shared" ref="U963:U1026" si="288">MIN(MAX(L963+D963-R963,0),F963)</f>
        <v>101.7</v>
      </c>
      <c r="V963">
        <f t="shared" ref="V963:V1026" si="289">MAX(L963,F963+R963-D963)</f>
        <v>105.25</v>
      </c>
      <c r="W963">
        <f t="shared" ref="W963:W1026" si="290">MIN(K963,G963+Q963-D963)</f>
        <v>129.25</v>
      </c>
      <c r="X963" s="5">
        <f t="shared" ref="X963:X1026" si="291">E963+J963</f>
        <v>213.15</v>
      </c>
      <c r="Y963">
        <f t="shared" ref="Y963:Y1026" si="292">MAX(T963+K963,U963+L963,V963+F963,W963+G963,X963,AA963)</f>
        <v>235.30000000000018</v>
      </c>
      <c r="Z963">
        <f t="shared" ref="Z963:Z1026" si="293">MIN(T963+K963,U963+L963,V963+F963,W963+G963,X963,AA963)</f>
        <v>199.8</v>
      </c>
      <c r="AA963">
        <f t="shared" ref="AA963:AA1026" si="294">H963+M963</f>
        <v>206.3</v>
      </c>
      <c r="AB963">
        <f>IF(Z963/X963&lt;'model parameter'!$B$2,'model parameter'!$B$2,IF(Y963/X963&gt;'model parameter'!$B$1,'model parameter'!$B$1,AA963/X963))</f>
        <v>0.96786300727187424</v>
      </c>
      <c r="AC963">
        <f t="shared" si="285"/>
        <v>0.27486401107740399</v>
      </c>
      <c r="AD963">
        <f t="shared" si="283"/>
        <v>7.3587199213029892</v>
      </c>
      <c r="AF963">
        <f t="shared" si="282"/>
        <v>0.93736805066854334</v>
      </c>
      <c r="AG963">
        <f t="shared" ref="AG963:AG1026" si="295">Y963/X963</f>
        <v>1.1039174290405827</v>
      </c>
      <c r="AH963" s="14">
        <f t="shared" ref="AH963:AH1026" si="296">(75*X963+20*2*1.18+0.00055*75*X963*1.18)*1.00002</f>
        <v>16044.145952751525</v>
      </c>
      <c r="AI963">
        <f t="shared" ref="AI963:AI1026" si="297">(AB963*X963*75-20*2*1.18-0.0006*75*X963*1.18*AB963)*(1-0.00002)</f>
        <v>15414.037183090599</v>
      </c>
      <c r="AJ963" s="14">
        <f t="shared" ref="AJ963:AJ1026" si="298">AI963-AH963</f>
        <v>-630.10876966092655</v>
      </c>
      <c r="AK963" s="14">
        <f t="shared" si="284"/>
        <v>49408.332201054807</v>
      </c>
      <c r="AL963">
        <f t="shared" ref="AL963:AL1026" si="299">AI963/AH963</f>
        <v>0.96072656210454976</v>
      </c>
      <c r="AM963">
        <f t="shared" si="286"/>
        <v>2.3611021971422648E-4</v>
      </c>
      <c r="AN963" s="15">
        <f t="shared" ref="AN963:AN1026" si="300">IF(AND(Y963/X963&gt;1.1,Z963/X963&lt;0.9),1,0)</f>
        <v>0</v>
      </c>
    </row>
    <row r="964" spans="1:40" x14ac:dyDescent="0.25">
      <c r="A964" s="2">
        <v>40918</v>
      </c>
      <c r="B964" s="2">
        <v>40933</v>
      </c>
      <c r="C964" t="s">
        <v>15</v>
      </c>
      <c r="D964">
        <v>4700</v>
      </c>
      <c r="E964">
        <v>70</v>
      </c>
      <c r="F964">
        <v>70</v>
      </c>
      <c r="G964">
        <v>33.549999999999997</v>
      </c>
      <c r="H964">
        <v>35</v>
      </c>
      <c r="I964" t="s">
        <v>16</v>
      </c>
      <c r="J964">
        <v>144.75</v>
      </c>
      <c r="K964">
        <v>206.2</v>
      </c>
      <c r="L964">
        <v>143.85</v>
      </c>
      <c r="M964">
        <v>201.25</v>
      </c>
      <c r="N964">
        <v>4849.55</v>
      </c>
      <c r="O964">
        <v>247.9</v>
      </c>
      <c r="P964">
        <f>VLOOKUP($A964,Sheet2!$A:$E,2,0)</f>
        <v>4771.8500000000004</v>
      </c>
      <c r="Q964">
        <f>VLOOKUP($A964,Sheet2!$A:$E,3,0)</f>
        <v>4855.8999999999996</v>
      </c>
      <c r="R964">
        <f>VLOOKUP($A964,Sheet2!$A:$E,4,0)</f>
        <v>4768.25</v>
      </c>
      <c r="S964">
        <f>VLOOKUP($A964,Sheet2!$A:$E,5,0)</f>
        <v>4849.55</v>
      </c>
      <c r="T964">
        <f t="shared" si="287"/>
        <v>50.300000000000182</v>
      </c>
      <c r="U964">
        <f t="shared" si="288"/>
        <v>70</v>
      </c>
      <c r="V964">
        <f t="shared" si="289"/>
        <v>143.85</v>
      </c>
      <c r="W964">
        <f t="shared" si="290"/>
        <v>189.44999999999982</v>
      </c>
      <c r="X964" s="5">
        <f t="shared" si="291"/>
        <v>214.75</v>
      </c>
      <c r="Y964">
        <f t="shared" si="292"/>
        <v>256.50000000000017</v>
      </c>
      <c r="Z964">
        <f t="shared" si="293"/>
        <v>213.85</v>
      </c>
      <c r="AA964">
        <f t="shared" si="294"/>
        <v>236.25</v>
      </c>
      <c r="AB964">
        <f>IF(Z964/X964&lt;'model parameter'!$B$2,'model parameter'!$B$2,IF(Y964/X964&gt;'model parameter'!$B$1,'model parameter'!$B$1,AA964/X964))</f>
        <v>1.1100000000000001</v>
      </c>
      <c r="AC964">
        <f t="shared" si="285"/>
        <v>0.30509905229591844</v>
      </c>
      <c r="AD964">
        <f t="shared" si="283"/>
        <v>7.4687199213029896</v>
      </c>
      <c r="AF964">
        <f t="shared" ref="AF964:AF1027" si="301">Z964/X964</f>
        <v>0.99580908032596038</v>
      </c>
      <c r="AG964">
        <f t="shared" si="295"/>
        <v>1.1944121071012814</v>
      </c>
      <c r="AH964" s="14">
        <f t="shared" si="296"/>
        <v>16164.226234309124</v>
      </c>
      <c r="AI964">
        <f t="shared" si="297"/>
        <v>17817.723558651596</v>
      </c>
      <c r="AJ964" s="14">
        <f t="shared" si="298"/>
        <v>1653.497324342472</v>
      </c>
      <c r="AK964" s="14">
        <f t="shared" si="284"/>
        <v>51061.829525397276</v>
      </c>
      <c r="AL964">
        <f t="shared" si="299"/>
        <v>1.102293626702209</v>
      </c>
      <c r="AM964">
        <f t="shared" si="286"/>
        <v>2.6026279039025009E-4</v>
      </c>
      <c r="AN964" s="15">
        <f t="shared" si="300"/>
        <v>0</v>
      </c>
    </row>
    <row r="965" spans="1:40" x14ac:dyDescent="0.25">
      <c r="A965" s="2">
        <v>40919</v>
      </c>
      <c r="B965" s="2">
        <v>40933</v>
      </c>
      <c r="C965" t="s">
        <v>15</v>
      </c>
      <c r="D965">
        <v>4700</v>
      </c>
      <c r="E965">
        <v>34.6</v>
      </c>
      <c r="F965">
        <v>39.549999999999997</v>
      </c>
      <c r="G965">
        <v>30.8</v>
      </c>
      <c r="H965">
        <v>33.85</v>
      </c>
      <c r="I965" t="s">
        <v>16</v>
      </c>
      <c r="J965">
        <v>210</v>
      </c>
      <c r="K965">
        <v>214.9</v>
      </c>
      <c r="L965">
        <v>183.3</v>
      </c>
      <c r="M965">
        <v>203.55</v>
      </c>
      <c r="N965">
        <v>4860.95</v>
      </c>
      <c r="O965">
        <v>247.9</v>
      </c>
      <c r="P965">
        <f>VLOOKUP($A965,Sheet2!$A:$E,2,0)</f>
        <v>4863.1499999999996</v>
      </c>
      <c r="Q965">
        <f>VLOOKUP($A965,Sheet2!$A:$E,3,0)</f>
        <v>4877.2</v>
      </c>
      <c r="R965">
        <f>VLOOKUP($A965,Sheet2!$A:$E,4,0)</f>
        <v>4841.6000000000004</v>
      </c>
      <c r="S965">
        <f>VLOOKUP($A965,Sheet2!$A:$E,5,0)</f>
        <v>4860.95</v>
      </c>
      <c r="T965">
        <f t="shared" si="287"/>
        <v>37.699999999999818</v>
      </c>
      <c r="U965">
        <f t="shared" si="288"/>
        <v>39.549999999999997</v>
      </c>
      <c r="V965">
        <f t="shared" si="289"/>
        <v>183.3</v>
      </c>
      <c r="W965">
        <f t="shared" si="290"/>
        <v>208</v>
      </c>
      <c r="X965" s="5">
        <f t="shared" si="291"/>
        <v>244.6</v>
      </c>
      <c r="Y965">
        <f t="shared" si="292"/>
        <v>252.59999999999982</v>
      </c>
      <c r="Z965">
        <f t="shared" si="293"/>
        <v>222.85000000000002</v>
      </c>
      <c r="AA965">
        <f t="shared" si="294"/>
        <v>237.4</v>
      </c>
      <c r="AB965">
        <f>IF(Z965/X965&lt;'model parameter'!$B$2,'model parameter'!$B$2,IF(Y965/X965&gt;'model parameter'!$B$1,'model parameter'!$B$1,AA965/X965))</f>
        <v>0.9705641864268193</v>
      </c>
      <c r="AC965">
        <f t="shared" si="285"/>
        <v>0.29611821347118167</v>
      </c>
      <c r="AD965">
        <f t="shared" ref="AD965:AD1028" si="302">(AB965-1)+AD964</f>
        <v>7.4392841077298089</v>
      </c>
      <c r="AF965">
        <f t="shared" si="301"/>
        <v>0.91107931316435009</v>
      </c>
      <c r="AG965">
        <f t="shared" si="295"/>
        <v>1.0327064595257556</v>
      </c>
      <c r="AH965" s="14">
        <f t="shared" si="296"/>
        <v>18404.473987118097</v>
      </c>
      <c r="AI965">
        <f t="shared" si="297"/>
        <v>17744.839156118796</v>
      </c>
      <c r="AJ965" s="14">
        <f t="shared" si="298"/>
        <v>-659.6348309993009</v>
      </c>
      <c r="AK965" s="14">
        <f t="shared" ref="AK965:AK1028" si="303">AJ965+AK964</f>
        <v>50402.194694397971</v>
      </c>
      <c r="AL965">
        <f t="shared" si="299"/>
        <v>0.96415899571696528</v>
      </c>
      <c r="AM965">
        <f t="shared" si="286"/>
        <v>2.5093471060515856E-4</v>
      </c>
      <c r="AN965" s="15">
        <f t="shared" si="300"/>
        <v>0</v>
      </c>
    </row>
    <row r="966" spans="1:40" x14ac:dyDescent="0.25">
      <c r="A966" s="2">
        <v>40920</v>
      </c>
      <c r="B966" s="2">
        <v>40933</v>
      </c>
      <c r="C966" t="s">
        <v>15</v>
      </c>
      <c r="D966">
        <v>4700</v>
      </c>
      <c r="E966">
        <v>36</v>
      </c>
      <c r="F966">
        <v>43.6</v>
      </c>
      <c r="G966">
        <v>28.7</v>
      </c>
      <c r="H966">
        <v>34.6</v>
      </c>
      <c r="I966" t="s">
        <v>16</v>
      </c>
      <c r="J966">
        <v>183</v>
      </c>
      <c r="K966">
        <v>212.65</v>
      </c>
      <c r="L966">
        <v>159.94999999999999</v>
      </c>
      <c r="M966">
        <v>180.85</v>
      </c>
      <c r="N966">
        <v>4831.25</v>
      </c>
      <c r="O966">
        <v>247.9</v>
      </c>
      <c r="P966">
        <f>VLOOKUP($A966,Sheet2!$A:$E,2,0)</f>
        <v>4840.95</v>
      </c>
      <c r="Q966">
        <f>VLOOKUP($A966,Sheet2!$A:$E,3,0)</f>
        <v>4869.2</v>
      </c>
      <c r="R966">
        <f>VLOOKUP($A966,Sheet2!$A:$E,4,0)</f>
        <v>4803.8999999999996</v>
      </c>
      <c r="S966">
        <f>VLOOKUP($A966,Sheet2!$A:$E,5,0)</f>
        <v>4831.25</v>
      </c>
      <c r="T966">
        <f t="shared" si="287"/>
        <v>43.449999999999818</v>
      </c>
      <c r="U966">
        <f t="shared" si="288"/>
        <v>43.6</v>
      </c>
      <c r="V966">
        <f t="shared" si="289"/>
        <v>159.94999999999999</v>
      </c>
      <c r="W966">
        <f t="shared" si="290"/>
        <v>197.89999999999964</v>
      </c>
      <c r="X966" s="5">
        <f t="shared" si="291"/>
        <v>219</v>
      </c>
      <c r="Y966">
        <f t="shared" si="292"/>
        <v>256.0999999999998</v>
      </c>
      <c r="Z966">
        <f t="shared" si="293"/>
        <v>203.54999999999998</v>
      </c>
      <c r="AA966">
        <f t="shared" si="294"/>
        <v>215.45</v>
      </c>
      <c r="AB966">
        <f>IF(Z966/X966&lt;'model parameter'!$B$2,'model parameter'!$B$2,IF(Y966/X966&gt;'model parameter'!$B$1,'model parameter'!$B$1,AA966/X966))</f>
        <v>1.1100000000000001</v>
      </c>
      <c r="AC966">
        <f t="shared" ref="AC966:AC1029" si="304">AB966*AC965</f>
        <v>0.32869121695301168</v>
      </c>
      <c r="AD966">
        <f t="shared" si="302"/>
        <v>7.5492841077298092</v>
      </c>
      <c r="AF966">
        <f t="shared" si="301"/>
        <v>0.92945205479452042</v>
      </c>
      <c r="AG966">
        <f t="shared" si="295"/>
        <v>1.169406392694063</v>
      </c>
      <c r="AH966" s="14">
        <f t="shared" si="296"/>
        <v>16483.1894821965</v>
      </c>
      <c r="AI966">
        <f t="shared" si="297"/>
        <v>18171.278488161581</v>
      </c>
      <c r="AJ966" s="14">
        <f t="shared" si="298"/>
        <v>1688.089005965081</v>
      </c>
      <c r="AK966" s="14">
        <f t="shared" si="303"/>
        <v>52090.283700363056</v>
      </c>
      <c r="AL966">
        <f t="shared" si="299"/>
        <v>1.1024127647011754</v>
      </c>
      <c r="AM966">
        <f t="shared" ref="AM966:AM1029" si="305">AL966*AM965</f>
        <v>2.7663362807772219E-4</v>
      </c>
      <c r="AN966" s="15">
        <f t="shared" si="300"/>
        <v>0</v>
      </c>
    </row>
    <row r="967" spans="1:40" x14ac:dyDescent="0.25">
      <c r="A967" s="2">
        <v>40921</v>
      </c>
      <c r="B967" s="2">
        <v>40933</v>
      </c>
      <c r="C967" t="s">
        <v>15</v>
      </c>
      <c r="D967">
        <v>4700</v>
      </c>
      <c r="E967">
        <v>31</v>
      </c>
      <c r="F967">
        <v>33.700000000000003</v>
      </c>
      <c r="G967">
        <v>17.649999999999999</v>
      </c>
      <c r="H967">
        <v>24.1</v>
      </c>
      <c r="I967" t="s">
        <v>16</v>
      </c>
      <c r="J967">
        <v>195.7</v>
      </c>
      <c r="K967">
        <v>231.5</v>
      </c>
      <c r="L967">
        <v>174.45</v>
      </c>
      <c r="M967">
        <v>194.6</v>
      </c>
      <c r="N967">
        <v>4866</v>
      </c>
      <c r="O967">
        <v>247.9</v>
      </c>
      <c r="P967">
        <f>VLOOKUP($A967,Sheet2!$A:$E,2,0)</f>
        <v>4861.95</v>
      </c>
      <c r="Q967">
        <f>VLOOKUP($A967,Sheet2!$A:$E,3,0)</f>
        <v>4898.8500000000004</v>
      </c>
      <c r="R967">
        <f>VLOOKUP($A967,Sheet2!$A:$E,4,0)</f>
        <v>4834.2</v>
      </c>
      <c r="S967">
        <f>VLOOKUP($A967,Sheet2!$A:$E,5,0)</f>
        <v>4866</v>
      </c>
      <c r="T967">
        <f t="shared" si="287"/>
        <v>32.649999999999636</v>
      </c>
      <c r="U967">
        <f t="shared" si="288"/>
        <v>33.700000000000003</v>
      </c>
      <c r="V967">
        <f t="shared" si="289"/>
        <v>174.45</v>
      </c>
      <c r="W967">
        <f t="shared" si="290"/>
        <v>216.5</v>
      </c>
      <c r="X967" s="5">
        <f t="shared" si="291"/>
        <v>226.7</v>
      </c>
      <c r="Y967">
        <f t="shared" si="292"/>
        <v>264.14999999999964</v>
      </c>
      <c r="Z967">
        <f t="shared" si="293"/>
        <v>208.14999999999998</v>
      </c>
      <c r="AA967">
        <f t="shared" si="294"/>
        <v>218.7</v>
      </c>
      <c r="AB967">
        <f>IF(Z967/X967&lt;'model parameter'!$B$2,'model parameter'!$B$2,IF(Y967/X967&gt;'model parameter'!$B$1,'model parameter'!$B$1,AA967/X967))</f>
        <v>1.1100000000000001</v>
      </c>
      <c r="AC967">
        <f t="shared" si="304"/>
        <v>0.36484725081784297</v>
      </c>
      <c r="AD967">
        <f t="shared" si="302"/>
        <v>7.6592841077298095</v>
      </c>
      <c r="AF967">
        <f t="shared" si="301"/>
        <v>0.91817379797088661</v>
      </c>
      <c r="AG967">
        <f t="shared" si="295"/>
        <v>1.165196294662548</v>
      </c>
      <c r="AH967" s="14">
        <f t="shared" si="296"/>
        <v>17061.075837192449</v>
      </c>
      <c r="AI967">
        <f t="shared" si="297"/>
        <v>18811.836831038494</v>
      </c>
      <c r="AJ967" s="14">
        <f t="shared" si="298"/>
        <v>1750.7609938460446</v>
      </c>
      <c r="AK967" s="14">
        <f t="shared" si="303"/>
        <v>53841.0446942091</v>
      </c>
      <c r="AL967">
        <f t="shared" si="299"/>
        <v>1.1026172681343727</v>
      </c>
      <c r="AM967">
        <f t="shared" si="305"/>
        <v>3.0502101526515811E-4</v>
      </c>
      <c r="AN967" s="15">
        <f t="shared" si="300"/>
        <v>0</v>
      </c>
    </row>
    <row r="968" spans="1:40" x14ac:dyDescent="0.25">
      <c r="A968" s="2">
        <v>40924</v>
      </c>
      <c r="B968" s="2">
        <v>40933</v>
      </c>
      <c r="C968" t="s">
        <v>15</v>
      </c>
      <c r="D968">
        <v>4700</v>
      </c>
      <c r="E968">
        <v>31</v>
      </c>
      <c r="F968">
        <v>32</v>
      </c>
      <c r="G968">
        <v>17</v>
      </c>
      <c r="H968">
        <v>19.25</v>
      </c>
      <c r="I968" t="s">
        <v>16</v>
      </c>
      <c r="J968">
        <v>178.05</v>
      </c>
      <c r="K968">
        <v>213.85</v>
      </c>
      <c r="L968">
        <v>164.5</v>
      </c>
      <c r="M968">
        <v>205.75</v>
      </c>
      <c r="N968">
        <v>4873.8999999999996</v>
      </c>
      <c r="O968">
        <v>247.9</v>
      </c>
      <c r="P968">
        <f>VLOOKUP($A968,Sheet2!$A:$E,2,0)</f>
        <v>4844</v>
      </c>
      <c r="Q968">
        <f>VLOOKUP($A968,Sheet2!$A:$E,3,0)</f>
        <v>4880.8</v>
      </c>
      <c r="R968">
        <f>VLOOKUP($A968,Sheet2!$A:$E,4,0)</f>
        <v>4827.05</v>
      </c>
      <c r="S968">
        <f>VLOOKUP($A968,Sheet2!$A:$E,5,0)</f>
        <v>4873.8999999999996</v>
      </c>
      <c r="T968">
        <f t="shared" si="287"/>
        <v>33.050000000000182</v>
      </c>
      <c r="U968">
        <f t="shared" si="288"/>
        <v>32</v>
      </c>
      <c r="V968">
        <f t="shared" si="289"/>
        <v>164.5</v>
      </c>
      <c r="W968">
        <f t="shared" si="290"/>
        <v>197.80000000000018</v>
      </c>
      <c r="X968" s="5">
        <f t="shared" si="291"/>
        <v>209.05</v>
      </c>
      <c r="Y968">
        <f t="shared" si="292"/>
        <v>246.90000000000018</v>
      </c>
      <c r="Z968">
        <f t="shared" si="293"/>
        <v>196.5</v>
      </c>
      <c r="AA968">
        <f t="shared" si="294"/>
        <v>225</v>
      </c>
      <c r="AB968">
        <f>IF(Z968/X968&lt;'model parameter'!$B$2,'model parameter'!$B$2,IF(Y968/X968&gt;'model parameter'!$B$1,'model parameter'!$B$1,AA968/X968))</f>
        <v>1.1100000000000001</v>
      </c>
      <c r="AC968">
        <f t="shared" si="304"/>
        <v>0.40498044840780573</v>
      </c>
      <c r="AD968">
        <f t="shared" si="302"/>
        <v>7.7692841077298098</v>
      </c>
      <c r="AF968">
        <f t="shared" si="301"/>
        <v>0.93996651518775409</v>
      </c>
      <c r="AG968">
        <f t="shared" si="295"/>
        <v>1.1810571633580491</v>
      </c>
      <c r="AH968" s="14">
        <f t="shared" si="296"/>
        <v>15736.440231260174</v>
      </c>
      <c r="AI968">
        <f t="shared" si="297"/>
        <v>17343.544006132321</v>
      </c>
      <c r="AJ968" s="14">
        <f t="shared" si="298"/>
        <v>1607.1037748721465</v>
      </c>
      <c r="AK968" s="14">
        <f t="shared" si="303"/>
        <v>55448.14846908125</v>
      </c>
      <c r="AL968">
        <f t="shared" si="299"/>
        <v>1.1021262592590453</v>
      </c>
      <c r="AM968">
        <f t="shared" si="305"/>
        <v>3.3617167054958484E-4</v>
      </c>
      <c r="AN968" s="15">
        <f t="shared" si="300"/>
        <v>0</v>
      </c>
    </row>
    <row r="969" spans="1:40" x14ac:dyDescent="0.25">
      <c r="A969" s="2">
        <v>40925</v>
      </c>
      <c r="B969" s="2">
        <v>40933</v>
      </c>
      <c r="C969" t="s">
        <v>15</v>
      </c>
      <c r="D969">
        <v>4700</v>
      </c>
      <c r="E969">
        <v>15.55</v>
      </c>
      <c r="F969">
        <v>15.55</v>
      </c>
      <c r="G969">
        <v>5.9</v>
      </c>
      <c r="H969">
        <v>7.1</v>
      </c>
      <c r="I969" t="s">
        <v>16</v>
      </c>
      <c r="J969">
        <v>219.6</v>
      </c>
      <c r="K969">
        <v>288.5</v>
      </c>
      <c r="L969">
        <v>219.6</v>
      </c>
      <c r="M969">
        <v>279.35000000000002</v>
      </c>
      <c r="N969">
        <v>4967.3</v>
      </c>
      <c r="O969">
        <v>247.9</v>
      </c>
      <c r="P969">
        <f>VLOOKUP($A969,Sheet2!$A:$E,2,0)</f>
        <v>4904.5</v>
      </c>
      <c r="Q969">
        <f>VLOOKUP($A969,Sheet2!$A:$E,3,0)</f>
        <v>4975.55</v>
      </c>
      <c r="R969">
        <f>VLOOKUP($A969,Sheet2!$A:$E,4,0)</f>
        <v>4904</v>
      </c>
      <c r="S969">
        <f>VLOOKUP($A969,Sheet2!$A:$E,5,0)</f>
        <v>4967.3</v>
      </c>
      <c r="T969">
        <f t="shared" si="287"/>
        <v>12.949999999999818</v>
      </c>
      <c r="U969">
        <f t="shared" si="288"/>
        <v>15.55</v>
      </c>
      <c r="V969">
        <f t="shared" si="289"/>
        <v>219.6</v>
      </c>
      <c r="W969">
        <f t="shared" si="290"/>
        <v>281.44999999999982</v>
      </c>
      <c r="X969" s="5">
        <f t="shared" si="291"/>
        <v>235.15</v>
      </c>
      <c r="Y969">
        <f t="shared" si="292"/>
        <v>301.44999999999982</v>
      </c>
      <c r="Z969">
        <f t="shared" si="293"/>
        <v>235.15</v>
      </c>
      <c r="AA969">
        <f t="shared" si="294"/>
        <v>286.45000000000005</v>
      </c>
      <c r="AB969">
        <f>IF(Z969/X969&lt;'model parameter'!$B$2,'model parameter'!$B$2,IF(Y969/X969&gt;'model parameter'!$B$1,'model parameter'!$B$1,AA969/X969))</f>
        <v>1.1100000000000001</v>
      </c>
      <c r="AC969">
        <f t="shared" si="304"/>
        <v>0.44952829773266439</v>
      </c>
      <c r="AD969">
        <f t="shared" si="302"/>
        <v>7.8792841077298101</v>
      </c>
      <c r="AF969">
        <f t="shared" si="301"/>
        <v>1</v>
      </c>
      <c r="AG969">
        <f t="shared" si="295"/>
        <v>1.2819476929619384</v>
      </c>
      <c r="AH969" s="14">
        <f t="shared" si="296"/>
        <v>17695.249824168524</v>
      </c>
      <c r="AI969">
        <f t="shared" si="297"/>
        <v>19514.78722029952</v>
      </c>
      <c r="AJ969" s="14">
        <f t="shared" si="298"/>
        <v>1819.5373961309961</v>
      </c>
      <c r="AK969" s="14">
        <f t="shared" si="303"/>
        <v>57267.685865212246</v>
      </c>
      <c r="AL969">
        <f t="shared" si="299"/>
        <v>1.1028263186002514</v>
      </c>
      <c r="AM969">
        <f t="shared" si="305"/>
        <v>3.7073896584989519E-4</v>
      </c>
      <c r="AN969" s="15">
        <f t="shared" si="300"/>
        <v>0</v>
      </c>
    </row>
    <row r="970" spans="1:40" x14ac:dyDescent="0.25">
      <c r="A970" s="2">
        <v>40926</v>
      </c>
      <c r="B970" s="2">
        <v>40933</v>
      </c>
      <c r="C970" t="s">
        <v>15</v>
      </c>
      <c r="D970">
        <v>4700</v>
      </c>
      <c r="E970">
        <v>6.05</v>
      </c>
      <c r="F970">
        <v>7.2</v>
      </c>
      <c r="G970">
        <v>4.5999999999999996</v>
      </c>
      <c r="H970">
        <v>5.5</v>
      </c>
      <c r="I970" t="s">
        <v>16</v>
      </c>
      <c r="J970">
        <v>279.7</v>
      </c>
      <c r="K970">
        <v>280.45</v>
      </c>
      <c r="L970">
        <v>238</v>
      </c>
      <c r="M970">
        <v>258.55</v>
      </c>
      <c r="N970">
        <v>4955.8</v>
      </c>
      <c r="O970">
        <v>247.9</v>
      </c>
      <c r="P970">
        <f>VLOOKUP($A970,Sheet2!$A:$E,2,0)</f>
        <v>4977.75</v>
      </c>
      <c r="Q970">
        <f>VLOOKUP($A970,Sheet2!$A:$E,3,0)</f>
        <v>4980.6499999999996</v>
      </c>
      <c r="R970">
        <f>VLOOKUP($A970,Sheet2!$A:$E,4,0)</f>
        <v>4931.05</v>
      </c>
      <c r="S970">
        <f>VLOOKUP($A970,Sheet2!$A:$E,5,0)</f>
        <v>4955.8</v>
      </c>
      <c r="T970">
        <f t="shared" si="287"/>
        <v>4.5999999999999996</v>
      </c>
      <c r="U970">
        <f t="shared" si="288"/>
        <v>6.9499999999998181</v>
      </c>
      <c r="V970">
        <f t="shared" si="289"/>
        <v>238.25</v>
      </c>
      <c r="W970">
        <f t="shared" si="290"/>
        <v>280.45</v>
      </c>
      <c r="X970" s="5">
        <f t="shared" si="291"/>
        <v>285.75</v>
      </c>
      <c r="Y970">
        <f t="shared" si="292"/>
        <v>285.75</v>
      </c>
      <c r="Z970">
        <f t="shared" si="293"/>
        <v>244.94999999999982</v>
      </c>
      <c r="AA970">
        <f t="shared" si="294"/>
        <v>264.05</v>
      </c>
      <c r="AB970">
        <f>IF(Z970/X970&lt;'model parameter'!$B$2,'model parameter'!$B$2,IF(Y970/X970&gt;'model parameter'!$B$1,'model parameter'!$B$1,AA970/X970))</f>
        <v>0.92405949256342956</v>
      </c>
      <c r="AC970">
        <f t="shared" si="304"/>
        <v>0.41539089069574814</v>
      </c>
      <c r="AD970">
        <f t="shared" si="302"/>
        <v>7.8033436002932399</v>
      </c>
      <c r="AF970">
        <f t="shared" si="301"/>
        <v>0.85721784776902821</v>
      </c>
      <c r="AG970">
        <f t="shared" si="295"/>
        <v>1</v>
      </c>
      <c r="AH970" s="14">
        <f t="shared" si="296"/>
        <v>21492.788728427626</v>
      </c>
      <c r="AI970">
        <f t="shared" si="297"/>
        <v>19742.134094421097</v>
      </c>
      <c r="AJ970" s="14">
        <f t="shared" si="298"/>
        <v>-1750.6546340065288</v>
      </c>
      <c r="AK970" s="14">
        <f t="shared" si="303"/>
        <v>55517.031231205721</v>
      </c>
      <c r="AL970">
        <f t="shared" si="299"/>
        <v>0.91854688304403187</v>
      </c>
      <c r="AM970">
        <f t="shared" si="305"/>
        <v>3.4054112150438899E-4</v>
      </c>
      <c r="AN970" s="15">
        <f t="shared" si="300"/>
        <v>0</v>
      </c>
    </row>
    <row r="971" spans="1:40" x14ac:dyDescent="0.25">
      <c r="A971" s="2">
        <v>40927</v>
      </c>
      <c r="B971" s="2">
        <v>40933</v>
      </c>
      <c r="C971" t="s">
        <v>15</v>
      </c>
      <c r="D971">
        <v>4700</v>
      </c>
      <c r="E971">
        <v>3.45</v>
      </c>
      <c r="F971">
        <v>3.5</v>
      </c>
      <c r="G971">
        <v>2.25</v>
      </c>
      <c r="H971">
        <v>2.5</v>
      </c>
      <c r="I971" t="s">
        <v>16</v>
      </c>
      <c r="J971">
        <v>298.05</v>
      </c>
      <c r="K971">
        <v>324.95</v>
      </c>
      <c r="L971">
        <v>291.5</v>
      </c>
      <c r="M971">
        <v>318.89999999999998</v>
      </c>
      <c r="N971">
        <v>5018.3999999999996</v>
      </c>
      <c r="O971">
        <v>247.9</v>
      </c>
      <c r="P971">
        <f>VLOOKUP($A971,Sheet2!$A:$E,2,0)</f>
        <v>4995</v>
      </c>
      <c r="Q971">
        <f>VLOOKUP($A971,Sheet2!$A:$E,3,0)</f>
        <v>5023.8</v>
      </c>
      <c r="R971">
        <f>VLOOKUP($A971,Sheet2!$A:$E,4,0)</f>
        <v>4991.3999999999996</v>
      </c>
      <c r="S971">
        <f>VLOOKUP($A971,Sheet2!$A:$E,5,0)</f>
        <v>5018.3999999999996</v>
      </c>
      <c r="T971">
        <f t="shared" si="287"/>
        <v>2.25</v>
      </c>
      <c r="U971">
        <f t="shared" si="288"/>
        <v>0.1000000000003638</v>
      </c>
      <c r="V971">
        <f t="shared" si="289"/>
        <v>294.89999999999964</v>
      </c>
      <c r="W971">
        <f t="shared" si="290"/>
        <v>324.95</v>
      </c>
      <c r="X971" s="5">
        <f t="shared" si="291"/>
        <v>301.5</v>
      </c>
      <c r="Y971">
        <f t="shared" si="292"/>
        <v>327.2</v>
      </c>
      <c r="Z971">
        <f t="shared" si="293"/>
        <v>291.60000000000036</v>
      </c>
      <c r="AA971">
        <f t="shared" si="294"/>
        <v>321.39999999999998</v>
      </c>
      <c r="AB971">
        <f>IF(Z971/X971&lt;'model parameter'!$B$2,'model parameter'!$B$2,IF(Y971/X971&gt;'model parameter'!$B$1,'model parameter'!$B$1,AA971/X971))</f>
        <v>1.0660033167495853</v>
      </c>
      <c r="AC971">
        <f t="shared" si="304"/>
        <v>0.44280806722923194</v>
      </c>
      <c r="AD971">
        <f t="shared" si="302"/>
        <v>7.869346917042825</v>
      </c>
      <c r="AF971">
        <f t="shared" si="301"/>
        <v>0.96716417910447883</v>
      </c>
      <c r="AG971">
        <f t="shared" si="295"/>
        <v>1.0852404643449418</v>
      </c>
      <c r="AH971" s="14">
        <f t="shared" si="296"/>
        <v>22674.82900001025</v>
      </c>
      <c r="AI971">
        <f t="shared" si="297"/>
        <v>24040.252845326799</v>
      </c>
      <c r="AJ971" s="14">
        <f t="shared" si="298"/>
        <v>1365.423845316549</v>
      </c>
      <c r="AK971" s="14">
        <f t="shared" si="303"/>
        <v>56882.455076522267</v>
      </c>
      <c r="AL971">
        <f t="shared" si="299"/>
        <v>1.0602176027574863</v>
      </c>
      <c r="AM971">
        <f t="shared" si="305"/>
        <v>3.6104769148172916E-4</v>
      </c>
      <c r="AN971" s="15">
        <f t="shared" si="300"/>
        <v>0</v>
      </c>
    </row>
    <row r="972" spans="1:40" x14ac:dyDescent="0.25">
      <c r="A972" s="2">
        <v>40928</v>
      </c>
      <c r="B972" s="2">
        <v>40933</v>
      </c>
      <c r="C972" t="s">
        <v>15</v>
      </c>
      <c r="D972">
        <v>4700</v>
      </c>
      <c r="E972">
        <v>1.6</v>
      </c>
      <c r="F972">
        <v>2.2999999999999998</v>
      </c>
      <c r="G972">
        <v>1.55</v>
      </c>
      <c r="H972">
        <v>1.75</v>
      </c>
      <c r="I972" t="s">
        <v>16</v>
      </c>
      <c r="J972">
        <v>330.05</v>
      </c>
      <c r="K972">
        <v>362</v>
      </c>
      <c r="L972">
        <v>307.10000000000002</v>
      </c>
      <c r="M972">
        <v>349.25</v>
      </c>
      <c r="N972">
        <v>5048.6000000000004</v>
      </c>
      <c r="O972">
        <v>247.9</v>
      </c>
      <c r="P972">
        <f>VLOOKUP($A972,Sheet2!$A:$E,2,0)</f>
        <v>5044.8500000000004</v>
      </c>
      <c r="Q972">
        <f>VLOOKUP($A972,Sheet2!$A:$E,3,0)</f>
        <v>5064.1499999999996</v>
      </c>
      <c r="R972">
        <f>VLOOKUP($A972,Sheet2!$A:$E,4,0)</f>
        <v>5004.3</v>
      </c>
      <c r="S972">
        <f>VLOOKUP($A972,Sheet2!$A:$E,5,0)</f>
        <v>5048.6000000000004</v>
      </c>
      <c r="T972">
        <f t="shared" si="287"/>
        <v>1.55</v>
      </c>
      <c r="U972">
        <f t="shared" si="288"/>
        <v>2.2999999999999998</v>
      </c>
      <c r="V972">
        <f t="shared" si="289"/>
        <v>307.10000000000002</v>
      </c>
      <c r="W972">
        <f t="shared" si="290"/>
        <v>362</v>
      </c>
      <c r="X972" s="5">
        <f t="shared" si="291"/>
        <v>331.65000000000003</v>
      </c>
      <c r="Y972">
        <f t="shared" si="292"/>
        <v>363.55</v>
      </c>
      <c r="Z972">
        <f t="shared" si="293"/>
        <v>309.40000000000003</v>
      </c>
      <c r="AA972">
        <f t="shared" si="294"/>
        <v>351</v>
      </c>
      <c r="AB972">
        <f>IF(Z972/X972&lt;'model parameter'!$B$2,'model parameter'!$B$2,IF(Y972/X972&gt;'model parameter'!$B$1,'model parameter'!$B$1,AA972/X972))</f>
        <v>1.0583446404341925</v>
      </c>
      <c r="AC972">
        <f t="shared" si="304"/>
        <v>0.46864354469308123</v>
      </c>
      <c r="AD972">
        <f t="shared" si="302"/>
        <v>7.9276915574770177</v>
      </c>
      <c r="AF972">
        <f t="shared" si="301"/>
        <v>0.93291120156791796</v>
      </c>
      <c r="AG972">
        <f t="shared" si="295"/>
        <v>1.0961857379767828</v>
      </c>
      <c r="AH972" s="14">
        <f t="shared" si="296"/>
        <v>24937.591805611279</v>
      </c>
      <c r="AI972">
        <f t="shared" si="297"/>
        <v>26258.636716761997</v>
      </c>
      <c r="AJ972" s="14">
        <f t="shared" si="298"/>
        <v>1321.0449111507187</v>
      </c>
      <c r="AK972" s="14">
        <f t="shared" si="303"/>
        <v>58203.499987672985</v>
      </c>
      <c r="AL972">
        <f t="shared" si="299"/>
        <v>1.0529740370059897</v>
      </c>
      <c r="AM972">
        <f t="shared" si="305"/>
        <v>3.8017384525120945E-4</v>
      </c>
      <c r="AN972" s="15">
        <f t="shared" si="300"/>
        <v>0</v>
      </c>
    </row>
    <row r="973" spans="1:40" x14ac:dyDescent="0.25">
      <c r="A973" s="2">
        <v>40931</v>
      </c>
      <c r="B973" s="2">
        <v>40933</v>
      </c>
      <c r="C973" t="s">
        <v>15</v>
      </c>
      <c r="D973">
        <v>4700</v>
      </c>
      <c r="E973">
        <v>1.9</v>
      </c>
      <c r="F973">
        <v>1.9</v>
      </c>
      <c r="G973">
        <v>0.7</v>
      </c>
      <c r="H973">
        <v>0.85</v>
      </c>
      <c r="I973" t="s">
        <v>16</v>
      </c>
      <c r="J973">
        <v>336.55</v>
      </c>
      <c r="K973">
        <v>358</v>
      </c>
      <c r="L973">
        <v>334.2</v>
      </c>
      <c r="M973">
        <v>348.6</v>
      </c>
      <c r="N973">
        <v>5046.25</v>
      </c>
      <c r="O973">
        <v>247.9</v>
      </c>
      <c r="P973">
        <f>VLOOKUP($A973,Sheet2!$A:$E,2,0)</f>
        <v>5025.3500000000004</v>
      </c>
      <c r="Q973">
        <f>VLOOKUP($A973,Sheet2!$A:$E,3,0)</f>
        <v>5059.55</v>
      </c>
      <c r="R973">
        <f>VLOOKUP($A973,Sheet2!$A:$E,4,0)</f>
        <v>5021.3500000000004</v>
      </c>
      <c r="S973">
        <f>VLOOKUP($A973,Sheet2!$A:$E,5,0)</f>
        <v>5046.25</v>
      </c>
      <c r="T973">
        <f t="shared" si="287"/>
        <v>0.7</v>
      </c>
      <c r="U973">
        <f t="shared" si="288"/>
        <v>1.9</v>
      </c>
      <c r="V973">
        <f t="shared" si="289"/>
        <v>334.2</v>
      </c>
      <c r="W973">
        <f t="shared" si="290"/>
        <v>358</v>
      </c>
      <c r="X973" s="5">
        <f t="shared" si="291"/>
        <v>338.45</v>
      </c>
      <c r="Y973">
        <f t="shared" si="292"/>
        <v>358.7</v>
      </c>
      <c r="Z973">
        <f t="shared" si="293"/>
        <v>336.09999999999997</v>
      </c>
      <c r="AA973">
        <f t="shared" si="294"/>
        <v>349.45000000000005</v>
      </c>
      <c r="AB973">
        <f>IF(Z973/X973&lt;'model parameter'!$B$2,'model parameter'!$B$2,IF(Y973/X973&gt;'model parameter'!$B$1,'model parameter'!$B$1,AA973/X973))</f>
        <v>1.0325011079923181</v>
      </c>
      <c r="AC973">
        <f t="shared" si="304"/>
        <v>0.48387497914905381</v>
      </c>
      <c r="AD973">
        <f t="shared" si="302"/>
        <v>7.9601926654693358</v>
      </c>
      <c r="AF973">
        <f t="shared" si="301"/>
        <v>0.99305658147436837</v>
      </c>
      <c r="AG973">
        <f t="shared" si="295"/>
        <v>1.0598315851676763</v>
      </c>
      <c r="AH973" s="14">
        <f t="shared" si="296"/>
        <v>25447.933002231075</v>
      </c>
      <c r="AI973">
        <f t="shared" si="297"/>
        <v>26142.4713451159</v>
      </c>
      <c r="AJ973" s="14">
        <f t="shared" si="298"/>
        <v>694.5383428848254</v>
      </c>
      <c r="AK973" s="14">
        <f t="shared" si="303"/>
        <v>58898.038330557814</v>
      </c>
      <c r="AL973">
        <f t="shared" si="299"/>
        <v>1.0272925248122877</v>
      </c>
      <c r="AM973">
        <f t="shared" si="305"/>
        <v>3.9054974935571091E-4</v>
      </c>
      <c r="AN973" s="15">
        <f t="shared" si="300"/>
        <v>0</v>
      </c>
    </row>
    <row r="974" spans="1:40" x14ac:dyDescent="0.25">
      <c r="A974" s="2">
        <v>40932</v>
      </c>
      <c r="B974" s="2">
        <v>40933</v>
      </c>
      <c r="C974" t="s">
        <v>15</v>
      </c>
      <c r="D974">
        <v>4700</v>
      </c>
      <c r="E974">
        <v>0.45</v>
      </c>
      <c r="F974">
        <v>0.7</v>
      </c>
      <c r="G974">
        <v>0.3</v>
      </c>
      <c r="H974">
        <v>0.35</v>
      </c>
      <c r="I974" t="s">
        <v>16</v>
      </c>
      <c r="J974">
        <v>355.05</v>
      </c>
      <c r="K974">
        <v>445.55</v>
      </c>
      <c r="L974">
        <v>346.5</v>
      </c>
      <c r="M974">
        <v>419.35</v>
      </c>
      <c r="N974">
        <v>5127.3500000000004</v>
      </c>
      <c r="O974">
        <v>247.9</v>
      </c>
      <c r="P974">
        <f>VLOOKUP($A974,Sheet2!$A:$E,2,0)</f>
        <v>5064.8</v>
      </c>
      <c r="Q974">
        <f>VLOOKUP($A974,Sheet2!$A:$E,3,0)</f>
        <v>5141.05</v>
      </c>
      <c r="R974">
        <f>VLOOKUP($A974,Sheet2!$A:$E,4,0)</f>
        <v>5049.8</v>
      </c>
      <c r="S974">
        <f>VLOOKUP($A974,Sheet2!$A:$E,5,0)</f>
        <v>5127.3500000000004</v>
      </c>
      <c r="T974">
        <f t="shared" si="287"/>
        <v>4.5</v>
      </c>
      <c r="U974">
        <f t="shared" si="288"/>
        <v>0</v>
      </c>
      <c r="V974">
        <f t="shared" si="289"/>
        <v>350.5</v>
      </c>
      <c r="W974">
        <f t="shared" si="290"/>
        <v>441.35000000000036</v>
      </c>
      <c r="X974" s="5">
        <f t="shared" si="291"/>
        <v>355.5</v>
      </c>
      <c r="Y974">
        <f t="shared" si="292"/>
        <v>450.05</v>
      </c>
      <c r="Z974">
        <f t="shared" si="293"/>
        <v>346.5</v>
      </c>
      <c r="AA974">
        <f t="shared" si="294"/>
        <v>419.70000000000005</v>
      </c>
      <c r="AB974">
        <f>IF(Z974/X974&lt;'model parameter'!$B$2,'model parameter'!$B$2,IF(Y974/X974&gt;'model parameter'!$B$1,'model parameter'!$B$1,AA974/X974))</f>
        <v>1.1100000000000001</v>
      </c>
      <c r="AC974">
        <f t="shared" si="304"/>
        <v>0.53710122685544981</v>
      </c>
      <c r="AD974">
        <f t="shared" si="302"/>
        <v>8.0701926654693352</v>
      </c>
      <c r="AF974">
        <f t="shared" si="301"/>
        <v>0.97468354430379744</v>
      </c>
      <c r="AG974">
        <f t="shared" si="295"/>
        <v>1.2659634317862167</v>
      </c>
      <c r="AH974" s="14">
        <f t="shared" si="296"/>
        <v>26727.538502579246</v>
      </c>
      <c r="AI974">
        <f t="shared" si="297"/>
        <v>29526.630930070507</v>
      </c>
      <c r="AJ974" s="14">
        <f t="shared" si="298"/>
        <v>2799.0924274912613</v>
      </c>
      <c r="AK974" s="14">
        <f t="shared" si="303"/>
        <v>61697.130758049076</v>
      </c>
      <c r="AL974">
        <f t="shared" si="299"/>
        <v>1.1047269065657186</v>
      </c>
      <c r="AM974">
        <f t="shared" si="305"/>
        <v>4.3145081646575129E-4</v>
      </c>
      <c r="AN974" s="15">
        <f t="shared" si="300"/>
        <v>0</v>
      </c>
    </row>
    <row r="975" spans="1:40" x14ac:dyDescent="0.25">
      <c r="A975" s="2">
        <v>40933</v>
      </c>
      <c r="B975" s="2">
        <v>40933</v>
      </c>
      <c r="C975" t="s">
        <v>15</v>
      </c>
      <c r="D975">
        <v>4700</v>
      </c>
      <c r="E975">
        <v>0.1</v>
      </c>
      <c r="F975">
        <v>0.15</v>
      </c>
      <c r="G975">
        <v>0.05</v>
      </c>
      <c r="H975">
        <v>0.05</v>
      </c>
      <c r="I975" t="s">
        <v>16</v>
      </c>
      <c r="J975">
        <v>439.35</v>
      </c>
      <c r="K975">
        <v>475.65</v>
      </c>
      <c r="L975">
        <v>428</v>
      </c>
      <c r="M975">
        <v>457.2</v>
      </c>
      <c r="N975">
        <v>5158.3</v>
      </c>
      <c r="O975">
        <v>247.9</v>
      </c>
      <c r="P975">
        <f>VLOOKUP($A975,Sheet2!$A:$E,2,0)</f>
        <v>5151.5</v>
      </c>
      <c r="Q975">
        <f>VLOOKUP($A975,Sheet2!$A:$E,3,0)</f>
        <v>5174.1499999999996</v>
      </c>
      <c r="R975">
        <f>VLOOKUP($A975,Sheet2!$A:$E,4,0)</f>
        <v>5130.25</v>
      </c>
      <c r="S975">
        <f>VLOOKUP($A975,Sheet2!$A:$E,5,0)</f>
        <v>5158.3</v>
      </c>
      <c r="T975">
        <f t="shared" si="287"/>
        <v>1.5</v>
      </c>
      <c r="U975">
        <f t="shared" si="288"/>
        <v>0</v>
      </c>
      <c r="V975">
        <f t="shared" si="289"/>
        <v>430.39999999999964</v>
      </c>
      <c r="W975">
        <f t="shared" si="290"/>
        <v>474.19999999999982</v>
      </c>
      <c r="X975" s="5">
        <f t="shared" si="291"/>
        <v>439.45000000000005</v>
      </c>
      <c r="Y975">
        <f t="shared" si="292"/>
        <v>477.15</v>
      </c>
      <c r="Z975">
        <f t="shared" si="293"/>
        <v>428</v>
      </c>
      <c r="AA975">
        <f t="shared" si="294"/>
        <v>457.25</v>
      </c>
      <c r="AB975">
        <f>IF(Z975/X975&lt;'model parameter'!$B$2,'model parameter'!$B$2,IF(Y975/X975&gt;'model parameter'!$B$1,'model parameter'!$B$1,AA975/X975))</f>
        <v>1.0405051769257025</v>
      </c>
      <c r="AC975">
        <f t="shared" si="304"/>
        <v>0.55885660707624174</v>
      </c>
      <c r="AD975">
        <f t="shared" si="302"/>
        <v>8.1106978423950373</v>
      </c>
      <c r="AF975">
        <f t="shared" si="301"/>
        <v>0.97394470360678109</v>
      </c>
      <c r="AG975">
        <f t="shared" si="295"/>
        <v>1.0857890544999429</v>
      </c>
      <c r="AH975" s="14">
        <f t="shared" si="296"/>
        <v>33028.000775554574</v>
      </c>
      <c r="AI975">
        <f t="shared" si="297"/>
        <v>34221.585579599508</v>
      </c>
      <c r="AJ975" s="14">
        <f t="shared" si="298"/>
        <v>1193.5848040449346</v>
      </c>
      <c r="AK975" s="14">
        <f t="shared" si="303"/>
        <v>62890.71556209401</v>
      </c>
      <c r="AL975">
        <f t="shared" si="299"/>
        <v>1.0361385726055923</v>
      </c>
      <c r="AM975">
        <f t="shared" si="305"/>
        <v>4.470428331223409E-4</v>
      </c>
      <c r="AN975" s="15">
        <f t="shared" si="300"/>
        <v>0</v>
      </c>
    </row>
    <row r="976" spans="1:40" s="4" customFormat="1" x14ac:dyDescent="0.25">
      <c r="A976" s="3">
        <v>40935</v>
      </c>
      <c r="B976" s="3">
        <v>40962</v>
      </c>
      <c r="C976" s="4" t="s">
        <v>15</v>
      </c>
      <c r="D976" s="4">
        <v>5200</v>
      </c>
      <c r="E976" s="4">
        <v>108.4</v>
      </c>
      <c r="F976" s="4">
        <v>127.45</v>
      </c>
      <c r="G976" s="4">
        <v>101.2</v>
      </c>
      <c r="H976" s="4">
        <v>107.05</v>
      </c>
      <c r="I976" s="4" t="s">
        <v>16</v>
      </c>
      <c r="J976" s="4">
        <v>97.2</v>
      </c>
      <c r="K976" s="4">
        <v>121.55</v>
      </c>
      <c r="L976" s="4">
        <v>97.2</v>
      </c>
      <c r="M976" s="4">
        <v>117.2</v>
      </c>
      <c r="N976" s="4">
        <v>5204.7</v>
      </c>
      <c r="O976" s="4">
        <v>205.6</v>
      </c>
      <c r="P976">
        <f>VLOOKUP($A976,Sheet2!$A:$E,2,0)</f>
        <v>5216.75</v>
      </c>
      <c r="Q976">
        <f>VLOOKUP($A976,Sheet2!$A:$E,3,0)</f>
        <v>5217</v>
      </c>
      <c r="R976">
        <f>VLOOKUP($A976,Sheet2!$A:$E,4,0)</f>
        <v>5162.3999999999996</v>
      </c>
      <c r="S976">
        <f>VLOOKUP($A976,Sheet2!$A:$E,5,0)</f>
        <v>5204.7</v>
      </c>
      <c r="T976">
        <f t="shared" si="287"/>
        <v>104.55000000000018</v>
      </c>
      <c r="U976">
        <f t="shared" si="288"/>
        <v>127.45</v>
      </c>
      <c r="V976">
        <f t="shared" si="289"/>
        <v>97.2</v>
      </c>
      <c r="W976">
        <f t="shared" si="290"/>
        <v>118.19999999999982</v>
      </c>
      <c r="X976" s="5">
        <f t="shared" si="291"/>
        <v>205.60000000000002</v>
      </c>
      <c r="Y976">
        <f t="shared" si="292"/>
        <v>226.10000000000019</v>
      </c>
      <c r="Z976">
        <f t="shared" si="293"/>
        <v>205.60000000000002</v>
      </c>
      <c r="AA976">
        <f t="shared" si="294"/>
        <v>224.25</v>
      </c>
      <c r="AB976">
        <f>IF(Z976/X976&lt;'model parameter'!$B$2,'model parameter'!$B$2,IF(Y976/X976&gt;'model parameter'!$B$1,'model parameter'!$B$1,AA976/X976))</f>
        <v>1.0907101167315174</v>
      </c>
      <c r="AC976">
        <f t="shared" si="304"/>
        <v>0.60955055514030743</v>
      </c>
      <c r="AD976">
        <f t="shared" si="302"/>
        <v>8.2014079591265556</v>
      </c>
      <c r="AF976">
        <f t="shared" si="301"/>
        <v>1</v>
      </c>
      <c r="AG976">
        <f t="shared" si="295"/>
        <v>1.0997081712062264</v>
      </c>
      <c r="AH976" s="14">
        <f t="shared" si="296"/>
        <v>15477.5171241516</v>
      </c>
      <c r="AI976">
        <f t="shared" si="297"/>
        <v>16759.307132153499</v>
      </c>
      <c r="AJ976" s="14">
        <f t="shared" si="298"/>
        <v>1281.790008001899</v>
      </c>
      <c r="AK976" s="14">
        <f t="shared" si="303"/>
        <v>64172.505570095906</v>
      </c>
      <c r="AL976">
        <f t="shared" si="299"/>
        <v>1.0828162551990819</v>
      </c>
      <c r="AM976">
        <f t="shared" si="305"/>
        <v>4.8406524647512123E-4</v>
      </c>
      <c r="AN976" s="15">
        <f t="shared" si="300"/>
        <v>0</v>
      </c>
    </row>
    <row r="977" spans="1:40" s="4" customFormat="1" x14ac:dyDescent="0.25">
      <c r="A977" s="3">
        <v>40938</v>
      </c>
      <c r="B977" s="3">
        <v>40962</v>
      </c>
      <c r="C977" s="4" t="s">
        <v>15</v>
      </c>
      <c r="D977" s="4">
        <v>5200</v>
      </c>
      <c r="E977" s="4">
        <v>122</v>
      </c>
      <c r="F977" s="4">
        <v>164.7</v>
      </c>
      <c r="G977" s="4">
        <v>119.95</v>
      </c>
      <c r="H977" s="4">
        <v>158.25</v>
      </c>
      <c r="I977" s="4" t="s">
        <v>16</v>
      </c>
      <c r="J977" s="4">
        <v>105</v>
      </c>
      <c r="K977" s="4">
        <v>105</v>
      </c>
      <c r="L977" s="4">
        <v>67.05</v>
      </c>
      <c r="M977" s="4">
        <v>71.099999999999994</v>
      </c>
      <c r="N977" s="4">
        <v>5087.3</v>
      </c>
      <c r="O977" s="4">
        <v>205.6</v>
      </c>
      <c r="P977">
        <f>VLOOKUP($A977,Sheet2!$A:$E,2,0)</f>
        <v>5163.55</v>
      </c>
      <c r="Q977">
        <f>VLOOKUP($A977,Sheet2!$A:$E,3,0)</f>
        <v>5166.1499999999996</v>
      </c>
      <c r="R977">
        <f>VLOOKUP($A977,Sheet2!$A:$E,4,0)</f>
        <v>5076.7</v>
      </c>
      <c r="S977">
        <f>VLOOKUP($A977,Sheet2!$A:$E,5,0)</f>
        <v>5087.3</v>
      </c>
      <c r="T977">
        <f t="shared" si="287"/>
        <v>138.85000000000036</v>
      </c>
      <c r="U977">
        <f t="shared" si="288"/>
        <v>164.7</v>
      </c>
      <c r="V977">
        <f t="shared" si="289"/>
        <v>67.05</v>
      </c>
      <c r="W977">
        <f t="shared" si="290"/>
        <v>86.099999999999454</v>
      </c>
      <c r="X977" s="5">
        <f t="shared" si="291"/>
        <v>227</v>
      </c>
      <c r="Y977">
        <f t="shared" si="292"/>
        <v>243.85000000000036</v>
      </c>
      <c r="Z977">
        <f t="shared" si="293"/>
        <v>206.04999999999944</v>
      </c>
      <c r="AA977">
        <f t="shared" si="294"/>
        <v>229.35</v>
      </c>
      <c r="AB977">
        <f>IF(Z977/X977&lt;'model parameter'!$B$2,'model parameter'!$B$2,IF(Y977/X977&gt;'model parameter'!$B$1,'model parameter'!$B$1,AA977/X977))</f>
        <v>1.0103524229074889</v>
      </c>
      <c r="AC977">
        <f t="shared" si="304"/>
        <v>0.61586088027061459</v>
      </c>
      <c r="AD977">
        <f t="shared" si="302"/>
        <v>8.2117603820340452</v>
      </c>
      <c r="AF977">
        <f t="shared" si="301"/>
        <v>0.90770925110131917</v>
      </c>
      <c r="AG977">
        <f t="shared" si="295"/>
        <v>1.0742290748898695</v>
      </c>
      <c r="AH977" s="14">
        <f t="shared" si="296"/>
        <v>17083.590889984498</v>
      </c>
      <c r="AI977">
        <f t="shared" si="297"/>
        <v>17141.528677569699</v>
      </c>
      <c r="AJ977" s="14">
        <f t="shared" si="298"/>
        <v>57.937787585200567</v>
      </c>
      <c r="AK977" s="14">
        <f t="shared" si="303"/>
        <v>64230.443357681106</v>
      </c>
      <c r="AL977">
        <f t="shared" si="299"/>
        <v>1.0033914291180532</v>
      </c>
      <c r="AM977">
        <f t="shared" si="305"/>
        <v>4.857069194470546E-4</v>
      </c>
      <c r="AN977" s="15">
        <f t="shared" si="300"/>
        <v>0</v>
      </c>
    </row>
    <row r="978" spans="1:40" s="4" customFormat="1" x14ac:dyDescent="0.25">
      <c r="A978" s="3">
        <v>40939</v>
      </c>
      <c r="B978" s="3">
        <v>40962</v>
      </c>
      <c r="C978" s="4" t="s">
        <v>15</v>
      </c>
      <c r="D978" s="4">
        <v>5200</v>
      </c>
      <c r="E978" s="4">
        <v>140</v>
      </c>
      <c r="F978" s="4">
        <v>143.4</v>
      </c>
      <c r="G978" s="4">
        <v>93.8</v>
      </c>
      <c r="H978" s="4">
        <v>98.5</v>
      </c>
      <c r="I978" s="4" t="s">
        <v>16</v>
      </c>
      <c r="J978" s="4">
        <v>76</v>
      </c>
      <c r="K978" s="4">
        <v>125.35</v>
      </c>
      <c r="L978" s="4">
        <v>76</v>
      </c>
      <c r="M978" s="4">
        <v>118.85</v>
      </c>
      <c r="N978" s="4">
        <v>5199.25</v>
      </c>
      <c r="O978" s="4">
        <v>205.6</v>
      </c>
      <c r="P978">
        <f>VLOOKUP($A978,Sheet2!$A:$E,2,0)</f>
        <v>5125.25</v>
      </c>
      <c r="Q978">
        <f>VLOOKUP($A978,Sheet2!$A:$E,3,0)</f>
        <v>5215.3999999999996</v>
      </c>
      <c r="R978">
        <f>VLOOKUP($A978,Sheet2!$A:$E,4,0)</f>
        <v>5120.1499999999996</v>
      </c>
      <c r="S978">
        <f>VLOOKUP($A978,Sheet2!$A:$E,5,0)</f>
        <v>5199.25</v>
      </c>
      <c r="T978">
        <f t="shared" si="287"/>
        <v>109.95000000000073</v>
      </c>
      <c r="U978">
        <f t="shared" si="288"/>
        <v>143.4</v>
      </c>
      <c r="V978">
        <f t="shared" si="289"/>
        <v>76</v>
      </c>
      <c r="W978">
        <f t="shared" si="290"/>
        <v>109.19999999999982</v>
      </c>
      <c r="X978" s="5">
        <f t="shared" si="291"/>
        <v>216</v>
      </c>
      <c r="Y978">
        <f t="shared" si="292"/>
        <v>235.30000000000072</v>
      </c>
      <c r="Z978">
        <f t="shared" si="293"/>
        <v>202.99999999999983</v>
      </c>
      <c r="AA978">
        <f t="shared" si="294"/>
        <v>217.35</v>
      </c>
      <c r="AB978">
        <f>IF(Z978/X978&lt;'model parameter'!$B$2,'model parameter'!$B$2,IF(Y978/X978&gt;'model parameter'!$B$1,'model parameter'!$B$1,AA978/X978))</f>
        <v>1.0062499999999999</v>
      </c>
      <c r="AC978">
        <f t="shared" si="304"/>
        <v>0.61971001077230581</v>
      </c>
      <c r="AD978">
        <f t="shared" si="302"/>
        <v>8.2180103820340449</v>
      </c>
      <c r="AF978">
        <f t="shared" si="301"/>
        <v>0.93981481481481399</v>
      </c>
      <c r="AG978">
        <f t="shared" si="295"/>
        <v>1.0893518518518552</v>
      </c>
      <c r="AH978" s="14">
        <f t="shared" si="296"/>
        <v>16258.038954276</v>
      </c>
      <c r="AI978">
        <f t="shared" si="297"/>
        <v>16242.183864825698</v>
      </c>
      <c r="AJ978" s="14">
        <f t="shared" si="298"/>
        <v>-15.85508945030233</v>
      </c>
      <c r="AK978" s="14">
        <f t="shared" si="303"/>
        <v>64214.5882682308</v>
      </c>
      <c r="AL978">
        <f t="shared" si="299"/>
        <v>0.99902478463147415</v>
      </c>
      <c r="AM978">
        <f t="shared" si="305"/>
        <v>4.852332505946105E-4</v>
      </c>
      <c r="AN978" s="15">
        <f t="shared" si="300"/>
        <v>0</v>
      </c>
    </row>
    <row r="979" spans="1:40" s="4" customFormat="1" x14ac:dyDescent="0.25">
      <c r="A979" s="3">
        <v>40940</v>
      </c>
      <c r="B979" s="3">
        <v>40962</v>
      </c>
      <c r="C979" s="4" t="s">
        <v>15</v>
      </c>
      <c r="D979" s="4">
        <v>5200</v>
      </c>
      <c r="E979" s="4">
        <v>102</v>
      </c>
      <c r="F979" s="4">
        <v>119.1</v>
      </c>
      <c r="G979" s="4">
        <v>76</v>
      </c>
      <c r="H979" s="4">
        <v>80.55</v>
      </c>
      <c r="I979" s="4" t="s">
        <v>16</v>
      </c>
      <c r="J979" s="4">
        <v>114</v>
      </c>
      <c r="K979" s="4">
        <v>146.4</v>
      </c>
      <c r="L979" s="4">
        <v>96.3</v>
      </c>
      <c r="M979" s="4">
        <v>140.1</v>
      </c>
      <c r="N979" s="4">
        <v>5235.7</v>
      </c>
      <c r="O979" s="4">
        <v>205.6</v>
      </c>
      <c r="P979">
        <f>VLOOKUP($A979,Sheet2!$A:$E,2,0)</f>
        <v>5198.1499999999996</v>
      </c>
      <c r="Q979">
        <f>VLOOKUP($A979,Sheet2!$A:$E,3,0)</f>
        <v>5244.6</v>
      </c>
      <c r="R979">
        <f>VLOOKUP($A979,Sheet2!$A:$E,4,0)</f>
        <v>5159</v>
      </c>
      <c r="S979">
        <f>VLOOKUP($A979,Sheet2!$A:$E,5,0)</f>
        <v>5235.7</v>
      </c>
      <c r="T979">
        <f t="shared" si="287"/>
        <v>101.79999999999927</v>
      </c>
      <c r="U979">
        <f t="shared" si="288"/>
        <v>119.1</v>
      </c>
      <c r="V979">
        <f t="shared" si="289"/>
        <v>96.3</v>
      </c>
      <c r="W979">
        <f t="shared" si="290"/>
        <v>120.60000000000036</v>
      </c>
      <c r="X979" s="5">
        <f t="shared" si="291"/>
        <v>216</v>
      </c>
      <c r="Y979">
        <f t="shared" si="292"/>
        <v>248.19999999999928</v>
      </c>
      <c r="Z979">
        <f t="shared" si="293"/>
        <v>196.60000000000036</v>
      </c>
      <c r="AA979">
        <f t="shared" si="294"/>
        <v>220.64999999999998</v>
      </c>
      <c r="AB979">
        <f>IF(Z979/X979&lt;'model parameter'!$B$2,'model parameter'!$B$2,IF(Y979/X979&gt;'model parameter'!$B$1,'model parameter'!$B$1,AA979/X979))</f>
        <v>1.1100000000000001</v>
      </c>
      <c r="AC979">
        <f t="shared" si="304"/>
        <v>0.68787811195725945</v>
      </c>
      <c r="AD979">
        <f t="shared" si="302"/>
        <v>8.3280103820340443</v>
      </c>
      <c r="AF979">
        <f t="shared" si="301"/>
        <v>0.91018518518518687</v>
      </c>
      <c r="AG979">
        <f t="shared" si="295"/>
        <v>1.1490740740740708</v>
      </c>
      <c r="AH979" s="14">
        <f t="shared" si="296"/>
        <v>16258.038954276</v>
      </c>
      <c r="AI979">
        <f t="shared" si="297"/>
        <v>17921.710302625121</v>
      </c>
      <c r="AJ979" s="14">
        <f t="shared" si="298"/>
        <v>1663.6713483491203</v>
      </c>
      <c r="AK979" s="14">
        <f t="shared" si="303"/>
        <v>65878.259616579919</v>
      </c>
      <c r="AL979">
        <f t="shared" si="299"/>
        <v>1.1023291525520402</v>
      </c>
      <c r="AM979">
        <f t="shared" si="305"/>
        <v>5.3488675791802873E-4</v>
      </c>
      <c r="AN979" s="15">
        <f t="shared" si="300"/>
        <v>0</v>
      </c>
    </row>
    <row r="980" spans="1:40" s="4" customFormat="1" x14ac:dyDescent="0.25">
      <c r="A980" s="3">
        <v>40941</v>
      </c>
      <c r="B980" s="3">
        <v>40962</v>
      </c>
      <c r="C980" s="4" t="s">
        <v>15</v>
      </c>
      <c r="D980" s="4">
        <v>5200</v>
      </c>
      <c r="E980" s="4">
        <v>75</v>
      </c>
      <c r="F980" s="4">
        <v>98.65</v>
      </c>
      <c r="G980" s="4">
        <v>68.650000000000006</v>
      </c>
      <c r="H980" s="4">
        <v>79.5</v>
      </c>
      <c r="I980" s="4" t="s">
        <v>16</v>
      </c>
      <c r="J980" s="4">
        <v>150.80000000000001</v>
      </c>
      <c r="K980" s="4">
        <v>166</v>
      </c>
      <c r="L980" s="4">
        <v>127.8</v>
      </c>
      <c r="M980" s="4">
        <v>149.19999999999999</v>
      </c>
      <c r="N980" s="4">
        <v>5269.9</v>
      </c>
      <c r="O980" s="4">
        <v>205.6</v>
      </c>
      <c r="P980">
        <f>VLOOKUP($A980,Sheet2!$A:$E,2,0)</f>
        <v>5272.1</v>
      </c>
      <c r="Q980">
        <f>VLOOKUP($A980,Sheet2!$A:$E,3,0)</f>
        <v>5289.95</v>
      </c>
      <c r="R980">
        <f>VLOOKUP($A980,Sheet2!$A:$E,4,0)</f>
        <v>5225.75</v>
      </c>
      <c r="S980">
        <f>VLOOKUP($A980,Sheet2!$A:$E,5,0)</f>
        <v>5269.9</v>
      </c>
      <c r="T980">
        <f t="shared" si="287"/>
        <v>76.050000000000182</v>
      </c>
      <c r="U980">
        <f t="shared" si="288"/>
        <v>98.65</v>
      </c>
      <c r="V980">
        <f t="shared" si="289"/>
        <v>127.8</v>
      </c>
      <c r="W980">
        <f t="shared" si="290"/>
        <v>158.59999999999945</v>
      </c>
      <c r="X980" s="5">
        <f t="shared" si="291"/>
        <v>225.8</v>
      </c>
      <c r="Y980">
        <f t="shared" si="292"/>
        <v>242.05000000000018</v>
      </c>
      <c r="Z980">
        <f t="shared" si="293"/>
        <v>225.8</v>
      </c>
      <c r="AA980">
        <f t="shared" si="294"/>
        <v>228.7</v>
      </c>
      <c r="AB980">
        <f>IF(Z980/X980&lt;'model parameter'!$B$2,'model parameter'!$B$2,IF(Y980/X980&gt;'model parameter'!$B$1,'model parameter'!$B$1,AA980/X980))</f>
        <v>1.0128432240921168</v>
      </c>
      <c r="AC980">
        <f t="shared" si="304"/>
        <v>0.69671268469718872</v>
      </c>
      <c r="AD980">
        <f t="shared" si="302"/>
        <v>8.3408536061261618</v>
      </c>
      <c r="AF980">
        <f t="shared" si="301"/>
        <v>1</v>
      </c>
      <c r="AG980">
        <f t="shared" si="295"/>
        <v>1.0719663418954835</v>
      </c>
      <c r="AH980" s="14">
        <f t="shared" si="296"/>
        <v>16993.5306788163</v>
      </c>
      <c r="AI980">
        <f t="shared" si="297"/>
        <v>17092.814166879398</v>
      </c>
      <c r="AJ980" s="14">
        <f t="shared" si="298"/>
        <v>99.283488063098048</v>
      </c>
      <c r="AK980" s="14">
        <f t="shared" si="303"/>
        <v>65977.543104643017</v>
      </c>
      <c r="AL980">
        <f t="shared" si="299"/>
        <v>1.0058424285064469</v>
      </c>
      <c r="AM980">
        <f t="shared" si="305"/>
        <v>5.3801179556020996E-4</v>
      </c>
      <c r="AN980" s="15">
        <f t="shared" si="300"/>
        <v>0</v>
      </c>
    </row>
    <row r="981" spans="1:40" s="4" customFormat="1" x14ac:dyDescent="0.25">
      <c r="A981" s="3">
        <v>40942</v>
      </c>
      <c r="B981" s="3">
        <v>40962</v>
      </c>
      <c r="C981" s="4" t="s">
        <v>15</v>
      </c>
      <c r="D981" s="4">
        <v>5200</v>
      </c>
      <c r="E981" s="4">
        <v>76.7</v>
      </c>
      <c r="F981" s="4">
        <v>84.55</v>
      </c>
      <c r="G981" s="4">
        <v>53.55</v>
      </c>
      <c r="H981" s="4">
        <v>57.4</v>
      </c>
      <c r="I981" s="4" t="s">
        <v>16</v>
      </c>
      <c r="J981" s="4">
        <v>148</v>
      </c>
      <c r="K981" s="4">
        <v>206.6</v>
      </c>
      <c r="L981" s="4">
        <v>145.55000000000001</v>
      </c>
      <c r="M981" s="4">
        <v>198.5</v>
      </c>
      <c r="N981" s="4">
        <v>5325.85</v>
      </c>
      <c r="O981" s="4">
        <v>205.6</v>
      </c>
      <c r="P981">
        <f>VLOOKUP($A981,Sheet2!$A:$E,2,0)</f>
        <v>5276.1</v>
      </c>
      <c r="Q981">
        <f>VLOOKUP($A981,Sheet2!$A:$E,3,0)</f>
        <v>5334.85</v>
      </c>
      <c r="R981">
        <f>VLOOKUP($A981,Sheet2!$A:$E,4,0)</f>
        <v>5255.55</v>
      </c>
      <c r="S981">
        <f>VLOOKUP($A981,Sheet2!$A:$E,5,0)</f>
        <v>5325.85</v>
      </c>
      <c r="T981">
        <f t="shared" si="287"/>
        <v>71.75</v>
      </c>
      <c r="U981">
        <f t="shared" si="288"/>
        <v>84.55</v>
      </c>
      <c r="V981">
        <f t="shared" si="289"/>
        <v>145.55000000000001</v>
      </c>
      <c r="W981">
        <f t="shared" si="290"/>
        <v>188.40000000000055</v>
      </c>
      <c r="X981" s="5">
        <f t="shared" si="291"/>
        <v>224.7</v>
      </c>
      <c r="Y981">
        <f t="shared" si="292"/>
        <v>278.35000000000002</v>
      </c>
      <c r="Z981">
        <f t="shared" si="293"/>
        <v>224.7</v>
      </c>
      <c r="AA981">
        <f t="shared" si="294"/>
        <v>255.9</v>
      </c>
      <c r="AB981">
        <f>IF(Z981/X981&lt;'model parameter'!$B$2,'model parameter'!$B$2,IF(Y981/X981&gt;'model parameter'!$B$1,'model parameter'!$B$1,AA981/X981))</f>
        <v>1.1100000000000001</v>
      </c>
      <c r="AC981">
        <f t="shared" si="304"/>
        <v>0.77335108001387953</v>
      </c>
      <c r="AD981">
        <f t="shared" si="302"/>
        <v>8.4508536061261612</v>
      </c>
      <c r="AF981">
        <f t="shared" si="301"/>
        <v>1</v>
      </c>
      <c r="AG981">
        <f t="shared" si="295"/>
        <v>1.2387627948375615</v>
      </c>
      <c r="AH981" s="14">
        <f t="shared" si="296"/>
        <v>16910.97548524545</v>
      </c>
      <c r="AI981">
        <f t="shared" si="297"/>
        <v>18645.458040680853</v>
      </c>
      <c r="AJ981" s="14">
        <f t="shared" si="298"/>
        <v>1734.4825554354029</v>
      </c>
      <c r="AK981" s="14">
        <f t="shared" si="303"/>
        <v>67712.02566007842</v>
      </c>
      <c r="AL981">
        <f t="shared" si="299"/>
        <v>1.1025654940454919</v>
      </c>
      <c r="AM981">
        <f t="shared" si="305"/>
        <v>5.9319324117414511E-4</v>
      </c>
      <c r="AN981" s="15">
        <f t="shared" si="300"/>
        <v>0</v>
      </c>
    </row>
    <row r="982" spans="1:40" s="4" customFormat="1" x14ac:dyDescent="0.25">
      <c r="A982" s="3">
        <v>40945</v>
      </c>
      <c r="B982" s="3">
        <v>40962</v>
      </c>
      <c r="C982" s="4" t="s">
        <v>15</v>
      </c>
      <c r="D982" s="4">
        <v>5200</v>
      </c>
      <c r="E982" s="4">
        <v>41</v>
      </c>
      <c r="F982" s="4">
        <v>58.4</v>
      </c>
      <c r="G982" s="4">
        <v>40.299999999999997</v>
      </c>
      <c r="H982" s="4">
        <v>48.9</v>
      </c>
      <c r="I982" s="4" t="s">
        <v>16</v>
      </c>
      <c r="J982" s="4">
        <v>221</v>
      </c>
      <c r="K982" s="4">
        <v>234.2</v>
      </c>
      <c r="L982" s="4">
        <v>186.05</v>
      </c>
      <c r="M982" s="4">
        <v>211.3</v>
      </c>
      <c r="N982" s="4">
        <v>5361.65</v>
      </c>
      <c r="O982" s="4">
        <v>205.6</v>
      </c>
      <c r="P982">
        <f>VLOOKUP($A982,Sheet2!$A:$E,2,0)</f>
        <v>5379.45</v>
      </c>
      <c r="Q982">
        <f>VLOOKUP($A982,Sheet2!$A:$E,3,0)</f>
        <v>5390.05</v>
      </c>
      <c r="R982">
        <f>VLOOKUP($A982,Sheet2!$A:$E,4,0)</f>
        <v>5327.25</v>
      </c>
      <c r="S982">
        <f>VLOOKUP($A982,Sheet2!$A:$E,5,0)</f>
        <v>5361.65</v>
      </c>
      <c r="T982">
        <f t="shared" si="287"/>
        <v>44.149999999999636</v>
      </c>
      <c r="U982">
        <f t="shared" si="288"/>
        <v>58.4</v>
      </c>
      <c r="V982">
        <f t="shared" si="289"/>
        <v>186.05</v>
      </c>
      <c r="W982">
        <f t="shared" si="290"/>
        <v>230.35000000000036</v>
      </c>
      <c r="X982" s="5">
        <f t="shared" si="291"/>
        <v>262</v>
      </c>
      <c r="Y982">
        <f t="shared" si="292"/>
        <v>278.34999999999962</v>
      </c>
      <c r="Z982">
        <f t="shared" si="293"/>
        <v>244.45000000000002</v>
      </c>
      <c r="AA982">
        <f t="shared" si="294"/>
        <v>260.2</v>
      </c>
      <c r="AB982">
        <f>IF(Z982/X982&lt;'model parameter'!$B$2,'model parameter'!$B$2,IF(Y982/X982&gt;'model parameter'!$B$1,'model parameter'!$B$1,AA982/X982))</f>
        <v>0.99312977099236632</v>
      </c>
      <c r="AC982">
        <f t="shared" si="304"/>
        <v>0.76803798099088338</v>
      </c>
      <c r="AD982">
        <f t="shared" si="302"/>
        <v>8.4439833771185278</v>
      </c>
      <c r="AF982">
        <f t="shared" si="301"/>
        <v>0.93301526717557259</v>
      </c>
      <c r="AG982">
        <f t="shared" si="295"/>
        <v>1.0624045801526703</v>
      </c>
      <c r="AH982" s="14">
        <f t="shared" si="296"/>
        <v>19710.347049057</v>
      </c>
      <c r="AI982">
        <f t="shared" si="297"/>
        <v>19453.594300332399</v>
      </c>
      <c r="AJ982" s="14">
        <f t="shared" si="298"/>
        <v>-256.75274872460068</v>
      </c>
      <c r="AK982" s="14">
        <f t="shared" si="303"/>
        <v>67455.272911353823</v>
      </c>
      <c r="AL982">
        <f t="shared" si="299"/>
        <v>0.98697370735859846</v>
      </c>
      <c r="AM982">
        <f t="shared" si="305"/>
        <v>5.8546613242170921E-4</v>
      </c>
      <c r="AN982" s="15">
        <f t="shared" si="300"/>
        <v>0</v>
      </c>
    </row>
    <row r="983" spans="1:40" s="4" customFormat="1" x14ac:dyDescent="0.25">
      <c r="A983" s="3">
        <v>40946</v>
      </c>
      <c r="B983" s="3">
        <v>40962</v>
      </c>
      <c r="C983" s="4" t="s">
        <v>15</v>
      </c>
      <c r="D983" s="4">
        <v>5200</v>
      </c>
      <c r="E983" s="4">
        <v>44</v>
      </c>
      <c r="F983" s="4">
        <v>53.25</v>
      </c>
      <c r="G983" s="4">
        <v>36.700000000000003</v>
      </c>
      <c r="H983" s="4">
        <v>48.4</v>
      </c>
      <c r="I983" s="4" t="s">
        <v>16</v>
      </c>
      <c r="J983" s="4">
        <v>206.3</v>
      </c>
      <c r="K983" s="4">
        <v>246</v>
      </c>
      <c r="L983" s="4">
        <v>188.75</v>
      </c>
      <c r="M983" s="4">
        <v>198.1</v>
      </c>
      <c r="N983" s="4">
        <v>5335.15</v>
      </c>
      <c r="O983" s="4">
        <v>205.6</v>
      </c>
      <c r="P983">
        <f>VLOOKUP($A983,Sheet2!$A:$E,2,0)</f>
        <v>5412.95</v>
      </c>
      <c r="Q983">
        <f>VLOOKUP($A983,Sheet2!$A:$E,3,0)</f>
        <v>5413.35</v>
      </c>
      <c r="R983">
        <f>VLOOKUP($A983,Sheet2!$A:$E,4,0)</f>
        <v>5322.95</v>
      </c>
      <c r="S983">
        <f>VLOOKUP($A983,Sheet2!$A:$E,5,0)</f>
        <v>5335.15</v>
      </c>
      <c r="T983">
        <f t="shared" si="287"/>
        <v>36.700000000000003</v>
      </c>
      <c r="U983">
        <f t="shared" si="288"/>
        <v>53.25</v>
      </c>
      <c r="V983">
        <f t="shared" si="289"/>
        <v>188.75</v>
      </c>
      <c r="W983">
        <f t="shared" si="290"/>
        <v>246</v>
      </c>
      <c r="X983" s="5">
        <f t="shared" si="291"/>
        <v>250.3</v>
      </c>
      <c r="Y983">
        <f t="shared" si="292"/>
        <v>282.7</v>
      </c>
      <c r="Z983">
        <f t="shared" si="293"/>
        <v>242</v>
      </c>
      <c r="AA983">
        <f t="shared" si="294"/>
        <v>246.5</v>
      </c>
      <c r="AB983">
        <f>IF(Z983/X983&lt;'model parameter'!$B$2,'model parameter'!$B$2,IF(Y983/X983&gt;'model parameter'!$B$1,'model parameter'!$B$1,AA983/X983))</f>
        <v>1.1100000000000001</v>
      </c>
      <c r="AC983">
        <f t="shared" si="304"/>
        <v>0.85252215889988059</v>
      </c>
      <c r="AD983">
        <f t="shared" si="302"/>
        <v>8.5539833771185272</v>
      </c>
      <c r="AF983">
        <f t="shared" si="301"/>
        <v>0.96683979224930083</v>
      </c>
      <c r="AG983">
        <f t="shared" si="295"/>
        <v>1.1294446664003195</v>
      </c>
      <c r="AH983" s="14">
        <f t="shared" si="296"/>
        <v>18832.259990167051</v>
      </c>
      <c r="AI983">
        <f t="shared" si="297"/>
        <v>20775.106557258645</v>
      </c>
      <c r="AJ983" s="14">
        <f t="shared" si="298"/>
        <v>1942.8465670915939</v>
      </c>
      <c r="AK983" s="14">
        <f t="shared" si="303"/>
        <v>69398.119478445413</v>
      </c>
      <c r="AL983">
        <f t="shared" si="299"/>
        <v>1.1031658743085544</v>
      </c>
      <c r="AM983">
        <f t="shared" si="305"/>
        <v>6.4586625785104275E-4</v>
      </c>
      <c r="AN983" s="15">
        <f t="shared" si="300"/>
        <v>0</v>
      </c>
    </row>
    <row r="984" spans="1:40" s="4" customFormat="1" x14ac:dyDescent="0.25">
      <c r="A984" s="3">
        <v>40947</v>
      </c>
      <c r="B984" s="3">
        <v>40962</v>
      </c>
      <c r="C984" s="4" t="s">
        <v>15</v>
      </c>
      <c r="D984" s="4">
        <v>5200</v>
      </c>
      <c r="E984" s="4">
        <v>45.95</v>
      </c>
      <c r="F984" s="4">
        <v>48.8</v>
      </c>
      <c r="G984" s="4">
        <v>29</v>
      </c>
      <c r="H984" s="4">
        <v>35.700000000000003</v>
      </c>
      <c r="I984" s="4" t="s">
        <v>16</v>
      </c>
      <c r="J984" s="4">
        <v>201.7</v>
      </c>
      <c r="K984" s="4">
        <v>248.95</v>
      </c>
      <c r="L984" s="4">
        <v>186.2</v>
      </c>
      <c r="M984" s="4">
        <v>217.45</v>
      </c>
      <c r="N984" s="4">
        <v>5368.15</v>
      </c>
      <c r="O984" s="4">
        <v>205.6</v>
      </c>
      <c r="P984">
        <f>VLOOKUP($A984,Sheet2!$A:$E,2,0)</f>
        <v>5343.8</v>
      </c>
      <c r="Q984">
        <f>VLOOKUP($A984,Sheet2!$A:$E,3,0)</f>
        <v>5396.9</v>
      </c>
      <c r="R984">
        <f>VLOOKUP($A984,Sheet2!$A:$E,4,0)</f>
        <v>5325.2</v>
      </c>
      <c r="S984">
        <f>VLOOKUP($A984,Sheet2!$A:$E,5,0)</f>
        <v>5368.15</v>
      </c>
      <c r="T984">
        <f t="shared" si="287"/>
        <v>52.050000000000182</v>
      </c>
      <c r="U984">
        <f t="shared" si="288"/>
        <v>48.8</v>
      </c>
      <c r="V984">
        <f t="shared" si="289"/>
        <v>186.2</v>
      </c>
      <c r="W984">
        <f t="shared" si="290"/>
        <v>225.89999999999964</v>
      </c>
      <c r="X984" s="5">
        <f t="shared" si="291"/>
        <v>247.64999999999998</v>
      </c>
      <c r="Y984">
        <f t="shared" si="292"/>
        <v>301.00000000000017</v>
      </c>
      <c r="Z984">
        <f t="shared" si="293"/>
        <v>235</v>
      </c>
      <c r="AA984">
        <f t="shared" si="294"/>
        <v>253.14999999999998</v>
      </c>
      <c r="AB984">
        <f>IF(Z984/X984&lt;'model parameter'!$B$2,'model parameter'!$B$2,IF(Y984/X984&gt;'model parameter'!$B$1,'model parameter'!$B$1,AA984/X984))</f>
        <v>1.1100000000000001</v>
      </c>
      <c r="AC984">
        <f t="shared" si="304"/>
        <v>0.94629959637886751</v>
      </c>
      <c r="AD984">
        <f t="shared" si="302"/>
        <v>8.6639833771185266</v>
      </c>
      <c r="AF984">
        <f t="shared" si="301"/>
        <v>0.94891984655764194</v>
      </c>
      <c r="AG984">
        <f t="shared" si="295"/>
        <v>1.2154249949525548</v>
      </c>
      <c r="AH984" s="14">
        <f t="shared" si="296"/>
        <v>18633.377023837274</v>
      </c>
      <c r="AI984">
        <f t="shared" si="297"/>
        <v>20554.654660034768</v>
      </c>
      <c r="AJ984" s="14">
        <f t="shared" si="298"/>
        <v>1921.2776361974938</v>
      </c>
      <c r="AK984" s="14">
        <f t="shared" si="303"/>
        <v>71319.39711464291</v>
      </c>
      <c r="AL984">
        <f t="shared" si="299"/>
        <v>1.103109470373494</v>
      </c>
      <c r="AM984">
        <f t="shared" si="305"/>
        <v>7.1246118563017427E-4</v>
      </c>
      <c r="AN984" s="15">
        <f t="shared" si="300"/>
        <v>0</v>
      </c>
    </row>
    <row r="985" spans="1:40" s="4" customFormat="1" x14ac:dyDescent="0.25">
      <c r="A985" s="3">
        <v>40948</v>
      </c>
      <c r="B985" s="3">
        <v>40962</v>
      </c>
      <c r="C985" s="4" t="s">
        <v>15</v>
      </c>
      <c r="D985" s="4">
        <v>5200</v>
      </c>
      <c r="E985" s="4">
        <v>37</v>
      </c>
      <c r="F985" s="4">
        <v>40.5</v>
      </c>
      <c r="G985" s="4">
        <v>18.100000000000001</v>
      </c>
      <c r="H985" s="4">
        <v>20.8</v>
      </c>
      <c r="I985" s="4" t="s">
        <v>16</v>
      </c>
      <c r="J985" s="4">
        <v>202.2</v>
      </c>
      <c r="K985" s="4">
        <v>267.55</v>
      </c>
      <c r="L985" s="4">
        <v>195.5</v>
      </c>
      <c r="M985" s="4">
        <v>254.65</v>
      </c>
      <c r="N985" s="4">
        <v>5412.35</v>
      </c>
      <c r="O985" s="4">
        <v>205.6</v>
      </c>
      <c r="P985">
        <f>VLOOKUP($A985,Sheet2!$A:$E,2,0)</f>
        <v>5343.05</v>
      </c>
      <c r="Q985">
        <f>VLOOKUP($A985,Sheet2!$A:$E,3,0)</f>
        <v>5423.4</v>
      </c>
      <c r="R985">
        <f>VLOOKUP($A985,Sheet2!$A:$E,4,0)</f>
        <v>5338.9</v>
      </c>
      <c r="S985">
        <f>VLOOKUP($A985,Sheet2!$A:$E,5,0)</f>
        <v>5412.35</v>
      </c>
      <c r="T985">
        <f t="shared" si="287"/>
        <v>44.150000000000546</v>
      </c>
      <c r="U985">
        <f t="shared" si="288"/>
        <v>40.5</v>
      </c>
      <c r="V985">
        <f t="shared" si="289"/>
        <v>195.5</v>
      </c>
      <c r="W985">
        <f t="shared" si="290"/>
        <v>241.5</v>
      </c>
      <c r="X985" s="5">
        <f t="shared" si="291"/>
        <v>239.2</v>
      </c>
      <c r="Y985">
        <f t="shared" si="292"/>
        <v>311.70000000000056</v>
      </c>
      <c r="Z985">
        <f t="shared" si="293"/>
        <v>236</v>
      </c>
      <c r="AA985">
        <f t="shared" si="294"/>
        <v>275.45</v>
      </c>
      <c r="AB985">
        <f>IF(Z985/X985&lt;'model parameter'!$B$2,'model parameter'!$B$2,IF(Y985/X985&gt;'model parameter'!$B$1,'model parameter'!$B$1,AA985/X985))</f>
        <v>1.1100000000000001</v>
      </c>
      <c r="AC985">
        <f t="shared" si="304"/>
        <v>1.050392551980543</v>
      </c>
      <c r="AD985">
        <f t="shared" si="302"/>
        <v>8.7739833771185261</v>
      </c>
      <c r="AF985">
        <f t="shared" si="301"/>
        <v>0.98662207357859533</v>
      </c>
      <c r="AG985">
        <f t="shared" si="295"/>
        <v>1.3030936454849522</v>
      </c>
      <c r="AH985" s="14">
        <f t="shared" si="296"/>
        <v>17999.203036861196</v>
      </c>
      <c r="AI985">
        <f t="shared" si="297"/>
        <v>19851.704270773746</v>
      </c>
      <c r="AJ985" s="14">
        <f t="shared" si="298"/>
        <v>1852.5012339125497</v>
      </c>
      <c r="AK985" s="14">
        <f t="shared" si="303"/>
        <v>73171.898348555464</v>
      </c>
      <c r="AL985">
        <f t="shared" si="299"/>
        <v>1.1029212921326987</v>
      </c>
      <c r="AM985">
        <f t="shared" si="305"/>
        <v>7.8578861144962633E-4</v>
      </c>
      <c r="AN985" s="15">
        <f t="shared" si="300"/>
        <v>0</v>
      </c>
    </row>
    <row r="986" spans="1:40" s="4" customFormat="1" x14ac:dyDescent="0.25">
      <c r="A986" s="3">
        <v>40949</v>
      </c>
      <c r="B986" s="3">
        <v>40962</v>
      </c>
      <c r="C986" s="4" t="s">
        <v>15</v>
      </c>
      <c r="D986" s="4">
        <v>5200</v>
      </c>
      <c r="E986" s="4">
        <v>22.5</v>
      </c>
      <c r="F986" s="4">
        <v>35.25</v>
      </c>
      <c r="G986" s="4">
        <v>18</v>
      </c>
      <c r="H986" s="4">
        <v>23.1</v>
      </c>
      <c r="I986" s="4" t="s">
        <v>16</v>
      </c>
      <c r="J986" s="4">
        <v>246.5</v>
      </c>
      <c r="K986" s="4">
        <v>257</v>
      </c>
      <c r="L986" s="4">
        <v>182.1</v>
      </c>
      <c r="M986" s="4">
        <v>215.55</v>
      </c>
      <c r="N986" s="4">
        <v>5381.6</v>
      </c>
      <c r="O986" s="4">
        <v>205.6</v>
      </c>
      <c r="P986">
        <f>VLOOKUP($A986,Sheet2!$A:$E,2,0)</f>
        <v>5399.8</v>
      </c>
      <c r="Q986">
        <f>VLOOKUP($A986,Sheet2!$A:$E,3,0)</f>
        <v>5427.75</v>
      </c>
      <c r="R986">
        <f>VLOOKUP($A986,Sheet2!$A:$E,4,0)</f>
        <v>5341.05</v>
      </c>
      <c r="S986">
        <f>VLOOKUP($A986,Sheet2!$A:$E,5,0)</f>
        <v>5381.6</v>
      </c>
      <c r="T986">
        <f t="shared" si="287"/>
        <v>29.25</v>
      </c>
      <c r="U986">
        <f t="shared" si="288"/>
        <v>35.25</v>
      </c>
      <c r="V986">
        <f t="shared" si="289"/>
        <v>182.1</v>
      </c>
      <c r="W986">
        <f t="shared" si="290"/>
        <v>245.75</v>
      </c>
      <c r="X986" s="5">
        <f t="shared" si="291"/>
        <v>269</v>
      </c>
      <c r="Y986">
        <f t="shared" si="292"/>
        <v>286.25</v>
      </c>
      <c r="Z986">
        <f t="shared" si="293"/>
        <v>217.35</v>
      </c>
      <c r="AA986">
        <f t="shared" si="294"/>
        <v>238.65</v>
      </c>
      <c r="AB986">
        <f>IF(Z986/X986&lt;'model parameter'!$B$2,'model parameter'!$B$2,IF(Y986/X986&gt;'model parameter'!$B$1,'model parameter'!$B$1,AA986/X986))</f>
        <v>0.88717472118959106</v>
      </c>
      <c r="AC986">
        <f t="shared" si="304"/>
        <v>0.93188171944296128</v>
      </c>
      <c r="AD986">
        <f t="shared" si="302"/>
        <v>8.6611580983081176</v>
      </c>
      <c r="AF986">
        <f t="shared" si="301"/>
        <v>0.80799256505576211</v>
      </c>
      <c r="AG986">
        <f t="shared" si="295"/>
        <v>1.0641263940520447</v>
      </c>
      <c r="AH986" s="14">
        <f t="shared" si="296"/>
        <v>20235.698280871497</v>
      </c>
      <c r="AI986">
        <f t="shared" si="297"/>
        <v>17838.520907446298</v>
      </c>
      <c r="AJ986" s="14">
        <f t="shared" si="298"/>
        <v>-2397.1773734251983</v>
      </c>
      <c r="AK986" s="14">
        <f t="shared" si="303"/>
        <v>70774.720975130273</v>
      </c>
      <c r="AL986">
        <f t="shared" si="299"/>
        <v>0.88153720518301981</v>
      </c>
      <c r="AM986">
        <f t="shared" si="305"/>
        <v>6.9270189640194952E-4</v>
      </c>
      <c r="AN986" s="15">
        <f t="shared" si="300"/>
        <v>0</v>
      </c>
    </row>
    <row r="987" spans="1:40" s="4" customFormat="1" x14ac:dyDescent="0.25">
      <c r="A987" s="3">
        <v>40952</v>
      </c>
      <c r="B987" s="3">
        <v>40962</v>
      </c>
      <c r="C987" s="4" t="s">
        <v>15</v>
      </c>
      <c r="D987" s="4">
        <v>5200</v>
      </c>
      <c r="E987" s="4">
        <v>22</v>
      </c>
      <c r="F987" s="4">
        <v>24</v>
      </c>
      <c r="G987" s="4">
        <v>10.65</v>
      </c>
      <c r="H987" s="4">
        <v>13.65</v>
      </c>
      <c r="I987" s="4" t="s">
        <v>16</v>
      </c>
      <c r="J987" s="4">
        <v>219.55</v>
      </c>
      <c r="K987" s="4">
        <v>250.5</v>
      </c>
      <c r="L987" s="4">
        <v>189</v>
      </c>
      <c r="M987" s="4">
        <v>230.45</v>
      </c>
      <c r="N987" s="4">
        <v>5390.2</v>
      </c>
      <c r="O987" s="4">
        <v>205.6</v>
      </c>
      <c r="P987">
        <f>VLOOKUP($A987,Sheet2!$A:$E,2,0)</f>
        <v>5382.1</v>
      </c>
      <c r="Q987">
        <f>VLOOKUP($A987,Sheet2!$A:$E,3,0)</f>
        <v>5421.05</v>
      </c>
      <c r="R987">
        <f>VLOOKUP($A987,Sheet2!$A:$E,4,0)</f>
        <v>5351.4</v>
      </c>
      <c r="S987">
        <f>VLOOKUP($A987,Sheet2!$A:$E,5,0)</f>
        <v>5390.2</v>
      </c>
      <c r="T987">
        <f t="shared" si="287"/>
        <v>29.449999999999818</v>
      </c>
      <c r="U987">
        <f t="shared" si="288"/>
        <v>24</v>
      </c>
      <c r="V987">
        <f t="shared" si="289"/>
        <v>189</v>
      </c>
      <c r="W987">
        <f t="shared" si="290"/>
        <v>231.69999999999982</v>
      </c>
      <c r="X987" s="5">
        <f t="shared" si="291"/>
        <v>241.55</v>
      </c>
      <c r="Y987">
        <f t="shared" si="292"/>
        <v>279.94999999999982</v>
      </c>
      <c r="Z987">
        <f t="shared" si="293"/>
        <v>213</v>
      </c>
      <c r="AA987">
        <f t="shared" si="294"/>
        <v>244.1</v>
      </c>
      <c r="AB987">
        <f>IF(Z987/X987&lt;'model parameter'!$B$2,'model parameter'!$B$2,IF(Y987/X987&gt;'model parameter'!$B$1,'model parameter'!$B$1,AA987/X987))</f>
        <v>1.1100000000000001</v>
      </c>
      <c r="AC987">
        <f t="shared" si="304"/>
        <v>1.0343887085816872</v>
      </c>
      <c r="AD987">
        <f t="shared" si="302"/>
        <v>8.771158098308117</v>
      </c>
      <c r="AF987">
        <f t="shared" si="301"/>
        <v>0.88180500931484163</v>
      </c>
      <c r="AG987">
        <f t="shared" si="295"/>
        <v>1.1589732974539424</v>
      </c>
      <c r="AH987" s="14">
        <f t="shared" si="296"/>
        <v>18175.570950398927</v>
      </c>
      <c r="AI987">
        <f t="shared" si="297"/>
        <v>20047.199349443974</v>
      </c>
      <c r="AJ987" s="14">
        <f t="shared" si="298"/>
        <v>1871.6283990450465</v>
      </c>
      <c r="AK987" s="14">
        <f t="shared" si="303"/>
        <v>72646.349374175319</v>
      </c>
      <c r="AL987">
        <f t="shared" si="299"/>
        <v>1.10297494390425</v>
      </c>
      <c r="AM987">
        <f t="shared" si="305"/>
        <v>7.640328353263079E-4</v>
      </c>
      <c r="AN987" s="15">
        <f t="shared" si="300"/>
        <v>1</v>
      </c>
    </row>
    <row r="988" spans="1:40" s="4" customFormat="1" x14ac:dyDescent="0.25">
      <c r="A988" s="3">
        <v>40953</v>
      </c>
      <c r="B988" s="3">
        <v>40962</v>
      </c>
      <c r="C988" s="4" t="s">
        <v>15</v>
      </c>
      <c r="D988" s="4">
        <v>5200</v>
      </c>
      <c r="E988" s="4">
        <v>14</v>
      </c>
      <c r="F988" s="4">
        <v>16.2</v>
      </c>
      <c r="G988" s="4">
        <v>6.7</v>
      </c>
      <c r="H988" s="4">
        <v>8.5</v>
      </c>
      <c r="I988" s="4" t="s">
        <v>16</v>
      </c>
      <c r="J988" s="4">
        <v>215</v>
      </c>
      <c r="K988" s="4">
        <v>256.89999999999998</v>
      </c>
      <c r="L988" s="4">
        <v>210</v>
      </c>
      <c r="M988" s="4">
        <v>246.35</v>
      </c>
      <c r="N988" s="4">
        <v>5416.05</v>
      </c>
      <c r="O988" s="4">
        <v>205.6</v>
      </c>
      <c r="P988">
        <f>VLOOKUP($A988,Sheet2!$A:$E,2,0)</f>
        <v>5380.8</v>
      </c>
      <c r="Q988">
        <f>VLOOKUP($A988,Sheet2!$A:$E,3,0)</f>
        <v>5428.05</v>
      </c>
      <c r="R988">
        <f>VLOOKUP($A988,Sheet2!$A:$E,4,0)</f>
        <v>5377.95</v>
      </c>
      <c r="S988">
        <f>VLOOKUP($A988,Sheet2!$A:$E,5,0)</f>
        <v>5416.05</v>
      </c>
      <c r="T988">
        <f t="shared" si="287"/>
        <v>28.849999999999454</v>
      </c>
      <c r="U988">
        <f t="shared" si="288"/>
        <v>16.2</v>
      </c>
      <c r="V988">
        <f t="shared" si="289"/>
        <v>210</v>
      </c>
      <c r="W988">
        <f t="shared" si="290"/>
        <v>234.75</v>
      </c>
      <c r="X988" s="5">
        <f t="shared" si="291"/>
        <v>229</v>
      </c>
      <c r="Y988">
        <f t="shared" si="292"/>
        <v>285.74999999999943</v>
      </c>
      <c r="Z988">
        <f t="shared" si="293"/>
        <v>226.2</v>
      </c>
      <c r="AA988">
        <f t="shared" si="294"/>
        <v>254.85</v>
      </c>
      <c r="AB988">
        <f>IF(Z988/X988&lt;'model parameter'!$B$2,'model parameter'!$B$2,IF(Y988/X988&gt;'model parameter'!$B$1,'model parameter'!$B$1,AA988/X988))</f>
        <v>1.1100000000000001</v>
      </c>
      <c r="AC988">
        <f t="shared" si="304"/>
        <v>1.1481714665256728</v>
      </c>
      <c r="AD988">
        <f t="shared" si="302"/>
        <v>8.8811580983081164</v>
      </c>
      <c r="AF988">
        <f t="shared" si="301"/>
        <v>0.98777292576419207</v>
      </c>
      <c r="AG988">
        <f t="shared" si="295"/>
        <v>1.2478165938864605</v>
      </c>
      <c r="AH988" s="14">
        <f t="shared" si="296"/>
        <v>17233.691241931498</v>
      </c>
      <c r="AI988">
        <f t="shared" si="297"/>
        <v>19003.17243994978</v>
      </c>
      <c r="AJ988" s="14">
        <f t="shared" si="298"/>
        <v>1769.4811980182822</v>
      </c>
      <c r="AK988" s="14">
        <f t="shared" si="303"/>
        <v>74415.830572193605</v>
      </c>
      <c r="AL988">
        <f t="shared" si="299"/>
        <v>1.1026756933948623</v>
      </c>
      <c r="AM988">
        <f t="shared" si="305"/>
        <v>8.4248043646987917E-4</v>
      </c>
      <c r="AN988" s="15">
        <f t="shared" si="300"/>
        <v>0</v>
      </c>
    </row>
    <row r="989" spans="1:40" s="4" customFormat="1" x14ac:dyDescent="0.25">
      <c r="A989" s="3">
        <v>40954</v>
      </c>
      <c r="B989" s="3">
        <v>40962</v>
      </c>
      <c r="C989" s="4" t="s">
        <v>15</v>
      </c>
      <c r="D989" s="4">
        <v>5200</v>
      </c>
      <c r="E989" s="4">
        <v>5.2</v>
      </c>
      <c r="F989" s="4">
        <v>5.2</v>
      </c>
      <c r="G989" s="4">
        <v>2.6</v>
      </c>
      <c r="H989" s="4">
        <v>3.2</v>
      </c>
      <c r="I989" s="4" t="s">
        <v>16</v>
      </c>
      <c r="J989" s="4">
        <v>260</v>
      </c>
      <c r="K989" s="4">
        <v>362.45</v>
      </c>
      <c r="L989" s="4">
        <v>260</v>
      </c>
      <c r="M989" s="4">
        <v>355.65</v>
      </c>
      <c r="N989" s="4">
        <v>5531.95</v>
      </c>
      <c r="O989" s="4">
        <v>205.6</v>
      </c>
      <c r="P989">
        <f>VLOOKUP($A989,Sheet2!$A:$E,2,0)</f>
        <v>5460.6</v>
      </c>
      <c r="Q989">
        <f>VLOOKUP($A989,Sheet2!$A:$E,3,0)</f>
        <v>5542.1</v>
      </c>
      <c r="R989">
        <f>VLOOKUP($A989,Sheet2!$A:$E,4,0)</f>
        <v>5460.6</v>
      </c>
      <c r="S989">
        <f>VLOOKUP($A989,Sheet2!$A:$E,5,0)</f>
        <v>5531.95</v>
      </c>
      <c r="T989">
        <f t="shared" si="287"/>
        <v>20.349999999999454</v>
      </c>
      <c r="U989">
        <f t="shared" si="288"/>
        <v>0</v>
      </c>
      <c r="V989">
        <f t="shared" si="289"/>
        <v>265.80000000000018</v>
      </c>
      <c r="W989">
        <f t="shared" si="290"/>
        <v>344.70000000000073</v>
      </c>
      <c r="X989" s="5">
        <f t="shared" si="291"/>
        <v>265.2</v>
      </c>
      <c r="Y989">
        <f t="shared" si="292"/>
        <v>382.79999999999944</v>
      </c>
      <c r="Z989">
        <f t="shared" si="293"/>
        <v>260</v>
      </c>
      <c r="AA989">
        <f t="shared" si="294"/>
        <v>358.84999999999997</v>
      </c>
      <c r="AB989">
        <f>IF(Z989/X989&lt;'model parameter'!$B$2,'model parameter'!$B$2,IF(Y989/X989&gt;'model parameter'!$B$1,'model parameter'!$B$1,AA989/X989))</f>
        <v>1.1100000000000001</v>
      </c>
      <c r="AC989">
        <f t="shared" si="304"/>
        <v>1.274470327843497</v>
      </c>
      <c r="AD989">
        <f t="shared" si="302"/>
        <v>8.9911580983081159</v>
      </c>
      <c r="AF989">
        <f t="shared" si="301"/>
        <v>0.98039215686274517</v>
      </c>
      <c r="AG989">
        <f t="shared" si="295"/>
        <v>1.4434389140271473</v>
      </c>
      <c r="AH989" s="14">
        <f t="shared" si="296"/>
        <v>19950.507612172198</v>
      </c>
      <c r="AI989">
        <f t="shared" si="297"/>
        <v>22014.628545423064</v>
      </c>
      <c r="AJ989" s="14">
        <f t="shared" si="298"/>
        <v>2064.1209332508661</v>
      </c>
      <c r="AK989" s="14">
        <f t="shared" si="303"/>
        <v>76479.951505444478</v>
      </c>
      <c r="AL989">
        <f t="shared" si="299"/>
        <v>1.1034620759218932</v>
      </c>
      <c r="AM989">
        <f t="shared" si="305"/>
        <v>9.2964521135063545E-4</v>
      </c>
      <c r="AN989" s="15">
        <f t="shared" si="300"/>
        <v>0</v>
      </c>
    </row>
    <row r="990" spans="1:40" s="4" customFormat="1" x14ac:dyDescent="0.25">
      <c r="A990" s="3">
        <v>40955</v>
      </c>
      <c r="B990" s="3">
        <v>40962</v>
      </c>
      <c r="C990" s="4" t="s">
        <v>15</v>
      </c>
      <c r="D990" s="4">
        <v>5200</v>
      </c>
      <c r="E990" s="4">
        <v>4.7</v>
      </c>
      <c r="F990" s="4">
        <v>4.7</v>
      </c>
      <c r="G990" s="4">
        <v>2.6</v>
      </c>
      <c r="H990" s="4">
        <v>3.15</v>
      </c>
      <c r="I990" s="4" t="s">
        <v>16</v>
      </c>
      <c r="J990" s="4">
        <v>325.05</v>
      </c>
      <c r="K990" s="4">
        <v>344.9</v>
      </c>
      <c r="L990" s="4">
        <v>303.45</v>
      </c>
      <c r="M990" s="4">
        <v>336.15</v>
      </c>
      <c r="N990" s="4">
        <v>5521.95</v>
      </c>
      <c r="O990" s="4">
        <v>205.6</v>
      </c>
      <c r="P990">
        <f>VLOOKUP($A990,Sheet2!$A:$E,2,0)</f>
        <v>5513.75</v>
      </c>
      <c r="Q990">
        <f>VLOOKUP($A990,Sheet2!$A:$E,3,0)</f>
        <v>5531.4</v>
      </c>
      <c r="R990">
        <f>VLOOKUP($A990,Sheet2!$A:$E,4,0)</f>
        <v>5483.75</v>
      </c>
      <c r="S990">
        <f>VLOOKUP($A990,Sheet2!$A:$E,5,0)</f>
        <v>5521.95</v>
      </c>
      <c r="T990">
        <f t="shared" si="287"/>
        <v>13.5</v>
      </c>
      <c r="U990">
        <f t="shared" si="288"/>
        <v>4.7</v>
      </c>
      <c r="V990">
        <f t="shared" si="289"/>
        <v>303.45</v>
      </c>
      <c r="W990">
        <f t="shared" si="290"/>
        <v>334</v>
      </c>
      <c r="X990" s="5">
        <f t="shared" si="291"/>
        <v>329.75</v>
      </c>
      <c r="Y990">
        <f t="shared" si="292"/>
        <v>358.4</v>
      </c>
      <c r="Z990">
        <f t="shared" si="293"/>
        <v>308.14999999999998</v>
      </c>
      <c r="AA990">
        <f t="shared" si="294"/>
        <v>339.29999999999995</v>
      </c>
      <c r="AB990">
        <f>IF(Z990/X990&lt;'model parameter'!$B$2,'model parameter'!$B$2,IF(Y990/X990&gt;'model parameter'!$B$1,'model parameter'!$B$1,AA990/X990))</f>
        <v>1.0289613343442001</v>
      </c>
      <c r="AC990">
        <f t="shared" si="304"/>
        <v>1.3113806891199349</v>
      </c>
      <c r="AD990">
        <f t="shared" si="302"/>
        <v>9.0201194326523151</v>
      </c>
      <c r="AF990">
        <f t="shared" si="301"/>
        <v>0.93449583017437443</v>
      </c>
      <c r="AG990">
        <f t="shared" si="295"/>
        <v>1.0868840030326004</v>
      </c>
      <c r="AH990" s="14">
        <f t="shared" si="296"/>
        <v>24794.996471261624</v>
      </c>
      <c r="AI990">
        <f t="shared" si="297"/>
        <v>25381.775524336597</v>
      </c>
      <c r="AJ990" s="14">
        <f t="shared" si="298"/>
        <v>586.77905307497349</v>
      </c>
      <c r="AK990" s="14">
        <f t="shared" si="303"/>
        <v>77066.730558519455</v>
      </c>
      <c r="AL990">
        <f t="shared" si="299"/>
        <v>1.023665220269544</v>
      </c>
      <c r="AM990">
        <f t="shared" si="305"/>
        <v>9.5164547004977502E-4</v>
      </c>
      <c r="AN990" s="15">
        <f t="shared" si="300"/>
        <v>0</v>
      </c>
    </row>
    <row r="991" spans="1:40" s="4" customFormat="1" x14ac:dyDescent="0.25">
      <c r="A991" s="3">
        <v>40956</v>
      </c>
      <c r="B991" s="3">
        <v>40962</v>
      </c>
      <c r="C991" s="4" t="s">
        <v>15</v>
      </c>
      <c r="D991" s="4">
        <v>5200</v>
      </c>
      <c r="E991" s="4">
        <v>2.1</v>
      </c>
      <c r="F991" s="4">
        <v>2.7</v>
      </c>
      <c r="G991" s="4">
        <v>1.3</v>
      </c>
      <c r="H991" s="4">
        <v>2.2000000000000002</v>
      </c>
      <c r="I991" s="4" t="s">
        <v>16</v>
      </c>
      <c r="J991" s="4">
        <v>360.2</v>
      </c>
      <c r="K991" s="4">
        <v>415.8</v>
      </c>
      <c r="L991" s="4">
        <v>360.2</v>
      </c>
      <c r="M991" s="4">
        <v>387.8</v>
      </c>
      <c r="N991" s="4">
        <v>5564.3</v>
      </c>
      <c r="O991" s="4">
        <v>205.6</v>
      </c>
      <c r="P991">
        <f>VLOOKUP($A991,Sheet2!$A:$E,2,0)</f>
        <v>5574.2</v>
      </c>
      <c r="Q991">
        <f>VLOOKUP($A991,Sheet2!$A:$E,3,0)</f>
        <v>5606.7</v>
      </c>
      <c r="R991">
        <f>VLOOKUP($A991,Sheet2!$A:$E,4,0)</f>
        <v>5545.2</v>
      </c>
      <c r="S991">
        <f>VLOOKUP($A991,Sheet2!$A:$E,5,0)</f>
        <v>5564.3</v>
      </c>
      <c r="T991">
        <f t="shared" si="287"/>
        <v>9.1000000000003638</v>
      </c>
      <c r="U991">
        <f t="shared" si="288"/>
        <v>2.7</v>
      </c>
      <c r="V991">
        <f t="shared" si="289"/>
        <v>360.2</v>
      </c>
      <c r="W991">
        <f t="shared" si="290"/>
        <v>408</v>
      </c>
      <c r="X991" s="5">
        <f t="shared" si="291"/>
        <v>362.3</v>
      </c>
      <c r="Y991">
        <f t="shared" si="292"/>
        <v>424.90000000000038</v>
      </c>
      <c r="Z991">
        <f t="shared" si="293"/>
        <v>362.3</v>
      </c>
      <c r="AA991">
        <f t="shared" si="294"/>
        <v>390</v>
      </c>
      <c r="AB991">
        <f>IF(Z991/X991&lt;'model parameter'!$B$2,'model parameter'!$B$2,IF(Y991/X991&gt;'model parameter'!$B$1,'model parameter'!$B$1,AA991/X991))</f>
        <v>1.1100000000000001</v>
      </c>
      <c r="AC991">
        <f t="shared" si="304"/>
        <v>1.4556325649231279</v>
      </c>
      <c r="AD991">
        <f t="shared" si="302"/>
        <v>9.1301194326523145</v>
      </c>
      <c r="AF991">
        <f t="shared" si="301"/>
        <v>1</v>
      </c>
      <c r="AG991">
        <f t="shared" si="295"/>
        <v>1.1727849848192116</v>
      </c>
      <c r="AH991" s="14">
        <f t="shared" si="296"/>
        <v>27237.879699199049</v>
      </c>
      <c r="AI991">
        <f t="shared" si="297"/>
        <v>30092.318817286487</v>
      </c>
      <c r="AJ991" s="14">
        <f t="shared" si="298"/>
        <v>2854.4391180874372</v>
      </c>
      <c r="AK991" s="14">
        <f t="shared" si="303"/>
        <v>79921.169676606893</v>
      </c>
      <c r="AL991">
        <f t="shared" si="299"/>
        <v>1.1047966710188302</v>
      </c>
      <c r="AM991">
        <f t="shared" si="305"/>
        <v>1.0513747473011412E-3</v>
      </c>
      <c r="AN991" s="15">
        <f t="shared" si="300"/>
        <v>0</v>
      </c>
    </row>
    <row r="992" spans="1:40" s="4" customFormat="1" x14ac:dyDescent="0.25">
      <c r="A992" s="3">
        <v>40960</v>
      </c>
      <c r="B992" s="3">
        <v>40962</v>
      </c>
      <c r="C992" s="4" t="s">
        <v>15</v>
      </c>
      <c r="D992" s="4">
        <v>5200</v>
      </c>
      <c r="E992" s="4">
        <v>1.65</v>
      </c>
      <c r="F992" s="4">
        <v>1.65</v>
      </c>
      <c r="G992" s="4">
        <v>0.85</v>
      </c>
      <c r="H992" s="4">
        <v>0.95</v>
      </c>
      <c r="I992" s="4" t="s">
        <v>16</v>
      </c>
      <c r="J992" s="4">
        <v>383.65</v>
      </c>
      <c r="K992" s="4">
        <v>429</v>
      </c>
      <c r="L992" s="4">
        <v>382</v>
      </c>
      <c r="M992" s="4">
        <v>419.35</v>
      </c>
      <c r="N992" s="4">
        <v>5607.15</v>
      </c>
      <c r="O992" s="4">
        <v>205.6</v>
      </c>
      <c r="P992">
        <f>VLOOKUP($A992,Sheet2!$A:$E,2,0)</f>
        <v>5561.9</v>
      </c>
      <c r="Q992">
        <f>VLOOKUP($A992,Sheet2!$A:$E,3,0)</f>
        <v>5621.5</v>
      </c>
      <c r="R992">
        <f>VLOOKUP($A992,Sheet2!$A:$E,4,0)</f>
        <v>5561.75</v>
      </c>
      <c r="S992">
        <f>VLOOKUP($A992,Sheet2!$A:$E,5,0)</f>
        <v>5607.15</v>
      </c>
      <c r="T992">
        <f t="shared" si="287"/>
        <v>7.5</v>
      </c>
      <c r="U992">
        <f t="shared" si="288"/>
        <v>1.65</v>
      </c>
      <c r="V992">
        <f t="shared" si="289"/>
        <v>382</v>
      </c>
      <c r="W992">
        <f t="shared" si="290"/>
        <v>422.35000000000036</v>
      </c>
      <c r="X992" s="5">
        <f t="shared" si="291"/>
        <v>385.29999999999995</v>
      </c>
      <c r="Y992">
        <f t="shared" si="292"/>
        <v>436.5</v>
      </c>
      <c r="Z992">
        <f t="shared" si="293"/>
        <v>383.65</v>
      </c>
      <c r="AA992">
        <f t="shared" si="294"/>
        <v>420.3</v>
      </c>
      <c r="AB992">
        <f>IF(Z992/X992&lt;'model parameter'!$B$2,'model parameter'!$B$2,IF(Y992/X992&gt;'model parameter'!$B$1,'model parameter'!$B$1,AA992/X992))</f>
        <v>1.1100000000000001</v>
      </c>
      <c r="AC992">
        <f t="shared" si="304"/>
        <v>1.6157521470646721</v>
      </c>
      <c r="AD992">
        <f t="shared" si="302"/>
        <v>9.2401194326523139</v>
      </c>
      <c r="AF992">
        <f t="shared" si="301"/>
        <v>0.99571762263171559</v>
      </c>
      <c r="AG992">
        <f t="shared" si="295"/>
        <v>1.1328834674279784</v>
      </c>
      <c r="AH992" s="14">
        <f t="shared" si="296"/>
        <v>28964.033746589543</v>
      </c>
      <c r="AI992">
        <f t="shared" si="297"/>
        <v>32005.674906399341</v>
      </c>
      <c r="AJ992" s="14">
        <f t="shared" si="298"/>
        <v>3041.6411598097984</v>
      </c>
      <c r="AK992" s="14">
        <f t="shared" si="303"/>
        <v>82962.810836416698</v>
      </c>
      <c r="AL992">
        <f t="shared" si="299"/>
        <v>1.1050144184481192</v>
      </c>
      <c r="AM992">
        <f t="shared" si="305"/>
        <v>1.1617842549600087E-3</v>
      </c>
      <c r="AN992" s="15">
        <f t="shared" si="300"/>
        <v>0</v>
      </c>
    </row>
    <row r="993" spans="1:40" s="9" customFormat="1" x14ac:dyDescent="0.25">
      <c r="A993" s="7">
        <v>40961</v>
      </c>
      <c r="B993" s="7">
        <v>40962</v>
      </c>
      <c r="C993" s="4" t="s">
        <v>15</v>
      </c>
      <c r="D993" s="4">
        <v>5200</v>
      </c>
      <c r="E993" s="4">
        <v>0.7</v>
      </c>
      <c r="F993" s="4">
        <v>0.95</v>
      </c>
      <c r="G993" s="4">
        <v>0.4</v>
      </c>
      <c r="H993" s="4">
        <v>0.55000000000000004</v>
      </c>
      <c r="I993" s="4" t="s">
        <v>16</v>
      </c>
      <c r="J993" s="4">
        <v>414.8</v>
      </c>
      <c r="K993" s="4">
        <v>428</v>
      </c>
      <c r="L993" s="4">
        <v>301.5</v>
      </c>
      <c r="M993" s="4">
        <v>316</v>
      </c>
      <c r="N993" s="4">
        <v>5505.35</v>
      </c>
      <c r="O993" s="4">
        <v>205.6</v>
      </c>
      <c r="P993">
        <f>VLOOKUP($A993,Sheet2!$A:$E,2,0)</f>
        <v>5609.75</v>
      </c>
      <c r="Q993">
        <f>VLOOKUP($A993,Sheet2!$A:$E,3,0)</f>
        <v>5629.95</v>
      </c>
      <c r="R993">
        <f>VLOOKUP($A993,Sheet2!$A:$E,4,0)</f>
        <v>5491.35</v>
      </c>
      <c r="S993">
        <f>VLOOKUP($A993,Sheet2!$A:$E,5,0)</f>
        <v>5505.35</v>
      </c>
      <c r="T993">
        <f t="shared" si="287"/>
        <v>0.4</v>
      </c>
      <c r="U993">
        <f t="shared" si="288"/>
        <v>0.95</v>
      </c>
      <c r="V993">
        <f t="shared" si="289"/>
        <v>301.5</v>
      </c>
      <c r="W993">
        <f t="shared" si="290"/>
        <v>428</v>
      </c>
      <c r="X993" s="8">
        <f t="shared" si="291"/>
        <v>415.5</v>
      </c>
      <c r="Y993" s="9">
        <f t="shared" si="292"/>
        <v>428.4</v>
      </c>
      <c r="Z993" s="9">
        <f t="shared" si="293"/>
        <v>302.45</v>
      </c>
      <c r="AA993" s="9">
        <f t="shared" si="294"/>
        <v>316.55</v>
      </c>
      <c r="AB993">
        <f>IF(Z993/X993&lt;'model parameter'!$B$2,'model parameter'!$B$2,IF(Y993/X993&gt;'model parameter'!$B$1,'model parameter'!$B$1,AA993/X993))</f>
        <v>0.76185318892900122</v>
      </c>
      <c r="AC993" s="9">
        <f t="shared" si="304"/>
        <v>1.2309659257601009</v>
      </c>
      <c r="AD993">
        <f t="shared" si="302"/>
        <v>9.0019726215813147</v>
      </c>
      <c r="AE993" s="9">
        <f>WEEKDAY(A993)</f>
        <v>4</v>
      </c>
      <c r="AF993">
        <f t="shared" si="301"/>
        <v>0.72791817087845967</v>
      </c>
      <c r="AG993">
        <f t="shared" si="295"/>
        <v>1.0310469314079422</v>
      </c>
      <c r="AH993" s="14">
        <f t="shared" si="296"/>
        <v>31230.549060989248</v>
      </c>
      <c r="AI993">
        <f t="shared" si="297"/>
        <v>23676.767650176098</v>
      </c>
      <c r="AJ993" s="14">
        <f t="shared" si="298"/>
        <v>-7553.7814108131497</v>
      </c>
      <c r="AK993" s="14">
        <f t="shared" si="303"/>
        <v>75409.029425603541</v>
      </c>
      <c r="AL993">
        <f t="shared" si="299"/>
        <v>0.75812844673138513</v>
      </c>
      <c r="AM993" s="9">
        <f t="shared" si="305"/>
        <v>8.8078169264981096E-4</v>
      </c>
      <c r="AN993" s="15">
        <f t="shared" si="300"/>
        <v>0</v>
      </c>
    </row>
    <row r="994" spans="1:40" s="4" customFormat="1" x14ac:dyDescent="0.25">
      <c r="A994" s="3">
        <v>40962</v>
      </c>
      <c r="B994" s="3">
        <v>40962</v>
      </c>
      <c r="C994" s="4" t="s">
        <v>15</v>
      </c>
      <c r="D994" s="4">
        <v>5200</v>
      </c>
      <c r="E994" s="4">
        <v>0.15</v>
      </c>
      <c r="F994" s="4">
        <v>0.15</v>
      </c>
      <c r="G994" s="4">
        <v>0.05</v>
      </c>
      <c r="H994" s="4">
        <v>0.05</v>
      </c>
      <c r="I994" s="4" t="s">
        <v>16</v>
      </c>
      <c r="J994" s="4">
        <v>303.89999999999998</v>
      </c>
      <c r="K994" s="4">
        <v>332</v>
      </c>
      <c r="L994" s="4">
        <v>261.60000000000002</v>
      </c>
      <c r="M994" s="4">
        <v>280.55</v>
      </c>
      <c r="N994" s="4">
        <v>5483.3</v>
      </c>
      <c r="O994" s="4">
        <v>205.6</v>
      </c>
      <c r="P994">
        <f>VLOOKUP($A994,Sheet2!$A:$E,2,0)</f>
        <v>5490.05</v>
      </c>
      <c r="Q994">
        <f>VLOOKUP($A994,Sheet2!$A:$E,3,0)</f>
        <v>5537.4</v>
      </c>
      <c r="R994">
        <f>VLOOKUP($A994,Sheet2!$A:$E,4,0)</f>
        <v>5460.8</v>
      </c>
      <c r="S994">
        <f>VLOOKUP($A994,Sheet2!$A:$E,5,0)</f>
        <v>5483.3</v>
      </c>
      <c r="T994">
        <f t="shared" si="287"/>
        <v>0.05</v>
      </c>
      <c r="U994">
        <f t="shared" si="288"/>
        <v>0.15</v>
      </c>
      <c r="V994">
        <f t="shared" si="289"/>
        <v>261.60000000000002</v>
      </c>
      <c r="W994">
        <f t="shared" si="290"/>
        <v>332</v>
      </c>
      <c r="X994" s="5">
        <f t="shared" si="291"/>
        <v>304.04999999999995</v>
      </c>
      <c r="Y994">
        <f t="shared" si="292"/>
        <v>332.05</v>
      </c>
      <c r="Z994">
        <f t="shared" si="293"/>
        <v>261.75</v>
      </c>
      <c r="AA994">
        <f t="shared" si="294"/>
        <v>280.60000000000002</v>
      </c>
      <c r="AB994">
        <f>IF(Z994/X994&lt;'model parameter'!$B$2,'model parameter'!$B$2,IF(Y994/X994&gt;'model parameter'!$B$1,'model parameter'!$B$1,AA994/X994))</f>
        <v>0.92287452721591867</v>
      </c>
      <c r="AC994">
        <f t="shared" si="304"/>
        <v>1.1360270967547588</v>
      </c>
      <c r="AD994">
        <f t="shared" si="302"/>
        <v>8.9248471487972338</v>
      </c>
      <c r="AF994">
        <f t="shared" si="301"/>
        <v>0.86087814504193405</v>
      </c>
      <c r="AG994">
        <f t="shared" si="295"/>
        <v>1.0920901167571124</v>
      </c>
      <c r="AH994" s="14">
        <f t="shared" si="296"/>
        <v>22866.206948742671</v>
      </c>
      <c r="AI994">
        <f t="shared" si="297"/>
        <v>20982.480481997198</v>
      </c>
      <c r="AJ994" s="14">
        <f t="shared" si="298"/>
        <v>-1883.7264667454729</v>
      </c>
      <c r="AK994" s="14">
        <f t="shared" si="303"/>
        <v>73525.302958858068</v>
      </c>
      <c r="AL994">
        <f t="shared" si="299"/>
        <v>0.91761963534362867</v>
      </c>
      <c r="AM994">
        <f t="shared" si="305"/>
        <v>8.0822257562666356E-4</v>
      </c>
      <c r="AN994" s="15">
        <f t="shared" si="300"/>
        <v>0</v>
      </c>
    </row>
    <row r="995" spans="1:40" x14ac:dyDescent="0.25">
      <c r="A995" s="2">
        <v>40963</v>
      </c>
      <c r="B995" s="2">
        <v>40997</v>
      </c>
      <c r="C995" t="s">
        <v>15</v>
      </c>
      <c r="D995">
        <v>5500</v>
      </c>
      <c r="E995">
        <v>141.5</v>
      </c>
      <c r="F995">
        <v>179.5</v>
      </c>
      <c r="G995">
        <v>124.3</v>
      </c>
      <c r="H995">
        <v>160.25</v>
      </c>
      <c r="I995" t="s">
        <v>16</v>
      </c>
      <c r="J995">
        <v>170.1</v>
      </c>
      <c r="K995">
        <v>187</v>
      </c>
      <c r="L995">
        <v>136.5</v>
      </c>
      <c r="M995">
        <v>147.19999999999999</v>
      </c>
      <c r="N995">
        <v>5429.3</v>
      </c>
      <c r="O995">
        <v>311.60000000000002</v>
      </c>
      <c r="P995">
        <f>VLOOKUP($A995,Sheet2!$A:$E,2,0)</f>
        <v>5479.15</v>
      </c>
      <c r="Q995">
        <f>VLOOKUP($A995,Sheet2!$A:$E,3,0)</f>
        <v>5521.4</v>
      </c>
      <c r="R995">
        <f>VLOOKUP($A995,Sheet2!$A:$E,4,0)</f>
        <v>5405.9</v>
      </c>
      <c r="S995">
        <f>VLOOKUP($A995,Sheet2!$A:$E,5,0)</f>
        <v>5429.3</v>
      </c>
      <c r="T995">
        <f t="shared" si="287"/>
        <v>165.60000000000036</v>
      </c>
      <c r="U995">
        <f t="shared" si="288"/>
        <v>179.5</v>
      </c>
      <c r="V995">
        <f t="shared" si="289"/>
        <v>136.5</v>
      </c>
      <c r="W995">
        <f t="shared" si="290"/>
        <v>145.69999999999982</v>
      </c>
      <c r="X995" s="5">
        <f t="shared" si="291"/>
        <v>311.60000000000002</v>
      </c>
      <c r="Y995">
        <f t="shared" si="292"/>
        <v>352.60000000000036</v>
      </c>
      <c r="Z995">
        <f t="shared" si="293"/>
        <v>269.99999999999983</v>
      </c>
      <c r="AA995">
        <f t="shared" si="294"/>
        <v>307.45</v>
      </c>
      <c r="AB995">
        <f>IF(Z995/X995&lt;'model parameter'!$B$2,'model parameter'!$B$2,IF(Y995/X995&gt;'model parameter'!$B$1,'model parameter'!$B$1,AA995/X995))</f>
        <v>1.1100000000000001</v>
      </c>
      <c r="AC995">
        <f t="shared" si="304"/>
        <v>1.2609900773977822</v>
      </c>
      <c r="AD995">
        <f t="shared" si="302"/>
        <v>9.0348471487972333</v>
      </c>
      <c r="AF995">
        <f t="shared" si="301"/>
        <v>0.86649550706033318</v>
      </c>
      <c r="AG995">
        <f t="shared" si="295"/>
        <v>1.1315789473684221</v>
      </c>
      <c r="AH995" s="14">
        <f t="shared" si="296"/>
        <v>23432.8357773426</v>
      </c>
      <c r="AI995">
        <f t="shared" si="297"/>
        <v>25874.61648172031</v>
      </c>
      <c r="AJ995" s="14">
        <f t="shared" si="298"/>
        <v>2441.7807043777102</v>
      </c>
      <c r="AK995" s="14">
        <f t="shared" si="303"/>
        <v>75967.083663235782</v>
      </c>
      <c r="AL995">
        <f t="shared" si="299"/>
        <v>1.1042033805715776</v>
      </c>
      <c r="AM995">
        <f t="shared" si="305"/>
        <v>8.9244210026122946E-4</v>
      </c>
      <c r="AN995" s="15">
        <f t="shared" si="300"/>
        <v>1</v>
      </c>
    </row>
    <row r="996" spans="1:40" x14ac:dyDescent="0.25">
      <c r="A996" s="2">
        <v>40966</v>
      </c>
      <c r="B996" s="2">
        <v>40997</v>
      </c>
      <c r="C996" t="s">
        <v>15</v>
      </c>
      <c r="D996">
        <v>5500</v>
      </c>
      <c r="E996">
        <v>164.8</v>
      </c>
      <c r="F996">
        <v>255.4</v>
      </c>
      <c r="G996">
        <v>164.8</v>
      </c>
      <c r="H996">
        <v>246.65</v>
      </c>
      <c r="I996" t="s">
        <v>16</v>
      </c>
      <c r="J996">
        <v>138.15</v>
      </c>
      <c r="K996">
        <v>139.80000000000001</v>
      </c>
      <c r="L996">
        <v>81.099999999999994</v>
      </c>
      <c r="M996">
        <v>86.8</v>
      </c>
      <c r="N996">
        <v>5281.2</v>
      </c>
      <c r="O996">
        <v>311.60000000000002</v>
      </c>
      <c r="P996">
        <f>VLOOKUP($A996,Sheet2!$A:$E,2,0)</f>
        <v>5448.1</v>
      </c>
      <c r="Q996">
        <f>VLOOKUP($A996,Sheet2!$A:$E,3,0)</f>
        <v>5449.8</v>
      </c>
      <c r="R996">
        <f>VLOOKUP($A996,Sheet2!$A:$E,4,0)</f>
        <v>5268.15</v>
      </c>
      <c r="S996">
        <f>VLOOKUP($A996,Sheet2!$A:$E,5,0)</f>
        <v>5281.2</v>
      </c>
      <c r="T996">
        <f t="shared" si="287"/>
        <v>190</v>
      </c>
      <c r="U996">
        <f t="shared" si="288"/>
        <v>255.4</v>
      </c>
      <c r="V996">
        <f t="shared" si="289"/>
        <v>81.099999999999994</v>
      </c>
      <c r="W996">
        <f t="shared" si="290"/>
        <v>114.60000000000036</v>
      </c>
      <c r="X996" s="5">
        <f t="shared" si="291"/>
        <v>302.95000000000005</v>
      </c>
      <c r="Y996">
        <f t="shared" si="292"/>
        <v>336.5</v>
      </c>
      <c r="Z996">
        <f t="shared" si="293"/>
        <v>279.40000000000038</v>
      </c>
      <c r="AA996">
        <f t="shared" si="294"/>
        <v>333.45</v>
      </c>
      <c r="AB996">
        <f>IF(Z996/X996&lt;'model parameter'!$B$2,'model parameter'!$B$2,IF(Y996/X996&gt;'model parameter'!$B$1,'model parameter'!$B$1,AA996/X996))</f>
        <v>1.1100000000000001</v>
      </c>
      <c r="AC996">
        <f t="shared" si="304"/>
        <v>1.3996989859115385</v>
      </c>
      <c r="AD996">
        <f t="shared" si="302"/>
        <v>9.1448471487972327</v>
      </c>
      <c r="AF996">
        <f t="shared" si="301"/>
        <v>0.92226440006601862</v>
      </c>
      <c r="AG996">
        <f t="shared" si="295"/>
        <v>1.1107443472520215</v>
      </c>
      <c r="AH996" s="14">
        <f t="shared" si="296"/>
        <v>22783.651755171828</v>
      </c>
      <c r="AI996">
        <f t="shared" si="297"/>
        <v>25155.028213423524</v>
      </c>
      <c r="AJ996" s="14">
        <f t="shared" si="298"/>
        <v>2371.376458251696</v>
      </c>
      <c r="AK996" s="14">
        <f t="shared" si="303"/>
        <v>78338.460121487471</v>
      </c>
      <c r="AL996">
        <f t="shared" si="299"/>
        <v>1.1040823693995148</v>
      </c>
      <c r="AM996">
        <f t="shared" si="305"/>
        <v>9.8532958860829759E-4</v>
      </c>
      <c r="AN996" s="15">
        <f t="shared" si="300"/>
        <v>0</v>
      </c>
    </row>
    <row r="997" spans="1:40" x14ac:dyDescent="0.25">
      <c r="A997" s="2">
        <v>40967</v>
      </c>
      <c r="B997" s="2">
        <v>40997</v>
      </c>
      <c r="C997" t="s">
        <v>15</v>
      </c>
      <c r="D997">
        <v>5500</v>
      </c>
      <c r="E997">
        <v>234</v>
      </c>
      <c r="F997">
        <v>234</v>
      </c>
      <c r="G997">
        <v>170</v>
      </c>
      <c r="H997">
        <v>179.25</v>
      </c>
      <c r="I997" t="s">
        <v>16</v>
      </c>
      <c r="J997">
        <v>92</v>
      </c>
      <c r="K997">
        <v>128.5</v>
      </c>
      <c r="L997">
        <v>92</v>
      </c>
      <c r="M997">
        <v>120.45</v>
      </c>
      <c r="N997">
        <v>5375.5</v>
      </c>
      <c r="O997">
        <v>311.60000000000002</v>
      </c>
      <c r="P997">
        <f>VLOOKUP($A997,Sheet2!$A:$E,2,0)</f>
        <v>5310.5</v>
      </c>
      <c r="Q997">
        <f>VLOOKUP($A997,Sheet2!$A:$E,3,0)</f>
        <v>5391.1</v>
      </c>
      <c r="R997">
        <f>VLOOKUP($A997,Sheet2!$A:$E,4,0)</f>
        <v>5306.45</v>
      </c>
      <c r="S997">
        <f>VLOOKUP($A997,Sheet2!$A:$E,5,0)</f>
        <v>5375.5</v>
      </c>
      <c r="T997">
        <f t="shared" si="287"/>
        <v>237.39999999999964</v>
      </c>
      <c r="U997">
        <f t="shared" si="288"/>
        <v>234</v>
      </c>
      <c r="V997">
        <f t="shared" si="289"/>
        <v>92</v>
      </c>
      <c r="W997">
        <f t="shared" si="290"/>
        <v>61.100000000000364</v>
      </c>
      <c r="X997" s="5">
        <f t="shared" si="291"/>
        <v>326</v>
      </c>
      <c r="Y997">
        <f t="shared" si="292"/>
        <v>365.89999999999964</v>
      </c>
      <c r="Z997">
        <f t="shared" si="293"/>
        <v>231.10000000000036</v>
      </c>
      <c r="AA997">
        <f t="shared" si="294"/>
        <v>299.7</v>
      </c>
      <c r="AB997">
        <f>IF(Z997/X997&lt;'model parameter'!$B$2,'model parameter'!$B$2,IF(Y997/X997&gt;'model parameter'!$B$1,'model parameter'!$B$1,AA997/X997))</f>
        <v>1.1100000000000001</v>
      </c>
      <c r="AC997">
        <f t="shared" si="304"/>
        <v>1.5536658743618079</v>
      </c>
      <c r="AD997">
        <f t="shared" si="302"/>
        <v>9.2548471487972321</v>
      </c>
      <c r="AF997">
        <f t="shared" si="301"/>
        <v>0.70889570552147352</v>
      </c>
      <c r="AG997">
        <f t="shared" si="295"/>
        <v>1.1223926380368088</v>
      </c>
      <c r="AH997" s="14">
        <f t="shared" si="296"/>
        <v>24513.558311361001</v>
      </c>
      <c r="AI997">
        <f t="shared" si="297"/>
        <v>27072.543772295317</v>
      </c>
      <c r="AJ997" s="14">
        <f t="shared" si="298"/>
        <v>2558.9854609343165</v>
      </c>
      <c r="AK997" s="14">
        <f t="shared" si="303"/>
        <v>80897.445582421788</v>
      </c>
      <c r="AL997">
        <f t="shared" si="299"/>
        <v>1.1043906163450916</v>
      </c>
      <c r="AM997">
        <f t="shared" si="305"/>
        <v>1.0881887516661732E-3</v>
      </c>
      <c r="AN997" s="15">
        <f t="shared" si="300"/>
        <v>1</v>
      </c>
    </row>
    <row r="998" spans="1:40" x14ac:dyDescent="0.25">
      <c r="A998" s="2">
        <v>40968</v>
      </c>
      <c r="B998" s="2">
        <v>40997</v>
      </c>
      <c r="C998" t="s">
        <v>15</v>
      </c>
      <c r="D998">
        <v>5500</v>
      </c>
      <c r="E998">
        <v>147</v>
      </c>
      <c r="F998">
        <v>207.85</v>
      </c>
      <c r="G998">
        <v>139.19999999999999</v>
      </c>
      <c r="H998">
        <v>183.3</v>
      </c>
      <c r="I998" t="s">
        <v>16</v>
      </c>
      <c r="J998">
        <v>131.65</v>
      </c>
      <c r="K998">
        <v>154.69999999999999</v>
      </c>
      <c r="L998">
        <v>107</v>
      </c>
      <c r="M998">
        <v>122.4</v>
      </c>
      <c r="N998">
        <v>5385.2</v>
      </c>
      <c r="O998">
        <v>311.60000000000002</v>
      </c>
      <c r="P998">
        <f>VLOOKUP($A998,Sheet2!$A:$E,2,0)</f>
        <v>5424.95</v>
      </c>
      <c r="Q998">
        <f>VLOOKUP($A998,Sheet2!$A:$E,3,0)</f>
        <v>5458.8</v>
      </c>
      <c r="R998">
        <f>VLOOKUP($A998,Sheet2!$A:$E,4,0)</f>
        <v>5352.25</v>
      </c>
      <c r="S998">
        <f>VLOOKUP($A998,Sheet2!$A:$E,5,0)</f>
        <v>5385.2</v>
      </c>
      <c r="T998">
        <f t="shared" si="287"/>
        <v>195.89999999999964</v>
      </c>
      <c r="U998">
        <f t="shared" si="288"/>
        <v>207.85</v>
      </c>
      <c r="V998">
        <f t="shared" si="289"/>
        <v>107</v>
      </c>
      <c r="W998">
        <f t="shared" si="290"/>
        <v>98</v>
      </c>
      <c r="X998" s="5">
        <f t="shared" si="291"/>
        <v>278.64999999999998</v>
      </c>
      <c r="Y998">
        <f t="shared" si="292"/>
        <v>350.59999999999962</v>
      </c>
      <c r="Z998">
        <f t="shared" si="293"/>
        <v>237.2</v>
      </c>
      <c r="AA998">
        <f t="shared" si="294"/>
        <v>305.70000000000005</v>
      </c>
      <c r="AB998">
        <f>IF(Z998/X998&lt;'model parameter'!$B$2,'model parameter'!$B$2,IF(Y998/X998&gt;'model parameter'!$B$1,'model parameter'!$B$1,AA998/X998))</f>
        <v>1.1100000000000001</v>
      </c>
      <c r="AC998">
        <f t="shared" si="304"/>
        <v>1.7245691205416069</v>
      </c>
      <c r="AD998">
        <f t="shared" si="302"/>
        <v>9.3648471487972316</v>
      </c>
      <c r="AF998">
        <f t="shared" si="301"/>
        <v>0.85124708415575101</v>
      </c>
      <c r="AG998">
        <f t="shared" si="295"/>
        <v>1.2582092230396542</v>
      </c>
      <c r="AH998" s="14">
        <f t="shared" si="296"/>
        <v>20959.932479015773</v>
      </c>
      <c r="AI998">
        <f t="shared" si="297"/>
        <v>23133.525910578192</v>
      </c>
      <c r="AJ998" s="14">
        <f t="shared" si="298"/>
        <v>2173.5934315624181</v>
      </c>
      <c r="AK998" s="14">
        <f t="shared" si="303"/>
        <v>83071.039013984206</v>
      </c>
      <c r="AL998">
        <f t="shared" si="299"/>
        <v>1.1037023107654822</v>
      </c>
      <c r="AM998">
        <f t="shared" si="305"/>
        <v>1.2010364397629608E-3</v>
      </c>
      <c r="AN998" s="15">
        <f t="shared" si="300"/>
        <v>1</v>
      </c>
    </row>
    <row r="999" spans="1:40" x14ac:dyDescent="0.25">
      <c r="A999" s="2">
        <v>40969</v>
      </c>
      <c r="B999" s="2">
        <v>40997</v>
      </c>
      <c r="C999" t="s">
        <v>15</v>
      </c>
      <c r="D999">
        <v>5500</v>
      </c>
      <c r="E999">
        <v>194.75</v>
      </c>
      <c r="F999">
        <v>243.65</v>
      </c>
      <c r="G999">
        <v>187.65</v>
      </c>
      <c r="H999">
        <v>212.3</v>
      </c>
      <c r="I999" t="s">
        <v>16</v>
      </c>
      <c r="J999">
        <v>116</v>
      </c>
      <c r="K999">
        <v>118.35</v>
      </c>
      <c r="L999">
        <v>86.45</v>
      </c>
      <c r="M999">
        <v>102.5</v>
      </c>
      <c r="N999">
        <v>5339.75</v>
      </c>
      <c r="O999">
        <v>311.60000000000002</v>
      </c>
      <c r="P999">
        <f>VLOOKUP($A999,Sheet2!$A:$E,2,0)</f>
        <v>5366</v>
      </c>
      <c r="Q999">
        <f>VLOOKUP($A999,Sheet2!$A:$E,3,0)</f>
        <v>5372.45</v>
      </c>
      <c r="R999">
        <f>VLOOKUP($A999,Sheet2!$A:$E,4,0)</f>
        <v>5297.5</v>
      </c>
      <c r="S999">
        <f>VLOOKUP($A999,Sheet2!$A:$E,5,0)</f>
        <v>5339.75</v>
      </c>
      <c r="T999">
        <f t="shared" si="287"/>
        <v>245.90000000000055</v>
      </c>
      <c r="U999">
        <f t="shared" si="288"/>
        <v>243.65</v>
      </c>
      <c r="V999">
        <f t="shared" si="289"/>
        <v>86.45</v>
      </c>
      <c r="W999">
        <f t="shared" si="290"/>
        <v>60.099999999999454</v>
      </c>
      <c r="X999" s="5">
        <f t="shared" si="291"/>
        <v>310.75</v>
      </c>
      <c r="Y999">
        <f t="shared" si="292"/>
        <v>364.25000000000057</v>
      </c>
      <c r="Z999">
        <f t="shared" si="293"/>
        <v>247.74999999999946</v>
      </c>
      <c r="AA999">
        <f t="shared" si="294"/>
        <v>314.8</v>
      </c>
      <c r="AB999">
        <f>IF(Z999/X999&lt;'model parameter'!$B$2,'model parameter'!$B$2,IF(Y999/X999&gt;'model parameter'!$B$1,'model parameter'!$B$1,AA999/X999))</f>
        <v>1.1100000000000001</v>
      </c>
      <c r="AC999">
        <f t="shared" si="304"/>
        <v>1.9142717238011839</v>
      </c>
      <c r="AD999">
        <f t="shared" si="302"/>
        <v>9.474847148797231</v>
      </c>
      <c r="AF999">
        <f t="shared" si="301"/>
        <v>0.79726468222043267</v>
      </c>
      <c r="AG999">
        <f t="shared" si="295"/>
        <v>1.1721641190667758</v>
      </c>
      <c r="AH999" s="14">
        <f t="shared" si="296"/>
        <v>23369.043127765122</v>
      </c>
      <c r="AI999">
        <f t="shared" si="297"/>
        <v>25803.905495818311</v>
      </c>
      <c r="AJ999" s="14">
        <f t="shared" si="298"/>
        <v>2434.8623680531891</v>
      </c>
      <c r="AK999" s="14">
        <f t="shared" si="303"/>
        <v>85505.901382037395</v>
      </c>
      <c r="AL999">
        <f t="shared" si="299"/>
        <v>1.1041917871750724</v>
      </c>
      <c r="AM999">
        <f t="shared" si="305"/>
        <v>1.3261745728842499E-3</v>
      </c>
      <c r="AN999" s="15">
        <f t="shared" si="300"/>
        <v>1</v>
      </c>
    </row>
    <row r="1000" spans="1:40" x14ac:dyDescent="0.25">
      <c r="A1000" s="2">
        <v>40970</v>
      </c>
      <c r="B1000" s="2">
        <v>40997</v>
      </c>
      <c r="C1000" t="s">
        <v>15</v>
      </c>
      <c r="D1000">
        <v>5500</v>
      </c>
      <c r="E1000">
        <v>201</v>
      </c>
      <c r="F1000">
        <v>238.4</v>
      </c>
      <c r="G1000">
        <v>185</v>
      </c>
      <c r="H1000">
        <v>212.3</v>
      </c>
      <c r="I1000" t="s">
        <v>16</v>
      </c>
      <c r="J1000">
        <v>110</v>
      </c>
      <c r="K1000">
        <v>122.35</v>
      </c>
      <c r="L1000">
        <v>91.25</v>
      </c>
      <c r="M1000">
        <v>103</v>
      </c>
      <c r="N1000">
        <v>5359.35</v>
      </c>
      <c r="O1000">
        <v>311.60000000000002</v>
      </c>
      <c r="P1000">
        <f>VLOOKUP($A1000,Sheet2!$A:$E,2,0)</f>
        <v>5369.45</v>
      </c>
      <c r="Q1000">
        <f>VLOOKUP($A1000,Sheet2!$A:$E,3,0)</f>
        <v>5392.55</v>
      </c>
      <c r="R1000">
        <f>VLOOKUP($A1000,Sheet2!$A:$E,4,0)</f>
        <v>5315.05</v>
      </c>
      <c r="S1000">
        <f>VLOOKUP($A1000,Sheet2!$A:$E,5,0)</f>
        <v>5359.35</v>
      </c>
      <c r="T1000">
        <f t="shared" si="287"/>
        <v>229.80000000000018</v>
      </c>
      <c r="U1000">
        <f t="shared" si="288"/>
        <v>238.4</v>
      </c>
      <c r="V1000">
        <f t="shared" si="289"/>
        <v>91.25</v>
      </c>
      <c r="W1000">
        <f t="shared" si="290"/>
        <v>77.550000000000182</v>
      </c>
      <c r="X1000" s="5">
        <f t="shared" si="291"/>
        <v>311</v>
      </c>
      <c r="Y1000">
        <f t="shared" si="292"/>
        <v>352.1500000000002</v>
      </c>
      <c r="Z1000">
        <f t="shared" si="293"/>
        <v>262.55000000000018</v>
      </c>
      <c r="AA1000">
        <f t="shared" si="294"/>
        <v>315.3</v>
      </c>
      <c r="AB1000">
        <f>IF(Z1000/X1000&lt;'model parameter'!$B$2,'model parameter'!$B$2,IF(Y1000/X1000&gt;'model parameter'!$B$1,'model parameter'!$B$1,AA1000/X1000))</f>
        <v>1.1100000000000001</v>
      </c>
      <c r="AC1000">
        <f t="shared" si="304"/>
        <v>2.1248416134193144</v>
      </c>
      <c r="AD1000">
        <f t="shared" si="302"/>
        <v>9.5848471487972304</v>
      </c>
      <c r="AF1000">
        <f t="shared" si="301"/>
        <v>0.84421221864951823</v>
      </c>
      <c r="AG1000">
        <f t="shared" si="295"/>
        <v>1.1323151125401936</v>
      </c>
      <c r="AH1000" s="14">
        <f t="shared" si="296"/>
        <v>23387.805671758499</v>
      </c>
      <c r="AI1000">
        <f t="shared" si="297"/>
        <v>25824.702844613021</v>
      </c>
      <c r="AJ1000" s="14">
        <f t="shared" si="298"/>
        <v>2436.8971728545221</v>
      </c>
      <c r="AK1000" s="14">
        <f t="shared" si="303"/>
        <v>87942.798554891924</v>
      </c>
      <c r="AL1000">
        <f t="shared" si="299"/>
        <v>1.1041952035627332</v>
      </c>
      <c r="AM1000">
        <f t="shared" si="305"/>
        <v>1.4643556024656449E-3</v>
      </c>
      <c r="AN1000" s="15">
        <f t="shared" si="300"/>
        <v>1</v>
      </c>
    </row>
    <row r="1001" spans="1:40" x14ac:dyDescent="0.25">
      <c r="A1001" s="2">
        <v>40971</v>
      </c>
      <c r="B1001" s="2">
        <v>40997</v>
      </c>
      <c r="C1001" t="s">
        <v>15</v>
      </c>
      <c r="D1001">
        <v>5500</v>
      </c>
      <c r="E1001">
        <v>210.35</v>
      </c>
      <c r="F1001">
        <v>212</v>
      </c>
      <c r="G1001">
        <v>202.35</v>
      </c>
      <c r="H1001">
        <v>208.2</v>
      </c>
      <c r="I1001" t="s">
        <v>16</v>
      </c>
      <c r="J1001">
        <v>100.1</v>
      </c>
      <c r="K1001">
        <v>106.75</v>
      </c>
      <c r="L1001">
        <v>98.75</v>
      </c>
      <c r="M1001">
        <v>105.05</v>
      </c>
      <c r="N1001">
        <v>5359.4</v>
      </c>
      <c r="O1001">
        <v>311.60000000000002</v>
      </c>
      <c r="P1001">
        <f>VLOOKUP($A1001,Sheet2!$A:$E,2,0)</f>
        <v>5360.05</v>
      </c>
      <c r="Q1001">
        <f>VLOOKUP($A1001,Sheet2!$A:$E,3,0)</f>
        <v>5369.6</v>
      </c>
      <c r="R1001">
        <f>VLOOKUP($A1001,Sheet2!$A:$E,4,0)</f>
        <v>5353.4</v>
      </c>
      <c r="S1001">
        <f>VLOOKUP($A1001,Sheet2!$A:$E,5,0)</f>
        <v>5359.4</v>
      </c>
      <c r="T1001">
        <f t="shared" si="287"/>
        <v>237.14999999999964</v>
      </c>
      <c r="U1001">
        <f t="shared" si="288"/>
        <v>212</v>
      </c>
      <c r="V1001">
        <f t="shared" si="289"/>
        <v>98.75</v>
      </c>
      <c r="W1001">
        <f t="shared" si="290"/>
        <v>71.950000000000728</v>
      </c>
      <c r="X1001" s="5">
        <f t="shared" si="291"/>
        <v>310.45</v>
      </c>
      <c r="Y1001">
        <f t="shared" si="292"/>
        <v>343.89999999999964</v>
      </c>
      <c r="Z1001">
        <f t="shared" si="293"/>
        <v>274.30000000000075</v>
      </c>
      <c r="AA1001">
        <f t="shared" si="294"/>
        <v>313.25</v>
      </c>
      <c r="AB1001">
        <f>IF(Z1001/X1001&lt;'model parameter'!$B$2,'model parameter'!$B$2,IF(Y1001/X1001&gt;'model parameter'!$B$1,'model parameter'!$B$1,AA1001/X1001))</f>
        <v>1.0090191657271703</v>
      </c>
      <c r="AC1001">
        <f t="shared" si="304"/>
        <v>2.1440059120747312</v>
      </c>
      <c r="AD1001">
        <f t="shared" si="302"/>
        <v>9.5938663145244014</v>
      </c>
      <c r="AF1001">
        <f t="shared" si="301"/>
        <v>0.88355612820100105</v>
      </c>
      <c r="AG1001">
        <f t="shared" si="295"/>
        <v>1.1077468191335147</v>
      </c>
      <c r="AH1001" s="14">
        <f t="shared" si="296"/>
        <v>23346.528074973074</v>
      </c>
      <c r="AI1001">
        <f t="shared" si="297"/>
        <v>23429.447826671498</v>
      </c>
      <c r="AJ1001" s="14">
        <f t="shared" si="298"/>
        <v>82.919751698424079</v>
      </c>
      <c r="AK1001" s="14">
        <f t="shared" si="303"/>
        <v>88025.718306590352</v>
      </c>
      <c r="AL1001">
        <f t="shared" si="299"/>
        <v>1.0035516951999091</v>
      </c>
      <c r="AM1001">
        <f t="shared" si="305"/>
        <v>1.4695565472298822E-3</v>
      </c>
      <c r="AN1001" s="15">
        <f t="shared" si="300"/>
        <v>1</v>
      </c>
    </row>
    <row r="1002" spans="1:40" x14ac:dyDescent="0.25">
      <c r="A1002" s="2">
        <v>40973</v>
      </c>
      <c r="B1002" s="2">
        <v>40997</v>
      </c>
      <c r="C1002" t="s">
        <v>15</v>
      </c>
      <c r="D1002">
        <v>5500</v>
      </c>
      <c r="E1002">
        <v>219.45</v>
      </c>
      <c r="F1002">
        <v>272.45</v>
      </c>
      <c r="G1002">
        <v>217.5</v>
      </c>
      <c r="H1002">
        <v>255.7</v>
      </c>
      <c r="I1002" t="s">
        <v>16</v>
      </c>
      <c r="J1002">
        <v>99.1</v>
      </c>
      <c r="K1002">
        <v>99.2</v>
      </c>
      <c r="L1002">
        <v>70</v>
      </c>
      <c r="M1002">
        <v>75.599999999999994</v>
      </c>
      <c r="N1002">
        <v>5280.35</v>
      </c>
      <c r="O1002">
        <v>311.60000000000002</v>
      </c>
      <c r="P1002">
        <f>VLOOKUP($A1002,Sheet2!$A:$E,2,0)</f>
        <v>5342.55</v>
      </c>
      <c r="Q1002">
        <f>VLOOKUP($A1002,Sheet2!$A:$E,3,0)</f>
        <v>5344.5</v>
      </c>
      <c r="R1002">
        <f>VLOOKUP($A1002,Sheet2!$A:$E,4,0)</f>
        <v>5265.7</v>
      </c>
      <c r="S1002">
        <f>VLOOKUP($A1002,Sheet2!$A:$E,5,0)</f>
        <v>5280.35</v>
      </c>
      <c r="T1002">
        <f t="shared" si="287"/>
        <v>254.69999999999982</v>
      </c>
      <c r="U1002">
        <f t="shared" si="288"/>
        <v>272.45</v>
      </c>
      <c r="V1002">
        <f t="shared" si="289"/>
        <v>70</v>
      </c>
      <c r="W1002">
        <f t="shared" si="290"/>
        <v>62</v>
      </c>
      <c r="X1002" s="5">
        <f t="shared" si="291"/>
        <v>318.54999999999995</v>
      </c>
      <c r="Y1002">
        <f t="shared" si="292"/>
        <v>353.89999999999981</v>
      </c>
      <c r="Z1002">
        <f t="shared" si="293"/>
        <v>279.5</v>
      </c>
      <c r="AA1002">
        <f t="shared" si="294"/>
        <v>331.29999999999995</v>
      </c>
      <c r="AB1002">
        <f>IF(Z1002/X1002&lt;'model parameter'!$B$2,'model parameter'!$B$2,IF(Y1002/X1002&gt;'model parameter'!$B$1,'model parameter'!$B$1,AA1002/X1002))</f>
        <v>1.1100000000000001</v>
      </c>
      <c r="AC1002">
        <f t="shared" si="304"/>
        <v>2.3798465624029519</v>
      </c>
      <c r="AD1002">
        <f t="shared" si="302"/>
        <v>9.7038663145244008</v>
      </c>
      <c r="AF1002">
        <f t="shared" si="301"/>
        <v>0.8774132789201069</v>
      </c>
      <c r="AG1002">
        <f t="shared" si="295"/>
        <v>1.1109715900172652</v>
      </c>
      <c r="AH1002" s="14">
        <f t="shared" si="296"/>
        <v>23954.43450035842</v>
      </c>
      <c r="AI1002">
        <f t="shared" si="297"/>
        <v>26452.78277821311</v>
      </c>
      <c r="AJ1002" s="14">
        <f t="shared" si="298"/>
        <v>2498.3482778546895</v>
      </c>
      <c r="AK1002" s="14">
        <f t="shared" si="303"/>
        <v>90524.066584445041</v>
      </c>
      <c r="AL1002">
        <f t="shared" si="299"/>
        <v>1.1042958571122732</v>
      </c>
      <c r="AM1002">
        <f t="shared" si="305"/>
        <v>1.6228252068981755E-3</v>
      </c>
      <c r="AN1002" s="15">
        <f t="shared" si="300"/>
        <v>1</v>
      </c>
    </row>
    <row r="1003" spans="1:40" x14ac:dyDescent="0.25">
      <c r="A1003" s="2">
        <v>40974</v>
      </c>
      <c r="B1003" s="2">
        <v>40997</v>
      </c>
      <c r="C1003" t="s">
        <v>15</v>
      </c>
      <c r="D1003">
        <v>5500</v>
      </c>
      <c r="E1003">
        <v>261</v>
      </c>
      <c r="F1003">
        <v>307.8</v>
      </c>
      <c r="G1003">
        <v>172.45</v>
      </c>
      <c r="H1003">
        <v>293.10000000000002</v>
      </c>
      <c r="I1003" t="s">
        <v>16</v>
      </c>
      <c r="J1003">
        <v>65</v>
      </c>
      <c r="K1003">
        <v>99.9</v>
      </c>
      <c r="L1003">
        <v>41.9</v>
      </c>
      <c r="M1003">
        <v>46.6</v>
      </c>
      <c r="N1003">
        <v>5222.3999999999996</v>
      </c>
      <c r="O1003">
        <v>311.60000000000002</v>
      </c>
      <c r="P1003">
        <f>VLOOKUP($A1003,Sheet2!$A:$E,2,0)</f>
        <v>5266</v>
      </c>
      <c r="Q1003">
        <f>VLOOKUP($A1003,Sheet2!$A:$E,3,0)</f>
        <v>5382.05</v>
      </c>
      <c r="R1003">
        <f>VLOOKUP($A1003,Sheet2!$A:$E,4,0)</f>
        <v>5206.3999999999996</v>
      </c>
      <c r="S1003">
        <f>VLOOKUP($A1003,Sheet2!$A:$E,5,0)</f>
        <v>5222.3999999999996</v>
      </c>
      <c r="T1003">
        <f t="shared" si="287"/>
        <v>217.84999999999945</v>
      </c>
      <c r="U1003">
        <f t="shared" si="288"/>
        <v>307.8</v>
      </c>
      <c r="V1003">
        <f t="shared" si="289"/>
        <v>41.9</v>
      </c>
      <c r="W1003">
        <f t="shared" si="290"/>
        <v>54.5</v>
      </c>
      <c r="X1003" s="5">
        <f t="shared" si="291"/>
        <v>326</v>
      </c>
      <c r="Y1003">
        <f t="shared" si="292"/>
        <v>349.7</v>
      </c>
      <c r="Z1003">
        <f t="shared" si="293"/>
        <v>226.95</v>
      </c>
      <c r="AA1003">
        <f t="shared" si="294"/>
        <v>339.70000000000005</v>
      </c>
      <c r="AB1003">
        <f>IF(Z1003/X1003&lt;'model parameter'!$B$2,'model parameter'!$B$2,IF(Y1003/X1003&gt;'model parameter'!$B$1,'model parameter'!$B$1,AA1003/X1003))</f>
        <v>1.0420245398773007</v>
      </c>
      <c r="AC1003">
        <f t="shared" si="304"/>
        <v>2.4798585191665117</v>
      </c>
      <c r="AD1003">
        <f t="shared" si="302"/>
        <v>9.7458908544017007</v>
      </c>
      <c r="AF1003">
        <f t="shared" si="301"/>
        <v>0.69616564417177906</v>
      </c>
      <c r="AG1003">
        <f t="shared" si="295"/>
        <v>1.0726993865030674</v>
      </c>
      <c r="AH1003" s="14">
        <f t="shared" si="296"/>
        <v>24513.558311361001</v>
      </c>
      <c r="AI1003">
        <f t="shared" si="297"/>
        <v>25411.753684761403</v>
      </c>
      <c r="AJ1003" s="14">
        <f t="shared" si="298"/>
        <v>898.19537340040188</v>
      </c>
      <c r="AK1003" s="14">
        <f t="shared" si="303"/>
        <v>91422.261957845447</v>
      </c>
      <c r="AL1003">
        <f t="shared" si="299"/>
        <v>1.0366407586361759</v>
      </c>
      <c r="AM1003">
        <f t="shared" si="305"/>
        <v>1.6822867536128337E-3</v>
      </c>
      <c r="AN1003" s="15">
        <f t="shared" si="300"/>
        <v>0</v>
      </c>
    </row>
    <row r="1004" spans="1:40" x14ac:dyDescent="0.25">
      <c r="A1004" s="2">
        <v>40975</v>
      </c>
      <c r="B1004" s="2">
        <v>40997</v>
      </c>
      <c r="C1004" t="s">
        <v>15</v>
      </c>
      <c r="D1004">
        <v>5500</v>
      </c>
      <c r="E1004">
        <v>295</v>
      </c>
      <c r="F1004">
        <v>325.5</v>
      </c>
      <c r="G1004">
        <v>267.39999999999998</v>
      </c>
      <c r="H1004">
        <v>279.5</v>
      </c>
      <c r="I1004" t="s">
        <v>16</v>
      </c>
      <c r="J1004">
        <v>36.200000000000003</v>
      </c>
      <c r="K1004">
        <v>48.15</v>
      </c>
      <c r="L1004">
        <v>30.8</v>
      </c>
      <c r="M1004">
        <v>41.05</v>
      </c>
      <c r="N1004">
        <v>5220.45</v>
      </c>
      <c r="O1004">
        <v>311.60000000000002</v>
      </c>
      <c r="P1004">
        <f>VLOOKUP($A1004,Sheet2!$A:$E,2,0)</f>
        <v>5207.05</v>
      </c>
      <c r="Q1004">
        <f>VLOOKUP($A1004,Sheet2!$A:$E,3,0)</f>
        <v>5243.85</v>
      </c>
      <c r="R1004">
        <f>VLOOKUP($A1004,Sheet2!$A:$E,4,0)</f>
        <v>5171.45</v>
      </c>
      <c r="S1004">
        <f>VLOOKUP($A1004,Sheet2!$A:$E,5,0)</f>
        <v>5220.45</v>
      </c>
      <c r="T1004">
        <f t="shared" si="287"/>
        <v>304.29999999999927</v>
      </c>
      <c r="U1004">
        <f t="shared" si="288"/>
        <v>325.5</v>
      </c>
      <c r="V1004">
        <f t="shared" si="289"/>
        <v>30.8</v>
      </c>
      <c r="W1004">
        <f t="shared" si="290"/>
        <v>11.25</v>
      </c>
      <c r="X1004" s="5">
        <f t="shared" si="291"/>
        <v>331.2</v>
      </c>
      <c r="Y1004">
        <f t="shared" si="292"/>
        <v>356.3</v>
      </c>
      <c r="Z1004">
        <f t="shared" si="293"/>
        <v>278.64999999999998</v>
      </c>
      <c r="AA1004">
        <f t="shared" si="294"/>
        <v>320.55</v>
      </c>
      <c r="AB1004">
        <f>IF(Z1004/X1004&lt;'model parameter'!$B$2,'model parameter'!$B$2,IF(Y1004/X1004&gt;'model parameter'!$B$1,'model parameter'!$B$1,AA1004/X1004))</f>
        <v>0.96784420289855078</v>
      </c>
      <c r="AC1004">
        <f t="shared" si="304"/>
        <v>2.400116691783893</v>
      </c>
      <c r="AD1004">
        <f t="shared" si="302"/>
        <v>9.7137350573002514</v>
      </c>
      <c r="AF1004">
        <f t="shared" si="301"/>
        <v>0.84133454106280192</v>
      </c>
      <c r="AG1004">
        <f t="shared" si="295"/>
        <v>1.0757850241545894</v>
      </c>
      <c r="AH1004" s="14">
        <f t="shared" si="296"/>
        <v>24903.819226423198</v>
      </c>
      <c r="AI1004">
        <f t="shared" si="297"/>
        <v>23976.549254424099</v>
      </c>
      <c r="AJ1004" s="14">
        <f t="shared" si="298"/>
        <v>-927.26997199909965</v>
      </c>
      <c r="AK1004" s="14">
        <f t="shared" si="303"/>
        <v>90494.99198584634</v>
      </c>
      <c r="AL1004">
        <f t="shared" si="299"/>
        <v>0.96276595314283131</v>
      </c>
      <c r="AM1004">
        <f t="shared" si="305"/>
        <v>1.6196484098016193E-3</v>
      </c>
      <c r="AN1004" s="15">
        <f t="shared" si="300"/>
        <v>0</v>
      </c>
    </row>
    <row r="1005" spans="1:40" x14ac:dyDescent="0.25">
      <c r="A1005" s="2">
        <v>40977</v>
      </c>
      <c r="B1005" s="2">
        <v>40997</v>
      </c>
      <c r="C1005" t="s">
        <v>15</v>
      </c>
      <c r="D1005">
        <v>5500</v>
      </c>
      <c r="E1005">
        <v>241</v>
      </c>
      <c r="F1005">
        <v>241</v>
      </c>
      <c r="G1005">
        <v>191.3</v>
      </c>
      <c r="H1005">
        <v>197.15</v>
      </c>
      <c r="I1005" t="s">
        <v>16</v>
      </c>
      <c r="J1005">
        <v>45</v>
      </c>
      <c r="K1005">
        <v>67</v>
      </c>
      <c r="L1005">
        <v>45</v>
      </c>
      <c r="M1005">
        <v>63.65</v>
      </c>
      <c r="N1005">
        <v>5333.55</v>
      </c>
      <c r="O1005">
        <v>311.60000000000002</v>
      </c>
      <c r="P1005">
        <f>VLOOKUP($A1005,Sheet2!$A:$E,2,0)</f>
        <v>5294.1</v>
      </c>
      <c r="Q1005">
        <f>VLOOKUP($A1005,Sheet2!$A:$E,3,0)</f>
        <v>5342.3</v>
      </c>
      <c r="R1005">
        <f>VLOOKUP($A1005,Sheet2!$A:$E,4,0)</f>
        <v>5291.6</v>
      </c>
      <c r="S1005">
        <f>VLOOKUP($A1005,Sheet2!$A:$E,5,0)</f>
        <v>5333.55</v>
      </c>
      <c r="T1005">
        <f t="shared" si="287"/>
        <v>224.69999999999982</v>
      </c>
      <c r="U1005">
        <f t="shared" si="288"/>
        <v>241</v>
      </c>
      <c r="V1005">
        <f t="shared" si="289"/>
        <v>45</v>
      </c>
      <c r="W1005">
        <f t="shared" si="290"/>
        <v>33.600000000000364</v>
      </c>
      <c r="X1005" s="5">
        <f t="shared" si="291"/>
        <v>286</v>
      </c>
      <c r="Y1005">
        <f t="shared" si="292"/>
        <v>291.69999999999982</v>
      </c>
      <c r="Z1005">
        <f t="shared" si="293"/>
        <v>224.90000000000038</v>
      </c>
      <c r="AA1005">
        <f t="shared" si="294"/>
        <v>260.8</v>
      </c>
      <c r="AB1005">
        <f>IF(Z1005/X1005&lt;'model parameter'!$B$2,'model parameter'!$B$2,IF(Y1005/X1005&gt;'model parameter'!$B$1,'model parameter'!$B$1,AA1005/X1005))</f>
        <v>0.91188811188811192</v>
      </c>
      <c r="AC1005">
        <f t="shared" si="304"/>
        <v>2.1886378783819556</v>
      </c>
      <c r="AD1005">
        <f t="shared" si="302"/>
        <v>9.6256231691883638</v>
      </c>
      <c r="AF1005">
        <f t="shared" si="301"/>
        <v>0.78636363636363771</v>
      </c>
      <c r="AG1005">
        <f t="shared" si="295"/>
        <v>1.0199300699300693</v>
      </c>
      <c r="AH1005" s="14">
        <f t="shared" si="296"/>
        <v>21511.551272420998</v>
      </c>
      <c r="AI1005">
        <f t="shared" si="297"/>
        <v>19498.561540969597</v>
      </c>
      <c r="AJ1005" s="14">
        <f t="shared" si="298"/>
        <v>-2012.9897314514019</v>
      </c>
      <c r="AK1005" s="14">
        <f t="shared" si="303"/>
        <v>88482.002254394931</v>
      </c>
      <c r="AL1005">
        <f t="shared" si="299"/>
        <v>0.90642284668553097</v>
      </c>
      <c r="AM1005">
        <f t="shared" si="305"/>
        <v>1.4680863222420772E-3</v>
      </c>
      <c r="AN1005" s="15">
        <f t="shared" si="300"/>
        <v>0</v>
      </c>
    </row>
    <row r="1006" spans="1:40" x14ac:dyDescent="0.25">
      <c r="A1006" s="2">
        <v>40980</v>
      </c>
      <c r="B1006" s="2">
        <v>40997</v>
      </c>
      <c r="C1006" t="s">
        <v>15</v>
      </c>
      <c r="D1006">
        <v>5500</v>
      </c>
      <c r="E1006">
        <v>170.9</v>
      </c>
      <c r="F1006">
        <v>214.65</v>
      </c>
      <c r="G1006">
        <v>153.19999999999999</v>
      </c>
      <c r="H1006">
        <v>181.1</v>
      </c>
      <c r="I1006" t="s">
        <v>16</v>
      </c>
      <c r="J1006">
        <v>63</v>
      </c>
      <c r="K1006">
        <v>89.9</v>
      </c>
      <c r="L1006">
        <v>62.2</v>
      </c>
      <c r="M1006">
        <v>72.400000000000006</v>
      </c>
      <c r="N1006">
        <v>5359.55</v>
      </c>
      <c r="O1006">
        <v>311.60000000000002</v>
      </c>
      <c r="P1006">
        <f>VLOOKUP($A1006,Sheet2!$A:$E,2,0)</f>
        <v>5420.1</v>
      </c>
      <c r="Q1006">
        <f>VLOOKUP($A1006,Sheet2!$A:$E,3,0)</f>
        <v>5421.9</v>
      </c>
      <c r="R1006">
        <f>VLOOKUP($A1006,Sheet2!$A:$E,4,0)</f>
        <v>5327.3</v>
      </c>
      <c r="S1006">
        <f>VLOOKUP($A1006,Sheet2!$A:$E,5,0)</f>
        <v>5359.55</v>
      </c>
      <c r="T1006">
        <f t="shared" si="287"/>
        <v>168</v>
      </c>
      <c r="U1006">
        <f t="shared" si="288"/>
        <v>214.65</v>
      </c>
      <c r="V1006">
        <f t="shared" si="289"/>
        <v>62.2</v>
      </c>
      <c r="W1006">
        <f t="shared" si="290"/>
        <v>75.099999999999454</v>
      </c>
      <c r="X1006" s="5">
        <f t="shared" si="291"/>
        <v>233.9</v>
      </c>
      <c r="Y1006">
        <f t="shared" si="292"/>
        <v>276.85000000000002</v>
      </c>
      <c r="Z1006">
        <f t="shared" si="293"/>
        <v>228.29999999999944</v>
      </c>
      <c r="AA1006">
        <f t="shared" si="294"/>
        <v>253.5</v>
      </c>
      <c r="AB1006">
        <f>IF(Z1006/X1006&lt;'model parameter'!$B$2,'model parameter'!$B$2,IF(Y1006/X1006&gt;'model parameter'!$B$1,'model parameter'!$B$1,AA1006/X1006))</f>
        <v>1.1100000000000001</v>
      </c>
      <c r="AC1006">
        <f t="shared" si="304"/>
        <v>2.4293880450039711</v>
      </c>
      <c r="AD1006">
        <f t="shared" si="302"/>
        <v>9.7356231691883632</v>
      </c>
      <c r="AF1006">
        <f t="shared" si="301"/>
        <v>0.97605814450619688</v>
      </c>
      <c r="AG1006">
        <f t="shared" si="295"/>
        <v>1.1836254809747757</v>
      </c>
      <c r="AH1006" s="14">
        <f t="shared" si="296"/>
        <v>17601.43710420165</v>
      </c>
      <c r="AI1006">
        <f t="shared" si="297"/>
        <v>19410.800476326</v>
      </c>
      <c r="AJ1006" s="14">
        <f t="shared" si="298"/>
        <v>1809.3633721243496</v>
      </c>
      <c r="AK1006" s="14">
        <f t="shared" si="303"/>
        <v>90291.365626519284</v>
      </c>
      <c r="AL1006">
        <f t="shared" si="299"/>
        <v>1.1027963433561021</v>
      </c>
      <c r="AM1006">
        <f t="shared" si="305"/>
        <v>1.6190002278996709E-3</v>
      </c>
      <c r="AN1006" s="15">
        <f t="shared" si="300"/>
        <v>0</v>
      </c>
    </row>
    <row r="1007" spans="1:40" x14ac:dyDescent="0.25">
      <c r="A1007" s="2">
        <v>40981</v>
      </c>
      <c r="B1007" s="2">
        <v>40997</v>
      </c>
      <c r="C1007" t="s">
        <v>15</v>
      </c>
      <c r="D1007">
        <v>5500</v>
      </c>
      <c r="E1007">
        <v>150.69999999999999</v>
      </c>
      <c r="F1007">
        <v>154.75</v>
      </c>
      <c r="G1007">
        <v>122.8</v>
      </c>
      <c r="H1007">
        <v>128.80000000000001</v>
      </c>
      <c r="I1007" t="s">
        <v>16</v>
      </c>
      <c r="J1007">
        <v>95</v>
      </c>
      <c r="K1007">
        <v>102.9</v>
      </c>
      <c r="L1007">
        <v>81</v>
      </c>
      <c r="M1007">
        <v>98.8</v>
      </c>
      <c r="N1007">
        <v>5429.5</v>
      </c>
      <c r="O1007">
        <v>311.60000000000002</v>
      </c>
      <c r="P1007">
        <f>VLOOKUP($A1007,Sheet2!$A:$E,2,0)</f>
        <v>5391.05</v>
      </c>
      <c r="Q1007">
        <f>VLOOKUP($A1007,Sheet2!$A:$E,3,0)</f>
        <v>5438.65</v>
      </c>
      <c r="R1007">
        <f>VLOOKUP($A1007,Sheet2!$A:$E,4,0)</f>
        <v>5390.8</v>
      </c>
      <c r="S1007">
        <f>VLOOKUP($A1007,Sheet2!$A:$E,5,0)</f>
        <v>5429.5</v>
      </c>
      <c r="T1007">
        <f t="shared" si="287"/>
        <v>164.25</v>
      </c>
      <c r="U1007">
        <f t="shared" si="288"/>
        <v>154.75</v>
      </c>
      <c r="V1007">
        <f t="shared" si="289"/>
        <v>81</v>
      </c>
      <c r="W1007">
        <f t="shared" si="290"/>
        <v>61.449999999999818</v>
      </c>
      <c r="X1007" s="5">
        <f t="shared" si="291"/>
        <v>245.7</v>
      </c>
      <c r="Y1007">
        <f t="shared" si="292"/>
        <v>267.14999999999998</v>
      </c>
      <c r="Z1007">
        <f t="shared" si="293"/>
        <v>184.24999999999983</v>
      </c>
      <c r="AA1007">
        <f t="shared" si="294"/>
        <v>227.60000000000002</v>
      </c>
      <c r="AB1007">
        <f>IF(Z1007/X1007&lt;'model parameter'!$B$2,'model parameter'!$B$2,IF(Y1007/X1007&gt;'model parameter'!$B$1,'model parameter'!$B$1,AA1007/X1007))</f>
        <v>0.92633292633292652</v>
      </c>
      <c r="AC1007">
        <f t="shared" si="304"/>
        <v>2.2504221369267561</v>
      </c>
      <c r="AD1007">
        <f t="shared" si="302"/>
        <v>9.6619560955212904</v>
      </c>
      <c r="AF1007">
        <f t="shared" si="301"/>
        <v>0.74989824989824927</v>
      </c>
      <c r="AG1007">
        <f t="shared" si="295"/>
        <v>1.0873015873015872</v>
      </c>
      <c r="AH1007" s="14">
        <f t="shared" si="296"/>
        <v>18487.029180688951</v>
      </c>
      <c r="AI1007">
        <f t="shared" si="297"/>
        <v>17010.374225711199</v>
      </c>
      <c r="AJ1007" s="14">
        <f t="shared" si="298"/>
        <v>-1476.6549549777519</v>
      </c>
      <c r="AK1007" s="14">
        <f t="shared" si="303"/>
        <v>88814.710671541528</v>
      </c>
      <c r="AL1007">
        <f t="shared" si="299"/>
        <v>0.92012481072295671</v>
      </c>
      <c r="AM1007">
        <f t="shared" si="305"/>
        <v>1.4896822782566085E-3</v>
      </c>
      <c r="AN1007" s="15">
        <f t="shared" si="300"/>
        <v>0</v>
      </c>
    </row>
    <row r="1008" spans="1:40" x14ac:dyDescent="0.25">
      <c r="A1008" s="2">
        <v>40982</v>
      </c>
      <c r="B1008" s="2">
        <v>40997</v>
      </c>
      <c r="C1008" t="s">
        <v>15</v>
      </c>
      <c r="D1008">
        <v>5500</v>
      </c>
      <c r="E1008">
        <v>100</v>
      </c>
      <c r="F1008">
        <v>127.85</v>
      </c>
      <c r="G1008">
        <v>90</v>
      </c>
      <c r="H1008">
        <v>107.8</v>
      </c>
      <c r="I1008" t="s">
        <v>16</v>
      </c>
      <c r="J1008">
        <v>118.35</v>
      </c>
      <c r="K1008">
        <v>132</v>
      </c>
      <c r="L1008">
        <v>100.3</v>
      </c>
      <c r="M1008">
        <v>113.4</v>
      </c>
      <c r="N1008">
        <v>5463.9</v>
      </c>
      <c r="O1008">
        <v>311.60000000000002</v>
      </c>
      <c r="P1008">
        <f>VLOOKUP($A1008,Sheet2!$A:$E,2,0)</f>
        <v>5490.55</v>
      </c>
      <c r="Q1008">
        <f>VLOOKUP($A1008,Sheet2!$A:$E,3,0)</f>
        <v>5499.4</v>
      </c>
      <c r="R1008">
        <f>VLOOKUP($A1008,Sheet2!$A:$E,4,0)</f>
        <v>5437.8</v>
      </c>
      <c r="S1008">
        <f>VLOOKUP($A1008,Sheet2!$A:$E,5,0)</f>
        <v>5463.9</v>
      </c>
      <c r="T1008">
        <f t="shared" si="287"/>
        <v>132.60000000000036</v>
      </c>
      <c r="U1008">
        <f t="shared" si="288"/>
        <v>127.85</v>
      </c>
      <c r="V1008">
        <f t="shared" si="289"/>
        <v>100.3</v>
      </c>
      <c r="W1008">
        <f t="shared" si="290"/>
        <v>89.399999999999636</v>
      </c>
      <c r="X1008" s="5">
        <f t="shared" si="291"/>
        <v>218.35</v>
      </c>
      <c r="Y1008">
        <f t="shared" si="292"/>
        <v>264.60000000000036</v>
      </c>
      <c r="Z1008">
        <f t="shared" si="293"/>
        <v>179.39999999999964</v>
      </c>
      <c r="AA1008">
        <f t="shared" si="294"/>
        <v>221.2</v>
      </c>
      <c r="AB1008">
        <f>IF(Z1008/X1008&lt;'model parameter'!$B$2,'model parameter'!$B$2,IF(Y1008/X1008&gt;'model parameter'!$B$1,'model parameter'!$B$1,AA1008/X1008))</f>
        <v>1.1100000000000001</v>
      </c>
      <c r="AC1008">
        <f t="shared" si="304"/>
        <v>2.4979685719886993</v>
      </c>
      <c r="AD1008">
        <f t="shared" si="302"/>
        <v>9.7719560955212899</v>
      </c>
      <c r="AF1008">
        <f t="shared" si="301"/>
        <v>0.82161667048316755</v>
      </c>
      <c r="AG1008">
        <f t="shared" si="295"/>
        <v>1.2118158919166493</v>
      </c>
      <c r="AH1008" s="14">
        <f t="shared" si="296"/>
        <v>16434.406867813723</v>
      </c>
      <c r="AI1008">
        <f t="shared" si="297"/>
        <v>18117.205381295349</v>
      </c>
      <c r="AJ1008" s="14">
        <f t="shared" si="298"/>
        <v>1682.7985134816263</v>
      </c>
      <c r="AK1008" s="14">
        <f t="shared" si="303"/>
        <v>90497.509185023155</v>
      </c>
      <c r="AL1008">
        <f t="shared" si="299"/>
        <v>1.1023948431493038</v>
      </c>
      <c r="AM1008">
        <f t="shared" si="305"/>
        <v>1.6422180614809915E-3</v>
      </c>
      <c r="AN1008" s="15">
        <f t="shared" si="300"/>
        <v>1</v>
      </c>
    </row>
    <row r="1009" spans="1:40" x14ac:dyDescent="0.25">
      <c r="A1009" s="2">
        <v>40983</v>
      </c>
      <c r="B1009" s="2">
        <v>40997</v>
      </c>
      <c r="C1009" t="s">
        <v>15</v>
      </c>
      <c r="D1009">
        <v>5500</v>
      </c>
      <c r="E1009">
        <v>110.65</v>
      </c>
      <c r="F1009">
        <v>167.2</v>
      </c>
      <c r="G1009">
        <v>91.8</v>
      </c>
      <c r="H1009">
        <v>153.15</v>
      </c>
      <c r="I1009" t="s">
        <v>16</v>
      </c>
      <c r="J1009">
        <v>108.4</v>
      </c>
      <c r="K1009">
        <v>119.7</v>
      </c>
      <c r="L1009">
        <v>66</v>
      </c>
      <c r="M1009">
        <v>73.2</v>
      </c>
      <c r="N1009">
        <v>5380.5</v>
      </c>
      <c r="O1009">
        <v>311.60000000000002</v>
      </c>
      <c r="P1009">
        <f>VLOOKUP($A1009,Sheet2!$A:$E,2,0)</f>
        <v>5462.5</v>
      </c>
      <c r="Q1009">
        <f>VLOOKUP($A1009,Sheet2!$A:$E,3,0)</f>
        <v>5462.5</v>
      </c>
      <c r="R1009">
        <f>VLOOKUP($A1009,Sheet2!$A:$E,4,0)</f>
        <v>5362.3</v>
      </c>
      <c r="S1009">
        <f>VLOOKUP($A1009,Sheet2!$A:$E,5,0)</f>
        <v>5380.5</v>
      </c>
      <c r="T1009">
        <f t="shared" si="287"/>
        <v>157.19999999999982</v>
      </c>
      <c r="U1009">
        <f t="shared" si="288"/>
        <v>167.2</v>
      </c>
      <c r="V1009">
        <f t="shared" si="289"/>
        <v>66</v>
      </c>
      <c r="W1009">
        <f t="shared" si="290"/>
        <v>54.300000000000182</v>
      </c>
      <c r="X1009" s="5">
        <f t="shared" si="291"/>
        <v>219.05</v>
      </c>
      <c r="Y1009">
        <f t="shared" si="292"/>
        <v>276.89999999999981</v>
      </c>
      <c r="Z1009">
        <f t="shared" si="293"/>
        <v>146.10000000000019</v>
      </c>
      <c r="AA1009">
        <f t="shared" si="294"/>
        <v>226.35000000000002</v>
      </c>
      <c r="AB1009">
        <f>IF(Z1009/X1009&lt;'model parameter'!$B$2,'model parameter'!$B$2,IF(Y1009/X1009&gt;'model parameter'!$B$1,'model parameter'!$B$1,AA1009/X1009))</f>
        <v>1.1100000000000001</v>
      </c>
      <c r="AC1009">
        <f t="shared" si="304"/>
        <v>2.7727451149074565</v>
      </c>
      <c r="AD1009">
        <f t="shared" si="302"/>
        <v>9.8819560955212893</v>
      </c>
      <c r="AF1009">
        <f t="shared" si="301"/>
        <v>0.66697101118466184</v>
      </c>
      <c r="AG1009">
        <f t="shared" si="295"/>
        <v>1.2640949554896133</v>
      </c>
      <c r="AH1009" s="14">
        <f t="shared" si="296"/>
        <v>16486.941990995172</v>
      </c>
      <c r="AI1009">
        <f t="shared" si="297"/>
        <v>18175.437957920523</v>
      </c>
      <c r="AJ1009" s="14">
        <f t="shared" si="298"/>
        <v>1688.4959669253512</v>
      </c>
      <c r="AK1009" s="14">
        <f t="shared" si="303"/>
        <v>92186.005151948513</v>
      </c>
      <c r="AL1009">
        <f t="shared" si="299"/>
        <v>1.1024141388892843</v>
      </c>
      <c r="AM1009">
        <f t="shared" si="305"/>
        <v>1.810404410115997E-3</v>
      </c>
      <c r="AN1009" s="15">
        <f t="shared" si="300"/>
        <v>1</v>
      </c>
    </row>
    <row r="1010" spans="1:40" x14ac:dyDescent="0.25">
      <c r="A1010" s="2">
        <v>40984</v>
      </c>
      <c r="B1010" s="2">
        <v>40997</v>
      </c>
      <c r="C1010" t="s">
        <v>15</v>
      </c>
      <c r="D1010">
        <v>5500</v>
      </c>
      <c r="E1010">
        <v>150</v>
      </c>
      <c r="F1010">
        <v>197.4</v>
      </c>
      <c r="G1010">
        <v>107</v>
      </c>
      <c r="H1010">
        <v>187.15</v>
      </c>
      <c r="I1010" t="s">
        <v>16</v>
      </c>
      <c r="J1010">
        <v>68.25</v>
      </c>
      <c r="K1010">
        <v>93</v>
      </c>
      <c r="L1010">
        <v>30.6</v>
      </c>
      <c r="M1010">
        <v>33.65</v>
      </c>
      <c r="N1010">
        <v>5317.9</v>
      </c>
      <c r="O1010">
        <v>311.60000000000002</v>
      </c>
      <c r="P1010">
        <f>VLOOKUP($A1010,Sheet2!$A:$E,2,0)</f>
        <v>5380.35</v>
      </c>
      <c r="Q1010">
        <f>VLOOKUP($A1010,Sheet2!$A:$E,3,0)</f>
        <v>5445.65</v>
      </c>
      <c r="R1010">
        <f>VLOOKUP($A1010,Sheet2!$A:$E,4,0)</f>
        <v>5305</v>
      </c>
      <c r="S1010">
        <f>VLOOKUP($A1010,Sheet2!$A:$E,5,0)</f>
        <v>5317.9</v>
      </c>
      <c r="T1010">
        <f t="shared" si="287"/>
        <v>147.35000000000036</v>
      </c>
      <c r="U1010">
        <f t="shared" si="288"/>
        <v>197.4</v>
      </c>
      <c r="V1010">
        <f t="shared" si="289"/>
        <v>30.6</v>
      </c>
      <c r="W1010">
        <f t="shared" si="290"/>
        <v>52.649999999999636</v>
      </c>
      <c r="X1010" s="5">
        <f t="shared" si="291"/>
        <v>218.25</v>
      </c>
      <c r="Y1010">
        <f t="shared" si="292"/>
        <v>240.35000000000036</v>
      </c>
      <c r="Z1010">
        <f t="shared" si="293"/>
        <v>159.64999999999964</v>
      </c>
      <c r="AA1010">
        <f t="shared" si="294"/>
        <v>220.8</v>
      </c>
      <c r="AB1010">
        <f>IF(Z1010/X1010&lt;'model parameter'!$B$2,'model parameter'!$B$2,IF(Y1010/X1010&gt;'model parameter'!$B$1,'model parameter'!$B$1,AA1010/X1010))</f>
        <v>1.0116838487972508</v>
      </c>
      <c r="AC1010">
        <f t="shared" si="304"/>
        <v>2.8051414495833509</v>
      </c>
      <c r="AD1010">
        <f t="shared" si="302"/>
        <v>9.8936399443185401</v>
      </c>
      <c r="AF1010">
        <f t="shared" si="301"/>
        <v>0.73150057273768443</v>
      </c>
      <c r="AG1010">
        <f t="shared" si="295"/>
        <v>1.1012600229095091</v>
      </c>
      <c r="AH1010" s="14">
        <f t="shared" si="296"/>
        <v>16426.901850216374</v>
      </c>
      <c r="AI1010">
        <f t="shared" si="297"/>
        <v>16500.745498489599</v>
      </c>
      <c r="AJ1010" s="14">
        <f t="shared" si="298"/>
        <v>73.843648273224971</v>
      </c>
      <c r="AK1010" s="14">
        <f t="shared" si="303"/>
        <v>92259.848800221735</v>
      </c>
      <c r="AL1010">
        <f t="shared" si="299"/>
        <v>1.0044952876048414</v>
      </c>
      <c r="AM1010">
        <f t="shared" si="305"/>
        <v>1.8185426986205417E-3</v>
      </c>
      <c r="AN1010" s="15">
        <f t="shared" si="300"/>
        <v>1</v>
      </c>
    </row>
    <row r="1011" spans="1:40" x14ac:dyDescent="0.25">
      <c r="A1011" s="2">
        <v>40987</v>
      </c>
      <c r="B1011" s="2">
        <v>40997</v>
      </c>
      <c r="C1011" t="s">
        <v>15</v>
      </c>
      <c r="D1011">
        <v>5500</v>
      </c>
      <c r="E1011">
        <v>179.2</v>
      </c>
      <c r="F1011">
        <v>248.85</v>
      </c>
      <c r="G1011">
        <v>171</v>
      </c>
      <c r="H1011">
        <v>231.05</v>
      </c>
      <c r="I1011" t="s">
        <v>16</v>
      </c>
      <c r="J1011">
        <v>36.4</v>
      </c>
      <c r="K1011">
        <v>37.25</v>
      </c>
      <c r="L1011">
        <v>11.15</v>
      </c>
      <c r="M1011">
        <v>11.8</v>
      </c>
      <c r="N1011">
        <v>5257.05</v>
      </c>
      <c r="O1011">
        <v>311.60000000000002</v>
      </c>
      <c r="P1011">
        <f>VLOOKUP($A1011,Sheet2!$A:$E,2,0)</f>
        <v>5337.35</v>
      </c>
      <c r="Q1011">
        <f>VLOOKUP($A1011,Sheet2!$A:$E,3,0)</f>
        <v>5340.7</v>
      </c>
      <c r="R1011">
        <f>VLOOKUP($A1011,Sheet2!$A:$E,4,0)</f>
        <v>5238.55</v>
      </c>
      <c r="S1011">
        <f>VLOOKUP($A1011,Sheet2!$A:$E,5,0)</f>
        <v>5257.05</v>
      </c>
      <c r="T1011">
        <f t="shared" si="287"/>
        <v>196.55000000000018</v>
      </c>
      <c r="U1011">
        <f t="shared" si="288"/>
        <v>248.85</v>
      </c>
      <c r="V1011">
        <f t="shared" si="289"/>
        <v>11.15</v>
      </c>
      <c r="W1011">
        <f t="shared" si="290"/>
        <v>11.699999999999818</v>
      </c>
      <c r="X1011" s="5">
        <f t="shared" si="291"/>
        <v>215.6</v>
      </c>
      <c r="Y1011">
        <f t="shared" si="292"/>
        <v>260</v>
      </c>
      <c r="Z1011">
        <f t="shared" si="293"/>
        <v>182.69999999999982</v>
      </c>
      <c r="AA1011">
        <f t="shared" si="294"/>
        <v>242.85000000000002</v>
      </c>
      <c r="AB1011">
        <f>IF(Z1011/X1011&lt;'model parameter'!$B$2,'model parameter'!$B$2,IF(Y1011/X1011&gt;'model parameter'!$B$1,'model parameter'!$B$1,AA1011/X1011))</f>
        <v>1.1100000000000001</v>
      </c>
      <c r="AC1011">
        <f t="shared" si="304"/>
        <v>3.1137070090375198</v>
      </c>
      <c r="AD1011">
        <f t="shared" si="302"/>
        <v>10.00363994431854</v>
      </c>
      <c r="AF1011">
        <f t="shared" si="301"/>
        <v>0.8474025974025966</v>
      </c>
      <c r="AG1011">
        <f t="shared" si="295"/>
        <v>1.2059369202226344</v>
      </c>
      <c r="AH1011" s="14">
        <f t="shared" si="296"/>
        <v>16228.018883886598</v>
      </c>
      <c r="AI1011">
        <f t="shared" si="297"/>
        <v>17888.434544553591</v>
      </c>
      <c r="AJ1011" s="14">
        <f t="shared" si="298"/>
        <v>1660.4156606669931</v>
      </c>
      <c r="AK1011" s="14">
        <f t="shared" si="303"/>
        <v>93920.26446088872</v>
      </c>
      <c r="AL1011">
        <f t="shared" si="299"/>
        <v>1.1023178289689866</v>
      </c>
      <c r="AM1011">
        <f t="shared" si="305"/>
        <v>2.0046120394307974E-3</v>
      </c>
      <c r="AN1011" s="15">
        <f t="shared" si="300"/>
        <v>1</v>
      </c>
    </row>
    <row r="1012" spans="1:40" x14ac:dyDescent="0.25">
      <c r="A1012" s="2">
        <v>40988</v>
      </c>
      <c r="B1012" s="2">
        <v>40997</v>
      </c>
      <c r="C1012" t="s">
        <v>15</v>
      </c>
      <c r="D1012">
        <v>5500</v>
      </c>
      <c r="E1012">
        <v>237.2</v>
      </c>
      <c r="F1012">
        <v>251.15</v>
      </c>
      <c r="G1012">
        <v>184.4</v>
      </c>
      <c r="H1012">
        <v>211.2</v>
      </c>
      <c r="I1012" t="s">
        <v>16</v>
      </c>
      <c r="J1012">
        <v>11.25</v>
      </c>
      <c r="K1012">
        <v>14</v>
      </c>
      <c r="L1012">
        <v>6.5</v>
      </c>
      <c r="M1012">
        <v>10.45</v>
      </c>
      <c r="N1012">
        <v>5274.85</v>
      </c>
      <c r="O1012">
        <v>311.60000000000002</v>
      </c>
      <c r="P1012">
        <f>VLOOKUP($A1012,Sheet2!$A:$E,2,0)</f>
        <v>5257.15</v>
      </c>
      <c r="Q1012">
        <f>VLOOKUP($A1012,Sheet2!$A:$E,3,0)</f>
        <v>5297.35</v>
      </c>
      <c r="R1012">
        <f>VLOOKUP($A1012,Sheet2!$A:$E,4,0)</f>
        <v>5233.25</v>
      </c>
      <c r="S1012">
        <f>VLOOKUP($A1012,Sheet2!$A:$E,5,0)</f>
        <v>5274.85</v>
      </c>
      <c r="T1012">
        <f t="shared" si="287"/>
        <v>216.64999999999964</v>
      </c>
      <c r="U1012">
        <f t="shared" si="288"/>
        <v>251.15</v>
      </c>
      <c r="V1012">
        <f t="shared" si="289"/>
        <v>6.5</v>
      </c>
      <c r="W1012">
        <f t="shared" si="290"/>
        <v>-18.25</v>
      </c>
      <c r="X1012" s="5">
        <f t="shared" si="291"/>
        <v>248.45</v>
      </c>
      <c r="Y1012">
        <f t="shared" si="292"/>
        <v>257.64999999999998</v>
      </c>
      <c r="Z1012">
        <f t="shared" si="293"/>
        <v>166.15</v>
      </c>
      <c r="AA1012">
        <f t="shared" si="294"/>
        <v>221.64999999999998</v>
      </c>
      <c r="AB1012">
        <f>IF(Z1012/X1012&lt;'model parameter'!$B$2,'model parameter'!$B$2,IF(Y1012/X1012&gt;'model parameter'!$B$1,'model parameter'!$B$1,AA1012/X1012))</f>
        <v>0.89213121352384783</v>
      </c>
      <c r="AC1012">
        <f t="shared" si="304"/>
        <v>2.7778352125303534</v>
      </c>
      <c r="AD1012">
        <f t="shared" si="302"/>
        <v>9.8957711578423879</v>
      </c>
      <c r="AF1012">
        <f t="shared" si="301"/>
        <v>0.66874622660495076</v>
      </c>
      <c r="AG1012">
        <f t="shared" si="295"/>
        <v>1.0370295834171865</v>
      </c>
      <c r="AH1012" s="14">
        <f t="shared" si="296"/>
        <v>18693.417164616072</v>
      </c>
      <c r="AI1012">
        <f t="shared" si="297"/>
        <v>16564.449089392299</v>
      </c>
      <c r="AJ1012" s="14">
        <f t="shared" si="298"/>
        <v>-2128.9680752237728</v>
      </c>
      <c r="AK1012" s="14">
        <f t="shared" si="303"/>
        <v>91791.296385664944</v>
      </c>
      <c r="AL1012">
        <f t="shared" si="299"/>
        <v>0.88611134837061245</v>
      </c>
      <c r="AM1012">
        <f t="shared" si="305"/>
        <v>1.7763094772199873E-3</v>
      </c>
      <c r="AN1012" s="15">
        <f t="shared" si="300"/>
        <v>0</v>
      </c>
    </row>
    <row r="1013" spans="1:40" s="9" customFormat="1" x14ac:dyDescent="0.25">
      <c r="A1013" s="7">
        <v>40989</v>
      </c>
      <c r="B1013" s="7">
        <v>40997</v>
      </c>
      <c r="C1013" t="s">
        <v>15</v>
      </c>
      <c r="D1013">
        <v>5500</v>
      </c>
      <c r="E1013">
        <v>216.65</v>
      </c>
      <c r="F1013">
        <v>228</v>
      </c>
      <c r="G1013">
        <v>118.1</v>
      </c>
      <c r="H1013">
        <v>125.6</v>
      </c>
      <c r="I1013" t="s">
        <v>16</v>
      </c>
      <c r="J1013">
        <v>9.1</v>
      </c>
      <c r="K1013">
        <v>27.1</v>
      </c>
      <c r="L1013">
        <v>7.85</v>
      </c>
      <c r="M1013">
        <v>24.3</v>
      </c>
      <c r="N1013">
        <v>5364.95</v>
      </c>
      <c r="O1013">
        <v>311.60000000000002</v>
      </c>
      <c r="P1013">
        <f>VLOOKUP($A1013,Sheet2!$A:$E,2,0)</f>
        <v>5267.2</v>
      </c>
      <c r="Q1013">
        <f>VLOOKUP($A1013,Sheet2!$A:$E,3,0)</f>
        <v>5372.35</v>
      </c>
      <c r="R1013">
        <f>VLOOKUP($A1013,Sheet2!$A:$E,4,0)</f>
        <v>5256</v>
      </c>
      <c r="S1013">
        <f>VLOOKUP($A1013,Sheet2!$A:$E,5,0)</f>
        <v>5364.95</v>
      </c>
      <c r="T1013">
        <f t="shared" si="287"/>
        <v>154.75</v>
      </c>
      <c r="U1013">
        <f t="shared" si="288"/>
        <v>228</v>
      </c>
      <c r="V1013">
        <f t="shared" si="289"/>
        <v>7.85</v>
      </c>
      <c r="W1013">
        <f t="shared" si="290"/>
        <v>-9.5499999999992724</v>
      </c>
      <c r="X1013" s="8">
        <f t="shared" si="291"/>
        <v>225.75</v>
      </c>
      <c r="Y1013" s="9">
        <f t="shared" si="292"/>
        <v>235.85</v>
      </c>
      <c r="Z1013" s="9">
        <f t="shared" si="293"/>
        <v>108.55000000000072</v>
      </c>
      <c r="AA1013" s="9">
        <f t="shared" si="294"/>
        <v>149.9</v>
      </c>
      <c r="AB1013">
        <f>IF(Z1013/X1013&lt;'model parameter'!$B$2,'model parameter'!$B$2,IF(Y1013/X1013&gt;'model parameter'!$B$1,'model parameter'!$B$1,AA1013/X1013))</f>
        <v>0.5</v>
      </c>
      <c r="AC1013" s="9">
        <f t="shared" si="304"/>
        <v>1.3889176062651767</v>
      </c>
      <c r="AD1013">
        <f t="shared" si="302"/>
        <v>9.3957711578423879</v>
      </c>
      <c r="AE1013" s="9">
        <f>WEEKDAY(A1013)</f>
        <v>4</v>
      </c>
      <c r="AF1013">
        <f t="shared" si="301"/>
        <v>0.48084163898117704</v>
      </c>
      <c r="AG1013">
        <f t="shared" si="295"/>
        <v>1.0447397563676633</v>
      </c>
      <c r="AH1013" s="14">
        <f t="shared" si="296"/>
        <v>16989.778170017624</v>
      </c>
      <c r="AI1013">
        <f t="shared" si="297"/>
        <v>8412.2630888732492</v>
      </c>
      <c r="AJ1013" s="14">
        <f t="shared" si="298"/>
        <v>-8577.5150811443746</v>
      </c>
      <c r="AK1013" s="14">
        <f t="shared" si="303"/>
        <v>83213.781304520569</v>
      </c>
      <c r="AL1013">
        <f t="shared" si="299"/>
        <v>0.49513672307497369</v>
      </c>
      <c r="AM1013" s="9">
        <f t="shared" si="305"/>
        <v>8.7951605371772417E-4</v>
      </c>
      <c r="AN1013" s="15">
        <f t="shared" si="300"/>
        <v>0</v>
      </c>
    </row>
    <row r="1014" spans="1:40" x14ac:dyDescent="0.25">
      <c r="A1014" s="2">
        <v>40990</v>
      </c>
      <c r="B1014" s="2">
        <v>40997</v>
      </c>
      <c r="C1014" t="s">
        <v>15</v>
      </c>
      <c r="D1014">
        <v>5500</v>
      </c>
      <c r="E1014">
        <v>138</v>
      </c>
      <c r="F1014">
        <v>282.45</v>
      </c>
      <c r="G1014">
        <v>115</v>
      </c>
      <c r="H1014">
        <v>258.75</v>
      </c>
      <c r="I1014" t="s">
        <v>16</v>
      </c>
      <c r="J1014">
        <v>22.2</v>
      </c>
      <c r="K1014">
        <v>26.2</v>
      </c>
      <c r="L1014">
        <v>5.0999999999999996</v>
      </c>
      <c r="M1014">
        <v>6.3</v>
      </c>
      <c r="N1014">
        <v>5228.45</v>
      </c>
      <c r="O1014">
        <v>311.60000000000002</v>
      </c>
      <c r="P1014">
        <f>VLOOKUP($A1014,Sheet2!$A:$E,2,0)</f>
        <v>5361.1</v>
      </c>
      <c r="Q1014">
        <f>VLOOKUP($A1014,Sheet2!$A:$E,3,0)</f>
        <v>5385.95</v>
      </c>
      <c r="R1014">
        <f>VLOOKUP($A1014,Sheet2!$A:$E,4,0)</f>
        <v>5205.6499999999996</v>
      </c>
      <c r="S1014">
        <f>VLOOKUP($A1014,Sheet2!$A:$E,5,0)</f>
        <v>5228.45</v>
      </c>
      <c r="T1014">
        <f t="shared" si="287"/>
        <v>140.25</v>
      </c>
      <c r="U1014">
        <f t="shared" si="288"/>
        <v>282.45</v>
      </c>
      <c r="V1014">
        <f t="shared" si="289"/>
        <v>5.0999999999999996</v>
      </c>
      <c r="W1014">
        <f t="shared" si="290"/>
        <v>0.9499999999998181</v>
      </c>
      <c r="X1014" s="5">
        <f t="shared" si="291"/>
        <v>160.19999999999999</v>
      </c>
      <c r="Y1014">
        <f t="shared" si="292"/>
        <v>287.55</v>
      </c>
      <c r="Z1014">
        <f t="shared" si="293"/>
        <v>115.94999999999982</v>
      </c>
      <c r="AA1014">
        <f t="shared" si="294"/>
        <v>265.05</v>
      </c>
      <c r="AB1014">
        <f>IF(Z1014/X1014&lt;'model parameter'!$B$2,'model parameter'!$B$2,IF(Y1014/X1014&gt;'model parameter'!$B$1,'model parameter'!$B$1,AA1014/X1014))</f>
        <v>1.1100000000000001</v>
      </c>
      <c r="AC1014">
        <f t="shared" si="304"/>
        <v>1.5416985429543462</v>
      </c>
      <c r="AD1014">
        <f t="shared" si="302"/>
        <v>9.5057711578423874</v>
      </c>
      <c r="AF1014">
        <f t="shared" si="301"/>
        <v>0.72378277153557946</v>
      </c>
      <c r="AG1014">
        <f t="shared" si="295"/>
        <v>1.7949438202247192</v>
      </c>
      <c r="AH1014" s="14">
        <f t="shared" si="296"/>
        <v>12070.2391349547</v>
      </c>
      <c r="AI1014">
        <f t="shared" si="297"/>
        <v>13279.742051646963</v>
      </c>
      <c r="AJ1014" s="14">
        <f t="shared" si="298"/>
        <v>1209.5029166922632</v>
      </c>
      <c r="AK1014" s="14">
        <f t="shared" si="303"/>
        <v>84423.284221212831</v>
      </c>
      <c r="AL1014">
        <f t="shared" si="299"/>
        <v>1.1002053814484598</v>
      </c>
      <c r="AM1014">
        <f t="shared" si="305"/>
        <v>9.6764829537055277E-4</v>
      </c>
      <c r="AN1014" s="15">
        <f t="shared" si="300"/>
        <v>1</v>
      </c>
    </row>
    <row r="1015" spans="1:40" x14ac:dyDescent="0.25">
      <c r="A1015" s="2">
        <v>40991</v>
      </c>
      <c r="B1015" s="2">
        <v>40997</v>
      </c>
      <c r="C1015" t="s">
        <v>15</v>
      </c>
      <c r="D1015">
        <v>5500</v>
      </c>
      <c r="E1015">
        <v>248</v>
      </c>
      <c r="F1015">
        <v>269.39999999999998</v>
      </c>
      <c r="G1015">
        <v>179.2</v>
      </c>
      <c r="H1015">
        <v>219.1</v>
      </c>
      <c r="I1015" t="s">
        <v>16</v>
      </c>
      <c r="J1015">
        <v>8</v>
      </c>
      <c r="K1015">
        <v>9</v>
      </c>
      <c r="L1015">
        <v>3.65</v>
      </c>
      <c r="M1015">
        <v>4.8499999999999996</v>
      </c>
      <c r="N1015">
        <v>5278.2</v>
      </c>
      <c r="O1015">
        <v>311.60000000000002</v>
      </c>
      <c r="P1015">
        <f>VLOOKUP($A1015,Sheet2!$A:$E,2,0)</f>
        <v>5255.65</v>
      </c>
      <c r="Q1015">
        <f>VLOOKUP($A1015,Sheet2!$A:$E,3,0)</f>
        <v>5312</v>
      </c>
      <c r="R1015">
        <f>VLOOKUP($A1015,Sheet2!$A:$E,4,0)</f>
        <v>5220</v>
      </c>
      <c r="S1015">
        <f>VLOOKUP($A1015,Sheet2!$A:$E,5,0)</f>
        <v>5278.2</v>
      </c>
      <c r="T1015">
        <f t="shared" si="287"/>
        <v>197</v>
      </c>
      <c r="U1015">
        <f t="shared" si="288"/>
        <v>269.39999999999998</v>
      </c>
      <c r="V1015">
        <f t="shared" si="289"/>
        <v>3.65</v>
      </c>
      <c r="W1015">
        <f t="shared" si="290"/>
        <v>-8.8000000000001819</v>
      </c>
      <c r="X1015" s="5">
        <f t="shared" si="291"/>
        <v>256</v>
      </c>
      <c r="Y1015">
        <f t="shared" si="292"/>
        <v>273.04999999999995</v>
      </c>
      <c r="Z1015">
        <f t="shared" si="293"/>
        <v>170.39999999999981</v>
      </c>
      <c r="AA1015">
        <f t="shared" si="294"/>
        <v>223.95</v>
      </c>
      <c r="AB1015">
        <f>IF(Z1015/X1015&lt;'model parameter'!$B$2,'model parameter'!$B$2,IF(Y1015/X1015&gt;'model parameter'!$B$1,'model parameter'!$B$1,AA1015/X1015))</f>
        <v>0.87480468749999996</v>
      </c>
      <c r="AC1015">
        <f t="shared" si="304"/>
        <v>1.348685112088382</v>
      </c>
      <c r="AD1015">
        <f t="shared" si="302"/>
        <v>9.3805758453423866</v>
      </c>
      <c r="AF1015">
        <f t="shared" si="301"/>
        <v>0.66562499999999925</v>
      </c>
      <c r="AG1015">
        <f t="shared" si="295"/>
        <v>1.0666015624999998</v>
      </c>
      <c r="AH1015" s="14">
        <f t="shared" si="296"/>
        <v>19260.045993216001</v>
      </c>
      <c r="AI1015">
        <f t="shared" si="297"/>
        <v>16736.823511834897</v>
      </c>
      <c r="AJ1015" s="14">
        <f t="shared" si="298"/>
        <v>-2523.2224813811044</v>
      </c>
      <c r="AK1015" s="14">
        <f t="shared" si="303"/>
        <v>81900.061739831726</v>
      </c>
      <c r="AL1015">
        <f t="shared" si="299"/>
        <v>0.86899187664090405</v>
      </c>
      <c r="AM1015">
        <f t="shared" si="305"/>
        <v>8.4087850812242845E-4</v>
      </c>
      <c r="AN1015" s="15">
        <f t="shared" si="300"/>
        <v>0</v>
      </c>
    </row>
    <row r="1016" spans="1:40" x14ac:dyDescent="0.25">
      <c r="A1016" s="2">
        <v>40994</v>
      </c>
      <c r="B1016" s="2">
        <v>40997</v>
      </c>
      <c r="C1016" t="s">
        <v>15</v>
      </c>
      <c r="D1016">
        <v>5500</v>
      </c>
      <c r="E1016">
        <v>236.1</v>
      </c>
      <c r="F1016">
        <v>317</v>
      </c>
      <c r="G1016">
        <v>236.1</v>
      </c>
      <c r="H1016">
        <v>304.89999999999998</v>
      </c>
      <c r="I1016" t="s">
        <v>16</v>
      </c>
      <c r="J1016">
        <v>3.3</v>
      </c>
      <c r="K1016">
        <v>3.55</v>
      </c>
      <c r="L1016">
        <v>1.35</v>
      </c>
      <c r="M1016">
        <v>1.65</v>
      </c>
      <c r="N1016">
        <v>5184.25</v>
      </c>
      <c r="O1016">
        <v>311.60000000000002</v>
      </c>
      <c r="P1016">
        <f>VLOOKUP($A1016,Sheet2!$A:$E,2,0)</f>
        <v>5274.35</v>
      </c>
      <c r="Q1016">
        <f>VLOOKUP($A1016,Sheet2!$A:$E,3,0)</f>
        <v>5274.95</v>
      </c>
      <c r="R1016">
        <f>VLOOKUP($A1016,Sheet2!$A:$E,4,0)</f>
        <v>5174.8999999999996</v>
      </c>
      <c r="S1016">
        <f>VLOOKUP($A1016,Sheet2!$A:$E,5,0)</f>
        <v>5184.25</v>
      </c>
      <c r="T1016">
        <f t="shared" si="287"/>
        <v>236.1</v>
      </c>
      <c r="U1016">
        <f t="shared" si="288"/>
        <v>317</v>
      </c>
      <c r="V1016">
        <f t="shared" si="289"/>
        <v>1.35</v>
      </c>
      <c r="W1016">
        <f t="shared" si="290"/>
        <v>3.55</v>
      </c>
      <c r="X1016" s="5">
        <f t="shared" si="291"/>
        <v>239.4</v>
      </c>
      <c r="Y1016">
        <f t="shared" si="292"/>
        <v>318.35000000000002</v>
      </c>
      <c r="Z1016">
        <f t="shared" si="293"/>
        <v>239.4</v>
      </c>
      <c r="AA1016">
        <f t="shared" si="294"/>
        <v>306.54999999999995</v>
      </c>
      <c r="AB1016">
        <f>IF(Z1016/X1016&lt;'model parameter'!$B$2,'model parameter'!$B$2,IF(Y1016/X1016&gt;'model parameter'!$B$1,'model parameter'!$B$1,AA1016/X1016))</f>
        <v>1.1100000000000001</v>
      </c>
      <c r="AC1016">
        <f t="shared" si="304"/>
        <v>1.4970404744181043</v>
      </c>
      <c r="AD1016">
        <f t="shared" si="302"/>
        <v>9.4905758453423861</v>
      </c>
      <c r="AF1016">
        <f t="shared" si="301"/>
        <v>1</v>
      </c>
      <c r="AG1016">
        <f t="shared" si="295"/>
        <v>1.3297827903091062</v>
      </c>
      <c r="AH1016" s="14">
        <f t="shared" si="296"/>
        <v>18014.2130720559</v>
      </c>
      <c r="AI1016">
        <f t="shared" si="297"/>
        <v>19868.342149809509</v>
      </c>
      <c r="AJ1016" s="14">
        <f t="shared" si="298"/>
        <v>1854.1290777536087</v>
      </c>
      <c r="AK1016" s="14">
        <f t="shared" si="303"/>
        <v>83754.190817585331</v>
      </c>
      <c r="AL1016">
        <f t="shared" si="299"/>
        <v>1.1029258991407058</v>
      </c>
      <c r="AM1016">
        <f t="shared" si="305"/>
        <v>9.2742668463902469E-4</v>
      </c>
      <c r="AN1016" s="15">
        <f t="shared" si="300"/>
        <v>0</v>
      </c>
    </row>
    <row r="1017" spans="1:40" x14ac:dyDescent="0.25">
      <c r="A1017" s="2">
        <v>40995</v>
      </c>
      <c r="B1017" s="2">
        <v>40997</v>
      </c>
      <c r="C1017" t="s">
        <v>15</v>
      </c>
      <c r="D1017">
        <v>5500</v>
      </c>
      <c r="E1017">
        <v>260</v>
      </c>
      <c r="F1017">
        <v>308.60000000000002</v>
      </c>
      <c r="G1017">
        <v>204</v>
      </c>
      <c r="H1017">
        <v>239.85</v>
      </c>
      <c r="I1017" t="s">
        <v>16</v>
      </c>
      <c r="J1017">
        <v>2.5499999999999998</v>
      </c>
      <c r="K1017">
        <v>2.5499999999999998</v>
      </c>
      <c r="L1017">
        <v>0.7</v>
      </c>
      <c r="M1017">
        <v>0.95</v>
      </c>
      <c r="N1017">
        <v>5243.15</v>
      </c>
      <c r="O1017">
        <v>311.60000000000002</v>
      </c>
      <c r="P1017">
        <f>VLOOKUP($A1017,Sheet2!$A:$E,2,0)</f>
        <v>5242.95</v>
      </c>
      <c r="Q1017">
        <f>VLOOKUP($A1017,Sheet2!$A:$E,3,0)</f>
        <v>5277.95</v>
      </c>
      <c r="R1017">
        <f>VLOOKUP($A1017,Sheet2!$A:$E,4,0)</f>
        <v>5184.6499999999996</v>
      </c>
      <c r="S1017">
        <f>VLOOKUP($A1017,Sheet2!$A:$E,5,0)</f>
        <v>5243.15</v>
      </c>
      <c r="T1017">
        <f t="shared" si="287"/>
        <v>224.60000000000036</v>
      </c>
      <c r="U1017">
        <f t="shared" si="288"/>
        <v>308.60000000000002</v>
      </c>
      <c r="V1017">
        <f t="shared" si="289"/>
        <v>0.7</v>
      </c>
      <c r="W1017">
        <f t="shared" si="290"/>
        <v>-18.050000000000182</v>
      </c>
      <c r="X1017" s="5">
        <f t="shared" si="291"/>
        <v>262.55</v>
      </c>
      <c r="Y1017">
        <f t="shared" si="292"/>
        <v>309.3</v>
      </c>
      <c r="Z1017">
        <f t="shared" si="293"/>
        <v>185.94999999999982</v>
      </c>
      <c r="AA1017">
        <f t="shared" si="294"/>
        <v>240.79999999999998</v>
      </c>
      <c r="AB1017">
        <f>IF(Z1017/X1017&lt;'model parameter'!$B$2,'model parameter'!$B$2,IF(Y1017/X1017&gt;'model parameter'!$B$1,'model parameter'!$B$1,AA1017/X1017))</f>
        <v>1.1100000000000001</v>
      </c>
      <c r="AC1017">
        <f t="shared" si="304"/>
        <v>1.6617149266040958</v>
      </c>
      <c r="AD1017">
        <f t="shared" si="302"/>
        <v>9.6005758453423855</v>
      </c>
      <c r="AF1017">
        <f t="shared" si="301"/>
        <v>0.70824604837173799</v>
      </c>
      <c r="AG1017">
        <f t="shared" si="295"/>
        <v>1.1780613216530185</v>
      </c>
      <c r="AH1017" s="14">
        <f t="shared" si="296"/>
        <v>19751.624645842425</v>
      </c>
      <c r="AI1017">
        <f t="shared" si="297"/>
        <v>21794.176648199191</v>
      </c>
      <c r="AJ1017" s="14">
        <f t="shared" si="298"/>
        <v>2042.552002356766</v>
      </c>
      <c r="AK1017" s="14">
        <f t="shared" si="303"/>
        <v>85796.742819942097</v>
      </c>
      <c r="AL1017">
        <f t="shared" si="299"/>
        <v>1.1034118478343353</v>
      </c>
      <c r="AM1017">
        <f t="shared" si="305"/>
        <v>1.0233335918284176E-3</v>
      </c>
      <c r="AN1017" s="15">
        <f t="shared" si="300"/>
        <v>1</v>
      </c>
    </row>
    <row r="1018" spans="1:40" x14ac:dyDescent="0.25">
      <c r="A1018" s="2">
        <v>40996</v>
      </c>
      <c r="B1018" s="2">
        <v>40997</v>
      </c>
      <c r="C1018" t="s">
        <v>15</v>
      </c>
      <c r="D1018">
        <v>5500</v>
      </c>
      <c r="E1018">
        <v>271.10000000000002</v>
      </c>
      <c r="F1018">
        <v>323</v>
      </c>
      <c r="G1018">
        <v>250</v>
      </c>
      <c r="H1018">
        <v>301</v>
      </c>
      <c r="I1018" t="s">
        <v>16</v>
      </c>
      <c r="J1018">
        <v>0.7</v>
      </c>
      <c r="K1018">
        <v>0.8</v>
      </c>
      <c r="L1018">
        <v>0.4</v>
      </c>
      <c r="M1018">
        <v>0.5</v>
      </c>
      <c r="N1018">
        <v>5194.75</v>
      </c>
      <c r="O1018">
        <v>311.60000000000002</v>
      </c>
      <c r="P1018">
        <f>VLOOKUP($A1018,Sheet2!$A:$E,2,0)</f>
        <v>5231.7</v>
      </c>
      <c r="Q1018">
        <f>VLOOKUP($A1018,Sheet2!$A:$E,3,0)</f>
        <v>5236.55</v>
      </c>
      <c r="R1018">
        <f>VLOOKUP($A1018,Sheet2!$A:$E,4,0)</f>
        <v>5169.6000000000004</v>
      </c>
      <c r="S1018">
        <f>VLOOKUP($A1018,Sheet2!$A:$E,5,0)</f>
        <v>5194.75</v>
      </c>
      <c r="T1018">
        <f t="shared" si="287"/>
        <v>264.25</v>
      </c>
      <c r="U1018">
        <f t="shared" si="288"/>
        <v>323</v>
      </c>
      <c r="V1018">
        <f t="shared" si="289"/>
        <v>0.4</v>
      </c>
      <c r="W1018">
        <f t="shared" si="290"/>
        <v>-13.449999999999818</v>
      </c>
      <c r="X1018" s="5">
        <f t="shared" si="291"/>
        <v>271.8</v>
      </c>
      <c r="Y1018">
        <f t="shared" si="292"/>
        <v>323.39999999999998</v>
      </c>
      <c r="Z1018">
        <f t="shared" si="293"/>
        <v>236.55000000000018</v>
      </c>
      <c r="AA1018">
        <f t="shared" si="294"/>
        <v>301.5</v>
      </c>
      <c r="AB1018">
        <f>IF(Z1018/X1018&lt;'model parameter'!$B$2,'model parameter'!$B$2,IF(Y1018/X1018&gt;'model parameter'!$B$1,'model parameter'!$B$1,AA1018/X1018))</f>
        <v>1.1100000000000001</v>
      </c>
      <c r="AC1018">
        <f t="shared" si="304"/>
        <v>1.8445035685305464</v>
      </c>
      <c r="AD1018">
        <f t="shared" si="302"/>
        <v>9.7105758453423849</v>
      </c>
      <c r="AF1018">
        <f t="shared" si="301"/>
        <v>0.87030905077262755</v>
      </c>
      <c r="AG1018">
        <f t="shared" si="295"/>
        <v>1.1898454746136864</v>
      </c>
      <c r="AH1018" s="14">
        <f t="shared" si="296"/>
        <v>20445.838773597301</v>
      </c>
      <c r="AI1018">
        <f t="shared" si="297"/>
        <v>22563.678553603277</v>
      </c>
      <c r="AJ1018" s="14">
        <f t="shared" si="298"/>
        <v>2117.8397800059756</v>
      </c>
      <c r="AK1018" s="14">
        <f t="shared" si="303"/>
        <v>87914.582599948073</v>
      </c>
      <c r="AL1018">
        <f t="shared" si="299"/>
        <v>1.1035829247925424</v>
      </c>
      <c r="AM1018">
        <f t="shared" si="305"/>
        <v>1.1293334783084629E-3</v>
      </c>
      <c r="AN1018" s="15">
        <f t="shared" si="300"/>
        <v>1</v>
      </c>
    </row>
    <row r="1019" spans="1:40" x14ac:dyDescent="0.25">
      <c r="A1019" s="2">
        <v>40997</v>
      </c>
      <c r="B1019" s="2">
        <v>40997</v>
      </c>
      <c r="C1019" t="s">
        <v>15</v>
      </c>
      <c r="D1019">
        <v>5500</v>
      </c>
      <c r="E1019">
        <v>339.75</v>
      </c>
      <c r="F1019">
        <v>362</v>
      </c>
      <c r="G1019">
        <v>311.10000000000002</v>
      </c>
      <c r="H1019">
        <v>320.8</v>
      </c>
      <c r="I1019" t="s">
        <v>16</v>
      </c>
      <c r="J1019">
        <v>0.1</v>
      </c>
      <c r="K1019">
        <v>0.15</v>
      </c>
      <c r="L1019">
        <v>0.05</v>
      </c>
      <c r="M1019">
        <v>0.05</v>
      </c>
      <c r="N1019">
        <v>5178.8500000000004</v>
      </c>
      <c r="O1019">
        <v>311.60000000000002</v>
      </c>
      <c r="P1019">
        <f>VLOOKUP($A1019,Sheet2!$A:$E,2,0)</f>
        <v>5145.95</v>
      </c>
      <c r="Q1019">
        <f>VLOOKUP($A1019,Sheet2!$A:$E,3,0)</f>
        <v>5194.3</v>
      </c>
      <c r="R1019">
        <f>VLOOKUP($A1019,Sheet2!$A:$E,4,0)</f>
        <v>5135.95</v>
      </c>
      <c r="S1019">
        <f>VLOOKUP($A1019,Sheet2!$A:$E,5,0)</f>
        <v>5178.8500000000004</v>
      </c>
      <c r="T1019">
        <f t="shared" si="287"/>
        <v>311.10000000000002</v>
      </c>
      <c r="U1019">
        <f t="shared" si="288"/>
        <v>362</v>
      </c>
      <c r="V1019">
        <f t="shared" si="289"/>
        <v>0.05</v>
      </c>
      <c r="W1019">
        <f t="shared" si="290"/>
        <v>0.15</v>
      </c>
      <c r="X1019" s="5">
        <f t="shared" si="291"/>
        <v>339.85</v>
      </c>
      <c r="Y1019">
        <f t="shared" si="292"/>
        <v>362.05</v>
      </c>
      <c r="Z1019">
        <f t="shared" si="293"/>
        <v>311.25</v>
      </c>
      <c r="AA1019">
        <f t="shared" si="294"/>
        <v>320.85000000000002</v>
      </c>
      <c r="AB1019">
        <f>IF(Z1019/X1019&lt;'model parameter'!$B$2,'model parameter'!$B$2,IF(Y1019/X1019&gt;'model parameter'!$B$1,'model parameter'!$B$1,AA1019/X1019))</f>
        <v>0.94409298219802851</v>
      </c>
      <c r="AC1019">
        <f t="shared" si="304"/>
        <v>1.7413828746889093</v>
      </c>
      <c r="AD1019">
        <f t="shared" si="302"/>
        <v>9.654668827540414</v>
      </c>
      <c r="AF1019">
        <f t="shared" si="301"/>
        <v>0.91584522583492711</v>
      </c>
      <c r="AG1019">
        <f t="shared" si="295"/>
        <v>1.0653229365896719</v>
      </c>
      <c r="AH1019" s="14">
        <f t="shared" si="296"/>
        <v>25553.003248593974</v>
      </c>
      <c r="AI1019">
        <f t="shared" si="297"/>
        <v>23999.032874742701</v>
      </c>
      <c r="AJ1019" s="14">
        <f t="shared" si="298"/>
        <v>-1553.9703738512726</v>
      </c>
      <c r="AK1019" s="14">
        <f t="shared" si="303"/>
        <v>86360.612226096797</v>
      </c>
      <c r="AL1019">
        <f t="shared" si="299"/>
        <v>0.93918639000146575</v>
      </c>
      <c r="AM1019">
        <f t="shared" si="305"/>
        <v>1.060654632600324E-3</v>
      </c>
      <c r="AN1019" s="15">
        <f t="shared" si="300"/>
        <v>0</v>
      </c>
    </row>
    <row r="1020" spans="1:40" x14ac:dyDescent="0.25">
      <c r="A1020" s="2">
        <v>40998</v>
      </c>
      <c r="B1020" s="2">
        <v>41025</v>
      </c>
      <c r="C1020" t="s">
        <v>15</v>
      </c>
      <c r="D1020">
        <v>5200</v>
      </c>
      <c r="E1020">
        <v>114</v>
      </c>
      <c r="F1020">
        <v>115.9</v>
      </c>
      <c r="G1020">
        <v>67.599999999999994</v>
      </c>
      <c r="H1020">
        <v>72.349999999999994</v>
      </c>
      <c r="I1020" t="s">
        <v>16</v>
      </c>
      <c r="J1020">
        <v>158.94999999999999</v>
      </c>
      <c r="K1020">
        <v>211.4</v>
      </c>
      <c r="L1020">
        <v>152.30000000000001</v>
      </c>
      <c r="M1020">
        <v>203.15</v>
      </c>
      <c r="N1020">
        <v>5295.55</v>
      </c>
      <c r="O1020">
        <v>272.95</v>
      </c>
      <c r="P1020">
        <f>VLOOKUP($A1020,Sheet2!$A:$E,2,0)</f>
        <v>5206.6000000000004</v>
      </c>
      <c r="Q1020">
        <f>VLOOKUP($A1020,Sheet2!$A:$E,3,0)</f>
        <v>5307.1</v>
      </c>
      <c r="R1020">
        <f>VLOOKUP($A1020,Sheet2!$A:$E,4,0)</f>
        <v>5203.6499999999996</v>
      </c>
      <c r="S1020">
        <f>VLOOKUP($A1020,Sheet2!$A:$E,5,0)</f>
        <v>5295.55</v>
      </c>
      <c r="T1020">
        <f t="shared" si="287"/>
        <v>104.29999999999927</v>
      </c>
      <c r="U1020">
        <f t="shared" si="288"/>
        <v>115.9</v>
      </c>
      <c r="V1020">
        <f t="shared" si="289"/>
        <v>152.30000000000001</v>
      </c>
      <c r="W1020">
        <f t="shared" si="290"/>
        <v>174.70000000000073</v>
      </c>
      <c r="X1020" s="5">
        <f t="shared" si="291"/>
        <v>272.95</v>
      </c>
      <c r="Y1020">
        <f t="shared" si="292"/>
        <v>315.69999999999925</v>
      </c>
      <c r="Z1020">
        <f t="shared" si="293"/>
        <v>242.30000000000072</v>
      </c>
      <c r="AA1020">
        <f t="shared" si="294"/>
        <v>275.5</v>
      </c>
      <c r="AB1020">
        <f>IF(Z1020/X1020&lt;'model parameter'!$B$2,'model parameter'!$B$2,IF(Y1020/X1020&gt;'model parameter'!$B$1,'model parameter'!$B$1,AA1020/X1020))</f>
        <v>1.1100000000000001</v>
      </c>
      <c r="AC1020">
        <f t="shared" si="304"/>
        <v>1.9329349909046896</v>
      </c>
      <c r="AD1020">
        <f t="shared" si="302"/>
        <v>9.7646688275404134</v>
      </c>
      <c r="AF1020">
        <f t="shared" si="301"/>
        <v>0.88770837149661375</v>
      </c>
      <c r="AG1020">
        <f t="shared" si="295"/>
        <v>1.1566220919582315</v>
      </c>
      <c r="AH1020" s="14">
        <f t="shared" si="296"/>
        <v>20532.146475966823</v>
      </c>
      <c r="AI1020">
        <f t="shared" si="297"/>
        <v>22659.34635805892</v>
      </c>
      <c r="AJ1020" s="14">
        <f t="shared" si="298"/>
        <v>2127.1998820920962</v>
      </c>
      <c r="AK1020" s="14">
        <f t="shared" si="303"/>
        <v>88487.812108188897</v>
      </c>
      <c r="AL1020">
        <f t="shared" si="299"/>
        <v>1.1036033852857039</v>
      </c>
      <c r="AM1020">
        <f t="shared" si="305"/>
        <v>1.1705420431566821E-3</v>
      </c>
      <c r="AN1020" s="15">
        <f t="shared" si="300"/>
        <v>1</v>
      </c>
    </row>
    <row r="1021" spans="1:40" x14ac:dyDescent="0.25">
      <c r="A1021" s="2">
        <v>41001</v>
      </c>
      <c r="B1021" s="2">
        <v>41025</v>
      </c>
      <c r="C1021" t="s">
        <v>15</v>
      </c>
      <c r="D1021">
        <v>5200</v>
      </c>
      <c r="E1021">
        <v>78</v>
      </c>
      <c r="F1021">
        <v>79.400000000000006</v>
      </c>
      <c r="G1021">
        <v>49.15</v>
      </c>
      <c r="H1021">
        <v>53.8</v>
      </c>
      <c r="I1021" t="s">
        <v>16</v>
      </c>
      <c r="J1021">
        <v>190.9</v>
      </c>
      <c r="K1021">
        <v>217</v>
      </c>
      <c r="L1021">
        <v>183.75</v>
      </c>
      <c r="M1021">
        <v>200.95</v>
      </c>
      <c r="N1021">
        <v>5317.9</v>
      </c>
      <c r="O1021">
        <v>272.95</v>
      </c>
      <c r="P1021">
        <f>VLOOKUP($A1021,Sheet2!$A:$E,2,0)</f>
        <v>5296.35</v>
      </c>
      <c r="Q1021">
        <f>VLOOKUP($A1021,Sheet2!$A:$E,3,0)</f>
        <v>5331.55</v>
      </c>
      <c r="R1021">
        <f>VLOOKUP($A1021,Sheet2!$A:$E,4,0)</f>
        <v>5278.8</v>
      </c>
      <c r="S1021">
        <f>VLOOKUP($A1021,Sheet2!$A:$E,5,0)</f>
        <v>5317.9</v>
      </c>
      <c r="T1021">
        <f t="shared" si="287"/>
        <v>85.449999999999818</v>
      </c>
      <c r="U1021">
        <f t="shared" si="288"/>
        <v>79.400000000000006</v>
      </c>
      <c r="V1021">
        <f t="shared" si="289"/>
        <v>183.75</v>
      </c>
      <c r="W1021">
        <f t="shared" si="290"/>
        <v>180.69999999999982</v>
      </c>
      <c r="X1021" s="5">
        <f t="shared" si="291"/>
        <v>268.89999999999998</v>
      </c>
      <c r="Y1021">
        <f t="shared" si="292"/>
        <v>302.44999999999982</v>
      </c>
      <c r="Z1021">
        <f t="shared" si="293"/>
        <v>229.84999999999982</v>
      </c>
      <c r="AA1021">
        <f t="shared" si="294"/>
        <v>254.75</v>
      </c>
      <c r="AB1021">
        <f>IF(Z1021/X1021&lt;'model parameter'!$B$2,'model parameter'!$B$2,IF(Y1021/X1021&gt;'model parameter'!$B$1,'model parameter'!$B$1,AA1021/X1021))</f>
        <v>1.1100000000000001</v>
      </c>
      <c r="AC1021">
        <f t="shared" si="304"/>
        <v>2.1455578399042055</v>
      </c>
      <c r="AD1021">
        <f t="shared" si="302"/>
        <v>9.8746688275404129</v>
      </c>
      <c r="AF1021">
        <f t="shared" si="301"/>
        <v>0.85477872815172873</v>
      </c>
      <c r="AG1021">
        <f t="shared" si="295"/>
        <v>1.1247675715879504</v>
      </c>
      <c r="AH1021" s="14">
        <f t="shared" si="296"/>
        <v>20228.193263274148</v>
      </c>
      <c r="AI1021">
        <f t="shared" si="297"/>
        <v>22322.429307584694</v>
      </c>
      <c r="AJ1021" s="14">
        <f t="shared" si="298"/>
        <v>2094.2360443105463</v>
      </c>
      <c r="AK1021" s="14">
        <f t="shared" si="303"/>
        <v>90582.048152499439</v>
      </c>
      <c r="AL1021">
        <f t="shared" si="299"/>
        <v>1.1035305534732454</v>
      </c>
      <c r="AM1021">
        <f t="shared" si="305"/>
        <v>1.2917289087483969E-3</v>
      </c>
      <c r="AN1021" s="15">
        <f t="shared" si="300"/>
        <v>1</v>
      </c>
    </row>
    <row r="1022" spans="1:40" x14ac:dyDescent="0.25">
      <c r="A1022" s="2">
        <v>41002</v>
      </c>
      <c r="B1022" s="2">
        <v>41025</v>
      </c>
      <c r="C1022" t="s">
        <v>15</v>
      </c>
      <c r="D1022">
        <v>5200</v>
      </c>
      <c r="E1022">
        <v>44</v>
      </c>
      <c r="F1022">
        <v>47.2</v>
      </c>
      <c r="G1022">
        <v>36.200000000000003</v>
      </c>
      <c r="H1022">
        <v>40.65</v>
      </c>
      <c r="I1022" t="s">
        <v>16</v>
      </c>
      <c r="J1022">
        <v>219.7</v>
      </c>
      <c r="K1022">
        <v>234.05</v>
      </c>
      <c r="L1022">
        <v>209.1</v>
      </c>
      <c r="M1022">
        <v>219.4</v>
      </c>
      <c r="N1022">
        <v>5358.5</v>
      </c>
      <c r="O1022">
        <v>272.95</v>
      </c>
      <c r="P1022">
        <f>VLOOKUP($A1022,Sheet2!$A:$E,2,0)</f>
        <v>5353.2</v>
      </c>
      <c r="Q1022">
        <f>VLOOKUP($A1022,Sheet2!$A:$E,3,0)</f>
        <v>5378.75</v>
      </c>
      <c r="R1022">
        <f>VLOOKUP($A1022,Sheet2!$A:$E,4,0)</f>
        <v>5344.45</v>
      </c>
      <c r="S1022">
        <f>VLOOKUP($A1022,Sheet2!$A:$E,5,0)</f>
        <v>5358.5</v>
      </c>
      <c r="T1022">
        <f t="shared" si="287"/>
        <v>55.300000000000182</v>
      </c>
      <c r="U1022">
        <f t="shared" si="288"/>
        <v>47.2</v>
      </c>
      <c r="V1022">
        <f t="shared" si="289"/>
        <v>209.1</v>
      </c>
      <c r="W1022">
        <f t="shared" si="290"/>
        <v>214.94999999999982</v>
      </c>
      <c r="X1022" s="5">
        <f t="shared" si="291"/>
        <v>263.7</v>
      </c>
      <c r="Y1022">
        <f t="shared" si="292"/>
        <v>289.35000000000019</v>
      </c>
      <c r="Z1022">
        <f t="shared" si="293"/>
        <v>251.14999999999981</v>
      </c>
      <c r="AA1022">
        <f t="shared" si="294"/>
        <v>260.05</v>
      </c>
      <c r="AB1022">
        <f>IF(Z1022/X1022&lt;'model parameter'!$B$2,'model parameter'!$B$2,IF(Y1022/X1022&gt;'model parameter'!$B$1,'model parameter'!$B$1,AA1022/X1022))</f>
        <v>0.98615851346226779</v>
      </c>
      <c r="AC1022">
        <f t="shared" si="304"/>
        <v>2.1158601299472455</v>
      </c>
      <c r="AD1022">
        <f t="shared" si="302"/>
        <v>9.8608273410026808</v>
      </c>
      <c r="AF1022">
        <f t="shared" si="301"/>
        <v>0.95240803943875552</v>
      </c>
      <c r="AG1022">
        <f t="shared" si="295"/>
        <v>1.0972696245733795</v>
      </c>
      <c r="AH1022" s="14">
        <f t="shared" si="296"/>
        <v>19837.932348211951</v>
      </c>
      <c r="AI1022">
        <f t="shared" si="297"/>
        <v>19442.3524901731</v>
      </c>
      <c r="AJ1022" s="14">
        <f t="shared" si="298"/>
        <v>-395.57985803885094</v>
      </c>
      <c r="AK1022" s="14">
        <f t="shared" si="303"/>
        <v>90186.468294460588</v>
      </c>
      <c r="AL1022">
        <f t="shared" si="299"/>
        <v>0.98005942095701792</v>
      </c>
      <c r="AM1022">
        <f t="shared" si="305"/>
        <v>1.2659710863413944E-3</v>
      </c>
      <c r="AN1022" s="15">
        <f t="shared" si="300"/>
        <v>0</v>
      </c>
    </row>
    <row r="1023" spans="1:40" x14ac:dyDescent="0.25">
      <c r="A1023" s="2">
        <v>41003</v>
      </c>
      <c r="B1023" s="2">
        <v>41025</v>
      </c>
      <c r="C1023" t="s">
        <v>15</v>
      </c>
      <c r="D1023">
        <v>5200</v>
      </c>
      <c r="E1023">
        <v>47</v>
      </c>
      <c r="F1023">
        <v>54.25</v>
      </c>
      <c r="G1023">
        <v>46.6</v>
      </c>
      <c r="H1023">
        <v>49.85</v>
      </c>
      <c r="I1023" t="s">
        <v>16</v>
      </c>
      <c r="J1023">
        <v>200.1</v>
      </c>
      <c r="K1023">
        <v>213.55</v>
      </c>
      <c r="L1023">
        <v>176.1</v>
      </c>
      <c r="M1023">
        <v>191.2</v>
      </c>
      <c r="N1023">
        <v>5322.9</v>
      </c>
      <c r="O1023">
        <v>272.95</v>
      </c>
      <c r="P1023">
        <f>VLOOKUP($A1023,Sheet2!$A:$E,2,0)</f>
        <v>5328.65</v>
      </c>
      <c r="Q1023">
        <f>VLOOKUP($A1023,Sheet2!$A:$E,3,0)</f>
        <v>5338.4</v>
      </c>
      <c r="R1023">
        <f>VLOOKUP($A1023,Sheet2!$A:$E,4,0)</f>
        <v>5305.3</v>
      </c>
      <c r="S1023">
        <f>VLOOKUP($A1023,Sheet2!$A:$E,5,0)</f>
        <v>5322.9</v>
      </c>
      <c r="T1023">
        <f t="shared" si="287"/>
        <v>75.150000000000546</v>
      </c>
      <c r="U1023">
        <f t="shared" si="288"/>
        <v>54.25</v>
      </c>
      <c r="V1023">
        <f t="shared" si="289"/>
        <v>176.1</v>
      </c>
      <c r="W1023">
        <f t="shared" si="290"/>
        <v>185</v>
      </c>
      <c r="X1023" s="5">
        <f t="shared" si="291"/>
        <v>247.1</v>
      </c>
      <c r="Y1023">
        <f t="shared" si="292"/>
        <v>288.70000000000056</v>
      </c>
      <c r="Z1023">
        <f t="shared" si="293"/>
        <v>230.35</v>
      </c>
      <c r="AA1023">
        <f t="shared" si="294"/>
        <v>241.04999999999998</v>
      </c>
      <c r="AB1023">
        <f>IF(Z1023/X1023&lt;'model parameter'!$B$2,'model parameter'!$B$2,IF(Y1023/X1023&gt;'model parameter'!$B$1,'model parameter'!$B$1,AA1023/X1023))</f>
        <v>1.1100000000000001</v>
      </c>
      <c r="AC1023">
        <f t="shared" si="304"/>
        <v>2.3486047442414426</v>
      </c>
      <c r="AD1023">
        <f t="shared" si="302"/>
        <v>9.9708273410026802</v>
      </c>
      <c r="AF1023">
        <f t="shared" si="301"/>
        <v>0.93221367867260219</v>
      </c>
      <c r="AG1023">
        <f t="shared" si="295"/>
        <v>1.1683528935653604</v>
      </c>
      <c r="AH1023" s="14">
        <f t="shared" si="296"/>
        <v>18592.099427051849</v>
      </c>
      <c r="AI1023">
        <f t="shared" si="297"/>
        <v>20508.900492686422</v>
      </c>
      <c r="AJ1023" s="14">
        <f t="shared" si="298"/>
        <v>1916.8010656345723</v>
      </c>
      <c r="AK1023" s="14">
        <f t="shared" si="303"/>
        <v>92103.269360095161</v>
      </c>
      <c r="AL1023">
        <f t="shared" si="299"/>
        <v>1.1030976126798027</v>
      </c>
      <c r="AM1023">
        <f t="shared" si="305"/>
        <v>1.3964896830648485E-3</v>
      </c>
      <c r="AN1023" s="15">
        <f t="shared" si="300"/>
        <v>0</v>
      </c>
    </row>
    <row r="1024" spans="1:40" x14ac:dyDescent="0.25">
      <c r="A1024" s="2">
        <v>41008</v>
      </c>
      <c r="B1024" s="2">
        <v>41025</v>
      </c>
      <c r="C1024" t="s">
        <v>15</v>
      </c>
      <c r="D1024">
        <v>5200</v>
      </c>
      <c r="E1024">
        <v>61.05</v>
      </c>
      <c r="F1024">
        <v>78.2</v>
      </c>
      <c r="G1024">
        <v>57.45</v>
      </c>
      <c r="H1024">
        <v>74.349999999999994</v>
      </c>
      <c r="I1024" t="s">
        <v>16</v>
      </c>
      <c r="J1024">
        <v>151.1</v>
      </c>
      <c r="K1024">
        <v>168.3</v>
      </c>
      <c r="L1024">
        <v>121.1</v>
      </c>
      <c r="M1024">
        <v>125.25</v>
      </c>
      <c r="N1024">
        <v>5234.3999999999996</v>
      </c>
      <c r="O1024">
        <v>272.95</v>
      </c>
      <c r="P1024">
        <f>VLOOKUP($A1024,Sheet2!$A:$E,2,0)</f>
        <v>5282.5</v>
      </c>
      <c r="Q1024">
        <f>VLOOKUP($A1024,Sheet2!$A:$E,3,0)</f>
        <v>5287.9</v>
      </c>
      <c r="R1024">
        <f>VLOOKUP($A1024,Sheet2!$A:$E,4,0)</f>
        <v>5228</v>
      </c>
      <c r="S1024">
        <f>VLOOKUP($A1024,Sheet2!$A:$E,5,0)</f>
        <v>5234.3999999999996</v>
      </c>
      <c r="T1024">
        <f t="shared" si="287"/>
        <v>80.400000000000546</v>
      </c>
      <c r="U1024">
        <f t="shared" si="288"/>
        <v>78.2</v>
      </c>
      <c r="V1024">
        <f t="shared" si="289"/>
        <v>121.1</v>
      </c>
      <c r="W1024">
        <f t="shared" si="290"/>
        <v>145.34999999999945</v>
      </c>
      <c r="X1024" s="5">
        <f t="shared" si="291"/>
        <v>212.14999999999998</v>
      </c>
      <c r="Y1024">
        <f t="shared" si="292"/>
        <v>248.70000000000056</v>
      </c>
      <c r="Z1024">
        <f t="shared" si="293"/>
        <v>199.3</v>
      </c>
      <c r="AA1024">
        <f t="shared" si="294"/>
        <v>199.6</v>
      </c>
      <c r="AB1024">
        <f>IF(Z1024/X1024&lt;'model parameter'!$B$2,'model parameter'!$B$2,IF(Y1024/X1024&gt;'model parameter'!$B$1,'model parameter'!$B$1,AA1024/X1024))</f>
        <v>1.1100000000000001</v>
      </c>
      <c r="AC1024">
        <f t="shared" si="304"/>
        <v>2.6069512661080014</v>
      </c>
      <c r="AD1024">
        <f t="shared" si="302"/>
        <v>10.08082734100268</v>
      </c>
      <c r="AF1024">
        <f t="shared" si="301"/>
        <v>0.93942964883337277</v>
      </c>
      <c r="AG1024">
        <f t="shared" si="295"/>
        <v>1.172283761489515</v>
      </c>
      <c r="AH1024" s="14">
        <f t="shared" si="296"/>
        <v>15969.095776778022</v>
      </c>
      <c r="AI1024">
        <f t="shared" si="297"/>
        <v>17601.431131186662</v>
      </c>
      <c r="AJ1024" s="14">
        <f t="shared" si="298"/>
        <v>1632.3353544086403</v>
      </c>
      <c r="AK1024" s="14">
        <f t="shared" si="303"/>
        <v>93735.604714503803</v>
      </c>
      <c r="AL1024">
        <f t="shared" si="299"/>
        <v>1.102218395908324</v>
      </c>
      <c r="AM1024">
        <f t="shared" si="305"/>
        <v>1.5392366183702611E-3</v>
      </c>
      <c r="AN1024" s="15">
        <f t="shared" si="300"/>
        <v>0</v>
      </c>
    </row>
    <row r="1025" spans="1:40" x14ac:dyDescent="0.25">
      <c r="A1025" s="2">
        <v>41009</v>
      </c>
      <c r="B1025" s="2">
        <v>41025</v>
      </c>
      <c r="C1025" t="s">
        <v>15</v>
      </c>
      <c r="D1025">
        <v>5200</v>
      </c>
      <c r="E1025">
        <v>69</v>
      </c>
      <c r="F1025">
        <v>84.7</v>
      </c>
      <c r="G1025">
        <v>61.35</v>
      </c>
      <c r="H1025">
        <v>65.55</v>
      </c>
      <c r="I1025" t="s">
        <v>16</v>
      </c>
      <c r="J1025">
        <v>130</v>
      </c>
      <c r="K1025">
        <v>136.75</v>
      </c>
      <c r="L1025">
        <v>110.15</v>
      </c>
      <c r="M1025">
        <v>129.05000000000001</v>
      </c>
      <c r="N1025">
        <v>5243.6</v>
      </c>
      <c r="O1025">
        <v>272.95</v>
      </c>
      <c r="P1025">
        <f>VLOOKUP($A1025,Sheet2!$A:$E,2,0)</f>
        <v>5254.1</v>
      </c>
      <c r="Q1025">
        <f>VLOOKUP($A1025,Sheet2!$A:$E,3,0)</f>
        <v>5255.8</v>
      </c>
      <c r="R1025">
        <f>VLOOKUP($A1025,Sheet2!$A:$E,4,0)</f>
        <v>5211.8500000000004</v>
      </c>
      <c r="S1025">
        <f>VLOOKUP($A1025,Sheet2!$A:$E,5,0)</f>
        <v>5243.6</v>
      </c>
      <c r="T1025">
        <f t="shared" si="287"/>
        <v>80.949999999999818</v>
      </c>
      <c r="U1025">
        <f t="shared" si="288"/>
        <v>84.7</v>
      </c>
      <c r="V1025">
        <f t="shared" si="289"/>
        <v>110.15</v>
      </c>
      <c r="W1025">
        <f t="shared" si="290"/>
        <v>117.15000000000055</v>
      </c>
      <c r="X1025" s="5">
        <f t="shared" si="291"/>
        <v>199</v>
      </c>
      <c r="Y1025">
        <f t="shared" si="292"/>
        <v>217.69999999999982</v>
      </c>
      <c r="Z1025">
        <f t="shared" si="293"/>
        <v>178.50000000000054</v>
      </c>
      <c r="AA1025">
        <f t="shared" si="294"/>
        <v>194.60000000000002</v>
      </c>
      <c r="AB1025">
        <f>IF(Z1025/X1025&lt;'model parameter'!$B$2,'model parameter'!$B$2,IF(Y1025/X1025&gt;'model parameter'!$B$1,'model parameter'!$B$1,AA1025/X1025))</f>
        <v>0.97788944723618099</v>
      </c>
      <c r="AC1025">
        <f t="shared" si="304"/>
        <v>2.5493101325860157</v>
      </c>
      <c r="AD1025">
        <f t="shared" si="302"/>
        <v>10.058716788238861</v>
      </c>
      <c r="AF1025">
        <f t="shared" si="301"/>
        <v>0.8969849246231183</v>
      </c>
      <c r="AG1025">
        <f t="shared" si="295"/>
        <v>1.0939698492462302</v>
      </c>
      <c r="AH1025" s="14">
        <f t="shared" si="296"/>
        <v>14982.1859627265</v>
      </c>
      <c r="AI1025">
        <f t="shared" si="297"/>
        <v>14537.175990665201</v>
      </c>
      <c r="AJ1025" s="14">
        <f t="shared" si="298"/>
        <v>-445.00997206129978</v>
      </c>
      <c r="AK1025" s="14">
        <f t="shared" si="303"/>
        <v>93290.59474244251</v>
      </c>
      <c r="AL1025">
        <f t="shared" si="299"/>
        <v>0.97029739364012568</v>
      </c>
      <c r="AM1025">
        <f t="shared" si="305"/>
        <v>1.4935172790001051E-3</v>
      </c>
      <c r="AN1025" s="15">
        <f t="shared" si="300"/>
        <v>0</v>
      </c>
    </row>
    <row r="1026" spans="1:40" x14ac:dyDescent="0.25">
      <c r="A1026" s="2">
        <v>41010</v>
      </c>
      <c r="B1026" s="2">
        <v>41025</v>
      </c>
      <c r="C1026" t="s">
        <v>15</v>
      </c>
      <c r="D1026">
        <v>5200</v>
      </c>
      <c r="E1026">
        <v>80.349999999999994</v>
      </c>
      <c r="F1026">
        <v>91.3</v>
      </c>
      <c r="G1026">
        <v>52.75</v>
      </c>
      <c r="H1026">
        <v>72.5</v>
      </c>
      <c r="I1026" t="s">
        <v>16</v>
      </c>
      <c r="J1026">
        <v>101.9</v>
      </c>
      <c r="K1026">
        <v>143.75</v>
      </c>
      <c r="L1026">
        <v>94.3</v>
      </c>
      <c r="M1026">
        <v>119.15</v>
      </c>
      <c r="N1026">
        <v>5226.8500000000004</v>
      </c>
      <c r="O1026">
        <v>272.95</v>
      </c>
      <c r="P1026">
        <f>VLOOKUP($A1026,Sheet2!$A:$E,2,0)</f>
        <v>5209.45</v>
      </c>
      <c r="Q1026">
        <f>VLOOKUP($A1026,Sheet2!$A:$E,3,0)</f>
        <v>5263.65</v>
      </c>
      <c r="R1026">
        <f>VLOOKUP($A1026,Sheet2!$A:$E,4,0)</f>
        <v>5190.8</v>
      </c>
      <c r="S1026">
        <f>VLOOKUP($A1026,Sheet2!$A:$E,5,0)</f>
        <v>5226.8500000000004</v>
      </c>
      <c r="T1026">
        <f t="shared" si="287"/>
        <v>80.100000000000364</v>
      </c>
      <c r="U1026">
        <f t="shared" si="288"/>
        <v>91.3</v>
      </c>
      <c r="V1026">
        <f t="shared" si="289"/>
        <v>94.3</v>
      </c>
      <c r="W1026">
        <f t="shared" si="290"/>
        <v>116.39999999999964</v>
      </c>
      <c r="X1026" s="5">
        <f t="shared" si="291"/>
        <v>182.25</v>
      </c>
      <c r="Y1026">
        <f t="shared" si="292"/>
        <v>223.85000000000036</v>
      </c>
      <c r="Z1026">
        <f t="shared" si="293"/>
        <v>169.14999999999964</v>
      </c>
      <c r="AA1026">
        <f t="shared" si="294"/>
        <v>191.65</v>
      </c>
      <c r="AB1026">
        <f>IF(Z1026/X1026&lt;'model parameter'!$B$2,'model parameter'!$B$2,IF(Y1026/X1026&gt;'model parameter'!$B$1,'model parameter'!$B$1,AA1026/X1026))</f>
        <v>1.1100000000000001</v>
      </c>
      <c r="AC1026">
        <f t="shared" si="304"/>
        <v>2.8297342471704776</v>
      </c>
      <c r="AD1026">
        <f t="shared" si="302"/>
        <v>10.168716788238861</v>
      </c>
      <c r="AF1026">
        <f t="shared" si="301"/>
        <v>0.92812071330589652</v>
      </c>
      <c r="AG1026">
        <f t="shared" si="295"/>
        <v>1.2282578875171488</v>
      </c>
      <c r="AH1026" s="14">
        <f t="shared" si="296"/>
        <v>13725.095515170375</v>
      </c>
      <c r="AI1026">
        <f t="shared" si="297"/>
        <v>15114.068215339947</v>
      </c>
      <c r="AJ1026" s="14">
        <f t="shared" si="298"/>
        <v>1388.9727001695719</v>
      </c>
      <c r="AK1026" s="14">
        <f t="shared" si="303"/>
        <v>94679.567442612082</v>
      </c>
      <c r="AL1026">
        <f t="shared" si="299"/>
        <v>1.1011994924650497</v>
      </c>
      <c r="AM1026">
        <f t="shared" si="305"/>
        <v>1.6446604696226978E-3</v>
      </c>
      <c r="AN1026" s="15">
        <f t="shared" si="300"/>
        <v>0</v>
      </c>
    </row>
    <row r="1027" spans="1:40" x14ac:dyDescent="0.25">
      <c r="A1027" s="2">
        <v>41011</v>
      </c>
      <c r="B1027" s="2">
        <v>41025</v>
      </c>
      <c r="C1027" t="s">
        <v>15</v>
      </c>
      <c r="D1027">
        <v>5200</v>
      </c>
      <c r="E1027">
        <v>65</v>
      </c>
      <c r="F1027">
        <v>66.8</v>
      </c>
      <c r="G1027">
        <v>47.7</v>
      </c>
      <c r="H1027">
        <v>51.35</v>
      </c>
      <c r="I1027" t="s">
        <v>16</v>
      </c>
      <c r="J1027">
        <v>134.30000000000001</v>
      </c>
      <c r="K1027">
        <v>152</v>
      </c>
      <c r="L1027">
        <v>125.4</v>
      </c>
      <c r="M1027">
        <v>139.1</v>
      </c>
      <c r="N1027">
        <v>5276.85</v>
      </c>
      <c r="O1027">
        <v>272.95</v>
      </c>
      <c r="P1027">
        <f>VLOOKUP($A1027,Sheet2!$A:$E,2,0)</f>
        <v>5246.75</v>
      </c>
      <c r="Q1027">
        <f>VLOOKUP($A1027,Sheet2!$A:$E,3,0)</f>
        <v>5290.6</v>
      </c>
      <c r="R1027">
        <f>VLOOKUP($A1027,Sheet2!$A:$E,4,0)</f>
        <v>5246.75</v>
      </c>
      <c r="S1027">
        <f>VLOOKUP($A1027,Sheet2!$A:$E,5,0)</f>
        <v>5276.85</v>
      </c>
      <c r="T1027">
        <f t="shared" ref="T1027:T1090" si="306">MAX(K1027+D1027-Q1027,0,G1027)</f>
        <v>61.399999999999636</v>
      </c>
      <c r="U1027">
        <f t="shared" ref="U1027:U1090" si="307">MIN(MAX(L1027+D1027-R1027,0),F1027)</f>
        <v>66.8</v>
      </c>
      <c r="V1027">
        <f t="shared" ref="V1027:V1090" si="308">MAX(L1027,F1027+R1027-D1027)</f>
        <v>125.4</v>
      </c>
      <c r="W1027">
        <f t="shared" ref="W1027:W1090" si="309">MIN(K1027,G1027+Q1027-D1027)</f>
        <v>138.30000000000018</v>
      </c>
      <c r="X1027" s="5">
        <f t="shared" ref="X1027:X1090" si="310">E1027+J1027</f>
        <v>199.3</v>
      </c>
      <c r="Y1027">
        <f t="shared" ref="Y1027:Y1090" si="311">MAX(T1027+K1027,U1027+L1027,V1027+F1027,W1027+G1027,X1027,AA1027)</f>
        <v>213.39999999999964</v>
      </c>
      <c r="Z1027">
        <f t="shared" ref="Z1027:Z1090" si="312">MIN(T1027+K1027,U1027+L1027,V1027+F1027,W1027+G1027,X1027,AA1027)</f>
        <v>186.00000000000017</v>
      </c>
      <c r="AA1027">
        <f t="shared" ref="AA1027:AA1090" si="313">H1027+M1027</f>
        <v>190.45</v>
      </c>
      <c r="AB1027">
        <f>IF(Z1027/X1027&lt;'model parameter'!$B$2,'model parameter'!$B$2,IF(Y1027/X1027&gt;'model parameter'!$B$1,'model parameter'!$B$1,AA1027/X1027))</f>
        <v>0.9555945810336175</v>
      </c>
      <c r="AC1027">
        <f t="shared" si="304"/>
        <v>2.7040787123613517</v>
      </c>
      <c r="AD1027">
        <f t="shared" si="302"/>
        <v>10.124311369272478</v>
      </c>
      <c r="AF1027">
        <f t="shared" si="301"/>
        <v>0.93326643251379915</v>
      </c>
      <c r="AG1027">
        <f t="shared" ref="AG1027:AG1090" si="314">Y1027/X1027</f>
        <v>1.0707476166583021</v>
      </c>
      <c r="AH1027" s="14">
        <f t="shared" ref="AH1027:AH1090" si="315">(75*X1027+20*2*1.18+0.00055*75*X1027*1.18)*1.00002</f>
        <v>15004.701015518549</v>
      </c>
      <c r="AI1027">
        <f t="shared" ref="AI1027:AI1090" si="316">(AB1027*X1027*75-20*2*1.18-0.0006*75*X1027*1.18*AB1027)*(1-0.00002)</f>
        <v>14226.152576257899</v>
      </c>
      <c r="AJ1027" s="14">
        <f t="shared" ref="AJ1027:AJ1090" si="317">AI1027-AH1027</f>
        <v>-778.54843926065041</v>
      </c>
      <c r="AK1027" s="14">
        <f t="shared" si="303"/>
        <v>93901.019003351437</v>
      </c>
      <c r="AL1027">
        <f t="shared" ref="AL1027:AL1090" si="318">AI1027/AH1027</f>
        <v>0.94811303214536302</v>
      </c>
      <c r="AM1027">
        <f t="shared" si="305"/>
        <v>1.5593240247035926E-3</v>
      </c>
      <c r="AN1027" s="15">
        <f t="shared" ref="AN1027:AN1090" si="319">IF(AND(Y1027/X1027&gt;1.1,Z1027/X1027&lt;0.9),1,0)</f>
        <v>0</v>
      </c>
    </row>
    <row r="1028" spans="1:40" x14ac:dyDescent="0.25">
      <c r="A1028" s="2">
        <v>41012</v>
      </c>
      <c r="B1028" s="2">
        <v>41025</v>
      </c>
      <c r="C1028" t="s">
        <v>15</v>
      </c>
      <c r="D1028">
        <v>5200</v>
      </c>
      <c r="E1028">
        <v>49.9</v>
      </c>
      <c r="F1028">
        <v>86.2</v>
      </c>
      <c r="G1028">
        <v>35.4</v>
      </c>
      <c r="H1028">
        <v>76.5</v>
      </c>
      <c r="I1028" t="s">
        <v>16</v>
      </c>
      <c r="J1028">
        <v>144</v>
      </c>
      <c r="K1028">
        <v>161.80000000000001</v>
      </c>
      <c r="L1028">
        <v>78.7</v>
      </c>
      <c r="M1028">
        <v>96.65</v>
      </c>
      <c r="N1028">
        <v>5207.45</v>
      </c>
      <c r="O1028">
        <v>272.95</v>
      </c>
      <c r="P1028">
        <f>VLOOKUP($A1028,Sheet2!$A:$E,2,0)</f>
        <v>5255.7</v>
      </c>
      <c r="Q1028">
        <f>VLOOKUP($A1028,Sheet2!$A:$E,3,0)</f>
        <v>5306.75</v>
      </c>
      <c r="R1028">
        <f>VLOOKUP($A1028,Sheet2!$A:$E,4,0)</f>
        <v>5185.3999999999996</v>
      </c>
      <c r="S1028">
        <f>VLOOKUP($A1028,Sheet2!$A:$E,5,0)</f>
        <v>5207.45</v>
      </c>
      <c r="T1028">
        <f t="shared" si="306"/>
        <v>55.050000000000182</v>
      </c>
      <c r="U1028">
        <f t="shared" si="307"/>
        <v>86.2</v>
      </c>
      <c r="V1028">
        <f t="shared" si="308"/>
        <v>78.7</v>
      </c>
      <c r="W1028">
        <f t="shared" si="309"/>
        <v>142.14999999999964</v>
      </c>
      <c r="X1028" s="5">
        <f t="shared" si="310"/>
        <v>193.9</v>
      </c>
      <c r="Y1028">
        <f t="shared" si="311"/>
        <v>216.85000000000019</v>
      </c>
      <c r="Z1028">
        <f t="shared" si="312"/>
        <v>164.9</v>
      </c>
      <c r="AA1028">
        <f t="shared" si="313"/>
        <v>173.15</v>
      </c>
      <c r="AB1028">
        <f>IF(Z1028/X1028&lt;'model parameter'!$B$2,'model parameter'!$B$2,IF(Y1028/X1028&gt;'model parameter'!$B$1,'model parameter'!$B$1,AA1028/X1028))</f>
        <v>1.1100000000000001</v>
      </c>
      <c r="AC1028">
        <f t="shared" si="304"/>
        <v>3.0015273707211008</v>
      </c>
      <c r="AD1028">
        <f t="shared" si="302"/>
        <v>10.234311369272477</v>
      </c>
      <c r="AF1028">
        <f t="shared" ref="AF1028:AF1091" si="320">Z1028/X1028</f>
        <v>0.85043837029396596</v>
      </c>
      <c r="AG1028">
        <f t="shared" si="314"/>
        <v>1.1183599793708106</v>
      </c>
      <c r="AH1028" s="14">
        <f t="shared" si="315"/>
        <v>14599.430065261649</v>
      </c>
      <c r="AI1028">
        <f t="shared" si="316"/>
        <v>16083.224669173198</v>
      </c>
      <c r="AJ1028" s="14">
        <f t="shared" si="317"/>
        <v>1483.7946039115486</v>
      </c>
      <c r="AK1028" s="14">
        <f t="shared" si="303"/>
        <v>95384.813607262986</v>
      </c>
      <c r="AL1028">
        <f t="shared" si="318"/>
        <v>1.1016337348292888</v>
      </c>
      <c r="AM1028">
        <f t="shared" si="305"/>
        <v>1.717803949143257E-3</v>
      </c>
      <c r="AN1028" s="15">
        <f t="shared" si="319"/>
        <v>1</v>
      </c>
    </row>
    <row r="1029" spans="1:40" x14ac:dyDescent="0.25">
      <c r="A1029" s="2">
        <v>41015</v>
      </c>
      <c r="B1029" s="2">
        <v>41025</v>
      </c>
      <c r="C1029" t="s">
        <v>15</v>
      </c>
      <c r="D1029">
        <v>5200</v>
      </c>
      <c r="E1029">
        <v>89</v>
      </c>
      <c r="F1029">
        <v>92.85</v>
      </c>
      <c r="G1029">
        <v>55.1</v>
      </c>
      <c r="H1029">
        <v>60.3</v>
      </c>
      <c r="I1029" t="s">
        <v>16</v>
      </c>
      <c r="J1029">
        <v>83.3</v>
      </c>
      <c r="K1029">
        <v>112</v>
      </c>
      <c r="L1029">
        <v>78.3</v>
      </c>
      <c r="M1029">
        <v>105.55</v>
      </c>
      <c r="N1029">
        <v>5226.2</v>
      </c>
      <c r="O1029">
        <v>272.95</v>
      </c>
      <c r="P1029">
        <f>VLOOKUP($A1029,Sheet2!$A:$E,2,0)</f>
        <v>5190.6000000000004</v>
      </c>
      <c r="Q1029">
        <f>VLOOKUP($A1029,Sheet2!$A:$E,3,0)</f>
        <v>5233.5</v>
      </c>
      <c r="R1029">
        <f>VLOOKUP($A1029,Sheet2!$A:$E,4,0)</f>
        <v>5183.5</v>
      </c>
      <c r="S1029">
        <f>VLOOKUP($A1029,Sheet2!$A:$E,5,0)</f>
        <v>5226.2</v>
      </c>
      <c r="T1029">
        <f t="shared" si="306"/>
        <v>78.5</v>
      </c>
      <c r="U1029">
        <f t="shared" si="307"/>
        <v>92.85</v>
      </c>
      <c r="V1029">
        <f t="shared" si="308"/>
        <v>78.3</v>
      </c>
      <c r="W1029">
        <f t="shared" si="309"/>
        <v>88.600000000000364</v>
      </c>
      <c r="X1029" s="5">
        <f t="shared" si="310"/>
        <v>172.3</v>
      </c>
      <c r="Y1029">
        <f t="shared" si="311"/>
        <v>190.5</v>
      </c>
      <c r="Z1029">
        <f t="shared" si="312"/>
        <v>143.70000000000036</v>
      </c>
      <c r="AA1029">
        <f t="shared" si="313"/>
        <v>165.85</v>
      </c>
      <c r="AB1029">
        <f>IF(Z1029/X1029&lt;'model parameter'!$B$2,'model parameter'!$B$2,IF(Y1029/X1029&gt;'model parameter'!$B$1,'model parameter'!$B$1,AA1029/X1029))</f>
        <v>0.96256529309344152</v>
      </c>
      <c r="AC1029">
        <f t="shared" si="304"/>
        <v>2.8891660733261433</v>
      </c>
      <c r="AD1029">
        <f t="shared" ref="AD1029:AD1092" si="321">(AB1029-1)+AD1028</f>
        <v>10.196876662365918</v>
      </c>
      <c r="AF1029">
        <f t="shared" si="320"/>
        <v>0.83401044689495274</v>
      </c>
      <c r="AG1029">
        <f t="shared" si="314"/>
        <v>1.1056297156123041</v>
      </c>
      <c r="AH1029" s="14">
        <f t="shared" si="315"/>
        <v>12978.346264234049</v>
      </c>
      <c r="AI1029">
        <f t="shared" si="316"/>
        <v>12382.495710132698</v>
      </c>
      <c r="AJ1029" s="14">
        <f t="shared" si="317"/>
        <v>-595.85055410135101</v>
      </c>
      <c r="AK1029" s="14">
        <f t="shared" ref="AK1029:AK1092" si="322">AJ1029+AK1028</f>
        <v>94788.963053161628</v>
      </c>
      <c r="AL1029">
        <f t="shared" si="318"/>
        <v>0.95408886910781487</v>
      </c>
      <c r="AM1029">
        <f t="shared" si="305"/>
        <v>1.6389376271870285E-3</v>
      </c>
      <c r="AN1029" s="15">
        <f t="shared" si="319"/>
        <v>1</v>
      </c>
    </row>
    <row r="1030" spans="1:40" x14ac:dyDescent="0.25">
      <c r="A1030" s="2">
        <v>41016</v>
      </c>
      <c r="B1030" s="2">
        <v>41025</v>
      </c>
      <c r="C1030" t="s">
        <v>15</v>
      </c>
      <c r="D1030">
        <v>5200</v>
      </c>
      <c r="E1030">
        <v>70</v>
      </c>
      <c r="F1030">
        <v>70.849999999999994</v>
      </c>
      <c r="G1030">
        <v>23.2</v>
      </c>
      <c r="H1030">
        <v>25.9</v>
      </c>
      <c r="I1030" t="s">
        <v>16</v>
      </c>
      <c r="J1030">
        <v>100</v>
      </c>
      <c r="K1030">
        <v>146.65</v>
      </c>
      <c r="L1030">
        <v>90.6</v>
      </c>
      <c r="M1030">
        <v>142.5</v>
      </c>
      <c r="N1030">
        <v>5289.7</v>
      </c>
      <c r="O1030">
        <v>272.95</v>
      </c>
      <c r="P1030">
        <f>VLOOKUP($A1030,Sheet2!$A:$E,2,0)</f>
        <v>5266.6</v>
      </c>
      <c r="Q1030">
        <f>VLOOKUP($A1030,Sheet2!$A:$E,3,0)</f>
        <v>5298.2</v>
      </c>
      <c r="R1030">
        <f>VLOOKUP($A1030,Sheet2!$A:$E,4,0)</f>
        <v>5208.3500000000004</v>
      </c>
      <c r="S1030">
        <f>VLOOKUP($A1030,Sheet2!$A:$E,5,0)</f>
        <v>5289.7</v>
      </c>
      <c r="T1030">
        <f t="shared" si="306"/>
        <v>48.449999999999818</v>
      </c>
      <c r="U1030">
        <f t="shared" si="307"/>
        <v>70.849999999999994</v>
      </c>
      <c r="V1030">
        <f t="shared" si="308"/>
        <v>90.6</v>
      </c>
      <c r="W1030">
        <f t="shared" si="309"/>
        <v>121.39999999999964</v>
      </c>
      <c r="X1030" s="5">
        <f t="shared" si="310"/>
        <v>170</v>
      </c>
      <c r="Y1030">
        <f t="shared" si="311"/>
        <v>195.09999999999982</v>
      </c>
      <c r="Z1030">
        <f t="shared" si="312"/>
        <v>144.59999999999962</v>
      </c>
      <c r="AA1030">
        <f t="shared" si="313"/>
        <v>168.4</v>
      </c>
      <c r="AB1030">
        <f>IF(Z1030/X1030&lt;'model parameter'!$B$2,'model parameter'!$B$2,IF(Y1030/X1030&gt;'model parameter'!$B$1,'model parameter'!$B$1,AA1030/X1030))</f>
        <v>1.1100000000000001</v>
      </c>
      <c r="AC1030">
        <f t="shared" ref="AC1030:AC1093" si="323">AB1030*AC1029</f>
        <v>3.2069743413920193</v>
      </c>
      <c r="AD1030">
        <f t="shared" si="321"/>
        <v>10.306876662365918</v>
      </c>
      <c r="AF1030">
        <f t="shared" si="320"/>
        <v>0.85058823529411542</v>
      </c>
      <c r="AG1030">
        <f t="shared" si="314"/>
        <v>1.1476470588235284</v>
      </c>
      <c r="AH1030" s="14">
        <f t="shared" si="315"/>
        <v>12805.730859495001</v>
      </c>
      <c r="AI1030">
        <f t="shared" si="316"/>
        <v>14094.998124399401</v>
      </c>
      <c r="AJ1030" s="14">
        <f t="shared" si="317"/>
        <v>1289.2672649043998</v>
      </c>
      <c r="AK1030" s="14">
        <f t="shared" si="322"/>
        <v>96078.230318066024</v>
      </c>
      <c r="AL1030">
        <f t="shared" si="318"/>
        <v>1.1006789287585608</v>
      </c>
      <c r="AM1030">
        <f t="shared" ref="AM1030:AM1093" si="324">AL1030*AM1029</f>
        <v>1.803944111794316E-3</v>
      </c>
      <c r="AN1030" s="15">
        <f t="shared" si="319"/>
        <v>1</v>
      </c>
    </row>
    <row r="1031" spans="1:40" x14ac:dyDescent="0.25">
      <c r="A1031" s="2">
        <v>41017</v>
      </c>
      <c r="B1031" s="2">
        <v>41025</v>
      </c>
      <c r="C1031" t="s">
        <v>15</v>
      </c>
      <c r="D1031">
        <v>5200</v>
      </c>
      <c r="E1031">
        <v>18.75</v>
      </c>
      <c r="F1031">
        <v>21</v>
      </c>
      <c r="G1031">
        <v>15.1</v>
      </c>
      <c r="H1031">
        <v>19.649999999999999</v>
      </c>
      <c r="I1031" t="s">
        <v>16</v>
      </c>
      <c r="J1031">
        <v>158.15</v>
      </c>
      <c r="K1031">
        <v>174</v>
      </c>
      <c r="L1031">
        <v>130.1</v>
      </c>
      <c r="M1031">
        <v>139.30000000000001</v>
      </c>
      <c r="N1031">
        <v>5300</v>
      </c>
      <c r="O1031">
        <v>272.95</v>
      </c>
      <c r="P1031">
        <f>VLOOKUP($A1031,Sheet2!$A:$E,2,0)</f>
        <v>5320.7</v>
      </c>
      <c r="Q1031">
        <f>VLOOKUP($A1031,Sheet2!$A:$E,3,0)</f>
        <v>5342</v>
      </c>
      <c r="R1031">
        <f>VLOOKUP($A1031,Sheet2!$A:$E,4,0)</f>
        <v>5293.45</v>
      </c>
      <c r="S1031">
        <f>VLOOKUP($A1031,Sheet2!$A:$E,5,0)</f>
        <v>5300</v>
      </c>
      <c r="T1031">
        <f t="shared" si="306"/>
        <v>32</v>
      </c>
      <c r="U1031">
        <f t="shared" si="307"/>
        <v>21</v>
      </c>
      <c r="V1031">
        <f t="shared" si="308"/>
        <v>130.1</v>
      </c>
      <c r="W1031">
        <f t="shared" si="309"/>
        <v>157.10000000000036</v>
      </c>
      <c r="X1031" s="5">
        <f t="shared" si="310"/>
        <v>176.9</v>
      </c>
      <c r="Y1031">
        <f t="shared" si="311"/>
        <v>206</v>
      </c>
      <c r="Z1031">
        <f t="shared" si="312"/>
        <v>151.1</v>
      </c>
      <c r="AA1031">
        <f t="shared" si="313"/>
        <v>158.95000000000002</v>
      </c>
      <c r="AB1031">
        <f>IF(Z1031/X1031&lt;'model parameter'!$B$2,'model parameter'!$B$2,IF(Y1031/X1031&gt;'model parameter'!$B$1,'model parameter'!$B$1,AA1031/X1031))</f>
        <v>1.1100000000000001</v>
      </c>
      <c r="AC1031">
        <f t="shared" si="323"/>
        <v>3.5597415189451418</v>
      </c>
      <c r="AD1031">
        <f t="shared" si="321"/>
        <v>10.416876662365917</v>
      </c>
      <c r="AF1031">
        <f t="shared" si="320"/>
        <v>0.85415488976823062</v>
      </c>
      <c r="AG1031">
        <f t="shared" si="314"/>
        <v>1.1644997173544376</v>
      </c>
      <c r="AH1031" s="14">
        <f t="shared" si="315"/>
        <v>13323.577073712151</v>
      </c>
      <c r="AI1031">
        <f t="shared" si="316"/>
        <v>14669.00495113326</v>
      </c>
      <c r="AJ1031" s="14">
        <f t="shared" si="317"/>
        <v>1345.4278774211089</v>
      </c>
      <c r="AK1031" s="14">
        <f t="shared" si="322"/>
        <v>97423.658195487136</v>
      </c>
      <c r="AL1031">
        <f t="shared" si="318"/>
        <v>1.1009809805563164</v>
      </c>
      <c r="AM1031">
        <f t="shared" si="324"/>
        <v>1.9861081570720996E-3</v>
      </c>
      <c r="AN1031" s="15">
        <f t="shared" si="319"/>
        <v>1</v>
      </c>
    </row>
    <row r="1032" spans="1:40" x14ac:dyDescent="0.25">
      <c r="A1032" s="2">
        <v>41018</v>
      </c>
      <c r="B1032" s="2">
        <v>41025</v>
      </c>
      <c r="C1032" t="s">
        <v>15</v>
      </c>
      <c r="D1032">
        <v>5200</v>
      </c>
      <c r="E1032">
        <v>19</v>
      </c>
      <c r="F1032">
        <v>19.7</v>
      </c>
      <c r="G1032">
        <v>9</v>
      </c>
      <c r="H1032">
        <v>10.4</v>
      </c>
      <c r="I1032" t="s">
        <v>16</v>
      </c>
      <c r="J1032">
        <v>147.9</v>
      </c>
      <c r="K1032">
        <v>171</v>
      </c>
      <c r="L1032">
        <v>129.44999999999999</v>
      </c>
      <c r="M1032">
        <v>161.9</v>
      </c>
      <c r="N1032">
        <v>5332.4</v>
      </c>
      <c r="O1032">
        <v>272.95</v>
      </c>
      <c r="P1032">
        <f>VLOOKUP($A1032,Sheet2!$A:$E,2,0)</f>
        <v>5320.6</v>
      </c>
      <c r="Q1032">
        <f>VLOOKUP($A1032,Sheet2!$A:$E,3,0)</f>
        <v>5342.45</v>
      </c>
      <c r="R1032">
        <f>VLOOKUP($A1032,Sheet2!$A:$E,4,0)</f>
        <v>5291.3</v>
      </c>
      <c r="S1032">
        <f>VLOOKUP($A1032,Sheet2!$A:$E,5,0)</f>
        <v>5332.4</v>
      </c>
      <c r="T1032">
        <f t="shared" si="306"/>
        <v>28.550000000000182</v>
      </c>
      <c r="U1032">
        <f t="shared" si="307"/>
        <v>19.7</v>
      </c>
      <c r="V1032">
        <f t="shared" si="308"/>
        <v>129.44999999999999</v>
      </c>
      <c r="W1032">
        <f t="shared" si="309"/>
        <v>151.44999999999982</v>
      </c>
      <c r="X1032" s="5">
        <f t="shared" si="310"/>
        <v>166.9</v>
      </c>
      <c r="Y1032">
        <f t="shared" si="311"/>
        <v>199.55000000000018</v>
      </c>
      <c r="Z1032">
        <f t="shared" si="312"/>
        <v>149.14999999999998</v>
      </c>
      <c r="AA1032">
        <f t="shared" si="313"/>
        <v>172.3</v>
      </c>
      <c r="AB1032">
        <f>IF(Z1032/X1032&lt;'model parameter'!$B$2,'model parameter'!$B$2,IF(Y1032/X1032&gt;'model parameter'!$B$1,'model parameter'!$B$1,AA1032/X1032))</f>
        <v>1.1100000000000001</v>
      </c>
      <c r="AC1032">
        <f t="shared" si="323"/>
        <v>3.9513130860291077</v>
      </c>
      <c r="AD1032">
        <f t="shared" si="321"/>
        <v>10.526876662365916</v>
      </c>
      <c r="AF1032">
        <f t="shared" si="320"/>
        <v>0.89364889155182725</v>
      </c>
      <c r="AG1032">
        <f t="shared" si="314"/>
        <v>1.195626123427203</v>
      </c>
      <c r="AH1032" s="14">
        <f t="shared" si="315"/>
        <v>12573.07531397715</v>
      </c>
      <c r="AI1032">
        <f t="shared" si="316"/>
        <v>13837.110999345057</v>
      </c>
      <c r="AJ1032" s="14">
        <f t="shared" si="317"/>
        <v>1264.0356853679077</v>
      </c>
      <c r="AK1032" s="14">
        <f t="shared" si="322"/>
        <v>98687.693880855048</v>
      </c>
      <c r="AL1032">
        <f t="shared" si="318"/>
        <v>1.1005351239694487</v>
      </c>
      <c r="AM1032">
        <f t="shared" si="324"/>
        <v>2.1857817868600766E-3</v>
      </c>
      <c r="AN1032" s="15">
        <f t="shared" si="319"/>
        <v>1</v>
      </c>
    </row>
    <row r="1033" spans="1:40" x14ac:dyDescent="0.25">
      <c r="A1033" s="2">
        <v>41019</v>
      </c>
      <c r="B1033" s="2">
        <v>41025</v>
      </c>
      <c r="C1033" t="s">
        <v>15</v>
      </c>
      <c r="D1033">
        <v>5200</v>
      </c>
      <c r="E1033">
        <v>12</v>
      </c>
      <c r="F1033">
        <v>36.450000000000003</v>
      </c>
      <c r="G1033">
        <v>8.65</v>
      </c>
      <c r="H1033">
        <v>18.149999999999999</v>
      </c>
      <c r="I1033" t="s">
        <v>16</v>
      </c>
      <c r="J1033">
        <v>151.94999999999999</v>
      </c>
      <c r="K1033">
        <v>159</v>
      </c>
      <c r="L1033">
        <v>64.849999999999994</v>
      </c>
      <c r="M1033">
        <v>116.85</v>
      </c>
      <c r="N1033">
        <v>5290.85</v>
      </c>
      <c r="O1033">
        <v>272.95</v>
      </c>
      <c r="P1033">
        <f>VLOOKUP($A1033,Sheet2!$A:$E,2,0)</f>
        <v>5313.95</v>
      </c>
      <c r="Q1033">
        <f>VLOOKUP($A1033,Sheet2!$A:$E,3,0)</f>
        <v>5336.15</v>
      </c>
      <c r="R1033">
        <f>VLOOKUP($A1033,Sheet2!$A:$E,4,0)</f>
        <v>5245.45</v>
      </c>
      <c r="S1033">
        <f>VLOOKUP($A1033,Sheet2!$A:$E,5,0)</f>
        <v>5290.85</v>
      </c>
      <c r="T1033">
        <f t="shared" si="306"/>
        <v>22.850000000000364</v>
      </c>
      <c r="U1033">
        <f t="shared" si="307"/>
        <v>19.400000000000546</v>
      </c>
      <c r="V1033">
        <f t="shared" si="308"/>
        <v>81.899999999999636</v>
      </c>
      <c r="W1033">
        <f t="shared" si="309"/>
        <v>144.79999999999927</v>
      </c>
      <c r="X1033" s="5">
        <f t="shared" si="310"/>
        <v>163.95</v>
      </c>
      <c r="Y1033">
        <f t="shared" si="311"/>
        <v>181.85000000000036</v>
      </c>
      <c r="Z1033">
        <f t="shared" si="312"/>
        <v>84.25000000000054</v>
      </c>
      <c r="AA1033">
        <f t="shared" si="313"/>
        <v>135</v>
      </c>
      <c r="AB1033">
        <f>IF(Z1033/X1033&lt;'model parameter'!$B$2,'model parameter'!$B$2,IF(Y1033/X1033&gt;'model parameter'!$B$1,'model parameter'!$B$1,AA1033/X1033))</f>
        <v>0.82342177493138158</v>
      </c>
      <c r="AC1033">
        <f t="shared" si="323"/>
        <v>3.2535972346076827</v>
      </c>
      <c r="AD1033">
        <f t="shared" si="321"/>
        <v>10.350298437297297</v>
      </c>
      <c r="AF1033">
        <f t="shared" si="320"/>
        <v>0.51387618176273586</v>
      </c>
      <c r="AG1033">
        <f t="shared" si="314"/>
        <v>1.1091796279353485</v>
      </c>
      <c r="AH1033" s="14">
        <f t="shared" si="315"/>
        <v>12351.677294855324</v>
      </c>
      <c r="AI1033">
        <f t="shared" si="316"/>
        <v>10070.430087369999</v>
      </c>
      <c r="AJ1033" s="14">
        <f t="shared" si="317"/>
        <v>-2281.2472074853249</v>
      </c>
      <c r="AK1033" s="14">
        <f t="shared" si="322"/>
        <v>96406.446673369719</v>
      </c>
      <c r="AL1033">
        <f t="shared" si="318"/>
        <v>0.81530871046675568</v>
      </c>
      <c r="AM1033">
        <f t="shared" si="324"/>
        <v>1.7820869300066101E-3</v>
      </c>
      <c r="AN1033" s="15">
        <f t="shared" si="319"/>
        <v>1</v>
      </c>
    </row>
    <row r="1034" spans="1:40" x14ac:dyDescent="0.25">
      <c r="A1034" s="2">
        <v>41022</v>
      </c>
      <c r="B1034" s="2">
        <v>41025</v>
      </c>
      <c r="C1034" t="s">
        <v>15</v>
      </c>
      <c r="D1034">
        <v>5200</v>
      </c>
      <c r="E1034">
        <v>16.850000000000001</v>
      </c>
      <c r="F1034">
        <v>53.5</v>
      </c>
      <c r="G1034">
        <v>10.55</v>
      </c>
      <c r="H1034">
        <v>46.05</v>
      </c>
      <c r="I1034" t="s">
        <v>16</v>
      </c>
      <c r="J1034">
        <v>102</v>
      </c>
      <c r="K1034">
        <v>122</v>
      </c>
      <c r="L1034">
        <v>35.549999999999997</v>
      </c>
      <c r="M1034">
        <v>44.55</v>
      </c>
      <c r="N1034">
        <v>5200.6000000000004</v>
      </c>
      <c r="O1034">
        <v>272.95</v>
      </c>
      <c r="P1034">
        <f>VLOOKUP($A1034,Sheet2!$A:$E,2,0)</f>
        <v>5277.4</v>
      </c>
      <c r="Q1034">
        <f>VLOOKUP($A1034,Sheet2!$A:$E,3,0)</f>
        <v>5310.55</v>
      </c>
      <c r="R1034">
        <f>VLOOKUP($A1034,Sheet2!$A:$E,4,0)</f>
        <v>5187.1499999999996</v>
      </c>
      <c r="S1034">
        <f>VLOOKUP($A1034,Sheet2!$A:$E,5,0)</f>
        <v>5200.6000000000004</v>
      </c>
      <c r="T1034">
        <f t="shared" si="306"/>
        <v>11.449999999999818</v>
      </c>
      <c r="U1034">
        <f t="shared" si="307"/>
        <v>48.400000000000546</v>
      </c>
      <c r="V1034">
        <f t="shared" si="308"/>
        <v>40.649999999999636</v>
      </c>
      <c r="W1034">
        <f t="shared" si="309"/>
        <v>121.10000000000036</v>
      </c>
      <c r="X1034" s="5">
        <f t="shared" si="310"/>
        <v>118.85</v>
      </c>
      <c r="Y1034">
        <f t="shared" si="311"/>
        <v>133.44999999999982</v>
      </c>
      <c r="Z1034">
        <f t="shared" si="312"/>
        <v>83.950000000000543</v>
      </c>
      <c r="AA1034">
        <f t="shared" si="313"/>
        <v>90.6</v>
      </c>
      <c r="AB1034">
        <f>IF(Z1034/X1034&lt;'model parameter'!$B$2,'model parameter'!$B$2,IF(Y1034/X1034&gt;'model parameter'!$B$1,'model parameter'!$B$1,AA1034/X1034))</f>
        <v>1.1100000000000001</v>
      </c>
      <c r="AC1034">
        <f t="shared" si="323"/>
        <v>3.6114929304145282</v>
      </c>
      <c r="AD1034">
        <f t="shared" si="321"/>
        <v>10.460298437297297</v>
      </c>
      <c r="AF1034">
        <f t="shared" si="320"/>
        <v>0.70635254522507818</v>
      </c>
      <c r="AG1034">
        <f t="shared" si="314"/>
        <v>1.1228439209087069</v>
      </c>
      <c r="AH1034" s="14">
        <f t="shared" si="315"/>
        <v>8966.9143584504764</v>
      </c>
      <c r="AI1034">
        <f t="shared" si="316"/>
        <v>9839.8605610027571</v>
      </c>
      <c r="AJ1034" s="14">
        <f t="shared" si="317"/>
        <v>872.94620255228074</v>
      </c>
      <c r="AK1034" s="14">
        <f t="shared" si="322"/>
        <v>97279.392875922</v>
      </c>
      <c r="AL1034">
        <f t="shared" si="318"/>
        <v>1.0973519058682222</v>
      </c>
      <c r="AM1034">
        <f t="shared" si="324"/>
        <v>1.9555764890656028E-3</v>
      </c>
      <c r="AN1034" s="15">
        <f t="shared" si="319"/>
        <v>1</v>
      </c>
    </row>
    <row r="1035" spans="1:40" x14ac:dyDescent="0.25">
      <c r="A1035" s="2">
        <v>41023</v>
      </c>
      <c r="B1035" s="2">
        <v>41025</v>
      </c>
      <c r="C1035" t="s">
        <v>15</v>
      </c>
      <c r="D1035">
        <v>5200</v>
      </c>
      <c r="E1035">
        <v>39</v>
      </c>
      <c r="F1035">
        <v>50.8</v>
      </c>
      <c r="G1035">
        <v>20.95</v>
      </c>
      <c r="H1035">
        <v>26.4</v>
      </c>
      <c r="I1035" t="s">
        <v>16</v>
      </c>
      <c r="J1035">
        <v>42.5</v>
      </c>
      <c r="K1035">
        <v>59</v>
      </c>
      <c r="L1035">
        <v>35.6</v>
      </c>
      <c r="M1035">
        <v>48.15</v>
      </c>
      <c r="N1035">
        <v>5222.6499999999996</v>
      </c>
      <c r="O1035">
        <v>272.95</v>
      </c>
      <c r="P1035">
        <f>VLOOKUP($A1035,Sheet2!$A:$E,2,0)</f>
        <v>5215.8999999999996</v>
      </c>
      <c r="Q1035">
        <f>VLOOKUP($A1035,Sheet2!$A:$E,3,0)</f>
        <v>5232.3500000000004</v>
      </c>
      <c r="R1035">
        <f>VLOOKUP($A1035,Sheet2!$A:$E,4,0)</f>
        <v>5180.3500000000004</v>
      </c>
      <c r="S1035">
        <f>VLOOKUP($A1035,Sheet2!$A:$E,5,0)</f>
        <v>5222.6499999999996</v>
      </c>
      <c r="T1035">
        <f t="shared" si="306"/>
        <v>26.649999999999636</v>
      </c>
      <c r="U1035">
        <f t="shared" si="307"/>
        <v>50.8</v>
      </c>
      <c r="V1035">
        <f t="shared" si="308"/>
        <v>35.6</v>
      </c>
      <c r="W1035">
        <f t="shared" si="309"/>
        <v>53.300000000000182</v>
      </c>
      <c r="X1035" s="5">
        <f t="shared" si="310"/>
        <v>81.5</v>
      </c>
      <c r="Y1035">
        <f t="shared" si="311"/>
        <v>86.4</v>
      </c>
      <c r="Z1035">
        <f t="shared" si="312"/>
        <v>74.250000000000185</v>
      </c>
      <c r="AA1035">
        <f t="shared" si="313"/>
        <v>74.55</v>
      </c>
      <c r="AB1035">
        <f>IF(Z1035/X1035&lt;'model parameter'!$B$2,'model parameter'!$B$2,IF(Y1035/X1035&gt;'model parameter'!$B$1,'model parameter'!$B$1,AA1035/X1035))</f>
        <v>0.91472392638036804</v>
      </c>
      <c r="AC1035">
        <f t="shared" si="323"/>
        <v>3.3035189934037184</v>
      </c>
      <c r="AD1035">
        <f t="shared" si="321"/>
        <v>10.375022363677665</v>
      </c>
      <c r="AF1035">
        <f t="shared" si="320"/>
        <v>0.91104294478527836</v>
      </c>
      <c r="AG1035">
        <f t="shared" si="314"/>
        <v>1.0601226993865032</v>
      </c>
      <c r="AH1035" s="14">
        <f t="shared" si="315"/>
        <v>6163.7902858402495</v>
      </c>
      <c r="AI1035">
        <f t="shared" si="316"/>
        <v>5539.9805931721003</v>
      </c>
      <c r="AJ1035" s="14">
        <f t="shared" si="317"/>
        <v>-623.80969266814918</v>
      </c>
      <c r="AK1035" s="14">
        <f t="shared" si="322"/>
        <v>96655.583183253853</v>
      </c>
      <c r="AL1035">
        <f t="shared" si="318"/>
        <v>0.89879446513597416</v>
      </c>
      <c r="AM1035">
        <f t="shared" si="324"/>
        <v>1.7576613245222047E-3</v>
      </c>
      <c r="AN1035" s="15">
        <f t="shared" si="319"/>
        <v>0</v>
      </c>
    </row>
    <row r="1036" spans="1:40" x14ac:dyDescent="0.25">
      <c r="A1036" s="2">
        <v>41024</v>
      </c>
      <c r="B1036" s="2">
        <v>41025</v>
      </c>
      <c r="C1036" t="s">
        <v>15</v>
      </c>
      <c r="D1036">
        <v>5200</v>
      </c>
      <c r="E1036">
        <v>29.65</v>
      </c>
      <c r="F1036">
        <v>61.75</v>
      </c>
      <c r="G1036">
        <v>19</v>
      </c>
      <c r="H1036">
        <v>28.4</v>
      </c>
      <c r="I1036" t="s">
        <v>16</v>
      </c>
      <c r="J1036">
        <v>44.95</v>
      </c>
      <c r="K1036">
        <v>53.25</v>
      </c>
      <c r="L1036">
        <v>13.15</v>
      </c>
      <c r="M1036">
        <v>25.85</v>
      </c>
      <c r="N1036">
        <v>5202</v>
      </c>
      <c r="O1036">
        <v>272.95</v>
      </c>
      <c r="P1036">
        <f>VLOOKUP($A1036,Sheet2!$A:$E,2,0)</f>
        <v>5222.2</v>
      </c>
      <c r="Q1036">
        <f>VLOOKUP($A1036,Sheet2!$A:$E,3,0)</f>
        <v>5236.1000000000004</v>
      </c>
      <c r="R1036">
        <f>VLOOKUP($A1036,Sheet2!$A:$E,4,0)</f>
        <v>5160.6499999999996</v>
      </c>
      <c r="S1036">
        <f>VLOOKUP($A1036,Sheet2!$A:$E,5,0)</f>
        <v>5202</v>
      </c>
      <c r="T1036">
        <f t="shared" si="306"/>
        <v>19</v>
      </c>
      <c r="U1036">
        <f t="shared" si="307"/>
        <v>52.5</v>
      </c>
      <c r="V1036">
        <f t="shared" si="308"/>
        <v>22.399999999999636</v>
      </c>
      <c r="W1036">
        <f t="shared" si="309"/>
        <v>53.25</v>
      </c>
      <c r="X1036" s="5">
        <f t="shared" si="310"/>
        <v>74.599999999999994</v>
      </c>
      <c r="Y1036">
        <f t="shared" si="311"/>
        <v>84.149999999999636</v>
      </c>
      <c r="Z1036">
        <f t="shared" si="312"/>
        <v>54.25</v>
      </c>
      <c r="AA1036">
        <f t="shared" si="313"/>
        <v>54.25</v>
      </c>
      <c r="AB1036">
        <f>IF(Z1036/X1036&lt;'model parameter'!$B$2,'model parameter'!$B$2,IF(Y1036/X1036&gt;'model parameter'!$B$1,'model parameter'!$B$1,AA1036/X1036))</f>
        <v>1.1100000000000001</v>
      </c>
      <c r="AC1036">
        <f t="shared" si="323"/>
        <v>3.6669060826781279</v>
      </c>
      <c r="AD1036">
        <f t="shared" si="321"/>
        <v>10.485022363677665</v>
      </c>
      <c r="AF1036">
        <f t="shared" si="320"/>
        <v>0.72721179624664889</v>
      </c>
      <c r="AG1036">
        <f t="shared" si="314"/>
        <v>1.1280160857908799</v>
      </c>
      <c r="AH1036" s="14">
        <f t="shared" si="315"/>
        <v>5645.9440716230993</v>
      </c>
      <c r="AI1036">
        <f t="shared" si="316"/>
        <v>6158.7298243399719</v>
      </c>
      <c r="AJ1036" s="14">
        <f t="shared" si="317"/>
        <v>512.78575271687259</v>
      </c>
      <c r="AK1036" s="14">
        <f t="shared" si="322"/>
        <v>97168.36893597072</v>
      </c>
      <c r="AL1036">
        <f t="shared" si="318"/>
        <v>1.090823739344881</v>
      </c>
      <c r="AM1036">
        <f t="shared" si="324"/>
        <v>1.9172986985171877E-3</v>
      </c>
      <c r="AN1036" s="15">
        <f t="shared" si="319"/>
        <v>1</v>
      </c>
    </row>
    <row r="1037" spans="1:40" s="9" customFormat="1" x14ac:dyDescent="0.25">
      <c r="A1037" s="7">
        <v>41025</v>
      </c>
      <c r="B1037" s="7">
        <v>41025</v>
      </c>
      <c r="C1037" t="s">
        <v>15</v>
      </c>
      <c r="D1037">
        <v>5200</v>
      </c>
      <c r="E1037">
        <v>15.1</v>
      </c>
      <c r="F1037">
        <v>28.4</v>
      </c>
      <c r="G1037">
        <v>7.5</v>
      </c>
      <c r="H1037">
        <v>12.55</v>
      </c>
      <c r="I1037" t="s">
        <v>16</v>
      </c>
      <c r="J1037">
        <v>29</v>
      </c>
      <c r="K1037">
        <v>29</v>
      </c>
      <c r="L1037">
        <v>0.05</v>
      </c>
      <c r="M1037">
        <v>0.65</v>
      </c>
      <c r="N1037">
        <v>5189</v>
      </c>
      <c r="O1037">
        <v>272.95</v>
      </c>
      <c r="P1037">
        <f>VLOOKUP($A1037,Sheet2!$A:$E,2,0)</f>
        <v>5214.75</v>
      </c>
      <c r="Q1037">
        <f>VLOOKUP($A1037,Sheet2!$A:$E,3,0)</f>
        <v>5215.6000000000004</v>
      </c>
      <c r="R1037">
        <f>VLOOKUP($A1037,Sheet2!$A:$E,4,0)</f>
        <v>5179.05</v>
      </c>
      <c r="S1037">
        <f>VLOOKUP($A1037,Sheet2!$A:$E,5,0)</f>
        <v>5189</v>
      </c>
      <c r="T1037">
        <f t="shared" si="306"/>
        <v>13.399999999999636</v>
      </c>
      <c r="U1037">
        <f t="shared" si="307"/>
        <v>21</v>
      </c>
      <c r="V1037">
        <f t="shared" si="308"/>
        <v>7.4499999999998181</v>
      </c>
      <c r="W1037">
        <f t="shared" si="309"/>
        <v>23.100000000000364</v>
      </c>
      <c r="X1037" s="8">
        <f t="shared" si="310"/>
        <v>44.1</v>
      </c>
      <c r="Y1037" s="9">
        <f t="shared" si="311"/>
        <v>44.1</v>
      </c>
      <c r="Z1037" s="9">
        <f t="shared" si="312"/>
        <v>13.200000000000001</v>
      </c>
      <c r="AA1037" s="9">
        <f t="shared" si="313"/>
        <v>13.200000000000001</v>
      </c>
      <c r="AB1037">
        <f>IF(Z1037/X1037&lt;'model parameter'!$B$2,'model parameter'!$B$2,IF(Y1037/X1037&gt;'model parameter'!$B$1,'model parameter'!$B$1,AA1037/X1037))</f>
        <v>0.5</v>
      </c>
      <c r="AC1037" s="9">
        <f t="shared" si="323"/>
        <v>1.8334530413390639</v>
      </c>
      <c r="AD1037">
        <f t="shared" si="321"/>
        <v>9.9850223636776647</v>
      </c>
      <c r="AE1037" s="9">
        <f>WEEKDAY(A1037)</f>
        <v>5</v>
      </c>
      <c r="AF1037">
        <f t="shared" si="320"/>
        <v>0.29931972789115646</v>
      </c>
      <c r="AG1037">
        <f t="shared" si="314"/>
        <v>1</v>
      </c>
      <c r="AH1037" s="14">
        <f t="shared" si="315"/>
        <v>3356.9137044313493</v>
      </c>
      <c r="AI1037">
        <f t="shared" si="316"/>
        <v>1605.3470374171</v>
      </c>
      <c r="AJ1037" s="14">
        <f t="shared" si="317"/>
        <v>-1751.5666670142493</v>
      </c>
      <c r="AK1037" s="14">
        <f t="shared" si="322"/>
        <v>95416.802268956468</v>
      </c>
      <c r="AL1037">
        <f t="shared" si="318"/>
        <v>0.47822112176965859</v>
      </c>
      <c r="AM1037" s="9">
        <f t="shared" si="324"/>
        <v>9.1689273437239589E-4</v>
      </c>
      <c r="AN1037" s="15">
        <f t="shared" si="319"/>
        <v>0</v>
      </c>
    </row>
    <row r="1038" spans="1:40" x14ac:dyDescent="0.25">
      <c r="A1038" s="2">
        <v>41026</v>
      </c>
      <c r="B1038" s="2">
        <v>41060</v>
      </c>
      <c r="C1038" t="s">
        <v>15</v>
      </c>
      <c r="D1038">
        <v>5200</v>
      </c>
      <c r="E1038">
        <v>112.65</v>
      </c>
      <c r="F1038">
        <v>131.69999999999999</v>
      </c>
      <c r="G1038">
        <v>94.7</v>
      </c>
      <c r="H1038">
        <v>106.5</v>
      </c>
      <c r="I1038" t="s">
        <v>16</v>
      </c>
      <c r="J1038">
        <v>131</v>
      </c>
      <c r="K1038">
        <v>143.05000000000001</v>
      </c>
      <c r="L1038">
        <v>98.85</v>
      </c>
      <c r="M1038">
        <v>115.75</v>
      </c>
      <c r="N1038">
        <v>5190.6000000000004</v>
      </c>
      <c r="O1038">
        <v>243.65</v>
      </c>
      <c r="P1038">
        <f>VLOOKUP($A1038,Sheet2!$A:$E,2,0)</f>
        <v>5189</v>
      </c>
      <c r="Q1038">
        <f>VLOOKUP($A1038,Sheet2!$A:$E,3,0)</f>
        <v>5223.05</v>
      </c>
      <c r="R1038">
        <f>VLOOKUP($A1038,Sheet2!$A:$E,4,0)</f>
        <v>5154.3</v>
      </c>
      <c r="S1038">
        <f>VLOOKUP($A1038,Sheet2!$A:$E,5,0)</f>
        <v>5190.6000000000004</v>
      </c>
      <c r="T1038">
        <f t="shared" si="306"/>
        <v>120</v>
      </c>
      <c r="U1038">
        <f t="shared" si="307"/>
        <v>131.69999999999999</v>
      </c>
      <c r="V1038">
        <f t="shared" si="308"/>
        <v>98.85</v>
      </c>
      <c r="W1038">
        <f t="shared" si="309"/>
        <v>117.75</v>
      </c>
      <c r="X1038" s="5">
        <f t="shared" si="310"/>
        <v>243.65</v>
      </c>
      <c r="Y1038">
        <f t="shared" si="311"/>
        <v>263.05</v>
      </c>
      <c r="Z1038">
        <f t="shared" si="312"/>
        <v>212.45</v>
      </c>
      <c r="AA1038">
        <f t="shared" si="313"/>
        <v>222.25</v>
      </c>
      <c r="AB1038">
        <f>IF(Z1038/X1038&lt;'model parameter'!$B$2,'model parameter'!$B$2,IF(Y1038/X1038&gt;'model parameter'!$B$1,'model parameter'!$B$1,AA1038/X1038))</f>
        <v>0.91216909501333876</v>
      </c>
      <c r="AC1038">
        <f t="shared" si="323"/>
        <v>1.6724192014677075</v>
      </c>
      <c r="AD1038">
        <f t="shared" si="321"/>
        <v>9.8971914586910028</v>
      </c>
      <c r="AF1038">
        <f t="shared" si="320"/>
        <v>0.87194746562692382</v>
      </c>
      <c r="AG1038">
        <f t="shared" si="314"/>
        <v>1.0796224091935154</v>
      </c>
      <c r="AH1038" s="14">
        <f t="shared" si="315"/>
        <v>18333.176319943275</v>
      </c>
      <c r="AI1038">
        <f t="shared" si="316"/>
        <v>16609.4163300295</v>
      </c>
      <c r="AJ1038" s="14">
        <f t="shared" si="317"/>
        <v>-1723.7599899137749</v>
      </c>
      <c r="AK1038" s="14">
        <f t="shared" si="322"/>
        <v>93693.042279042696</v>
      </c>
      <c r="AL1038">
        <f t="shared" si="318"/>
        <v>0.90597592256620441</v>
      </c>
      <c r="AM1038">
        <f t="shared" si="324"/>
        <v>8.3068274091728121E-4</v>
      </c>
      <c r="AN1038" s="15">
        <f t="shared" si="319"/>
        <v>0</v>
      </c>
    </row>
    <row r="1039" spans="1:40" x14ac:dyDescent="0.25">
      <c r="A1039" s="2">
        <v>41027</v>
      </c>
      <c r="B1039" s="2">
        <v>41060</v>
      </c>
      <c r="C1039" t="s">
        <v>15</v>
      </c>
      <c r="D1039">
        <v>5200</v>
      </c>
      <c r="E1039">
        <v>103</v>
      </c>
      <c r="F1039">
        <v>103</v>
      </c>
      <c r="G1039">
        <v>89</v>
      </c>
      <c r="H1039">
        <v>92.9</v>
      </c>
      <c r="I1039" t="s">
        <v>16</v>
      </c>
      <c r="J1039">
        <v>112</v>
      </c>
      <c r="K1039">
        <v>128.5</v>
      </c>
      <c r="L1039">
        <v>112</v>
      </c>
      <c r="M1039">
        <v>123.8</v>
      </c>
      <c r="N1039">
        <v>5209</v>
      </c>
      <c r="O1039">
        <v>243.65</v>
      </c>
      <c r="P1039">
        <f>VLOOKUP($A1039,Sheet2!$A:$E,2,0)</f>
        <v>5209.6000000000004</v>
      </c>
      <c r="Q1039">
        <f>VLOOKUP($A1039,Sheet2!$A:$E,3,0)</f>
        <v>5216.3999999999996</v>
      </c>
      <c r="R1039">
        <f>VLOOKUP($A1039,Sheet2!$A:$E,4,0)</f>
        <v>5196.3500000000004</v>
      </c>
      <c r="S1039">
        <f>VLOOKUP($A1039,Sheet2!$A:$E,5,0)</f>
        <v>5209</v>
      </c>
      <c r="T1039">
        <f t="shared" si="306"/>
        <v>112.10000000000036</v>
      </c>
      <c r="U1039">
        <f t="shared" si="307"/>
        <v>103</v>
      </c>
      <c r="V1039">
        <f t="shared" si="308"/>
        <v>112</v>
      </c>
      <c r="W1039">
        <f t="shared" si="309"/>
        <v>105.39999999999964</v>
      </c>
      <c r="X1039" s="5">
        <f t="shared" si="310"/>
        <v>215</v>
      </c>
      <c r="Y1039">
        <f t="shared" si="311"/>
        <v>240.60000000000036</v>
      </c>
      <c r="Z1039">
        <f t="shared" si="312"/>
        <v>194.39999999999964</v>
      </c>
      <c r="AA1039">
        <f t="shared" si="313"/>
        <v>216.7</v>
      </c>
      <c r="AB1039">
        <f>IF(Z1039/X1039&lt;'model parameter'!$B$2,'model parameter'!$B$2,IF(Y1039/X1039&gt;'model parameter'!$B$1,'model parameter'!$B$1,AA1039/X1039))</f>
        <v>1.1100000000000001</v>
      </c>
      <c r="AC1039">
        <f t="shared" si="323"/>
        <v>1.8563853136291555</v>
      </c>
      <c r="AD1039">
        <f t="shared" si="321"/>
        <v>10.007191458691002</v>
      </c>
      <c r="AF1039">
        <f t="shared" si="320"/>
        <v>0.90418604651162626</v>
      </c>
      <c r="AG1039">
        <f t="shared" si="314"/>
        <v>1.1190697674418622</v>
      </c>
      <c r="AH1039" s="14">
        <f t="shared" si="315"/>
        <v>16182.988778302501</v>
      </c>
      <c r="AI1039">
        <f t="shared" si="316"/>
        <v>17838.520907446302</v>
      </c>
      <c r="AJ1039" s="14">
        <f t="shared" si="317"/>
        <v>1655.5321291438013</v>
      </c>
      <c r="AK1039" s="14">
        <f t="shared" si="322"/>
        <v>95348.574408186498</v>
      </c>
      <c r="AL1039">
        <f t="shared" si="318"/>
        <v>1.1023007648230883</v>
      </c>
      <c r="AM1039">
        <f t="shared" si="324"/>
        <v>9.1566222063845838E-4</v>
      </c>
      <c r="AN1039" s="15">
        <f t="shared" si="319"/>
        <v>0</v>
      </c>
    </row>
    <row r="1040" spans="1:40" x14ac:dyDescent="0.25">
      <c r="A1040" s="2">
        <v>41029</v>
      </c>
      <c r="B1040" s="2">
        <v>41060</v>
      </c>
      <c r="C1040" t="s">
        <v>15</v>
      </c>
      <c r="D1040">
        <v>5200</v>
      </c>
      <c r="E1040">
        <v>92.9</v>
      </c>
      <c r="F1040">
        <v>98.95</v>
      </c>
      <c r="G1040">
        <v>70.2</v>
      </c>
      <c r="H1040">
        <v>76.25</v>
      </c>
      <c r="I1040" t="s">
        <v>16</v>
      </c>
      <c r="J1040">
        <v>120.05</v>
      </c>
      <c r="K1040">
        <v>155.25</v>
      </c>
      <c r="L1040">
        <v>120.05</v>
      </c>
      <c r="M1040">
        <v>141.4</v>
      </c>
      <c r="N1040">
        <v>5248.15</v>
      </c>
      <c r="O1040">
        <v>243.65</v>
      </c>
      <c r="P1040">
        <f>VLOOKUP($A1040,Sheet2!$A:$E,2,0)</f>
        <v>5201.45</v>
      </c>
      <c r="Q1040">
        <f>VLOOKUP($A1040,Sheet2!$A:$E,3,0)</f>
        <v>5262.15</v>
      </c>
      <c r="R1040">
        <f>VLOOKUP($A1040,Sheet2!$A:$E,4,0)</f>
        <v>5201.45</v>
      </c>
      <c r="S1040">
        <f>VLOOKUP($A1040,Sheet2!$A:$E,5,0)</f>
        <v>5248.15</v>
      </c>
      <c r="T1040">
        <f t="shared" si="306"/>
        <v>93.100000000000364</v>
      </c>
      <c r="U1040">
        <f t="shared" si="307"/>
        <v>98.95</v>
      </c>
      <c r="V1040">
        <f t="shared" si="308"/>
        <v>120.05</v>
      </c>
      <c r="W1040">
        <f t="shared" si="309"/>
        <v>132.34999999999945</v>
      </c>
      <c r="X1040" s="5">
        <f t="shared" si="310"/>
        <v>212.95</v>
      </c>
      <c r="Y1040">
        <f t="shared" si="311"/>
        <v>248.35000000000036</v>
      </c>
      <c r="Z1040">
        <f t="shared" si="312"/>
        <v>202.54999999999944</v>
      </c>
      <c r="AA1040">
        <f t="shared" si="313"/>
        <v>217.65</v>
      </c>
      <c r="AB1040">
        <f>IF(Z1040/X1040&lt;'model parameter'!$B$2,'model parameter'!$B$2,IF(Y1040/X1040&gt;'model parameter'!$B$1,'model parameter'!$B$1,AA1040/X1040))</f>
        <v>1.1100000000000001</v>
      </c>
      <c r="AC1040">
        <f t="shared" si="323"/>
        <v>2.0605876981283626</v>
      </c>
      <c r="AD1040">
        <f t="shared" si="321"/>
        <v>10.117191458691002</v>
      </c>
      <c r="AF1040">
        <f t="shared" si="320"/>
        <v>0.95116224465836796</v>
      </c>
      <c r="AG1040">
        <f t="shared" si="314"/>
        <v>1.1662362056820867</v>
      </c>
      <c r="AH1040" s="14">
        <f t="shared" si="315"/>
        <v>16029.135917556825</v>
      </c>
      <c r="AI1040">
        <f t="shared" si="316"/>
        <v>17667.982647329718</v>
      </c>
      <c r="AJ1040" s="14">
        <f t="shared" si="317"/>
        <v>1638.846729772893</v>
      </c>
      <c r="AK1040" s="14">
        <f t="shared" si="322"/>
        <v>96987.421137959391</v>
      </c>
      <c r="AL1040">
        <f t="shared" si="318"/>
        <v>1.1022417389310333</v>
      </c>
      <c r="AM1040">
        <f t="shared" si="324"/>
        <v>1.0092811183499857E-3</v>
      </c>
      <c r="AN1040" s="15">
        <f t="shared" si="319"/>
        <v>0</v>
      </c>
    </row>
    <row r="1041" spans="1:40" x14ac:dyDescent="0.25">
      <c r="A1041" s="2">
        <v>41031</v>
      </c>
      <c r="B1041" s="2">
        <v>41060</v>
      </c>
      <c r="C1041" t="s">
        <v>15</v>
      </c>
      <c r="D1041">
        <v>5200</v>
      </c>
      <c r="E1041">
        <v>72.099999999999994</v>
      </c>
      <c r="F1041">
        <v>87.25</v>
      </c>
      <c r="G1041">
        <v>61.6</v>
      </c>
      <c r="H1041">
        <v>81.45</v>
      </c>
      <c r="I1041" t="s">
        <v>16</v>
      </c>
      <c r="J1041">
        <v>148.80000000000001</v>
      </c>
      <c r="K1041">
        <v>161.5</v>
      </c>
      <c r="L1041">
        <v>120.25</v>
      </c>
      <c r="M1041">
        <v>126.85</v>
      </c>
      <c r="N1041">
        <v>5239.1499999999996</v>
      </c>
      <c r="O1041">
        <v>243.65</v>
      </c>
      <c r="P1041">
        <f>VLOOKUP($A1041,Sheet2!$A:$E,2,0)</f>
        <v>5254.3</v>
      </c>
      <c r="Q1041">
        <f>VLOOKUP($A1041,Sheet2!$A:$E,3,0)</f>
        <v>5279.6</v>
      </c>
      <c r="R1041">
        <f>VLOOKUP($A1041,Sheet2!$A:$E,4,0)</f>
        <v>5226.45</v>
      </c>
      <c r="S1041">
        <f>VLOOKUP($A1041,Sheet2!$A:$E,5,0)</f>
        <v>5239.1499999999996</v>
      </c>
      <c r="T1041">
        <f t="shared" si="306"/>
        <v>81.899999999999636</v>
      </c>
      <c r="U1041">
        <f t="shared" si="307"/>
        <v>87.25</v>
      </c>
      <c r="V1041">
        <f t="shared" si="308"/>
        <v>120.25</v>
      </c>
      <c r="W1041">
        <f t="shared" si="309"/>
        <v>141.20000000000073</v>
      </c>
      <c r="X1041" s="5">
        <f t="shared" si="310"/>
        <v>220.9</v>
      </c>
      <c r="Y1041">
        <f t="shared" si="311"/>
        <v>243.39999999999964</v>
      </c>
      <c r="Z1041">
        <f t="shared" si="312"/>
        <v>202.80000000000072</v>
      </c>
      <c r="AA1041">
        <f t="shared" si="313"/>
        <v>208.3</v>
      </c>
      <c r="AB1041">
        <f>IF(Z1041/X1041&lt;'model parameter'!$B$2,'model parameter'!$B$2,IF(Y1041/X1041&gt;'model parameter'!$B$1,'model parameter'!$B$1,AA1041/X1041))</f>
        <v>0.942960615663196</v>
      </c>
      <c r="AC1041">
        <f t="shared" si="323"/>
        <v>1.9430530444551286</v>
      </c>
      <c r="AD1041">
        <f t="shared" si="321"/>
        <v>10.060152074354198</v>
      </c>
      <c r="AF1041">
        <f t="shared" si="320"/>
        <v>0.91806247170665789</v>
      </c>
      <c r="AG1041">
        <f t="shared" si="314"/>
        <v>1.1018560434585769</v>
      </c>
      <c r="AH1041" s="14">
        <f t="shared" si="315"/>
        <v>16625.784816546147</v>
      </c>
      <c r="AI1041">
        <f t="shared" si="316"/>
        <v>15563.927985214599</v>
      </c>
      <c r="AJ1041" s="14">
        <f t="shared" si="317"/>
        <v>-1061.8568313315482</v>
      </c>
      <c r="AK1041" s="14">
        <f t="shared" si="322"/>
        <v>95925.564306627843</v>
      </c>
      <c r="AL1041">
        <f t="shared" si="318"/>
        <v>0.93613192742186957</v>
      </c>
      <c r="AM1041">
        <f t="shared" si="324"/>
        <v>9.4482027863147225E-4</v>
      </c>
      <c r="AN1041" s="15">
        <f t="shared" si="319"/>
        <v>0</v>
      </c>
    </row>
    <row r="1042" spans="1:40" x14ac:dyDescent="0.25">
      <c r="A1042" s="2">
        <v>41032</v>
      </c>
      <c r="B1042" s="2">
        <v>41060</v>
      </c>
      <c r="C1042" t="s">
        <v>15</v>
      </c>
      <c r="D1042">
        <v>5200</v>
      </c>
      <c r="E1042">
        <v>90</v>
      </c>
      <c r="F1042">
        <v>112.8</v>
      </c>
      <c r="G1042">
        <v>88</v>
      </c>
      <c r="H1042">
        <v>104.95</v>
      </c>
      <c r="I1042" t="s">
        <v>16</v>
      </c>
      <c r="J1042">
        <v>97</v>
      </c>
      <c r="K1042">
        <v>121.5</v>
      </c>
      <c r="L1042">
        <v>97</v>
      </c>
      <c r="M1042">
        <v>103.55</v>
      </c>
      <c r="N1042">
        <v>5188.3999999999996</v>
      </c>
      <c r="O1042">
        <v>243.65</v>
      </c>
      <c r="P1042">
        <f>VLOOKUP($A1042,Sheet2!$A:$E,2,0)</f>
        <v>5211.2</v>
      </c>
      <c r="Q1042">
        <f>VLOOKUP($A1042,Sheet2!$A:$E,3,0)</f>
        <v>5217.3</v>
      </c>
      <c r="R1042">
        <f>VLOOKUP($A1042,Sheet2!$A:$E,4,0)</f>
        <v>5180.6499999999996</v>
      </c>
      <c r="S1042">
        <f>VLOOKUP($A1042,Sheet2!$A:$E,5,0)</f>
        <v>5188.3999999999996</v>
      </c>
      <c r="T1042">
        <f t="shared" si="306"/>
        <v>104.19999999999982</v>
      </c>
      <c r="U1042">
        <f t="shared" si="307"/>
        <v>112.8</v>
      </c>
      <c r="V1042">
        <f t="shared" si="308"/>
        <v>97</v>
      </c>
      <c r="W1042">
        <f t="shared" si="309"/>
        <v>105.30000000000018</v>
      </c>
      <c r="X1042" s="5">
        <f t="shared" si="310"/>
        <v>187</v>
      </c>
      <c r="Y1042">
        <f t="shared" si="311"/>
        <v>225.69999999999982</v>
      </c>
      <c r="Z1042">
        <f t="shared" si="312"/>
        <v>187</v>
      </c>
      <c r="AA1042">
        <f t="shared" si="313"/>
        <v>208.5</v>
      </c>
      <c r="AB1042">
        <f>IF(Z1042/X1042&lt;'model parameter'!$B$2,'model parameter'!$B$2,IF(Y1042/X1042&gt;'model parameter'!$B$1,'model parameter'!$B$1,AA1042/X1042))</f>
        <v>1.1100000000000001</v>
      </c>
      <c r="AC1042">
        <f t="shared" si="323"/>
        <v>2.1567888793451928</v>
      </c>
      <c r="AD1042">
        <f t="shared" si="321"/>
        <v>10.170152074354197</v>
      </c>
      <c r="AF1042">
        <f t="shared" si="320"/>
        <v>1</v>
      </c>
      <c r="AG1042">
        <f t="shared" si="314"/>
        <v>1.206951871657753</v>
      </c>
      <c r="AH1042" s="14">
        <f t="shared" si="315"/>
        <v>14081.583851044499</v>
      </c>
      <c r="AI1042">
        <f t="shared" si="316"/>
        <v>15509.217842439341</v>
      </c>
      <c r="AJ1042" s="14">
        <f t="shared" si="317"/>
        <v>1427.6339913948414</v>
      </c>
      <c r="AK1042" s="14">
        <f t="shared" si="322"/>
        <v>97353.198298022689</v>
      </c>
      <c r="AL1042">
        <f t="shared" si="318"/>
        <v>1.101383055094967</v>
      </c>
      <c r="AM1042">
        <f t="shared" si="324"/>
        <v>1.0406090449948089E-3</v>
      </c>
      <c r="AN1042" s="15">
        <f t="shared" si="319"/>
        <v>0</v>
      </c>
    </row>
    <row r="1043" spans="1:40" x14ac:dyDescent="0.25">
      <c r="A1043" s="2">
        <v>41033</v>
      </c>
      <c r="B1043" s="2">
        <v>41060</v>
      </c>
      <c r="C1043" t="s">
        <v>15</v>
      </c>
      <c r="D1043">
        <v>5200</v>
      </c>
      <c r="E1043">
        <v>121</v>
      </c>
      <c r="F1043">
        <v>176.95</v>
      </c>
      <c r="G1043">
        <v>114.75</v>
      </c>
      <c r="H1043">
        <v>165</v>
      </c>
      <c r="I1043" t="s">
        <v>16</v>
      </c>
      <c r="J1043">
        <v>91.95</v>
      </c>
      <c r="K1043">
        <v>96.2</v>
      </c>
      <c r="L1043">
        <v>60.15</v>
      </c>
      <c r="M1043">
        <v>64.7</v>
      </c>
      <c r="N1043">
        <v>5086.8500000000004</v>
      </c>
      <c r="O1043">
        <v>243.65</v>
      </c>
      <c r="P1043">
        <f>VLOOKUP($A1043,Sheet2!$A:$E,2,0)</f>
        <v>5166.6499999999996</v>
      </c>
      <c r="Q1043">
        <f>VLOOKUP($A1043,Sheet2!$A:$E,3,0)</f>
        <v>5177.2</v>
      </c>
      <c r="R1043">
        <f>VLOOKUP($A1043,Sheet2!$A:$E,4,0)</f>
        <v>5070.6000000000004</v>
      </c>
      <c r="S1043">
        <f>VLOOKUP($A1043,Sheet2!$A:$E,5,0)</f>
        <v>5086.8500000000004</v>
      </c>
      <c r="T1043">
        <f t="shared" si="306"/>
        <v>119</v>
      </c>
      <c r="U1043">
        <f t="shared" si="307"/>
        <v>176.95</v>
      </c>
      <c r="V1043">
        <f t="shared" si="308"/>
        <v>60.15</v>
      </c>
      <c r="W1043">
        <f t="shared" si="309"/>
        <v>91.949999999999818</v>
      </c>
      <c r="X1043" s="5">
        <f t="shared" si="310"/>
        <v>212.95</v>
      </c>
      <c r="Y1043">
        <f t="shared" si="311"/>
        <v>237.1</v>
      </c>
      <c r="Z1043">
        <f t="shared" si="312"/>
        <v>206.69999999999982</v>
      </c>
      <c r="AA1043">
        <f t="shared" si="313"/>
        <v>229.7</v>
      </c>
      <c r="AB1043">
        <f>IF(Z1043/X1043&lt;'model parameter'!$B$2,'model parameter'!$B$2,IF(Y1043/X1043&gt;'model parameter'!$B$1,'model parameter'!$B$1,AA1043/X1043))</f>
        <v>1.1100000000000001</v>
      </c>
      <c r="AC1043">
        <f t="shared" si="323"/>
        <v>2.3940356560731644</v>
      </c>
      <c r="AD1043">
        <f t="shared" si="321"/>
        <v>10.280152074354197</v>
      </c>
      <c r="AF1043">
        <f t="shared" si="320"/>
        <v>0.9706503874148853</v>
      </c>
      <c r="AG1043">
        <f t="shared" si="314"/>
        <v>1.11340690302888</v>
      </c>
      <c r="AH1043" s="14">
        <f t="shared" si="315"/>
        <v>16029.135917556825</v>
      </c>
      <c r="AI1043">
        <f t="shared" si="316"/>
        <v>17667.982647329718</v>
      </c>
      <c r="AJ1043" s="14">
        <f t="shared" si="317"/>
        <v>1638.846729772893</v>
      </c>
      <c r="AK1043" s="14">
        <f t="shared" si="322"/>
        <v>98992.045027795582</v>
      </c>
      <c r="AL1043">
        <f t="shared" si="318"/>
        <v>1.1022417389310333</v>
      </c>
      <c r="AM1043">
        <f t="shared" si="324"/>
        <v>1.1470027233024401E-3</v>
      </c>
      <c r="AN1043" s="15">
        <f t="shared" si="319"/>
        <v>0</v>
      </c>
    </row>
    <row r="1044" spans="1:40" x14ac:dyDescent="0.25">
      <c r="A1044" s="2">
        <v>41036</v>
      </c>
      <c r="B1044" s="2">
        <v>41060</v>
      </c>
      <c r="C1044" t="s">
        <v>15</v>
      </c>
      <c r="D1044">
        <v>5200</v>
      </c>
      <c r="E1044">
        <v>203.6</v>
      </c>
      <c r="F1044">
        <v>236</v>
      </c>
      <c r="G1044">
        <v>129</v>
      </c>
      <c r="H1044">
        <v>139.30000000000001</v>
      </c>
      <c r="I1044" t="s">
        <v>16</v>
      </c>
      <c r="J1044">
        <v>50</v>
      </c>
      <c r="K1044">
        <v>69</v>
      </c>
      <c r="L1044">
        <v>36</v>
      </c>
      <c r="M1044">
        <v>64.5</v>
      </c>
      <c r="N1044">
        <v>5114.1499999999996</v>
      </c>
      <c r="O1044">
        <v>243.65</v>
      </c>
      <c r="P1044">
        <f>VLOOKUP($A1044,Sheet2!$A:$E,2,0)</f>
        <v>5017.8</v>
      </c>
      <c r="Q1044">
        <f>VLOOKUP($A1044,Sheet2!$A:$E,3,0)</f>
        <v>5124.75</v>
      </c>
      <c r="R1044">
        <f>VLOOKUP($A1044,Sheet2!$A:$E,4,0)</f>
        <v>4988</v>
      </c>
      <c r="S1044">
        <f>VLOOKUP($A1044,Sheet2!$A:$E,5,0)</f>
        <v>5114.1499999999996</v>
      </c>
      <c r="T1044">
        <f t="shared" si="306"/>
        <v>144.25</v>
      </c>
      <c r="U1044">
        <f t="shared" si="307"/>
        <v>236</v>
      </c>
      <c r="V1044">
        <f t="shared" si="308"/>
        <v>36</v>
      </c>
      <c r="W1044">
        <f t="shared" si="309"/>
        <v>53.75</v>
      </c>
      <c r="X1044" s="5">
        <f t="shared" si="310"/>
        <v>253.6</v>
      </c>
      <c r="Y1044">
        <f t="shared" si="311"/>
        <v>272</v>
      </c>
      <c r="Z1044">
        <f t="shared" si="312"/>
        <v>182.75</v>
      </c>
      <c r="AA1044">
        <f t="shared" si="313"/>
        <v>203.8</v>
      </c>
      <c r="AB1044">
        <f>IF(Z1044/X1044&lt;'model parameter'!$B$2,'model parameter'!$B$2,IF(Y1044/X1044&gt;'model parameter'!$B$1,'model parameter'!$B$1,AA1044/X1044))</f>
        <v>0.80362776025236604</v>
      </c>
      <c r="AC1044">
        <f t="shared" si="323"/>
        <v>1.9239135122543807</v>
      </c>
      <c r="AD1044">
        <f t="shared" si="321"/>
        <v>10.083779834606563</v>
      </c>
      <c r="AF1044">
        <f t="shared" si="320"/>
        <v>0.72062302839116721</v>
      </c>
      <c r="AG1044">
        <f t="shared" si="314"/>
        <v>1.0725552050473186</v>
      </c>
      <c r="AH1044" s="14">
        <f t="shared" si="315"/>
        <v>19079.925570879601</v>
      </c>
      <c r="AI1044">
        <f t="shared" si="316"/>
        <v>15226.673680435599</v>
      </c>
      <c r="AJ1044" s="14">
        <f t="shared" si="317"/>
        <v>-3853.2518904440021</v>
      </c>
      <c r="AK1044" s="14">
        <f t="shared" si="322"/>
        <v>95138.793137351575</v>
      </c>
      <c r="AL1044">
        <f t="shared" si="318"/>
        <v>0.79804680704179687</v>
      </c>
      <c r="AM1044">
        <f t="shared" si="324"/>
        <v>9.1536186099975799E-4</v>
      </c>
      <c r="AN1044" s="15">
        <f t="shared" si="319"/>
        <v>0</v>
      </c>
    </row>
    <row r="1045" spans="1:40" x14ac:dyDescent="0.25">
      <c r="A1045" s="2">
        <v>41037</v>
      </c>
      <c r="B1045" s="2">
        <v>41060</v>
      </c>
      <c r="C1045" t="s">
        <v>15</v>
      </c>
      <c r="D1045">
        <v>5200</v>
      </c>
      <c r="E1045">
        <v>140</v>
      </c>
      <c r="F1045">
        <v>242</v>
      </c>
      <c r="G1045">
        <v>135.94999999999999</v>
      </c>
      <c r="H1045">
        <v>223.85</v>
      </c>
      <c r="I1045" t="s">
        <v>16</v>
      </c>
      <c r="J1045">
        <v>60</v>
      </c>
      <c r="K1045">
        <v>65</v>
      </c>
      <c r="L1045">
        <v>28.8</v>
      </c>
      <c r="M1045">
        <v>32.200000000000003</v>
      </c>
      <c r="N1045">
        <v>4999.95</v>
      </c>
      <c r="O1045">
        <v>243.65</v>
      </c>
      <c r="P1045">
        <f>VLOOKUP($A1045,Sheet2!$A:$E,2,0)</f>
        <v>5114.7</v>
      </c>
      <c r="Q1045">
        <f>VLOOKUP($A1045,Sheet2!$A:$E,3,0)</f>
        <v>5119.95</v>
      </c>
      <c r="R1045">
        <f>VLOOKUP($A1045,Sheet2!$A:$E,4,0)</f>
        <v>4983.6000000000004</v>
      </c>
      <c r="S1045">
        <f>VLOOKUP($A1045,Sheet2!$A:$E,5,0)</f>
        <v>4999.95</v>
      </c>
      <c r="T1045">
        <f t="shared" si="306"/>
        <v>145.05000000000018</v>
      </c>
      <c r="U1045">
        <f t="shared" si="307"/>
        <v>242</v>
      </c>
      <c r="V1045">
        <f t="shared" si="308"/>
        <v>28.8</v>
      </c>
      <c r="W1045">
        <f t="shared" si="309"/>
        <v>55.899999999999636</v>
      </c>
      <c r="X1045" s="5">
        <f t="shared" si="310"/>
        <v>200</v>
      </c>
      <c r="Y1045">
        <f t="shared" si="311"/>
        <v>270.8</v>
      </c>
      <c r="Z1045">
        <f t="shared" si="312"/>
        <v>191.84999999999962</v>
      </c>
      <c r="AA1045">
        <f t="shared" si="313"/>
        <v>256.05</v>
      </c>
      <c r="AB1045">
        <f>IF(Z1045/X1045&lt;'model parameter'!$B$2,'model parameter'!$B$2,IF(Y1045/X1045&gt;'model parameter'!$B$1,'model parameter'!$B$1,AA1045/X1045))</f>
        <v>1.1100000000000001</v>
      </c>
      <c r="AC1045">
        <f t="shared" si="323"/>
        <v>2.1355439986023628</v>
      </c>
      <c r="AD1045">
        <f t="shared" si="321"/>
        <v>10.193779834606563</v>
      </c>
      <c r="AF1045">
        <f t="shared" si="320"/>
        <v>0.95924999999999816</v>
      </c>
      <c r="AG1045">
        <f t="shared" si="314"/>
        <v>1.3540000000000001</v>
      </c>
      <c r="AH1045" s="14">
        <f t="shared" si="315"/>
        <v>15057.2361387</v>
      </c>
      <c r="AI1045">
        <f t="shared" si="316"/>
        <v>16590.679979764005</v>
      </c>
      <c r="AJ1045" s="14">
        <f t="shared" si="317"/>
        <v>1533.443841064005</v>
      </c>
      <c r="AK1045" s="14">
        <f t="shared" si="322"/>
        <v>96672.236978415574</v>
      </c>
      <c r="AL1045">
        <f t="shared" si="318"/>
        <v>1.1018409904008053</v>
      </c>
      <c r="AM1045">
        <f t="shared" si="324"/>
        <v>1.0085832194990977E-3</v>
      </c>
      <c r="AN1045" s="15">
        <f t="shared" si="319"/>
        <v>0</v>
      </c>
    </row>
    <row r="1046" spans="1:40" x14ac:dyDescent="0.25">
      <c r="A1046" s="2">
        <v>41038</v>
      </c>
      <c r="B1046" s="2">
        <v>41060</v>
      </c>
      <c r="C1046" t="s">
        <v>15</v>
      </c>
      <c r="D1046">
        <v>5200</v>
      </c>
      <c r="E1046">
        <v>257.14999999999998</v>
      </c>
      <c r="F1046">
        <v>269.89999999999998</v>
      </c>
      <c r="G1046">
        <v>203.5</v>
      </c>
      <c r="H1046">
        <v>243.55</v>
      </c>
      <c r="I1046" t="s">
        <v>16</v>
      </c>
      <c r="J1046">
        <v>26</v>
      </c>
      <c r="K1046">
        <v>37.4</v>
      </c>
      <c r="L1046">
        <v>25</v>
      </c>
      <c r="M1046">
        <v>28.8</v>
      </c>
      <c r="N1046">
        <v>4974.8</v>
      </c>
      <c r="O1046">
        <v>243.65</v>
      </c>
      <c r="P1046">
        <f>VLOOKUP($A1046,Sheet2!$A:$E,2,0)</f>
        <v>4967.8999999999996</v>
      </c>
      <c r="Q1046">
        <f>VLOOKUP($A1046,Sheet2!$A:$E,3,0)</f>
        <v>5016.25</v>
      </c>
      <c r="R1046">
        <f>VLOOKUP($A1046,Sheet2!$A:$E,4,0)</f>
        <v>4956.45</v>
      </c>
      <c r="S1046">
        <f>VLOOKUP($A1046,Sheet2!$A:$E,5,0)</f>
        <v>4974.8</v>
      </c>
      <c r="T1046">
        <f t="shared" si="306"/>
        <v>221.14999999999964</v>
      </c>
      <c r="U1046">
        <f t="shared" si="307"/>
        <v>268.55000000000018</v>
      </c>
      <c r="V1046">
        <f t="shared" si="308"/>
        <v>26.349999999999454</v>
      </c>
      <c r="W1046">
        <f t="shared" si="309"/>
        <v>19.75</v>
      </c>
      <c r="X1046" s="5">
        <f t="shared" si="310"/>
        <v>283.14999999999998</v>
      </c>
      <c r="Y1046">
        <f t="shared" si="311"/>
        <v>296.24999999999943</v>
      </c>
      <c r="Z1046">
        <f t="shared" si="312"/>
        <v>223.25</v>
      </c>
      <c r="AA1046">
        <f t="shared" si="313"/>
        <v>272.35000000000002</v>
      </c>
      <c r="AB1046">
        <f>IF(Z1046/X1046&lt;'model parameter'!$B$2,'model parameter'!$B$2,IF(Y1046/X1046&gt;'model parameter'!$B$1,'model parameter'!$B$1,AA1046/X1046))</f>
        <v>0.96185767261169008</v>
      </c>
      <c r="AC1046">
        <f t="shared" si="323"/>
        <v>2.0540893802555309</v>
      </c>
      <c r="AD1046">
        <f t="shared" si="321"/>
        <v>10.155637507218252</v>
      </c>
      <c r="AF1046">
        <f t="shared" si="320"/>
        <v>0.78845135087409501</v>
      </c>
      <c r="AG1046">
        <f t="shared" si="314"/>
        <v>1.0462652304432261</v>
      </c>
      <c r="AH1046" s="14">
        <f t="shared" si="315"/>
        <v>21297.658270896522</v>
      </c>
      <c r="AI1046">
        <f t="shared" si="316"/>
        <v>20364.180923235701</v>
      </c>
      <c r="AJ1046" s="14">
        <f t="shared" si="317"/>
        <v>-933.47734766082067</v>
      </c>
      <c r="AK1046" s="14">
        <f t="shared" si="322"/>
        <v>95738.75963075475</v>
      </c>
      <c r="AL1046">
        <f t="shared" si="318"/>
        <v>0.95616995372038494</v>
      </c>
      <c r="AM1046">
        <f t="shared" si="324"/>
        <v>9.6437697031160903E-4</v>
      </c>
      <c r="AN1046" s="15">
        <f t="shared" si="319"/>
        <v>0</v>
      </c>
    </row>
    <row r="1047" spans="1:40" x14ac:dyDescent="0.25">
      <c r="A1047" s="2">
        <v>41039</v>
      </c>
      <c r="B1047" s="2">
        <v>41060</v>
      </c>
      <c r="C1047" t="s">
        <v>15</v>
      </c>
      <c r="D1047">
        <v>5200</v>
      </c>
      <c r="E1047">
        <v>218.4</v>
      </c>
      <c r="F1047">
        <v>274</v>
      </c>
      <c r="G1047">
        <v>193.75</v>
      </c>
      <c r="H1047">
        <v>255.85</v>
      </c>
      <c r="I1047" t="s">
        <v>16</v>
      </c>
      <c r="J1047">
        <v>30</v>
      </c>
      <c r="K1047">
        <v>39</v>
      </c>
      <c r="L1047">
        <v>20.85</v>
      </c>
      <c r="M1047">
        <v>23.25</v>
      </c>
      <c r="N1047">
        <v>4965.7</v>
      </c>
      <c r="O1047">
        <v>243.65</v>
      </c>
      <c r="P1047">
        <f>VLOOKUP($A1047,Sheet2!$A:$E,2,0)</f>
        <v>4984.1499999999996</v>
      </c>
      <c r="Q1047">
        <f>VLOOKUP($A1047,Sheet2!$A:$E,3,0)</f>
        <v>5039.3</v>
      </c>
      <c r="R1047">
        <f>VLOOKUP($A1047,Sheet2!$A:$E,4,0)</f>
        <v>4950.3</v>
      </c>
      <c r="S1047">
        <f>VLOOKUP($A1047,Sheet2!$A:$E,5,0)</f>
        <v>4965.7</v>
      </c>
      <c r="T1047">
        <f t="shared" si="306"/>
        <v>199.69999999999982</v>
      </c>
      <c r="U1047">
        <f t="shared" si="307"/>
        <v>270.55000000000018</v>
      </c>
      <c r="V1047">
        <f t="shared" si="308"/>
        <v>24.300000000000182</v>
      </c>
      <c r="W1047">
        <f t="shared" si="309"/>
        <v>33.050000000000182</v>
      </c>
      <c r="X1047" s="5">
        <f t="shared" si="310"/>
        <v>248.4</v>
      </c>
      <c r="Y1047">
        <f t="shared" si="311"/>
        <v>298.30000000000018</v>
      </c>
      <c r="Z1047">
        <f t="shared" si="312"/>
        <v>226.80000000000018</v>
      </c>
      <c r="AA1047">
        <f t="shared" si="313"/>
        <v>279.10000000000002</v>
      </c>
      <c r="AB1047">
        <f>IF(Z1047/X1047&lt;'model parameter'!$B$2,'model parameter'!$B$2,IF(Y1047/X1047&gt;'model parameter'!$B$1,'model parameter'!$B$1,AA1047/X1047))</f>
        <v>1.1100000000000001</v>
      </c>
      <c r="AC1047">
        <f t="shared" si="323"/>
        <v>2.2800392120836395</v>
      </c>
      <c r="AD1047">
        <f t="shared" si="321"/>
        <v>10.265637507218251</v>
      </c>
      <c r="AF1047">
        <f t="shared" si="320"/>
        <v>0.91304347826087029</v>
      </c>
      <c r="AG1047">
        <f t="shared" si="314"/>
        <v>1.2008856682769733</v>
      </c>
      <c r="AH1047" s="14">
        <f t="shared" si="315"/>
        <v>18689.6646558174</v>
      </c>
      <c r="AI1047">
        <f t="shared" si="316"/>
        <v>20617.046706418892</v>
      </c>
      <c r="AJ1047" s="14">
        <f t="shared" si="317"/>
        <v>1927.3820506014927</v>
      </c>
      <c r="AK1047" s="14">
        <f t="shared" si="322"/>
        <v>97666.141681356239</v>
      </c>
      <c r="AL1047">
        <f t="shared" si="318"/>
        <v>1.1031255555461008</v>
      </c>
      <c r="AM1047">
        <f t="shared" si="324"/>
        <v>1.0638288811308592E-3</v>
      </c>
      <c r="AN1047" s="15">
        <f t="shared" si="319"/>
        <v>0</v>
      </c>
    </row>
    <row r="1048" spans="1:40" x14ac:dyDescent="0.25">
      <c r="A1048" s="2">
        <v>41040</v>
      </c>
      <c r="B1048" s="2">
        <v>41060</v>
      </c>
      <c r="C1048" t="s">
        <v>15</v>
      </c>
      <c r="D1048">
        <v>5200</v>
      </c>
      <c r="E1048">
        <v>267.3</v>
      </c>
      <c r="F1048">
        <v>312.60000000000002</v>
      </c>
      <c r="G1048">
        <v>242.1</v>
      </c>
      <c r="H1048">
        <v>282.05</v>
      </c>
      <c r="I1048" t="s">
        <v>16</v>
      </c>
      <c r="J1048">
        <v>17.100000000000001</v>
      </c>
      <c r="K1048">
        <v>21.95</v>
      </c>
      <c r="L1048">
        <v>14</v>
      </c>
      <c r="M1048">
        <v>15.15</v>
      </c>
      <c r="N1048">
        <v>4928.8999999999996</v>
      </c>
      <c r="O1048">
        <v>243.65</v>
      </c>
      <c r="P1048">
        <f>VLOOKUP($A1048,Sheet2!$A:$E,2,0)</f>
        <v>4938.8500000000004</v>
      </c>
      <c r="Q1048">
        <f>VLOOKUP($A1048,Sheet2!$A:$E,3,0)</f>
        <v>4976.25</v>
      </c>
      <c r="R1048">
        <f>VLOOKUP($A1048,Sheet2!$A:$E,4,0)</f>
        <v>4906.1499999999996</v>
      </c>
      <c r="S1048">
        <f>VLOOKUP($A1048,Sheet2!$A:$E,5,0)</f>
        <v>4928.8999999999996</v>
      </c>
      <c r="T1048">
        <f t="shared" si="306"/>
        <v>245.69999999999982</v>
      </c>
      <c r="U1048">
        <f t="shared" si="307"/>
        <v>307.85000000000036</v>
      </c>
      <c r="V1048">
        <f t="shared" si="308"/>
        <v>18.75</v>
      </c>
      <c r="W1048">
        <f t="shared" si="309"/>
        <v>18.350000000000364</v>
      </c>
      <c r="X1048" s="5">
        <f t="shared" si="310"/>
        <v>284.40000000000003</v>
      </c>
      <c r="Y1048">
        <f t="shared" si="311"/>
        <v>331.35</v>
      </c>
      <c r="Z1048">
        <f t="shared" si="312"/>
        <v>260.45000000000039</v>
      </c>
      <c r="AA1048">
        <f t="shared" si="313"/>
        <v>297.2</v>
      </c>
      <c r="AB1048">
        <f>IF(Z1048/X1048&lt;'model parameter'!$B$2,'model parameter'!$B$2,IF(Y1048/X1048&gt;'model parameter'!$B$1,'model parameter'!$B$1,AA1048/X1048))</f>
        <v>1.1100000000000001</v>
      </c>
      <c r="AC1048">
        <f t="shared" si="323"/>
        <v>2.5308435254128399</v>
      </c>
      <c r="AD1048">
        <f t="shared" si="321"/>
        <v>10.375637507218251</v>
      </c>
      <c r="AF1048">
        <f t="shared" si="320"/>
        <v>0.91578762306610528</v>
      </c>
      <c r="AG1048">
        <f t="shared" si="314"/>
        <v>1.1650843881856539</v>
      </c>
      <c r="AH1048" s="14">
        <f t="shared" si="315"/>
        <v>21391.470990863403</v>
      </c>
      <c r="AI1048">
        <f t="shared" si="316"/>
        <v>23611.864932856413</v>
      </c>
      <c r="AJ1048" s="14">
        <f t="shared" si="317"/>
        <v>2220.3939419930102</v>
      </c>
      <c r="AK1048" s="14">
        <f t="shared" si="322"/>
        <v>99886.535623349249</v>
      </c>
      <c r="AL1048">
        <f t="shared" si="318"/>
        <v>1.1037980951820177</v>
      </c>
      <c r="AM1048">
        <f t="shared" si="324"/>
        <v>1.1742522925918596E-3</v>
      </c>
      <c r="AN1048" s="15">
        <f t="shared" si="319"/>
        <v>0</v>
      </c>
    </row>
    <row r="1049" spans="1:40" x14ac:dyDescent="0.25">
      <c r="A1049" s="2">
        <v>41043</v>
      </c>
      <c r="B1049" s="2">
        <v>41060</v>
      </c>
      <c r="C1049" t="s">
        <v>15</v>
      </c>
      <c r="D1049">
        <v>5200</v>
      </c>
      <c r="E1049">
        <v>282.39999999999998</v>
      </c>
      <c r="F1049">
        <v>390</v>
      </c>
      <c r="G1049">
        <v>264.10000000000002</v>
      </c>
      <c r="H1049">
        <v>310</v>
      </c>
      <c r="I1049" t="s">
        <v>16</v>
      </c>
      <c r="J1049">
        <v>15.8</v>
      </c>
      <c r="K1049">
        <v>15.8</v>
      </c>
      <c r="L1049">
        <v>6.9</v>
      </c>
      <c r="M1049">
        <v>9.3000000000000007</v>
      </c>
      <c r="N1049">
        <v>4907.8</v>
      </c>
      <c r="O1049">
        <v>243.65</v>
      </c>
      <c r="P1049">
        <f>VLOOKUP($A1049,Sheet2!$A:$E,2,0)</f>
        <v>4934.3500000000004</v>
      </c>
      <c r="Q1049">
        <f>VLOOKUP($A1049,Sheet2!$A:$E,3,0)</f>
        <v>4957.2</v>
      </c>
      <c r="R1049">
        <f>VLOOKUP($A1049,Sheet2!$A:$E,4,0)</f>
        <v>4874.5</v>
      </c>
      <c r="S1049">
        <f>VLOOKUP($A1049,Sheet2!$A:$E,5,0)</f>
        <v>4907.8</v>
      </c>
      <c r="T1049">
        <f t="shared" si="306"/>
        <v>264.10000000000002</v>
      </c>
      <c r="U1049">
        <f t="shared" si="307"/>
        <v>332.39999999999964</v>
      </c>
      <c r="V1049">
        <f t="shared" si="308"/>
        <v>64.5</v>
      </c>
      <c r="W1049">
        <f t="shared" si="309"/>
        <v>15.8</v>
      </c>
      <c r="X1049" s="5">
        <f t="shared" si="310"/>
        <v>298.2</v>
      </c>
      <c r="Y1049">
        <f t="shared" si="311"/>
        <v>454.5</v>
      </c>
      <c r="Z1049">
        <f t="shared" si="312"/>
        <v>279.90000000000003</v>
      </c>
      <c r="AA1049">
        <f t="shared" si="313"/>
        <v>319.3</v>
      </c>
      <c r="AB1049">
        <f>IF(Z1049/X1049&lt;'model parameter'!$B$2,'model parameter'!$B$2,IF(Y1049/X1049&gt;'model parameter'!$B$1,'model parameter'!$B$1,AA1049/X1049))</f>
        <v>1.1100000000000001</v>
      </c>
      <c r="AC1049">
        <f t="shared" si="323"/>
        <v>2.8092363132082525</v>
      </c>
      <c r="AD1049">
        <f t="shared" si="321"/>
        <v>10.48563750721825</v>
      </c>
      <c r="AF1049">
        <f t="shared" si="320"/>
        <v>0.9386317907444669</v>
      </c>
      <c r="AG1049">
        <f t="shared" si="314"/>
        <v>1.5241448692152919</v>
      </c>
      <c r="AH1049" s="14">
        <f t="shared" si="315"/>
        <v>22427.1634192977</v>
      </c>
      <c r="AI1049">
        <f t="shared" si="316"/>
        <v>24759.878586324125</v>
      </c>
      <c r="AJ1049" s="14">
        <f t="shared" si="317"/>
        <v>2332.7151670264248</v>
      </c>
      <c r="AK1049" s="14">
        <f t="shared" si="322"/>
        <v>102219.25079037568</v>
      </c>
      <c r="AL1049">
        <f t="shared" si="318"/>
        <v>1.1040129383914514</v>
      </c>
      <c r="AM1049">
        <f t="shared" si="324"/>
        <v>1.2963897239572373E-3</v>
      </c>
      <c r="AN1049" s="15">
        <f t="shared" si="319"/>
        <v>0</v>
      </c>
    </row>
    <row r="1050" spans="1:40" x14ac:dyDescent="0.25">
      <c r="A1050" s="2">
        <v>41044</v>
      </c>
      <c r="B1050" s="2">
        <v>41060</v>
      </c>
      <c r="C1050" t="s">
        <v>15</v>
      </c>
      <c r="D1050">
        <v>5200</v>
      </c>
      <c r="E1050">
        <v>331</v>
      </c>
      <c r="F1050">
        <v>331</v>
      </c>
      <c r="G1050">
        <v>256.55</v>
      </c>
      <c r="H1050">
        <v>267.5</v>
      </c>
      <c r="I1050" t="s">
        <v>16</v>
      </c>
      <c r="J1050">
        <v>8</v>
      </c>
      <c r="K1050">
        <v>13.35</v>
      </c>
      <c r="L1050">
        <v>6.7</v>
      </c>
      <c r="M1050">
        <v>11.4</v>
      </c>
      <c r="N1050">
        <v>4942.8</v>
      </c>
      <c r="O1050">
        <v>243.65</v>
      </c>
      <c r="P1050">
        <f>VLOOKUP($A1050,Sheet2!$A:$E,2,0)</f>
        <v>4869.8500000000004</v>
      </c>
      <c r="Q1050">
        <f>VLOOKUP($A1050,Sheet2!$A:$E,3,0)</f>
        <v>4955.2</v>
      </c>
      <c r="R1050">
        <f>VLOOKUP($A1050,Sheet2!$A:$E,4,0)</f>
        <v>4868.55</v>
      </c>
      <c r="S1050">
        <f>VLOOKUP($A1050,Sheet2!$A:$E,5,0)</f>
        <v>4942.8</v>
      </c>
      <c r="T1050">
        <f t="shared" si="306"/>
        <v>258.15000000000055</v>
      </c>
      <c r="U1050">
        <f t="shared" si="307"/>
        <v>331</v>
      </c>
      <c r="V1050">
        <f t="shared" si="308"/>
        <v>6.7</v>
      </c>
      <c r="W1050">
        <f t="shared" si="309"/>
        <v>11.75</v>
      </c>
      <c r="X1050" s="5">
        <f t="shared" si="310"/>
        <v>339</v>
      </c>
      <c r="Y1050">
        <f t="shared" si="311"/>
        <v>339</v>
      </c>
      <c r="Z1050">
        <f t="shared" si="312"/>
        <v>268.3</v>
      </c>
      <c r="AA1050">
        <f t="shared" si="313"/>
        <v>278.89999999999998</v>
      </c>
      <c r="AB1050">
        <f>IF(Z1050/X1050&lt;'model parameter'!$B$2,'model parameter'!$B$2,IF(Y1050/X1050&gt;'model parameter'!$B$1,'model parameter'!$B$1,AA1050/X1050))</f>
        <v>0.82271386430678461</v>
      </c>
      <c r="AC1050">
        <f t="shared" si="323"/>
        <v>2.311197662990506</v>
      </c>
      <c r="AD1050">
        <f t="shared" si="321"/>
        <v>10.308351371525035</v>
      </c>
      <c r="AF1050">
        <f t="shared" si="320"/>
        <v>0.79144542772861359</v>
      </c>
      <c r="AG1050">
        <f t="shared" si="314"/>
        <v>1</v>
      </c>
      <c r="AH1050" s="14">
        <f t="shared" si="315"/>
        <v>25489.210599016496</v>
      </c>
      <c r="AI1050">
        <f t="shared" si="316"/>
        <v>20855.073300191798</v>
      </c>
      <c r="AJ1050" s="14">
        <f t="shared" si="317"/>
        <v>-4634.1372988246985</v>
      </c>
      <c r="AK1050" s="14">
        <f t="shared" si="322"/>
        <v>97585.113491550976</v>
      </c>
      <c r="AL1050">
        <f t="shared" si="318"/>
        <v>0.81819220015375815</v>
      </c>
      <c r="AM1050">
        <f t="shared" si="324"/>
        <v>1.0606959605012952E-3</v>
      </c>
      <c r="AN1050" s="15">
        <f t="shared" si="319"/>
        <v>0</v>
      </c>
    </row>
    <row r="1051" spans="1:40" x14ac:dyDescent="0.25">
      <c r="A1051" s="2">
        <v>41045</v>
      </c>
      <c r="B1051" s="2">
        <v>41060</v>
      </c>
      <c r="C1051" t="s">
        <v>15</v>
      </c>
      <c r="D1051">
        <v>5200</v>
      </c>
      <c r="E1051">
        <v>334</v>
      </c>
      <c r="F1051">
        <v>375</v>
      </c>
      <c r="G1051">
        <v>326</v>
      </c>
      <c r="H1051">
        <v>346.8</v>
      </c>
      <c r="I1051" t="s">
        <v>16</v>
      </c>
      <c r="J1051">
        <v>7</v>
      </c>
      <c r="K1051">
        <v>8.1</v>
      </c>
      <c r="L1051">
        <v>5.0999999999999996</v>
      </c>
      <c r="M1051">
        <v>5.65</v>
      </c>
      <c r="N1051">
        <v>4858.25</v>
      </c>
      <c r="O1051">
        <v>243.65</v>
      </c>
      <c r="P1051">
        <f>VLOOKUP($A1051,Sheet2!$A:$E,2,0)</f>
        <v>4875.3</v>
      </c>
      <c r="Q1051">
        <f>VLOOKUP($A1051,Sheet2!$A:$E,3,0)</f>
        <v>4882.25</v>
      </c>
      <c r="R1051">
        <f>VLOOKUP($A1051,Sheet2!$A:$E,4,0)</f>
        <v>4837.05</v>
      </c>
      <c r="S1051">
        <f>VLOOKUP($A1051,Sheet2!$A:$E,5,0)</f>
        <v>4858.25</v>
      </c>
      <c r="T1051">
        <f t="shared" si="306"/>
        <v>326</v>
      </c>
      <c r="U1051">
        <f t="shared" si="307"/>
        <v>368.05000000000018</v>
      </c>
      <c r="V1051">
        <f t="shared" si="308"/>
        <v>12.050000000000182</v>
      </c>
      <c r="W1051">
        <f t="shared" si="309"/>
        <v>8.1</v>
      </c>
      <c r="X1051" s="5">
        <f t="shared" si="310"/>
        <v>341</v>
      </c>
      <c r="Y1051">
        <f t="shared" si="311"/>
        <v>387.05000000000018</v>
      </c>
      <c r="Z1051">
        <f t="shared" si="312"/>
        <v>334.1</v>
      </c>
      <c r="AA1051">
        <f t="shared" si="313"/>
        <v>352.45</v>
      </c>
      <c r="AB1051">
        <f>IF(Z1051/X1051&lt;'model parameter'!$B$2,'model parameter'!$B$2,IF(Y1051/X1051&gt;'model parameter'!$B$1,'model parameter'!$B$1,AA1051/X1051))</f>
        <v>1.1100000000000001</v>
      </c>
      <c r="AC1051">
        <f t="shared" si="323"/>
        <v>2.565429405919462</v>
      </c>
      <c r="AD1051">
        <f t="shared" si="321"/>
        <v>10.418351371525034</v>
      </c>
      <c r="AF1051">
        <f t="shared" si="320"/>
        <v>0.97976539589442824</v>
      </c>
      <c r="AG1051">
        <f t="shared" si="314"/>
        <v>1.1350439882697954</v>
      </c>
      <c r="AH1051" s="14">
        <f t="shared" si="315"/>
        <v>25639.310950963496</v>
      </c>
      <c r="AI1051">
        <f t="shared" si="316"/>
        <v>28320.384699977621</v>
      </c>
      <c r="AJ1051" s="14">
        <f t="shared" si="317"/>
        <v>2681.0737490141255</v>
      </c>
      <c r="AK1051" s="14">
        <f t="shared" si="322"/>
        <v>100266.18724056511</v>
      </c>
      <c r="AL1051">
        <f t="shared" si="318"/>
        <v>1.1045688690363722</v>
      </c>
      <c r="AM1051">
        <f t="shared" si="324"/>
        <v>1.1716117374823642E-3</v>
      </c>
      <c r="AN1051" s="15">
        <f t="shared" si="319"/>
        <v>0</v>
      </c>
    </row>
    <row r="1052" spans="1:40" x14ac:dyDescent="0.25">
      <c r="A1052" s="2">
        <v>41046</v>
      </c>
      <c r="B1052" s="2">
        <v>41060</v>
      </c>
      <c r="C1052" t="s">
        <v>15</v>
      </c>
      <c r="D1052">
        <v>5200</v>
      </c>
      <c r="E1052">
        <v>332</v>
      </c>
      <c r="F1052">
        <v>370.9</v>
      </c>
      <c r="G1052">
        <v>292.35000000000002</v>
      </c>
      <c r="H1052">
        <v>349.65</v>
      </c>
      <c r="I1052" t="s">
        <v>16</v>
      </c>
      <c r="J1052">
        <v>7</v>
      </c>
      <c r="K1052">
        <v>7</v>
      </c>
      <c r="L1052">
        <v>3.6</v>
      </c>
      <c r="M1052">
        <v>4.2</v>
      </c>
      <c r="N1052">
        <v>4870.2</v>
      </c>
      <c r="O1052">
        <v>243.65</v>
      </c>
      <c r="P1052">
        <f>VLOOKUP($A1052,Sheet2!$A:$E,2,0)</f>
        <v>4878.6000000000004</v>
      </c>
      <c r="Q1052">
        <f>VLOOKUP($A1052,Sheet2!$A:$E,3,0)</f>
        <v>4922.25</v>
      </c>
      <c r="R1052">
        <f>VLOOKUP($A1052,Sheet2!$A:$E,4,0)</f>
        <v>4850.2</v>
      </c>
      <c r="S1052">
        <f>VLOOKUP($A1052,Sheet2!$A:$E,5,0)</f>
        <v>4870.2</v>
      </c>
      <c r="T1052">
        <f t="shared" si="306"/>
        <v>292.35000000000002</v>
      </c>
      <c r="U1052">
        <f t="shared" si="307"/>
        <v>353.40000000000055</v>
      </c>
      <c r="V1052">
        <f t="shared" si="308"/>
        <v>21.099999999999454</v>
      </c>
      <c r="W1052">
        <f t="shared" si="309"/>
        <v>7</v>
      </c>
      <c r="X1052" s="5">
        <f t="shared" si="310"/>
        <v>339</v>
      </c>
      <c r="Y1052">
        <f t="shared" si="311"/>
        <v>391.99999999999943</v>
      </c>
      <c r="Z1052">
        <f t="shared" si="312"/>
        <v>299.35000000000002</v>
      </c>
      <c r="AA1052">
        <f t="shared" si="313"/>
        <v>353.84999999999997</v>
      </c>
      <c r="AB1052">
        <f>IF(Z1052/X1052&lt;'model parameter'!$B$2,'model parameter'!$B$2,IF(Y1052/X1052&gt;'model parameter'!$B$1,'model parameter'!$B$1,AA1052/X1052))</f>
        <v>1.1100000000000001</v>
      </c>
      <c r="AC1052">
        <f t="shared" si="323"/>
        <v>2.8476266405706032</v>
      </c>
      <c r="AD1052">
        <f t="shared" si="321"/>
        <v>10.528351371525034</v>
      </c>
      <c r="AF1052">
        <f t="shared" si="320"/>
        <v>0.88303834808259596</v>
      </c>
      <c r="AG1052">
        <f t="shared" si="314"/>
        <v>1.1563421828908538</v>
      </c>
      <c r="AH1052" s="14">
        <f t="shared" si="315"/>
        <v>25489.210599016496</v>
      </c>
      <c r="AI1052">
        <f t="shared" si="316"/>
        <v>28154.00590961998</v>
      </c>
      <c r="AJ1052" s="14">
        <f t="shared" si="317"/>
        <v>2664.7953106034838</v>
      </c>
      <c r="AK1052" s="14">
        <f t="shared" si="322"/>
        <v>102930.98255116859</v>
      </c>
      <c r="AL1052">
        <f t="shared" si="318"/>
        <v>1.1045460117429571</v>
      </c>
      <c r="AM1052">
        <f t="shared" si="324"/>
        <v>1.2940990719473818E-3</v>
      </c>
      <c r="AN1052" s="15">
        <f t="shared" si="319"/>
        <v>1</v>
      </c>
    </row>
    <row r="1053" spans="1:40" x14ac:dyDescent="0.25">
      <c r="A1053" s="2">
        <v>41047</v>
      </c>
      <c r="B1053" s="2">
        <v>41060</v>
      </c>
      <c r="C1053" t="s">
        <v>15</v>
      </c>
      <c r="D1053">
        <v>5200</v>
      </c>
      <c r="E1053">
        <v>415</v>
      </c>
      <c r="F1053">
        <v>432.15</v>
      </c>
      <c r="G1053">
        <v>298</v>
      </c>
      <c r="H1053">
        <v>314.64999999999998</v>
      </c>
      <c r="I1053" t="s">
        <v>16</v>
      </c>
      <c r="J1053">
        <v>2.9</v>
      </c>
      <c r="K1053">
        <v>5.95</v>
      </c>
      <c r="L1053">
        <v>2.25</v>
      </c>
      <c r="M1053">
        <v>5.2</v>
      </c>
      <c r="N1053">
        <v>4891.45</v>
      </c>
      <c r="O1053">
        <v>243.65</v>
      </c>
      <c r="P1053">
        <f>VLOOKUP($A1053,Sheet2!$A:$E,2,0)</f>
        <v>4796.3999999999996</v>
      </c>
      <c r="Q1053">
        <f>VLOOKUP($A1053,Sheet2!$A:$E,3,0)</f>
        <v>4908.5</v>
      </c>
      <c r="R1053">
        <f>VLOOKUP($A1053,Sheet2!$A:$E,4,0)</f>
        <v>4788.95</v>
      </c>
      <c r="S1053">
        <f>VLOOKUP($A1053,Sheet2!$A:$E,5,0)</f>
        <v>4891.45</v>
      </c>
      <c r="T1053">
        <f t="shared" si="306"/>
        <v>298</v>
      </c>
      <c r="U1053">
        <f t="shared" si="307"/>
        <v>413.30000000000018</v>
      </c>
      <c r="V1053">
        <f t="shared" si="308"/>
        <v>21.099999999999454</v>
      </c>
      <c r="W1053">
        <f t="shared" si="309"/>
        <v>5.95</v>
      </c>
      <c r="X1053" s="5">
        <f t="shared" si="310"/>
        <v>417.9</v>
      </c>
      <c r="Y1053">
        <f t="shared" si="311"/>
        <v>453.24999999999943</v>
      </c>
      <c r="Z1053">
        <f t="shared" si="312"/>
        <v>303.95</v>
      </c>
      <c r="AA1053">
        <f t="shared" si="313"/>
        <v>319.84999999999997</v>
      </c>
      <c r="AB1053">
        <f>IF(Z1053/X1053&lt;'model parameter'!$B$2,'model parameter'!$B$2,IF(Y1053/X1053&gt;'model parameter'!$B$1,'model parameter'!$B$1,AA1053/X1053))</f>
        <v>0.76537449150514469</v>
      </c>
      <c r="AC1053">
        <f t="shared" si="323"/>
        <v>2.1795007920232288</v>
      </c>
      <c r="AD1053">
        <f t="shared" si="321"/>
        <v>10.293725863030179</v>
      </c>
      <c r="AF1053">
        <f t="shared" si="320"/>
        <v>0.72732711174922227</v>
      </c>
      <c r="AG1053">
        <f t="shared" si="314"/>
        <v>1.0845896147403673</v>
      </c>
      <c r="AH1053" s="14">
        <f t="shared" si="315"/>
        <v>31410.669483325648</v>
      </c>
      <c r="AI1053">
        <f t="shared" si="316"/>
        <v>23924.087473680695</v>
      </c>
      <c r="AJ1053" s="14">
        <f t="shared" si="317"/>
        <v>-7486.5820096449534</v>
      </c>
      <c r="AK1053" s="14">
        <f t="shared" si="322"/>
        <v>95444.400541523646</v>
      </c>
      <c r="AL1053">
        <f t="shared" si="318"/>
        <v>0.76165480924820128</v>
      </c>
      <c r="AM1053">
        <f t="shared" si="324"/>
        <v>9.8565678179235732E-4</v>
      </c>
      <c r="AN1053" s="15">
        <f t="shared" si="319"/>
        <v>0</v>
      </c>
    </row>
    <row r="1054" spans="1:40" x14ac:dyDescent="0.25">
      <c r="A1054" s="2">
        <v>41050</v>
      </c>
      <c r="B1054" s="2">
        <v>41060</v>
      </c>
      <c r="C1054" t="s">
        <v>15</v>
      </c>
      <c r="D1054">
        <v>5200</v>
      </c>
      <c r="E1054">
        <v>308</v>
      </c>
      <c r="F1054">
        <v>319.89999999999998</v>
      </c>
      <c r="G1054">
        <v>273.05</v>
      </c>
      <c r="H1054">
        <v>306.8</v>
      </c>
      <c r="I1054" t="s">
        <v>16</v>
      </c>
      <c r="J1054">
        <v>4.9000000000000004</v>
      </c>
      <c r="K1054">
        <v>6.15</v>
      </c>
      <c r="L1054">
        <v>2.95</v>
      </c>
      <c r="M1054">
        <v>3.55</v>
      </c>
      <c r="N1054">
        <v>4906.05</v>
      </c>
      <c r="O1054">
        <v>243.65</v>
      </c>
      <c r="P1054">
        <f>VLOOKUP($A1054,Sheet2!$A:$E,2,0)</f>
        <v>4888.5</v>
      </c>
      <c r="Q1054">
        <f>VLOOKUP($A1054,Sheet2!$A:$E,3,0)</f>
        <v>4937.5</v>
      </c>
      <c r="R1054">
        <f>VLOOKUP($A1054,Sheet2!$A:$E,4,0)</f>
        <v>4888.5</v>
      </c>
      <c r="S1054">
        <f>VLOOKUP($A1054,Sheet2!$A:$E,5,0)</f>
        <v>4906.05</v>
      </c>
      <c r="T1054">
        <f t="shared" si="306"/>
        <v>273.05</v>
      </c>
      <c r="U1054">
        <f t="shared" si="307"/>
        <v>314.44999999999982</v>
      </c>
      <c r="V1054">
        <f t="shared" si="308"/>
        <v>8.3999999999996362</v>
      </c>
      <c r="W1054">
        <f t="shared" si="309"/>
        <v>6.15</v>
      </c>
      <c r="X1054" s="5">
        <f t="shared" si="310"/>
        <v>312.89999999999998</v>
      </c>
      <c r="Y1054">
        <f t="shared" si="311"/>
        <v>328.29999999999961</v>
      </c>
      <c r="Z1054">
        <f t="shared" si="312"/>
        <v>279.2</v>
      </c>
      <c r="AA1054">
        <f t="shared" si="313"/>
        <v>310.35000000000002</v>
      </c>
      <c r="AB1054">
        <f>IF(Z1054/X1054&lt;'model parameter'!$B$2,'model parameter'!$B$2,IF(Y1054/X1054&gt;'model parameter'!$B$1,'model parameter'!$B$1,AA1054/X1054))</f>
        <v>0.99185043144774698</v>
      </c>
      <c r="AC1054">
        <f t="shared" si="323"/>
        <v>2.1617388009089455</v>
      </c>
      <c r="AD1054">
        <f t="shared" si="321"/>
        <v>10.285576294477925</v>
      </c>
      <c r="AF1054">
        <f t="shared" si="320"/>
        <v>0.8922978587408118</v>
      </c>
      <c r="AG1054">
        <f t="shared" si="314"/>
        <v>1.0492170022371352</v>
      </c>
      <c r="AH1054" s="14">
        <f t="shared" si="315"/>
        <v>23530.401006108146</v>
      </c>
      <c r="AI1054">
        <f t="shared" si="316"/>
        <v>23212.106163591699</v>
      </c>
      <c r="AJ1054" s="14">
        <f t="shared" si="317"/>
        <v>-318.29484251644681</v>
      </c>
      <c r="AK1054" s="14">
        <f t="shared" si="322"/>
        <v>95126.105699007196</v>
      </c>
      <c r="AL1054">
        <f t="shared" si="318"/>
        <v>0.98647303790386653</v>
      </c>
      <c r="AM1054">
        <f t="shared" si="324"/>
        <v>9.7232383986525523E-4</v>
      </c>
      <c r="AN1054" s="15">
        <f t="shared" si="319"/>
        <v>0</v>
      </c>
    </row>
    <row r="1055" spans="1:40" x14ac:dyDescent="0.25">
      <c r="A1055" s="2">
        <v>41051</v>
      </c>
      <c r="B1055" s="2">
        <v>41060</v>
      </c>
      <c r="C1055" t="s">
        <v>15</v>
      </c>
      <c r="D1055">
        <v>5200</v>
      </c>
      <c r="E1055">
        <v>270.8</v>
      </c>
      <c r="F1055">
        <v>369.95</v>
      </c>
      <c r="G1055">
        <v>266.89999999999998</v>
      </c>
      <c r="H1055">
        <v>358.4</v>
      </c>
      <c r="I1055" t="s">
        <v>16</v>
      </c>
      <c r="J1055">
        <v>4.0999999999999996</v>
      </c>
      <c r="K1055">
        <v>4.75</v>
      </c>
      <c r="L1055">
        <v>1.35</v>
      </c>
      <c r="M1055">
        <v>1.45</v>
      </c>
      <c r="N1055">
        <v>4860.5</v>
      </c>
      <c r="O1055">
        <v>243.65</v>
      </c>
      <c r="P1055">
        <f>VLOOKUP($A1055,Sheet2!$A:$E,2,0)</f>
        <v>4954.7</v>
      </c>
      <c r="Q1055">
        <f>VLOOKUP($A1055,Sheet2!$A:$E,3,0)</f>
        <v>4956.3500000000004</v>
      </c>
      <c r="R1055">
        <f>VLOOKUP($A1055,Sheet2!$A:$E,4,0)</f>
        <v>4849.8999999999996</v>
      </c>
      <c r="S1055">
        <f>VLOOKUP($A1055,Sheet2!$A:$E,5,0)</f>
        <v>4860.5</v>
      </c>
      <c r="T1055">
        <f t="shared" si="306"/>
        <v>266.89999999999998</v>
      </c>
      <c r="U1055">
        <f t="shared" si="307"/>
        <v>351.45000000000073</v>
      </c>
      <c r="V1055">
        <f t="shared" si="308"/>
        <v>19.849999999999454</v>
      </c>
      <c r="W1055">
        <f t="shared" si="309"/>
        <v>4.75</v>
      </c>
      <c r="X1055" s="5">
        <f t="shared" si="310"/>
        <v>274.90000000000003</v>
      </c>
      <c r="Y1055">
        <f t="shared" si="311"/>
        <v>389.79999999999944</v>
      </c>
      <c r="Z1055">
        <f t="shared" si="312"/>
        <v>271.64999999999998</v>
      </c>
      <c r="AA1055">
        <f t="shared" si="313"/>
        <v>359.84999999999997</v>
      </c>
      <c r="AB1055">
        <f>IF(Z1055/X1055&lt;'model parameter'!$B$2,'model parameter'!$B$2,IF(Y1055/X1055&gt;'model parameter'!$B$1,'model parameter'!$B$1,AA1055/X1055))</f>
        <v>1.1100000000000001</v>
      </c>
      <c r="AC1055">
        <f t="shared" si="323"/>
        <v>2.3995300690089296</v>
      </c>
      <c r="AD1055">
        <f t="shared" si="321"/>
        <v>10.395576294477925</v>
      </c>
      <c r="AF1055">
        <f t="shared" si="320"/>
        <v>0.98817751909785356</v>
      </c>
      <c r="AG1055">
        <f t="shared" si="314"/>
        <v>1.41797017097126</v>
      </c>
      <c r="AH1055" s="14">
        <f t="shared" si="315"/>
        <v>20678.494319115151</v>
      </c>
      <c r="AI1055">
        <f t="shared" si="316"/>
        <v>22821.565678657622</v>
      </c>
      <c r="AJ1055" s="14">
        <f t="shared" si="317"/>
        <v>2143.0713595424713</v>
      </c>
      <c r="AK1055" s="14">
        <f t="shared" si="322"/>
        <v>97269.177058549671</v>
      </c>
      <c r="AL1055">
        <f t="shared" si="318"/>
        <v>1.1036376888215416</v>
      </c>
      <c r="AM1055">
        <f t="shared" si="324"/>
        <v>1.073093235414977E-3</v>
      </c>
      <c r="AN1055" s="15">
        <f t="shared" si="319"/>
        <v>0</v>
      </c>
    </row>
    <row r="1056" spans="1:40" x14ac:dyDescent="0.25">
      <c r="A1056" s="2">
        <v>41052</v>
      </c>
      <c r="B1056" s="2">
        <v>41060</v>
      </c>
      <c r="C1056" t="s">
        <v>15</v>
      </c>
      <c r="D1056">
        <v>5200</v>
      </c>
      <c r="E1056">
        <v>378.8</v>
      </c>
      <c r="F1056">
        <v>415.25</v>
      </c>
      <c r="G1056">
        <v>363.75</v>
      </c>
      <c r="H1056">
        <v>384.45</v>
      </c>
      <c r="I1056" t="s">
        <v>16</v>
      </c>
      <c r="J1056">
        <v>1.4</v>
      </c>
      <c r="K1056">
        <v>1.5</v>
      </c>
      <c r="L1056">
        <v>0.95</v>
      </c>
      <c r="M1056">
        <v>1.1499999999999999</v>
      </c>
      <c r="N1056">
        <v>4835.6499999999996</v>
      </c>
      <c r="O1056">
        <v>243.65</v>
      </c>
      <c r="P1056">
        <f>VLOOKUP($A1056,Sheet2!$A:$E,2,0)</f>
        <v>4843</v>
      </c>
      <c r="Q1056">
        <f>VLOOKUP($A1056,Sheet2!$A:$E,3,0)</f>
        <v>4853.75</v>
      </c>
      <c r="R1056">
        <f>VLOOKUP($A1056,Sheet2!$A:$E,4,0)</f>
        <v>4803.95</v>
      </c>
      <c r="S1056">
        <f>VLOOKUP($A1056,Sheet2!$A:$E,5,0)</f>
        <v>4835.6499999999996</v>
      </c>
      <c r="T1056">
        <f t="shared" si="306"/>
        <v>363.75</v>
      </c>
      <c r="U1056">
        <f t="shared" si="307"/>
        <v>397</v>
      </c>
      <c r="V1056">
        <f t="shared" si="308"/>
        <v>19.199999999999818</v>
      </c>
      <c r="W1056">
        <f t="shared" si="309"/>
        <v>1.5</v>
      </c>
      <c r="X1056" s="5">
        <f t="shared" si="310"/>
        <v>380.2</v>
      </c>
      <c r="Y1056">
        <f t="shared" si="311"/>
        <v>434.44999999999982</v>
      </c>
      <c r="Z1056">
        <f t="shared" si="312"/>
        <v>365.25</v>
      </c>
      <c r="AA1056">
        <f t="shared" si="313"/>
        <v>385.59999999999997</v>
      </c>
      <c r="AB1056">
        <f>IF(Z1056/X1056&lt;'model parameter'!$B$2,'model parameter'!$B$2,IF(Y1056/X1056&gt;'model parameter'!$B$1,'model parameter'!$B$1,AA1056/X1056))</f>
        <v>1.1100000000000001</v>
      </c>
      <c r="AC1056">
        <f t="shared" si="323"/>
        <v>2.6634783765999122</v>
      </c>
      <c r="AD1056">
        <f t="shared" si="321"/>
        <v>10.505576294477924</v>
      </c>
      <c r="AF1056">
        <f t="shared" si="320"/>
        <v>0.96067859021567603</v>
      </c>
      <c r="AG1056">
        <f t="shared" si="314"/>
        <v>1.1426880589163593</v>
      </c>
      <c r="AH1056" s="14">
        <f t="shared" si="315"/>
        <v>28581.277849124697</v>
      </c>
      <c r="AI1056">
        <f t="shared" si="316"/>
        <v>31581.408990987369</v>
      </c>
      <c r="AJ1056" s="14">
        <f t="shared" si="317"/>
        <v>3000.1311418626719</v>
      </c>
      <c r="AK1056" s="14">
        <f t="shared" si="322"/>
        <v>100269.30820041234</v>
      </c>
      <c r="AL1056">
        <f t="shared" si="318"/>
        <v>1.10496840476132</v>
      </c>
      <c r="AM1056">
        <f t="shared" si="324"/>
        <v>1.1857341204966508E-3</v>
      </c>
      <c r="AN1056" s="15">
        <f t="shared" si="319"/>
        <v>0</v>
      </c>
    </row>
    <row r="1057" spans="1:40" x14ac:dyDescent="0.25">
      <c r="A1057" s="2">
        <v>41053</v>
      </c>
      <c r="B1057" s="2">
        <v>41060</v>
      </c>
      <c r="C1057" t="s">
        <v>15</v>
      </c>
      <c r="D1057">
        <v>5200</v>
      </c>
      <c r="E1057">
        <v>365</v>
      </c>
      <c r="F1057">
        <v>385</v>
      </c>
      <c r="G1057">
        <v>274</v>
      </c>
      <c r="H1057">
        <v>287.2</v>
      </c>
      <c r="I1057" t="s">
        <v>16</v>
      </c>
      <c r="J1057">
        <v>1.35</v>
      </c>
      <c r="K1057">
        <v>2</v>
      </c>
      <c r="L1057">
        <v>1</v>
      </c>
      <c r="M1057">
        <v>1.75</v>
      </c>
      <c r="N1057">
        <v>4921.3999999999996</v>
      </c>
      <c r="O1057">
        <v>243.65</v>
      </c>
      <c r="P1057">
        <f>VLOOKUP($A1057,Sheet2!$A:$E,2,0)</f>
        <v>4863.3999999999996</v>
      </c>
      <c r="Q1057">
        <f>VLOOKUP($A1057,Sheet2!$A:$E,3,0)</f>
        <v>4931.8999999999996</v>
      </c>
      <c r="R1057">
        <f>VLOOKUP($A1057,Sheet2!$A:$E,4,0)</f>
        <v>4830.1499999999996</v>
      </c>
      <c r="S1057">
        <f>VLOOKUP($A1057,Sheet2!$A:$E,5,0)</f>
        <v>4921.3999999999996</v>
      </c>
      <c r="T1057">
        <f t="shared" si="306"/>
        <v>274</v>
      </c>
      <c r="U1057">
        <f t="shared" si="307"/>
        <v>370.85000000000036</v>
      </c>
      <c r="V1057">
        <f t="shared" si="308"/>
        <v>15.149999999999636</v>
      </c>
      <c r="W1057">
        <f t="shared" si="309"/>
        <v>2</v>
      </c>
      <c r="X1057" s="5">
        <f t="shared" si="310"/>
        <v>366.35</v>
      </c>
      <c r="Y1057">
        <f t="shared" si="311"/>
        <v>400.14999999999964</v>
      </c>
      <c r="Z1057">
        <f t="shared" si="312"/>
        <v>276</v>
      </c>
      <c r="AA1057">
        <f t="shared" si="313"/>
        <v>288.95</v>
      </c>
      <c r="AB1057">
        <f>IF(Z1057/X1057&lt;'model parameter'!$B$2,'model parameter'!$B$2,IF(Y1057/X1057&gt;'model parameter'!$B$1,'model parameter'!$B$1,AA1057/X1057))</f>
        <v>0.78872662754196798</v>
      </c>
      <c r="AC1057">
        <f t="shared" si="323"/>
        <v>2.1007563175066046</v>
      </c>
      <c r="AD1057">
        <f t="shared" si="321"/>
        <v>10.294302922019892</v>
      </c>
      <c r="AF1057">
        <f t="shared" si="320"/>
        <v>0.75337791729220682</v>
      </c>
      <c r="AG1057">
        <f t="shared" si="314"/>
        <v>1.0922614985669432</v>
      </c>
      <c r="AH1057" s="14">
        <f t="shared" si="315"/>
        <v>27541.832911891725</v>
      </c>
      <c r="AI1057">
        <f t="shared" si="316"/>
        <v>21608.274580864898</v>
      </c>
      <c r="AJ1057" s="14">
        <f t="shared" si="317"/>
        <v>-5933.5583310268266</v>
      </c>
      <c r="AK1057" s="14">
        <f t="shared" si="322"/>
        <v>94335.749869385516</v>
      </c>
      <c r="AL1057">
        <f t="shared" si="318"/>
        <v>0.78456196615495055</v>
      </c>
      <c r="AM1057">
        <f t="shared" si="324"/>
        <v>9.3028189291386343E-4</v>
      </c>
      <c r="AN1057" s="15">
        <f t="shared" si="319"/>
        <v>0</v>
      </c>
    </row>
    <row r="1058" spans="1:40" x14ac:dyDescent="0.25">
      <c r="A1058" s="2">
        <v>41054</v>
      </c>
      <c r="B1058" s="2">
        <v>41060</v>
      </c>
      <c r="C1058" t="s">
        <v>15</v>
      </c>
      <c r="D1058">
        <v>5200</v>
      </c>
      <c r="E1058">
        <v>306</v>
      </c>
      <c r="F1058">
        <v>319.64999999999998</v>
      </c>
      <c r="G1058">
        <v>265.2</v>
      </c>
      <c r="H1058">
        <v>281.64999999999998</v>
      </c>
      <c r="I1058" t="s">
        <v>16</v>
      </c>
      <c r="J1058">
        <v>1.5</v>
      </c>
      <c r="K1058">
        <v>1.9</v>
      </c>
      <c r="L1058">
        <v>1.1000000000000001</v>
      </c>
      <c r="M1058">
        <v>1.25</v>
      </c>
      <c r="N1058">
        <v>4920.3999999999996</v>
      </c>
      <c r="O1058">
        <v>243.65</v>
      </c>
      <c r="P1058">
        <f>VLOOKUP($A1058,Sheet2!$A:$E,2,0)</f>
        <v>4905.95</v>
      </c>
      <c r="Q1058">
        <f>VLOOKUP($A1058,Sheet2!$A:$E,3,0)</f>
        <v>4935.8</v>
      </c>
      <c r="R1058">
        <f>VLOOKUP($A1058,Sheet2!$A:$E,4,0)</f>
        <v>4889.3500000000004</v>
      </c>
      <c r="S1058">
        <f>VLOOKUP($A1058,Sheet2!$A:$E,5,0)</f>
        <v>4920.3999999999996</v>
      </c>
      <c r="T1058">
        <f t="shared" si="306"/>
        <v>266.09999999999945</v>
      </c>
      <c r="U1058">
        <f t="shared" si="307"/>
        <v>311.75</v>
      </c>
      <c r="V1058">
        <f t="shared" si="308"/>
        <v>9</v>
      </c>
      <c r="W1058">
        <f t="shared" si="309"/>
        <v>1</v>
      </c>
      <c r="X1058" s="5">
        <f t="shared" si="310"/>
        <v>307.5</v>
      </c>
      <c r="Y1058">
        <f t="shared" si="311"/>
        <v>328.65</v>
      </c>
      <c r="Z1058">
        <f t="shared" si="312"/>
        <v>266.2</v>
      </c>
      <c r="AA1058">
        <f t="shared" si="313"/>
        <v>282.89999999999998</v>
      </c>
      <c r="AB1058">
        <f>IF(Z1058/X1058&lt;'model parameter'!$B$2,'model parameter'!$B$2,IF(Y1058/X1058&gt;'model parameter'!$B$1,'model parameter'!$B$1,AA1058/X1058))</f>
        <v>0.91999999999999993</v>
      </c>
      <c r="AC1058">
        <f t="shared" si="323"/>
        <v>1.9326958121060762</v>
      </c>
      <c r="AD1058">
        <f t="shared" si="321"/>
        <v>10.214302922019892</v>
      </c>
      <c r="AF1058">
        <f t="shared" si="320"/>
        <v>0.86569105691056902</v>
      </c>
      <c r="AG1058">
        <f t="shared" si="314"/>
        <v>1.0687804878048779</v>
      </c>
      <c r="AH1058" s="14">
        <f t="shared" si="315"/>
        <v>23125.130055851252</v>
      </c>
      <c r="AI1058">
        <f t="shared" si="316"/>
        <v>21154.854904439799</v>
      </c>
      <c r="AJ1058" s="14">
        <f t="shared" si="317"/>
        <v>-1970.2751514114534</v>
      </c>
      <c r="AK1058" s="14">
        <f t="shared" si="322"/>
        <v>92365.474717974066</v>
      </c>
      <c r="AL1058">
        <f t="shared" si="318"/>
        <v>0.91479939154275491</v>
      </c>
      <c r="AM1058">
        <f t="shared" si="324"/>
        <v>8.5102130960084451E-4</v>
      </c>
      <c r="AN1058" s="15">
        <f t="shared" si="319"/>
        <v>0</v>
      </c>
    </row>
    <row r="1059" spans="1:40" x14ac:dyDescent="0.25">
      <c r="A1059" s="2">
        <v>41057</v>
      </c>
      <c r="B1059" s="2">
        <v>41060</v>
      </c>
      <c r="C1059" t="s">
        <v>15</v>
      </c>
      <c r="D1059">
        <v>5200</v>
      </c>
      <c r="E1059">
        <v>265</v>
      </c>
      <c r="F1059">
        <v>271.25</v>
      </c>
      <c r="G1059">
        <v>211</v>
      </c>
      <c r="H1059">
        <v>220.15</v>
      </c>
      <c r="I1059" t="s">
        <v>16</v>
      </c>
      <c r="J1059">
        <v>1.25</v>
      </c>
      <c r="K1059">
        <v>1.3</v>
      </c>
      <c r="L1059">
        <v>0.75</v>
      </c>
      <c r="M1059">
        <v>1.05</v>
      </c>
      <c r="N1059">
        <v>4985.6499999999996</v>
      </c>
      <c r="O1059">
        <v>243.65</v>
      </c>
      <c r="P1059">
        <f>VLOOKUP($A1059,Sheet2!$A:$E,2,0)</f>
        <v>4931.7</v>
      </c>
      <c r="Q1059">
        <f>VLOOKUP($A1059,Sheet2!$A:$E,3,0)</f>
        <v>4994.95</v>
      </c>
      <c r="R1059">
        <f>VLOOKUP($A1059,Sheet2!$A:$E,4,0)</f>
        <v>4931.3</v>
      </c>
      <c r="S1059">
        <f>VLOOKUP($A1059,Sheet2!$A:$E,5,0)</f>
        <v>4985.6499999999996</v>
      </c>
      <c r="T1059">
        <f t="shared" si="306"/>
        <v>211</v>
      </c>
      <c r="U1059">
        <f t="shared" si="307"/>
        <v>269.44999999999982</v>
      </c>
      <c r="V1059">
        <f t="shared" si="308"/>
        <v>2.5500000000001819</v>
      </c>
      <c r="W1059">
        <f t="shared" si="309"/>
        <v>1.3</v>
      </c>
      <c r="X1059" s="5">
        <f t="shared" si="310"/>
        <v>266.25</v>
      </c>
      <c r="Y1059">
        <f t="shared" si="311"/>
        <v>273.80000000000018</v>
      </c>
      <c r="Z1059">
        <f t="shared" si="312"/>
        <v>212.3</v>
      </c>
      <c r="AA1059">
        <f t="shared" si="313"/>
        <v>221.20000000000002</v>
      </c>
      <c r="AB1059">
        <f>IF(Z1059/X1059&lt;'model parameter'!$B$2,'model parameter'!$B$2,IF(Y1059/X1059&gt;'model parameter'!$B$1,'model parameter'!$B$1,AA1059/X1059))</f>
        <v>0.83079812206572778</v>
      </c>
      <c r="AC1059">
        <f t="shared" si="323"/>
        <v>1.6056800512220248</v>
      </c>
      <c r="AD1059">
        <f t="shared" si="321"/>
        <v>10.045101044085619</v>
      </c>
      <c r="AF1059">
        <f t="shared" si="320"/>
        <v>0.79737089201877942</v>
      </c>
      <c r="AG1059">
        <f t="shared" si="314"/>
        <v>1.0283568075117377</v>
      </c>
      <c r="AH1059" s="14">
        <f t="shared" si="315"/>
        <v>20029.310296944375</v>
      </c>
      <c r="AI1059">
        <f t="shared" si="316"/>
        <v>16530.723658914401</v>
      </c>
      <c r="AJ1059" s="14">
        <f t="shared" si="317"/>
        <v>-3498.586638029974</v>
      </c>
      <c r="AK1059" s="14">
        <f t="shared" si="322"/>
        <v>88866.888079944096</v>
      </c>
      <c r="AL1059">
        <f t="shared" si="318"/>
        <v>0.8253266544797746</v>
      </c>
      <c r="AM1059">
        <f t="shared" si="324"/>
        <v>7.0237057034386145E-4</v>
      </c>
      <c r="AN1059" s="15">
        <f t="shared" si="319"/>
        <v>0</v>
      </c>
    </row>
    <row r="1060" spans="1:40" x14ac:dyDescent="0.25">
      <c r="A1060" s="2">
        <v>41058</v>
      </c>
      <c r="B1060" s="2">
        <v>41060</v>
      </c>
      <c r="C1060" t="s">
        <v>15</v>
      </c>
      <c r="D1060">
        <v>5200</v>
      </c>
      <c r="E1060">
        <v>201.1</v>
      </c>
      <c r="F1060">
        <v>228</v>
      </c>
      <c r="G1060">
        <v>190</v>
      </c>
      <c r="H1060">
        <v>212.75</v>
      </c>
      <c r="I1060" t="s">
        <v>16</v>
      </c>
      <c r="J1060">
        <v>1.25</v>
      </c>
      <c r="K1060">
        <v>1.5</v>
      </c>
      <c r="L1060">
        <v>0.5</v>
      </c>
      <c r="M1060">
        <v>0.6</v>
      </c>
      <c r="N1060">
        <v>4990.1000000000004</v>
      </c>
      <c r="O1060">
        <v>243.65</v>
      </c>
      <c r="P1060">
        <f>VLOOKUP($A1060,Sheet2!$A:$E,2,0)</f>
        <v>5005.3500000000004</v>
      </c>
      <c r="Q1060">
        <f>VLOOKUP($A1060,Sheet2!$A:$E,3,0)</f>
        <v>5020.1499999999996</v>
      </c>
      <c r="R1060">
        <f>VLOOKUP($A1060,Sheet2!$A:$E,4,0)</f>
        <v>4982.1499999999996</v>
      </c>
      <c r="S1060">
        <f>VLOOKUP($A1060,Sheet2!$A:$E,5,0)</f>
        <v>4990.1000000000004</v>
      </c>
      <c r="T1060">
        <f t="shared" si="306"/>
        <v>190</v>
      </c>
      <c r="U1060">
        <f t="shared" si="307"/>
        <v>218.35000000000036</v>
      </c>
      <c r="V1060">
        <f t="shared" si="308"/>
        <v>10.149999999999636</v>
      </c>
      <c r="W1060">
        <f t="shared" si="309"/>
        <v>1.5</v>
      </c>
      <c r="X1060" s="5">
        <f t="shared" si="310"/>
        <v>202.35</v>
      </c>
      <c r="Y1060">
        <f t="shared" si="311"/>
        <v>238.14999999999964</v>
      </c>
      <c r="Z1060">
        <f t="shared" si="312"/>
        <v>191.5</v>
      </c>
      <c r="AA1060">
        <f t="shared" si="313"/>
        <v>213.35</v>
      </c>
      <c r="AB1060">
        <f>IF(Z1060/X1060&lt;'model parameter'!$B$2,'model parameter'!$B$2,IF(Y1060/X1060&gt;'model parameter'!$B$1,'model parameter'!$B$1,AA1060/X1060))</f>
        <v>1.1100000000000001</v>
      </c>
      <c r="AC1060">
        <f t="shared" si="323"/>
        <v>1.7823048568564477</v>
      </c>
      <c r="AD1060">
        <f t="shared" si="321"/>
        <v>10.155101044085619</v>
      </c>
      <c r="AF1060">
        <f t="shared" si="320"/>
        <v>0.94638003459352604</v>
      </c>
      <c r="AG1060">
        <f t="shared" si="314"/>
        <v>1.1769211761798846</v>
      </c>
      <c r="AH1060" s="14">
        <f t="shared" si="315"/>
        <v>15233.604052237724</v>
      </c>
      <c r="AI1060">
        <f t="shared" si="316"/>
        <v>16786.175058434226</v>
      </c>
      <c r="AJ1060" s="14">
        <f t="shared" si="317"/>
        <v>1552.5710061965019</v>
      </c>
      <c r="AK1060" s="14">
        <f t="shared" si="322"/>
        <v>90419.459086140603</v>
      </c>
      <c r="AL1060">
        <f t="shared" si="318"/>
        <v>1.1019175108446144</v>
      </c>
      <c r="AM1060">
        <f t="shared" si="324"/>
        <v>7.7395443056381993E-4</v>
      </c>
      <c r="AN1060" s="15">
        <f t="shared" si="319"/>
        <v>0</v>
      </c>
    </row>
    <row r="1061" spans="1:40" x14ac:dyDescent="0.25">
      <c r="A1061" s="2">
        <v>41059</v>
      </c>
      <c r="B1061" s="2">
        <v>41060</v>
      </c>
      <c r="C1061" t="s">
        <v>15</v>
      </c>
      <c r="D1061">
        <v>5200</v>
      </c>
      <c r="E1061">
        <v>259.05</v>
      </c>
      <c r="F1061">
        <v>270.39999999999998</v>
      </c>
      <c r="G1061">
        <v>234.15</v>
      </c>
      <c r="H1061">
        <v>265.60000000000002</v>
      </c>
      <c r="I1061" t="s">
        <v>16</v>
      </c>
      <c r="J1061">
        <v>0.4</v>
      </c>
      <c r="K1061">
        <v>0.45</v>
      </c>
      <c r="L1061">
        <v>0.2</v>
      </c>
      <c r="M1061">
        <v>0.25</v>
      </c>
      <c r="N1061">
        <v>4950.75</v>
      </c>
      <c r="O1061">
        <v>243.65</v>
      </c>
      <c r="P1061">
        <f>VLOOKUP($A1061,Sheet2!$A:$E,2,0)</f>
        <v>4964.25</v>
      </c>
      <c r="Q1061">
        <f>VLOOKUP($A1061,Sheet2!$A:$E,3,0)</f>
        <v>4982.25</v>
      </c>
      <c r="R1061">
        <f>VLOOKUP($A1061,Sheet2!$A:$E,4,0)</f>
        <v>4944.8999999999996</v>
      </c>
      <c r="S1061">
        <f>VLOOKUP($A1061,Sheet2!$A:$E,5,0)</f>
        <v>4950.75</v>
      </c>
      <c r="T1061">
        <f t="shared" si="306"/>
        <v>234.15</v>
      </c>
      <c r="U1061">
        <f t="shared" si="307"/>
        <v>255.30000000000018</v>
      </c>
      <c r="V1061">
        <f t="shared" si="308"/>
        <v>15.299999999999272</v>
      </c>
      <c r="W1061">
        <f t="shared" si="309"/>
        <v>0.45</v>
      </c>
      <c r="X1061" s="5">
        <f t="shared" si="310"/>
        <v>259.45</v>
      </c>
      <c r="Y1061">
        <f t="shared" si="311"/>
        <v>285.69999999999925</v>
      </c>
      <c r="Z1061">
        <f t="shared" si="312"/>
        <v>234.6</v>
      </c>
      <c r="AA1061">
        <f t="shared" si="313"/>
        <v>265.85000000000002</v>
      </c>
      <c r="AB1061">
        <f>IF(Z1061/X1061&lt;'model parameter'!$B$2,'model parameter'!$B$2,IF(Y1061/X1061&gt;'model parameter'!$B$1,'model parameter'!$B$1,AA1061/X1061))</f>
        <v>1.0246675660050106</v>
      </c>
      <c r="AC1061">
        <f t="shared" si="323"/>
        <v>1.8262699795540052</v>
      </c>
      <c r="AD1061">
        <f t="shared" si="321"/>
        <v>10.17976861009063</v>
      </c>
      <c r="AF1061">
        <f t="shared" si="320"/>
        <v>0.90422046637116982</v>
      </c>
      <c r="AG1061">
        <f t="shared" si="314"/>
        <v>1.1011755636924234</v>
      </c>
      <c r="AH1061" s="14">
        <f t="shared" si="315"/>
        <v>19518.969100324575</v>
      </c>
      <c r="AI1061">
        <f t="shared" si="316"/>
        <v>19877.0358163327</v>
      </c>
      <c r="AJ1061" s="14">
        <f t="shared" si="317"/>
        <v>358.06671600812479</v>
      </c>
      <c r="AK1061" s="14">
        <f t="shared" si="322"/>
        <v>90777.525802148724</v>
      </c>
      <c r="AL1061">
        <f t="shared" si="318"/>
        <v>1.0183445505839841</v>
      </c>
      <c r="AM1061">
        <f t="shared" si="324"/>
        <v>7.8815227676499653E-4</v>
      </c>
      <c r="AN1061" s="15">
        <f t="shared" si="319"/>
        <v>0</v>
      </c>
    </row>
    <row r="1062" spans="1:40" x14ac:dyDescent="0.25">
      <c r="A1062" s="2">
        <v>41060</v>
      </c>
      <c r="B1062" s="2">
        <v>41060</v>
      </c>
      <c r="C1062" t="s">
        <v>15</v>
      </c>
      <c r="D1062">
        <v>5200</v>
      </c>
      <c r="E1062">
        <v>285.2</v>
      </c>
      <c r="F1062">
        <v>312.05</v>
      </c>
      <c r="G1062">
        <v>271</v>
      </c>
      <c r="H1062">
        <v>281.3</v>
      </c>
      <c r="I1062" t="s">
        <v>16</v>
      </c>
      <c r="J1062">
        <v>0.1</v>
      </c>
      <c r="K1062">
        <v>0.15</v>
      </c>
      <c r="L1062">
        <v>0.05</v>
      </c>
      <c r="M1062">
        <v>0.05</v>
      </c>
      <c r="N1062">
        <v>4924.25</v>
      </c>
      <c r="O1062">
        <v>243.65</v>
      </c>
      <c r="P1062">
        <f>VLOOKUP($A1062,Sheet2!$A:$E,2,0)</f>
        <v>4896.1000000000004</v>
      </c>
      <c r="Q1062">
        <f>VLOOKUP($A1062,Sheet2!$A:$E,3,0)</f>
        <v>4949.25</v>
      </c>
      <c r="R1062">
        <f>VLOOKUP($A1062,Sheet2!$A:$E,4,0)</f>
        <v>4883.55</v>
      </c>
      <c r="S1062">
        <f>VLOOKUP($A1062,Sheet2!$A:$E,5,0)</f>
        <v>4924.25</v>
      </c>
      <c r="T1062">
        <f t="shared" si="306"/>
        <v>271</v>
      </c>
      <c r="U1062">
        <f t="shared" si="307"/>
        <v>312.05</v>
      </c>
      <c r="V1062">
        <f t="shared" si="308"/>
        <v>0.05</v>
      </c>
      <c r="W1062">
        <f t="shared" si="309"/>
        <v>0.15</v>
      </c>
      <c r="X1062" s="5">
        <f t="shared" si="310"/>
        <v>285.3</v>
      </c>
      <c r="Y1062">
        <f t="shared" si="311"/>
        <v>312.10000000000002</v>
      </c>
      <c r="Z1062">
        <f t="shared" si="312"/>
        <v>271.14999999999998</v>
      </c>
      <c r="AA1062">
        <f t="shared" si="313"/>
        <v>281.35000000000002</v>
      </c>
      <c r="AB1062">
        <f>IF(Z1062/X1062&lt;'model parameter'!$B$2,'model parameter'!$B$2,IF(Y1062/X1062&gt;'model parameter'!$B$1,'model parameter'!$B$1,AA1062/X1062))</f>
        <v>0.98615492464072907</v>
      </c>
      <c r="AC1062">
        <f t="shared" si="323"/>
        <v>1.8009851340607057</v>
      </c>
      <c r="AD1062">
        <f t="shared" si="321"/>
        <v>10.165923534731359</v>
      </c>
      <c r="AF1062">
        <f t="shared" si="320"/>
        <v>0.950403084472485</v>
      </c>
      <c r="AG1062">
        <f t="shared" si="314"/>
        <v>1.0939362075008763</v>
      </c>
      <c r="AH1062" s="14">
        <f t="shared" si="315"/>
        <v>21459.016149239545</v>
      </c>
      <c r="AI1062">
        <f t="shared" si="316"/>
        <v>21038.689532793698</v>
      </c>
      <c r="AJ1062" s="14">
        <f t="shared" si="317"/>
        <v>-420.32661644584732</v>
      </c>
      <c r="AK1062" s="14">
        <f t="shared" si="322"/>
        <v>90357.199185702877</v>
      </c>
      <c r="AL1062">
        <f t="shared" si="318"/>
        <v>0.98041258678764065</v>
      </c>
      <c r="AM1062">
        <f t="shared" si="324"/>
        <v>7.7271441244573878E-4</v>
      </c>
      <c r="AN1062" s="15">
        <f t="shared" si="319"/>
        <v>0</v>
      </c>
    </row>
    <row r="1063" spans="1:40" x14ac:dyDescent="0.25">
      <c r="A1063" s="2">
        <v>41061</v>
      </c>
      <c r="B1063" s="2">
        <v>41088</v>
      </c>
      <c r="C1063" t="s">
        <v>15</v>
      </c>
      <c r="D1063">
        <v>4900</v>
      </c>
      <c r="E1063">
        <v>124.8</v>
      </c>
      <c r="F1063">
        <v>173.6</v>
      </c>
      <c r="G1063">
        <v>121.35</v>
      </c>
      <c r="H1063">
        <v>166.55</v>
      </c>
      <c r="I1063" t="s">
        <v>16</v>
      </c>
      <c r="J1063">
        <v>132.94999999999999</v>
      </c>
      <c r="K1063">
        <v>132.94999999999999</v>
      </c>
      <c r="L1063">
        <v>86.65</v>
      </c>
      <c r="M1063">
        <v>90.3</v>
      </c>
      <c r="N1063">
        <v>4841.6000000000004</v>
      </c>
      <c r="O1063">
        <v>257.75</v>
      </c>
      <c r="P1063">
        <f>VLOOKUP($A1063,Sheet2!$A:$E,2,0)</f>
        <v>4910.8500000000004</v>
      </c>
      <c r="Q1063">
        <f>VLOOKUP($A1063,Sheet2!$A:$E,3,0)</f>
        <v>4925</v>
      </c>
      <c r="R1063">
        <f>VLOOKUP($A1063,Sheet2!$A:$E,4,0)</f>
        <v>4831.75</v>
      </c>
      <c r="S1063">
        <f>VLOOKUP($A1063,Sheet2!$A:$E,5,0)</f>
        <v>4841.6000000000004</v>
      </c>
      <c r="T1063">
        <f t="shared" si="306"/>
        <v>121.35</v>
      </c>
      <c r="U1063">
        <f t="shared" si="307"/>
        <v>154.89999999999964</v>
      </c>
      <c r="V1063">
        <f t="shared" si="308"/>
        <v>105.35000000000036</v>
      </c>
      <c r="W1063">
        <f t="shared" si="309"/>
        <v>132.94999999999999</v>
      </c>
      <c r="X1063" s="5">
        <f t="shared" si="310"/>
        <v>257.75</v>
      </c>
      <c r="Y1063">
        <f t="shared" si="311"/>
        <v>278.95000000000039</v>
      </c>
      <c r="Z1063">
        <f t="shared" si="312"/>
        <v>241.54999999999964</v>
      </c>
      <c r="AA1063">
        <f t="shared" si="313"/>
        <v>256.85000000000002</v>
      </c>
      <c r="AB1063">
        <f>IF(Z1063/X1063&lt;'model parameter'!$B$2,'model parameter'!$B$2,IF(Y1063/X1063&gt;'model parameter'!$B$1,'model parameter'!$B$1,AA1063/X1063))</f>
        <v>0.99650824442289043</v>
      </c>
      <c r="AC1063">
        <f t="shared" si="323"/>
        <v>1.7946965341745578</v>
      </c>
      <c r="AD1063">
        <f t="shared" si="321"/>
        <v>10.16243177915425</v>
      </c>
      <c r="AF1063">
        <f t="shared" si="320"/>
        <v>0.93714839961202578</v>
      </c>
      <c r="AG1063">
        <f t="shared" si="314"/>
        <v>1.0822502424830276</v>
      </c>
      <c r="AH1063" s="14">
        <f t="shared" si="315"/>
        <v>19391.383801169624</v>
      </c>
      <c r="AI1063">
        <f t="shared" si="316"/>
        <v>19202.527206774699</v>
      </c>
      <c r="AJ1063" s="14">
        <f t="shared" si="317"/>
        <v>-188.8565943949252</v>
      </c>
      <c r="AK1063" s="14">
        <f t="shared" si="322"/>
        <v>90168.342591307955</v>
      </c>
      <c r="AL1063">
        <f t="shared" si="318"/>
        <v>0.99026079849012461</v>
      </c>
      <c r="AM1063">
        <f t="shared" si="324"/>
        <v>7.6518879107334472E-4</v>
      </c>
      <c r="AN1063" s="15">
        <f t="shared" si="319"/>
        <v>0</v>
      </c>
    </row>
    <row r="1064" spans="1:40" x14ac:dyDescent="0.25">
      <c r="A1064" s="2">
        <v>41064</v>
      </c>
      <c r="B1064" s="2">
        <v>41088</v>
      </c>
      <c r="C1064" t="s">
        <v>15</v>
      </c>
      <c r="D1064">
        <v>4900</v>
      </c>
      <c r="E1064">
        <v>200.1</v>
      </c>
      <c r="F1064">
        <v>209.45</v>
      </c>
      <c r="G1064">
        <v>142.75</v>
      </c>
      <c r="H1064">
        <v>149.94999999999999</v>
      </c>
      <c r="I1064" t="s">
        <v>16</v>
      </c>
      <c r="J1064">
        <v>75.099999999999994</v>
      </c>
      <c r="K1064">
        <v>93.3</v>
      </c>
      <c r="L1064">
        <v>61.55</v>
      </c>
      <c r="M1064">
        <v>89.4</v>
      </c>
      <c r="N1064">
        <v>4848.1499999999996</v>
      </c>
      <c r="O1064">
        <v>257.75</v>
      </c>
      <c r="P1064">
        <f>VLOOKUP($A1064,Sheet2!$A:$E,2,0)</f>
        <v>4797.3</v>
      </c>
      <c r="Q1064">
        <f>VLOOKUP($A1064,Sheet2!$A:$E,3,0)</f>
        <v>4858.3</v>
      </c>
      <c r="R1064">
        <f>VLOOKUP($A1064,Sheet2!$A:$E,4,0)</f>
        <v>4770.3500000000004</v>
      </c>
      <c r="S1064">
        <f>VLOOKUP($A1064,Sheet2!$A:$E,5,0)</f>
        <v>4848.1499999999996</v>
      </c>
      <c r="T1064">
        <f t="shared" si="306"/>
        <v>142.75</v>
      </c>
      <c r="U1064">
        <f t="shared" si="307"/>
        <v>191.19999999999982</v>
      </c>
      <c r="V1064">
        <f t="shared" si="308"/>
        <v>79.800000000000182</v>
      </c>
      <c r="W1064">
        <f t="shared" si="309"/>
        <v>93.3</v>
      </c>
      <c r="X1064" s="5">
        <f t="shared" si="310"/>
        <v>275.2</v>
      </c>
      <c r="Y1064">
        <f t="shared" si="311"/>
        <v>289.25000000000017</v>
      </c>
      <c r="Z1064">
        <f t="shared" si="312"/>
        <v>236.05</v>
      </c>
      <c r="AA1064">
        <f t="shared" si="313"/>
        <v>239.35</v>
      </c>
      <c r="AB1064">
        <f>IF(Z1064/X1064&lt;'model parameter'!$B$2,'model parameter'!$B$2,IF(Y1064/X1064&gt;'model parameter'!$B$1,'model parameter'!$B$1,AA1064/X1064))</f>
        <v>0.86973110465116277</v>
      </c>
      <c r="AC1064">
        <f t="shared" si="323"/>
        <v>1.5609033991812513</v>
      </c>
      <c r="AD1064">
        <f t="shared" si="321"/>
        <v>10.032162883805412</v>
      </c>
      <c r="AF1064">
        <f t="shared" si="320"/>
        <v>0.85773982558139539</v>
      </c>
      <c r="AG1064">
        <f t="shared" si="314"/>
        <v>1.051053779069768</v>
      </c>
      <c r="AH1064" s="14">
        <f t="shared" si="315"/>
        <v>20701.009371907199</v>
      </c>
      <c r="AI1064">
        <f t="shared" si="316"/>
        <v>17890.982688189699</v>
      </c>
      <c r="AJ1064" s="14">
        <f t="shared" si="317"/>
        <v>-2810.0266837175004</v>
      </c>
      <c r="AK1064" s="14">
        <f t="shared" si="322"/>
        <v>87358.315907590455</v>
      </c>
      <c r="AL1064">
        <f t="shared" si="318"/>
        <v>0.8642565377739061</v>
      </c>
      <c r="AM1064">
        <f t="shared" si="324"/>
        <v>6.6131941531644969E-4</v>
      </c>
      <c r="AN1064" s="15">
        <f t="shared" si="319"/>
        <v>0</v>
      </c>
    </row>
    <row r="1065" spans="1:40" x14ac:dyDescent="0.25">
      <c r="A1065" s="2">
        <v>41065</v>
      </c>
      <c r="B1065" s="2">
        <v>41088</v>
      </c>
      <c r="C1065" t="s">
        <v>15</v>
      </c>
      <c r="D1065">
        <v>4900</v>
      </c>
      <c r="E1065">
        <v>140</v>
      </c>
      <c r="F1065">
        <v>160.94999999999999</v>
      </c>
      <c r="G1065">
        <v>125.6</v>
      </c>
      <c r="H1065">
        <v>144.9</v>
      </c>
      <c r="I1065" t="s">
        <v>16</v>
      </c>
      <c r="J1065">
        <v>94</v>
      </c>
      <c r="K1065">
        <v>102</v>
      </c>
      <c r="L1065">
        <v>82</v>
      </c>
      <c r="M1065">
        <v>88.85</v>
      </c>
      <c r="N1065">
        <v>4863.3</v>
      </c>
      <c r="O1065">
        <v>257.75</v>
      </c>
      <c r="P1065">
        <f>VLOOKUP($A1065,Sheet2!$A:$E,2,0)</f>
        <v>4869.45</v>
      </c>
      <c r="Q1065">
        <f>VLOOKUP($A1065,Sheet2!$A:$E,3,0)</f>
        <v>4898.95</v>
      </c>
      <c r="R1065">
        <f>VLOOKUP($A1065,Sheet2!$A:$E,4,0)</f>
        <v>4847.7</v>
      </c>
      <c r="S1065">
        <f>VLOOKUP($A1065,Sheet2!$A:$E,5,0)</f>
        <v>4863.3</v>
      </c>
      <c r="T1065">
        <f t="shared" si="306"/>
        <v>125.6</v>
      </c>
      <c r="U1065">
        <f t="shared" si="307"/>
        <v>134.30000000000018</v>
      </c>
      <c r="V1065">
        <f t="shared" si="308"/>
        <v>108.64999999999964</v>
      </c>
      <c r="W1065">
        <f t="shared" si="309"/>
        <v>102</v>
      </c>
      <c r="X1065" s="5">
        <f t="shared" si="310"/>
        <v>234</v>
      </c>
      <c r="Y1065">
        <f t="shared" si="311"/>
        <v>269.59999999999962</v>
      </c>
      <c r="Z1065">
        <f t="shared" si="312"/>
        <v>216.30000000000018</v>
      </c>
      <c r="AA1065">
        <f t="shared" si="313"/>
        <v>233.75</v>
      </c>
      <c r="AB1065">
        <f>IF(Z1065/X1065&lt;'model parameter'!$B$2,'model parameter'!$B$2,IF(Y1065/X1065&gt;'model parameter'!$B$1,'model parameter'!$B$1,AA1065/X1065))</f>
        <v>1.1100000000000001</v>
      </c>
      <c r="AC1065">
        <f t="shared" si="323"/>
        <v>1.732602773091189</v>
      </c>
      <c r="AD1065">
        <f t="shared" si="321"/>
        <v>10.142162883805412</v>
      </c>
      <c r="AF1065">
        <f t="shared" si="320"/>
        <v>0.92435897435897518</v>
      </c>
      <c r="AG1065">
        <f t="shared" si="314"/>
        <v>1.1521367521367505</v>
      </c>
      <c r="AH1065" s="14">
        <f t="shared" si="315"/>
        <v>17608.942121798998</v>
      </c>
      <c r="AI1065">
        <f t="shared" si="316"/>
        <v>19419.119415843878</v>
      </c>
      <c r="AJ1065" s="14">
        <f t="shared" si="317"/>
        <v>1810.1772940448791</v>
      </c>
      <c r="AK1065" s="14">
        <f t="shared" si="322"/>
        <v>89168.493201635341</v>
      </c>
      <c r="AL1065">
        <f t="shared" si="318"/>
        <v>1.1027987531291825</v>
      </c>
      <c r="AM1065">
        <f t="shared" si="324"/>
        <v>7.2930222663110075E-4</v>
      </c>
      <c r="AN1065" s="15">
        <f t="shared" si="319"/>
        <v>0</v>
      </c>
    </row>
    <row r="1066" spans="1:40" x14ac:dyDescent="0.25">
      <c r="A1066" s="2">
        <v>41066</v>
      </c>
      <c r="B1066" s="2">
        <v>41088</v>
      </c>
      <c r="C1066" t="s">
        <v>15</v>
      </c>
      <c r="D1066">
        <v>4900</v>
      </c>
      <c r="E1066">
        <v>130.30000000000001</v>
      </c>
      <c r="F1066">
        <v>130.35</v>
      </c>
      <c r="G1066">
        <v>77.45</v>
      </c>
      <c r="H1066">
        <v>80.900000000000006</v>
      </c>
      <c r="I1066" t="s">
        <v>16</v>
      </c>
      <c r="J1066">
        <v>102</v>
      </c>
      <c r="K1066">
        <v>162.25</v>
      </c>
      <c r="L1066">
        <v>100</v>
      </c>
      <c r="M1066">
        <v>157.65</v>
      </c>
      <c r="N1066">
        <v>4997.1000000000004</v>
      </c>
      <c r="O1066">
        <v>257.75</v>
      </c>
      <c r="P1066">
        <f>VLOOKUP($A1066,Sheet2!$A:$E,2,0)</f>
        <v>4886.6499999999996</v>
      </c>
      <c r="Q1066">
        <f>VLOOKUP($A1066,Sheet2!$A:$E,3,0)</f>
        <v>5010.45</v>
      </c>
      <c r="R1066">
        <f>VLOOKUP($A1066,Sheet2!$A:$E,4,0)</f>
        <v>4886.1499999999996</v>
      </c>
      <c r="S1066">
        <f>VLOOKUP($A1066,Sheet2!$A:$E,5,0)</f>
        <v>4997.1000000000004</v>
      </c>
      <c r="T1066">
        <f t="shared" si="306"/>
        <v>77.45</v>
      </c>
      <c r="U1066">
        <f t="shared" si="307"/>
        <v>113.85000000000036</v>
      </c>
      <c r="V1066">
        <f t="shared" si="308"/>
        <v>116.5</v>
      </c>
      <c r="W1066">
        <f t="shared" si="309"/>
        <v>162.25</v>
      </c>
      <c r="X1066" s="5">
        <f t="shared" si="310"/>
        <v>232.3</v>
      </c>
      <c r="Y1066">
        <f t="shared" si="311"/>
        <v>246.85</v>
      </c>
      <c r="Z1066">
        <f t="shared" si="312"/>
        <v>213.85000000000036</v>
      </c>
      <c r="AA1066">
        <f t="shared" si="313"/>
        <v>238.55</v>
      </c>
      <c r="AB1066">
        <f>IF(Z1066/X1066&lt;'model parameter'!$B$2,'model parameter'!$B$2,IF(Y1066/X1066&gt;'model parameter'!$B$1,'model parameter'!$B$1,AA1066/X1066))</f>
        <v>1.0269048643994834</v>
      </c>
      <c r="AC1066">
        <f t="shared" si="323"/>
        <v>1.7792182157593763</v>
      </c>
      <c r="AD1066">
        <f t="shared" si="321"/>
        <v>10.169067748204895</v>
      </c>
      <c r="AF1066">
        <f t="shared" si="320"/>
        <v>0.92057684029272646</v>
      </c>
      <c r="AG1066">
        <f t="shared" si="314"/>
        <v>1.0626345243219972</v>
      </c>
      <c r="AH1066" s="14">
        <f t="shared" si="315"/>
        <v>17481.356822644047</v>
      </c>
      <c r="AI1066">
        <f t="shared" si="316"/>
        <v>17831.026367340099</v>
      </c>
      <c r="AJ1066" s="14">
        <f t="shared" si="317"/>
        <v>349.66954469605116</v>
      </c>
      <c r="AK1066" s="14">
        <f t="shared" si="322"/>
        <v>89518.162746331393</v>
      </c>
      <c r="AL1066">
        <f t="shared" si="318"/>
        <v>1.0200024259125651</v>
      </c>
      <c r="AM1066">
        <f t="shared" si="324"/>
        <v>7.4389004038715812E-4</v>
      </c>
      <c r="AN1066" s="15">
        <f t="shared" si="319"/>
        <v>0</v>
      </c>
    </row>
    <row r="1067" spans="1:40" x14ac:dyDescent="0.25">
      <c r="A1067" s="2">
        <v>41067</v>
      </c>
      <c r="B1067" s="2">
        <v>41088</v>
      </c>
      <c r="C1067" t="s">
        <v>15</v>
      </c>
      <c r="D1067">
        <v>4900</v>
      </c>
      <c r="E1067">
        <v>65</v>
      </c>
      <c r="F1067">
        <v>81.349999999999994</v>
      </c>
      <c r="G1067">
        <v>56</v>
      </c>
      <c r="H1067">
        <v>59.6</v>
      </c>
      <c r="I1067" t="s">
        <v>16</v>
      </c>
      <c r="J1067">
        <v>181.1</v>
      </c>
      <c r="K1067">
        <v>190</v>
      </c>
      <c r="L1067">
        <v>158.55000000000001</v>
      </c>
      <c r="M1067">
        <v>182.8</v>
      </c>
      <c r="N1067">
        <v>5049.6499999999996</v>
      </c>
      <c r="O1067">
        <v>257.75</v>
      </c>
      <c r="P1067">
        <f>VLOOKUP($A1067,Sheet2!$A:$E,2,0)</f>
        <v>5035.3500000000004</v>
      </c>
      <c r="Q1067">
        <f>VLOOKUP($A1067,Sheet2!$A:$E,3,0)</f>
        <v>5059.6499999999996</v>
      </c>
      <c r="R1067">
        <f>VLOOKUP($A1067,Sheet2!$A:$E,4,0)</f>
        <v>5007.75</v>
      </c>
      <c r="S1067">
        <f>VLOOKUP($A1067,Sheet2!$A:$E,5,0)</f>
        <v>5049.6499999999996</v>
      </c>
      <c r="T1067">
        <f t="shared" si="306"/>
        <v>56</v>
      </c>
      <c r="U1067">
        <f t="shared" si="307"/>
        <v>50.800000000000182</v>
      </c>
      <c r="V1067">
        <f t="shared" si="308"/>
        <v>189.10000000000036</v>
      </c>
      <c r="W1067">
        <f t="shared" si="309"/>
        <v>190</v>
      </c>
      <c r="X1067" s="5">
        <f t="shared" si="310"/>
        <v>246.1</v>
      </c>
      <c r="Y1067">
        <f t="shared" si="311"/>
        <v>270.45000000000039</v>
      </c>
      <c r="Z1067">
        <f t="shared" si="312"/>
        <v>209.35000000000019</v>
      </c>
      <c r="AA1067">
        <f t="shared" si="313"/>
        <v>242.4</v>
      </c>
      <c r="AB1067">
        <f>IF(Z1067/X1067&lt;'model parameter'!$B$2,'model parameter'!$B$2,IF(Y1067/X1067&gt;'model parameter'!$B$1,'model parameter'!$B$1,AA1067/X1067))</f>
        <v>0.98496546119463635</v>
      </c>
      <c r="AC1067">
        <f t="shared" si="323"/>
        <v>1.7524684904513321</v>
      </c>
      <c r="AD1067">
        <f t="shared" si="321"/>
        <v>10.154033209399532</v>
      </c>
      <c r="AF1067">
        <f t="shared" si="320"/>
        <v>0.8506704591629427</v>
      </c>
      <c r="AG1067">
        <f t="shared" si="314"/>
        <v>1.0989435188947598</v>
      </c>
      <c r="AH1067" s="14">
        <f t="shared" si="315"/>
        <v>18517.049251078348</v>
      </c>
      <c r="AI1067">
        <f t="shared" si="316"/>
        <v>18119.5661614288</v>
      </c>
      <c r="AJ1067" s="14">
        <f t="shared" si="317"/>
        <v>-397.48308964954776</v>
      </c>
      <c r="AK1067" s="14">
        <f t="shared" si="322"/>
        <v>89120.679656681838</v>
      </c>
      <c r="AL1067">
        <f t="shared" si="318"/>
        <v>0.97853421005366714</v>
      </c>
      <c r="AM1067">
        <f t="shared" si="324"/>
        <v>7.2792185303703833E-4</v>
      </c>
      <c r="AN1067" s="15">
        <f t="shared" si="319"/>
        <v>0</v>
      </c>
    </row>
    <row r="1068" spans="1:40" x14ac:dyDescent="0.25">
      <c r="A1068" s="2">
        <v>41068</v>
      </c>
      <c r="B1068" s="2">
        <v>41088</v>
      </c>
      <c r="C1068" t="s">
        <v>15</v>
      </c>
      <c r="D1068">
        <v>4900</v>
      </c>
      <c r="E1068">
        <v>64.8</v>
      </c>
      <c r="F1068">
        <v>79.599999999999994</v>
      </c>
      <c r="G1068">
        <v>42.75</v>
      </c>
      <c r="H1068">
        <v>47.85</v>
      </c>
      <c r="I1068" t="s">
        <v>16</v>
      </c>
      <c r="J1068">
        <v>170.35</v>
      </c>
      <c r="K1068">
        <v>220.05</v>
      </c>
      <c r="L1068">
        <v>140.4</v>
      </c>
      <c r="M1068">
        <v>204.9</v>
      </c>
      <c r="N1068">
        <v>5068.3500000000004</v>
      </c>
      <c r="O1068">
        <v>257.75</v>
      </c>
      <c r="P1068">
        <f>VLOOKUP($A1068,Sheet2!$A:$E,2,0)</f>
        <v>5044.25</v>
      </c>
      <c r="Q1068">
        <f>VLOOKUP($A1068,Sheet2!$A:$E,3,0)</f>
        <v>5084.45</v>
      </c>
      <c r="R1068">
        <f>VLOOKUP($A1068,Sheet2!$A:$E,4,0)</f>
        <v>4994.8</v>
      </c>
      <c r="S1068">
        <f>VLOOKUP($A1068,Sheet2!$A:$E,5,0)</f>
        <v>5068.3500000000004</v>
      </c>
      <c r="T1068">
        <f t="shared" si="306"/>
        <v>42.75</v>
      </c>
      <c r="U1068">
        <f t="shared" si="307"/>
        <v>45.599999999999454</v>
      </c>
      <c r="V1068">
        <f t="shared" si="308"/>
        <v>174.40000000000055</v>
      </c>
      <c r="W1068">
        <f t="shared" si="309"/>
        <v>220.05</v>
      </c>
      <c r="X1068" s="5">
        <f t="shared" si="310"/>
        <v>235.14999999999998</v>
      </c>
      <c r="Y1068">
        <f t="shared" si="311"/>
        <v>262.8</v>
      </c>
      <c r="Z1068">
        <f t="shared" si="312"/>
        <v>185.99999999999946</v>
      </c>
      <c r="AA1068">
        <f t="shared" si="313"/>
        <v>252.75</v>
      </c>
      <c r="AB1068">
        <f>IF(Z1068/X1068&lt;'model parameter'!$B$2,'model parameter'!$B$2,IF(Y1068/X1068&gt;'model parameter'!$B$1,'model parameter'!$B$1,AA1068/X1068))</f>
        <v>1.1100000000000001</v>
      </c>
      <c r="AC1068">
        <f t="shared" si="323"/>
        <v>1.9452400244009789</v>
      </c>
      <c r="AD1068">
        <f t="shared" si="321"/>
        <v>10.264033209399532</v>
      </c>
      <c r="AF1068">
        <f t="shared" si="320"/>
        <v>0.79098447799276839</v>
      </c>
      <c r="AG1068">
        <f t="shared" si="314"/>
        <v>1.117584520518818</v>
      </c>
      <c r="AH1068" s="14">
        <f t="shared" si="315"/>
        <v>17695.249824168524</v>
      </c>
      <c r="AI1068">
        <f t="shared" si="316"/>
        <v>19514.78722029952</v>
      </c>
      <c r="AJ1068" s="14">
        <f t="shared" si="317"/>
        <v>1819.5373961309961</v>
      </c>
      <c r="AK1068" s="14">
        <f t="shared" si="322"/>
        <v>90940.217052812834</v>
      </c>
      <c r="AL1068">
        <f t="shared" si="318"/>
        <v>1.1028263186002514</v>
      </c>
      <c r="AM1068">
        <f t="shared" si="324"/>
        <v>8.0277137741351014E-4</v>
      </c>
      <c r="AN1068" s="15">
        <f t="shared" si="319"/>
        <v>1</v>
      </c>
    </row>
    <row r="1069" spans="1:40" x14ac:dyDescent="0.25">
      <c r="A1069" s="2">
        <v>41071</v>
      </c>
      <c r="B1069" s="2">
        <v>41088</v>
      </c>
      <c r="C1069" t="s">
        <v>15</v>
      </c>
      <c r="D1069">
        <v>4900</v>
      </c>
      <c r="E1069">
        <v>34.9</v>
      </c>
      <c r="F1069">
        <v>52.25</v>
      </c>
      <c r="G1069">
        <v>31</v>
      </c>
      <c r="H1069">
        <v>46.9</v>
      </c>
      <c r="I1069" t="s">
        <v>16</v>
      </c>
      <c r="J1069">
        <v>234.75</v>
      </c>
      <c r="K1069">
        <v>252</v>
      </c>
      <c r="L1069">
        <v>182.75</v>
      </c>
      <c r="M1069">
        <v>193.65</v>
      </c>
      <c r="N1069">
        <v>5054.1000000000004</v>
      </c>
      <c r="O1069">
        <v>257.75</v>
      </c>
      <c r="P1069">
        <f>VLOOKUP($A1069,Sheet2!$A:$E,2,0)</f>
        <v>5096.7</v>
      </c>
      <c r="Q1069">
        <f>VLOOKUP($A1069,Sheet2!$A:$E,3,0)</f>
        <v>5124.45</v>
      </c>
      <c r="R1069">
        <f>VLOOKUP($A1069,Sheet2!$A:$E,4,0)</f>
        <v>5040.7</v>
      </c>
      <c r="S1069">
        <f>VLOOKUP($A1069,Sheet2!$A:$E,5,0)</f>
        <v>5054.1000000000004</v>
      </c>
      <c r="T1069">
        <f t="shared" si="306"/>
        <v>31</v>
      </c>
      <c r="U1069">
        <f t="shared" si="307"/>
        <v>42.050000000000182</v>
      </c>
      <c r="V1069">
        <f t="shared" si="308"/>
        <v>192.94999999999982</v>
      </c>
      <c r="W1069">
        <f t="shared" si="309"/>
        <v>252</v>
      </c>
      <c r="X1069" s="5">
        <f t="shared" si="310"/>
        <v>269.64999999999998</v>
      </c>
      <c r="Y1069">
        <f t="shared" si="311"/>
        <v>283</v>
      </c>
      <c r="Z1069">
        <f t="shared" si="312"/>
        <v>224.80000000000018</v>
      </c>
      <c r="AA1069">
        <f t="shared" si="313"/>
        <v>240.55</v>
      </c>
      <c r="AB1069">
        <f>IF(Z1069/X1069&lt;'model parameter'!$B$2,'model parameter'!$B$2,IF(Y1069/X1069&gt;'model parameter'!$B$1,'model parameter'!$B$1,AA1069/X1069))</f>
        <v>0.89208232894492878</v>
      </c>
      <c r="AC1069">
        <f t="shared" si="323"/>
        <v>1.7353142513245152</v>
      </c>
      <c r="AD1069">
        <f t="shared" si="321"/>
        <v>10.15611553834446</v>
      </c>
      <c r="AF1069">
        <f t="shared" si="320"/>
        <v>0.83367328017800924</v>
      </c>
      <c r="AG1069">
        <f t="shared" si="314"/>
        <v>1.0495086222881513</v>
      </c>
      <c r="AH1069" s="14">
        <f t="shared" si="315"/>
        <v>20284.480895254273</v>
      </c>
      <c r="AI1069">
        <f t="shared" si="316"/>
        <v>17980.917169464101</v>
      </c>
      <c r="AJ1069" s="14">
        <f t="shared" si="317"/>
        <v>-2303.5637257901726</v>
      </c>
      <c r="AK1069" s="14">
        <f t="shared" si="322"/>
        <v>88636.653327022665</v>
      </c>
      <c r="AL1069">
        <f t="shared" si="318"/>
        <v>0.8864371369577857</v>
      </c>
      <c r="AM1069">
        <f t="shared" si="324"/>
        <v>7.1160636142608995E-4</v>
      </c>
      <c r="AN1069" s="15">
        <f t="shared" si="319"/>
        <v>0</v>
      </c>
    </row>
    <row r="1070" spans="1:40" x14ac:dyDescent="0.25">
      <c r="A1070" s="2">
        <v>41072</v>
      </c>
      <c r="B1070" s="2">
        <v>41088</v>
      </c>
      <c r="C1070" t="s">
        <v>15</v>
      </c>
      <c r="D1070">
        <v>4900</v>
      </c>
      <c r="E1070">
        <v>55.05</v>
      </c>
      <c r="F1070">
        <v>55.95</v>
      </c>
      <c r="G1070">
        <v>28.1</v>
      </c>
      <c r="H1070">
        <v>30.3</v>
      </c>
      <c r="I1070" t="s">
        <v>16</v>
      </c>
      <c r="J1070">
        <v>174.9</v>
      </c>
      <c r="K1070">
        <v>262</v>
      </c>
      <c r="L1070">
        <v>171.4</v>
      </c>
      <c r="M1070">
        <v>253.75</v>
      </c>
      <c r="N1070">
        <v>5115.8999999999996</v>
      </c>
      <c r="O1070">
        <v>257.75</v>
      </c>
      <c r="P1070">
        <f>VLOOKUP($A1070,Sheet2!$A:$E,2,0)</f>
        <v>5015.5</v>
      </c>
      <c r="Q1070">
        <f>VLOOKUP($A1070,Sheet2!$A:$E,3,0)</f>
        <v>5128.8999999999996</v>
      </c>
      <c r="R1070">
        <f>VLOOKUP($A1070,Sheet2!$A:$E,4,0)</f>
        <v>5015.1499999999996</v>
      </c>
      <c r="S1070">
        <f>VLOOKUP($A1070,Sheet2!$A:$E,5,0)</f>
        <v>5115.8999999999996</v>
      </c>
      <c r="T1070">
        <f t="shared" si="306"/>
        <v>33.100000000000364</v>
      </c>
      <c r="U1070">
        <f t="shared" si="307"/>
        <v>55.95</v>
      </c>
      <c r="V1070">
        <f t="shared" si="308"/>
        <v>171.4</v>
      </c>
      <c r="W1070">
        <f t="shared" si="309"/>
        <v>257</v>
      </c>
      <c r="X1070" s="5">
        <f t="shared" si="310"/>
        <v>229.95</v>
      </c>
      <c r="Y1070">
        <f t="shared" si="311"/>
        <v>295.10000000000036</v>
      </c>
      <c r="Z1070">
        <f t="shared" si="312"/>
        <v>227.35000000000002</v>
      </c>
      <c r="AA1070">
        <f t="shared" si="313"/>
        <v>284.05</v>
      </c>
      <c r="AB1070">
        <f>IF(Z1070/X1070&lt;'model parameter'!$B$2,'model parameter'!$B$2,IF(Y1070/X1070&gt;'model parameter'!$B$1,'model parameter'!$B$1,AA1070/X1070))</f>
        <v>1.1100000000000001</v>
      </c>
      <c r="AC1070">
        <f t="shared" si="323"/>
        <v>1.9261988189702122</v>
      </c>
      <c r="AD1070">
        <f t="shared" si="321"/>
        <v>10.26611553834446</v>
      </c>
      <c r="AF1070">
        <f t="shared" si="320"/>
        <v>0.98869319417264634</v>
      </c>
      <c r="AG1070">
        <f t="shared" si="314"/>
        <v>1.2833224614046548</v>
      </c>
      <c r="AH1070" s="14">
        <f t="shared" si="315"/>
        <v>17304.988909106323</v>
      </c>
      <c r="AI1070">
        <f t="shared" si="316"/>
        <v>19082.20236536966</v>
      </c>
      <c r="AJ1070" s="14">
        <f t="shared" si="317"/>
        <v>1777.2134562633364</v>
      </c>
      <c r="AK1070" s="14">
        <f t="shared" si="322"/>
        <v>90413.866783286008</v>
      </c>
      <c r="AL1070">
        <f t="shared" si="318"/>
        <v>1.1026994854257388</v>
      </c>
      <c r="AM1070">
        <f t="shared" si="324"/>
        <v>7.8468796857023167E-4</v>
      </c>
      <c r="AN1070" s="15">
        <f t="shared" si="319"/>
        <v>0</v>
      </c>
    </row>
    <row r="1071" spans="1:40" x14ac:dyDescent="0.25">
      <c r="A1071" s="2">
        <v>41073</v>
      </c>
      <c r="B1071" s="2">
        <v>41088</v>
      </c>
      <c r="C1071" t="s">
        <v>15</v>
      </c>
      <c r="D1071">
        <v>4900</v>
      </c>
      <c r="E1071">
        <v>31</v>
      </c>
      <c r="F1071">
        <v>39.6</v>
      </c>
      <c r="G1071">
        <v>28.4</v>
      </c>
      <c r="H1071">
        <v>31.55</v>
      </c>
      <c r="I1071" t="s">
        <v>16</v>
      </c>
      <c r="J1071">
        <v>245</v>
      </c>
      <c r="K1071">
        <v>269</v>
      </c>
      <c r="L1071">
        <v>227.15</v>
      </c>
      <c r="M1071">
        <v>249.6</v>
      </c>
      <c r="N1071">
        <v>5121.45</v>
      </c>
      <c r="O1071">
        <v>257.75</v>
      </c>
      <c r="P1071">
        <f>VLOOKUP($A1071,Sheet2!$A:$E,2,0)</f>
        <v>5117.55</v>
      </c>
      <c r="Q1071">
        <f>VLOOKUP($A1071,Sheet2!$A:$E,3,0)</f>
        <v>5144.8999999999996</v>
      </c>
      <c r="R1071">
        <f>VLOOKUP($A1071,Sheet2!$A:$E,4,0)</f>
        <v>5095.45</v>
      </c>
      <c r="S1071">
        <f>VLOOKUP($A1071,Sheet2!$A:$E,5,0)</f>
        <v>5121.45</v>
      </c>
      <c r="T1071">
        <f t="shared" si="306"/>
        <v>28.4</v>
      </c>
      <c r="U1071">
        <f t="shared" si="307"/>
        <v>31.699999999999818</v>
      </c>
      <c r="V1071">
        <f t="shared" si="308"/>
        <v>235.05000000000018</v>
      </c>
      <c r="W1071">
        <f t="shared" si="309"/>
        <v>269</v>
      </c>
      <c r="X1071" s="5">
        <f t="shared" si="310"/>
        <v>276</v>
      </c>
      <c r="Y1071">
        <f t="shared" si="311"/>
        <v>297.39999999999998</v>
      </c>
      <c r="Z1071">
        <f t="shared" si="312"/>
        <v>258.8499999999998</v>
      </c>
      <c r="AA1071">
        <f t="shared" si="313"/>
        <v>281.14999999999998</v>
      </c>
      <c r="AB1071">
        <f>IF(Z1071/X1071&lt;'model parameter'!$B$2,'model parameter'!$B$2,IF(Y1071/X1071&gt;'model parameter'!$B$1,'model parameter'!$B$1,AA1071/X1071))</f>
        <v>1.0186594202898549</v>
      </c>
      <c r="AC1071">
        <f t="shared" si="323"/>
        <v>1.9621405722951994</v>
      </c>
      <c r="AD1071">
        <f t="shared" si="321"/>
        <v>10.284774958634316</v>
      </c>
      <c r="AF1071">
        <f t="shared" si="320"/>
        <v>0.93786231884057902</v>
      </c>
      <c r="AG1071">
        <f t="shared" si="314"/>
        <v>1.0775362318840578</v>
      </c>
      <c r="AH1071" s="14">
        <f t="shared" si="315"/>
        <v>20761.049512686001</v>
      </c>
      <c r="AI1071">
        <f t="shared" si="316"/>
        <v>21023.700452581299</v>
      </c>
      <c r="AJ1071" s="14">
        <f t="shared" si="317"/>
        <v>262.65093989529851</v>
      </c>
      <c r="AK1071" s="14">
        <f t="shared" si="322"/>
        <v>90676.517723181314</v>
      </c>
      <c r="AL1071">
        <f t="shared" si="318"/>
        <v>1.0126511398055675</v>
      </c>
      <c r="AM1071">
        <f t="shared" si="324"/>
        <v>7.946151657643605E-4</v>
      </c>
      <c r="AN1071" s="15">
        <f t="shared" si="319"/>
        <v>0</v>
      </c>
    </row>
    <row r="1072" spans="1:40" x14ac:dyDescent="0.25">
      <c r="A1072" s="2">
        <v>41074</v>
      </c>
      <c r="B1072" s="2">
        <v>41088</v>
      </c>
      <c r="C1072" t="s">
        <v>15</v>
      </c>
      <c r="D1072">
        <v>4900</v>
      </c>
      <c r="E1072">
        <v>34.4</v>
      </c>
      <c r="F1072">
        <v>48.4</v>
      </c>
      <c r="G1072">
        <v>28.55</v>
      </c>
      <c r="H1072">
        <v>46.35</v>
      </c>
      <c r="I1072" t="s">
        <v>16</v>
      </c>
      <c r="J1072">
        <v>243.15</v>
      </c>
      <c r="K1072">
        <v>261.8</v>
      </c>
      <c r="L1072">
        <v>190.1</v>
      </c>
      <c r="M1072">
        <v>197.15</v>
      </c>
      <c r="N1072">
        <v>5054.75</v>
      </c>
      <c r="O1072">
        <v>257.75</v>
      </c>
      <c r="P1072">
        <f>VLOOKUP($A1072,Sheet2!$A:$E,2,0)</f>
        <v>5105.1000000000004</v>
      </c>
      <c r="Q1072">
        <f>VLOOKUP($A1072,Sheet2!$A:$E,3,0)</f>
        <v>5130</v>
      </c>
      <c r="R1072">
        <f>VLOOKUP($A1072,Sheet2!$A:$E,4,0)</f>
        <v>5047.6000000000004</v>
      </c>
      <c r="S1072">
        <f>VLOOKUP($A1072,Sheet2!$A:$E,5,0)</f>
        <v>5054.75</v>
      </c>
      <c r="T1072">
        <f t="shared" si="306"/>
        <v>31.800000000000182</v>
      </c>
      <c r="U1072">
        <f t="shared" si="307"/>
        <v>42.5</v>
      </c>
      <c r="V1072">
        <f t="shared" si="308"/>
        <v>196</v>
      </c>
      <c r="W1072">
        <f t="shared" si="309"/>
        <v>258.55000000000018</v>
      </c>
      <c r="X1072" s="5">
        <f t="shared" si="310"/>
        <v>277.55</v>
      </c>
      <c r="Y1072">
        <f t="shared" si="311"/>
        <v>293.60000000000019</v>
      </c>
      <c r="Z1072">
        <f t="shared" si="312"/>
        <v>232.6</v>
      </c>
      <c r="AA1072">
        <f t="shared" si="313"/>
        <v>243.5</v>
      </c>
      <c r="AB1072">
        <f>IF(Z1072/X1072&lt;'model parameter'!$B$2,'model parameter'!$B$2,IF(Y1072/X1072&gt;'model parameter'!$B$1,'model parameter'!$B$1,AA1072/X1072))</f>
        <v>0.87731940190956581</v>
      </c>
      <c r="AC1072">
        <f t="shared" si="323"/>
        <v>1.7214239933485176</v>
      </c>
      <c r="AD1072">
        <f t="shared" si="321"/>
        <v>10.162094360543881</v>
      </c>
      <c r="AF1072">
        <f t="shared" si="320"/>
        <v>0.83804719870293631</v>
      </c>
      <c r="AG1072">
        <f t="shared" si="314"/>
        <v>1.0578274184831569</v>
      </c>
      <c r="AH1072" s="14">
        <f t="shared" si="315"/>
        <v>20877.377285444927</v>
      </c>
      <c r="AI1072">
        <f t="shared" si="316"/>
        <v>18202.006102596999</v>
      </c>
      <c r="AJ1072" s="14">
        <f t="shared" si="317"/>
        <v>-2675.3711828479281</v>
      </c>
      <c r="AK1072" s="14">
        <f t="shared" si="322"/>
        <v>88001.146540333386</v>
      </c>
      <c r="AL1072">
        <f t="shared" si="318"/>
        <v>0.87185309982815151</v>
      </c>
      <c r="AM1072">
        <f t="shared" si="324"/>
        <v>6.9278769544211811E-4</v>
      </c>
      <c r="AN1072" s="15">
        <f t="shared" si="319"/>
        <v>0</v>
      </c>
    </row>
    <row r="1073" spans="1:40" x14ac:dyDescent="0.25">
      <c r="A1073" s="2">
        <v>41075</v>
      </c>
      <c r="B1073" s="2">
        <v>41088</v>
      </c>
      <c r="C1073" t="s">
        <v>15</v>
      </c>
      <c r="D1073">
        <v>4900</v>
      </c>
      <c r="E1073">
        <v>40.5</v>
      </c>
      <c r="F1073">
        <v>42</v>
      </c>
      <c r="G1073">
        <v>28.1</v>
      </c>
      <c r="H1073">
        <v>29.6</v>
      </c>
      <c r="I1073" t="s">
        <v>16</v>
      </c>
      <c r="J1073">
        <v>208.6</v>
      </c>
      <c r="K1073">
        <v>278.89999999999998</v>
      </c>
      <c r="L1073">
        <v>205</v>
      </c>
      <c r="M1073">
        <v>272.64999999999998</v>
      </c>
      <c r="N1073">
        <v>5139.05</v>
      </c>
      <c r="O1073">
        <v>257.75</v>
      </c>
      <c r="P1073">
        <f>VLOOKUP($A1073,Sheet2!$A:$E,2,0)</f>
        <v>5069.55</v>
      </c>
      <c r="Q1073">
        <f>VLOOKUP($A1073,Sheet2!$A:$E,3,0)</f>
        <v>5146.2</v>
      </c>
      <c r="R1073">
        <f>VLOOKUP($A1073,Sheet2!$A:$E,4,0)</f>
        <v>5069.1499999999996</v>
      </c>
      <c r="S1073">
        <f>VLOOKUP($A1073,Sheet2!$A:$E,5,0)</f>
        <v>5139.05</v>
      </c>
      <c r="T1073">
        <f t="shared" si="306"/>
        <v>32.699999999999818</v>
      </c>
      <c r="U1073">
        <f t="shared" si="307"/>
        <v>35.850000000000364</v>
      </c>
      <c r="V1073">
        <f t="shared" si="308"/>
        <v>211.14999999999964</v>
      </c>
      <c r="W1073">
        <f t="shared" si="309"/>
        <v>274.30000000000018</v>
      </c>
      <c r="X1073" s="5">
        <f t="shared" si="310"/>
        <v>249.1</v>
      </c>
      <c r="Y1073">
        <f t="shared" si="311"/>
        <v>311.5999999999998</v>
      </c>
      <c r="Z1073">
        <f t="shared" si="312"/>
        <v>240.85000000000036</v>
      </c>
      <c r="AA1073">
        <f t="shared" si="313"/>
        <v>302.25</v>
      </c>
      <c r="AB1073">
        <f>IF(Z1073/X1073&lt;'model parameter'!$B$2,'model parameter'!$B$2,IF(Y1073/X1073&gt;'model parameter'!$B$1,'model parameter'!$B$1,AA1073/X1073))</f>
        <v>1.1100000000000001</v>
      </c>
      <c r="AC1073">
        <f t="shared" si="323"/>
        <v>1.9107806326168546</v>
      </c>
      <c r="AD1073">
        <f t="shared" si="321"/>
        <v>10.27209436054388</v>
      </c>
      <c r="AF1073">
        <f t="shared" si="320"/>
        <v>0.96688077077479073</v>
      </c>
      <c r="AG1073">
        <f t="shared" si="314"/>
        <v>1.2509032517061414</v>
      </c>
      <c r="AH1073" s="14">
        <f t="shared" si="315"/>
        <v>18742.199778998849</v>
      </c>
      <c r="AI1073">
        <f t="shared" si="316"/>
        <v>20675.279283044059</v>
      </c>
      <c r="AJ1073" s="14">
        <f t="shared" si="317"/>
        <v>1933.0795040452103</v>
      </c>
      <c r="AK1073" s="14">
        <f t="shared" si="322"/>
        <v>89934.226044378593</v>
      </c>
      <c r="AL1073">
        <f t="shared" si="318"/>
        <v>1.1031404812049479</v>
      </c>
      <c r="AM1073">
        <f t="shared" si="324"/>
        <v>7.6424215172288506E-4</v>
      </c>
      <c r="AN1073" s="15">
        <f t="shared" si="319"/>
        <v>0</v>
      </c>
    </row>
    <row r="1074" spans="1:40" s="9" customFormat="1" x14ac:dyDescent="0.25">
      <c r="A1074" s="7">
        <v>41078</v>
      </c>
      <c r="B1074" s="7">
        <v>41088</v>
      </c>
      <c r="C1074" t="s">
        <v>15</v>
      </c>
      <c r="D1074">
        <v>4900</v>
      </c>
      <c r="E1074">
        <v>22</v>
      </c>
      <c r="F1074">
        <v>32.6</v>
      </c>
      <c r="G1074">
        <v>10.75</v>
      </c>
      <c r="H1074">
        <v>24.15</v>
      </c>
      <c r="I1074" t="s">
        <v>16</v>
      </c>
      <c r="J1074">
        <v>296.25</v>
      </c>
      <c r="K1074">
        <v>303</v>
      </c>
      <c r="L1074">
        <v>160.44999999999999</v>
      </c>
      <c r="M1074">
        <v>176.9</v>
      </c>
      <c r="N1074">
        <v>5064.25</v>
      </c>
      <c r="O1074">
        <v>257.75</v>
      </c>
      <c r="P1074">
        <f>VLOOKUP($A1074,Sheet2!$A:$E,2,0)</f>
        <v>5174</v>
      </c>
      <c r="Q1074">
        <f>VLOOKUP($A1074,Sheet2!$A:$E,3,0)</f>
        <v>5190.2</v>
      </c>
      <c r="R1074">
        <f>VLOOKUP($A1074,Sheet2!$A:$E,4,0)</f>
        <v>5041.7</v>
      </c>
      <c r="S1074">
        <f>VLOOKUP($A1074,Sheet2!$A:$E,5,0)</f>
        <v>5064.25</v>
      </c>
      <c r="T1074">
        <f t="shared" si="306"/>
        <v>12.800000000000182</v>
      </c>
      <c r="U1074">
        <f t="shared" si="307"/>
        <v>18.75</v>
      </c>
      <c r="V1074">
        <f t="shared" si="308"/>
        <v>174.30000000000018</v>
      </c>
      <c r="W1074">
        <f t="shared" si="309"/>
        <v>300.94999999999982</v>
      </c>
      <c r="X1074" s="8">
        <f t="shared" si="310"/>
        <v>318.25</v>
      </c>
      <c r="Y1074" s="9">
        <f t="shared" si="311"/>
        <v>318.25</v>
      </c>
      <c r="Z1074" s="9">
        <f t="shared" si="312"/>
        <v>179.2</v>
      </c>
      <c r="AA1074" s="9">
        <f t="shared" si="313"/>
        <v>201.05</v>
      </c>
      <c r="AB1074">
        <f>IF(Z1074/X1074&lt;'model parameter'!$B$2,'model parameter'!$B$2,IF(Y1074/X1074&gt;'model parameter'!$B$1,'model parameter'!$B$1,AA1074/X1074))</f>
        <v>0.63173605655930876</v>
      </c>
      <c r="AC1074" s="9">
        <f t="shared" si="323"/>
        <v>1.207109021799273</v>
      </c>
      <c r="AD1074">
        <f t="shared" si="321"/>
        <v>9.9038304171031886</v>
      </c>
      <c r="AE1074" s="9">
        <f>WEEKDAY(A1074)</f>
        <v>2</v>
      </c>
      <c r="AF1074">
        <f t="shared" si="320"/>
        <v>0.56307934014139827</v>
      </c>
      <c r="AG1074">
        <f t="shared" si="314"/>
        <v>1</v>
      </c>
      <c r="AH1074" s="14">
        <f t="shared" si="315"/>
        <v>23931.919447566375</v>
      </c>
      <c r="AI1074">
        <f t="shared" si="316"/>
        <v>15020.573827515098</v>
      </c>
      <c r="AJ1074" s="14">
        <f t="shared" si="317"/>
        <v>-8911.3456200512774</v>
      </c>
      <c r="AK1074" s="14">
        <f t="shared" si="322"/>
        <v>81022.880424327319</v>
      </c>
      <c r="AL1074">
        <f t="shared" si="318"/>
        <v>0.62763765607787603</v>
      </c>
      <c r="AM1074" s="9">
        <f t="shared" si="324"/>
        <v>4.7966715278326409E-4</v>
      </c>
      <c r="AN1074" s="15">
        <f t="shared" si="319"/>
        <v>0</v>
      </c>
    </row>
    <row r="1075" spans="1:40" x14ac:dyDescent="0.25">
      <c r="A1075" s="2">
        <v>41079</v>
      </c>
      <c r="B1075" s="2">
        <v>41088</v>
      </c>
      <c r="C1075" t="s">
        <v>15</v>
      </c>
      <c r="D1075">
        <v>4900</v>
      </c>
      <c r="E1075">
        <v>21.5</v>
      </c>
      <c r="F1075">
        <v>22.8</v>
      </c>
      <c r="G1075">
        <v>10.15</v>
      </c>
      <c r="H1075">
        <v>11.7</v>
      </c>
      <c r="I1075" t="s">
        <v>16</v>
      </c>
      <c r="J1075">
        <v>172.1</v>
      </c>
      <c r="K1075">
        <v>227.55</v>
      </c>
      <c r="L1075">
        <v>166</v>
      </c>
      <c r="M1075">
        <v>220.4</v>
      </c>
      <c r="N1075">
        <v>5103.8500000000004</v>
      </c>
      <c r="O1075">
        <v>257.75</v>
      </c>
      <c r="P1075">
        <f>VLOOKUP($A1075,Sheet2!$A:$E,2,0)</f>
        <v>5050.8</v>
      </c>
      <c r="Q1075">
        <f>VLOOKUP($A1075,Sheet2!$A:$E,3,0)</f>
        <v>5113.6000000000004</v>
      </c>
      <c r="R1075">
        <f>VLOOKUP($A1075,Sheet2!$A:$E,4,0)</f>
        <v>5048.1000000000004</v>
      </c>
      <c r="S1075">
        <f>VLOOKUP($A1075,Sheet2!$A:$E,5,0)</f>
        <v>5103.8500000000004</v>
      </c>
      <c r="T1075">
        <f t="shared" si="306"/>
        <v>13.949999999999818</v>
      </c>
      <c r="U1075">
        <f t="shared" si="307"/>
        <v>17.899999999999636</v>
      </c>
      <c r="V1075">
        <f t="shared" si="308"/>
        <v>170.90000000000055</v>
      </c>
      <c r="W1075">
        <f t="shared" si="309"/>
        <v>223.75</v>
      </c>
      <c r="X1075" s="5">
        <f t="shared" si="310"/>
        <v>193.6</v>
      </c>
      <c r="Y1075">
        <f t="shared" si="311"/>
        <v>241.49999999999983</v>
      </c>
      <c r="Z1075">
        <f t="shared" si="312"/>
        <v>183.89999999999964</v>
      </c>
      <c r="AA1075">
        <f t="shared" si="313"/>
        <v>232.1</v>
      </c>
      <c r="AB1075">
        <f>IF(Z1075/X1075&lt;'model parameter'!$B$2,'model parameter'!$B$2,IF(Y1075/X1075&gt;'model parameter'!$B$1,'model parameter'!$B$1,AA1075/X1075))</f>
        <v>1.1100000000000001</v>
      </c>
      <c r="AC1075">
        <f t="shared" si="323"/>
        <v>1.3398910141971931</v>
      </c>
      <c r="AD1075">
        <f t="shared" si="321"/>
        <v>10.013830417103188</v>
      </c>
      <c r="AF1075">
        <f t="shared" si="320"/>
        <v>0.94989669421487422</v>
      </c>
      <c r="AG1075">
        <f t="shared" si="314"/>
        <v>1.2474173553718999</v>
      </c>
      <c r="AH1075" s="14">
        <f t="shared" si="315"/>
        <v>14576.915012469599</v>
      </c>
      <c r="AI1075">
        <f t="shared" si="316"/>
        <v>16058.267850619552</v>
      </c>
      <c r="AJ1075" s="14">
        <f t="shared" si="317"/>
        <v>1481.3528381499527</v>
      </c>
      <c r="AK1075" s="14">
        <f t="shared" si="322"/>
        <v>82504.233262477268</v>
      </c>
      <c r="AL1075">
        <f t="shared" si="318"/>
        <v>1.1016232060681395</v>
      </c>
      <c r="AM1075">
        <f t="shared" si="324"/>
        <v>5.2841246669467544E-4</v>
      </c>
      <c r="AN1075" s="15">
        <f t="shared" si="319"/>
        <v>0</v>
      </c>
    </row>
    <row r="1076" spans="1:40" x14ac:dyDescent="0.25">
      <c r="A1076" s="2">
        <v>41080</v>
      </c>
      <c r="B1076" s="2">
        <v>41088</v>
      </c>
      <c r="C1076" t="s">
        <v>15</v>
      </c>
      <c r="D1076">
        <v>4900</v>
      </c>
      <c r="E1076">
        <v>9.4499999999999993</v>
      </c>
      <c r="F1076">
        <v>11.2</v>
      </c>
      <c r="G1076">
        <v>6.25</v>
      </c>
      <c r="H1076">
        <v>8.0500000000000007</v>
      </c>
      <c r="I1076" t="s">
        <v>16</v>
      </c>
      <c r="J1076">
        <v>224</v>
      </c>
      <c r="K1076">
        <v>247</v>
      </c>
      <c r="L1076">
        <v>204.2</v>
      </c>
      <c r="M1076">
        <v>225.6</v>
      </c>
      <c r="N1076">
        <v>5120.55</v>
      </c>
      <c r="O1076">
        <v>257.75</v>
      </c>
      <c r="P1076">
        <f>VLOOKUP($A1076,Sheet2!$A:$E,2,0)</f>
        <v>5114.55</v>
      </c>
      <c r="Q1076">
        <f>VLOOKUP($A1076,Sheet2!$A:$E,3,0)</f>
        <v>5141.7</v>
      </c>
      <c r="R1076">
        <f>VLOOKUP($A1076,Sheet2!$A:$E,4,0)</f>
        <v>5100.7</v>
      </c>
      <c r="S1076">
        <f>VLOOKUP($A1076,Sheet2!$A:$E,5,0)</f>
        <v>5120.55</v>
      </c>
      <c r="T1076">
        <f t="shared" si="306"/>
        <v>6.25</v>
      </c>
      <c r="U1076">
        <f t="shared" si="307"/>
        <v>3.5</v>
      </c>
      <c r="V1076">
        <f t="shared" si="308"/>
        <v>211.89999999999964</v>
      </c>
      <c r="W1076">
        <f t="shared" si="309"/>
        <v>247</v>
      </c>
      <c r="X1076" s="5">
        <f t="shared" si="310"/>
        <v>233.45</v>
      </c>
      <c r="Y1076">
        <f t="shared" si="311"/>
        <v>253.25</v>
      </c>
      <c r="Z1076">
        <f t="shared" si="312"/>
        <v>207.7</v>
      </c>
      <c r="AA1076">
        <f t="shared" si="313"/>
        <v>233.65</v>
      </c>
      <c r="AB1076">
        <f>IF(Z1076/X1076&lt;'model parameter'!$B$2,'model parameter'!$B$2,IF(Y1076/X1076&gt;'model parameter'!$B$1,'model parameter'!$B$1,AA1076/X1076))</f>
        <v>1.000856714499893</v>
      </c>
      <c r="AC1076">
        <f t="shared" si="323"/>
        <v>1.3410389182573321</v>
      </c>
      <c r="AD1076">
        <f t="shared" si="321"/>
        <v>10.014687131603081</v>
      </c>
      <c r="AF1076">
        <f t="shared" si="320"/>
        <v>0.88969800813878774</v>
      </c>
      <c r="AG1076">
        <f t="shared" si="314"/>
        <v>1.0848147354893982</v>
      </c>
      <c r="AH1076" s="14">
        <f t="shared" si="315"/>
        <v>17567.664525013577</v>
      </c>
      <c r="AI1076">
        <f t="shared" si="316"/>
        <v>17463.793902136302</v>
      </c>
      <c r="AJ1076" s="14">
        <f t="shared" si="317"/>
        <v>-103.87062287727531</v>
      </c>
      <c r="AK1076" s="14">
        <f t="shared" si="322"/>
        <v>82400.362639599989</v>
      </c>
      <c r="AL1076">
        <f t="shared" si="318"/>
        <v>0.99408739717625072</v>
      </c>
      <c r="AM1076">
        <f t="shared" si="324"/>
        <v>5.2528817365199215E-4</v>
      </c>
      <c r="AN1076" s="15">
        <f t="shared" si="319"/>
        <v>0</v>
      </c>
    </row>
    <row r="1077" spans="1:40" x14ac:dyDescent="0.25">
      <c r="A1077" s="2">
        <v>41081</v>
      </c>
      <c r="B1077" s="2">
        <v>41088</v>
      </c>
      <c r="C1077" t="s">
        <v>15</v>
      </c>
      <c r="D1077">
        <v>4900</v>
      </c>
      <c r="E1077">
        <v>8</v>
      </c>
      <c r="F1077">
        <v>8.9</v>
      </c>
      <c r="G1077">
        <v>2.5</v>
      </c>
      <c r="H1077">
        <v>2.85</v>
      </c>
      <c r="I1077" t="s">
        <v>16</v>
      </c>
      <c r="J1077">
        <v>207</v>
      </c>
      <c r="K1077">
        <v>278</v>
      </c>
      <c r="L1077">
        <v>197</v>
      </c>
      <c r="M1077">
        <v>273</v>
      </c>
      <c r="N1077">
        <v>5165</v>
      </c>
      <c r="O1077">
        <v>257.75</v>
      </c>
      <c r="P1077">
        <f>VLOOKUP($A1077,Sheet2!$A:$E,2,0)</f>
        <v>5097.3500000000004</v>
      </c>
      <c r="Q1077">
        <f>VLOOKUP($A1077,Sheet2!$A:$E,3,0)</f>
        <v>5170.3999999999996</v>
      </c>
      <c r="R1077">
        <f>VLOOKUP($A1077,Sheet2!$A:$E,4,0)</f>
        <v>5093.45</v>
      </c>
      <c r="S1077">
        <f>VLOOKUP($A1077,Sheet2!$A:$E,5,0)</f>
        <v>5165</v>
      </c>
      <c r="T1077">
        <f t="shared" si="306"/>
        <v>7.6000000000003638</v>
      </c>
      <c r="U1077">
        <f t="shared" si="307"/>
        <v>3.5500000000001819</v>
      </c>
      <c r="V1077">
        <f t="shared" si="308"/>
        <v>202.34999999999945</v>
      </c>
      <c r="W1077">
        <f t="shared" si="309"/>
        <v>272.89999999999964</v>
      </c>
      <c r="X1077" s="5">
        <f t="shared" si="310"/>
        <v>215</v>
      </c>
      <c r="Y1077">
        <f t="shared" si="311"/>
        <v>285.60000000000036</v>
      </c>
      <c r="Z1077">
        <f t="shared" si="312"/>
        <v>200.55000000000018</v>
      </c>
      <c r="AA1077">
        <f t="shared" si="313"/>
        <v>275.85000000000002</v>
      </c>
      <c r="AB1077">
        <f>IF(Z1077/X1077&lt;'model parameter'!$B$2,'model parameter'!$B$2,IF(Y1077/X1077&gt;'model parameter'!$B$1,'model parameter'!$B$1,AA1077/X1077))</f>
        <v>1.1100000000000001</v>
      </c>
      <c r="AC1077">
        <f t="shared" si="323"/>
        <v>1.4885531992656389</v>
      </c>
      <c r="AD1077">
        <f t="shared" si="321"/>
        <v>10.12468713160308</v>
      </c>
      <c r="AF1077">
        <f t="shared" si="320"/>
        <v>0.93279069767441947</v>
      </c>
      <c r="AG1077">
        <f t="shared" si="314"/>
        <v>1.3283720930232574</v>
      </c>
      <c r="AH1077" s="14">
        <f t="shared" si="315"/>
        <v>16182.988778302501</v>
      </c>
      <c r="AI1077">
        <f t="shared" si="316"/>
        <v>17838.520907446302</v>
      </c>
      <c r="AJ1077" s="14">
        <f t="shared" si="317"/>
        <v>1655.5321291438013</v>
      </c>
      <c r="AK1077" s="14">
        <f t="shared" si="322"/>
        <v>84055.89476874379</v>
      </c>
      <c r="AL1077">
        <f t="shared" si="318"/>
        <v>1.1023007648230883</v>
      </c>
      <c r="AM1077">
        <f t="shared" si="324"/>
        <v>5.7902555556911409E-4</v>
      </c>
      <c r="AN1077" s="15">
        <f t="shared" si="319"/>
        <v>0</v>
      </c>
    </row>
    <row r="1078" spans="1:40" x14ac:dyDescent="0.25">
      <c r="A1078" s="2">
        <v>41082</v>
      </c>
      <c r="B1078" s="2">
        <v>41088</v>
      </c>
      <c r="C1078" t="s">
        <v>15</v>
      </c>
      <c r="D1078">
        <v>4900</v>
      </c>
      <c r="E1078">
        <v>5.75</v>
      </c>
      <c r="F1078">
        <v>6.85</v>
      </c>
      <c r="G1078">
        <v>2.5</v>
      </c>
      <c r="H1078">
        <v>2.9</v>
      </c>
      <c r="I1078" t="s">
        <v>16</v>
      </c>
      <c r="J1078">
        <v>215.25</v>
      </c>
      <c r="K1078">
        <v>267</v>
      </c>
      <c r="L1078">
        <v>200</v>
      </c>
      <c r="M1078">
        <v>252.6</v>
      </c>
      <c r="N1078">
        <v>5146.05</v>
      </c>
      <c r="O1078">
        <v>257.75</v>
      </c>
      <c r="P1078">
        <f>VLOOKUP($A1078,Sheet2!$A:$E,2,0)</f>
        <v>5101.75</v>
      </c>
      <c r="Q1078">
        <f>VLOOKUP($A1078,Sheet2!$A:$E,3,0)</f>
        <v>5159.8</v>
      </c>
      <c r="R1078">
        <f>VLOOKUP($A1078,Sheet2!$A:$E,4,0)</f>
        <v>5094</v>
      </c>
      <c r="S1078">
        <f>VLOOKUP($A1078,Sheet2!$A:$E,5,0)</f>
        <v>5146.05</v>
      </c>
      <c r="T1078">
        <f t="shared" si="306"/>
        <v>7.1999999999998181</v>
      </c>
      <c r="U1078">
        <f t="shared" si="307"/>
        <v>6</v>
      </c>
      <c r="V1078">
        <f t="shared" si="308"/>
        <v>200.85000000000036</v>
      </c>
      <c r="W1078">
        <f t="shared" si="309"/>
        <v>262.30000000000018</v>
      </c>
      <c r="X1078" s="5">
        <f t="shared" si="310"/>
        <v>221</v>
      </c>
      <c r="Y1078">
        <f t="shared" si="311"/>
        <v>274.19999999999982</v>
      </c>
      <c r="Z1078">
        <f t="shared" si="312"/>
        <v>206</v>
      </c>
      <c r="AA1078">
        <f t="shared" si="313"/>
        <v>255.5</v>
      </c>
      <c r="AB1078">
        <f>IF(Z1078/X1078&lt;'model parameter'!$B$2,'model parameter'!$B$2,IF(Y1078/X1078&gt;'model parameter'!$B$1,'model parameter'!$B$1,AA1078/X1078))</f>
        <v>1.1100000000000001</v>
      </c>
      <c r="AC1078">
        <f t="shared" si="323"/>
        <v>1.6522940511848594</v>
      </c>
      <c r="AD1078">
        <f t="shared" si="321"/>
        <v>10.23468713160308</v>
      </c>
      <c r="AF1078">
        <f t="shared" si="320"/>
        <v>0.9321266968325792</v>
      </c>
      <c r="AG1078">
        <f t="shared" si="314"/>
        <v>1.2407239819004516</v>
      </c>
      <c r="AH1078" s="14">
        <f t="shared" si="315"/>
        <v>16633.289834143499</v>
      </c>
      <c r="AI1078">
        <f t="shared" si="316"/>
        <v>18337.657278519222</v>
      </c>
      <c r="AJ1078" s="14">
        <f t="shared" si="317"/>
        <v>1704.3674443757227</v>
      </c>
      <c r="AK1078" s="14">
        <f t="shared" si="322"/>
        <v>85760.262213119509</v>
      </c>
      <c r="AL1078">
        <f t="shared" si="318"/>
        <v>1.1024672485942697</v>
      </c>
      <c r="AM1078">
        <f t="shared" si="324"/>
        <v>6.3835671111404967E-4</v>
      </c>
      <c r="AN1078" s="15">
        <f t="shared" si="319"/>
        <v>0</v>
      </c>
    </row>
    <row r="1079" spans="1:40" x14ac:dyDescent="0.25">
      <c r="A1079" s="2">
        <v>41085</v>
      </c>
      <c r="B1079" s="2">
        <v>41088</v>
      </c>
      <c r="C1079" t="s">
        <v>15</v>
      </c>
      <c r="D1079">
        <v>4900</v>
      </c>
      <c r="E1079">
        <v>2.4500000000000002</v>
      </c>
      <c r="F1079">
        <v>3.55</v>
      </c>
      <c r="G1079">
        <v>1.35</v>
      </c>
      <c r="H1079">
        <v>2.95</v>
      </c>
      <c r="I1079" t="s">
        <v>16</v>
      </c>
      <c r="J1079">
        <v>260</v>
      </c>
      <c r="K1079">
        <v>300</v>
      </c>
      <c r="L1079">
        <v>201.3</v>
      </c>
      <c r="M1079">
        <v>207.95</v>
      </c>
      <c r="N1079">
        <v>5114.6499999999996</v>
      </c>
      <c r="O1079">
        <v>257.75</v>
      </c>
      <c r="P1079">
        <f>VLOOKUP($A1079,Sheet2!$A:$E,2,0)</f>
        <v>5158.5</v>
      </c>
      <c r="Q1079">
        <f>VLOOKUP($A1079,Sheet2!$A:$E,3,0)</f>
        <v>5194.6000000000004</v>
      </c>
      <c r="R1079">
        <f>VLOOKUP($A1079,Sheet2!$A:$E,4,0)</f>
        <v>5105.6499999999996</v>
      </c>
      <c r="S1079">
        <f>VLOOKUP($A1079,Sheet2!$A:$E,5,0)</f>
        <v>5114.6499999999996</v>
      </c>
      <c r="T1079">
        <f t="shared" si="306"/>
        <v>5.3999999999996362</v>
      </c>
      <c r="U1079">
        <f t="shared" si="307"/>
        <v>0</v>
      </c>
      <c r="V1079">
        <f t="shared" si="308"/>
        <v>209.19999999999982</v>
      </c>
      <c r="W1079">
        <f t="shared" si="309"/>
        <v>295.95000000000073</v>
      </c>
      <c r="X1079" s="5">
        <f t="shared" si="310"/>
        <v>262.45</v>
      </c>
      <c r="Y1079">
        <f t="shared" si="311"/>
        <v>305.39999999999964</v>
      </c>
      <c r="Z1079">
        <f t="shared" si="312"/>
        <v>201.3</v>
      </c>
      <c r="AA1079">
        <f t="shared" si="313"/>
        <v>210.89999999999998</v>
      </c>
      <c r="AB1079">
        <f>IF(Z1079/X1079&lt;'model parameter'!$B$2,'model parameter'!$B$2,IF(Y1079/X1079&gt;'model parameter'!$B$1,'model parameter'!$B$1,AA1079/X1079))</f>
        <v>1.1100000000000001</v>
      </c>
      <c r="AC1079">
        <f t="shared" si="323"/>
        <v>1.8340463968151941</v>
      </c>
      <c r="AD1079">
        <f t="shared" si="321"/>
        <v>10.344687131603079</v>
      </c>
      <c r="AF1079">
        <f t="shared" si="320"/>
        <v>0.76700323871213572</v>
      </c>
      <c r="AG1079">
        <f t="shared" si="314"/>
        <v>1.163650219089349</v>
      </c>
      <c r="AH1079" s="14">
        <f t="shared" si="315"/>
        <v>19744.119628245073</v>
      </c>
      <c r="AI1079">
        <f t="shared" si="316"/>
        <v>21785.857708681309</v>
      </c>
      <c r="AJ1079" s="14">
        <f t="shared" si="317"/>
        <v>2041.7380804362365</v>
      </c>
      <c r="AK1079" s="14">
        <f t="shared" si="322"/>
        <v>87802.000293555742</v>
      </c>
      <c r="AL1079">
        <f t="shared" si="318"/>
        <v>1.1034099326219344</v>
      </c>
      <c r="AM1079">
        <f t="shared" si="324"/>
        <v>7.0436913559911326E-4</v>
      </c>
      <c r="AN1079" s="15">
        <f t="shared" si="319"/>
        <v>1</v>
      </c>
    </row>
    <row r="1080" spans="1:40" x14ac:dyDescent="0.25">
      <c r="A1080" s="2">
        <v>41086</v>
      </c>
      <c r="B1080" s="2">
        <v>41088</v>
      </c>
      <c r="C1080" t="s">
        <v>15</v>
      </c>
      <c r="D1080">
        <v>4900</v>
      </c>
      <c r="E1080">
        <v>3</v>
      </c>
      <c r="F1080">
        <v>3</v>
      </c>
      <c r="G1080">
        <v>0.9</v>
      </c>
      <c r="H1080">
        <v>1.1499999999999999</v>
      </c>
      <c r="I1080" t="s">
        <v>16</v>
      </c>
      <c r="J1080">
        <v>209</v>
      </c>
      <c r="K1080">
        <v>237.95</v>
      </c>
      <c r="L1080">
        <v>193</v>
      </c>
      <c r="M1080">
        <v>227.35</v>
      </c>
      <c r="N1080">
        <v>5120.8</v>
      </c>
      <c r="O1080">
        <v>257.75</v>
      </c>
      <c r="P1080">
        <f>VLOOKUP($A1080,Sheet2!$A:$E,2,0)</f>
        <v>5107.45</v>
      </c>
      <c r="Q1080">
        <f>VLOOKUP($A1080,Sheet2!$A:$E,3,0)</f>
        <v>5134.55</v>
      </c>
      <c r="R1080">
        <f>VLOOKUP($A1080,Sheet2!$A:$E,4,0)</f>
        <v>5095.5</v>
      </c>
      <c r="S1080">
        <f>VLOOKUP($A1080,Sheet2!$A:$E,5,0)</f>
        <v>5120.8</v>
      </c>
      <c r="T1080">
        <f t="shared" si="306"/>
        <v>3.3999999999996362</v>
      </c>
      <c r="U1080">
        <f t="shared" si="307"/>
        <v>0</v>
      </c>
      <c r="V1080">
        <f t="shared" si="308"/>
        <v>198.5</v>
      </c>
      <c r="W1080">
        <f t="shared" si="309"/>
        <v>235.44999999999982</v>
      </c>
      <c r="X1080" s="5">
        <f t="shared" si="310"/>
        <v>212</v>
      </c>
      <c r="Y1080">
        <f t="shared" si="311"/>
        <v>241.34999999999962</v>
      </c>
      <c r="Z1080">
        <f t="shared" si="312"/>
        <v>193</v>
      </c>
      <c r="AA1080">
        <f t="shared" si="313"/>
        <v>228.5</v>
      </c>
      <c r="AB1080">
        <f>IF(Z1080/X1080&lt;'model parameter'!$B$2,'model parameter'!$B$2,IF(Y1080/X1080&gt;'model parameter'!$B$1,'model parameter'!$B$1,AA1080/X1080))</f>
        <v>1.1100000000000001</v>
      </c>
      <c r="AC1080">
        <f t="shared" si="323"/>
        <v>2.0357915004648657</v>
      </c>
      <c r="AD1080">
        <f t="shared" si="321"/>
        <v>10.454687131603078</v>
      </c>
      <c r="AF1080">
        <f t="shared" si="320"/>
        <v>0.910377358490566</v>
      </c>
      <c r="AG1080">
        <f t="shared" si="314"/>
        <v>1.1384433962264133</v>
      </c>
      <c r="AH1080" s="14">
        <f t="shared" si="315"/>
        <v>15957.838250381999</v>
      </c>
      <c r="AI1080">
        <f t="shared" si="316"/>
        <v>17588.952721909842</v>
      </c>
      <c r="AJ1080" s="14">
        <f t="shared" si="317"/>
        <v>1631.1144715278424</v>
      </c>
      <c r="AK1080" s="14">
        <f t="shared" si="322"/>
        <v>89433.114765083592</v>
      </c>
      <c r="AL1080">
        <f t="shared" si="318"/>
        <v>1.1022139995364846</v>
      </c>
      <c r="AM1080">
        <f t="shared" si="324"/>
        <v>7.7636552209875507E-4</v>
      </c>
      <c r="AN1080" s="15">
        <f t="shared" si="319"/>
        <v>0</v>
      </c>
    </row>
    <row r="1081" spans="1:40" x14ac:dyDescent="0.25">
      <c r="A1081" s="2">
        <v>41087</v>
      </c>
      <c r="B1081" s="2">
        <v>41088</v>
      </c>
      <c r="C1081" t="s">
        <v>15</v>
      </c>
      <c r="D1081">
        <v>4900</v>
      </c>
      <c r="E1081">
        <v>0.6</v>
      </c>
      <c r="F1081">
        <v>0.8</v>
      </c>
      <c r="G1081">
        <v>0.3</v>
      </c>
      <c r="H1081">
        <v>0.4</v>
      </c>
      <c r="I1081" t="s">
        <v>16</v>
      </c>
      <c r="J1081">
        <v>254</v>
      </c>
      <c r="K1081">
        <v>257.5</v>
      </c>
      <c r="L1081">
        <v>222.1</v>
      </c>
      <c r="M1081">
        <v>235.55</v>
      </c>
      <c r="N1081">
        <v>5141.8999999999996</v>
      </c>
      <c r="O1081">
        <v>257.75</v>
      </c>
      <c r="P1081">
        <f>VLOOKUP($A1081,Sheet2!$A:$E,2,0)</f>
        <v>5149.45</v>
      </c>
      <c r="Q1081">
        <f>VLOOKUP($A1081,Sheet2!$A:$E,3,0)</f>
        <v>5160.1000000000004</v>
      </c>
      <c r="R1081">
        <f>VLOOKUP($A1081,Sheet2!$A:$E,4,0)</f>
        <v>5129.25</v>
      </c>
      <c r="S1081">
        <f>VLOOKUP($A1081,Sheet2!$A:$E,5,0)</f>
        <v>5141.8999999999996</v>
      </c>
      <c r="T1081">
        <f t="shared" si="306"/>
        <v>0.3</v>
      </c>
      <c r="U1081">
        <f t="shared" si="307"/>
        <v>0</v>
      </c>
      <c r="V1081">
        <f t="shared" si="308"/>
        <v>230.05000000000018</v>
      </c>
      <c r="W1081">
        <f t="shared" si="309"/>
        <v>257.5</v>
      </c>
      <c r="X1081" s="5">
        <f t="shared" si="310"/>
        <v>254.6</v>
      </c>
      <c r="Y1081">
        <f t="shared" si="311"/>
        <v>257.8</v>
      </c>
      <c r="Z1081">
        <f t="shared" si="312"/>
        <v>222.1</v>
      </c>
      <c r="AA1081">
        <f t="shared" si="313"/>
        <v>235.95000000000002</v>
      </c>
      <c r="AB1081">
        <f>IF(Z1081/X1081&lt;'model parameter'!$B$2,'model parameter'!$B$2,IF(Y1081/X1081&gt;'model parameter'!$B$1,'model parameter'!$B$1,AA1081/X1081))</f>
        <v>0.9267478397486254</v>
      </c>
      <c r="AC1081">
        <f t="shared" si="323"/>
        <v>1.8866653752344269</v>
      </c>
      <c r="AD1081">
        <f t="shared" si="321"/>
        <v>10.381434971351704</v>
      </c>
      <c r="AF1081">
        <f t="shared" si="320"/>
        <v>0.87234878240377067</v>
      </c>
      <c r="AG1081">
        <f t="shared" si="314"/>
        <v>1.0125687352710133</v>
      </c>
      <c r="AH1081" s="14">
        <f t="shared" si="315"/>
        <v>19154.975746853099</v>
      </c>
      <c r="AI1081">
        <f t="shared" si="316"/>
        <v>17636.168324578899</v>
      </c>
      <c r="AJ1081" s="14">
        <f t="shared" si="317"/>
        <v>-1518.8074222741998</v>
      </c>
      <c r="AK1081" s="14">
        <f t="shared" si="322"/>
        <v>87914.307342809392</v>
      </c>
      <c r="AL1081">
        <f t="shared" si="318"/>
        <v>0.92070950951093122</v>
      </c>
      <c r="AM1081">
        <f t="shared" si="324"/>
        <v>7.1480711905274285E-4</v>
      </c>
      <c r="AN1081" s="15">
        <f t="shared" si="319"/>
        <v>0</v>
      </c>
    </row>
    <row r="1082" spans="1:40" x14ac:dyDescent="0.25">
      <c r="A1082" s="2">
        <v>41088</v>
      </c>
      <c r="B1082" s="2">
        <v>41088</v>
      </c>
      <c r="C1082" t="s">
        <v>15</v>
      </c>
      <c r="D1082">
        <v>4900</v>
      </c>
      <c r="E1082">
        <v>0.1</v>
      </c>
      <c r="F1082">
        <v>0.15</v>
      </c>
      <c r="G1082">
        <v>0.05</v>
      </c>
      <c r="H1082">
        <v>0.05</v>
      </c>
      <c r="I1082" t="s">
        <v>16</v>
      </c>
      <c r="J1082">
        <v>249.5</v>
      </c>
      <c r="K1082">
        <v>264.5</v>
      </c>
      <c r="L1082">
        <v>220.1</v>
      </c>
      <c r="M1082">
        <v>250.5</v>
      </c>
      <c r="N1082">
        <v>5149.1499999999996</v>
      </c>
      <c r="O1082">
        <v>257.75</v>
      </c>
      <c r="P1082">
        <f>VLOOKUP($A1082,Sheet2!$A:$E,2,0)</f>
        <v>5148.95</v>
      </c>
      <c r="Q1082">
        <f>VLOOKUP($A1082,Sheet2!$A:$E,3,0)</f>
        <v>5159.05</v>
      </c>
      <c r="R1082">
        <f>VLOOKUP($A1082,Sheet2!$A:$E,4,0)</f>
        <v>5125.3</v>
      </c>
      <c r="S1082">
        <f>VLOOKUP($A1082,Sheet2!$A:$E,5,0)</f>
        <v>5149.1499999999996</v>
      </c>
      <c r="T1082">
        <f t="shared" si="306"/>
        <v>5.4499999999998181</v>
      </c>
      <c r="U1082">
        <f t="shared" si="307"/>
        <v>0</v>
      </c>
      <c r="V1082">
        <f t="shared" si="308"/>
        <v>225.44999999999982</v>
      </c>
      <c r="W1082">
        <f t="shared" si="309"/>
        <v>259.10000000000036</v>
      </c>
      <c r="X1082" s="5">
        <f t="shared" si="310"/>
        <v>249.6</v>
      </c>
      <c r="Y1082">
        <f t="shared" si="311"/>
        <v>269.94999999999982</v>
      </c>
      <c r="Z1082">
        <f t="shared" si="312"/>
        <v>220.1</v>
      </c>
      <c r="AA1082">
        <f t="shared" si="313"/>
        <v>250.55</v>
      </c>
      <c r="AB1082">
        <f>IF(Z1082/X1082&lt;'model parameter'!$B$2,'model parameter'!$B$2,IF(Y1082/X1082&gt;'model parameter'!$B$1,'model parameter'!$B$1,AA1082/X1082))</f>
        <v>1.0038060897435899</v>
      </c>
      <c r="AC1082">
        <f t="shared" si="323"/>
        <v>1.8938461929686927</v>
      </c>
      <c r="AD1082">
        <f t="shared" si="321"/>
        <v>10.385241061095293</v>
      </c>
      <c r="AF1082">
        <f t="shared" si="320"/>
        <v>0.88181089743589747</v>
      </c>
      <c r="AG1082">
        <f t="shared" si="314"/>
        <v>1.081530448717948</v>
      </c>
      <c r="AH1082" s="14">
        <f t="shared" si="315"/>
        <v>18779.724866985602</v>
      </c>
      <c r="AI1082">
        <f t="shared" si="316"/>
        <v>18730.371180084097</v>
      </c>
      <c r="AJ1082" s="14">
        <f t="shared" si="317"/>
        <v>-49.353686901504261</v>
      </c>
      <c r="AK1082" s="14">
        <f t="shared" si="322"/>
        <v>87864.953655907884</v>
      </c>
      <c r="AL1082">
        <f t="shared" si="318"/>
        <v>0.99737196965072328</v>
      </c>
      <c r="AM1082">
        <f t="shared" si="324"/>
        <v>7.1292858424999315E-4</v>
      </c>
      <c r="AN1082" s="15">
        <f t="shared" si="319"/>
        <v>0</v>
      </c>
    </row>
    <row r="1083" spans="1:40" x14ac:dyDescent="0.25">
      <c r="A1083" s="2">
        <v>41089</v>
      </c>
      <c r="B1083" s="2">
        <v>41116</v>
      </c>
      <c r="C1083" t="s">
        <v>15</v>
      </c>
      <c r="D1083">
        <v>5200</v>
      </c>
      <c r="E1083">
        <v>102</v>
      </c>
      <c r="F1083">
        <v>102</v>
      </c>
      <c r="G1083">
        <v>58.25</v>
      </c>
      <c r="H1083">
        <v>61.95</v>
      </c>
      <c r="I1083" t="s">
        <v>16</v>
      </c>
      <c r="J1083">
        <v>92</v>
      </c>
      <c r="K1083">
        <v>165.5</v>
      </c>
      <c r="L1083">
        <v>92</v>
      </c>
      <c r="M1083">
        <v>157.75</v>
      </c>
      <c r="N1083">
        <v>5278.9</v>
      </c>
      <c r="O1083">
        <v>194</v>
      </c>
      <c r="P1083">
        <f>VLOOKUP($A1083,Sheet2!$A:$E,2,0)</f>
        <v>5191.25</v>
      </c>
      <c r="Q1083">
        <f>VLOOKUP($A1083,Sheet2!$A:$E,3,0)</f>
        <v>5286.25</v>
      </c>
      <c r="R1083">
        <f>VLOOKUP($A1083,Sheet2!$A:$E,4,0)</f>
        <v>5189</v>
      </c>
      <c r="S1083">
        <f>VLOOKUP($A1083,Sheet2!$A:$E,5,0)</f>
        <v>5278.9</v>
      </c>
      <c r="T1083">
        <f t="shared" si="306"/>
        <v>79.25</v>
      </c>
      <c r="U1083">
        <f t="shared" si="307"/>
        <v>102</v>
      </c>
      <c r="V1083">
        <f t="shared" si="308"/>
        <v>92</v>
      </c>
      <c r="W1083">
        <f t="shared" si="309"/>
        <v>144.5</v>
      </c>
      <c r="X1083" s="5">
        <f t="shared" si="310"/>
        <v>194</v>
      </c>
      <c r="Y1083">
        <f t="shared" si="311"/>
        <v>244.75</v>
      </c>
      <c r="Z1083">
        <f t="shared" si="312"/>
        <v>194</v>
      </c>
      <c r="AA1083">
        <f t="shared" si="313"/>
        <v>219.7</v>
      </c>
      <c r="AB1083">
        <f>IF(Z1083/X1083&lt;'model parameter'!$B$2,'model parameter'!$B$2,IF(Y1083/X1083&gt;'model parameter'!$B$1,'model parameter'!$B$1,AA1083/X1083))</f>
        <v>1.1100000000000001</v>
      </c>
      <c r="AC1083">
        <f t="shared" si="323"/>
        <v>2.1021692741952491</v>
      </c>
      <c r="AD1083">
        <f t="shared" si="321"/>
        <v>10.495241061095292</v>
      </c>
      <c r="AF1083">
        <f t="shared" si="320"/>
        <v>1</v>
      </c>
      <c r="AG1083">
        <f t="shared" si="314"/>
        <v>1.2615979381443299</v>
      </c>
      <c r="AH1083" s="14">
        <f t="shared" si="315"/>
        <v>14606.935082859</v>
      </c>
      <c r="AI1083">
        <f t="shared" si="316"/>
        <v>16091.543608691081</v>
      </c>
      <c r="AJ1083" s="14">
        <f t="shared" si="317"/>
        <v>1484.6085258320818</v>
      </c>
      <c r="AK1083" s="14">
        <f t="shared" si="322"/>
        <v>89349.562181739966</v>
      </c>
      <c r="AL1083">
        <f t="shared" si="318"/>
        <v>1.10163723720346</v>
      </c>
      <c r="AM1083">
        <f t="shared" si="324"/>
        <v>7.8538867587653663E-4</v>
      </c>
      <c r="AN1083" s="15">
        <f t="shared" si="319"/>
        <v>0</v>
      </c>
    </row>
    <row r="1084" spans="1:40" x14ac:dyDescent="0.25">
      <c r="A1084" s="2">
        <v>41092</v>
      </c>
      <c r="B1084" s="2">
        <v>41116</v>
      </c>
      <c r="C1084" t="s">
        <v>15</v>
      </c>
      <c r="D1084">
        <v>5200</v>
      </c>
      <c r="E1084">
        <v>57.95</v>
      </c>
      <c r="F1084">
        <v>68.5</v>
      </c>
      <c r="G1084">
        <v>47</v>
      </c>
      <c r="H1084">
        <v>57.65</v>
      </c>
      <c r="I1084" t="s">
        <v>16</v>
      </c>
      <c r="J1084">
        <v>160</v>
      </c>
      <c r="K1084">
        <v>171.7</v>
      </c>
      <c r="L1084">
        <v>142.5</v>
      </c>
      <c r="M1084">
        <v>151.5</v>
      </c>
      <c r="N1084">
        <v>5278.6</v>
      </c>
      <c r="O1084">
        <v>194</v>
      </c>
      <c r="P1084">
        <f>VLOOKUP($A1084,Sheet2!$A:$E,2,0)</f>
        <v>5283.85</v>
      </c>
      <c r="Q1084">
        <f>VLOOKUP($A1084,Sheet2!$A:$E,3,0)</f>
        <v>5302.15</v>
      </c>
      <c r="R1084">
        <f>VLOOKUP($A1084,Sheet2!$A:$E,4,0)</f>
        <v>5263.35</v>
      </c>
      <c r="S1084">
        <f>VLOOKUP($A1084,Sheet2!$A:$E,5,0)</f>
        <v>5278.6</v>
      </c>
      <c r="T1084">
        <f t="shared" si="306"/>
        <v>69.550000000000182</v>
      </c>
      <c r="U1084">
        <f t="shared" si="307"/>
        <v>68.5</v>
      </c>
      <c r="V1084">
        <f t="shared" si="308"/>
        <v>142.5</v>
      </c>
      <c r="W1084">
        <f t="shared" si="309"/>
        <v>149.14999999999964</v>
      </c>
      <c r="X1084" s="5">
        <f t="shared" si="310"/>
        <v>217.95</v>
      </c>
      <c r="Y1084">
        <f t="shared" si="311"/>
        <v>241.25000000000017</v>
      </c>
      <c r="Z1084">
        <f t="shared" si="312"/>
        <v>196.14999999999964</v>
      </c>
      <c r="AA1084">
        <f t="shared" si="313"/>
        <v>209.15</v>
      </c>
      <c r="AB1084">
        <f>IF(Z1084/X1084&lt;'model parameter'!$B$2,'model parameter'!$B$2,IF(Y1084/X1084&gt;'model parameter'!$B$1,'model parameter'!$B$1,AA1084/X1084))</f>
        <v>0.95962376691901818</v>
      </c>
      <c r="AC1084">
        <f t="shared" si="323"/>
        <v>2.0172915976046633</v>
      </c>
      <c r="AD1084">
        <f t="shared" si="321"/>
        <v>10.45486482801431</v>
      </c>
      <c r="AF1084">
        <f t="shared" si="320"/>
        <v>0.89997705895847513</v>
      </c>
      <c r="AG1084">
        <f t="shared" si="314"/>
        <v>1.1069052534985098</v>
      </c>
      <c r="AH1084" s="14">
        <f t="shared" si="315"/>
        <v>16404.386797424326</v>
      </c>
      <c r="AI1084">
        <f t="shared" si="316"/>
        <v>15627.631576117299</v>
      </c>
      <c r="AJ1084" s="14">
        <f t="shared" si="317"/>
        <v>-776.75522130702666</v>
      </c>
      <c r="AK1084" s="14">
        <f t="shared" si="322"/>
        <v>88572.806960432936</v>
      </c>
      <c r="AL1084">
        <f t="shared" si="318"/>
        <v>0.95264954241209521</v>
      </c>
      <c r="AM1084">
        <f t="shared" si="324"/>
        <v>7.4820016268942397E-4</v>
      </c>
      <c r="AN1084" s="15">
        <f t="shared" si="319"/>
        <v>1</v>
      </c>
    </row>
    <row r="1085" spans="1:40" x14ac:dyDescent="0.25">
      <c r="A1085" s="2">
        <v>41093</v>
      </c>
      <c r="B1085" s="2">
        <v>41116</v>
      </c>
      <c r="C1085" t="s">
        <v>15</v>
      </c>
      <c r="D1085">
        <v>5200</v>
      </c>
      <c r="E1085">
        <v>54.7</v>
      </c>
      <c r="F1085">
        <v>59.9</v>
      </c>
      <c r="G1085">
        <v>43.95</v>
      </c>
      <c r="H1085">
        <v>50.1</v>
      </c>
      <c r="I1085" t="s">
        <v>16</v>
      </c>
      <c r="J1085">
        <v>153</v>
      </c>
      <c r="K1085">
        <v>174</v>
      </c>
      <c r="L1085">
        <v>130.55000000000001</v>
      </c>
      <c r="M1085">
        <v>151.85</v>
      </c>
      <c r="N1085">
        <v>5287.95</v>
      </c>
      <c r="O1085">
        <v>194</v>
      </c>
      <c r="P1085">
        <f>VLOOKUP($A1085,Sheet2!$A:$E,2,0)</f>
        <v>5298.85</v>
      </c>
      <c r="Q1085">
        <f>VLOOKUP($A1085,Sheet2!$A:$E,3,0)</f>
        <v>5317</v>
      </c>
      <c r="R1085">
        <f>VLOOKUP($A1085,Sheet2!$A:$E,4,0)</f>
        <v>5265.95</v>
      </c>
      <c r="S1085">
        <f>VLOOKUP($A1085,Sheet2!$A:$E,5,0)</f>
        <v>5287.95</v>
      </c>
      <c r="T1085">
        <f t="shared" si="306"/>
        <v>57</v>
      </c>
      <c r="U1085">
        <f t="shared" si="307"/>
        <v>59.9</v>
      </c>
      <c r="V1085">
        <f t="shared" si="308"/>
        <v>130.55000000000001</v>
      </c>
      <c r="W1085">
        <f t="shared" si="309"/>
        <v>160.94999999999982</v>
      </c>
      <c r="X1085" s="5">
        <f t="shared" si="310"/>
        <v>207.7</v>
      </c>
      <c r="Y1085">
        <f t="shared" si="311"/>
        <v>231</v>
      </c>
      <c r="Z1085">
        <f t="shared" si="312"/>
        <v>190.45000000000002</v>
      </c>
      <c r="AA1085">
        <f t="shared" si="313"/>
        <v>201.95</v>
      </c>
      <c r="AB1085">
        <f>IF(Z1085/X1085&lt;'model parameter'!$B$2,'model parameter'!$B$2,IF(Y1085/X1085&gt;'model parameter'!$B$1,'model parameter'!$B$1,AA1085/X1085))</f>
        <v>1.1100000000000001</v>
      </c>
      <c r="AC1085">
        <f t="shared" si="323"/>
        <v>2.2391936733411764</v>
      </c>
      <c r="AD1085">
        <f t="shared" si="321"/>
        <v>10.56486482801431</v>
      </c>
      <c r="AF1085">
        <f t="shared" si="320"/>
        <v>0.91694752046220529</v>
      </c>
      <c r="AG1085">
        <f t="shared" si="314"/>
        <v>1.1121810303322099</v>
      </c>
      <c r="AH1085" s="14">
        <f t="shared" si="315"/>
        <v>15635.122493695948</v>
      </c>
      <c r="AI1085">
        <f t="shared" si="316"/>
        <v>17231.238322640915</v>
      </c>
      <c r="AJ1085" s="14">
        <f t="shared" si="317"/>
        <v>1596.1158289449668</v>
      </c>
      <c r="AK1085" s="14">
        <f t="shared" si="322"/>
        <v>90168.922789377903</v>
      </c>
      <c r="AL1085">
        <f t="shared" si="318"/>
        <v>1.1020852781670574</v>
      </c>
      <c r="AM1085">
        <f t="shared" si="324"/>
        <v>8.245803844222114E-4</v>
      </c>
      <c r="AN1085" s="15">
        <f t="shared" si="319"/>
        <v>0</v>
      </c>
    </row>
    <row r="1086" spans="1:40" x14ac:dyDescent="0.25">
      <c r="A1086" s="2">
        <v>41094</v>
      </c>
      <c r="B1086" s="2">
        <v>41116</v>
      </c>
      <c r="C1086" t="s">
        <v>15</v>
      </c>
      <c r="D1086">
        <v>5200</v>
      </c>
      <c r="E1086">
        <v>46.05</v>
      </c>
      <c r="F1086">
        <v>54.45</v>
      </c>
      <c r="G1086">
        <v>38.25</v>
      </c>
      <c r="H1086">
        <v>41.55</v>
      </c>
      <c r="I1086" t="s">
        <v>16</v>
      </c>
      <c r="J1086">
        <v>157.15</v>
      </c>
      <c r="K1086">
        <v>168</v>
      </c>
      <c r="L1086">
        <v>139.30000000000001</v>
      </c>
      <c r="M1086">
        <v>161.05000000000001</v>
      </c>
      <c r="N1086">
        <v>5302.55</v>
      </c>
      <c r="O1086">
        <v>194</v>
      </c>
      <c r="P1086">
        <f>VLOOKUP($A1086,Sheet2!$A:$E,2,0)</f>
        <v>5310.4</v>
      </c>
      <c r="Q1086">
        <f>VLOOKUP($A1086,Sheet2!$A:$E,3,0)</f>
        <v>5317.65</v>
      </c>
      <c r="R1086">
        <f>VLOOKUP($A1086,Sheet2!$A:$E,4,0)</f>
        <v>5273.3</v>
      </c>
      <c r="S1086">
        <f>VLOOKUP($A1086,Sheet2!$A:$E,5,0)</f>
        <v>5302.55</v>
      </c>
      <c r="T1086">
        <f t="shared" si="306"/>
        <v>50.350000000000364</v>
      </c>
      <c r="U1086">
        <f t="shared" si="307"/>
        <v>54.45</v>
      </c>
      <c r="V1086">
        <f t="shared" si="308"/>
        <v>139.30000000000001</v>
      </c>
      <c r="W1086">
        <f t="shared" si="309"/>
        <v>155.89999999999964</v>
      </c>
      <c r="X1086" s="5">
        <f t="shared" si="310"/>
        <v>203.2</v>
      </c>
      <c r="Y1086">
        <f t="shared" si="311"/>
        <v>218.35000000000036</v>
      </c>
      <c r="Z1086">
        <f t="shared" si="312"/>
        <v>193.75</v>
      </c>
      <c r="AA1086">
        <f t="shared" si="313"/>
        <v>202.60000000000002</v>
      </c>
      <c r="AB1086">
        <f>IF(Z1086/X1086&lt;'model parameter'!$B$2,'model parameter'!$B$2,IF(Y1086/X1086&gt;'model parameter'!$B$1,'model parameter'!$B$1,AA1086/X1086))</f>
        <v>0.99704724409448831</v>
      </c>
      <c r="AC1086">
        <f t="shared" si="323"/>
        <v>2.2325818809986337</v>
      </c>
      <c r="AD1086">
        <f t="shared" si="321"/>
        <v>10.561912072108798</v>
      </c>
      <c r="AF1086">
        <f t="shared" si="320"/>
        <v>0.953494094488189</v>
      </c>
      <c r="AG1086">
        <f t="shared" si="314"/>
        <v>1.0745570866141751</v>
      </c>
      <c r="AH1086" s="14">
        <f t="shared" si="315"/>
        <v>15297.3967018152</v>
      </c>
      <c r="AI1086">
        <f t="shared" si="316"/>
        <v>15136.7391991612</v>
      </c>
      <c r="AJ1086" s="14">
        <f t="shared" si="317"/>
        <v>-160.65750265399947</v>
      </c>
      <c r="AK1086" s="14">
        <f t="shared" si="322"/>
        <v>90008.265286723909</v>
      </c>
      <c r="AL1086">
        <f t="shared" si="318"/>
        <v>0.98949772266578306</v>
      </c>
      <c r="AM1086">
        <f t="shared" si="324"/>
        <v>8.1592041254065413E-4</v>
      </c>
      <c r="AN1086" s="15">
        <f t="shared" si="319"/>
        <v>0</v>
      </c>
    </row>
    <row r="1087" spans="1:40" x14ac:dyDescent="0.25">
      <c r="A1087" s="2">
        <v>41095</v>
      </c>
      <c r="B1087" s="2">
        <v>41116</v>
      </c>
      <c r="C1087" t="s">
        <v>15</v>
      </c>
      <c r="D1087">
        <v>5200</v>
      </c>
      <c r="E1087">
        <v>43.05</v>
      </c>
      <c r="F1087">
        <v>47</v>
      </c>
      <c r="G1087">
        <v>32.5</v>
      </c>
      <c r="H1087">
        <v>34.700000000000003</v>
      </c>
      <c r="I1087" t="s">
        <v>16</v>
      </c>
      <c r="J1087">
        <v>155.05000000000001</v>
      </c>
      <c r="K1087">
        <v>183.85</v>
      </c>
      <c r="L1087">
        <v>150.75</v>
      </c>
      <c r="M1087">
        <v>176.5</v>
      </c>
      <c r="N1087">
        <v>5327.3</v>
      </c>
      <c r="O1087">
        <v>194</v>
      </c>
      <c r="P1087">
        <f>VLOOKUP($A1087,Sheet2!$A:$E,2,0)</f>
        <v>5297.05</v>
      </c>
      <c r="Q1087">
        <f>VLOOKUP($A1087,Sheet2!$A:$E,3,0)</f>
        <v>5333.65</v>
      </c>
      <c r="R1087">
        <f>VLOOKUP($A1087,Sheet2!$A:$E,4,0)</f>
        <v>5288.85</v>
      </c>
      <c r="S1087">
        <f>VLOOKUP($A1087,Sheet2!$A:$E,5,0)</f>
        <v>5327.3</v>
      </c>
      <c r="T1087">
        <f t="shared" si="306"/>
        <v>50.200000000000728</v>
      </c>
      <c r="U1087">
        <f t="shared" si="307"/>
        <v>47</v>
      </c>
      <c r="V1087">
        <f t="shared" si="308"/>
        <v>150.75</v>
      </c>
      <c r="W1087">
        <f t="shared" si="309"/>
        <v>166.14999999999964</v>
      </c>
      <c r="X1087" s="5">
        <f t="shared" si="310"/>
        <v>198.10000000000002</v>
      </c>
      <c r="Y1087">
        <f t="shared" si="311"/>
        <v>234.05000000000072</v>
      </c>
      <c r="Z1087">
        <f t="shared" si="312"/>
        <v>197.75</v>
      </c>
      <c r="AA1087">
        <f t="shared" si="313"/>
        <v>211.2</v>
      </c>
      <c r="AB1087">
        <f>IF(Z1087/X1087&lt;'model parameter'!$B$2,'model parameter'!$B$2,IF(Y1087/X1087&gt;'model parameter'!$B$1,'model parameter'!$B$1,AA1087/X1087))</f>
        <v>1.1100000000000001</v>
      </c>
      <c r="AC1087">
        <f t="shared" si="323"/>
        <v>2.4781658879084838</v>
      </c>
      <c r="AD1087">
        <f t="shared" si="321"/>
        <v>10.671912072108798</v>
      </c>
      <c r="AF1087">
        <f t="shared" si="320"/>
        <v>0.99823321554770306</v>
      </c>
      <c r="AG1087">
        <f t="shared" si="314"/>
        <v>1.1814740030287769</v>
      </c>
      <c r="AH1087" s="14">
        <f t="shared" si="315"/>
        <v>14914.640804350352</v>
      </c>
      <c r="AI1087">
        <f t="shared" si="316"/>
        <v>16432.620128924245</v>
      </c>
      <c r="AJ1087" s="14">
        <f t="shared" si="317"/>
        <v>1517.9793245738929</v>
      </c>
      <c r="AK1087" s="14">
        <f t="shared" si="322"/>
        <v>91526.244611297807</v>
      </c>
      <c r="AL1087">
        <f t="shared" si="318"/>
        <v>1.1017777997128246</v>
      </c>
      <c r="AM1087">
        <f t="shared" si="324"/>
        <v>8.9896299686982204E-4</v>
      </c>
      <c r="AN1087" s="15">
        <f t="shared" si="319"/>
        <v>0</v>
      </c>
    </row>
    <row r="1088" spans="1:40" x14ac:dyDescent="0.25">
      <c r="A1088" s="2">
        <v>41096</v>
      </c>
      <c r="B1088" s="2">
        <v>41116</v>
      </c>
      <c r="C1088" t="s">
        <v>15</v>
      </c>
      <c r="D1088">
        <v>5200</v>
      </c>
      <c r="E1088">
        <v>39.75</v>
      </c>
      <c r="F1088">
        <v>47.5</v>
      </c>
      <c r="G1088">
        <v>34</v>
      </c>
      <c r="H1088">
        <v>35.450000000000003</v>
      </c>
      <c r="I1088" t="s">
        <v>16</v>
      </c>
      <c r="J1088">
        <v>170</v>
      </c>
      <c r="K1088">
        <v>171.4</v>
      </c>
      <c r="L1088">
        <v>142.5</v>
      </c>
      <c r="M1088">
        <v>159.4</v>
      </c>
      <c r="N1088">
        <v>5316.95</v>
      </c>
      <c r="O1088">
        <v>194</v>
      </c>
      <c r="P1088">
        <f>VLOOKUP($A1088,Sheet2!$A:$E,2,0)</f>
        <v>5324.7</v>
      </c>
      <c r="Q1088">
        <f>VLOOKUP($A1088,Sheet2!$A:$E,3,0)</f>
        <v>5327.2</v>
      </c>
      <c r="R1088">
        <f>VLOOKUP($A1088,Sheet2!$A:$E,4,0)</f>
        <v>5287.75</v>
      </c>
      <c r="S1088">
        <f>VLOOKUP($A1088,Sheet2!$A:$E,5,0)</f>
        <v>5316.95</v>
      </c>
      <c r="T1088">
        <f t="shared" si="306"/>
        <v>44.199999999999818</v>
      </c>
      <c r="U1088">
        <f t="shared" si="307"/>
        <v>47.5</v>
      </c>
      <c r="V1088">
        <f t="shared" si="308"/>
        <v>142.5</v>
      </c>
      <c r="W1088">
        <f t="shared" si="309"/>
        <v>161.19999999999982</v>
      </c>
      <c r="X1088" s="5">
        <f t="shared" si="310"/>
        <v>209.75</v>
      </c>
      <c r="Y1088">
        <f t="shared" si="311"/>
        <v>215.59999999999982</v>
      </c>
      <c r="Z1088">
        <f t="shared" si="312"/>
        <v>190</v>
      </c>
      <c r="AA1088">
        <f t="shared" si="313"/>
        <v>194.85000000000002</v>
      </c>
      <c r="AB1088">
        <f>IF(Z1088/X1088&lt;'model parameter'!$B$2,'model parameter'!$B$2,IF(Y1088/X1088&gt;'model parameter'!$B$1,'model parameter'!$B$1,AA1088/X1088))</f>
        <v>0.92896305125148992</v>
      </c>
      <c r="AC1088">
        <f t="shared" si="323"/>
        <v>2.302124544738823</v>
      </c>
      <c r="AD1088">
        <f t="shared" si="321"/>
        <v>10.600875123360288</v>
      </c>
      <c r="AF1088">
        <f t="shared" si="320"/>
        <v>0.90584028605482714</v>
      </c>
      <c r="AG1088">
        <f t="shared" si="314"/>
        <v>1.027890345649582</v>
      </c>
      <c r="AH1088" s="14">
        <f t="shared" si="315"/>
        <v>15788.975354441623</v>
      </c>
      <c r="AI1088">
        <f t="shared" si="316"/>
        <v>14555.912340930699</v>
      </c>
      <c r="AJ1088" s="14">
        <f t="shared" si="317"/>
        <v>-1233.0630135109241</v>
      </c>
      <c r="AK1088" s="14">
        <f t="shared" si="322"/>
        <v>90293.181597786883</v>
      </c>
      <c r="AL1088">
        <f t="shared" si="318"/>
        <v>0.92190354435102406</v>
      </c>
      <c r="AM1088">
        <f t="shared" si="324"/>
        <v>8.2875717305470745E-4</v>
      </c>
      <c r="AN1088" s="15">
        <f t="shared" si="319"/>
        <v>0</v>
      </c>
    </row>
    <row r="1089" spans="1:40" x14ac:dyDescent="0.25">
      <c r="A1089" s="2">
        <v>41099</v>
      </c>
      <c r="B1089" s="2">
        <v>41116</v>
      </c>
      <c r="C1089" t="s">
        <v>15</v>
      </c>
      <c r="D1089">
        <v>5200</v>
      </c>
      <c r="E1089">
        <v>41.3</v>
      </c>
      <c r="F1089">
        <v>53.4</v>
      </c>
      <c r="G1089">
        <v>38.85</v>
      </c>
      <c r="H1089">
        <v>44.65</v>
      </c>
      <c r="I1089" t="s">
        <v>16</v>
      </c>
      <c r="J1089">
        <v>141</v>
      </c>
      <c r="K1089">
        <v>148</v>
      </c>
      <c r="L1089">
        <v>111</v>
      </c>
      <c r="M1089">
        <v>121.5</v>
      </c>
      <c r="N1089">
        <v>5275.15</v>
      </c>
      <c r="O1089">
        <v>194</v>
      </c>
      <c r="P1089">
        <f>VLOOKUP($A1089,Sheet2!$A:$E,2,0)</f>
        <v>5283.7</v>
      </c>
      <c r="Q1089">
        <f>VLOOKUP($A1089,Sheet2!$A:$E,3,0)</f>
        <v>5300.6</v>
      </c>
      <c r="R1089">
        <f>VLOOKUP($A1089,Sheet2!$A:$E,4,0)</f>
        <v>5257.75</v>
      </c>
      <c r="S1089">
        <f>VLOOKUP($A1089,Sheet2!$A:$E,5,0)</f>
        <v>5275.15</v>
      </c>
      <c r="T1089">
        <f t="shared" si="306"/>
        <v>47.399999999999636</v>
      </c>
      <c r="U1089">
        <f t="shared" si="307"/>
        <v>53.25</v>
      </c>
      <c r="V1089">
        <f t="shared" si="308"/>
        <v>111.14999999999964</v>
      </c>
      <c r="W1089">
        <f t="shared" si="309"/>
        <v>139.45000000000073</v>
      </c>
      <c r="X1089" s="5">
        <f t="shared" si="310"/>
        <v>182.3</v>
      </c>
      <c r="Y1089">
        <f t="shared" si="311"/>
        <v>195.39999999999964</v>
      </c>
      <c r="Z1089">
        <f t="shared" si="312"/>
        <v>164.25</v>
      </c>
      <c r="AA1089">
        <f t="shared" si="313"/>
        <v>166.15</v>
      </c>
      <c r="AB1089">
        <f>IF(Z1089/X1089&lt;'model parameter'!$B$2,'model parameter'!$B$2,IF(Y1089/X1089&gt;'model parameter'!$B$1,'model parameter'!$B$1,AA1089/X1089))</f>
        <v>0.91140976412506858</v>
      </c>
      <c r="AC1089">
        <f t="shared" si="323"/>
        <v>2.0981787883069414</v>
      </c>
      <c r="AD1089">
        <f t="shared" si="321"/>
        <v>10.512284887485356</v>
      </c>
      <c r="AF1089">
        <f t="shared" si="320"/>
        <v>0.90098738343390006</v>
      </c>
      <c r="AG1089">
        <f t="shared" si="314"/>
        <v>1.0718595721338433</v>
      </c>
      <c r="AH1089" s="14">
        <f t="shared" si="315"/>
        <v>13728.848023969049</v>
      </c>
      <c r="AI1089">
        <f t="shared" si="316"/>
        <v>12404.979330451299</v>
      </c>
      <c r="AJ1089" s="14">
        <f t="shared" si="317"/>
        <v>-1323.8686935177502</v>
      </c>
      <c r="AK1089" s="14">
        <f t="shared" si="322"/>
        <v>88969.312904269129</v>
      </c>
      <c r="AL1089">
        <f t="shared" si="318"/>
        <v>0.90357030020243345</v>
      </c>
      <c r="AM1089">
        <f t="shared" si="324"/>
        <v>7.4884036765196212E-4</v>
      </c>
      <c r="AN1089" s="15">
        <f t="shared" si="319"/>
        <v>0</v>
      </c>
    </row>
    <row r="1090" spans="1:40" x14ac:dyDescent="0.25">
      <c r="A1090" s="2">
        <v>41100</v>
      </c>
      <c r="B1090" s="2">
        <v>41116</v>
      </c>
      <c r="C1090" t="s">
        <v>15</v>
      </c>
      <c r="D1090">
        <v>5200</v>
      </c>
      <c r="E1090">
        <v>42.55</v>
      </c>
      <c r="F1090">
        <v>43.6</v>
      </c>
      <c r="G1090">
        <v>20.100000000000001</v>
      </c>
      <c r="H1090">
        <v>21</v>
      </c>
      <c r="I1090" t="s">
        <v>16</v>
      </c>
      <c r="J1090">
        <v>119.8</v>
      </c>
      <c r="K1090">
        <v>179.5</v>
      </c>
      <c r="L1090">
        <v>119.8</v>
      </c>
      <c r="M1090">
        <v>176.15</v>
      </c>
      <c r="N1090">
        <v>5345.35</v>
      </c>
      <c r="O1090">
        <v>194</v>
      </c>
      <c r="P1090">
        <f>VLOOKUP($A1090,Sheet2!$A:$E,2,0)</f>
        <v>5286.6</v>
      </c>
      <c r="Q1090">
        <f>VLOOKUP($A1090,Sheet2!$A:$E,3,0)</f>
        <v>5348.55</v>
      </c>
      <c r="R1090">
        <f>VLOOKUP($A1090,Sheet2!$A:$E,4,0)</f>
        <v>5284.55</v>
      </c>
      <c r="S1090">
        <f>VLOOKUP($A1090,Sheet2!$A:$E,5,0)</f>
        <v>5345.35</v>
      </c>
      <c r="T1090">
        <f t="shared" si="306"/>
        <v>30.949999999999818</v>
      </c>
      <c r="U1090">
        <f t="shared" si="307"/>
        <v>35.25</v>
      </c>
      <c r="V1090">
        <f t="shared" si="308"/>
        <v>128.15000000000055</v>
      </c>
      <c r="W1090">
        <f t="shared" si="309"/>
        <v>168.65000000000055</v>
      </c>
      <c r="X1090" s="5">
        <f t="shared" si="310"/>
        <v>162.35</v>
      </c>
      <c r="Y1090">
        <f t="shared" si="311"/>
        <v>210.44999999999982</v>
      </c>
      <c r="Z1090">
        <f t="shared" si="312"/>
        <v>155.05000000000001</v>
      </c>
      <c r="AA1090">
        <f t="shared" si="313"/>
        <v>197.15</v>
      </c>
      <c r="AB1090">
        <f>IF(Z1090/X1090&lt;'model parameter'!$B$2,'model parameter'!$B$2,IF(Y1090/X1090&gt;'model parameter'!$B$1,'model parameter'!$B$1,AA1090/X1090))</f>
        <v>1.1100000000000001</v>
      </c>
      <c r="AC1090">
        <f t="shared" si="323"/>
        <v>2.3289784550207053</v>
      </c>
      <c r="AD1090">
        <f t="shared" si="321"/>
        <v>10.622284887485355</v>
      </c>
      <c r="AF1090">
        <f t="shared" si="320"/>
        <v>0.95503541730828467</v>
      </c>
      <c r="AG1090">
        <f t="shared" si="314"/>
        <v>1.2962734832152745</v>
      </c>
      <c r="AH1090" s="14">
        <f t="shared" si="315"/>
        <v>12231.597013297724</v>
      </c>
      <c r="AI1090">
        <f t="shared" si="316"/>
        <v>13458.599251281426</v>
      </c>
      <c r="AJ1090" s="14">
        <f t="shared" si="317"/>
        <v>1227.0022379837028</v>
      </c>
      <c r="AK1090" s="14">
        <f t="shared" si="322"/>
        <v>90196.315142252832</v>
      </c>
      <c r="AL1090">
        <f t="shared" si="318"/>
        <v>1.1003141484018606</v>
      </c>
      <c r="AM1090">
        <f t="shared" si="324"/>
        <v>8.2395965142190489E-4</v>
      </c>
      <c r="AN1090" s="15">
        <f t="shared" si="319"/>
        <v>0</v>
      </c>
    </row>
    <row r="1091" spans="1:40" x14ac:dyDescent="0.25">
      <c r="A1091" s="2">
        <v>41101</v>
      </c>
      <c r="B1091" s="2">
        <v>41116</v>
      </c>
      <c r="C1091" t="s">
        <v>15</v>
      </c>
      <c r="D1091">
        <v>5200</v>
      </c>
      <c r="E1091">
        <v>24</v>
      </c>
      <c r="F1091">
        <v>29.95</v>
      </c>
      <c r="G1091">
        <v>21.55</v>
      </c>
      <c r="H1091">
        <v>27.05</v>
      </c>
      <c r="I1091" t="s">
        <v>16</v>
      </c>
      <c r="J1091">
        <v>157</v>
      </c>
      <c r="K1091">
        <v>170</v>
      </c>
      <c r="L1091">
        <v>141</v>
      </c>
      <c r="M1091">
        <v>147.69999999999999</v>
      </c>
      <c r="N1091">
        <v>5306.3</v>
      </c>
      <c r="O1091">
        <v>194</v>
      </c>
      <c r="P1091">
        <f>VLOOKUP($A1091,Sheet2!$A:$E,2,0)</f>
        <v>5315.25</v>
      </c>
      <c r="Q1091">
        <f>VLOOKUP($A1091,Sheet2!$A:$E,3,0)</f>
        <v>5336.45</v>
      </c>
      <c r="R1091">
        <f>VLOOKUP($A1091,Sheet2!$A:$E,4,0)</f>
        <v>5300.25</v>
      </c>
      <c r="S1091">
        <f>VLOOKUP($A1091,Sheet2!$A:$E,5,0)</f>
        <v>5306.3</v>
      </c>
      <c r="T1091">
        <f t="shared" ref="T1091:T1154" si="325">MAX(K1091+D1091-Q1091,0,G1091)</f>
        <v>33.550000000000182</v>
      </c>
      <c r="U1091">
        <f t="shared" ref="U1091:U1154" si="326">MIN(MAX(L1091+D1091-R1091,0),F1091)</f>
        <v>29.95</v>
      </c>
      <c r="V1091">
        <f t="shared" ref="V1091:V1154" si="327">MAX(L1091,F1091+R1091-D1091)</f>
        <v>141</v>
      </c>
      <c r="W1091">
        <f t="shared" ref="W1091:W1154" si="328">MIN(K1091,G1091+Q1091-D1091)</f>
        <v>158</v>
      </c>
      <c r="X1091" s="5">
        <f t="shared" ref="X1091:X1154" si="329">E1091+J1091</f>
        <v>181</v>
      </c>
      <c r="Y1091">
        <f t="shared" ref="Y1091:Y1154" si="330">MAX(T1091+K1091,U1091+L1091,V1091+F1091,W1091+G1091,X1091,AA1091)</f>
        <v>203.55000000000018</v>
      </c>
      <c r="Z1091">
        <f t="shared" ref="Z1091:Z1154" si="331">MIN(T1091+K1091,U1091+L1091,V1091+F1091,W1091+G1091,X1091,AA1091)</f>
        <v>170.95</v>
      </c>
      <c r="AA1091">
        <f t="shared" ref="AA1091:AA1154" si="332">H1091+M1091</f>
        <v>174.75</v>
      </c>
      <c r="AB1091">
        <f>IF(Z1091/X1091&lt;'model parameter'!$B$2,'model parameter'!$B$2,IF(Y1091/X1091&gt;'model parameter'!$B$1,'model parameter'!$B$1,AA1091/X1091))</f>
        <v>1.1100000000000001</v>
      </c>
      <c r="AC1091">
        <f t="shared" si="323"/>
        <v>2.585166085072983</v>
      </c>
      <c r="AD1091">
        <f t="shared" si="321"/>
        <v>10.732284887485354</v>
      </c>
      <c r="AF1091">
        <f t="shared" si="320"/>
        <v>0.94447513812154693</v>
      </c>
      <c r="AG1091">
        <f t="shared" ref="AG1091:AG1154" si="333">Y1091/X1091</f>
        <v>1.124585635359117</v>
      </c>
      <c r="AH1091" s="14">
        <f t="shared" ref="AH1091:AH1154" si="334">(75*X1091+20*2*1.18+0.00055*75*X1091*1.18)*1.00002</f>
        <v>13631.2827952035</v>
      </c>
      <c r="AI1091">
        <f t="shared" ref="AI1091:AI1154" si="335">(AB1091*X1091*75-20*2*1.18-0.0006*75*X1091*1.18*AB1091)*(1-0.00002)</f>
        <v>15010.081471366422</v>
      </c>
      <c r="AJ1091" s="14">
        <f t="shared" ref="AJ1091:AJ1154" si="336">AI1091-AH1091</f>
        <v>1378.7986761629218</v>
      </c>
      <c r="AK1091" s="14">
        <f t="shared" si="322"/>
        <v>91575.113818415761</v>
      </c>
      <c r="AL1091">
        <f t="shared" ref="AL1091:AL1154" si="337">AI1091/AH1091</f>
        <v>1.1011495907522428</v>
      </c>
      <c r="AM1091">
        <f t="shared" si="324"/>
        <v>9.0730283295959119E-4</v>
      </c>
      <c r="AN1091" s="15">
        <f t="shared" ref="AN1091:AN1154" si="338">IF(AND(Y1091/X1091&gt;1.1,Z1091/X1091&lt;0.9),1,0)</f>
        <v>0</v>
      </c>
    </row>
    <row r="1092" spans="1:40" x14ac:dyDescent="0.25">
      <c r="A1092" s="2">
        <v>41102</v>
      </c>
      <c r="B1092" s="2">
        <v>41116</v>
      </c>
      <c r="C1092" t="s">
        <v>15</v>
      </c>
      <c r="D1092">
        <v>5200</v>
      </c>
      <c r="E1092">
        <v>35.25</v>
      </c>
      <c r="F1092">
        <v>58.25</v>
      </c>
      <c r="G1092">
        <v>35.25</v>
      </c>
      <c r="H1092">
        <v>44.55</v>
      </c>
      <c r="I1092" t="s">
        <v>16</v>
      </c>
      <c r="J1092">
        <v>121</v>
      </c>
      <c r="K1092">
        <v>121</v>
      </c>
      <c r="L1092">
        <v>85</v>
      </c>
      <c r="M1092">
        <v>94.8</v>
      </c>
      <c r="N1092">
        <v>5235.25</v>
      </c>
      <c r="O1092">
        <v>194</v>
      </c>
      <c r="P1092">
        <f>VLOOKUP($A1092,Sheet2!$A:$E,2,0)</f>
        <v>5240</v>
      </c>
      <c r="Q1092">
        <f>VLOOKUP($A1092,Sheet2!$A:$E,3,0)</f>
        <v>5261.75</v>
      </c>
      <c r="R1092">
        <f>VLOOKUP($A1092,Sheet2!$A:$E,4,0)</f>
        <v>5217.7</v>
      </c>
      <c r="S1092">
        <f>VLOOKUP($A1092,Sheet2!$A:$E,5,0)</f>
        <v>5235.25</v>
      </c>
      <c r="T1092">
        <f t="shared" si="325"/>
        <v>59.25</v>
      </c>
      <c r="U1092">
        <f t="shared" si="326"/>
        <v>58.25</v>
      </c>
      <c r="V1092">
        <f t="shared" si="327"/>
        <v>85</v>
      </c>
      <c r="W1092">
        <f t="shared" si="328"/>
        <v>97</v>
      </c>
      <c r="X1092" s="5">
        <f t="shared" si="329"/>
        <v>156.25</v>
      </c>
      <c r="Y1092">
        <f t="shared" si="330"/>
        <v>180.25</v>
      </c>
      <c r="Z1092">
        <f t="shared" si="331"/>
        <v>132.25</v>
      </c>
      <c r="AA1092">
        <f t="shared" si="332"/>
        <v>139.35</v>
      </c>
      <c r="AB1092">
        <f>IF(Z1092/X1092&lt;'model parameter'!$B$2,'model parameter'!$B$2,IF(Y1092/X1092&gt;'model parameter'!$B$1,'model parameter'!$B$1,AA1092/X1092))</f>
        <v>1.1100000000000001</v>
      </c>
      <c r="AC1092">
        <f t="shared" si="323"/>
        <v>2.8695343544310115</v>
      </c>
      <c r="AD1092">
        <f t="shared" si="321"/>
        <v>10.842284887485354</v>
      </c>
      <c r="AF1092">
        <f t="shared" ref="AF1092:AF1155" si="339">Z1092/X1092</f>
        <v>0.84640000000000004</v>
      </c>
      <c r="AG1092">
        <f t="shared" si="333"/>
        <v>1.1536</v>
      </c>
      <c r="AH1092" s="14">
        <f t="shared" si="334"/>
        <v>11773.790939859375</v>
      </c>
      <c r="AI1092">
        <f t="shared" si="335"/>
        <v>12951.143940690625</v>
      </c>
      <c r="AJ1092" s="14">
        <f t="shared" si="336"/>
        <v>1177.35300083125</v>
      </c>
      <c r="AK1092" s="14">
        <f t="shared" si="322"/>
        <v>92752.466819247013</v>
      </c>
      <c r="AL1092">
        <f t="shared" si="337"/>
        <v>1.0999977837932726</v>
      </c>
      <c r="AM1092">
        <f t="shared" si="324"/>
        <v>9.9803110548490805E-4</v>
      </c>
      <c r="AN1092" s="15">
        <f t="shared" si="338"/>
        <v>1</v>
      </c>
    </row>
    <row r="1093" spans="1:40" x14ac:dyDescent="0.25">
      <c r="A1093" s="2">
        <v>41103</v>
      </c>
      <c r="B1093" s="2">
        <v>41116</v>
      </c>
      <c r="C1093" t="s">
        <v>15</v>
      </c>
      <c r="D1093">
        <v>5200</v>
      </c>
      <c r="E1093">
        <v>40.950000000000003</v>
      </c>
      <c r="F1093">
        <v>49.25</v>
      </c>
      <c r="G1093">
        <v>32.950000000000003</v>
      </c>
      <c r="H1093">
        <v>42.75</v>
      </c>
      <c r="I1093" t="s">
        <v>16</v>
      </c>
      <c r="J1093">
        <v>95</v>
      </c>
      <c r="K1093">
        <v>108.15</v>
      </c>
      <c r="L1093">
        <v>76</v>
      </c>
      <c r="M1093">
        <v>82.65</v>
      </c>
      <c r="N1093">
        <v>5227.25</v>
      </c>
      <c r="O1093">
        <v>194</v>
      </c>
      <c r="P1093">
        <f>VLOOKUP($A1093,Sheet2!$A:$E,2,0)</f>
        <v>5242.75</v>
      </c>
      <c r="Q1093">
        <f>VLOOKUP($A1093,Sheet2!$A:$E,3,0)</f>
        <v>5267.15</v>
      </c>
      <c r="R1093">
        <f>VLOOKUP($A1093,Sheet2!$A:$E,4,0)</f>
        <v>5216.8500000000004</v>
      </c>
      <c r="S1093">
        <f>VLOOKUP($A1093,Sheet2!$A:$E,5,0)</f>
        <v>5227.25</v>
      </c>
      <c r="T1093">
        <f t="shared" si="325"/>
        <v>41</v>
      </c>
      <c r="U1093">
        <f t="shared" si="326"/>
        <v>49.25</v>
      </c>
      <c r="V1093">
        <f t="shared" si="327"/>
        <v>76</v>
      </c>
      <c r="W1093">
        <f t="shared" si="328"/>
        <v>100.09999999999945</v>
      </c>
      <c r="X1093" s="5">
        <f t="shared" si="329"/>
        <v>135.94999999999999</v>
      </c>
      <c r="Y1093">
        <f t="shared" si="330"/>
        <v>149.15</v>
      </c>
      <c r="Z1093">
        <f t="shared" si="331"/>
        <v>125.25</v>
      </c>
      <c r="AA1093">
        <f t="shared" si="332"/>
        <v>125.4</v>
      </c>
      <c r="AB1093">
        <f>IF(Z1093/X1093&lt;'model parameter'!$B$2,'model parameter'!$B$2,IF(Y1093/X1093&gt;'model parameter'!$B$1,'model parameter'!$B$1,AA1093/X1093))</f>
        <v>0.92239794041927192</v>
      </c>
      <c r="AC1093">
        <f t="shared" si="323"/>
        <v>2.6468525784895101</v>
      </c>
      <c r="AD1093">
        <f t="shared" ref="AD1093:AD1156" si="340">(AB1093-1)+AD1092</f>
        <v>10.764682827904625</v>
      </c>
      <c r="AF1093">
        <f t="shared" si="339"/>
        <v>0.92129459360058852</v>
      </c>
      <c r="AG1093">
        <f t="shared" si="333"/>
        <v>1.097094520044134</v>
      </c>
      <c r="AH1093" s="14">
        <f t="shared" si="334"/>
        <v>10250.272367597325</v>
      </c>
      <c r="AI1093">
        <f t="shared" si="335"/>
        <v>9350.9542371747975</v>
      </c>
      <c r="AJ1093" s="14">
        <f t="shared" si="336"/>
        <v>-899.31813042252725</v>
      </c>
      <c r="AK1093" s="14">
        <f t="shared" ref="AK1093:AK1156" si="341">AJ1093+AK1092</f>
        <v>91853.148688824484</v>
      </c>
      <c r="AL1093">
        <f t="shared" si="337"/>
        <v>0.91226397717338625</v>
      </c>
      <c r="AM1093">
        <f t="shared" si="324"/>
        <v>9.1046782563241366E-4</v>
      </c>
      <c r="AN1093" s="15">
        <f t="shared" si="338"/>
        <v>0</v>
      </c>
    </row>
    <row r="1094" spans="1:40" x14ac:dyDescent="0.25">
      <c r="A1094" s="2">
        <v>41106</v>
      </c>
      <c r="B1094" s="2">
        <v>41116</v>
      </c>
      <c r="C1094" t="s">
        <v>15</v>
      </c>
      <c r="D1094">
        <v>5200</v>
      </c>
      <c r="E1094">
        <v>41.8</v>
      </c>
      <c r="F1094">
        <v>55.7</v>
      </c>
      <c r="G1094">
        <v>32.1</v>
      </c>
      <c r="H1094">
        <v>51.55</v>
      </c>
      <c r="I1094" t="s">
        <v>16</v>
      </c>
      <c r="J1094">
        <v>85.55</v>
      </c>
      <c r="K1094">
        <v>91.05</v>
      </c>
      <c r="L1094">
        <v>53.95</v>
      </c>
      <c r="M1094">
        <v>58.3</v>
      </c>
      <c r="N1094">
        <v>5197.25</v>
      </c>
      <c r="O1094">
        <v>194</v>
      </c>
      <c r="P1094">
        <f>VLOOKUP($A1094,Sheet2!$A:$E,2,0)</f>
        <v>5232.3500000000004</v>
      </c>
      <c r="Q1094">
        <f>VLOOKUP($A1094,Sheet2!$A:$E,3,0)</f>
        <v>5246.85</v>
      </c>
      <c r="R1094">
        <f>VLOOKUP($A1094,Sheet2!$A:$E,4,0)</f>
        <v>5190.45</v>
      </c>
      <c r="S1094">
        <f>VLOOKUP($A1094,Sheet2!$A:$E,5,0)</f>
        <v>5197.25</v>
      </c>
      <c r="T1094">
        <f t="shared" si="325"/>
        <v>44.199999999999818</v>
      </c>
      <c r="U1094">
        <f t="shared" si="326"/>
        <v>55.7</v>
      </c>
      <c r="V1094">
        <f t="shared" si="327"/>
        <v>53.95</v>
      </c>
      <c r="W1094">
        <f t="shared" si="328"/>
        <v>78.950000000000728</v>
      </c>
      <c r="X1094" s="5">
        <f t="shared" si="329"/>
        <v>127.35</v>
      </c>
      <c r="Y1094">
        <f t="shared" si="330"/>
        <v>135.24999999999983</v>
      </c>
      <c r="Z1094">
        <f t="shared" si="331"/>
        <v>109.65</v>
      </c>
      <c r="AA1094">
        <f t="shared" si="332"/>
        <v>109.85</v>
      </c>
      <c r="AB1094">
        <f>IF(Z1094/X1094&lt;'model parameter'!$B$2,'model parameter'!$B$2,IF(Y1094/X1094&gt;'model parameter'!$B$1,'model parameter'!$B$1,AA1094/X1094))</f>
        <v>0.86258343148802508</v>
      </c>
      <c r="AC1094">
        <f t="shared" ref="AC1094:AC1157" si="342">AB1094*AC1093</f>
        <v>2.2831311797964089</v>
      </c>
      <c r="AD1094">
        <f t="shared" si="340"/>
        <v>10.62726625939265</v>
      </c>
      <c r="AF1094">
        <f t="shared" si="339"/>
        <v>0.86101295641931697</v>
      </c>
      <c r="AG1094">
        <f t="shared" si="333"/>
        <v>1.062033765213976</v>
      </c>
      <c r="AH1094" s="14">
        <f t="shared" si="334"/>
        <v>9604.8408542252255</v>
      </c>
      <c r="AI1094">
        <f t="shared" si="335"/>
        <v>8185.5532506607005</v>
      </c>
      <c r="AJ1094" s="14">
        <f t="shared" si="336"/>
        <v>-1419.2876035645249</v>
      </c>
      <c r="AK1094" s="14">
        <f t="shared" si="341"/>
        <v>90433.861085259952</v>
      </c>
      <c r="AL1094">
        <f t="shared" si="337"/>
        <v>0.85223205411673508</v>
      </c>
      <c r="AM1094">
        <f t="shared" ref="AM1094:AM1157" si="343">AL1094*AM1093</f>
        <v>7.7592986524590928E-4</v>
      </c>
      <c r="AN1094" s="15">
        <f t="shared" si="338"/>
        <v>0</v>
      </c>
    </row>
    <row r="1095" spans="1:40" x14ac:dyDescent="0.25">
      <c r="A1095" s="2">
        <v>41107</v>
      </c>
      <c r="B1095" s="2">
        <v>41116</v>
      </c>
      <c r="C1095" t="s">
        <v>15</v>
      </c>
      <c r="D1095">
        <v>5200</v>
      </c>
      <c r="E1095">
        <v>39</v>
      </c>
      <c r="F1095">
        <v>57.5</v>
      </c>
      <c r="G1095">
        <v>31.1</v>
      </c>
      <c r="H1095">
        <v>49.5</v>
      </c>
      <c r="I1095" t="s">
        <v>16</v>
      </c>
      <c r="J1095">
        <v>71.099999999999994</v>
      </c>
      <c r="K1095">
        <v>78.400000000000006</v>
      </c>
      <c r="L1095">
        <v>45.45</v>
      </c>
      <c r="M1095">
        <v>49.25</v>
      </c>
      <c r="N1095">
        <v>5192.8500000000004</v>
      </c>
      <c r="O1095">
        <v>194</v>
      </c>
      <c r="P1095">
        <f>VLOOKUP($A1095,Sheet2!$A:$E,2,0)</f>
        <v>5228.05</v>
      </c>
      <c r="Q1095">
        <f>VLOOKUP($A1095,Sheet2!$A:$E,3,0)</f>
        <v>5236.7</v>
      </c>
      <c r="R1095">
        <f>VLOOKUP($A1095,Sheet2!$A:$E,4,0)</f>
        <v>5181.7</v>
      </c>
      <c r="S1095">
        <f>VLOOKUP($A1095,Sheet2!$A:$E,5,0)</f>
        <v>5192.8500000000004</v>
      </c>
      <c r="T1095">
        <f t="shared" si="325"/>
        <v>41.699999999999818</v>
      </c>
      <c r="U1095">
        <f t="shared" si="326"/>
        <v>57.5</v>
      </c>
      <c r="V1095">
        <f t="shared" si="327"/>
        <v>45.45</v>
      </c>
      <c r="W1095">
        <f t="shared" si="328"/>
        <v>67.800000000000182</v>
      </c>
      <c r="X1095" s="5">
        <f t="shared" si="329"/>
        <v>110.1</v>
      </c>
      <c r="Y1095">
        <f t="shared" si="330"/>
        <v>120.09999999999982</v>
      </c>
      <c r="Z1095">
        <f t="shared" si="331"/>
        <v>98.75</v>
      </c>
      <c r="AA1095">
        <f t="shared" si="332"/>
        <v>98.75</v>
      </c>
      <c r="AB1095">
        <f>IF(Z1095/X1095&lt;'model parameter'!$B$2,'model parameter'!$B$2,IF(Y1095/X1095&gt;'model parameter'!$B$1,'model parameter'!$B$1,AA1095/X1095))</f>
        <v>0.89691189827429618</v>
      </c>
      <c r="AC1095">
        <f t="shared" si="342"/>
        <v>2.0477675204804306</v>
      </c>
      <c r="AD1095">
        <f t="shared" si="340"/>
        <v>10.524178157666947</v>
      </c>
      <c r="AF1095">
        <f t="shared" si="339"/>
        <v>0.89691189827429618</v>
      </c>
      <c r="AG1095">
        <f t="shared" si="333"/>
        <v>1.090826521344231</v>
      </c>
      <c r="AH1095" s="14">
        <f t="shared" si="334"/>
        <v>8310.2253186823509</v>
      </c>
      <c r="AI1095">
        <f t="shared" si="335"/>
        <v>7353.6592988724997</v>
      </c>
      <c r="AJ1095" s="14">
        <f t="shared" si="336"/>
        <v>-956.56601980985124</v>
      </c>
      <c r="AK1095" s="14">
        <f t="shared" si="341"/>
        <v>89477.295065450104</v>
      </c>
      <c r="AL1095">
        <f t="shared" si="337"/>
        <v>0.88489289000872462</v>
      </c>
      <c r="AM1095">
        <f t="shared" si="343"/>
        <v>6.8661482090153294E-4</v>
      </c>
      <c r="AN1095" s="15">
        <f t="shared" si="338"/>
        <v>0</v>
      </c>
    </row>
    <row r="1096" spans="1:40" x14ac:dyDescent="0.25">
      <c r="A1096" s="2">
        <v>41108</v>
      </c>
      <c r="B1096" s="2">
        <v>41116</v>
      </c>
      <c r="C1096" t="s">
        <v>15</v>
      </c>
      <c r="D1096">
        <v>5200</v>
      </c>
      <c r="E1096">
        <v>46.2</v>
      </c>
      <c r="F1096">
        <v>59.7</v>
      </c>
      <c r="G1096">
        <v>30.2</v>
      </c>
      <c r="H1096">
        <v>34.950000000000003</v>
      </c>
      <c r="I1096" t="s">
        <v>16</v>
      </c>
      <c r="J1096">
        <v>50</v>
      </c>
      <c r="K1096">
        <v>65.8</v>
      </c>
      <c r="L1096">
        <v>38.200000000000003</v>
      </c>
      <c r="M1096">
        <v>58.05</v>
      </c>
      <c r="N1096">
        <v>5216.3</v>
      </c>
      <c r="O1096">
        <v>194</v>
      </c>
      <c r="P1096">
        <f>VLOOKUP($A1096,Sheet2!$A:$E,2,0)</f>
        <v>5199.1000000000004</v>
      </c>
      <c r="Q1096">
        <f>VLOOKUP($A1096,Sheet2!$A:$E,3,0)</f>
        <v>5222.8500000000004</v>
      </c>
      <c r="R1096">
        <f>VLOOKUP($A1096,Sheet2!$A:$E,4,0)</f>
        <v>5169.05</v>
      </c>
      <c r="S1096">
        <f>VLOOKUP($A1096,Sheet2!$A:$E,5,0)</f>
        <v>5216.3</v>
      </c>
      <c r="T1096">
        <f t="shared" si="325"/>
        <v>42.949999999999818</v>
      </c>
      <c r="U1096">
        <f t="shared" si="326"/>
        <v>59.7</v>
      </c>
      <c r="V1096">
        <f t="shared" si="327"/>
        <v>38.200000000000003</v>
      </c>
      <c r="W1096">
        <f t="shared" si="328"/>
        <v>53.050000000000182</v>
      </c>
      <c r="X1096" s="5">
        <f t="shared" si="329"/>
        <v>96.2</v>
      </c>
      <c r="Y1096">
        <f t="shared" si="330"/>
        <v>108.74999999999982</v>
      </c>
      <c r="Z1096">
        <f t="shared" si="331"/>
        <v>83.250000000000185</v>
      </c>
      <c r="AA1096">
        <f t="shared" si="332"/>
        <v>93</v>
      </c>
      <c r="AB1096">
        <f>IF(Z1096/X1096&lt;'model parameter'!$B$2,'model parameter'!$B$2,IF(Y1096/X1096&gt;'model parameter'!$B$1,'model parameter'!$B$1,AA1096/X1096))</f>
        <v>1.1100000000000001</v>
      </c>
      <c r="AC1096">
        <f t="shared" si="342"/>
        <v>2.273021947733278</v>
      </c>
      <c r="AD1096">
        <f t="shared" si="340"/>
        <v>10.634178157666947</v>
      </c>
      <c r="AF1096">
        <f t="shared" si="339"/>
        <v>0.86538461538461731</v>
      </c>
      <c r="AG1096">
        <f t="shared" si="333"/>
        <v>1.1304573804573785</v>
      </c>
      <c r="AH1096" s="14">
        <f t="shared" si="334"/>
        <v>7267.0278726506995</v>
      </c>
      <c r="AI1096">
        <f t="shared" si="335"/>
        <v>7955.6207602024842</v>
      </c>
      <c r="AJ1096" s="14">
        <f t="shared" si="336"/>
        <v>688.59288755178477</v>
      </c>
      <c r="AK1096" s="14">
        <f t="shared" si="341"/>
        <v>90165.887953001889</v>
      </c>
      <c r="AL1096">
        <f t="shared" si="337"/>
        <v>1.0947557790638576</v>
      </c>
      <c r="AM1096">
        <f t="shared" si="343"/>
        <v>7.5167554317284876E-4</v>
      </c>
      <c r="AN1096" s="15">
        <f t="shared" si="338"/>
        <v>1</v>
      </c>
    </row>
    <row r="1097" spans="1:40" x14ac:dyDescent="0.25">
      <c r="A1097" s="2">
        <v>41109</v>
      </c>
      <c r="B1097" s="2">
        <v>41116</v>
      </c>
      <c r="C1097" t="s">
        <v>15</v>
      </c>
      <c r="D1097">
        <v>5200</v>
      </c>
      <c r="E1097">
        <v>20</v>
      </c>
      <c r="F1097">
        <v>25.9</v>
      </c>
      <c r="G1097">
        <v>15.6</v>
      </c>
      <c r="H1097">
        <v>17.95</v>
      </c>
      <c r="I1097" t="s">
        <v>16</v>
      </c>
      <c r="J1097">
        <v>69.95</v>
      </c>
      <c r="K1097">
        <v>84.9</v>
      </c>
      <c r="L1097">
        <v>65.3</v>
      </c>
      <c r="M1097">
        <v>73</v>
      </c>
      <c r="N1097">
        <v>5242.7</v>
      </c>
      <c r="O1097">
        <v>194</v>
      </c>
      <c r="P1097">
        <f>VLOOKUP($A1097,Sheet2!$A:$E,2,0)</f>
        <v>5249.85</v>
      </c>
      <c r="Q1097">
        <f>VLOOKUP($A1097,Sheet2!$A:$E,3,0)</f>
        <v>5257.75</v>
      </c>
      <c r="R1097">
        <f>VLOOKUP($A1097,Sheet2!$A:$E,4,0)</f>
        <v>5233.1499999999996</v>
      </c>
      <c r="S1097">
        <f>VLOOKUP($A1097,Sheet2!$A:$E,5,0)</f>
        <v>5242.7</v>
      </c>
      <c r="T1097">
        <f t="shared" si="325"/>
        <v>27.149999999999636</v>
      </c>
      <c r="U1097">
        <f t="shared" si="326"/>
        <v>25.9</v>
      </c>
      <c r="V1097">
        <f t="shared" si="327"/>
        <v>65.3</v>
      </c>
      <c r="W1097">
        <f t="shared" si="328"/>
        <v>73.350000000000364</v>
      </c>
      <c r="X1097" s="5">
        <f t="shared" si="329"/>
        <v>89.95</v>
      </c>
      <c r="Y1097">
        <f t="shared" si="330"/>
        <v>112.04999999999964</v>
      </c>
      <c r="Z1097">
        <f t="shared" si="331"/>
        <v>88.950000000000358</v>
      </c>
      <c r="AA1097">
        <f t="shared" si="332"/>
        <v>90.95</v>
      </c>
      <c r="AB1097">
        <f>IF(Z1097/X1097&lt;'model parameter'!$B$2,'model parameter'!$B$2,IF(Y1097/X1097&gt;'model parameter'!$B$1,'model parameter'!$B$1,AA1097/X1097))</f>
        <v>1.1100000000000001</v>
      </c>
      <c r="AC1097">
        <f t="shared" si="342"/>
        <v>2.523054361983939</v>
      </c>
      <c r="AD1097">
        <f t="shared" si="340"/>
        <v>10.744178157666946</v>
      </c>
      <c r="AF1097">
        <f t="shared" si="339"/>
        <v>0.9888827126181251</v>
      </c>
      <c r="AG1097">
        <f t="shared" si="333"/>
        <v>1.245692051139518</v>
      </c>
      <c r="AH1097" s="14">
        <f t="shared" si="334"/>
        <v>6797.9642728163244</v>
      </c>
      <c r="AI1097">
        <f t="shared" si="335"/>
        <v>7435.6870403348603</v>
      </c>
      <c r="AJ1097" s="14">
        <f t="shared" si="336"/>
        <v>637.72276751853587</v>
      </c>
      <c r="AK1097" s="14">
        <f t="shared" si="341"/>
        <v>90803.610720520432</v>
      </c>
      <c r="AL1097">
        <f t="shared" si="337"/>
        <v>1.0938108442359222</v>
      </c>
      <c r="AM1097">
        <f t="shared" si="343"/>
        <v>8.2219086046938909E-4</v>
      </c>
      <c r="AN1097" s="15">
        <f t="shared" si="338"/>
        <v>0</v>
      </c>
    </row>
    <row r="1098" spans="1:40" x14ac:dyDescent="0.25">
      <c r="A1098" s="2">
        <v>41110</v>
      </c>
      <c r="B1098" s="2">
        <v>41116</v>
      </c>
      <c r="C1098" t="s">
        <v>15</v>
      </c>
      <c r="D1098">
        <v>5200</v>
      </c>
      <c r="E1098">
        <v>19.399999999999999</v>
      </c>
      <c r="F1098">
        <v>37.5</v>
      </c>
      <c r="G1098">
        <v>18.5</v>
      </c>
      <c r="H1098">
        <v>28</v>
      </c>
      <c r="I1098" t="s">
        <v>16</v>
      </c>
      <c r="J1098">
        <v>67</v>
      </c>
      <c r="K1098">
        <v>68</v>
      </c>
      <c r="L1098">
        <v>38.9</v>
      </c>
      <c r="M1098">
        <v>43.35</v>
      </c>
      <c r="N1098">
        <v>5205.1000000000004</v>
      </c>
      <c r="O1098">
        <v>194</v>
      </c>
      <c r="P1098">
        <f>VLOOKUP($A1098,Sheet2!$A:$E,2,0)</f>
        <v>5233.55</v>
      </c>
      <c r="Q1098">
        <f>VLOOKUP($A1098,Sheet2!$A:$E,3,0)</f>
        <v>5238.7</v>
      </c>
      <c r="R1098">
        <f>VLOOKUP($A1098,Sheet2!$A:$E,4,0)</f>
        <v>5197.5</v>
      </c>
      <c r="S1098">
        <f>VLOOKUP($A1098,Sheet2!$A:$E,5,0)</f>
        <v>5205.1000000000004</v>
      </c>
      <c r="T1098">
        <f t="shared" si="325"/>
        <v>29.300000000000182</v>
      </c>
      <c r="U1098">
        <f t="shared" si="326"/>
        <v>37.5</v>
      </c>
      <c r="V1098">
        <f t="shared" si="327"/>
        <v>38.9</v>
      </c>
      <c r="W1098">
        <f t="shared" si="328"/>
        <v>57.199999999999818</v>
      </c>
      <c r="X1098" s="5">
        <f t="shared" si="329"/>
        <v>86.4</v>
      </c>
      <c r="Y1098">
        <f t="shared" si="330"/>
        <v>97.300000000000182</v>
      </c>
      <c r="Z1098">
        <f t="shared" si="331"/>
        <v>71.349999999999994</v>
      </c>
      <c r="AA1098">
        <f t="shared" si="332"/>
        <v>71.349999999999994</v>
      </c>
      <c r="AB1098">
        <f>IF(Z1098/X1098&lt;'model parameter'!$B$2,'model parameter'!$B$2,IF(Y1098/X1098&gt;'model parameter'!$B$1,'model parameter'!$B$1,AA1098/X1098))</f>
        <v>1.1100000000000001</v>
      </c>
      <c r="AC1098">
        <f t="shared" si="342"/>
        <v>2.8005903418021725</v>
      </c>
      <c r="AD1098">
        <f t="shared" si="340"/>
        <v>10.854178157666945</v>
      </c>
      <c r="AF1098">
        <f t="shared" si="339"/>
        <v>0.82581018518518512</v>
      </c>
      <c r="AG1098">
        <f t="shared" si="333"/>
        <v>1.1261574074074094</v>
      </c>
      <c r="AH1098" s="14">
        <f t="shared" si="334"/>
        <v>6531.5361481104001</v>
      </c>
      <c r="AI1098">
        <f t="shared" si="335"/>
        <v>7140.3646874500491</v>
      </c>
      <c r="AJ1098" s="14">
        <f t="shared" si="336"/>
        <v>608.82853933964907</v>
      </c>
      <c r="AK1098" s="14">
        <f t="shared" si="341"/>
        <v>91412.439259860083</v>
      </c>
      <c r="AL1098">
        <f t="shared" si="337"/>
        <v>1.0932136828969072</v>
      </c>
      <c r="AM1098">
        <f t="shared" si="343"/>
        <v>8.9883029861791803E-4</v>
      </c>
      <c r="AN1098" s="15">
        <f t="shared" si="338"/>
        <v>1</v>
      </c>
    </row>
    <row r="1099" spans="1:40" x14ac:dyDescent="0.25">
      <c r="A1099" s="2">
        <v>41113</v>
      </c>
      <c r="B1099" s="2">
        <v>41116</v>
      </c>
      <c r="C1099" t="s">
        <v>15</v>
      </c>
      <c r="D1099">
        <v>5200</v>
      </c>
      <c r="E1099">
        <v>45</v>
      </c>
      <c r="F1099">
        <v>94</v>
      </c>
      <c r="G1099">
        <v>40.1</v>
      </c>
      <c r="H1099">
        <v>86.75</v>
      </c>
      <c r="I1099" t="s">
        <v>16</v>
      </c>
      <c r="J1099">
        <v>24.75</v>
      </c>
      <c r="K1099">
        <v>25.7</v>
      </c>
      <c r="L1099">
        <v>7.95</v>
      </c>
      <c r="M1099">
        <v>8.5500000000000007</v>
      </c>
      <c r="N1099">
        <v>5117.95</v>
      </c>
      <c r="O1099">
        <v>194</v>
      </c>
      <c r="P1099">
        <f>VLOOKUP($A1099,Sheet2!$A:$E,2,0)</f>
        <v>5163.25</v>
      </c>
      <c r="Q1099">
        <f>VLOOKUP($A1099,Sheet2!$A:$E,3,0)</f>
        <v>5164.2</v>
      </c>
      <c r="R1099">
        <f>VLOOKUP($A1099,Sheet2!$A:$E,4,0)</f>
        <v>5108.1000000000004</v>
      </c>
      <c r="S1099">
        <f>VLOOKUP($A1099,Sheet2!$A:$E,5,0)</f>
        <v>5117.95</v>
      </c>
      <c r="T1099">
        <f t="shared" si="325"/>
        <v>61.5</v>
      </c>
      <c r="U1099">
        <f t="shared" si="326"/>
        <v>94</v>
      </c>
      <c r="V1099">
        <f t="shared" si="327"/>
        <v>7.95</v>
      </c>
      <c r="W1099">
        <f t="shared" si="328"/>
        <v>4.3000000000001819</v>
      </c>
      <c r="X1099" s="5">
        <f t="shared" si="329"/>
        <v>69.75</v>
      </c>
      <c r="Y1099">
        <f t="shared" si="330"/>
        <v>101.95</v>
      </c>
      <c r="Z1099">
        <f t="shared" si="331"/>
        <v>44.400000000000183</v>
      </c>
      <c r="AA1099">
        <f t="shared" si="332"/>
        <v>95.3</v>
      </c>
      <c r="AB1099">
        <f>IF(Z1099/X1099&lt;'model parameter'!$B$2,'model parameter'!$B$2,IF(Y1099/X1099&gt;'model parameter'!$B$1,'model parameter'!$B$1,AA1099/X1099))</f>
        <v>1.1100000000000001</v>
      </c>
      <c r="AC1099">
        <f t="shared" si="342"/>
        <v>3.1086552794004119</v>
      </c>
      <c r="AD1099">
        <f t="shared" si="340"/>
        <v>10.964178157666945</v>
      </c>
      <c r="AF1099">
        <f t="shared" si="339"/>
        <v>0.63655913978494882</v>
      </c>
      <c r="AG1099">
        <f t="shared" si="333"/>
        <v>1.4616487455197134</v>
      </c>
      <c r="AH1099" s="14">
        <f t="shared" si="334"/>
        <v>5281.9507181516237</v>
      </c>
      <c r="AI1099">
        <f t="shared" si="335"/>
        <v>5755.2612577226955</v>
      </c>
      <c r="AJ1099" s="14">
        <f t="shared" si="336"/>
        <v>473.31053957107179</v>
      </c>
      <c r="AK1099" s="14">
        <f t="shared" si="341"/>
        <v>91885.749799431156</v>
      </c>
      <c r="AL1099">
        <f t="shared" si="337"/>
        <v>1.0896090412098172</v>
      </c>
      <c r="AM1099">
        <f t="shared" si="343"/>
        <v>9.7937361988740331E-4</v>
      </c>
      <c r="AN1099" s="15">
        <f t="shared" si="338"/>
        <v>1</v>
      </c>
    </row>
    <row r="1100" spans="1:40" x14ac:dyDescent="0.25">
      <c r="A1100" s="2">
        <v>41114</v>
      </c>
      <c r="B1100" s="2">
        <v>41116</v>
      </c>
      <c r="C1100" t="s">
        <v>15</v>
      </c>
      <c r="D1100">
        <v>5200</v>
      </c>
      <c r="E1100">
        <v>79</v>
      </c>
      <c r="F1100">
        <v>94</v>
      </c>
      <c r="G1100">
        <v>55</v>
      </c>
      <c r="H1100">
        <v>67.25</v>
      </c>
      <c r="I1100" t="s">
        <v>16</v>
      </c>
      <c r="J1100">
        <v>9.1</v>
      </c>
      <c r="K1100">
        <v>10.4</v>
      </c>
      <c r="L1100">
        <v>3.3</v>
      </c>
      <c r="M1100">
        <v>5.3</v>
      </c>
      <c r="N1100">
        <v>5128.2</v>
      </c>
      <c r="O1100">
        <v>194</v>
      </c>
      <c r="P1100">
        <f>VLOOKUP($A1100,Sheet2!$A:$E,2,0)</f>
        <v>5128.8</v>
      </c>
      <c r="Q1100">
        <f>VLOOKUP($A1100,Sheet2!$A:$E,3,0)</f>
        <v>5144</v>
      </c>
      <c r="R1100">
        <f>VLOOKUP($A1100,Sheet2!$A:$E,4,0)</f>
        <v>5103.25</v>
      </c>
      <c r="S1100">
        <f>VLOOKUP($A1100,Sheet2!$A:$E,5,0)</f>
        <v>5128.2</v>
      </c>
      <c r="T1100">
        <f t="shared" si="325"/>
        <v>66.399999999999636</v>
      </c>
      <c r="U1100">
        <f t="shared" si="326"/>
        <v>94</v>
      </c>
      <c r="V1100">
        <f t="shared" si="327"/>
        <v>3.3</v>
      </c>
      <c r="W1100">
        <f t="shared" si="328"/>
        <v>-1</v>
      </c>
      <c r="X1100" s="5">
        <f t="shared" si="329"/>
        <v>88.1</v>
      </c>
      <c r="Y1100">
        <f t="shared" si="330"/>
        <v>97.3</v>
      </c>
      <c r="Z1100">
        <f t="shared" si="331"/>
        <v>54</v>
      </c>
      <c r="AA1100">
        <f t="shared" si="332"/>
        <v>72.55</v>
      </c>
      <c r="AB1100">
        <f>IF(Z1100/X1100&lt;'model parameter'!$B$2,'model parameter'!$B$2,IF(Y1100/X1100&gt;'model parameter'!$B$1,'model parameter'!$B$1,AA1100/X1100))</f>
        <v>0.82349602724177073</v>
      </c>
      <c r="AC1100">
        <f t="shared" si="342"/>
        <v>2.5599652726503961</v>
      </c>
      <c r="AD1100">
        <f t="shared" si="340"/>
        <v>10.787674184908715</v>
      </c>
      <c r="AF1100">
        <f t="shared" si="339"/>
        <v>0.61293984108967092</v>
      </c>
      <c r="AG1100">
        <f t="shared" si="333"/>
        <v>1.1044267877412033</v>
      </c>
      <c r="AH1100" s="14">
        <f t="shared" si="334"/>
        <v>6659.1214472653492</v>
      </c>
      <c r="AI1100">
        <f t="shared" si="335"/>
        <v>5390.0897910481008</v>
      </c>
      <c r="AJ1100" s="14">
        <f t="shared" si="336"/>
        <v>-1269.0316562172484</v>
      </c>
      <c r="AK1100" s="14">
        <f t="shared" si="341"/>
        <v>90616.718143213904</v>
      </c>
      <c r="AL1100">
        <f t="shared" si="337"/>
        <v>0.80942956720839021</v>
      </c>
      <c r="AM1100">
        <f t="shared" si="343"/>
        <v>7.9273396528077534E-4</v>
      </c>
      <c r="AN1100" s="15">
        <f t="shared" si="338"/>
        <v>1</v>
      </c>
    </row>
    <row r="1101" spans="1:40" x14ac:dyDescent="0.25">
      <c r="A1101" s="2">
        <v>41115</v>
      </c>
      <c r="B1101" s="2">
        <v>41116</v>
      </c>
      <c r="C1101" t="s">
        <v>15</v>
      </c>
      <c r="D1101">
        <v>5200</v>
      </c>
      <c r="E1101">
        <v>70</v>
      </c>
      <c r="F1101">
        <v>122</v>
      </c>
      <c r="G1101">
        <v>70</v>
      </c>
      <c r="H1101">
        <v>84.45</v>
      </c>
      <c r="I1101" t="s">
        <v>16</v>
      </c>
      <c r="J1101">
        <v>4</v>
      </c>
      <c r="K1101">
        <v>4</v>
      </c>
      <c r="L1101">
        <v>0.9</v>
      </c>
      <c r="M1101">
        <v>1.3</v>
      </c>
      <c r="N1101">
        <v>5109.6000000000004</v>
      </c>
      <c r="O1101">
        <v>194</v>
      </c>
      <c r="P1101">
        <f>VLOOKUP($A1101,Sheet2!$A:$E,2,0)</f>
        <v>5118.3999999999996</v>
      </c>
      <c r="Q1101">
        <f>VLOOKUP($A1101,Sheet2!$A:$E,3,0)</f>
        <v>5121.6000000000004</v>
      </c>
      <c r="R1101">
        <f>VLOOKUP($A1101,Sheet2!$A:$E,4,0)</f>
        <v>5076.6000000000004</v>
      </c>
      <c r="S1101">
        <f>VLOOKUP($A1101,Sheet2!$A:$E,5,0)</f>
        <v>5109.6000000000004</v>
      </c>
      <c r="T1101">
        <f t="shared" si="325"/>
        <v>82.399999999999636</v>
      </c>
      <c r="U1101">
        <f t="shared" si="326"/>
        <v>122</v>
      </c>
      <c r="V1101">
        <f t="shared" si="327"/>
        <v>0.9</v>
      </c>
      <c r="W1101">
        <f t="shared" si="328"/>
        <v>-8.3999999999996362</v>
      </c>
      <c r="X1101" s="5">
        <f t="shared" si="329"/>
        <v>74</v>
      </c>
      <c r="Y1101">
        <f t="shared" si="330"/>
        <v>122.9</v>
      </c>
      <c r="Z1101">
        <f t="shared" si="331"/>
        <v>61.600000000000364</v>
      </c>
      <c r="AA1101">
        <f t="shared" si="332"/>
        <v>85.75</v>
      </c>
      <c r="AB1101">
        <f>IF(Z1101/X1101&lt;'model parameter'!$B$2,'model parameter'!$B$2,IF(Y1101/X1101&gt;'model parameter'!$B$1,'model parameter'!$B$1,AA1101/X1101))</f>
        <v>1.1100000000000001</v>
      </c>
      <c r="AC1101">
        <f t="shared" si="342"/>
        <v>2.8415614526419399</v>
      </c>
      <c r="AD1101">
        <f t="shared" si="340"/>
        <v>10.897674184908714</v>
      </c>
      <c r="AF1101">
        <f t="shared" si="339"/>
        <v>0.83243243243243736</v>
      </c>
      <c r="AG1101">
        <f t="shared" si="333"/>
        <v>1.6608108108108108</v>
      </c>
      <c r="AH1101" s="14">
        <f t="shared" si="334"/>
        <v>5600.9139660389992</v>
      </c>
      <c r="AI1101">
        <f t="shared" si="335"/>
        <v>6108.81618723268</v>
      </c>
      <c r="AJ1101" s="14">
        <f t="shared" si="336"/>
        <v>507.90222119368082</v>
      </c>
      <c r="AK1101" s="14">
        <f t="shared" si="341"/>
        <v>91124.620364407587</v>
      </c>
      <c r="AL1101">
        <f t="shared" si="337"/>
        <v>1.0906820251611313</v>
      </c>
      <c r="AM1101">
        <f t="shared" si="343"/>
        <v>8.6462068666645002E-4</v>
      </c>
      <c r="AN1101" s="15">
        <f t="shared" si="338"/>
        <v>1</v>
      </c>
    </row>
    <row r="1102" spans="1:40" x14ac:dyDescent="0.25">
      <c r="A1102" s="2">
        <v>41116</v>
      </c>
      <c r="B1102" s="2">
        <v>41116</v>
      </c>
      <c r="C1102" t="s">
        <v>15</v>
      </c>
      <c r="D1102">
        <v>5200</v>
      </c>
      <c r="E1102">
        <v>74</v>
      </c>
      <c r="F1102">
        <v>161.30000000000001</v>
      </c>
      <c r="G1102">
        <v>71.45</v>
      </c>
      <c r="H1102">
        <v>151.05000000000001</v>
      </c>
      <c r="I1102" t="s">
        <v>16</v>
      </c>
      <c r="J1102">
        <v>0.35</v>
      </c>
      <c r="K1102">
        <v>0.45</v>
      </c>
      <c r="L1102">
        <v>0.05</v>
      </c>
      <c r="M1102">
        <v>0.05</v>
      </c>
      <c r="N1102">
        <v>5043</v>
      </c>
      <c r="O1102">
        <v>194</v>
      </c>
      <c r="P1102">
        <f>VLOOKUP($A1102,Sheet2!$A:$E,2,0)</f>
        <v>5126.3</v>
      </c>
      <c r="Q1102">
        <f>VLOOKUP($A1102,Sheet2!$A:$E,3,0)</f>
        <v>5126.3</v>
      </c>
      <c r="R1102">
        <f>VLOOKUP($A1102,Sheet2!$A:$E,4,0)</f>
        <v>5032.3999999999996</v>
      </c>
      <c r="S1102">
        <f>VLOOKUP($A1102,Sheet2!$A:$E,5,0)</f>
        <v>5043</v>
      </c>
      <c r="T1102">
        <f t="shared" si="325"/>
        <v>74.149999999999636</v>
      </c>
      <c r="U1102">
        <f t="shared" si="326"/>
        <v>161.30000000000001</v>
      </c>
      <c r="V1102">
        <f t="shared" si="327"/>
        <v>0.05</v>
      </c>
      <c r="W1102">
        <f t="shared" si="328"/>
        <v>-2.25</v>
      </c>
      <c r="X1102" s="5">
        <f t="shared" si="329"/>
        <v>74.349999999999994</v>
      </c>
      <c r="Y1102">
        <f t="shared" si="330"/>
        <v>161.35000000000002</v>
      </c>
      <c r="Z1102">
        <f t="shared" si="331"/>
        <v>69.2</v>
      </c>
      <c r="AA1102">
        <f t="shared" si="332"/>
        <v>151.10000000000002</v>
      </c>
      <c r="AB1102">
        <f>IF(Z1102/X1102&lt;'model parameter'!$B$2,'model parameter'!$B$2,IF(Y1102/X1102&gt;'model parameter'!$B$1,'model parameter'!$B$1,AA1102/X1102))</f>
        <v>1.1100000000000001</v>
      </c>
      <c r="AC1102">
        <f t="shared" si="342"/>
        <v>3.1541332124325536</v>
      </c>
      <c r="AD1102">
        <f t="shared" si="340"/>
        <v>11.007674184908714</v>
      </c>
      <c r="AF1102">
        <f t="shared" si="339"/>
        <v>0.93073301950235388</v>
      </c>
      <c r="AG1102">
        <f t="shared" si="333"/>
        <v>2.1701412239408211</v>
      </c>
      <c r="AH1102" s="14">
        <f t="shared" si="334"/>
        <v>5627.1815276297239</v>
      </c>
      <c r="AI1102">
        <f t="shared" si="335"/>
        <v>6137.9324755452662</v>
      </c>
      <c r="AJ1102" s="14">
        <f t="shared" si="336"/>
        <v>510.75094791554238</v>
      </c>
      <c r="AK1102" s="14">
        <f t="shared" si="341"/>
        <v>91635.371312323128</v>
      </c>
      <c r="AL1102">
        <f t="shared" si="337"/>
        <v>1.0907649674011282</v>
      </c>
      <c r="AM1102">
        <f t="shared" si="343"/>
        <v>9.4309795510607143E-4</v>
      </c>
      <c r="AN1102" s="15">
        <f t="shared" si="338"/>
        <v>0</v>
      </c>
    </row>
    <row r="1103" spans="1:40" s="4" customFormat="1" x14ac:dyDescent="0.25">
      <c r="A1103" s="3">
        <v>41117</v>
      </c>
      <c r="B1103" s="3">
        <v>41151</v>
      </c>
      <c r="C1103" s="4" t="s">
        <v>15</v>
      </c>
      <c r="D1103" s="4">
        <v>5100</v>
      </c>
      <c r="E1103" s="4">
        <v>90</v>
      </c>
      <c r="F1103" s="4">
        <v>103</v>
      </c>
      <c r="G1103" s="4">
        <v>65.2</v>
      </c>
      <c r="H1103" s="4">
        <v>89.5</v>
      </c>
      <c r="I1103" s="4" t="s">
        <v>16</v>
      </c>
      <c r="J1103" s="4">
        <v>111.1</v>
      </c>
      <c r="K1103" s="4">
        <v>141.05000000000001</v>
      </c>
      <c r="L1103" s="4">
        <v>95</v>
      </c>
      <c r="M1103" s="4">
        <v>109.8</v>
      </c>
      <c r="N1103" s="4">
        <v>5099.8500000000004</v>
      </c>
      <c r="O1103" s="4">
        <v>201.1</v>
      </c>
      <c r="P1103">
        <f>VLOOKUP($A1103,Sheet2!$A:$E,2,0)</f>
        <v>5124.3</v>
      </c>
      <c r="Q1103">
        <f>VLOOKUP($A1103,Sheet2!$A:$E,3,0)</f>
        <v>5149.95</v>
      </c>
      <c r="R1103">
        <f>VLOOKUP($A1103,Sheet2!$A:$E,4,0)</f>
        <v>5077.5</v>
      </c>
      <c r="S1103">
        <f>VLOOKUP($A1103,Sheet2!$A:$E,5,0)</f>
        <v>5099.8500000000004</v>
      </c>
      <c r="T1103">
        <f t="shared" si="325"/>
        <v>91.100000000000364</v>
      </c>
      <c r="U1103">
        <f t="shared" si="326"/>
        <v>103</v>
      </c>
      <c r="V1103">
        <f t="shared" si="327"/>
        <v>95</v>
      </c>
      <c r="W1103">
        <f t="shared" si="328"/>
        <v>115.14999999999964</v>
      </c>
      <c r="X1103" s="5">
        <f t="shared" si="329"/>
        <v>201.1</v>
      </c>
      <c r="Y1103">
        <f t="shared" si="330"/>
        <v>232.15000000000038</v>
      </c>
      <c r="Z1103">
        <f t="shared" si="331"/>
        <v>180.34999999999962</v>
      </c>
      <c r="AA1103">
        <f t="shared" si="332"/>
        <v>199.3</v>
      </c>
      <c r="AB1103">
        <f>IF(Z1103/X1103&lt;'model parameter'!$B$2,'model parameter'!$B$2,IF(Y1103/X1103&gt;'model parameter'!$B$1,'model parameter'!$B$1,AA1103/X1103))</f>
        <v>1.1100000000000001</v>
      </c>
      <c r="AC1103">
        <f t="shared" si="342"/>
        <v>3.5010878658001348</v>
      </c>
      <c r="AD1103">
        <f t="shared" si="340"/>
        <v>11.117674184908713</v>
      </c>
      <c r="AF1103">
        <f t="shared" si="339"/>
        <v>0.89681750372948599</v>
      </c>
      <c r="AG1103">
        <f t="shared" si="333"/>
        <v>1.1544007956240696</v>
      </c>
      <c r="AH1103" s="14">
        <f t="shared" si="334"/>
        <v>15139.79133227085</v>
      </c>
      <c r="AI1103">
        <f t="shared" si="335"/>
        <v>16682.188314460702</v>
      </c>
      <c r="AJ1103" s="14">
        <f t="shared" si="336"/>
        <v>1542.3969821898518</v>
      </c>
      <c r="AK1103" s="14">
        <f t="shared" si="341"/>
        <v>93177.768294512978</v>
      </c>
      <c r="AL1103">
        <f t="shared" si="337"/>
        <v>1.1018770304252605</v>
      </c>
      <c r="AM1103">
        <f t="shared" si="343"/>
        <v>1.0391779741724136E-3</v>
      </c>
      <c r="AN1103" s="15">
        <f t="shared" si="338"/>
        <v>1</v>
      </c>
    </row>
    <row r="1104" spans="1:40" s="4" customFormat="1" x14ac:dyDescent="0.25">
      <c r="A1104" s="3">
        <v>41120</v>
      </c>
      <c r="B1104" s="3">
        <v>41151</v>
      </c>
      <c r="C1104" s="4" t="s">
        <v>15</v>
      </c>
      <c r="D1104" s="4">
        <v>5100</v>
      </c>
      <c r="E1104" s="4">
        <v>75.05</v>
      </c>
      <c r="F1104" s="4">
        <v>77.900000000000006</v>
      </c>
      <c r="G1104" s="4">
        <v>50.55</v>
      </c>
      <c r="H1104" s="4">
        <v>52.4</v>
      </c>
      <c r="I1104" s="4" t="s">
        <v>16</v>
      </c>
      <c r="J1104" s="4">
        <v>119</v>
      </c>
      <c r="K1104" s="4">
        <v>170.55</v>
      </c>
      <c r="L1104" s="4">
        <v>119</v>
      </c>
      <c r="M1104" s="4">
        <v>164.85</v>
      </c>
      <c r="N1104" s="4">
        <v>5199.8</v>
      </c>
      <c r="O1104" s="4">
        <v>201.1</v>
      </c>
      <c r="P1104">
        <f>VLOOKUP($A1104,Sheet2!$A:$E,2,0)</f>
        <v>5129.75</v>
      </c>
      <c r="Q1104">
        <f>VLOOKUP($A1104,Sheet2!$A:$E,3,0)</f>
        <v>5206.6000000000004</v>
      </c>
      <c r="R1104">
        <f>VLOOKUP($A1104,Sheet2!$A:$E,4,0)</f>
        <v>5129.75</v>
      </c>
      <c r="S1104">
        <f>VLOOKUP($A1104,Sheet2!$A:$E,5,0)</f>
        <v>5199.8</v>
      </c>
      <c r="T1104">
        <f t="shared" si="325"/>
        <v>63.949999999999818</v>
      </c>
      <c r="U1104">
        <f t="shared" si="326"/>
        <v>77.900000000000006</v>
      </c>
      <c r="V1104">
        <f t="shared" si="327"/>
        <v>119</v>
      </c>
      <c r="W1104">
        <f t="shared" si="328"/>
        <v>157.15000000000055</v>
      </c>
      <c r="X1104" s="5">
        <f t="shared" si="329"/>
        <v>194.05</v>
      </c>
      <c r="Y1104">
        <f t="shared" si="330"/>
        <v>234.49999999999983</v>
      </c>
      <c r="Z1104">
        <f t="shared" si="331"/>
        <v>194.05</v>
      </c>
      <c r="AA1104">
        <f t="shared" si="332"/>
        <v>217.25</v>
      </c>
      <c r="AB1104">
        <f>IF(Z1104/X1104&lt;'model parameter'!$B$2,'model parameter'!$B$2,IF(Y1104/X1104&gt;'model parameter'!$B$1,'model parameter'!$B$1,AA1104/X1104))</f>
        <v>1.1100000000000001</v>
      </c>
      <c r="AC1104">
        <f t="shared" si="342"/>
        <v>3.8862075310381501</v>
      </c>
      <c r="AD1104">
        <f t="shared" si="340"/>
        <v>11.227674184908713</v>
      </c>
      <c r="AF1104">
        <f t="shared" si="339"/>
        <v>1</v>
      </c>
      <c r="AG1104">
        <f t="shared" si="333"/>
        <v>1.2084514300438023</v>
      </c>
      <c r="AH1104" s="14">
        <f t="shared" si="334"/>
        <v>14610.687591657676</v>
      </c>
      <c r="AI1104">
        <f t="shared" si="335"/>
        <v>16095.703078450022</v>
      </c>
      <c r="AJ1104" s="14">
        <f t="shared" si="336"/>
        <v>1485.0154867923466</v>
      </c>
      <c r="AK1104" s="14">
        <f t="shared" si="341"/>
        <v>94662.783781305319</v>
      </c>
      <c r="AL1104">
        <f t="shared" si="337"/>
        <v>1.1016389870412568</v>
      </c>
      <c r="AM1104">
        <f t="shared" si="343"/>
        <v>1.1447989708228831E-3</v>
      </c>
      <c r="AN1104" s="15">
        <f t="shared" si="338"/>
        <v>0</v>
      </c>
    </row>
    <row r="1105" spans="1:40" s="4" customFormat="1" x14ac:dyDescent="0.25">
      <c r="A1105" s="3">
        <v>41121</v>
      </c>
      <c r="B1105" s="3">
        <v>41151</v>
      </c>
      <c r="C1105" s="4" t="s">
        <v>15</v>
      </c>
      <c r="D1105" s="4">
        <v>5100</v>
      </c>
      <c r="E1105" s="4">
        <v>49</v>
      </c>
      <c r="F1105" s="4">
        <v>67.8</v>
      </c>
      <c r="G1105" s="4">
        <v>40</v>
      </c>
      <c r="H1105" s="4">
        <v>41.7</v>
      </c>
      <c r="I1105" s="4" t="s">
        <v>16</v>
      </c>
      <c r="J1105" s="4">
        <v>174</v>
      </c>
      <c r="K1105" s="4">
        <v>182</v>
      </c>
      <c r="L1105" s="4">
        <v>131.6</v>
      </c>
      <c r="M1105" s="4">
        <v>178.2</v>
      </c>
      <c r="N1105" s="4">
        <v>5229</v>
      </c>
      <c r="O1105" s="4">
        <v>201.1</v>
      </c>
      <c r="P1105">
        <f>VLOOKUP($A1105,Sheet2!$A:$E,2,0)</f>
        <v>5214.8500000000004</v>
      </c>
      <c r="Q1105">
        <f>VLOOKUP($A1105,Sheet2!$A:$E,3,0)</f>
        <v>5234.55</v>
      </c>
      <c r="R1105">
        <f>VLOOKUP($A1105,Sheet2!$A:$E,4,0)</f>
        <v>5154.05</v>
      </c>
      <c r="S1105">
        <f>VLOOKUP($A1105,Sheet2!$A:$E,5,0)</f>
        <v>5229</v>
      </c>
      <c r="T1105">
        <f t="shared" si="325"/>
        <v>47.449999999999818</v>
      </c>
      <c r="U1105">
        <f t="shared" si="326"/>
        <v>67.8</v>
      </c>
      <c r="V1105">
        <f t="shared" si="327"/>
        <v>131.6</v>
      </c>
      <c r="W1105">
        <f t="shared" si="328"/>
        <v>174.55000000000018</v>
      </c>
      <c r="X1105" s="5">
        <f t="shared" si="329"/>
        <v>223</v>
      </c>
      <c r="Y1105">
        <f t="shared" si="330"/>
        <v>229.44999999999982</v>
      </c>
      <c r="Z1105">
        <f t="shared" si="331"/>
        <v>199.39999999999998</v>
      </c>
      <c r="AA1105">
        <f t="shared" si="332"/>
        <v>219.89999999999998</v>
      </c>
      <c r="AB1105">
        <f>IF(Z1105/X1105&lt;'model parameter'!$B$2,'model parameter'!$B$2,IF(Y1105/X1105&gt;'model parameter'!$B$1,'model parameter'!$B$1,AA1105/X1105))</f>
        <v>0.98609865470852009</v>
      </c>
      <c r="AC1105">
        <f t="shared" si="342"/>
        <v>3.8321840182748392</v>
      </c>
      <c r="AD1105">
        <f t="shared" si="340"/>
        <v>11.213772839617233</v>
      </c>
      <c r="AF1105">
        <f t="shared" si="339"/>
        <v>0.89417040358744382</v>
      </c>
      <c r="AG1105">
        <f t="shared" si="333"/>
        <v>1.0289237668161426</v>
      </c>
      <c r="AH1105" s="14">
        <f t="shared" si="334"/>
        <v>16783.390186090499</v>
      </c>
      <c r="AI1105">
        <f t="shared" si="335"/>
        <v>16433.2946375338</v>
      </c>
      <c r="AJ1105" s="14">
        <f t="shared" si="336"/>
        <v>-350.09554855669921</v>
      </c>
      <c r="AK1105" s="14">
        <f t="shared" si="341"/>
        <v>94312.688232748624</v>
      </c>
      <c r="AL1105">
        <f t="shared" si="337"/>
        <v>0.97914035575203118</v>
      </c>
      <c r="AM1105">
        <f t="shared" si="343"/>
        <v>1.1209188715560769E-3</v>
      </c>
      <c r="AN1105" s="15">
        <f t="shared" si="338"/>
        <v>0</v>
      </c>
    </row>
    <row r="1106" spans="1:40" s="4" customFormat="1" x14ac:dyDescent="0.25">
      <c r="A1106" s="3">
        <v>41122</v>
      </c>
      <c r="B1106" s="3">
        <v>41151</v>
      </c>
      <c r="C1106" s="4" t="s">
        <v>15</v>
      </c>
      <c r="D1106" s="4">
        <v>5100</v>
      </c>
      <c r="E1106" s="4">
        <v>42.6</v>
      </c>
      <c r="F1106" s="4">
        <v>44.5</v>
      </c>
      <c r="G1106" s="4">
        <v>35</v>
      </c>
      <c r="H1106" s="4">
        <v>37.549999999999997</v>
      </c>
      <c r="I1106" s="4" t="s">
        <v>16</v>
      </c>
      <c r="J1106" s="4">
        <v>181.95</v>
      </c>
      <c r="K1106" s="4">
        <v>196.95</v>
      </c>
      <c r="L1106" s="4">
        <v>170.15</v>
      </c>
      <c r="M1106" s="4">
        <v>190.2</v>
      </c>
      <c r="N1106" s="4">
        <v>5240.5</v>
      </c>
      <c r="O1106" s="4">
        <v>201.1</v>
      </c>
      <c r="P1106">
        <f>VLOOKUP($A1106,Sheet2!$A:$E,2,0)</f>
        <v>5220.7</v>
      </c>
      <c r="Q1106">
        <f>VLOOKUP($A1106,Sheet2!$A:$E,3,0)</f>
        <v>5246.35</v>
      </c>
      <c r="R1106">
        <f>VLOOKUP($A1106,Sheet2!$A:$E,4,0)</f>
        <v>5212.6499999999996</v>
      </c>
      <c r="S1106">
        <f>VLOOKUP($A1106,Sheet2!$A:$E,5,0)</f>
        <v>5240.5</v>
      </c>
      <c r="T1106">
        <f t="shared" si="325"/>
        <v>50.599999999999454</v>
      </c>
      <c r="U1106">
        <f t="shared" si="326"/>
        <v>44.5</v>
      </c>
      <c r="V1106">
        <f t="shared" si="327"/>
        <v>170.15</v>
      </c>
      <c r="W1106">
        <f t="shared" si="328"/>
        <v>181.35000000000036</v>
      </c>
      <c r="X1106" s="5">
        <f t="shared" si="329"/>
        <v>224.54999999999998</v>
      </c>
      <c r="Y1106">
        <f t="shared" si="330"/>
        <v>247.54999999999944</v>
      </c>
      <c r="Z1106">
        <f t="shared" si="331"/>
        <v>214.65</v>
      </c>
      <c r="AA1106">
        <f t="shared" si="332"/>
        <v>227.75</v>
      </c>
      <c r="AB1106">
        <f>IF(Z1106/X1106&lt;'model parameter'!$B$2,'model parameter'!$B$2,IF(Y1106/X1106&gt;'model parameter'!$B$1,'model parameter'!$B$1,AA1106/X1106))</f>
        <v>1.0142507236695615</v>
      </c>
      <c r="AC1106">
        <f t="shared" si="342"/>
        <v>3.8867954137701837</v>
      </c>
      <c r="AD1106">
        <f t="shared" si="340"/>
        <v>11.228023563286795</v>
      </c>
      <c r="AF1106">
        <f t="shared" si="339"/>
        <v>0.95591182364729466</v>
      </c>
      <c r="AG1106">
        <f t="shared" si="333"/>
        <v>1.1024270763749697</v>
      </c>
      <c r="AH1106" s="14">
        <f t="shared" si="334"/>
        <v>16899.717958849425</v>
      </c>
      <c r="AI1106">
        <f t="shared" si="335"/>
        <v>17021.616035870498</v>
      </c>
      <c r="AJ1106" s="14">
        <f t="shared" si="336"/>
        <v>121.89807702107282</v>
      </c>
      <c r="AK1106" s="14">
        <f t="shared" si="341"/>
        <v>94434.5863097697</v>
      </c>
      <c r="AL1106">
        <f t="shared" si="337"/>
        <v>1.0072130243426485</v>
      </c>
      <c r="AM1106">
        <f t="shared" si="343"/>
        <v>1.129004086662745E-3</v>
      </c>
      <c r="AN1106" s="15">
        <f t="shared" si="338"/>
        <v>0</v>
      </c>
    </row>
    <row r="1107" spans="1:40" s="4" customFormat="1" x14ac:dyDescent="0.25">
      <c r="A1107" s="3">
        <v>41123</v>
      </c>
      <c r="B1107" s="3">
        <v>41151</v>
      </c>
      <c r="C1107" s="4" t="s">
        <v>15</v>
      </c>
      <c r="D1107" s="4">
        <v>5100</v>
      </c>
      <c r="E1107" s="4">
        <v>40.5</v>
      </c>
      <c r="F1107" s="4">
        <v>46.5</v>
      </c>
      <c r="G1107" s="4">
        <v>38.700000000000003</v>
      </c>
      <c r="H1107" s="4">
        <v>40.15</v>
      </c>
      <c r="I1107" s="4" t="s">
        <v>16</v>
      </c>
      <c r="J1107" s="4">
        <v>180.35</v>
      </c>
      <c r="K1107" s="4">
        <v>187</v>
      </c>
      <c r="L1107" s="4">
        <v>166</v>
      </c>
      <c r="M1107" s="4">
        <v>182.05</v>
      </c>
      <c r="N1107" s="4">
        <v>5227.75</v>
      </c>
      <c r="O1107" s="4">
        <v>201.1</v>
      </c>
      <c r="P1107">
        <f>VLOOKUP($A1107,Sheet2!$A:$E,2,0)</f>
        <v>5233.1000000000004</v>
      </c>
      <c r="Q1107">
        <f>VLOOKUP($A1107,Sheet2!$A:$E,3,0)</f>
        <v>5236.8999999999996</v>
      </c>
      <c r="R1107">
        <f>VLOOKUP($A1107,Sheet2!$A:$E,4,0)</f>
        <v>5209.95</v>
      </c>
      <c r="S1107">
        <f>VLOOKUP($A1107,Sheet2!$A:$E,5,0)</f>
        <v>5227.75</v>
      </c>
      <c r="T1107">
        <f t="shared" si="325"/>
        <v>50.100000000000364</v>
      </c>
      <c r="U1107">
        <f t="shared" si="326"/>
        <v>46.5</v>
      </c>
      <c r="V1107">
        <f t="shared" si="327"/>
        <v>166</v>
      </c>
      <c r="W1107">
        <f t="shared" si="328"/>
        <v>175.59999999999945</v>
      </c>
      <c r="X1107" s="5">
        <f t="shared" si="329"/>
        <v>220.85</v>
      </c>
      <c r="Y1107">
        <f t="shared" si="330"/>
        <v>237.10000000000036</v>
      </c>
      <c r="Z1107">
        <f t="shared" si="331"/>
        <v>212.5</v>
      </c>
      <c r="AA1107">
        <f t="shared" si="332"/>
        <v>222.20000000000002</v>
      </c>
      <c r="AB1107">
        <f>IF(Z1107/X1107&lt;'model parameter'!$B$2,'model parameter'!$B$2,IF(Y1107/X1107&gt;'model parameter'!$B$1,'model parameter'!$B$1,AA1107/X1107))</f>
        <v>1.0061127462078334</v>
      </c>
      <c r="AC1107">
        <f t="shared" si="342"/>
        <v>3.9105544076963317</v>
      </c>
      <c r="AD1107">
        <f t="shared" si="340"/>
        <v>11.234136309494628</v>
      </c>
      <c r="AF1107">
        <f t="shared" si="339"/>
        <v>0.96219153271451219</v>
      </c>
      <c r="AG1107">
        <f t="shared" si="333"/>
        <v>1.0735793525016997</v>
      </c>
      <c r="AH1107" s="14">
        <f t="shared" si="334"/>
        <v>16622.032307747475</v>
      </c>
      <c r="AI1107">
        <f t="shared" si="335"/>
        <v>16605.669059976401</v>
      </c>
      <c r="AJ1107" s="14">
        <f t="shared" si="336"/>
        <v>-16.363247771074384</v>
      </c>
      <c r="AK1107" s="14">
        <f t="shared" si="341"/>
        <v>94418.223061998622</v>
      </c>
      <c r="AL1107">
        <f t="shared" si="337"/>
        <v>0.99901556876631459</v>
      </c>
      <c r="AM1107">
        <f t="shared" si="343"/>
        <v>1.1278926597768756E-3</v>
      </c>
      <c r="AN1107" s="15">
        <f t="shared" si="338"/>
        <v>0</v>
      </c>
    </row>
    <row r="1108" spans="1:40" s="4" customFormat="1" x14ac:dyDescent="0.25">
      <c r="A1108" s="3">
        <v>41124</v>
      </c>
      <c r="B1108" s="3">
        <v>41151</v>
      </c>
      <c r="C1108" s="4" t="s">
        <v>15</v>
      </c>
      <c r="D1108" s="4">
        <v>5100</v>
      </c>
      <c r="E1108" s="4">
        <v>46.8</v>
      </c>
      <c r="F1108" s="4">
        <v>58.85</v>
      </c>
      <c r="G1108" s="4">
        <v>35.549999999999997</v>
      </c>
      <c r="H1108" s="4">
        <v>37</v>
      </c>
      <c r="I1108" s="4" t="s">
        <v>16</v>
      </c>
      <c r="J1108" s="4">
        <v>168</v>
      </c>
      <c r="K1108" s="4">
        <v>178.95</v>
      </c>
      <c r="L1108" s="4">
        <v>131.30000000000001</v>
      </c>
      <c r="M1108" s="4">
        <v>174.3</v>
      </c>
      <c r="N1108" s="4">
        <v>5215.7</v>
      </c>
      <c r="O1108" s="4">
        <v>201.1</v>
      </c>
      <c r="P1108">
        <f>VLOOKUP($A1108,Sheet2!$A:$E,2,0)</f>
        <v>5195.6000000000004</v>
      </c>
      <c r="Q1108">
        <f>VLOOKUP($A1108,Sheet2!$A:$E,3,0)</f>
        <v>5220.2</v>
      </c>
      <c r="R1108">
        <f>VLOOKUP($A1108,Sheet2!$A:$E,4,0)</f>
        <v>5164.6499999999996</v>
      </c>
      <c r="S1108">
        <f>VLOOKUP($A1108,Sheet2!$A:$E,5,0)</f>
        <v>5215.7</v>
      </c>
      <c r="T1108">
        <f t="shared" si="325"/>
        <v>58.75</v>
      </c>
      <c r="U1108">
        <f t="shared" si="326"/>
        <v>58.85</v>
      </c>
      <c r="V1108">
        <f t="shared" si="327"/>
        <v>131.30000000000001</v>
      </c>
      <c r="W1108">
        <f t="shared" si="328"/>
        <v>155.75</v>
      </c>
      <c r="X1108" s="5">
        <f t="shared" si="329"/>
        <v>214.8</v>
      </c>
      <c r="Y1108">
        <f t="shared" si="330"/>
        <v>237.7</v>
      </c>
      <c r="Z1108">
        <f t="shared" si="331"/>
        <v>190.15</v>
      </c>
      <c r="AA1108">
        <f t="shared" si="332"/>
        <v>211.3</v>
      </c>
      <c r="AB1108">
        <f>IF(Z1108/X1108&lt;'model parameter'!$B$2,'model parameter'!$B$2,IF(Y1108/X1108&gt;'model parameter'!$B$1,'model parameter'!$B$1,AA1108/X1108))</f>
        <v>0.98370577281191807</v>
      </c>
      <c r="AC1108">
        <f t="shared" si="342"/>
        <v>3.8468349457459725</v>
      </c>
      <c r="AD1108">
        <f t="shared" si="340"/>
        <v>11.217842082306547</v>
      </c>
      <c r="AF1108">
        <f t="shared" si="339"/>
        <v>0.88524208566108009</v>
      </c>
      <c r="AG1108">
        <f t="shared" si="333"/>
        <v>1.1066108007448789</v>
      </c>
      <c r="AH1108" s="14">
        <f t="shared" si="334"/>
        <v>16167.978743107798</v>
      </c>
      <c r="AI1108">
        <f t="shared" si="335"/>
        <v>15788.764188400599</v>
      </c>
      <c r="AJ1108" s="14">
        <f t="shared" si="336"/>
        <v>-379.21455470719957</v>
      </c>
      <c r="AK1108" s="14">
        <f t="shared" si="341"/>
        <v>94039.008507291423</v>
      </c>
      <c r="AL1108">
        <f t="shared" si="337"/>
        <v>0.97654533317166481</v>
      </c>
      <c r="AM1108">
        <f t="shared" si="343"/>
        <v>1.1014383132236841E-3</v>
      </c>
      <c r="AN1108" s="15">
        <f t="shared" si="338"/>
        <v>1</v>
      </c>
    </row>
    <row r="1109" spans="1:40" s="4" customFormat="1" x14ac:dyDescent="0.25">
      <c r="A1109" s="3">
        <v>41127</v>
      </c>
      <c r="B1109" s="3">
        <v>41151</v>
      </c>
      <c r="C1109" s="4" t="s">
        <v>15</v>
      </c>
      <c r="D1109" s="4">
        <v>5100</v>
      </c>
      <c r="E1109" s="4">
        <v>28</v>
      </c>
      <c r="F1109" s="4">
        <v>28.75</v>
      </c>
      <c r="G1109" s="4">
        <v>20.45</v>
      </c>
      <c r="H1109" s="4">
        <v>22.6</v>
      </c>
      <c r="I1109" s="4" t="s">
        <v>16</v>
      </c>
      <c r="J1109" s="4">
        <v>202</v>
      </c>
      <c r="K1109" s="4">
        <v>225.75</v>
      </c>
      <c r="L1109" s="4">
        <v>200.9</v>
      </c>
      <c r="M1109" s="4">
        <v>216.6</v>
      </c>
      <c r="N1109" s="4">
        <v>5282.55</v>
      </c>
      <c r="O1109" s="4">
        <v>201.1</v>
      </c>
      <c r="P1109">
        <f>VLOOKUP($A1109,Sheet2!$A:$E,2,0)</f>
        <v>5260.85</v>
      </c>
      <c r="Q1109">
        <f>VLOOKUP($A1109,Sheet2!$A:$E,3,0)</f>
        <v>5293.2</v>
      </c>
      <c r="R1109">
        <f>VLOOKUP($A1109,Sheet2!$A:$E,4,0)</f>
        <v>5260.85</v>
      </c>
      <c r="S1109">
        <f>VLOOKUP($A1109,Sheet2!$A:$E,5,0)</f>
        <v>5282.55</v>
      </c>
      <c r="T1109">
        <f t="shared" si="325"/>
        <v>32.550000000000182</v>
      </c>
      <c r="U1109">
        <f t="shared" si="326"/>
        <v>28.75</v>
      </c>
      <c r="V1109">
        <f t="shared" si="327"/>
        <v>200.9</v>
      </c>
      <c r="W1109">
        <f t="shared" si="328"/>
        <v>213.64999999999964</v>
      </c>
      <c r="X1109" s="5">
        <f t="shared" si="329"/>
        <v>230</v>
      </c>
      <c r="Y1109">
        <f t="shared" si="330"/>
        <v>258.30000000000018</v>
      </c>
      <c r="Z1109">
        <f t="shared" si="331"/>
        <v>229.65</v>
      </c>
      <c r="AA1109">
        <f t="shared" si="332"/>
        <v>239.2</v>
      </c>
      <c r="AB1109">
        <f>IF(Z1109/X1109&lt;'model parameter'!$B$2,'model parameter'!$B$2,IF(Y1109/X1109&gt;'model parameter'!$B$1,'model parameter'!$B$1,AA1109/X1109))</f>
        <v>1.1100000000000001</v>
      </c>
      <c r="AC1109">
        <f t="shared" si="342"/>
        <v>4.2699867897780299</v>
      </c>
      <c r="AD1109">
        <f t="shared" si="340"/>
        <v>11.327842082306546</v>
      </c>
      <c r="AF1109">
        <f t="shared" si="339"/>
        <v>0.99847826086956526</v>
      </c>
      <c r="AG1109">
        <f t="shared" si="333"/>
        <v>1.1230434782608703</v>
      </c>
      <c r="AH1109" s="14">
        <f t="shared" si="334"/>
        <v>17308.741417904999</v>
      </c>
      <c r="AI1109">
        <f t="shared" si="335"/>
        <v>19086.361835128599</v>
      </c>
      <c r="AJ1109" s="14">
        <f t="shared" si="336"/>
        <v>1777.6204172235994</v>
      </c>
      <c r="AK1109" s="14">
        <f t="shared" si="341"/>
        <v>95816.628924515026</v>
      </c>
      <c r="AL1109">
        <f t="shared" si="337"/>
        <v>1.1027007322083362</v>
      </c>
      <c r="AM1109">
        <f t="shared" si="343"/>
        <v>1.2145568344740713E-3</v>
      </c>
      <c r="AN1109" s="15">
        <f t="shared" si="338"/>
        <v>0</v>
      </c>
    </row>
    <row r="1110" spans="1:40" s="4" customFormat="1" x14ac:dyDescent="0.25">
      <c r="A1110" s="3">
        <v>41128</v>
      </c>
      <c r="B1110" s="3">
        <v>41151</v>
      </c>
      <c r="C1110" s="4" t="s">
        <v>15</v>
      </c>
      <c r="D1110" s="4">
        <v>5100</v>
      </c>
      <c r="E1110" s="4">
        <v>21</v>
      </c>
      <c r="F1110" s="4">
        <v>22.45</v>
      </c>
      <c r="G1110" s="4">
        <v>12.7</v>
      </c>
      <c r="H1110" s="4">
        <v>15</v>
      </c>
      <c r="I1110" s="4" t="s">
        <v>16</v>
      </c>
      <c r="J1110" s="4">
        <v>218.2</v>
      </c>
      <c r="K1110" s="4">
        <v>275.2</v>
      </c>
      <c r="L1110" s="4">
        <v>214</v>
      </c>
      <c r="M1110" s="4">
        <v>259</v>
      </c>
      <c r="N1110" s="4">
        <v>5336.7</v>
      </c>
      <c r="O1110" s="4">
        <v>201.1</v>
      </c>
      <c r="P1110">
        <f>VLOOKUP($A1110,Sheet2!$A:$E,2,0)</f>
        <v>5295.4</v>
      </c>
      <c r="Q1110">
        <f>VLOOKUP($A1110,Sheet2!$A:$E,3,0)</f>
        <v>5350.1</v>
      </c>
      <c r="R1110">
        <f>VLOOKUP($A1110,Sheet2!$A:$E,4,0)</f>
        <v>5281.65</v>
      </c>
      <c r="S1110">
        <f>VLOOKUP($A1110,Sheet2!$A:$E,5,0)</f>
        <v>5336.7</v>
      </c>
      <c r="T1110">
        <f t="shared" si="325"/>
        <v>25.099999999999454</v>
      </c>
      <c r="U1110">
        <f t="shared" si="326"/>
        <v>22.45</v>
      </c>
      <c r="V1110">
        <f t="shared" si="327"/>
        <v>214</v>
      </c>
      <c r="W1110">
        <f t="shared" si="328"/>
        <v>262.80000000000018</v>
      </c>
      <c r="X1110" s="5">
        <f t="shared" si="329"/>
        <v>239.2</v>
      </c>
      <c r="Y1110">
        <f t="shared" si="330"/>
        <v>300.29999999999944</v>
      </c>
      <c r="Z1110">
        <f t="shared" si="331"/>
        <v>236.45</v>
      </c>
      <c r="AA1110">
        <f t="shared" si="332"/>
        <v>274</v>
      </c>
      <c r="AB1110">
        <f>IF(Z1110/X1110&lt;'model parameter'!$B$2,'model parameter'!$B$2,IF(Y1110/X1110&gt;'model parameter'!$B$1,'model parameter'!$B$1,AA1110/X1110))</f>
        <v>1.1100000000000001</v>
      </c>
      <c r="AC1110">
        <f t="shared" si="342"/>
        <v>4.739685336653614</v>
      </c>
      <c r="AD1110">
        <f t="shared" si="340"/>
        <v>11.437842082306545</v>
      </c>
      <c r="AF1110">
        <f t="shared" si="339"/>
        <v>0.98850334448160537</v>
      </c>
      <c r="AG1110">
        <f t="shared" si="333"/>
        <v>1.2554347826086933</v>
      </c>
      <c r="AH1110" s="14">
        <f t="shared" si="334"/>
        <v>17999.203036861196</v>
      </c>
      <c r="AI1110">
        <f t="shared" si="335"/>
        <v>19851.704270773746</v>
      </c>
      <c r="AJ1110" s="14">
        <f t="shared" si="336"/>
        <v>1852.5012339125497</v>
      </c>
      <c r="AK1110" s="14">
        <f t="shared" si="341"/>
        <v>97669.130158427579</v>
      </c>
      <c r="AL1110">
        <f t="shared" si="337"/>
        <v>1.1029212921326987</v>
      </c>
      <c r="AM1110">
        <f t="shared" si="343"/>
        <v>1.339560593246743E-3</v>
      </c>
      <c r="AN1110" s="15">
        <f t="shared" si="338"/>
        <v>0</v>
      </c>
    </row>
    <row r="1111" spans="1:40" s="4" customFormat="1" x14ac:dyDescent="0.25">
      <c r="A1111" s="3">
        <v>41129</v>
      </c>
      <c r="B1111" s="3">
        <v>41151</v>
      </c>
      <c r="C1111" s="4" t="s">
        <v>15</v>
      </c>
      <c r="D1111" s="4">
        <v>5100</v>
      </c>
      <c r="E1111" s="4">
        <v>14.35</v>
      </c>
      <c r="F1111" s="4">
        <v>16</v>
      </c>
      <c r="G1111" s="4">
        <v>10.6</v>
      </c>
      <c r="H1111" s="4">
        <v>14.05</v>
      </c>
      <c r="I1111" s="4" t="s">
        <v>16</v>
      </c>
      <c r="J1111" s="4">
        <v>270</v>
      </c>
      <c r="K1111" s="4">
        <v>298.8</v>
      </c>
      <c r="L1111" s="4">
        <v>254.3</v>
      </c>
      <c r="M1111" s="4">
        <v>263.85000000000002</v>
      </c>
      <c r="N1111" s="4">
        <v>5338</v>
      </c>
      <c r="O1111" s="4">
        <v>201.1</v>
      </c>
      <c r="P1111">
        <f>VLOOKUP($A1111,Sheet2!$A:$E,2,0)</f>
        <v>5345.25</v>
      </c>
      <c r="Q1111">
        <f>VLOOKUP($A1111,Sheet2!$A:$E,3,0)</f>
        <v>5377.6</v>
      </c>
      <c r="R1111">
        <f>VLOOKUP($A1111,Sheet2!$A:$E,4,0)</f>
        <v>5331.05</v>
      </c>
      <c r="S1111">
        <f>VLOOKUP($A1111,Sheet2!$A:$E,5,0)</f>
        <v>5338</v>
      </c>
      <c r="T1111">
        <f t="shared" si="325"/>
        <v>21.199999999999818</v>
      </c>
      <c r="U1111">
        <f t="shared" si="326"/>
        <v>16</v>
      </c>
      <c r="V1111">
        <f t="shared" si="327"/>
        <v>254.3</v>
      </c>
      <c r="W1111">
        <f t="shared" si="328"/>
        <v>288.20000000000073</v>
      </c>
      <c r="X1111" s="5">
        <f t="shared" si="329"/>
        <v>284.35000000000002</v>
      </c>
      <c r="Y1111">
        <f t="shared" si="330"/>
        <v>319.99999999999983</v>
      </c>
      <c r="Z1111">
        <f t="shared" si="331"/>
        <v>270.3</v>
      </c>
      <c r="AA1111">
        <f t="shared" si="332"/>
        <v>277.90000000000003</v>
      </c>
      <c r="AB1111">
        <f>IF(Z1111/X1111&lt;'model parameter'!$B$2,'model parameter'!$B$2,IF(Y1111/X1111&gt;'model parameter'!$B$1,'model parameter'!$B$1,AA1111/X1111))</f>
        <v>1.1100000000000001</v>
      </c>
      <c r="AC1111">
        <f t="shared" si="342"/>
        <v>5.2610507236855124</v>
      </c>
      <c r="AD1111">
        <f t="shared" si="340"/>
        <v>11.547842082306545</v>
      </c>
      <c r="AF1111">
        <f t="shared" si="339"/>
        <v>0.95058906277474942</v>
      </c>
      <c r="AG1111">
        <f t="shared" si="333"/>
        <v>1.1253736592227881</v>
      </c>
      <c r="AH1111" s="14">
        <f t="shared" si="334"/>
        <v>21387.718482064724</v>
      </c>
      <c r="AI1111">
        <f t="shared" si="335"/>
        <v>23607.705463097464</v>
      </c>
      <c r="AJ1111" s="14">
        <f t="shared" si="336"/>
        <v>2219.98698103274</v>
      </c>
      <c r="AK1111" s="14">
        <f t="shared" si="341"/>
        <v>99889.117139460315</v>
      </c>
      <c r="AL1111">
        <f t="shared" si="337"/>
        <v>1.1037972789334389</v>
      </c>
      <c r="AM1111">
        <f t="shared" si="343"/>
        <v>1.4786033377922182E-3</v>
      </c>
      <c r="AN1111" s="15">
        <f t="shared" si="338"/>
        <v>0</v>
      </c>
    </row>
    <row r="1112" spans="1:40" s="4" customFormat="1" x14ac:dyDescent="0.25">
      <c r="A1112" s="3">
        <v>41130</v>
      </c>
      <c r="B1112" s="3">
        <v>41151</v>
      </c>
      <c r="C1112" s="4" t="s">
        <v>15</v>
      </c>
      <c r="D1112" s="4">
        <v>5100</v>
      </c>
      <c r="E1112" s="4">
        <v>12</v>
      </c>
      <c r="F1112" s="4">
        <v>15.85</v>
      </c>
      <c r="G1112" s="4">
        <v>10.9</v>
      </c>
      <c r="H1112" s="4">
        <v>13.7</v>
      </c>
      <c r="I1112" s="4" t="s">
        <v>16</v>
      </c>
      <c r="J1112" s="4">
        <v>281.55</v>
      </c>
      <c r="K1112" s="4">
        <v>289.35000000000002</v>
      </c>
      <c r="L1112" s="4">
        <v>243.6</v>
      </c>
      <c r="M1112" s="4">
        <v>258.25</v>
      </c>
      <c r="N1112" s="4">
        <v>5322.95</v>
      </c>
      <c r="O1112" s="4">
        <v>201.1</v>
      </c>
      <c r="P1112">
        <f>VLOOKUP($A1112,Sheet2!$A:$E,2,0)</f>
        <v>5348.3</v>
      </c>
      <c r="Q1112">
        <f>VLOOKUP($A1112,Sheet2!$A:$E,3,0)</f>
        <v>5368.2</v>
      </c>
      <c r="R1112">
        <f>VLOOKUP($A1112,Sheet2!$A:$E,4,0)</f>
        <v>5312.1</v>
      </c>
      <c r="S1112">
        <f>VLOOKUP($A1112,Sheet2!$A:$E,5,0)</f>
        <v>5322.95</v>
      </c>
      <c r="T1112">
        <f t="shared" si="325"/>
        <v>21.150000000000546</v>
      </c>
      <c r="U1112">
        <f t="shared" si="326"/>
        <v>15.85</v>
      </c>
      <c r="V1112">
        <f t="shared" si="327"/>
        <v>243.6</v>
      </c>
      <c r="W1112">
        <f t="shared" si="328"/>
        <v>279.09999999999945</v>
      </c>
      <c r="X1112" s="5">
        <f t="shared" si="329"/>
        <v>293.55</v>
      </c>
      <c r="Y1112">
        <f t="shared" si="330"/>
        <v>310.50000000000057</v>
      </c>
      <c r="Z1112">
        <f t="shared" si="331"/>
        <v>259.45</v>
      </c>
      <c r="AA1112">
        <f t="shared" si="332"/>
        <v>271.95</v>
      </c>
      <c r="AB1112">
        <f>IF(Z1112/X1112&lt;'model parameter'!$B$2,'model parameter'!$B$2,IF(Y1112/X1112&gt;'model parameter'!$B$1,'model parameter'!$B$1,AA1112/X1112))</f>
        <v>0.9264179867143586</v>
      </c>
      <c r="AC1112">
        <f t="shared" si="342"/>
        <v>4.8739320194388513</v>
      </c>
      <c r="AD1112">
        <f t="shared" si="340"/>
        <v>11.474260069020904</v>
      </c>
      <c r="AF1112">
        <f t="shared" si="339"/>
        <v>0.88383580309998289</v>
      </c>
      <c r="AG1112">
        <f t="shared" si="333"/>
        <v>1.0577414409810955</v>
      </c>
      <c r="AH1112" s="14">
        <f t="shared" si="334"/>
        <v>22078.180101020924</v>
      </c>
      <c r="AI1112">
        <f t="shared" si="335"/>
        <v>20334.202762810899</v>
      </c>
      <c r="AJ1112" s="14">
        <f t="shared" si="336"/>
        <v>-1743.9773382100248</v>
      </c>
      <c r="AK1112" s="14">
        <f t="shared" si="341"/>
        <v>98145.13980125029</v>
      </c>
      <c r="AL1112">
        <f t="shared" si="337"/>
        <v>0.92100900843138878</v>
      </c>
      <c r="AM1112">
        <f t="shared" si="343"/>
        <v>1.3618069940033526E-3</v>
      </c>
      <c r="AN1112" s="15">
        <f t="shared" si="338"/>
        <v>0</v>
      </c>
    </row>
    <row r="1113" spans="1:40" s="4" customFormat="1" x14ac:dyDescent="0.25">
      <c r="A1113" s="3">
        <v>41131</v>
      </c>
      <c r="B1113" s="3">
        <v>41151</v>
      </c>
      <c r="C1113" s="4" t="s">
        <v>15</v>
      </c>
      <c r="D1113" s="4">
        <v>5100</v>
      </c>
      <c r="E1113" s="4">
        <v>14.4</v>
      </c>
      <c r="F1113" s="4">
        <v>15.5</v>
      </c>
      <c r="G1113" s="4">
        <v>10.4</v>
      </c>
      <c r="H1113" s="4">
        <v>11.3</v>
      </c>
      <c r="I1113" s="4" t="s">
        <v>16</v>
      </c>
      <c r="J1113" s="4">
        <v>241.05</v>
      </c>
      <c r="K1113" s="4">
        <v>265</v>
      </c>
      <c r="L1113" s="4">
        <v>232</v>
      </c>
      <c r="M1113" s="4">
        <v>251.75</v>
      </c>
      <c r="N1113" s="4">
        <v>5320.4</v>
      </c>
      <c r="O1113" s="4">
        <v>201.1</v>
      </c>
      <c r="P1113">
        <f>VLOOKUP($A1113,Sheet2!$A:$E,2,0)</f>
        <v>5308.2</v>
      </c>
      <c r="Q1113">
        <f>VLOOKUP($A1113,Sheet2!$A:$E,3,0)</f>
        <v>5330.1</v>
      </c>
      <c r="R1113">
        <f>VLOOKUP($A1113,Sheet2!$A:$E,4,0)</f>
        <v>5294.1</v>
      </c>
      <c r="S1113">
        <f>VLOOKUP($A1113,Sheet2!$A:$E,5,0)</f>
        <v>5320.4</v>
      </c>
      <c r="T1113">
        <f t="shared" si="325"/>
        <v>34.899999999999636</v>
      </c>
      <c r="U1113">
        <f t="shared" si="326"/>
        <v>15.5</v>
      </c>
      <c r="V1113">
        <f t="shared" si="327"/>
        <v>232</v>
      </c>
      <c r="W1113">
        <f t="shared" si="328"/>
        <v>240.5</v>
      </c>
      <c r="X1113" s="5">
        <f t="shared" si="329"/>
        <v>255.45000000000002</v>
      </c>
      <c r="Y1113">
        <f t="shared" si="330"/>
        <v>299.89999999999964</v>
      </c>
      <c r="Z1113">
        <f t="shared" si="331"/>
        <v>247.5</v>
      </c>
      <c r="AA1113">
        <f t="shared" si="332"/>
        <v>263.05</v>
      </c>
      <c r="AB1113">
        <f>IF(Z1113/X1113&lt;'model parameter'!$B$2,'model parameter'!$B$2,IF(Y1113/X1113&gt;'model parameter'!$B$1,'model parameter'!$B$1,AA1113/X1113))</f>
        <v>1.1100000000000001</v>
      </c>
      <c r="AC1113">
        <f t="shared" si="342"/>
        <v>5.4100645415771256</v>
      </c>
      <c r="AD1113">
        <f t="shared" si="340"/>
        <v>11.584260069020903</v>
      </c>
      <c r="AF1113">
        <f t="shared" si="339"/>
        <v>0.96887844979448023</v>
      </c>
      <c r="AG1113">
        <f t="shared" si="333"/>
        <v>1.174006654922684</v>
      </c>
      <c r="AH1113" s="14">
        <f t="shared" si="334"/>
        <v>19218.768396430576</v>
      </c>
      <c r="AI1113">
        <f t="shared" si="335"/>
        <v>21203.53194242957</v>
      </c>
      <c r="AJ1113" s="14">
        <f t="shared" si="336"/>
        <v>1984.7635459989942</v>
      </c>
      <c r="AK1113" s="14">
        <f t="shared" si="341"/>
        <v>100129.90334724929</v>
      </c>
      <c r="AL1113">
        <f t="shared" si="337"/>
        <v>1.1032721506945062</v>
      </c>
      <c r="AM1113">
        <f t="shared" si="343"/>
        <v>1.5024437311048995E-3</v>
      </c>
      <c r="AN1113" s="15">
        <f t="shared" si="338"/>
        <v>0</v>
      </c>
    </row>
    <row r="1114" spans="1:40" s="4" customFormat="1" x14ac:dyDescent="0.25">
      <c r="A1114" s="3">
        <v>41134</v>
      </c>
      <c r="B1114" s="3">
        <v>41151</v>
      </c>
      <c r="C1114" s="4" t="s">
        <v>15</v>
      </c>
      <c r="D1114" s="4">
        <v>5100</v>
      </c>
      <c r="E1114" s="4">
        <v>11.5</v>
      </c>
      <c r="F1114" s="4">
        <v>12</v>
      </c>
      <c r="G1114" s="4">
        <v>6.15</v>
      </c>
      <c r="H1114" s="4">
        <v>6.5</v>
      </c>
      <c r="I1114" s="4" t="s">
        <v>16</v>
      </c>
      <c r="J1114" s="4">
        <v>246.5</v>
      </c>
      <c r="K1114" s="4">
        <v>278.89999999999998</v>
      </c>
      <c r="L1114" s="4">
        <v>234.05</v>
      </c>
      <c r="M1114" s="4">
        <v>274.5</v>
      </c>
      <c r="N1114" s="4">
        <v>5347.9</v>
      </c>
      <c r="O1114" s="4">
        <v>201.1</v>
      </c>
      <c r="P1114">
        <f>VLOOKUP($A1114,Sheet2!$A:$E,2,0)</f>
        <v>5316.35</v>
      </c>
      <c r="Q1114">
        <f>VLOOKUP($A1114,Sheet2!$A:$E,3,0)</f>
        <v>5352.45</v>
      </c>
      <c r="R1114">
        <f>VLOOKUP($A1114,Sheet2!$A:$E,4,0)</f>
        <v>5309.05</v>
      </c>
      <c r="S1114">
        <f>VLOOKUP($A1114,Sheet2!$A:$E,5,0)</f>
        <v>5347.9</v>
      </c>
      <c r="T1114">
        <f t="shared" si="325"/>
        <v>26.449999999999818</v>
      </c>
      <c r="U1114">
        <f t="shared" si="326"/>
        <v>12</v>
      </c>
      <c r="V1114">
        <f t="shared" si="327"/>
        <v>234.05</v>
      </c>
      <c r="W1114">
        <f t="shared" si="328"/>
        <v>258.59999999999945</v>
      </c>
      <c r="X1114" s="5">
        <f t="shared" si="329"/>
        <v>258</v>
      </c>
      <c r="Y1114">
        <f t="shared" si="330"/>
        <v>305.3499999999998</v>
      </c>
      <c r="Z1114">
        <f t="shared" si="331"/>
        <v>246.05</v>
      </c>
      <c r="AA1114">
        <f t="shared" si="332"/>
        <v>281</v>
      </c>
      <c r="AB1114">
        <f>IF(Z1114/X1114&lt;'model parameter'!$B$2,'model parameter'!$B$2,IF(Y1114/X1114&gt;'model parameter'!$B$1,'model parameter'!$B$1,AA1114/X1114))</f>
        <v>1.1100000000000001</v>
      </c>
      <c r="AC1114">
        <f t="shared" si="342"/>
        <v>6.0051716411506098</v>
      </c>
      <c r="AD1114">
        <f t="shared" si="340"/>
        <v>11.694260069020903</v>
      </c>
      <c r="AF1114">
        <f t="shared" si="339"/>
        <v>0.95368217054263571</v>
      </c>
      <c r="AG1114">
        <f t="shared" si="333"/>
        <v>1.183527131782945</v>
      </c>
      <c r="AH1114" s="14">
        <f t="shared" si="334"/>
        <v>19410.146345163001</v>
      </c>
      <c r="AI1114">
        <f t="shared" si="335"/>
        <v>21415.664900135562</v>
      </c>
      <c r="AJ1114" s="14">
        <f t="shared" si="336"/>
        <v>2005.5185549725611</v>
      </c>
      <c r="AK1114" s="14">
        <f t="shared" si="341"/>
        <v>102135.42190222185</v>
      </c>
      <c r="AL1114">
        <f t="shared" si="337"/>
        <v>1.1033232062916587</v>
      </c>
      <c r="AM1114">
        <f t="shared" si="343"/>
        <v>1.6576810346754605E-3</v>
      </c>
      <c r="AN1114" s="15">
        <f t="shared" si="338"/>
        <v>0</v>
      </c>
    </row>
    <row r="1115" spans="1:40" s="4" customFormat="1" x14ac:dyDescent="0.25">
      <c r="A1115" s="3">
        <v>41135</v>
      </c>
      <c r="B1115" s="3">
        <v>41151</v>
      </c>
      <c r="C1115" s="4" t="s">
        <v>15</v>
      </c>
      <c r="D1115" s="4">
        <v>5100</v>
      </c>
      <c r="E1115" s="4">
        <v>7.35</v>
      </c>
      <c r="F1115" s="4">
        <v>7.35</v>
      </c>
      <c r="G1115" s="4">
        <v>4.3</v>
      </c>
      <c r="H1115" s="4">
        <v>4.7</v>
      </c>
      <c r="I1115" s="4" t="s">
        <v>16</v>
      </c>
      <c r="J1115" s="4">
        <v>270</v>
      </c>
      <c r="K1115" s="4">
        <v>316.10000000000002</v>
      </c>
      <c r="L1115" s="4">
        <v>259.45</v>
      </c>
      <c r="M1115" s="4">
        <v>306.89999999999998</v>
      </c>
      <c r="N1115" s="4">
        <v>5380.35</v>
      </c>
      <c r="O1115" s="4">
        <v>201.1</v>
      </c>
      <c r="P1115">
        <f>VLOOKUP($A1115,Sheet2!$A:$E,2,0)</f>
        <v>5343.25</v>
      </c>
      <c r="Q1115">
        <f>VLOOKUP($A1115,Sheet2!$A:$E,3,0)</f>
        <v>5387.05</v>
      </c>
      <c r="R1115">
        <f>VLOOKUP($A1115,Sheet2!$A:$E,4,0)</f>
        <v>5328.8</v>
      </c>
      <c r="S1115">
        <f>VLOOKUP($A1115,Sheet2!$A:$E,5,0)</f>
        <v>5380.35</v>
      </c>
      <c r="T1115">
        <f t="shared" si="325"/>
        <v>29.050000000000182</v>
      </c>
      <c r="U1115">
        <f t="shared" si="326"/>
        <v>7.35</v>
      </c>
      <c r="V1115">
        <f t="shared" si="327"/>
        <v>259.45</v>
      </c>
      <c r="W1115">
        <f t="shared" si="328"/>
        <v>291.35000000000036</v>
      </c>
      <c r="X1115" s="5">
        <f t="shared" si="329"/>
        <v>277.35000000000002</v>
      </c>
      <c r="Y1115">
        <f t="shared" si="330"/>
        <v>345.1500000000002</v>
      </c>
      <c r="Z1115">
        <f t="shared" si="331"/>
        <v>266.8</v>
      </c>
      <c r="AA1115">
        <f t="shared" si="332"/>
        <v>311.59999999999997</v>
      </c>
      <c r="AB1115">
        <f>IF(Z1115/X1115&lt;'model parameter'!$B$2,'model parameter'!$B$2,IF(Y1115/X1115&gt;'model parameter'!$B$1,'model parameter'!$B$1,AA1115/X1115))</f>
        <v>1.1100000000000001</v>
      </c>
      <c r="AC1115">
        <f t="shared" si="342"/>
        <v>6.6657405216771775</v>
      </c>
      <c r="AD1115">
        <f t="shared" si="340"/>
        <v>11.804260069020902</v>
      </c>
      <c r="AF1115">
        <f t="shared" si="339"/>
        <v>0.96196142058770506</v>
      </c>
      <c r="AG1115">
        <f t="shared" si="333"/>
        <v>1.2444564629529482</v>
      </c>
      <c r="AH1115" s="14">
        <f t="shared" si="334"/>
        <v>20862.367250250223</v>
      </c>
      <c r="AI1115">
        <f t="shared" si="335"/>
        <v>23025.379696845732</v>
      </c>
      <c r="AJ1115" s="14">
        <f t="shared" si="336"/>
        <v>2163.0124465955087</v>
      </c>
      <c r="AK1115" s="14">
        <f t="shared" si="341"/>
        <v>104298.43434881736</v>
      </c>
      <c r="AL1115">
        <f t="shared" si="337"/>
        <v>1.1036801059366628</v>
      </c>
      <c r="AM1115">
        <f t="shared" si="343"/>
        <v>1.8295495799598089E-3</v>
      </c>
      <c r="AN1115" s="15">
        <f t="shared" si="338"/>
        <v>0</v>
      </c>
    </row>
    <row r="1116" spans="1:40" s="4" customFormat="1" x14ac:dyDescent="0.25">
      <c r="A1116" s="3">
        <v>41137</v>
      </c>
      <c r="B1116" s="3">
        <v>41151</v>
      </c>
      <c r="C1116" s="4" t="s">
        <v>15</v>
      </c>
      <c r="D1116" s="4">
        <v>5100</v>
      </c>
      <c r="E1116" s="4">
        <v>4.25</v>
      </c>
      <c r="F1116" s="4">
        <v>5.65</v>
      </c>
      <c r="G1116" s="4">
        <v>4</v>
      </c>
      <c r="H1116" s="4">
        <v>4.8</v>
      </c>
      <c r="I1116" s="4" t="s">
        <v>16</v>
      </c>
      <c r="J1116" s="4">
        <v>307.45</v>
      </c>
      <c r="K1116" s="4">
        <v>307.45</v>
      </c>
      <c r="L1116" s="4">
        <v>278</v>
      </c>
      <c r="M1116" s="4">
        <v>282.85000000000002</v>
      </c>
      <c r="N1116" s="4">
        <v>5362.95</v>
      </c>
      <c r="O1116" s="4">
        <v>201.1</v>
      </c>
      <c r="P1116">
        <f>VLOOKUP($A1116,Sheet2!$A:$E,2,0)</f>
        <v>5385.95</v>
      </c>
      <c r="Q1116">
        <f>VLOOKUP($A1116,Sheet2!$A:$E,3,0)</f>
        <v>5390.65</v>
      </c>
      <c r="R1116">
        <f>VLOOKUP($A1116,Sheet2!$A:$E,4,0)</f>
        <v>5356.65</v>
      </c>
      <c r="S1116">
        <f>VLOOKUP($A1116,Sheet2!$A:$E,5,0)</f>
        <v>5362.95</v>
      </c>
      <c r="T1116">
        <f t="shared" si="325"/>
        <v>16.800000000000182</v>
      </c>
      <c r="U1116">
        <f t="shared" si="326"/>
        <v>5.65</v>
      </c>
      <c r="V1116">
        <f t="shared" si="327"/>
        <v>278</v>
      </c>
      <c r="W1116">
        <f t="shared" si="328"/>
        <v>294.64999999999964</v>
      </c>
      <c r="X1116" s="5">
        <f t="shared" si="329"/>
        <v>311.7</v>
      </c>
      <c r="Y1116">
        <f t="shared" si="330"/>
        <v>324.25000000000017</v>
      </c>
      <c r="Z1116">
        <f t="shared" si="331"/>
        <v>283.64999999999998</v>
      </c>
      <c r="AA1116">
        <f t="shared" si="332"/>
        <v>287.65000000000003</v>
      </c>
      <c r="AB1116">
        <f>IF(Z1116/X1116&lt;'model parameter'!$B$2,'model parameter'!$B$2,IF(Y1116/X1116&gt;'model parameter'!$B$1,'model parameter'!$B$1,AA1116/X1116))</f>
        <v>0.92284247674045572</v>
      </c>
      <c r="AC1116">
        <f t="shared" si="342"/>
        <v>6.1514284923337836</v>
      </c>
      <c r="AD1116">
        <f t="shared" si="340"/>
        <v>11.727102545761358</v>
      </c>
      <c r="AF1116">
        <f t="shared" si="339"/>
        <v>0.91000962463907598</v>
      </c>
      <c r="AG1116">
        <f t="shared" si="333"/>
        <v>1.0402630734680789</v>
      </c>
      <c r="AH1116" s="14">
        <f t="shared" si="334"/>
        <v>23440.340794939952</v>
      </c>
      <c r="AI1116">
        <f t="shared" si="335"/>
        <v>21510.8455594843</v>
      </c>
      <c r="AJ1116" s="14">
        <f t="shared" si="336"/>
        <v>-1929.4952354556517</v>
      </c>
      <c r="AK1116" s="14">
        <f t="shared" si="341"/>
        <v>102368.9391133617</v>
      </c>
      <c r="AL1116">
        <f t="shared" si="337"/>
        <v>0.91768484714726628</v>
      </c>
      <c r="AM1116">
        <f t="shared" si="343"/>
        <v>1.6789499266337625E-3</v>
      </c>
      <c r="AN1116" s="15">
        <f t="shared" si="338"/>
        <v>0</v>
      </c>
    </row>
    <row r="1117" spans="1:40" s="4" customFormat="1" x14ac:dyDescent="0.25">
      <c r="A1117" s="3">
        <v>41138</v>
      </c>
      <c r="B1117" s="3">
        <v>41151</v>
      </c>
      <c r="C1117" s="4" t="s">
        <v>15</v>
      </c>
      <c r="D1117" s="4">
        <v>5100</v>
      </c>
      <c r="E1117" s="4">
        <v>4.9000000000000004</v>
      </c>
      <c r="F1117" s="4">
        <v>5.6</v>
      </c>
      <c r="G1117" s="4">
        <v>2.9</v>
      </c>
      <c r="H1117" s="4">
        <v>3.85</v>
      </c>
      <c r="I1117" s="4" t="s">
        <v>16</v>
      </c>
      <c r="J1117" s="4">
        <v>288.2</v>
      </c>
      <c r="K1117" s="4">
        <v>322.55</v>
      </c>
      <c r="L1117" s="4">
        <v>254.1</v>
      </c>
      <c r="M1117" s="4">
        <v>282.64999999999998</v>
      </c>
      <c r="N1117" s="4">
        <v>5366.3</v>
      </c>
      <c r="O1117" s="4">
        <v>201.1</v>
      </c>
      <c r="P1117">
        <f>VLOOKUP($A1117,Sheet2!$A:$E,2,0)</f>
        <v>5368.6</v>
      </c>
      <c r="Q1117">
        <f>VLOOKUP($A1117,Sheet2!$A:$E,3,0)</f>
        <v>5399.95</v>
      </c>
      <c r="R1117">
        <f>VLOOKUP($A1117,Sheet2!$A:$E,4,0)</f>
        <v>5341.7</v>
      </c>
      <c r="S1117">
        <f>VLOOKUP($A1117,Sheet2!$A:$E,5,0)</f>
        <v>5366.3</v>
      </c>
      <c r="T1117">
        <f t="shared" si="325"/>
        <v>22.600000000000364</v>
      </c>
      <c r="U1117">
        <f t="shared" si="326"/>
        <v>5.6</v>
      </c>
      <c r="V1117">
        <f t="shared" si="327"/>
        <v>254.1</v>
      </c>
      <c r="W1117">
        <f t="shared" si="328"/>
        <v>302.84999999999945</v>
      </c>
      <c r="X1117" s="5">
        <f t="shared" si="329"/>
        <v>293.09999999999997</v>
      </c>
      <c r="Y1117">
        <f t="shared" si="330"/>
        <v>345.15000000000038</v>
      </c>
      <c r="Z1117">
        <f t="shared" si="331"/>
        <v>259.7</v>
      </c>
      <c r="AA1117">
        <f t="shared" si="332"/>
        <v>286.5</v>
      </c>
      <c r="AB1117">
        <f>IF(Z1117/X1117&lt;'model parameter'!$B$2,'model parameter'!$B$2,IF(Y1117/X1117&gt;'model parameter'!$B$1,'model parameter'!$B$1,AA1117/X1117))</f>
        <v>1.1100000000000001</v>
      </c>
      <c r="AC1117">
        <f t="shared" si="342"/>
        <v>6.8280856264905001</v>
      </c>
      <c r="AD1117">
        <f t="shared" si="340"/>
        <v>11.837102545761358</v>
      </c>
      <c r="AF1117">
        <f t="shared" si="339"/>
        <v>0.88604571818491984</v>
      </c>
      <c r="AG1117">
        <f t="shared" si="333"/>
        <v>1.1775844421699093</v>
      </c>
      <c r="AH1117" s="14">
        <f t="shared" si="334"/>
        <v>22044.407521832843</v>
      </c>
      <c r="AI1117">
        <f t="shared" si="335"/>
        <v>24335.612670912142</v>
      </c>
      <c r="AJ1117" s="14">
        <f t="shared" si="336"/>
        <v>2291.2051490792983</v>
      </c>
      <c r="AK1117" s="14">
        <f t="shared" si="341"/>
        <v>104660.144262441</v>
      </c>
      <c r="AL1117">
        <f t="shared" si="337"/>
        <v>1.1039358915321305</v>
      </c>
      <c r="AM1117">
        <f t="shared" si="343"/>
        <v>1.8534530840962477E-3</v>
      </c>
      <c r="AN1117" s="15">
        <f t="shared" si="338"/>
        <v>1</v>
      </c>
    </row>
    <row r="1118" spans="1:40" s="4" customFormat="1" x14ac:dyDescent="0.25">
      <c r="A1118" s="3">
        <v>41142</v>
      </c>
      <c r="B1118" s="3">
        <v>41151</v>
      </c>
      <c r="C1118" s="4" t="s">
        <v>15</v>
      </c>
      <c r="D1118" s="4">
        <v>5100</v>
      </c>
      <c r="E1118" s="4">
        <v>3</v>
      </c>
      <c r="F1118" s="4">
        <v>3.2</v>
      </c>
      <c r="G1118" s="4">
        <v>1.95</v>
      </c>
      <c r="H1118" s="4">
        <v>2.1</v>
      </c>
      <c r="I1118" s="4" t="s">
        <v>16</v>
      </c>
      <c r="J1118" s="4">
        <v>287.45</v>
      </c>
      <c r="K1118" s="4">
        <v>347.45</v>
      </c>
      <c r="L1118" s="4">
        <v>287.45</v>
      </c>
      <c r="M1118" s="4">
        <v>338.15</v>
      </c>
      <c r="N1118" s="4">
        <v>5421</v>
      </c>
      <c r="O1118" s="4">
        <v>201.1</v>
      </c>
      <c r="P1118">
        <f>VLOOKUP($A1118,Sheet2!$A:$E,2,0)</f>
        <v>5368.7</v>
      </c>
      <c r="Q1118">
        <f>VLOOKUP($A1118,Sheet2!$A:$E,3,0)</f>
        <v>5425.15</v>
      </c>
      <c r="R1118">
        <f>VLOOKUP($A1118,Sheet2!$A:$E,4,0)</f>
        <v>5368.7</v>
      </c>
      <c r="S1118">
        <f>VLOOKUP($A1118,Sheet2!$A:$E,5,0)</f>
        <v>5421</v>
      </c>
      <c r="T1118">
        <f t="shared" si="325"/>
        <v>22.300000000000182</v>
      </c>
      <c r="U1118">
        <f t="shared" si="326"/>
        <v>3.2</v>
      </c>
      <c r="V1118">
        <f t="shared" si="327"/>
        <v>287.45</v>
      </c>
      <c r="W1118">
        <f t="shared" si="328"/>
        <v>327.09999999999945</v>
      </c>
      <c r="X1118" s="5">
        <f t="shared" si="329"/>
        <v>290.45</v>
      </c>
      <c r="Y1118">
        <f t="shared" si="330"/>
        <v>369.75000000000017</v>
      </c>
      <c r="Z1118">
        <f t="shared" si="331"/>
        <v>290.45</v>
      </c>
      <c r="AA1118">
        <f t="shared" si="332"/>
        <v>340.25</v>
      </c>
      <c r="AB1118">
        <f>IF(Z1118/X1118&lt;'model parameter'!$B$2,'model parameter'!$B$2,IF(Y1118/X1118&gt;'model parameter'!$B$1,'model parameter'!$B$1,AA1118/X1118))</f>
        <v>1.1100000000000001</v>
      </c>
      <c r="AC1118">
        <f t="shared" si="342"/>
        <v>7.5791750454044555</v>
      </c>
      <c r="AD1118">
        <f t="shared" si="340"/>
        <v>11.947102545761357</v>
      </c>
      <c r="AF1118">
        <f t="shared" si="339"/>
        <v>1</v>
      </c>
      <c r="AG1118">
        <f t="shared" si="333"/>
        <v>1.2730246169736621</v>
      </c>
      <c r="AH1118" s="14">
        <f t="shared" si="334"/>
        <v>21845.524555503074</v>
      </c>
      <c r="AI1118">
        <f t="shared" si="335"/>
        <v>24115.160773688265</v>
      </c>
      <c r="AJ1118" s="14">
        <f t="shared" si="336"/>
        <v>2269.636218185191</v>
      </c>
      <c r="AK1118" s="14">
        <f t="shared" si="341"/>
        <v>106929.78048062618</v>
      </c>
      <c r="AL1118">
        <f t="shared" si="337"/>
        <v>1.1038947914671817</v>
      </c>
      <c r="AM1118">
        <f t="shared" si="343"/>
        <v>2.046017205762632E-3</v>
      </c>
      <c r="AN1118" s="15">
        <f t="shared" si="338"/>
        <v>0</v>
      </c>
    </row>
    <row r="1119" spans="1:40" s="4" customFormat="1" x14ac:dyDescent="0.25">
      <c r="A1119" s="3">
        <v>41143</v>
      </c>
      <c r="B1119" s="3">
        <v>41151</v>
      </c>
      <c r="C1119" s="4" t="s">
        <v>15</v>
      </c>
      <c r="D1119" s="4">
        <v>5100</v>
      </c>
      <c r="E1119" s="4">
        <v>2.5</v>
      </c>
      <c r="F1119" s="4">
        <v>2.5</v>
      </c>
      <c r="G1119" s="4">
        <v>1.65</v>
      </c>
      <c r="H1119" s="4">
        <v>1.85</v>
      </c>
      <c r="I1119" s="4" t="s">
        <v>16</v>
      </c>
      <c r="J1119" s="4">
        <v>306.3</v>
      </c>
      <c r="K1119" s="4">
        <v>352</v>
      </c>
      <c r="L1119" s="4">
        <v>306.3</v>
      </c>
      <c r="M1119" s="4">
        <v>328.35</v>
      </c>
      <c r="N1119" s="4">
        <v>5412.85</v>
      </c>
      <c r="O1119" s="4">
        <v>201.1</v>
      </c>
      <c r="P1119">
        <f>VLOOKUP($A1119,Sheet2!$A:$E,2,0)</f>
        <v>5395.75</v>
      </c>
      <c r="Q1119">
        <f>VLOOKUP($A1119,Sheet2!$A:$E,3,0)</f>
        <v>5433.35</v>
      </c>
      <c r="R1119">
        <f>VLOOKUP($A1119,Sheet2!$A:$E,4,0)</f>
        <v>5394.8</v>
      </c>
      <c r="S1119">
        <f>VLOOKUP($A1119,Sheet2!$A:$E,5,0)</f>
        <v>5412.85</v>
      </c>
      <c r="T1119">
        <f t="shared" si="325"/>
        <v>18.649999999999636</v>
      </c>
      <c r="U1119">
        <f t="shared" si="326"/>
        <v>2.5</v>
      </c>
      <c r="V1119">
        <f t="shared" si="327"/>
        <v>306.3</v>
      </c>
      <c r="W1119">
        <f t="shared" si="328"/>
        <v>335</v>
      </c>
      <c r="X1119" s="5">
        <f t="shared" si="329"/>
        <v>308.8</v>
      </c>
      <c r="Y1119">
        <f t="shared" si="330"/>
        <v>370.64999999999964</v>
      </c>
      <c r="Z1119">
        <f t="shared" si="331"/>
        <v>308.8</v>
      </c>
      <c r="AA1119">
        <f t="shared" si="332"/>
        <v>330.20000000000005</v>
      </c>
      <c r="AB1119">
        <f>IF(Z1119/X1119&lt;'model parameter'!$B$2,'model parameter'!$B$2,IF(Y1119/X1119&gt;'model parameter'!$B$1,'model parameter'!$B$1,AA1119/X1119))</f>
        <v>1.1100000000000001</v>
      </c>
      <c r="AC1119">
        <f t="shared" si="342"/>
        <v>8.4128843003989466</v>
      </c>
      <c r="AD1119">
        <f t="shared" si="340"/>
        <v>12.057102545761357</v>
      </c>
      <c r="AF1119">
        <f t="shared" si="339"/>
        <v>1</v>
      </c>
      <c r="AG1119">
        <f t="shared" si="333"/>
        <v>1.2002914507772009</v>
      </c>
      <c r="AH1119" s="14">
        <f t="shared" si="334"/>
        <v>23222.695284616799</v>
      </c>
      <c r="AI1119">
        <f t="shared" si="335"/>
        <v>25641.686175219616</v>
      </c>
      <c r="AJ1119" s="14">
        <f t="shared" si="336"/>
        <v>2418.9908906028177</v>
      </c>
      <c r="AK1119" s="14">
        <f t="shared" si="341"/>
        <v>109348.771371229</v>
      </c>
      <c r="AL1119">
        <f t="shared" si="337"/>
        <v>1.1041649498887069</v>
      </c>
      <c r="AM1119">
        <f t="shared" si="343"/>
        <v>2.2591404854723288E-3</v>
      </c>
      <c r="AN1119" s="15">
        <f t="shared" si="338"/>
        <v>0</v>
      </c>
    </row>
    <row r="1120" spans="1:40" s="4" customFormat="1" x14ac:dyDescent="0.25">
      <c r="A1120" s="3">
        <v>41144</v>
      </c>
      <c r="B1120" s="3">
        <v>41151</v>
      </c>
      <c r="C1120" s="4" t="s">
        <v>15</v>
      </c>
      <c r="D1120" s="4">
        <v>5100</v>
      </c>
      <c r="E1120" s="4">
        <v>1.55</v>
      </c>
      <c r="F1120" s="4">
        <v>2.25</v>
      </c>
      <c r="G1120" s="4">
        <v>1.5</v>
      </c>
      <c r="H1120" s="4">
        <v>1.85</v>
      </c>
      <c r="I1120" s="4" t="s">
        <v>16</v>
      </c>
      <c r="J1120" s="4">
        <v>350</v>
      </c>
      <c r="K1120" s="4">
        <v>362</v>
      </c>
      <c r="L1120" s="4">
        <v>303.3</v>
      </c>
      <c r="M1120" s="4">
        <v>325.10000000000002</v>
      </c>
      <c r="N1120" s="4">
        <v>5415.35</v>
      </c>
      <c r="O1120" s="4">
        <v>201.1</v>
      </c>
      <c r="P1120">
        <f>VLOOKUP($A1120,Sheet2!$A:$E,2,0)</f>
        <v>5426.15</v>
      </c>
      <c r="Q1120">
        <f>VLOOKUP($A1120,Sheet2!$A:$E,3,0)</f>
        <v>5448.6</v>
      </c>
      <c r="R1120">
        <f>VLOOKUP($A1120,Sheet2!$A:$E,4,0)</f>
        <v>5393.85</v>
      </c>
      <c r="S1120">
        <f>VLOOKUP($A1120,Sheet2!$A:$E,5,0)</f>
        <v>5415.35</v>
      </c>
      <c r="T1120">
        <f t="shared" si="325"/>
        <v>13.399999999999636</v>
      </c>
      <c r="U1120">
        <f t="shared" si="326"/>
        <v>2.25</v>
      </c>
      <c r="V1120">
        <f t="shared" si="327"/>
        <v>303.3</v>
      </c>
      <c r="W1120">
        <f t="shared" si="328"/>
        <v>350.10000000000036</v>
      </c>
      <c r="X1120" s="5">
        <f t="shared" si="329"/>
        <v>351.55</v>
      </c>
      <c r="Y1120">
        <f t="shared" si="330"/>
        <v>375.39999999999964</v>
      </c>
      <c r="Z1120">
        <f t="shared" si="331"/>
        <v>305.55</v>
      </c>
      <c r="AA1120">
        <f t="shared" si="332"/>
        <v>326.95000000000005</v>
      </c>
      <c r="AB1120">
        <f>IF(Z1120/X1120&lt;'model parameter'!$B$2,'model parameter'!$B$2,IF(Y1120/X1120&gt;'model parameter'!$B$1,'model parameter'!$B$1,AA1120/X1120))</f>
        <v>0.93002417863746278</v>
      </c>
      <c r="AC1120">
        <f t="shared" si="342"/>
        <v>7.824185811450536</v>
      </c>
      <c r="AD1120">
        <f t="shared" si="340"/>
        <v>11.98712672439882</v>
      </c>
      <c r="AF1120">
        <f t="shared" si="339"/>
        <v>0.86915090314322285</v>
      </c>
      <c r="AG1120">
        <f t="shared" si="333"/>
        <v>1.0678424121746539</v>
      </c>
      <c r="AH1120" s="14">
        <f t="shared" si="334"/>
        <v>26431.090307483923</v>
      </c>
      <c r="AI1120">
        <f t="shared" si="335"/>
        <v>24456.1998212209</v>
      </c>
      <c r="AJ1120" s="14">
        <f t="shared" si="336"/>
        <v>-1974.8904862630225</v>
      </c>
      <c r="AK1120" s="14">
        <f t="shared" si="341"/>
        <v>107373.88088496597</v>
      </c>
      <c r="AL1120">
        <f t="shared" si="337"/>
        <v>0.92528153537034241</v>
      </c>
      <c r="AM1120">
        <f t="shared" si="343"/>
        <v>2.0903409770151372E-3</v>
      </c>
      <c r="AN1120" s="15">
        <f t="shared" si="338"/>
        <v>0</v>
      </c>
    </row>
    <row r="1121" spans="1:40" s="4" customFormat="1" x14ac:dyDescent="0.25">
      <c r="A1121" s="3">
        <v>41145</v>
      </c>
      <c r="B1121" s="3">
        <v>41151</v>
      </c>
      <c r="C1121" s="4" t="s">
        <v>15</v>
      </c>
      <c r="D1121" s="4">
        <v>5100</v>
      </c>
      <c r="E1121" s="4">
        <v>2</v>
      </c>
      <c r="F1121" s="4">
        <v>2</v>
      </c>
      <c r="G1121" s="4">
        <v>1.1000000000000001</v>
      </c>
      <c r="H1121" s="4">
        <v>1.2</v>
      </c>
      <c r="I1121" s="4" t="s">
        <v>16</v>
      </c>
      <c r="J1121" s="4">
        <v>300.14999999999998</v>
      </c>
      <c r="K1121" s="4">
        <v>312</v>
      </c>
      <c r="L1121" s="4">
        <v>282.14999999999998</v>
      </c>
      <c r="M1121" s="4">
        <v>299.89999999999998</v>
      </c>
      <c r="N1121" s="4">
        <v>5386.7</v>
      </c>
      <c r="O1121" s="4">
        <v>201.1</v>
      </c>
      <c r="P1121">
        <f>VLOOKUP($A1121,Sheet2!$A:$E,2,0)</f>
        <v>5392.6</v>
      </c>
      <c r="Q1121">
        <f>VLOOKUP($A1121,Sheet2!$A:$E,3,0)</f>
        <v>5399.65</v>
      </c>
      <c r="R1121">
        <f>VLOOKUP($A1121,Sheet2!$A:$E,4,0)</f>
        <v>5371</v>
      </c>
      <c r="S1121">
        <f>VLOOKUP($A1121,Sheet2!$A:$E,5,0)</f>
        <v>5386.7</v>
      </c>
      <c r="T1121">
        <f t="shared" si="325"/>
        <v>12.350000000000364</v>
      </c>
      <c r="U1121">
        <f t="shared" si="326"/>
        <v>2</v>
      </c>
      <c r="V1121">
        <f t="shared" si="327"/>
        <v>282.14999999999998</v>
      </c>
      <c r="W1121">
        <f t="shared" si="328"/>
        <v>300.75</v>
      </c>
      <c r="X1121" s="5">
        <f t="shared" si="329"/>
        <v>302.14999999999998</v>
      </c>
      <c r="Y1121">
        <f t="shared" si="330"/>
        <v>324.35000000000036</v>
      </c>
      <c r="Z1121">
        <f t="shared" si="331"/>
        <v>284.14999999999998</v>
      </c>
      <c r="AA1121">
        <f t="shared" si="332"/>
        <v>301.09999999999997</v>
      </c>
      <c r="AB1121">
        <f>IF(Z1121/X1121&lt;'model parameter'!$B$2,'model parameter'!$B$2,IF(Y1121/X1121&gt;'model parameter'!$B$1,'model parameter'!$B$1,AA1121/X1121))</f>
        <v>0.99652490484858514</v>
      </c>
      <c r="AC1121">
        <f t="shared" si="342"/>
        <v>7.7969960212733955</v>
      </c>
      <c r="AD1121">
        <f t="shared" si="340"/>
        <v>11.983651629247404</v>
      </c>
      <c r="AF1121">
        <f t="shared" si="339"/>
        <v>0.94042694026145957</v>
      </c>
      <c r="AG1121">
        <f t="shared" si="333"/>
        <v>1.0734734403442012</v>
      </c>
      <c r="AH1121" s="14">
        <f t="shared" si="334"/>
        <v>22723.611614393023</v>
      </c>
      <c r="AI1121">
        <f t="shared" si="335"/>
        <v>22518.861203768192</v>
      </c>
      <c r="AJ1121" s="14">
        <f t="shared" si="336"/>
        <v>-204.75041062483069</v>
      </c>
      <c r="AK1121" s="14">
        <f t="shared" si="341"/>
        <v>107169.13047434113</v>
      </c>
      <c r="AL1121">
        <f t="shared" si="337"/>
        <v>0.99098953044527738</v>
      </c>
      <c r="AM1121">
        <f t="shared" si="343"/>
        <v>2.0715060232827532E-3</v>
      </c>
      <c r="AN1121" s="15">
        <f t="shared" si="338"/>
        <v>0</v>
      </c>
    </row>
    <row r="1122" spans="1:40" s="4" customFormat="1" x14ac:dyDescent="0.25">
      <c r="A1122" s="3">
        <v>41148</v>
      </c>
      <c r="B1122" s="3">
        <v>41151</v>
      </c>
      <c r="C1122" s="4" t="s">
        <v>15</v>
      </c>
      <c r="D1122" s="4">
        <v>5100</v>
      </c>
      <c r="E1122" s="4">
        <v>1</v>
      </c>
      <c r="F1122" s="4">
        <v>1.1000000000000001</v>
      </c>
      <c r="G1122" s="4">
        <v>0.8</v>
      </c>
      <c r="H1122" s="4">
        <v>0.95</v>
      </c>
      <c r="I1122" s="4" t="s">
        <v>16</v>
      </c>
      <c r="J1122" s="4">
        <v>296.05</v>
      </c>
      <c r="K1122" s="4">
        <v>301.10000000000002</v>
      </c>
      <c r="L1122" s="4">
        <v>256.5</v>
      </c>
      <c r="M1122" s="4">
        <v>260.64999999999998</v>
      </c>
      <c r="N1122" s="4">
        <v>5350.25</v>
      </c>
      <c r="O1122" s="4">
        <v>201.1</v>
      </c>
      <c r="P1122">
        <f>VLOOKUP($A1122,Sheet2!$A:$E,2,0)</f>
        <v>5387.85</v>
      </c>
      <c r="Q1122">
        <f>VLOOKUP($A1122,Sheet2!$A:$E,3,0)</f>
        <v>5399.15</v>
      </c>
      <c r="R1122">
        <f>VLOOKUP($A1122,Sheet2!$A:$E,4,0)</f>
        <v>5346.65</v>
      </c>
      <c r="S1122">
        <f>VLOOKUP($A1122,Sheet2!$A:$E,5,0)</f>
        <v>5350.25</v>
      </c>
      <c r="T1122">
        <f t="shared" si="325"/>
        <v>1.9500000000007276</v>
      </c>
      <c r="U1122">
        <f t="shared" si="326"/>
        <v>1.1000000000000001</v>
      </c>
      <c r="V1122">
        <f t="shared" si="327"/>
        <v>256.5</v>
      </c>
      <c r="W1122">
        <f t="shared" si="328"/>
        <v>299.94999999999982</v>
      </c>
      <c r="X1122" s="5">
        <f t="shared" si="329"/>
        <v>297.05</v>
      </c>
      <c r="Y1122">
        <f t="shared" si="330"/>
        <v>303.05000000000075</v>
      </c>
      <c r="Z1122">
        <f t="shared" si="331"/>
        <v>257.60000000000002</v>
      </c>
      <c r="AA1122">
        <f t="shared" si="332"/>
        <v>261.59999999999997</v>
      </c>
      <c r="AB1122">
        <f>IF(Z1122/X1122&lt;'model parameter'!$B$2,'model parameter'!$B$2,IF(Y1122/X1122&gt;'model parameter'!$B$1,'model parameter'!$B$1,AA1122/X1122))</f>
        <v>0.88065982157885858</v>
      </c>
      <c r="AC1122">
        <f t="shared" si="342"/>
        <v>6.8665011249456986</v>
      </c>
      <c r="AD1122">
        <f t="shared" si="340"/>
        <v>11.864311450826262</v>
      </c>
      <c r="AF1122">
        <f t="shared" si="339"/>
        <v>0.86719407507153679</v>
      </c>
      <c r="AG1122">
        <f t="shared" si="333"/>
        <v>1.0201986197609856</v>
      </c>
      <c r="AH1122" s="14">
        <f t="shared" si="334"/>
        <v>22340.855716928174</v>
      </c>
      <c r="AI1122">
        <f t="shared" si="335"/>
        <v>19558.517861819193</v>
      </c>
      <c r="AJ1122" s="14">
        <f t="shared" si="336"/>
        <v>-2782.3378551089809</v>
      </c>
      <c r="AK1122" s="14">
        <f t="shared" si="341"/>
        <v>104386.79261923215</v>
      </c>
      <c r="AL1122">
        <f t="shared" si="337"/>
        <v>0.87545965605065257</v>
      </c>
      <c r="AM1122">
        <f t="shared" si="343"/>
        <v>1.8135199506499743E-3</v>
      </c>
      <c r="AN1122" s="15">
        <f t="shared" si="338"/>
        <v>0</v>
      </c>
    </row>
    <row r="1123" spans="1:40" s="4" customFormat="1" x14ac:dyDescent="0.25">
      <c r="A1123" s="3">
        <v>41149</v>
      </c>
      <c r="B1123" s="3">
        <v>41151</v>
      </c>
      <c r="C1123" s="4" t="s">
        <v>15</v>
      </c>
      <c r="D1123" s="4">
        <v>5100</v>
      </c>
      <c r="E1123" s="4">
        <v>0.8</v>
      </c>
      <c r="F1123" s="4">
        <v>0.85</v>
      </c>
      <c r="G1123" s="4">
        <v>0.4</v>
      </c>
      <c r="H1123" s="4">
        <v>0.5</v>
      </c>
      <c r="I1123" s="4" t="s">
        <v>16</v>
      </c>
      <c r="J1123" s="4">
        <v>260.10000000000002</v>
      </c>
      <c r="K1123" s="4">
        <v>262</v>
      </c>
      <c r="L1123" s="4">
        <v>220.7</v>
      </c>
      <c r="M1123" s="4">
        <v>245.15</v>
      </c>
      <c r="N1123" s="4">
        <v>5334.6</v>
      </c>
      <c r="O1123" s="4">
        <v>201.1</v>
      </c>
      <c r="P1123">
        <f>VLOOKUP($A1123,Sheet2!$A:$E,2,0)</f>
        <v>5348.05</v>
      </c>
      <c r="Q1123">
        <f>VLOOKUP($A1123,Sheet2!$A:$E,3,0)</f>
        <v>5359.25</v>
      </c>
      <c r="R1123">
        <f>VLOOKUP($A1123,Sheet2!$A:$E,4,0)</f>
        <v>5312.6</v>
      </c>
      <c r="S1123">
        <f>VLOOKUP($A1123,Sheet2!$A:$E,5,0)</f>
        <v>5334.6</v>
      </c>
      <c r="T1123">
        <f t="shared" si="325"/>
        <v>2.75</v>
      </c>
      <c r="U1123">
        <f t="shared" si="326"/>
        <v>0.85</v>
      </c>
      <c r="V1123">
        <f t="shared" si="327"/>
        <v>220.7</v>
      </c>
      <c r="W1123">
        <f t="shared" si="328"/>
        <v>259.64999999999964</v>
      </c>
      <c r="X1123" s="5">
        <f t="shared" si="329"/>
        <v>260.90000000000003</v>
      </c>
      <c r="Y1123">
        <f t="shared" si="330"/>
        <v>264.75</v>
      </c>
      <c r="Z1123">
        <f t="shared" si="331"/>
        <v>221.54999999999998</v>
      </c>
      <c r="AA1123">
        <f t="shared" si="332"/>
        <v>245.65</v>
      </c>
      <c r="AB1123">
        <f>IF(Z1123/X1123&lt;'model parameter'!$B$2,'model parameter'!$B$2,IF(Y1123/X1123&gt;'model parameter'!$B$1,'model parameter'!$B$1,AA1123/X1123))</f>
        <v>0.94154848600996544</v>
      </c>
      <c r="AC1123">
        <f t="shared" si="342"/>
        <v>6.4651437383783472</v>
      </c>
      <c r="AD1123">
        <f t="shared" si="340"/>
        <v>11.805859936836228</v>
      </c>
      <c r="AF1123">
        <f t="shared" si="339"/>
        <v>0.8491759294748944</v>
      </c>
      <c r="AG1123">
        <f t="shared" si="333"/>
        <v>1.0147566117286315</v>
      </c>
      <c r="AH1123" s="14">
        <f t="shared" si="334"/>
        <v>19627.791855486154</v>
      </c>
      <c r="AI1123">
        <f t="shared" si="335"/>
        <v>18363.138714880301</v>
      </c>
      <c r="AJ1123" s="14">
        <f t="shared" si="336"/>
        <v>-1264.653140605853</v>
      </c>
      <c r="AK1123" s="14">
        <f t="shared" si="341"/>
        <v>103122.1394786263</v>
      </c>
      <c r="AL1123">
        <f t="shared" si="337"/>
        <v>0.93556824170965669</v>
      </c>
      <c r="AM1123">
        <f t="shared" si="343"/>
        <v>1.6966716715349798E-3</v>
      </c>
      <c r="AN1123" s="15">
        <f t="shared" si="338"/>
        <v>0</v>
      </c>
    </row>
    <row r="1124" spans="1:40" s="4" customFormat="1" x14ac:dyDescent="0.25">
      <c r="A1124" s="3">
        <v>41150</v>
      </c>
      <c r="B1124" s="3">
        <v>41151</v>
      </c>
      <c r="C1124" s="4" t="s">
        <v>15</v>
      </c>
      <c r="D1124" s="4">
        <v>5100</v>
      </c>
      <c r="E1124" s="4">
        <v>0.3</v>
      </c>
      <c r="F1124" s="4">
        <v>0.45</v>
      </c>
      <c r="G1124" s="4">
        <v>0.3</v>
      </c>
      <c r="H1124" s="4">
        <v>0.4</v>
      </c>
      <c r="I1124" s="4" t="s">
        <v>16</v>
      </c>
      <c r="J1124" s="4">
        <v>241.5</v>
      </c>
      <c r="K1124" s="4">
        <v>241.5</v>
      </c>
      <c r="L1124" s="4">
        <v>190.4</v>
      </c>
      <c r="M1124" s="4">
        <v>193.9</v>
      </c>
      <c r="N1124" s="4">
        <v>5287.8</v>
      </c>
      <c r="O1124" s="4">
        <v>201.1</v>
      </c>
      <c r="P1124">
        <f>VLOOKUP($A1124,Sheet2!$A:$E,2,0)</f>
        <v>5343.85</v>
      </c>
      <c r="Q1124">
        <f>VLOOKUP($A1124,Sheet2!$A:$E,3,0)</f>
        <v>5345.5</v>
      </c>
      <c r="R1124">
        <f>VLOOKUP($A1124,Sheet2!$A:$E,4,0)</f>
        <v>5282.7</v>
      </c>
      <c r="S1124">
        <f>VLOOKUP($A1124,Sheet2!$A:$E,5,0)</f>
        <v>5287.8</v>
      </c>
      <c r="T1124">
        <f t="shared" si="325"/>
        <v>0.3</v>
      </c>
      <c r="U1124">
        <f t="shared" si="326"/>
        <v>0.45</v>
      </c>
      <c r="V1124">
        <f t="shared" si="327"/>
        <v>190.4</v>
      </c>
      <c r="W1124">
        <f t="shared" si="328"/>
        <v>241.5</v>
      </c>
      <c r="X1124" s="5">
        <f t="shared" si="329"/>
        <v>241.8</v>
      </c>
      <c r="Y1124">
        <f t="shared" si="330"/>
        <v>241.8</v>
      </c>
      <c r="Z1124">
        <f t="shared" si="331"/>
        <v>190.85</v>
      </c>
      <c r="AA1124">
        <f t="shared" si="332"/>
        <v>194.3</v>
      </c>
      <c r="AB1124">
        <f>IF(Z1124/X1124&lt;'model parameter'!$B$2,'model parameter'!$B$2,IF(Y1124/X1124&gt;'model parameter'!$B$1,'model parameter'!$B$1,AA1124/X1124))</f>
        <v>0.80355665839536805</v>
      </c>
      <c r="AC1124">
        <f t="shared" si="342"/>
        <v>5.1951092984570426</v>
      </c>
      <c r="AD1124">
        <f t="shared" si="340"/>
        <v>11.609416595231597</v>
      </c>
      <c r="AF1124">
        <f t="shared" si="339"/>
        <v>0.78928866832092637</v>
      </c>
      <c r="AG1124">
        <f t="shared" si="333"/>
        <v>1</v>
      </c>
      <c r="AH1124" s="14">
        <f t="shared" si="334"/>
        <v>18194.3334943923</v>
      </c>
      <c r="AI1124">
        <f t="shared" si="335"/>
        <v>14514.6923703466</v>
      </c>
      <c r="AJ1124" s="14">
        <f t="shared" si="336"/>
        <v>-3679.6411240457001</v>
      </c>
      <c r="AK1124" s="14">
        <f t="shared" si="341"/>
        <v>99442.498354580603</v>
      </c>
      <c r="AL1124">
        <f t="shared" si="337"/>
        <v>0.79775894922560331</v>
      </c>
      <c r="AM1124">
        <f t="shared" si="343"/>
        <v>1.3535350098645934E-3</v>
      </c>
      <c r="AN1124" s="15">
        <f t="shared" si="338"/>
        <v>0</v>
      </c>
    </row>
    <row r="1125" spans="1:40" s="4" customFormat="1" x14ac:dyDescent="0.25">
      <c r="A1125" s="3">
        <v>41151</v>
      </c>
      <c r="B1125" s="3">
        <v>41151</v>
      </c>
      <c r="C1125" s="4" t="s">
        <v>15</v>
      </c>
      <c r="D1125" s="4">
        <v>5100</v>
      </c>
      <c r="E1125" s="4">
        <v>0.15</v>
      </c>
      <c r="F1125" s="4">
        <v>0.15</v>
      </c>
      <c r="G1125" s="4">
        <v>0.05</v>
      </c>
      <c r="H1125" s="4">
        <v>0.05</v>
      </c>
      <c r="I1125" s="4" t="s">
        <v>16</v>
      </c>
      <c r="J1125" s="4">
        <v>171</v>
      </c>
      <c r="K1125" s="4">
        <v>214.9</v>
      </c>
      <c r="L1125" s="4">
        <v>156.69999999999999</v>
      </c>
      <c r="M1125" s="4">
        <v>202.85</v>
      </c>
      <c r="N1125" s="4">
        <v>5315.05</v>
      </c>
      <c r="O1125" s="4">
        <v>201.1</v>
      </c>
      <c r="P1125">
        <f>VLOOKUP($A1125,Sheet2!$A:$E,2,0)</f>
        <v>5268.6</v>
      </c>
      <c r="Q1125">
        <f>VLOOKUP($A1125,Sheet2!$A:$E,3,0)</f>
        <v>5342.8</v>
      </c>
      <c r="R1125">
        <f>VLOOKUP($A1125,Sheet2!$A:$E,4,0)</f>
        <v>5255.05</v>
      </c>
      <c r="S1125">
        <f>VLOOKUP($A1125,Sheet2!$A:$E,5,0)</f>
        <v>5315.05</v>
      </c>
      <c r="T1125">
        <f t="shared" si="325"/>
        <v>0.05</v>
      </c>
      <c r="U1125">
        <f t="shared" si="326"/>
        <v>0.15</v>
      </c>
      <c r="V1125">
        <f t="shared" si="327"/>
        <v>156.69999999999999</v>
      </c>
      <c r="W1125">
        <f t="shared" si="328"/>
        <v>214.9</v>
      </c>
      <c r="X1125" s="5">
        <f t="shared" si="329"/>
        <v>171.15</v>
      </c>
      <c r="Y1125">
        <f t="shared" si="330"/>
        <v>214.95000000000002</v>
      </c>
      <c r="Z1125">
        <f t="shared" si="331"/>
        <v>156.85</v>
      </c>
      <c r="AA1125">
        <f t="shared" si="332"/>
        <v>202.9</v>
      </c>
      <c r="AB1125">
        <f>IF(Z1125/X1125&lt;'model parameter'!$B$2,'model parameter'!$B$2,IF(Y1125/X1125&gt;'model parameter'!$B$1,'model parameter'!$B$1,AA1125/X1125))</f>
        <v>1.1100000000000001</v>
      </c>
      <c r="AC1125">
        <f t="shared" si="342"/>
        <v>5.7665713212873175</v>
      </c>
      <c r="AD1125">
        <f t="shared" si="340"/>
        <v>11.719416595231596</v>
      </c>
      <c r="AF1125">
        <f t="shared" si="339"/>
        <v>0.91644756061933974</v>
      </c>
      <c r="AG1125">
        <f t="shared" si="333"/>
        <v>1.2559158632778264</v>
      </c>
      <c r="AH1125" s="14">
        <f t="shared" si="334"/>
        <v>12892.038561864525</v>
      </c>
      <c r="AI1125">
        <f t="shared" si="335"/>
        <v>14190.665928855042</v>
      </c>
      <c r="AJ1125" s="14">
        <f t="shared" si="336"/>
        <v>1298.6273669905167</v>
      </c>
      <c r="AK1125" s="14">
        <f t="shared" si="341"/>
        <v>100741.12572157112</v>
      </c>
      <c r="AL1125">
        <f t="shared" si="337"/>
        <v>1.100730955834397</v>
      </c>
      <c r="AM1125">
        <f t="shared" si="343"/>
        <v>1.4898778851635739E-3</v>
      </c>
      <c r="AN1125" s="15">
        <f t="shared" si="338"/>
        <v>0</v>
      </c>
    </row>
    <row r="1126" spans="1:40" x14ac:dyDescent="0.25">
      <c r="A1126" s="2">
        <v>41152</v>
      </c>
      <c r="B1126" s="2">
        <v>41179</v>
      </c>
      <c r="C1126" t="s">
        <v>15</v>
      </c>
      <c r="D1126">
        <v>5300</v>
      </c>
      <c r="E1126">
        <v>83</v>
      </c>
      <c r="F1126">
        <v>106.85</v>
      </c>
      <c r="G1126">
        <v>79</v>
      </c>
      <c r="H1126">
        <v>95.9</v>
      </c>
      <c r="I1126" t="s">
        <v>16</v>
      </c>
      <c r="J1126">
        <v>99.8</v>
      </c>
      <c r="K1126">
        <v>105.5</v>
      </c>
      <c r="L1126">
        <v>75.95</v>
      </c>
      <c r="M1126">
        <v>86.4</v>
      </c>
      <c r="N1126">
        <v>5258.5</v>
      </c>
      <c r="O1126">
        <v>182.8</v>
      </c>
      <c r="P1126">
        <f>VLOOKUP($A1126,Sheet2!$A:$E,2,0)</f>
        <v>5298.2</v>
      </c>
      <c r="Q1126">
        <f>VLOOKUP($A1126,Sheet2!$A:$E,3,0)</f>
        <v>5303.25</v>
      </c>
      <c r="R1126">
        <f>VLOOKUP($A1126,Sheet2!$A:$E,4,0)</f>
        <v>5238.8999999999996</v>
      </c>
      <c r="S1126">
        <f>VLOOKUP($A1126,Sheet2!$A:$E,5,0)</f>
        <v>5258.5</v>
      </c>
      <c r="T1126">
        <f t="shared" si="325"/>
        <v>102.25</v>
      </c>
      <c r="U1126">
        <f t="shared" si="326"/>
        <v>106.85</v>
      </c>
      <c r="V1126">
        <f t="shared" si="327"/>
        <v>75.95</v>
      </c>
      <c r="W1126">
        <f t="shared" si="328"/>
        <v>82.25</v>
      </c>
      <c r="X1126" s="5">
        <f t="shared" si="329"/>
        <v>182.8</v>
      </c>
      <c r="Y1126">
        <f t="shared" si="330"/>
        <v>207.75</v>
      </c>
      <c r="Z1126">
        <f t="shared" si="331"/>
        <v>161.25</v>
      </c>
      <c r="AA1126">
        <f t="shared" si="332"/>
        <v>182.3</v>
      </c>
      <c r="AB1126">
        <f>IF(Z1126/X1126&lt;'model parameter'!$B$2,'model parameter'!$B$2,IF(Y1126/X1126&gt;'model parameter'!$B$1,'model parameter'!$B$1,AA1126/X1126))</f>
        <v>1.1100000000000001</v>
      </c>
      <c r="AC1126">
        <f t="shared" si="342"/>
        <v>6.4008941666289232</v>
      </c>
      <c r="AD1126">
        <f t="shared" si="340"/>
        <v>11.829416595231596</v>
      </c>
      <c r="AF1126">
        <f t="shared" si="339"/>
        <v>0.88211159737417932</v>
      </c>
      <c r="AG1126">
        <f t="shared" si="333"/>
        <v>1.1364879649890589</v>
      </c>
      <c r="AH1126" s="14">
        <f t="shared" si="334"/>
        <v>13766.3731119558</v>
      </c>
      <c r="AI1126">
        <f t="shared" si="335"/>
        <v>15159.822382688299</v>
      </c>
      <c r="AJ1126" s="14">
        <f t="shared" si="336"/>
        <v>1393.4492707324989</v>
      </c>
      <c r="AK1126" s="14">
        <f t="shared" si="341"/>
        <v>102134.57499230362</v>
      </c>
      <c r="AL1126">
        <f t="shared" si="337"/>
        <v>1.1012212337556302</v>
      </c>
      <c r="AM1126">
        <f t="shared" si="343"/>
        <v>1.6406851628450599E-3</v>
      </c>
      <c r="AN1126" s="15">
        <f t="shared" si="338"/>
        <v>1</v>
      </c>
    </row>
    <row r="1127" spans="1:40" x14ac:dyDescent="0.25">
      <c r="A1127" s="2">
        <v>41155</v>
      </c>
      <c r="B1127" s="2">
        <v>41179</v>
      </c>
      <c r="C1127" t="s">
        <v>15</v>
      </c>
      <c r="D1127">
        <v>5300</v>
      </c>
      <c r="E1127">
        <v>85.2</v>
      </c>
      <c r="F1127">
        <v>99.5</v>
      </c>
      <c r="G1127">
        <v>77</v>
      </c>
      <c r="H1127">
        <v>93.2</v>
      </c>
      <c r="I1127" t="s">
        <v>16</v>
      </c>
      <c r="J1127">
        <v>95</v>
      </c>
      <c r="K1127">
        <v>98.75</v>
      </c>
      <c r="L1127">
        <v>71.2</v>
      </c>
      <c r="M1127">
        <v>77</v>
      </c>
      <c r="N1127">
        <v>5253.75</v>
      </c>
      <c r="O1127">
        <v>182.8</v>
      </c>
      <c r="P1127">
        <f>VLOOKUP($A1127,Sheet2!$A:$E,2,0)</f>
        <v>5276.5</v>
      </c>
      <c r="Q1127">
        <f>VLOOKUP($A1127,Sheet2!$A:$E,3,0)</f>
        <v>5295.8</v>
      </c>
      <c r="R1127">
        <f>VLOOKUP($A1127,Sheet2!$A:$E,4,0)</f>
        <v>5243.15</v>
      </c>
      <c r="S1127">
        <f>VLOOKUP($A1127,Sheet2!$A:$E,5,0)</f>
        <v>5253.75</v>
      </c>
      <c r="T1127">
        <f t="shared" si="325"/>
        <v>102.94999999999982</v>
      </c>
      <c r="U1127">
        <f t="shared" si="326"/>
        <v>99.5</v>
      </c>
      <c r="V1127">
        <f t="shared" si="327"/>
        <v>71.2</v>
      </c>
      <c r="W1127">
        <f t="shared" si="328"/>
        <v>72.800000000000182</v>
      </c>
      <c r="X1127" s="5">
        <f t="shared" si="329"/>
        <v>180.2</v>
      </c>
      <c r="Y1127">
        <f t="shared" si="330"/>
        <v>201.69999999999982</v>
      </c>
      <c r="Z1127">
        <f t="shared" si="331"/>
        <v>149.80000000000018</v>
      </c>
      <c r="AA1127">
        <f t="shared" si="332"/>
        <v>170.2</v>
      </c>
      <c r="AB1127">
        <f>IF(Z1127/X1127&lt;'model parameter'!$B$2,'model parameter'!$B$2,IF(Y1127/X1127&gt;'model parameter'!$B$1,'model parameter'!$B$1,AA1127/X1127))</f>
        <v>1.1100000000000001</v>
      </c>
      <c r="AC1127">
        <f t="shared" si="342"/>
        <v>7.1049925249581056</v>
      </c>
      <c r="AD1127">
        <f t="shared" si="340"/>
        <v>11.939416595231595</v>
      </c>
      <c r="AF1127">
        <f t="shared" si="339"/>
        <v>0.83129855715871359</v>
      </c>
      <c r="AG1127">
        <f t="shared" si="333"/>
        <v>1.1193118756936729</v>
      </c>
      <c r="AH1127" s="14">
        <f t="shared" si="334"/>
        <v>13571.242654424699</v>
      </c>
      <c r="AI1127">
        <f t="shared" si="335"/>
        <v>14943.529955223363</v>
      </c>
      <c r="AJ1127" s="14">
        <f t="shared" si="336"/>
        <v>1372.2873007986636</v>
      </c>
      <c r="AK1127" s="14">
        <f t="shared" si="341"/>
        <v>103506.86229310228</v>
      </c>
      <c r="AL1127">
        <f t="shared" si="337"/>
        <v>1.1011172915953462</v>
      </c>
      <c r="AM1127">
        <f t="shared" si="343"/>
        <v>1.8065868028726219E-3</v>
      </c>
      <c r="AN1127" s="15">
        <f t="shared" si="338"/>
        <v>1</v>
      </c>
    </row>
    <row r="1128" spans="1:40" x14ac:dyDescent="0.25">
      <c r="A1128" s="2">
        <v>41156</v>
      </c>
      <c r="B1128" s="2">
        <v>41179</v>
      </c>
      <c r="C1128" t="s">
        <v>15</v>
      </c>
      <c r="D1128">
        <v>5300</v>
      </c>
      <c r="E1128">
        <v>98.05</v>
      </c>
      <c r="F1128">
        <v>104.95</v>
      </c>
      <c r="G1128">
        <v>78.400000000000006</v>
      </c>
      <c r="H1128">
        <v>81.400000000000006</v>
      </c>
      <c r="I1128" t="s">
        <v>16</v>
      </c>
      <c r="J1128">
        <v>75</v>
      </c>
      <c r="K1128">
        <v>83.5</v>
      </c>
      <c r="L1128">
        <v>63.6</v>
      </c>
      <c r="M1128">
        <v>80.099999999999994</v>
      </c>
      <c r="N1128">
        <v>5274</v>
      </c>
      <c r="O1128">
        <v>182.8</v>
      </c>
      <c r="P1128">
        <f>VLOOKUP($A1128,Sheet2!$A:$E,2,0)</f>
        <v>5249.15</v>
      </c>
      <c r="Q1128">
        <f>VLOOKUP($A1128,Sheet2!$A:$E,3,0)</f>
        <v>5278.35</v>
      </c>
      <c r="R1128">
        <f>VLOOKUP($A1128,Sheet2!$A:$E,4,0)</f>
        <v>5233.2</v>
      </c>
      <c r="S1128">
        <f>VLOOKUP($A1128,Sheet2!$A:$E,5,0)</f>
        <v>5274</v>
      </c>
      <c r="T1128">
        <f t="shared" si="325"/>
        <v>105.14999999999964</v>
      </c>
      <c r="U1128">
        <f t="shared" si="326"/>
        <v>104.95</v>
      </c>
      <c r="V1128">
        <f t="shared" si="327"/>
        <v>63.6</v>
      </c>
      <c r="W1128">
        <f t="shared" si="328"/>
        <v>56.75</v>
      </c>
      <c r="X1128" s="5">
        <f t="shared" si="329"/>
        <v>173.05</v>
      </c>
      <c r="Y1128">
        <f t="shared" si="330"/>
        <v>188.64999999999964</v>
      </c>
      <c r="Z1128">
        <f t="shared" si="331"/>
        <v>135.15</v>
      </c>
      <c r="AA1128">
        <f t="shared" si="332"/>
        <v>161.5</v>
      </c>
      <c r="AB1128">
        <f>IF(Z1128/X1128&lt;'model parameter'!$B$2,'model parameter'!$B$2,IF(Y1128/X1128&gt;'model parameter'!$B$1,'model parameter'!$B$1,AA1128/X1128))</f>
        <v>0.93325628431089269</v>
      </c>
      <c r="AC1128">
        <f t="shared" si="342"/>
        <v>6.6307789238990695</v>
      </c>
      <c r="AD1128">
        <f t="shared" si="340"/>
        <v>11.872672879542488</v>
      </c>
      <c r="AF1128">
        <f t="shared" si="339"/>
        <v>0.78098815371279973</v>
      </c>
      <c r="AG1128">
        <f t="shared" si="333"/>
        <v>1.0901473562554154</v>
      </c>
      <c r="AH1128" s="14">
        <f t="shared" si="334"/>
        <v>13034.633896214174</v>
      </c>
      <c r="AI1128">
        <f t="shared" si="335"/>
        <v>12056.483215512999</v>
      </c>
      <c r="AJ1128" s="14">
        <f t="shared" si="336"/>
        <v>-978.15068070117559</v>
      </c>
      <c r="AK1128" s="14">
        <f t="shared" si="341"/>
        <v>102528.71161240111</v>
      </c>
      <c r="AL1128">
        <f t="shared" si="337"/>
        <v>0.92495756394160999</v>
      </c>
      <c r="AM1128">
        <f t="shared" si="343"/>
        <v>1.6710161282341219E-3</v>
      </c>
      <c r="AN1128" s="15">
        <f t="shared" si="338"/>
        <v>0</v>
      </c>
    </row>
    <row r="1129" spans="1:40" x14ac:dyDescent="0.25">
      <c r="A1129" s="2">
        <v>41157</v>
      </c>
      <c r="B1129" s="2">
        <v>41179</v>
      </c>
      <c r="C1129" t="s">
        <v>15</v>
      </c>
      <c r="D1129">
        <v>5300</v>
      </c>
      <c r="E1129">
        <v>88</v>
      </c>
      <c r="F1129">
        <v>112</v>
      </c>
      <c r="G1129">
        <v>88</v>
      </c>
      <c r="H1129">
        <v>104.35</v>
      </c>
      <c r="I1129" t="s">
        <v>16</v>
      </c>
      <c r="J1129">
        <v>70</v>
      </c>
      <c r="K1129">
        <v>71</v>
      </c>
      <c r="L1129">
        <v>53.7</v>
      </c>
      <c r="M1129">
        <v>58.55</v>
      </c>
      <c r="N1129">
        <v>5225.7</v>
      </c>
      <c r="O1129">
        <v>182.8</v>
      </c>
      <c r="P1129">
        <f>VLOOKUP($A1129,Sheet2!$A:$E,2,0)</f>
        <v>5243.9</v>
      </c>
      <c r="Q1129">
        <f>VLOOKUP($A1129,Sheet2!$A:$E,3,0)</f>
        <v>5259.5</v>
      </c>
      <c r="R1129">
        <f>VLOOKUP($A1129,Sheet2!$A:$E,4,0)</f>
        <v>5215.7</v>
      </c>
      <c r="S1129">
        <f>VLOOKUP($A1129,Sheet2!$A:$E,5,0)</f>
        <v>5225.7</v>
      </c>
      <c r="T1129">
        <f t="shared" si="325"/>
        <v>111.5</v>
      </c>
      <c r="U1129">
        <f t="shared" si="326"/>
        <v>112</v>
      </c>
      <c r="V1129">
        <f t="shared" si="327"/>
        <v>53.7</v>
      </c>
      <c r="W1129">
        <f t="shared" si="328"/>
        <v>47.5</v>
      </c>
      <c r="X1129" s="5">
        <f t="shared" si="329"/>
        <v>158</v>
      </c>
      <c r="Y1129">
        <f t="shared" si="330"/>
        <v>182.5</v>
      </c>
      <c r="Z1129">
        <f t="shared" si="331"/>
        <v>135.5</v>
      </c>
      <c r="AA1129">
        <f t="shared" si="332"/>
        <v>162.89999999999998</v>
      </c>
      <c r="AB1129">
        <f>IF(Z1129/X1129&lt;'model parameter'!$B$2,'model parameter'!$B$2,IF(Y1129/X1129&gt;'model parameter'!$B$1,'model parameter'!$B$1,AA1129/X1129))</f>
        <v>1.1100000000000001</v>
      </c>
      <c r="AC1129">
        <f t="shared" si="342"/>
        <v>7.3601646055279675</v>
      </c>
      <c r="AD1129">
        <f t="shared" si="340"/>
        <v>11.982672879542488</v>
      </c>
      <c r="AF1129">
        <f t="shared" si="339"/>
        <v>0.85759493670886078</v>
      </c>
      <c r="AG1129">
        <f t="shared" si="333"/>
        <v>1.1550632911392404</v>
      </c>
      <c r="AH1129" s="14">
        <f t="shared" si="334"/>
        <v>11905.128747813</v>
      </c>
      <c r="AI1129">
        <f t="shared" si="335"/>
        <v>13096.72538225356</v>
      </c>
      <c r="AJ1129" s="14">
        <f t="shared" si="336"/>
        <v>1191.5966344405606</v>
      </c>
      <c r="AK1129" s="14">
        <f t="shared" si="341"/>
        <v>103720.30824684167</v>
      </c>
      <c r="AL1129">
        <f t="shared" si="337"/>
        <v>1.1000910330062126</v>
      </c>
      <c r="AM1129">
        <f t="shared" si="343"/>
        <v>1.838269858679117E-3</v>
      </c>
      <c r="AN1129" s="15">
        <f t="shared" si="338"/>
        <v>1</v>
      </c>
    </row>
    <row r="1130" spans="1:40" x14ac:dyDescent="0.25">
      <c r="A1130" s="2">
        <v>41158</v>
      </c>
      <c r="B1130" s="2">
        <v>41179</v>
      </c>
      <c r="C1130" t="s">
        <v>15</v>
      </c>
      <c r="D1130">
        <v>5300</v>
      </c>
      <c r="E1130">
        <v>110</v>
      </c>
      <c r="F1130">
        <v>112.75</v>
      </c>
      <c r="G1130">
        <v>84.4</v>
      </c>
      <c r="H1130">
        <v>98.65</v>
      </c>
      <c r="I1130" t="s">
        <v>16</v>
      </c>
      <c r="J1130">
        <v>55</v>
      </c>
      <c r="K1130">
        <v>70</v>
      </c>
      <c r="L1130">
        <v>50.7</v>
      </c>
      <c r="M1130">
        <v>60.45</v>
      </c>
      <c r="N1130">
        <v>5238.3999999999996</v>
      </c>
      <c r="O1130">
        <v>182.8</v>
      </c>
      <c r="P1130">
        <f>VLOOKUP($A1130,Sheet2!$A:$E,2,0)</f>
        <v>5217.6499999999996</v>
      </c>
      <c r="Q1130">
        <f>VLOOKUP($A1130,Sheet2!$A:$E,3,0)</f>
        <v>5260.6</v>
      </c>
      <c r="R1130">
        <f>VLOOKUP($A1130,Sheet2!$A:$E,4,0)</f>
        <v>5217.6499999999996</v>
      </c>
      <c r="S1130">
        <f>VLOOKUP($A1130,Sheet2!$A:$E,5,0)</f>
        <v>5238.3999999999996</v>
      </c>
      <c r="T1130">
        <f t="shared" si="325"/>
        <v>109.39999999999964</v>
      </c>
      <c r="U1130">
        <f t="shared" si="326"/>
        <v>112.75</v>
      </c>
      <c r="V1130">
        <f t="shared" si="327"/>
        <v>50.7</v>
      </c>
      <c r="W1130">
        <f t="shared" si="328"/>
        <v>45</v>
      </c>
      <c r="X1130" s="5">
        <f t="shared" si="329"/>
        <v>165</v>
      </c>
      <c r="Y1130">
        <f t="shared" si="330"/>
        <v>179.39999999999964</v>
      </c>
      <c r="Z1130">
        <f t="shared" si="331"/>
        <v>129.4</v>
      </c>
      <c r="AA1130">
        <f t="shared" si="332"/>
        <v>159.10000000000002</v>
      </c>
      <c r="AB1130">
        <f>IF(Z1130/X1130&lt;'model parameter'!$B$2,'model parameter'!$B$2,IF(Y1130/X1130&gt;'model parameter'!$B$1,'model parameter'!$B$1,AA1130/X1130))</f>
        <v>0.96424242424242435</v>
      </c>
      <c r="AC1130">
        <f t="shared" si="342"/>
        <v>7.0969829620575746</v>
      </c>
      <c r="AD1130">
        <f t="shared" si="340"/>
        <v>11.946915303784913</v>
      </c>
      <c r="AF1130">
        <f t="shared" si="339"/>
        <v>0.7842424242424243</v>
      </c>
      <c r="AG1130">
        <f t="shared" si="333"/>
        <v>1.0872727272727252</v>
      </c>
      <c r="AH1130" s="14">
        <f t="shared" si="334"/>
        <v>12430.4799796275</v>
      </c>
      <c r="AI1130">
        <f t="shared" si="335"/>
        <v>11876.6142529642</v>
      </c>
      <c r="AJ1130" s="14">
        <f t="shared" si="336"/>
        <v>-553.86572666329994</v>
      </c>
      <c r="AK1130" s="14">
        <f t="shared" si="341"/>
        <v>103166.44252017837</v>
      </c>
      <c r="AL1130">
        <f t="shared" si="337"/>
        <v>0.95544293321166696</v>
      </c>
      <c r="AM1130">
        <f t="shared" si="343"/>
        <v>1.756361945810972E-3</v>
      </c>
      <c r="AN1130" s="15">
        <f t="shared" si="338"/>
        <v>0</v>
      </c>
    </row>
    <row r="1131" spans="1:40" x14ac:dyDescent="0.25">
      <c r="A1131" s="2">
        <v>41159</v>
      </c>
      <c r="B1131" s="2">
        <v>41179</v>
      </c>
      <c r="C1131" t="s">
        <v>15</v>
      </c>
      <c r="D1131">
        <v>5300</v>
      </c>
      <c r="E1131">
        <v>61</v>
      </c>
      <c r="F1131">
        <v>65.900000000000006</v>
      </c>
      <c r="G1131">
        <v>42.25</v>
      </c>
      <c r="H1131">
        <v>43.8</v>
      </c>
      <c r="I1131" t="s">
        <v>16</v>
      </c>
      <c r="J1131">
        <v>95.25</v>
      </c>
      <c r="K1131">
        <v>103</v>
      </c>
      <c r="L1131">
        <v>86</v>
      </c>
      <c r="M1131">
        <v>100.35</v>
      </c>
      <c r="N1131">
        <v>5342.1</v>
      </c>
      <c r="O1131">
        <v>182.8</v>
      </c>
      <c r="P1131">
        <f>VLOOKUP($A1131,Sheet2!$A:$E,2,0)</f>
        <v>5309.45</v>
      </c>
      <c r="Q1131">
        <f>VLOOKUP($A1131,Sheet2!$A:$E,3,0)</f>
        <v>5347.15</v>
      </c>
      <c r="R1131">
        <f>VLOOKUP($A1131,Sheet2!$A:$E,4,0)</f>
        <v>5309.2</v>
      </c>
      <c r="S1131">
        <f>VLOOKUP($A1131,Sheet2!$A:$E,5,0)</f>
        <v>5342.1</v>
      </c>
      <c r="T1131">
        <f t="shared" si="325"/>
        <v>55.850000000000364</v>
      </c>
      <c r="U1131">
        <f t="shared" si="326"/>
        <v>65.900000000000006</v>
      </c>
      <c r="V1131">
        <f t="shared" si="327"/>
        <v>86</v>
      </c>
      <c r="W1131">
        <f t="shared" si="328"/>
        <v>89.399999999999636</v>
      </c>
      <c r="X1131" s="5">
        <f t="shared" si="329"/>
        <v>156.25</v>
      </c>
      <c r="Y1131">
        <f t="shared" si="330"/>
        <v>158.85000000000036</v>
      </c>
      <c r="Z1131">
        <f t="shared" si="331"/>
        <v>131.64999999999964</v>
      </c>
      <c r="AA1131">
        <f t="shared" si="332"/>
        <v>144.14999999999998</v>
      </c>
      <c r="AB1131">
        <f>IF(Z1131/X1131&lt;'model parameter'!$B$2,'model parameter'!$B$2,IF(Y1131/X1131&gt;'model parameter'!$B$1,'model parameter'!$B$1,AA1131/X1131))</f>
        <v>0.92255999999999982</v>
      </c>
      <c r="AC1131">
        <f t="shared" si="342"/>
        <v>6.5473926014758348</v>
      </c>
      <c r="AD1131">
        <f t="shared" si="340"/>
        <v>11.869475303784913</v>
      </c>
      <c r="AF1131">
        <f t="shared" si="339"/>
        <v>0.84255999999999764</v>
      </c>
      <c r="AG1131">
        <f t="shared" si="333"/>
        <v>1.0166400000000024</v>
      </c>
      <c r="AH1131" s="14">
        <f t="shared" si="334"/>
        <v>11773.790939859375</v>
      </c>
      <c r="AI1131">
        <f t="shared" si="335"/>
        <v>10756.180507087296</v>
      </c>
      <c r="AJ1131" s="14">
        <f t="shared" si="336"/>
        <v>-1017.6104327720786</v>
      </c>
      <c r="AK1131" s="14">
        <f t="shared" si="341"/>
        <v>102148.83208740629</v>
      </c>
      <c r="AL1131">
        <f t="shared" si="337"/>
        <v>0.91356985715390726</v>
      </c>
      <c r="AM1131">
        <f t="shared" si="343"/>
        <v>1.6045593319450884E-3</v>
      </c>
      <c r="AN1131" s="15">
        <f t="shared" si="338"/>
        <v>0</v>
      </c>
    </row>
    <row r="1132" spans="1:40" x14ac:dyDescent="0.25">
      <c r="A1132" s="2">
        <v>41160</v>
      </c>
      <c r="B1132" s="2">
        <v>41179</v>
      </c>
      <c r="C1132" t="s">
        <v>15</v>
      </c>
      <c r="D1132">
        <v>5300</v>
      </c>
      <c r="E1132">
        <v>38.799999999999997</v>
      </c>
      <c r="F1132">
        <v>41.9</v>
      </c>
      <c r="G1132">
        <v>30.15</v>
      </c>
      <c r="H1132">
        <v>34.35</v>
      </c>
      <c r="I1132" t="s">
        <v>16</v>
      </c>
      <c r="J1132">
        <v>100</v>
      </c>
      <c r="K1132">
        <v>116.6</v>
      </c>
      <c r="L1132">
        <v>99.95</v>
      </c>
      <c r="M1132">
        <v>110.1</v>
      </c>
      <c r="N1132">
        <v>5358.7</v>
      </c>
      <c r="O1132">
        <v>182.8</v>
      </c>
      <c r="P1132">
        <f>VLOOKUP($A1132,Sheet2!$A:$E,2,0)</f>
        <v>5343.65</v>
      </c>
      <c r="Q1132">
        <f>VLOOKUP($A1132,Sheet2!$A:$E,3,0)</f>
        <v>5366.3</v>
      </c>
      <c r="R1132">
        <f>VLOOKUP($A1132,Sheet2!$A:$E,4,0)</f>
        <v>5343.45</v>
      </c>
      <c r="S1132">
        <f>VLOOKUP($A1132,Sheet2!$A:$E,5,0)</f>
        <v>5358.7</v>
      </c>
      <c r="T1132">
        <f t="shared" si="325"/>
        <v>50.300000000000182</v>
      </c>
      <c r="U1132">
        <f t="shared" si="326"/>
        <v>41.9</v>
      </c>
      <c r="V1132">
        <f t="shared" si="327"/>
        <v>99.95</v>
      </c>
      <c r="W1132">
        <f t="shared" si="328"/>
        <v>96.449999999999818</v>
      </c>
      <c r="X1132" s="5">
        <f t="shared" si="329"/>
        <v>138.80000000000001</v>
      </c>
      <c r="Y1132">
        <f t="shared" si="330"/>
        <v>166.90000000000018</v>
      </c>
      <c r="Z1132">
        <f t="shared" si="331"/>
        <v>126.59999999999982</v>
      </c>
      <c r="AA1132">
        <f t="shared" si="332"/>
        <v>144.44999999999999</v>
      </c>
      <c r="AB1132">
        <f>IF(Z1132/X1132&lt;'model parameter'!$B$2,'model parameter'!$B$2,IF(Y1132/X1132&gt;'model parameter'!$B$1,'model parameter'!$B$1,AA1132/X1132))</f>
        <v>1.1100000000000001</v>
      </c>
      <c r="AC1132">
        <f t="shared" si="342"/>
        <v>7.2676057876381774</v>
      </c>
      <c r="AD1132">
        <f t="shared" si="340"/>
        <v>11.979475303784913</v>
      </c>
      <c r="AF1132">
        <f t="shared" si="339"/>
        <v>0.9121037463976932</v>
      </c>
      <c r="AG1132">
        <f t="shared" si="333"/>
        <v>1.2024495677233442</v>
      </c>
      <c r="AH1132" s="14">
        <f t="shared" si="334"/>
        <v>10464.1653691218</v>
      </c>
      <c r="AI1132">
        <f t="shared" si="335"/>
        <v>11499.488994820214</v>
      </c>
      <c r="AJ1132" s="14">
        <f t="shared" si="336"/>
        <v>1035.3236256984146</v>
      </c>
      <c r="AK1132" s="14">
        <f t="shared" si="341"/>
        <v>103184.1557131047</v>
      </c>
      <c r="AL1132">
        <f t="shared" si="337"/>
        <v>1.0989399143818486</v>
      </c>
      <c r="AM1132">
        <f t="shared" si="343"/>
        <v>1.7633142948683316E-3</v>
      </c>
      <c r="AN1132" s="15">
        <f t="shared" si="338"/>
        <v>0</v>
      </c>
    </row>
    <row r="1133" spans="1:40" x14ac:dyDescent="0.25">
      <c r="A1133" s="2">
        <v>41162</v>
      </c>
      <c r="B1133" s="2">
        <v>41179</v>
      </c>
      <c r="C1133" t="s">
        <v>15</v>
      </c>
      <c r="D1133">
        <v>5300</v>
      </c>
      <c r="E1133">
        <v>33</v>
      </c>
      <c r="F1133">
        <v>41.1</v>
      </c>
      <c r="G1133">
        <v>30</v>
      </c>
      <c r="H1133">
        <v>34.9</v>
      </c>
      <c r="I1133" t="s">
        <v>16</v>
      </c>
      <c r="J1133">
        <v>113</v>
      </c>
      <c r="K1133">
        <v>115.35</v>
      </c>
      <c r="L1133">
        <v>97.25</v>
      </c>
      <c r="M1133">
        <v>105.5</v>
      </c>
      <c r="N1133">
        <v>5363.45</v>
      </c>
      <c r="O1133">
        <v>182.8</v>
      </c>
      <c r="P1133">
        <f>VLOOKUP($A1133,Sheet2!$A:$E,2,0)</f>
        <v>5361.9</v>
      </c>
      <c r="Q1133">
        <f>VLOOKUP($A1133,Sheet2!$A:$E,3,0)</f>
        <v>5375.45</v>
      </c>
      <c r="R1133">
        <f>VLOOKUP($A1133,Sheet2!$A:$E,4,0)</f>
        <v>5349.1</v>
      </c>
      <c r="S1133">
        <f>VLOOKUP($A1133,Sheet2!$A:$E,5,0)</f>
        <v>5363.45</v>
      </c>
      <c r="T1133">
        <f t="shared" si="325"/>
        <v>39.900000000000546</v>
      </c>
      <c r="U1133">
        <f t="shared" si="326"/>
        <v>41.1</v>
      </c>
      <c r="V1133">
        <f t="shared" si="327"/>
        <v>97.25</v>
      </c>
      <c r="W1133">
        <f t="shared" si="328"/>
        <v>105.44999999999982</v>
      </c>
      <c r="X1133" s="5">
        <f t="shared" si="329"/>
        <v>146</v>
      </c>
      <c r="Y1133">
        <f t="shared" si="330"/>
        <v>155.25000000000054</v>
      </c>
      <c r="Z1133">
        <f t="shared" si="331"/>
        <v>135.44999999999982</v>
      </c>
      <c r="AA1133">
        <f t="shared" si="332"/>
        <v>140.4</v>
      </c>
      <c r="AB1133">
        <f>IF(Z1133/X1133&lt;'model parameter'!$B$2,'model parameter'!$B$2,IF(Y1133/X1133&gt;'model parameter'!$B$1,'model parameter'!$B$1,AA1133/X1133))</f>
        <v>0.9616438356164384</v>
      </c>
      <c r="AC1133">
        <f t="shared" si="342"/>
        <v>6.9888483053726036</v>
      </c>
      <c r="AD1133">
        <f t="shared" si="340"/>
        <v>11.941119139401351</v>
      </c>
      <c r="AF1133">
        <f t="shared" si="339"/>
        <v>0.92773972602739596</v>
      </c>
      <c r="AG1133">
        <f t="shared" si="333"/>
        <v>1.0633561643835654</v>
      </c>
      <c r="AH1133" s="14">
        <f t="shared" si="334"/>
        <v>11004.526636131</v>
      </c>
      <c r="AI1133">
        <f t="shared" si="335"/>
        <v>10475.1352531048</v>
      </c>
      <c r="AJ1133" s="14">
        <f t="shared" si="336"/>
        <v>-529.39138302620086</v>
      </c>
      <c r="AK1133" s="14">
        <f t="shared" si="341"/>
        <v>102654.7643300785</v>
      </c>
      <c r="AL1133">
        <f t="shared" si="337"/>
        <v>0.95189330713344289</v>
      </c>
      <c r="AM1133">
        <f t="shared" si="343"/>
        <v>1.678487075657891E-3</v>
      </c>
      <c r="AN1133" s="15">
        <f t="shared" si="338"/>
        <v>0</v>
      </c>
    </row>
    <row r="1134" spans="1:40" x14ac:dyDescent="0.25">
      <c r="A1134" s="2">
        <v>41163</v>
      </c>
      <c r="B1134" s="2">
        <v>41179</v>
      </c>
      <c r="C1134" t="s">
        <v>15</v>
      </c>
      <c r="D1134">
        <v>5300</v>
      </c>
      <c r="E1134">
        <v>42.2</v>
      </c>
      <c r="F1134">
        <v>42.9</v>
      </c>
      <c r="G1134">
        <v>25.45</v>
      </c>
      <c r="H1134">
        <v>26.75</v>
      </c>
      <c r="I1134" t="s">
        <v>16</v>
      </c>
      <c r="J1134">
        <v>93.4</v>
      </c>
      <c r="K1134">
        <v>131</v>
      </c>
      <c r="L1134">
        <v>91.9</v>
      </c>
      <c r="M1134">
        <v>128.30000000000001</v>
      </c>
      <c r="N1134">
        <v>5390</v>
      </c>
      <c r="O1134">
        <v>182.8</v>
      </c>
      <c r="P1134">
        <f>VLOOKUP($A1134,Sheet2!$A:$E,2,0)</f>
        <v>5336.1</v>
      </c>
      <c r="Q1134">
        <f>VLOOKUP($A1134,Sheet2!$A:$E,3,0)</f>
        <v>5393.35</v>
      </c>
      <c r="R1134">
        <f>VLOOKUP($A1134,Sheet2!$A:$E,4,0)</f>
        <v>5332.1</v>
      </c>
      <c r="S1134">
        <f>VLOOKUP($A1134,Sheet2!$A:$E,5,0)</f>
        <v>5390</v>
      </c>
      <c r="T1134">
        <f t="shared" si="325"/>
        <v>37.649999999999636</v>
      </c>
      <c r="U1134">
        <f t="shared" si="326"/>
        <v>42.9</v>
      </c>
      <c r="V1134">
        <f t="shared" si="327"/>
        <v>91.9</v>
      </c>
      <c r="W1134">
        <f t="shared" si="328"/>
        <v>118.80000000000018</v>
      </c>
      <c r="X1134" s="5">
        <f t="shared" si="329"/>
        <v>135.60000000000002</v>
      </c>
      <c r="Y1134">
        <f t="shared" si="330"/>
        <v>168.64999999999964</v>
      </c>
      <c r="Z1134">
        <f t="shared" si="331"/>
        <v>134.80000000000001</v>
      </c>
      <c r="AA1134">
        <f t="shared" si="332"/>
        <v>155.05000000000001</v>
      </c>
      <c r="AB1134">
        <f>IF(Z1134/X1134&lt;'model parameter'!$B$2,'model parameter'!$B$2,IF(Y1134/X1134&gt;'model parameter'!$B$1,'model parameter'!$B$1,AA1134/X1134))</f>
        <v>1.1100000000000001</v>
      </c>
      <c r="AC1134">
        <f t="shared" si="342"/>
        <v>7.7576216189635909</v>
      </c>
      <c r="AD1134">
        <f t="shared" si="340"/>
        <v>12.051119139401351</v>
      </c>
      <c r="AF1134">
        <f t="shared" si="339"/>
        <v>0.99410029498525065</v>
      </c>
      <c r="AG1134">
        <f t="shared" si="333"/>
        <v>1.243731563421826</v>
      </c>
      <c r="AH1134" s="14">
        <f t="shared" si="334"/>
        <v>10224.0048060066</v>
      </c>
      <c r="AI1134">
        <f t="shared" si="335"/>
        <v>11233.282930247995</v>
      </c>
      <c r="AJ1134" s="14">
        <f t="shared" si="336"/>
        <v>1009.2781242413948</v>
      </c>
      <c r="AK1134" s="14">
        <f t="shared" si="341"/>
        <v>103664.04245431989</v>
      </c>
      <c r="AL1134">
        <f t="shared" si="337"/>
        <v>1.0987165150439331</v>
      </c>
      <c r="AM1134">
        <f t="shared" si="343"/>
        <v>1.8441814703131203E-3</v>
      </c>
      <c r="AN1134" s="15">
        <f t="shared" si="338"/>
        <v>0</v>
      </c>
    </row>
    <row r="1135" spans="1:40" x14ac:dyDescent="0.25">
      <c r="A1135" s="2">
        <v>41164</v>
      </c>
      <c r="B1135" s="2">
        <v>41179</v>
      </c>
      <c r="C1135" t="s">
        <v>15</v>
      </c>
      <c r="D1135">
        <v>5300</v>
      </c>
      <c r="E1135">
        <v>21</v>
      </c>
      <c r="F1135">
        <v>27.35</v>
      </c>
      <c r="G1135">
        <v>15.7</v>
      </c>
      <c r="H1135">
        <v>16.850000000000001</v>
      </c>
      <c r="I1135" t="s">
        <v>16</v>
      </c>
      <c r="J1135">
        <v>141.85</v>
      </c>
      <c r="K1135">
        <v>165</v>
      </c>
      <c r="L1135">
        <v>127.1</v>
      </c>
      <c r="M1135">
        <v>159</v>
      </c>
      <c r="N1135">
        <v>5431</v>
      </c>
      <c r="O1135">
        <v>182.8</v>
      </c>
      <c r="P1135">
        <f>VLOOKUP($A1135,Sheet2!$A:$E,2,0)</f>
        <v>5404.45</v>
      </c>
      <c r="Q1135">
        <f>VLOOKUP($A1135,Sheet2!$A:$E,3,0)</f>
        <v>5435.55</v>
      </c>
      <c r="R1135">
        <f>VLOOKUP($A1135,Sheet2!$A:$E,4,0)</f>
        <v>5393.95</v>
      </c>
      <c r="S1135">
        <f>VLOOKUP($A1135,Sheet2!$A:$E,5,0)</f>
        <v>5431</v>
      </c>
      <c r="T1135">
        <f t="shared" si="325"/>
        <v>29.449999999999818</v>
      </c>
      <c r="U1135">
        <f t="shared" si="326"/>
        <v>27.35</v>
      </c>
      <c r="V1135">
        <f t="shared" si="327"/>
        <v>127.1</v>
      </c>
      <c r="W1135">
        <f t="shared" si="328"/>
        <v>151.25</v>
      </c>
      <c r="X1135" s="5">
        <f t="shared" si="329"/>
        <v>162.85</v>
      </c>
      <c r="Y1135">
        <f t="shared" si="330"/>
        <v>194.44999999999982</v>
      </c>
      <c r="Z1135">
        <f t="shared" si="331"/>
        <v>154.44999999999999</v>
      </c>
      <c r="AA1135">
        <f t="shared" si="332"/>
        <v>175.85</v>
      </c>
      <c r="AB1135">
        <f>IF(Z1135/X1135&lt;'model parameter'!$B$2,'model parameter'!$B$2,IF(Y1135/X1135&gt;'model parameter'!$B$1,'model parameter'!$B$1,AA1135/X1135))</f>
        <v>1.1100000000000001</v>
      </c>
      <c r="AC1135">
        <f t="shared" si="342"/>
        <v>8.6109599970495871</v>
      </c>
      <c r="AD1135">
        <f t="shared" si="340"/>
        <v>12.16111913940135</v>
      </c>
      <c r="AF1135">
        <f t="shared" si="339"/>
        <v>0.94841879029782006</v>
      </c>
      <c r="AG1135">
        <f t="shared" si="333"/>
        <v>1.1940435984034377</v>
      </c>
      <c r="AH1135" s="14">
        <f t="shared" si="334"/>
        <v>12269.122101284476</v>
      </c>
      <c r="AI1135">
        <f t="shared" si="335"/>
        <v>13500.193948870836</v>
      </c>
      <c r="AJ1135" s="14">
        <f t="shared" si="336"/>
        <v>1231.0718475863596</v>
      </c>
      <c r="AK1135" s="14">
        <f t="shared" si="341"/>
        <v>104895.11430190624</v>
      </c>
      <c r="AL1135">
        <f t="shared" si="337"/>
        <v>1.1003390330150415</v>
      </c>
      <c r="AM1135">
        <f t="shared" si="343"/>
        <v>2.0292248557485966E-3</v>
      </c>
      <c r="AN1135" s="15">
        <f t="shared" si="338"/>
        <v>0</v>
      </c>
    </row>
    <row r="1136" spans="1:40" x14ac:dyDescent="0.25">
      <c r="A1136" s="2">
        <v>41165</v>
      </c>
      <c r="B1136" s="2">
        <v>41179</v>
      </c>
      <c r="C1136" t="s">
        <v>15</v>
      </c>
      <c r="D1136">
        <v>5300</v>
      </c>
      <c r="E1136">
        <v>14.05</v>
      </c>
      <c r="F1136">
        <v>20.350000000000001</v>
      </c>
      <c r="G1136">
        <v>14.05</v>
      </c>
      <c r="H1136">
        <v>18.100000000000001</v>
      </c>
      <c r="I1136" t="s">
        <v>16</v>
      </c>
      <c r="J1136">
        <v>161.94999999999999</v>
      </c>
      <c r="K1136">
        <v>167.35</v>
      </c>
      <c r="L1136">
        <v>151.44999999999999</v>
      </c>
      <c r="M1136">
        <v>164.2</v>
      </c>
      <c r="N1136">
        <v>5435.35</v>
      </c>
      <c r="O1136">
        <v>182.8</v>
      </c>
      <c r="P1136">
        <f>VLOOKUP($A1136,Sheet2!$A:$E,2,0)</f>
        <v>5435.2</v>
      </c>
      <c r="Q1136">
        <f>VLOOKUP($A1136,Sheet2!$A:$E,3,0)</f>
        <v>5447.45</v>
      </c>
      <c r="R1136">
        <f>VLOOKUP($A1136,Sheet2!$A:$E,4,0)</f>
        <v>5421.85</v>
      </c>
      <c r="S1136">
        <f>VLOOKUP($A1136,Sheet2!$A:$E,5,0)</f>
        <v>5435.35</v>
      </c>
      <c r="T1136">
        <f t="shared" si="325"/>
        <v>19.900000000000546</v>
      </c>
      <c r="U1136">
        <f t="shared" si="326"/>
        <v>20.350000000000001</v>
      </c>
      <c r="V1136">
        <f t="shared" si="327"/>
        <v>151.44999999999999</v>
      </c>
      <c r="W1136">
        <f t="shared" si="328"/>
        <v>161.5</v>
      </c>
      <c r="X1136" s="5">
        <f t="shared" si="329"/>
        <v>176</v>
      </c>
      <c r="Y1136">
        <f t="shared" si="330"/>
        <v>187.25000000000054</v>
      </c>
      <c r="Z1136">
        <f t="shared" si="331"/>
        <v>171.79999999999998</v>
      </c>
      <c r="AA1136">
        <f t="shared" si="332"/>
        <v>182.29999999999998</v>
      </c>
      <c r="AB1136">
        <f>IF(Z1136/X1136&lt;'model parameter'!$B$2,'model parameter'!$B$2,IF(Y1136/X1136&gt;'model parameter'!$B$1,'model parameter'!$B$1,AA1136/X1136))</f>
        <v>1.0357954545454544</v>
      </c>
      <c r="AC1136">
        <f t="shared" si="342"/>
        <v>8.919193224216702</v>
      </c>
      <c r="AD1136">
        <f t="shared" si="340"/>
        <v>12.196914593946804</v>
      </c>
      <c r="AF1136">
        <f t="shared" si="339"/>
        <v>0.97613636363636358</v>
      </c>
      <c r="AG1136">
        <f t="shared" si="333"/>
        <v>1.0639204545454577</v>
      </c>
      <c r="AH1136" s="14">
        <f t="shared" si="334"/>
        <v>13256.031915336</v>
      </c>
      <c r="AI1136">
        <f t="shared" si="335"/>
        <v>13615.347557602596</v>
      </c>
      <c r="AJ1136" s="14">
        <f t="shared" si="336"/>
        <v>359.31564226659611</v>
      </c>
      <c r="AK1136" s="14">
        <f t="shared" si="341"/>
        <v>105254.42994417284</v>
      </c>
      <c r="AL1136">
        <f t="shared" si="337"/>
        <v>1.0271058220560636</v>
      </c>
      <c r="AM1136">
        <f t="shared" si="343"/>
        <v>2.0842286636002594E-3</v>
      </c>
      <c r="AN1136" s="15">
        <f t="shared" si="338"/>
        <v>0</v>
      </c>
    </row>
    <row r="1137" spans="1:40" x14ac:dyDescent="0.25">
      <c r="A1137" s="2">
        <v>41166</v>
      </c>
      <c r="B1137" s="2">
        <v>41179</v>
      </c>
      <c r="C1137" t="s">
        <v>15</v>
      </c>
      <c r="D1137">
        <v>5300</v>
      </c>
      <c r="E1137">
        <v>8.3000000000000007</v>
      </c>
      <c r="F1137">
        <v>9</v>
      </c>
      <c r="G1137">
        <v>4.6500000000000004</v>
      </c>
      <c r="H1137">
        <v>5.2</v>
      </c>
      <c r="I1137" t="s">
        <v>16</v>
      </c>
      <c r="J1137">
        <v>210.05</v>
      </c>
      <c r="K1137">
        <v>297.25</v>
      </c>
      <c r="L1137">
        <v>210.05</v>
      </c>
      <c r="M1137">
        <v>286.8</v>
      </c>
      <c r="N1137">
        <v>5577.65</v>
      </c>
      <c r="O1137">
        <v>182.8</v>
      </c>
      <c r="P1137">
        <f>VLOOKUP($A1137,Sheet2!$A:$E,2,0)</f>
        <v>5528.35</v>
      </c>
      <c r="Q1137">
        <f>VLOOKUP($A1137,Sheet2!$A:$E,3,0)</f>
        <v>5586.65</v>
      </c>
      <c r="R1137">
        <f>VLOOKUP($A1137,Sheet2!$A:$E,4,0)</f>
        <v>5526.95</v>
      </c>
      <c r="S1137">
        <f>VLOOKUP($A1137,Sheet2!$A:$E,5,0)</f>
        <v>5577.65</v>
      </c>
      <c r="T1137">
        <f t="shared" si="325"/>
        <v>10.600000000000364</v>
      </c>
      <c r="U1137">
        <f t="shared" si="326"/>
        <v>0</v>
      </c>
      <c r="V1137">
        <f t="shared" si="327"/>
        <v>235.94999999999982</v>
      </c>
      <c r="W1137">
        <f t="shared" si="328"/>
        <v>291.29999999999927</v>
      </c>
      <c r="X1137" s="5">
        <f t="shared" si="329"/>
        <v>218.35000000000002</v>
      </c>
      <c r="Y1137">
        <f t="shared" si="330"/>
        <v>307.85000000000036</v>
      </c>
      <c r="Z1137">
        <f t="shared" si="331"/>
        <v>210.05</v>
      </c>
      <c r="AA1137">
        <f t="shared" si="332"/>
        <v>292</v>
      </c>
      <c r="AB1137">
        <f>IF(Z1137/X1137&lt;'model parameter'!$B$2,'model parameter'!$B$2,IF(Y1137/X1137&gt;'model parameter'!$B$1,'model parameter'!$B$1,AA1137/X1137))</f>
        <v>1.1100000000000001</v>
      </c>
      <c r="AC1137">
        <f t="shared" si="342"/>
        <v>9.9003044788805408</v>
      </c>
      <c r="AD1137">
        <f t="shared" si="340"/>
        <v>12.306914593946804</v>
      </c>
      <c r="AF1137">
        <f t="shared" si="339"/>
        <v>0.9619876345317151</v>
      </c>
      <c r="AG1137">
        <f t="shared" si="333"/>
        <v>1.4098923746278926</v>
      </c>
      <c r="AH1137" s="14">
        <f t="shared" si="334"/>
        <v>16434.406867813723</v>
      </c>
      <c r="AI1137">
        <f t="shared" si="335"/>
        <v>18117.205381295353</v>
      </c>
      <c r="AJ1137" s="14">
        <f t="shared" si="336"/>
        <v>1682.7985134816299</v>
      </c>
      <c r="AK1137" s="14">
        <f t="shared" si="341"/>
        <v>106937.22845765446</v>
      </c>
      <c r="AL1137">
        <f t="shared" si="337"/>
        <v>1.102394843149304</v>
      </c>
      <c r="AM1137">
        <f t="shared" si="343"/>
        <v>2.2976429306968914E-3</v>
      </c>
      <c r="AN1137" s="15">
        <f t="shared" si="338"/>
        <v>0</v>
      </c>
    </row>
    <row r="1138" spans="1:40" x14ac:dyDescent="0.25">
      <c r="A1138" s="2">
        <v>41169</v>
      </c>
      <c r="B1138" s="2">
        <v>41179</v>
      </c>
      <c r="C1138" t="s">
        <v>15</v>
      </c>
      <c r="D1138">
        <v>5300</v>
      </c>
      <c r="E1138">
        <v>3</v>
      </c>
      <c r="F1138">
        <v>6.5</v>
      </c>
      <c r="G1138">
        <v>2.65</v>
      </c>
      <c r="H1138">
        <v>5.75</v>
      </c>
      <c r="I1138" t="s">
        <v>16</v>
      </c>
      <c r="J1138">
        <v>350</v>
      </c>
      <c r="K1138">
        <v>357.35</v>
      </c>
      <c r="L1138">
        <v>295.3</v>
      </c>
      <c r="M1138">
        <v>317.7</v>
      </c>
      <c r="N1138">
        <v>5610</v>
      </c>
      <c r="O1138">
        <v>182.8</v>
      </c>
      <c r="P1138">
        <f>VLOOKUP($A1138,Sheet2!$A:$E,2,0)</f>
        <v>5631.75</v>
      </c>
      <c r="Q1138">
        <f>VLOOKUP($A1138,Sheet2!$A:$E,3,0)</f>
        <v>5652.2</v>
      </c>
      <c r="R1138">
        <f>VLOOKUP($A1138,Sheet2!$A:$E,4,0)</f>
        <v>5585.15</v>
      </c>
      <c r="S1138">
        <f>VLOOKUP($A1138,Sheet2!$A:$E,5,0)</f>
        <v>5610</v>
      </c>
      <c r="T1138">
        <f t="shared" si="325"/>
        <v>5.1500000000005457</v>
      </c>
      <c r="U1138">
        <f t="shared" si="326"/>
        <v>6.5</v>
      </c>
      <c r="V1138">
        <f t="shared" si="327"/>
        <v>295.3</v>
      </c>
      <c r="W1138">
        <f t="shared" si="328"/>
        <v>354.84999999999945</v>
      </c>
      <c r="X1138" s="5">
        <f t="shared" si="329"/>
        <v>353</v>
      </c>
      <c r="Y1138">
        <f t="shared" si="330"/>
        <v>362.50000000000057</v>
      </c>
      <c r="Z1138">
        <f t="shared" si="331"/>
        <v>301.8</v>
      </c>
      <c r="AA1138">
        <f t="shared" si="332"/>
        <v>323.45</v>
      </c>
      <c r="AB1138">
        <f>IF(Z1138/X1138&lt;'model parameter'!$B$2,'model parameter'!$B$2,IF(Y1138/X1138&gt;'model parameter'!$B$1,'model parameter'!$B$1,AA1138/X1138))</f>
        <v>0.91628895184135972</v>
      </c>
      <c r="AC1138">
        <f t="shared" si="342"/>
        <v>9.0715396138637701</v>
      </c>
      <c r="AD1138">
        <f t="shared" si="340"/>
        <v>12.223203545788163</v>
      </c>
      <c r="AF1138">
        <f t="shared" si="339"/>
        <v>0.85495750708215301</v>
      </c>
      <c r="AG1138">
        <f t="shared" si="333"/>
        <v>1.0269121813031177</v>
      </c>
      <c r="AH1138" s="14">
        <f t="shared" si="334"/>
        <v>26539.913062645497</v>
      </c>
      <c r="AI1138">
        <f t="shared" si="335"/>
        <v>24193.890917503901</v>
      </c>
      <c r="AJ1138" s="14">
        <f t="shared" si="336"/>
        <v>-2346.0221451415964</v>
      </c>
      <c r="AK1138" s="14">
        <f t="shared" si="341"/>
        <v>104591.20631251286</v>
      </c>
      <c r="AL1138">
        <f t="shared" si="337"/>
        <v>0.91160400037468148</v>
      </c>
      <c r="AM1138">
        <f t="shared" si="343"/>
        <v>2.0945404870558932E-3</v>
      </c>
      <c r="AN1138" s="15">
        <f t="shared" si="338"/>
        <v>0</v>
      </c>
    </row>
    <row r="1139" spans="1:40" x14ac:dyDescent="0.25">
      <c r="A1139" s="2">
        <v>41170</v>
      </c>
      <c r="B1139" s="2">
        <v>41179</v>
      </c>
      <c r="C1139" t="s">
        <v>15</v>
      </c>
      <c r="D1139">
        <v>5300</v>
      </c>
      <c r="E1139">
        <v>5.8</v>
      </c>
      <c r="F1139">
        <v>6</v>
      </c>
      <c r="G1139">
        <v>4.7</v>
      </c>
      <c r="H1139">
        <v>5.5</v>
      </c>
      <c r="I1139" t="s">
        <v>16</v>
      </c>
      <c r="J1139">
        <v>306.05</v>
      </c>
      <c r="K1139">
        <v>330.6</v>
      </c>
      <c r="L1139">
        <v>304.5</v>
      </c>
      <c r="M1139">
        <v>314.2</v>
      </c>
      <c r="N1139">
        <v>5600.05</v>
      </c>
      <c r="O1139">
        <v>182.8</v>
      </c>
      <c r="P1139">
        <f>VLOOKUP($A1139,Sheet2!$A:$E,2,0)</f>
        <v>5602.4</v>
      </c>
      <c r="Q1139">
        <f>VLOOKUP($A1139,Sheet2!$A:$E,3,0)</f>
        <v>5620.55</v>
      </c>
      <c r="R1139">
        <f>VLOOKUP($A1139,Sheet2!$A:$E,4,0)</f>
        <v>5586.45</v>
      </c>
      <c r="S1139">
        <f>VLOOKUP($A1139,Sheet2!$A:$E,5,0)</f>
        <v>5600.05</v>
      </c>
      <c r="T1139">
        <f t="shared" si="325"/>
        <v>10.050000000000182</v>
      </c>
      <c r="U1139">
        <f t="shared" si="326"/>
        <v>6</v>
      </c>
      <c r="V1139">
        <f t="shared" si="327"/>
        <v>304.5</v>
      </c>
      <c r="W1139">
        <f t="shared" si="328"/>
        <v>325.25</v>
      </c>
      <c r="X1139" s="5">
        <f t="shared" si="329"/>
        <v>311.85000000000002</v>
      </c>
      <c r="Y1139">
        <f t="shared" si="330"/>
        <v>340.6500000000002</v>
      </c>
      <c r="Z1139">
        <f t="shared" si="331"/>
        <v>310.5</v>
      </c>
      <c r="AA1139">
        <f t="shared" si="332"/>
        <v>319.7</v>
      </c>
      <c r="AB1139">
        <f>IF(Z1139/X1139&lt;'model parameter'!$B$2,'model parameter'!$B$2,IF(Y1139/X1139&gt;'model parameter'!$B$1,'model parameter'!$B$1,AA1139/X1139))</f>
        <v>1.0251723585056918</v>
      </c>
      <c r="AC1139">
        <f t="shared" si="342"/>
        <v>9.2998916612225333</v>
      </c>
      <c r="AD1139">
        <f t="shared" si="340"/>
        <v>12.248375904293855</v>
      </c>
      <c r="AF1139">
        <f t="shared" si="339"/>
        <v>0.9956709956709956</v>
      </c>
      <c r="AG1139">
        <f t="shared" si="333"/>
        <v>1.0923520923520929</v>
      </c>
      <c r="AH1139" s="14">
        <f t="shared" si="334"/>
        <v>23451.598321335976</v>
      </c>
      <c r="AI1139">
        <f t="shared" si="335"/>
        <v>23912.845663521399</v>
      </c>
      <c r="AJ1139" s="14">
        <f t="shared" si="336"/>
        <v>461.24734218542289</v>
      </c>
      <c r="AK1139" s="14">
        <f t="shared" si="341"/>
        <v>105052.45365469829</v>
      </c>
      <c r="AL1139">
        <f t="shared" si="337"/>
        <v>1.0196680557062836</v>
      </c>
      <c r="AM1139">
        <f t="shared" si="343"/>
        <v>2.1357360260343748E-3</v>
      </c>
      <c r="AN1139" s="15">
        <f t="shared" si="338"/>
        <v>0</v>
      </c>
    </row>
    <row r="1140" spans="1:40" x14ac:dyDescent="0.25">
      <c r="A1140" s="2">
        <v>41172</v>
      </c>
      <c r="B1140" s="2">
        <v>41179</v>
      </c>
      <c r="C1140" t="s">
        <v>15</v>
      </c>
      <c r="D1140">
        <v>5300</v>
      </c>
      <c r="E1140">
        <v>6.9</v>
      </c>
      <c r="F1140">
        <v>8.0500000000000007</v>
      </c>
      <c r="G1140">
        <v>5.05</v>
      </c>
      <c r="H1140">
        <v>6.15</v>
      </c>
      <c r="I1140" t="s">
        <v>16</v>
      </c>
      <c r="J1140">
        <v>261.39999999999998</v>
      </c>
      <c r="K1140">
        <v>294.60000000000002</v>
      </c>
      <c r="L1140">
        <v>261.39999999999998</v>
      </c>
      <c r="M1140">
        <v>272.2</v>
      </c>
      <c r="N1140">
        <v>5554.25</v>
      </c>
      <c r="O1140">
        <v>182.8</v>
      </c>
      <c r="P1140">
        <f>VLOOKUP($A1140,Sheet2!$A:$E,2,0)</f>
        <v>5536.95</v>
      </c>
      <c r="Q1140">
        <f>VLOOKUP($A1140,Sheet2!$A:$E,3,0)</f>
        <v>5581.35</v>
      </c>
      <c r="R1140">
        <f>VLOOKUP($A1140,Sheet2!$A:$E,4,0)</f>
        <v>5534.9</v>
      </c>
      <c r="S1140">
        <f>VLOOKUP($A1140,Sheet2!$A:$E,5,0)</f>
        <v>5554.25</v>
      </c>
      <c r="T1140">
        <f t="shared" si="325"/>
        <v>13.25</v>
      </c>
      <c r="U1140">
        <f t="shared" si="326"/>
        <v>8.0500000000000007</v>
      </c>
      <c r="V1140">
        <f t="shared" si="327"/>
        <v>261.39999999999998</v>
      </c>
      <c r="W1140">
        <f t="shared" si="328"/>
        <v>286.40000000000055</v>
      </c>
      <c r="X1140" s="5">
        <f t="shared" si="329"/>
        <v>268.29999999999995</v>
      </c>
      <c r="Y1140">
        <f t="shared" si="330"/>
        <v>307.85000000000002</v>
      </c>
      <c r="Z1140">
        <f t="shared" si="331"/>
        <v>268.29999999999995</v>
      </c>
      <c r="AA1140">
        <f t="shared" si="332"/>
        <v>278.34999999999997</v>
      </c>
      <c r="AB1140">
        <f>IF(Z1140/X1140&lt;'model parameter'!$B$2,'model parameter'!$B$2,IF(Y1140/X1140&gt;'model parameter'!$B$1,'model parameter'!$B$1,AA1140/X1140))</f>
        <v>1.1100000000000001</v>
      </c>
      <c r="AC1140">
        <f t="shared" si="342"/>
        <v>10.322879743957014</v>
      </c>
      <c r="AD1140">
        <f t="shared" si="340"/>
        <v>12.358375904293855</v>
      </c>
      <c r="AF1140">
        <f t="shared" si="339"/>
        <v>1</v>
      </c>
      <c r="AG1140">
        <f t="shared" si="333"/>
        <v>1.1474096161013794</v>
      </c>
      <c r="AH1140" s="14">
        <f t="shared" si="334"/>
        <v>20183.163157690047</v>
      </c>
      <c r="AI1140">
        <f t="shared" si="335"/>
        <v>22272.515670477402</v>
      </c>
      <c r="AJ1140" s="14">
        <f t="shared" si="336"/>
        <v>2089.3525127873545</v>
      </c>
      <c r="AK1140" s="14">
        <f t="shared" si="341"/>
        <v>107141.80616748564</v>
      </c>
      <c r="AL1140">
        <f t="shared" si="337"/>
        <v>1.1035195770089825</v>
      </c>
      <c r="AM1140">
        <f t="shared" si="343"/>
        <v>2.3568265160522983E-3</v>
      </c>
      <c r="AN1140" s="15">
        <f t="shared" si="338"/>
        <v>0</v>
      </c>
    </row>
    <row r="1141" spans="1:40" x14ac:dyDescent="0.25">
      <c r="A1141" s="2">
        <v>41173</v>
      </c>
      <c r="B1141" s="2">
        <v>41179</v>
      </c>
      <c r="C1141" t="s">
        <v>15</v>
      </c>
      <c r="D1141">
        <v>5300</v>
      </c>
      <c r="E1141">
        <v>5.25</v>
      </c>
      <c r="F1141">
        <v>6</v>
      </c>
      <c r="G1141">
        <v>1.9</v>
      </c>
      <c r="H1141">
        <v>2.7</v>
      </c>
      <c r="I1141" t="s">
        <v>16</v>
      </c>
      <c r="J1141">
        <v>281.60000000000002</v>
      </c>
      <c r="K1141">
        <v>435.35</v>
      </c>
      <c r="L1141">
        <v>281.60000000000002</v>
      </c>
      <c r="M1141">
        <v>407.9</v>
      </c>
      <c r="N1141">
        <v>5691.15</v>
      </c>
      <c r="O1141">
        <v>182.8</v>
      </c>
      <c r="P1141">
        <f>VLOOKUP($A1141,Sheet2!$A:$E,2,0)</f>
        <v>5577</v>
      </c>
      <c r="Q1141">
        <f>VLOOKUP($A1141,Sheet2!$A:$E,3,0)</f>
        <v>5720</v>
      </c>
      <c r="R1141">
        <f>VLOOKUP($A1141,Sheet2!$A:$E,4,0)</f>
        <v>5575.45</v>
      </c>
      <c r="S1141">
        <f>VLOOKUP($A1141,Sheet2!$A:$E,5,0)</f>
        <v>5691.15</v>
      </c>
      <c r="T1141">
        <f t="shared" si="325"/>
        <v>15.350000000000364</v>
      </c>
      <c r="U1141">
        <f t="shared" si="326"/>
        <v>6</v>
      </c>
      <c r="V1141">
        <f t="shared" si="327"/>
        <v>281.60000000000002</v>
      </c>
      <c r="W1141">
        <f t="shared" si="328"/>
        <v>421.89999999999964</v>
      </c>
      <c r="X1141" s="5">
        <f t="shared" si="329"/>
        <v>286.85000000000002</v>
      </c>
      <c r="Y1141">
        <f t="shared" si="330"/>
        <v>450.70000000000039</v>
      </c>
      <c r="Z1141">
        <f t="shared" si="331"/>
        <v>286.85000000000002</v>
      </c>
      <c r="AA1141">
        <f t="shared" si="332"/>
        <v>410.59999999999997</v>
      </c>
      <c r="AB1141">
        <f>IF(Z1141/X1141&lt;'model parameter'!$B$2,'model parameter'!$B$2,IF(Y1141/X1141&gt;'model parameter'!$B$1,'model parameter'!$B$1,AA1141/X1141))</f>
        <v>1.1100000000000001</v>
      </c>
      <c r="AC1141">
        <f t="shared" si="342"/>
        <v>11.458396515792286</v>
      </c>
      <c r="AD1141">
        <f t="shared" si="340"/>
        <v>12.468375904293854</v>
      </c>
      <c r="AF1141">
        <f t="shared" si="339"/>
        <v>1</v>
      </c>
      <c r="AG1141">
        <f t="shared" si="333"/>
        <v>1.5712044622625077</v>
      </c>
      <c r="AH1141" s="14">
        <f t="shared" si="334"/>
        <v>21575.343921998472</v>
      </c>
      <c r="AI1141">
        <f t="shared" si="335"/>
        <v>23815.678951044523</v>
      </c>
      <c r="AJ1141" s="14">
        <f t="shared" si="336"/>
        <v>2240.3350290460512</v>
      </c>
      <c r="AK1141" s="14">
        <f t="shared" si="341"/>
        <v>109382.14119653169</v>
      </c>
      <c r="AL1141">
        <f t="shared" si="337"/>
        <v>1.1038377435439988</v>
      </c>
      <c r="AM1141">
        <f t="shared" si="343"/>
        <v>2.6015540634038328E-3</v>
      </c>
      <c r="AN1141" s="15">
        <f t="shared" si="338"/>
        <v>0</v>
      </c>
    </row>
    <row r="1142" spans="1:40" x14ac:dyDescent="0.25">
      <c r="A1142" s="2">
        <v>41176</v>
      </c>
      <c r="B1142" s="2">
        <v>41179</v>
      </c>
      <c r="C1142" t="s">
        <v>15</v>
      </c>
      <c r="D1142">
        <v>5300</v>
      </c>
      <c r="E1142">
        <v>1.4</v>
      </c>
      <c r="F1142">
        <v>1.9</v>
      </c>
      <c r="G1142">
        <v>0.8</v>
      </c>
      <c r="H1142">
        <v>0.95</v>
      </c>
      <c r="I1142" t="s">
        <v>16</v>
      </c>
      <c r="J1142">
        <v>399</v>
      </c>
      <c r="K1142">
        <v>417.85</v>
      </c>
      <c r="L1142">
        <v>374</v>
      </c>
      <c r="M1142">
        <v>380.4</v>
      </c>
      <c r="N1142">
        <v>5669.6</v>
      </c>
      <c r="O1142">
        <v>182.8</v>
      </c>
      <c r="P1142">
        <f>VLOOKUP($A1142,Sheet2!$A:$E,2,0)</f>
        <v>5691.95</v>
      </c>
      <c r="Q1142">
        <f>VLOOKUP($A1142,Sheet2!$A:$E,3,0)</f>
        <v>5709.85</v>
      </c>
      <c r="R1142">
        <f>VLOOKUP($A1142,Sheet2!$A:$E,4,0)</f>
        <v>5662.75</v>
      </c>
      <c r="S1142">
        <f>VLOOKUP($A1142,Sheet2!$A:$E,5,0)</f>
        <v>5669.6</v>
      </c>
      <c r="T1142">
        <f t="shared" si="325"/>
        <v>8</v>
      </c>
      <c r="U1142">
        <f t="shared" si="326"/>
        <v>1.9</v>
      </c>
      <c r="V1142">
        <f t="shared" si="327"/>
        <v>374</v>
      </c>
      <c r="W1142">
        <f t="shared" si="328"/>
        <v>410.65000000000055</v>
      </c>
      <c r="X1142" s="5">
        <f t="shared" si="329"/>
        <v>400.4</v>
      </c>
      <c r="Y1142">
        <f t="shared" si="330"/>
        <v>425.85</v>
      </c>
      <c r="Z1142">
        <f t="shared" si="331"/>
        <v>375.9</v>
      </c>
      <c r="AA1142">
        <f t="shared" si="332"/>
        <v>381.34999999999997</v>
      </c>
      <c r="AB1142">
        <f>IF(Z1142/X1142&lt;'model parameter'!$B$2,'model parameter'!$B$2,IF(Y1142/X1142&gt;'model parameter'!$B$1,'model parameter'!$B$1,AA1142/X1142))</f>
        <v>0.95242257742257741</v>
      </c>
      <c r="AC1142">
        <f t="shared" si="342"/>
        <v>10.91323554270077</v>
      </c>
      <c r="AD1142">
        <f t="shared" si="340"/>
        <v>12.420798481716432</v>
      </c>
      <c r="AF1142">
        <f t="shared" si="339"/>
        <v>0.93881118881118886</v>
      </c>
      <c r="AG1142">
        <f t="shared" si="333"/>
        <v>1.0635614385614387</v>
      </c>
      <c r="AH1142" s="14">
        <f t="shared" si="334"/>
        <v>30097.291403789397</v>
      </c>
      <c r="AI1142">
        <f t="shared" si="335"/>
        <v>28533.229638993696</v>
      </c>
      <c r="AJ1142" s="14">
        <f t="shared" si="336"/>
        <v>-1564.0617647957006</v>
      </c>
      <c r="AK1142" s="14">
        <f t="shared" si="341"/>
        <v>107818.079431736</v>
      </c>
      <c r="AL1142">
        <f t="shared" si="337"/>
        <v>0.94803313880269047</v>
      </c>
      <c r="AM1142">
        <f t="shared" si="343"/>
        <v>2.4663594644936293E-3</v>
      </c>
      <c r="AN1142" s="15">
        <f t="shared" si="338"/>
        <v>0</v>
      </c>
    </row>
    <row r="1143" spans="1:40" x14ac:dyDescent="0.25">
      <c r="A1143" s="2">
        <v>41177</v>
      </c>
      <c r="B1143" s="2">
        <v>41179</v>
      </c>
      <c r="C1143" t="s">
        <v>15</v>
      </c>
      <c r="D1143">
        <v>5300</v>
      </c>
      <c r="E1143">
        <v>0.7</v>
      </c>
      <c r="F1143">
        <v>0.8</v>
      </c>
      <c r="G1143">
        <v>0.45</v>
      </c>
      <c r="H1143">
        <v>0.5</v>
      </c>
      <c r="I1143" t="s">
        <v>16</v>
      </c>
      <c r="J1143">
        <v>397</v>
      </c>
      <c r="K1143">
        <v>405</v>
      </c>
      <c r="L1143">
        <v>362</v>
      </c>
      <c r="M1143">
        <v>379.75</v>
      </c>
      <c r="N1143">
        <v>5673.9</v>
      </c>
      <c r="O1143">
        <v>182.8</v>
      </c>
      <c r="P1143">
        <f>VLOOKUP($A1143,Sheet2!$A:$E,2,0)</f>
        <v>5674.9</v>
      </c>
      <c r="Q1143">
        <f>VLOOKUP($A1143,Sheet2!$A:$E,3,0)</f>
        <v>5702.7</v>
      </c>
      <c r="R1143">
        <f>VLOOKUP($A1143,Sheet2!$A:$E,4,0)</f>
        <v>5652.45</v>
      </c>
      <c r="S1143">
        <f>VLOOKUP($A1143,Sheet2!$A:$E,5,0)</f>
        <v>5673.9</v>
      </c>
      <c r="T1143">
        <f t="shared" si="325"/>
        <v>2.3000000000001819</v>
      </c>
      <c r="U1143">
        <f t="shared" si="326"/>
        <v>0.8</v>
      </c>
      <c r="V1143">
        <f t="shared" si="327"/>
        <v>362</v>
      </c>
      <c r="W1143">
        <f t="shared" si="328"/>
        <v>403.14999999999964</v>
      </c>
      <c r="X1143" s="5">
        <f t="shared" si="329"/>
        <v>397.7</v>
      </c>
      <c r="Y1143">
        <f t="shared" si="330"/>
        <v>407.30000000000018</v>
      </c>
      <c r="Z1143">
        <f t="shared" si="331"/>
        <v>362.8</v>
      </c>
      <c r="AA1143">
        <f t="shared" si="332"/>
        <v>380.25</v>
      </c>
      <c r="AB1143">
        <f>IF(Z1143/X1143&lt;'model parameter'!$B$2,'model parameter'!$B$2,IF(Y1143/X1143&gt;'model parameter'!$B$1,'model parameter'!$B$1,AA1143/X1143))</f>
        <v>0.95612270555695256</v>
      </c>
      <c r="AC1143">
        <f t="shared" si="342"/>
        <v>10.434392293467358</v>
      </c>
      <c r="AD1143">
        <f t="shared" si="340"/>
        <v>12.376921187273384</v>
      </c>
      <c r="AF1143">
        <f t="shared" si="339"/>
        <v>0.912245411113905</v>
      </c>
      <c r="AG1143">
        <f t="shared" si="333"/>
        <v>1.0241387980890122</v>
      </c>
      <c r="AH1143" s="14">
        <f t="shared" si="334"/>
        <v>29894.655928660948</v>
      </c>
      <c r="AI1143">
        <f t="shared" si="335"/>
        <v>28450.789697825498</v>
      </c>
      <c r="AJ1143" s="14">
        <f t="shared" si="336"/>
        <v>-1443.8662308354506</v>
      </c>
      <c r="AK1143" s="14">
        <f t="shared" si="341"/>
        <v>106374.21320090054</v>
      </c>
      <c r="AL1143">
        <f t="shared" si="337"/>
        <v>0.95170152704613764</v>
      </c>
      <c r="AM1143">
        <f t="shared" si="343"/>
        <v>2.3472380686032812E-3</v>
      </c>
      <c r="AN1143" s="15">
        <f t="shared" si="338"/>
        <v>0</v>
      </c>
    </row>
    <row r="1144" spans="1:40" x14ac:dyDescent="0.25">
      <c r="A1144" s="2">
        <v>41178</v>
      </c>
      <c r="B1144" s="2">
        <v>41179</v>
      </c>
      <c r="C1144" t="s">
        <v>15</v>
      </c>
      <c r="D1144">
        <v>5300</v>
      </c>
      <c r="E1144">
        <v>0.45</v>
      </c>
      <c r="F1144">
        <v>0.55000000000000004</v>
      </c>
      <c r="G1144">
        <v>0.3</v>
      </c>
      <c r="H1144">
        <v>0.35</v>
      </c>
      <c r="I1144" t="s">
        <v>16</v>
      </c>
      <c r="J1144">
        <v>351.7</v>
      </c>
      <c r="K1144">
        <v>374</v>
      </c>
      <c r="L1144">
        <v>341.9</v>
      </c>
      <c r="M1144">
        <v>366.7</v>
      </c>
      <c r="N1144">
        <v>5663.45</v>
      </c>
      <c r="O1144">
        <v>182.8</v>
      </c>
      <c r="P1144">
        <f>VLOOKUP($A1144,Sheet2!$A:$E,2,0)</f>
        <v>5653.4</v>
      </c>
      <c r="Q1144">
        <f>VLOOKUP($A1144,Sheet2!$A:$E,3,0)</f>
        <v>5672.8</v>
      </c>
      <c r="R1144">
        <f>VLOOKUP($A1144,Sheet2!$A:$E,4,0)</f>
        <v>5638.65</v>
      </c>
      <c r="S1144">
        <f>VLOOKUP($A1144,Sheet2!$A:$E,5,0)</f>
        <v>5663.45</v>
      </c>
      <c r="T1144">
        <f t="shared" si="325"/>
        <v>1.1999999999998181</v>
      </c>
      <c r="U1144">
        <f t="shared" si="326"/>
        <v>0.55000000000000004</v>
      </c>
      <c r="V1144">
        <f t="shared" si="327"/>
        <v>341.9</v>
      </c>
      <c r="W1144">
        <f t="shared" si="328"/>
        <v>373.10000000000036</v>
      </c>
      <c r="X1144" s="5">
        <f t="shared" si="329"/>
        <v>352.15</v>
      </c>
      <c r="Y1144">
        <f t="shared" si="330"/>
        <v>375.19999999999982</v>
      </c>
      <c r="Z1144">
        <f t="shared" si="331"/>
        <v>342.45</v>
      </c>
      <c r="AA1144">
        <f t="shared" si="332"/>
        <v>367.05</v>
      </c>
      <c r="AB1144">
        <f>IF(Z1144/X1144&lt;'model parameter'!$B$2,'model parameter'!$B$2,IF(Y1144/X1144&gt;'model parameter'!$B$1,'model parameter'!$B$1,AA1144/X1144))</f>
        <v>1.0423115149794122</v>
      </c>
      <c r="AC1144">
        <f t="shared" si="342"/>
        <v>10.875887239293466</v>
      </c>
      <c r="AD1144">
        <f t="shared" si="340"/>
        <v>12.419232702252796</v>
      </c>
      <c r="AF1144">
        <f t="shared" si="339"/>
        <v>0.97245491977850351</v>
      </c>
      <c r="AG1144">
        <f t="shared" si="333"/>
        <v>1.0654550617634526</v>
      </c>
      <c r="AH1144" s="14">
        <f t="shared" si="334"/>
        <v>26476.120413068023</v>
      </c>
      <c r="AI1144">
        <f t="shared" si="335"/>
        <v>27461.510403807097</v>
      </c>
      <c r="AJ1144" s="14">
        <f t="shared" si="336"/>
        <v>985.38999073907326</v>
      </c>
      <c r="AK1144" s="14">
        <f t="shared" si="341"/>
        <v>107359.60319163962</v>
      </c>
      <c r="AL1144">
        <f t="shared" si="337"/>
        <v>1.0372180657651302</v>
      </c>
      <c r="AM1144">
        <f t="shared" si="343"/>
        <v>2.4345977294069755E-3</v>
      </c>
      <c r="AN1144" s="15">
        <f t="shared" si="338"/>
        <v>0</v>
      </c>
    </row>
    <row r="1145" spans="1:40" x14ac:dyDescent="0.25">
      <c r="A1145" s="2">
        <v>41179</v>
      </c>
      <c r="B1145" s="2">
        <v>41179</v>
      </c>
      <c r="C1145" t="s">
        <v>15</v>
      </c>
      <c r="D1145">
        <v>5300</v>
      </c>
      <c r="E1145">
        <v>0.1</v>
      </c>
      <c r="F1145">
        <v>0.1</v>
      </c>
      <c r="G1145">
        <v>0.05</v>
      </c>
      <c r="H1145">
        <v>0.05</v>
      </c>
      <c r="I1145" t="s">
        <v>16</v>
      </c>
      <c r="J1145">
        <v>371</v>
      </c>
      <c r="K1145">
        <v>399.2</v>
      </c>
      <c r="L1145">
        <v>342</v>
      </c>
      <c r="M1145">
        <v>350.65</v>
      </c>
      <c r="N1145">
        <v>5649.5</v>
      </c>
      <c r="O1145">
        <v>182.8</v>
      </c>
      <c r="P1145">
        <f>VLOOKUP($A1145,Sheet2!$A:$E,2,0)</f>
        <v>5673.75</v>
      </c>
      <c r="Q1145">
        <f>VLOOKUP($A1145,Sheet2!$A:$E,3,0)</f>
        <v>5693.7</v>
      </c>
      <c r="R1145">
        <f>VLOOKUP($A1145,Sheet2!$A:$E,4,0)</f>
        <v>5639.7</v>
      </c>
      <c r="S1145">
        <f>VLOOKUP($A1145,Sheet2!$A:$E,5,0)</f>
        <v>5649.5</v>
      </c>
      <c r="T1145">
        <f t="shared" si="325"/>
        <v>5.5</v>
      </c>
      <c r="U1145">
        <f t="shared" si="326"/>
        <v>0.1</v>
      </c>
      <c r="V1145">
        <f t="shared" si="327"/>
        <v>342</v>
      </c>
      <c r="W1145">
        <f t="shared" si="328"/>
        <v>393.75</v>
      </c>
      <c r="X1145" s="5">
        <f t="shared" si="329"/>
        <v>371.1</v>
      </c>
      <c r="Y1145">
        <f t="shared" si="330"/>
        <v>404.7</v>
      </c>
      <c r="Z1145">
        <f t="shared" si="331"/>
        <v>342.1</v>
      </c>
      <c r="AA1145">
        <f t="shared" si="332"/>
        <v>350.7</v>
      </c>
      <c r="AB1145">
        <f>IF(Z1145/X1145&lt;'model parameter'!$B$2,'model parameter'!$B$2,IF(Y1145/X1145&gt;'model parameter'!$B$1,'model parameter'!$B$1,AA1145/X1145))</f>
        <v>0.9450282942603071</v>
      </c>
      <c r="AC1145">
        <f t="shared" si="342"/>
        <v>10.278021166316945</v>
      </c>
      <c r="AD1145">
        <f t="shared" si="340"/>
        <v>12.364260996513103</v>
      </c>
      <c r="AF1145">
        <f t="shared" si="339"/>
        <v>0.92185394772298568</v>
      </c>
      <c r="AG1145">
        <f t="shared" si="333"/>
        <v>1.0905416329830233</v>
      </c>
      <c r="AH1145" s="14">
        <f t="shared" si="334"/>
        <v>27898.321247765849</v>
      </c>
      <c r="AI1145">
        <f t="shared" si="335"/>
        <v>26236.153096443399</v>
      </c>
      <c r="AJ1145" s="14">
        <f t="shared" si="336"/>
        <v>-1662.1681513224503</v>
      </c>
      <c r="AK1145" s="14">
        <f t="shared" si="341"/>
        <v>105697.43504031717</v>
      </c>
      <c r="AL1145">
        <f t="shared" si="337"/>
        <v>0.94042049567926744</v>
      </c>
      <c r="AM1145">
        <f t="shared" si="343"/>
        <v>2.2895456034685269E-3</v>
      </c>
      <c r="AN1145" s="15">
        <f t="shared" si="338"/>
        <v>0</v>
      </c>
    </row>
    <row r="1146" spans="1:40" x14ac:dyDescent="0.25">
      <c r="A1146" s="2">
        <v>41180</v>
      </c>
      <c r="B1146" s="2">
        <v>41207</v>
      </c>
      <c r="C1146" t="s">
        <v>15</v>
      </c>
      <c r="D1146">
        <v>5700</v>
      </c>
      <c r="E1146">
        <v>90.1</v>
      </c>
      <c r="F1146">
        <v>92.2</v>
      </c>
      <c r="G1146">
        <v>67.5</v>
      </c>
      <c r="H1146">
        <v>77.3</v>
      </c>
      <c r="I1146" t="s">
        <v>16</v>
      </c>
      <c r="J1146">
        <v>100</v>
      </c>
      <c r="K1146">
        <v>131.80000000000001</v>
      </c>
      <c r="L1146">
        <v>99.9</v>
      </c>
      <c r="M1146">
        <v>107.1</v>
      </c>
      <c r="N1146">
        <v>5703.3</v>
      </c>
      <c r="O1146">
        <v>190.1</v>
      </c>
      <c r="P1146">
        <f>VLOOKUP($A1146,Sheet2!$A:$E,2,0)</f>
        <v>5684.8</v>
      </c>
      <c r="Q1146">
        <f>VLOOKUP($A1146,Sheet2!$A:$E,3,0)</f>
        <v>5735.15</v>
      </c>
      <c r="R1146">
        <f>VLOOKUP($A1146,Sheet2!$A:$E,4,0)</f>
        <v>5683.45</v>
      </c>
      <c r="S1146">
        <f>VLOOKUP($A1146,Sheet2!$A:$E,5,0)</f>
        <v>5703.3</v>
      </c>
      <c r="T1146">
        <f t="shared" si="325"/>
        <v>96.650000000000546</v>
      </c>
      <c r="U1146">
        <f t="shared" si="326"/>
        <v>92.2</v>
      </c>
      <c r="V1146">
        <f t="shared" si="327"/>
        <v>99.9</v>
      </c>
      <c r="W1146">
        <f t="shared" si="328"/>
        <v>102.64999999999964</v>
      </c>
      <c r="X1146" s="5">
        <f t="shared" si="329"/>
        <v>190.1</v>
      </c>
      <c r="Y1146">
        <f t="shared" si="330"/>
        <v>228.45000000000056</v>
      </c>
      <c r="Z1146">
        <f t="shared" si="331"/>
        <v>170.14999999999964</v>
      </c>
      <c r="AA1146">
        <f t="shared" si="332"/>
        <v>184.39999999999998</v>
      </c>
      <c r="AB1146">
        <f>IF(Z1146/X1146&lt;'model parameter'!$B$2,'model parameter'!$B$2,IF(Y1146/X1146&gt;'model parameter'!$B$1,'model parameter'!$B$1,AA1146/X1146))</f>
        <v>1.1100000000000001</v>
      </c>
      <c r="AC1146">
        <f t="shared" si="342"/>
        <v>11.40860349461181</v>
      </c>
      <c r="AD1146">
        <f t="shared" si="340"/>
        <v>12.474260996513102</v>
      </c>
      <c r="AF1146">
        <f t="shared" si="339"/>
        <v>0.89505523408732057</v>
      </c>
      <c r="AG1146">
        <f t="shared" si="333"/>
        <v>1.2017359284587088</v>
      </c>
      <c r="AH1146" s="14">
        <f t="shared" si="334"/>
        <v>14314.239396562351</v>
      </c>
      <c r="AI1146">
        <f t="shared" si="335"/>
        <v>15767.104967493684</v>
      </c>
      <c r="AJ1146" s="14">
        <f t="shared" si="336"/>
        <v>1452.8655709313334</v>
      </c>
      <c r="AK1146" s="14">
        <f t="shared" si="341"/>
        <v>107150.3006112485</v>
      </c>
      <c r="AL1146">
        <f t="shared" si="337"/>
        <v>1.1014979231994855</v>
      </c>
      <c r="AM1146">
        <f t="shared" si="343"/>
        <v>2.521929727291095E-3</v>
      </c>
      <c r="AN1146" s="15">
        <f t="shared" si="338"/>
        <v>1</v>
      </c>
    </row>
    <row r="1147" spans="1:40" x14ac:dyDescent="0.25">
      <c r="A1147" s="2">
        <v>41183</v>
      </c>
      <c r="B1147" s="2">
        <v>41207</v>
      </c>
      <c r="C1147" t="s">
        <v>15</v>
      </c>
      <c r="D1147">
        <v>5700</v>
      </c>
      <c r="E1147">
        <v>70</v>
      </c>
      <c r="F1147">
        <v>80.8</v>
      </c>
      <c r="G1147">
        <v>63.05</v>
      </c>
      <c r="H1147">
        <v>64.7</v>
      </c>
      <c r="I1147" t="s">
        <v>16</v>
      </c>
      <c r="J1147">
        <v>100</v>
      </c>
      <c r="K1147">
        <v>121.7</v>
      </c>
      <c r="L1147">
        <v>98.3</v>
      </c>
      <c r="M1147">
        <v>117.45</v>
      </c>
      <c r="N1147">
        <v>5718.8</v>
      </c>
      <c r="O1147">
        <v>190.1</v>
      </c>
      <c r="P1147">
        <f>VLOOKUP($A1147,Sheet2!$A:$E,2,0)</f>
        <v>5704.75</v>
      </c>
      <c r="Q1147">
        <f>VLOOKUP($A1147,Sheet2!$A:$E,3,0)</f>
        <v>5722.95</v>
      </c>
      <c r="R1147">
        <f>VLOOKUP($A1147,Sheet2!$A:$E,4,0)</f>
        <v>5694</v>
      </c>
      <c r="S1147">
        <f>VLOOKUP($A1147,Sheet2!$A:$E,5,0)</f>
        <v>5718.8</v>
      </c>
      <c r="T1147">
        <f t="shared" si="325"/>
        <v>98.75</v>
      </c>
      <c r="U1147">
        <f t="shared" si="326"/>
        <v>80.8</v>
      </c>
      <c r="V1147">
        <f t="shared" si="327"/>
        <v>98.3</v>
      </c>
      <c r="W1147">
        <f t="shared" si="328"/>
        <v>86</v>
      </c>
      <c r="X1147" s="5">
        <f t="shared" si="329"/>
        <v>170</v>
      </c>
      <c r="Y1147">
        <f t="shared" si="330"/>
        <v>220.45</v>
      </c>
      <c r="Z1147">
        <f t="shared" si="331"/>
        <v>149.05000000000001</v>
      </c>
      <c r="AA1147">
        <f t="shared" si="332"/>
        <v>182.15</v>
      </c>
      <c r="AB1147">
        <f>IF(Z1147/X1147&lt;'model parameter'!$B$2,'model parameter'!$B$2,IF(Y1147/X1147&gt;'model parameter'!$B$1,'model parameter'!$B$1,AA1147/X1147))</f>
        <v>1.1100000000000001</v>
      </c>
      <c r="AC1147">
        <f t="shared" si="342"/>
        <v>12.663549879019111</v>
      </c>
      <c r="AD1147">
        <f t="shared" si="340"/>
        <v>12.584260996513102</v>
      </c>
      <c r="AF1147">
        <f t="shared" si="339"/>
        <v>0.876764705882353</v>
      </c>
      <c r="AG1147">
        <f t="shared" si="333"/>
        <v>1.2967647058823528</v>
      </c>
      <c r="AH1147" s="14">
        <f t="shared" si="334"/>
        <v>12805.730859495001</v>
      </c>
      <c r="AI1147">
        <f t="shared" si="335"/>
        <v>14094.998124399401</v>
      </c>
      <c r="AJ1147" s="14">
        <f t="shared" si="336"/>
        <v>1289.2672649043998</v>
      </c>
      <c r="AK1147" s="14">
        <f t="shared" si="341"/>
        <v>108439.5678761529</v>
      </c>
      <c r="AL1147">
        <f t="shared" si="337"/>
        <v>1.1006789287585608</v>
      </c>
      <c r="AM1147">
        <f t="shared" si="343"/>
        <v>2.7758349106391318E-3</v>
      </c>
      <c r="AN1147" s="15">
        <f t="shared" si="338"/>
        <v>1</v>
      </c>
    </row>
    <row r="1148" spans="1:40" x14ac:dyDescent="0.25">
      <c r="A1148" s="2">
        <v>41185</v>
      </c>
      <c r="B1148" s="2">
        <v>41207</v>
      </c>
      <c r="C1148" t="s">
        <v>15</v>
      </c>
      <c r="D1148">
        <v>5700</v>
      </c>
      <c r="E1148">
        <v>63.4</v>
      </c>
      <c r="F1148">
        <v>68.5</v>
      </c>
      <c r="G1148">
        <v>55.85</v>
      </c>
      <c r="H1148">
        <v>58</v>
      </c>
      <c r="I1148" t="s">
        <v>16</v>
      </c>
      <c r="J1148">
        <v>121.95</v>
      </c>
      <c r="K1148">
        <v>127.15</v>
      </c>
      <c r="L1148">
        <v>109.25</v>
      </c>
      <c r="M1148">
        <v>123.95</v>
      </c>
      <c r="N1148">
        <v>5731.25</v>
      </c>
      <c r="O1148">
        <v>190.1</v>
      </c>
      <c r="P1148">
        <f>VLOOKUP($A1148,Sheet2!$A:$E,2,0)</f>
        <v>5727.7</v>
      </c>
      <c r="Q1148">
        <f>VLOOKUP($A1148,Sheet2!$A:$E,3,0)</f>
        <v>5743.25</v>
      </c>
      <c r="R1148">
        <f>VLOOKUP($A1148,Sheet2!$A:$E,4,0)</f>
        <v>5715.8</v>
      </c>
      <c r="S1148">
        <f>VLOOKUP($A1148,Sheet2!$A:$E,5,0)</f>
        <v>5731.25</v>
      </c>
      <c r="T1148">
        <f t="shared" si="325"/>
        <v>83.899999999999636</v>
      </c>
      <c r="U1148">
        <f t="shared" si="326"/>
        <v>68.5</v>
      </c>
      <c r="V1148">
        <f t="shared" si="327"/>
        <v>109.25</v>
      </c>
      <c r="W1148">
        <f t="shared" si="328"/>
        <v>99.100000000000364</v>
      </c>
      <c r="X1148" s="5">
        <f t="shared" si="329"/>
        <v>185.35</v>
      </c>
      <c r="Y1148">
        <f t="shared" si="330"/>
        <v>211.04999999999964</v>
      </c>
      <c r="Z1148">
        <f t="shared" si="331"/>
        <v>154.95000000000036</v>
      </c>
      <c r="AA1148">
        <f t="shared" si="332"/>
        <v>181.95</v>
      </c>
      <c r="AB1148">
        <f>IF(Z1148/X1148&lt;'model parameter'!$B$2,'model parameter'!$B$2,IF(Y1148/X1148&gt;'model parameter'!$B$1,'model parameter'!$B$1,AA1148/X1148))</f>
        <v>1.1100000000000001</v>
      </c>
      <c r="AC1148">
        <f t="shared" si="342"/>
        <v>14.056540365711214</v>
      </c>
      <c r="AD1148">
        <f t="shared" si="340"/>
        <v>12.694260996513101</v>
      </c>
      <c r="AF1148">
        <f t="shared" si="339"/>
        <v>0.8359859724844908</v>
      </c>
      <c r="AG1148">
        <f t="shared" si="333"/>
        <v>1.1386565956298875</v>
      </c>
      <c r="AH1148" s="14">
        <f t="shared" si="334"/>
        <v>13957.751060688224</v>
      </c>
      <c r="AI1148">
        <f t="shared" si="335"/>
        <v>15371.955340394286</v>
      </c>
      <c r="AJ1148" s="14">
        <f t="shared" si="336"/>
        <v>1414.2042797060622</v>
      </c>
      <c r="AK1148" s="14">
        <f t="shared" si="341"/>
        <v>109853.77215585895</v>
      </c>
      <c r="AL1148">
        <f t="shared" si="337"/>
        <v>1.1013203540854906</v>
      </c>
      <c r="AM1148">
        <f t="shared" si="343"/>
        <v>3.0570834866679546E-3</v>
      </c>
      <c r="AN1148" s="15">
        <f t="shared" si="338"/>
        <v>1</v>
      </c>
    </row>
    <row r="1149" spans="1:40" x14ac:dyDescent="0.25">
      <c r="A1149" s="2">
        <v>41186</v>
      </c>
      <c r="B1149" s="2">
        <v>41207</v>
      </c>
      <c r="C1149" t="s">
        <v>15</v>
      </c>
      <c r="D1149">
        <v>5700</v>
      </c>
      <c r="E1149">
        <v>50</v>
      </c>
      <c r="F1149">
        <v>50</v>
      </c>
      <c r="G1149">
        <v>36.15</v>
      </c>
      <c r="H1149">
        <v>38.6</v>
      </c>
      <c r="I1149" t="s">
        <v>16</v>
      </c>
      <c r="J1149">
        <v>135</v>
      </c>
      <c r="K1149">
        <v>174.05</v>
      </c>
      <c r="L1149">
        <v>135</v>
      </c>
      <c r="M1149">
        <v>160.9</v>
      </c>
      <c r="N1149">
        <v>5787.6</v>
      </c>
      <c r="O1149">
        <v>190.1</v>
      </c>
      <c r="P1149">
        <f>VLOOKUP($A1149,Sheet2!$A:$E,2,0)</f>
        <v>5751.55</v>
      </c>
      <c r="Q1149">
        <f>VLOOKUP($A1149,Sheet2!$A:$E,3,0)</f>
        <v>5807.25</v>
      </c>
      <c r="R1149">
        <f>VLOOKUP($A1149,Sheet2!$A:$E,4,0)</f>
        <v>5751.35</v>
      </c>
      <c r="S1149">
        <f>VLOOKUP($A1149,Sheet2!$A:$E,5,0)</f>
        <v>5787.6</v>
      </c>
      <c r="T1149">
        <f t="shared" si="325"/>
        <v>66.800000000000182</v>
      </c>
      <c r="U1149">
        <f t="shared" si="326"/>
        <v>50</v>
      </c>
      <c r="V1149">
        <f t="shared" si="327"/>
        <v>135</v>
      </c>
      <c r="W1149">
        <f t="shared" si="328"/>
        <v>143.39999999999964</v>
      </c>
      <c r="X1149" s="5">
        <f t="shared" si="329"/>
        <v>185</v>
      </c>
      <c r="Y1149">
        <f t="shared" si="330"/>
        <v>240.85000000000019</v>
      </c>
      <c r="Z1149">
        <f t="shared" si="331"/>
        <v>179.54999999999964</v>
      </c>
      <c r="AA1149">
        <f t="shared" si="332"/>
        <v>199.5</v>
      </c>
      <c r="AB1149">
        <f>IF(Z1149/X1149&lt;'model parameter'!$B$2,'model parameter'!$B$2,IF(Y1149/X1149&gt;'model parameter'!$B$1,'model parameter'!$B$1,AA1149/X1149))</f>
        <v>1.1100000000000001</v>
      </c>
      <c r="AC1149">
        <f t="shared" si="342"/>
        <v>15.602759805939449</v>
      </c>
      <c r="AD1149">
        <f t="shared" si="340"/>
        <v>12.804260996513101</v>
      </c>
      <c r="AF1149">
        <f t="shared" si="339"/>
        <v>0.97054054054053862</v>
      </c>
      <c r="AG1149">
        <f t="shared" si="333"/>
        <v>1.3018918918918929</v>
      </c>
      <c r="AH1149" s="14">
        <f t="shared" si="334"/>
        <v>13931.4834990975</v>
      </c>
      <c r="AI1149">
        <f t="shared" si="335"/>
        <v>15342.839052081701</v>
      </c>
      <c r="AJ1149" s="14">
        <f t="shared" si="336"/>
        <v>1411.3555529842015</v>
      </c>
      <c r="AK1149" s="14">
        <f t="shared" si="341"/>
        <v>111265.12770884315</v>
      </c>
      <c r="AL1149">
        <f t="shared" si="337"/>
        <v>1.1013069105724189</v>
      </c>
      <c r="AM1149">
        <f t="shared" si="343"/>
        <v>3.3667871700642435E-3</v>
      </c>
      <c r="AN1149" s="15">
        <f t="shared" si="338"/>
        <v>0</v>
      </c>
    </row>
    <row r="1150" spans="1:40" x14ac:dyDescent="0.25">
      <c r="A1150" s="2">
        <v>41187</v>
      </c>
      <c r="B1150" s="2">
        <v>41207</v>
      </c>
      <c r="C1150" t="s">
        <v>15</v>
      </c>
      <c r="D1150">
        <v>5700</v>
      </c>
      <c r="E1150">
        <v>32</v>
      </c>
      <c r="F1150">
        <v>71</v>
      </c>
      <c r="G1150">
        <v>31.3</v>
      </c>
      <c r="H1150">
        <v>51.3</v>
      </c>
      <c r="I1150" t="s">
        <v>16</v>
      </c>
      <c r="J1150">
        <v>174</v>
      </c>
      <c r="K1150">
        <v>175.05</v>
      </c>
      <c r="L1150">
        <v>102.5</v>
      </c>
      <c r="M1150">
        <v>126.9</v>
      </c>
      <c r="N1150">
        <v>5746.95</v>
      </c>
      <c r="O1150">
        <v>190.1</v>
      </c>
      <c r="P1150">
        <f>VLOOKUP($A1150,Sheet2!$A:$E,2,0)</f>
        <v>5815</v>
      </c>
      <c r="Q1150">
        <f>VLOOKUP($A1150,Sheet2!$A:$E,3,0)</f>
        <v>5815.35</v>
      </c>
      <c r="R1150">
        <f>VLOOKUP($A1150,Sheet2!$A:$E,4,0)</f>
        <v>4888.2</v>
      </c>
      <c r="S1150">
        <f>VLOOKUP($A1150,Sheet2!$A:$E,5,0)</f>
        <v>5746.95</v>
      </c>
      <c r="T1150">
        <f t="shared" si="325"/>
        <v>59.699999999999818</v>
      </c>
      <c r="U1150">
        <f t="shared" si="326"/>
        <v>71</v>
      </c>
      <c r="V1150">
        <f t="shared" si="327"/>
        <v>102.5</v>
      </c>
      <c r="W1150">
        <f t="shared" si="328"/>
        <v>146.65000000000055</v>
      </c>
      <c r="X1150" s="5">
        <f t="shared" si="329"/>
        <v>206</v>
      </c>
      <c r="Y1150">
        <f t="shared" si="330"/>
        <v>234.74999999999983</v>
      </c>
      <c r="Z1150">
        <f t="shared" si="331"/>
        <v>173.5</v>
      </c>
      <c r="AA1150">
        <f t="shared" si="332"/>
        <v>178.2</v>
      </c>
      <c r="AB1150">
        <f>IF(Z1150/X1150&lt;'model parameter'!$B$2,'model parameter'!$B$2,IF(Y1150/X1150&gt;'model parameter'!$B$1,'model parameter'!$B$1,AA1150/X1150))</f>
        <v>1.1100000000000001</v>
      </c>
      <c r="AC1150">
        <f t="shared" si="342"/>
        <v>17.319063384592791</v>
      </c>
      <c r="AD1150">
        <f t="shared" si="340"/>
        <v>12.9142609965131</v>
      </c>
      <c r="AF1150">
        <f t="shared" si="339"/>
        <v>0.84223300970873782</v>
      </c>
      <c r="AG1150">
        <f t="shared" si="333"/>
        <v>1.1395631067961156</v>
      </c>
      <c r="AH1150" s="14">
        <f t="shared" si="334"/>
        <v>15507.537194541001</v>
      </c>
      <c r="AI1150">
        <f t="shared" si="335"/>
        <v>17089.816350836925</v>
      </c>
      <c r="AJ1150" s="14">
        <f t="shared" si="336"/>
        <v>1582.2791562959246</v>
      </c>
      <c r="AK1150" s="14">
        <f t="shared" si="341"/>
        <v>112847.40686513908</v>
      </c>
      <c r="AL1150">
        <f t="shared" si="337"/>
        <v>1.1020329106063935</v>
      </c>
      <c r="AM1150">
        <f t="shared" si="343"/>
        <v>3.7103102644181611E-3</v>
      </c>
      <c r="AN1150" s="15">
        <f t="shared" si="338"/>
        <v>1</v>
      </c>
    </row>
    <row r="1151" spans="1:40" x14ac:dyDescent="0.25">
      <c r="A1151" s="2">
        <v>41190</v>
      </c>
      <c r="B1151" s="2">
        <v>41207</v>
      </c>
      <c r="C1151" t="s">
        <v>15</v>
      </c>
      <c r="D1151">
        <v>5700</v>
      </c>
      <c r="E1151">
        <v>53</v>
      </c>
      <c r="F1151">
        <v>79.900000000000006</v>
      </c>
      <c r="G1151">
        <v>49.9</v>
      </c>
      <c r="H1151">
        <v>76.45</v>
      </c>
      <c r="I1151" t="s">
        <v>16</v>
      </c>
      <c r="J1151">
        <v>120.05</v>
      </c>
      <c r="K1151">
        <v>122</v>
      </c>
      <c r="L1151">
        <v>73.25</v>
      </c>
      <c r="M1151">
        <v>77.45</v>
      </c>
      <c r="N1151">
        <v>5676</v>
      </c>
      <c r="O1151">
        <v>190.1</v>
      </c>
      <c r="P1151">
        <f>VLOOKUP($A1151,Sheet2!$A:$E,2,0)</f>
        <v>5751.85</v>
      </c>
      <c r="Q1151">
        <f>VLOOKUP($A1151,Sheet2!$A:$E,3,0)</f>
        <v>5751.85</v>
      </c>
      <c r="R1151">
        <f>VLOOKUP($A1151,Sheet2!$A:$E,4,0)</f>
        <v>5666.2</v>
      </c>
      <c r="S1151">
        <f>VLOOKUP($A1151,Sheet2!$A:$E,5,0)</f>
        <v>5676</v>
      </c>
      <c r="T1151">
        <f t="shared" si="325"/>
        <v>70.149999999999636</v>
      </c>
      <c r="U1151">
        <f t="shared" si="326"/>
        <v>79.900000000000006</v>
      </c>
      <c r="V1151">
        <f t="shared" si="327"/>
        <v>73.25</v>
      </c>
      <c r="W1151">
        <f t="shared" si="328"/>
        <v>101.75</v>
      </c>
      <c r="X1151" s="5">
        <f t="shared" si="329"/>
        <v>173.05</v>
      </c>
      <c r="Y1151">
        <f t="shared" si="330"/>
        <v>192.14999999999964</v>
      </c>
      <c r="Z1151">
        <f t="shared" si="331"/>
        <v>151.65</v>
      </c>
      <c r="AA1151">
        <f t="shared" si="332"/>
        <v>153.9</v>
      </c>
      <c r="AB1151">
        <f>IF(Z1151/X1151&lt;'model parameter'!$B$2,'model parameter'!$B$2,IF(Y1151/X1151&gt;'model parameter'!$B$1,'model parameter'!$B$1,AA1151/X1151))</f>
        <v>1.1100000000000001</v>
      </c>
      <c r="AC1151">
        <f t="shared" si="342"/>
        <v>19.224160356898</v>
      </c>
      <c r="AD1151">
        <f t="shared" si="340"/>
        <v>13.0242609965131</v>
      </c>
      <c r="AF1151">
        <f t="shared" si="339"/>
        <v>0.87633631898295283</v>
      </c>
      <c r="AG1151">
        <f t="shared" si="333"/>
        <v>1.110372724646054</v>
      </c>
      <c r="AH1151" s="14">
        <f t="shared" si="334"/>
        <v>13034.633896214174</v>
      </c>
      <c r="AI1151">
        <f t="shared" si="335"/>
        <v>14348.725779694802</v>
      </c>
      <c r="AJ1151" s="14">
        <f t="shared" si="336"/>
        <v>1314.0918834806271</v>
      </c>
      <c r="AK1151" s="14">
        <f t="shared" si="341"/>
        <v>114161.49874861971</v>
      </c>
      <c r="AL1151">
        <f t="shared" si="337"/>
        <v>1.1008154040952616</v>
      </c>
      <c r="AM1151">
        <f t="shared" si="343"/>
        <v>4.0843666930442746E-3</v>
      </c>
      <c r="AN1151" s="15">
        <f t="shared" si="338"/>
        <v>1</v>
      </c>
    </row>
    <row r="1152" spans="1:40" x14ac:dyDescent="0.25">
      <c r="A1152" s="2">
        <v>41191</v>
      </c>
      <c r="B1152" s="2">
        <v>41207</v>
      </c>
      <c r="C1152" t="s">
        <v>15</v>
      </c>
      <c r="D1152">
        <v>5700</v>
      </c>
      <c r="E1152">
        <v>62.4</v>
      </c>
      <c r="F1152">
        <v>77.7</v>
      </c>
      <c r="G1152">
        <v>50.1</v>
      </c>
      <c r="H1152">
        <v>62.9</v>
      </c>
      <c r="I1152" t="s">
        <v>16</v>
      </c>
      <c r="J1152">
        <v>81.599999999999994</v>
      </c>
      <c r="K1152">
        <v>105</v>
      </c>
      <c r="L1152">
        <v>72.900000000000006</v>
      </c>
      <c r="M1152">
        <v>85.95</v>
      </c>
      <c r="N1152">
        <v>5704.6</v>
      </c>
      <c r="O1152">
        <v>190.1</v>
      </c>
      <c r="P1152">
        <f>VLOOKUP($A1152,Sheet2!$A:$E,2,0)</f>
        <v>5708.15</v>
      </c>
      <c r="Q1152">
        <f>VLOOKUP($A1152,Sheet2!$A:$E,3,0)</f>
        <v>5728.65</v>
      </c>
      <c r="R1152">
        <f>VLOOKUP($A1152,Sheet2!$A:$E,4,0)</f>
        <v>5677.9</v>
      </c>
      <c r="S1152">
        <f>VLOOKUP($A1152,Sheet2!$A:$E,5,0)</f>
        <v>5704.6</v>
      </c>
      <c r="T1152">
        <f t="shared" si="325"/>
        <v>76.350000000000364</v>
      </c>
      <c r="U1152">
        <f t="shared" si="326"/>
        <v>77.7</v>
      </c>
      <c r="V1152">
        <f t="shared" si="327"/>
        <v>72.900000000000006</v>
      </c>
      <c r="W1152">
        <f t="shared" si="328"/>
        <v>78.75</v>
      </c>
      <c r="X1152" s="5">
        <f t="shared" si="329"/>
        <v>144</v>
      </c>
      <c r="Y1152">
        <f t="shared" si="330"/>
        <v>181.35000000000036</v>
      </c>
      <c r="Z1152">
        <f t="shared" si="331"/>
        <v>128.85</v>
      </c>
      <c r="AA1152">
        <f t="shared" si="332"/>
        <v>148.85</v>
      </c>
      <c r="AB1152">
        <f>IF(Z1152/X1152&lt;'model parameter'!$B$2,'model parameter'!$B$2,IF(Y1152/X1152&gt;'model parameter'!$B$1,'model parameter'!$B$1,AA1152/X1152))</f>
        <v>1.1100000000000001</v>
      </c>
      <c r="AC1152">
        <f t="shared" si="342"/>
        <v>21.338817996156781</v>
      </c>
      <c r="AD1152">
        <f t="shared" si="340"/>
        <v>13.134260996513099</v>
      </c>
      <c r="AF1152">
        <f t="shared" si="339"/>
        <v>0.89479166666666665</v>
      </c>
      <c r="AG1152">
        <f t="shared" si="333"/>
        <v>1.2593750000000026</v>
      </c>
      <c r="AH1152" s="14">
        <f t="shared" si="334"/>
        <v>10854.426284184001</v>
      </c>
      <c r="AI1152">
        <f t="shared" si="335"/>
        <v>11932.073849750079</v>
      </c>
      <c r="AJ1152" s="14">
        <f t="shared" si="336"/>
        <v>1077.6475655660779</v>
      </c>
      <c r="AK1152" s="14">
        <f t="shared" si="341"/>
        <v>115239.14631418578</v>
      </c>
      <c r="AL1152">
        <f t="shared" si="337"/>
        <v>1.0992818539968638</v>
      </c>
      <c r="AM1152">
        <f t="shared" si="343"/>
        <v>4.4898701907327499E-3</v>
      </c>
      <c r="AN1152" s="15">
        <f t="shared" si="338"/>
        <v>1</v>
      </c>
    </row>
    <row r="1153" spans="1:40" x14ac:dyDescent="0.25">
      <c r="A1153" s="2">
        <v>41192</v>
      </c>
      <c r="B1153" s="2">
        <v>41207</v>
      </c>
      <c r="C1153" t="s">
        <v>15</v>
      </c>
      <c r="D1153">
        <v>5700</v>
      </c>
      <c r="E1153">
        <v>73.849999999999994</v>
      </c>
      <c r="F1153">
        <v>86.85</v>
      </c>
      <c r="G1153">
        <v>66.599999999999994</v>
      </c>
      <c r="H1153">
        <v>84.15</v>
      </c>
      <c r="I1153" t="s">
        <v>16</v>
      </c>
      <c r="J1153">
        <v>72.5</v>
      </c>
      <c r="K1153">
        <v>78</v>
      </c>
      <c r="L1153">
        <v>56.15</v>
      </c>
      <c r="M1153">
        <v>58.55</v>
      </c>
      <c r="N1153">
        <v>5652.15</v>
      </c>
      <c r="O1153">
        <v>190.1</v>
      </c>
      <c r="P1153">
        <f>VLOOKUP($A1153,Sheet2!$A:$E,2,0)</f>
        <v>5671.15</v>
      </c>
      <c r="Q1153">
        <f>VLOOKUP($A1153,Sheet2!$A:$E,3,0)</f>
        <v>5686.5</v>
      </c>
      <c r="R1153">
        <f>VLOOKUP($A1153,Sheet2!$A:$E,4,0)</f>
        <v>5647.05</v>
      </c>
      <c r="S1153">
        <f>VLOOKUP($A1153,Sheet2!$A:$E,5,0)</f>
        <v>5652.15</v>
      </c>
      <c r="T1153">
        <f t="shared" si="325"/>
        <v>91.5</v>
      </c>
      <c r="U1153">
        <f t="shared" si="326"/>
        <v>86.85</v>
      </c>
      <c r="V1153">
        <f t="shared" si="327"/>
        <v>56.15</v>
      </c>
      <c r="W1153">
        <f t="shared" si="328"/>
        <v>53.100000000000364</v>
      </c>
      <c r="X1153" s="5">
        <f t="shared" si="329"/>
        <v>146.35</v>
      </c>
      <c r="Y1153">
        <f t="shared" si="330"/>
        <v>169.5</v>
      </c>
      <c r="Z1153">
        <f t="shared" si="331"/>
        <v>119.70000000000036</v>
      </c>
      <c r="AA1153">
        <f t="shared" si="332"/>
        <v>142.69999999999999</v>
      </c>
      <c r="AB1153">
        <f>IF(Z1153/X1153&lt;'model parameter'!$B$2,'model parameter'!$B$2,IF(Y1153/X1153&gt;'model parameter'!$B$1,'model parameter'!$B$1,AA1153/X1153))</f>
        <v>1.1100000000000001</v>
      </c>
      <c r="AC1153">
        <f t="shared" si="342"/>
        <v>23.686087975734029</v>
      </c>
      <c r="AD1153">
        <f t="shared" si="340"/>
        <v>13.244260996513098</v>
      </c>
      <c r="AF1153">
        <f t="shared" si="339"/>
        <v>0.81790228903314222</v>
      </c>
      <c r="AG1153">
        <f t="shared" si="333"/>
        <v>1.1581824393577043</v>
      </c>
      <c r="AH1153" s="14">
        <f t="shared" si="334"/>
        <v>11030.794197721725</v>
      </c>
      <c r="AI1153">
        <f t="shared" si="335"/>
        <v>12127.568928420304</v>
      </c>
      <c r="AJ1153" s="14">
        <f t="shared" si="336"/>
        <v>1096.7747306985784</v>
      </c>
      <c r="AK1153" s="14">
        <f t="shared" si="341"/>
        <v>116335.92104488437</v>
      </c>
      <c r="AL1153">
        <f t="shared" si="337"/>
        <v>1.0994284464961828</v>
      </c>
      <c r="AM1153">
        <f t="shared" si="343"/>
        <v>4.9362910087668273E-3</v>
      </c>
      <c r="AN1153" s="15">
        <f t="shared" si="338"/>
        <v>1</v>
      </c>
    </row>
    <row r="1154" spans="1:40" x14ac:dyDescent="0.25">
      <c r="A1154" s="2">
        <v>41193</v>
      </c>
      <c r="B1154" s="2">
        <v>41207</v>
      </c>
      <c r="C1154" t="s">
        <v>15</v>
      </c>
      <c r="D1154">
        <v>5700</v>
      </c>
      <c r="E1154">
        <v>75.599999999999994</v>
      </c>
      <c r="F1154">
        <v>93</v>
      </c>
      <c r="G1154">
        <v>46.45</v>
      </c>
      <c r="H1154">
        <v>50.4</v>
      </c>
      <c r="I1154" t="s">
        <v>16</v>
      </c>
      <c r="J1154">
        <v>59.9</v>
      </c>
      <c r="K1154">
        <v>95</v>
      </c>
      <c r="L1154">
        <v>51.35</v>
      </c>
      <c r="M1154">
        <v>88.6</v>
      </c>
      <c r="N1154">
        <v>5708.05</v>
      </c>
      <c r="O1154">
        <v>190.1</v>
      </c>
      <c r="P1154">
        <f>VLOOKUP($A1154,Sheet2!$A:$E,2,0)</f>
        <v>5663.5</v>
      </c>
      <c r="Q1154">
        <f>VLOOKUP($A1154,Sheet2!$A:$E,3,0)</f>
        <v>5721.1</v>
      </c>
      <c r="R1154">
        <f>VLOOKUP($A1154,Sheet2!$A:$E,4,0)</f>
        <v>5636.95</v>
      </c>
      <c r="S1154">
        <f>VLOOKUP($A1154,Sheet2!$A:$E,5,0)</f>
        <v>5708.05</v>
      </c>
      <c r="T1154">
        <f t="shared" si="325"/>
        <v>73.899999999999636</v>
      </c>
      <c r="U1154">
        <f t="shared" si="326"/>
        <v>93</v>
      </c>
      <c r="V1154">
        <f t="shared" si="327"/>
        <v>51.35</v>
      </c>
      <c r="W1154">
        <f t="shared" si="328"/>
        <v>67.550000000000182</v>
      </c>
      <c r="X1154" s="5">
        <f t="shared" si="329"/>
        <v>135.5</v>
      </c>
      <c r="Y1154">
        <f t="shared" si="330"/>
        <v>168.89999999999964</v>
      </c>
      <c r="Z1154">
        <f t="shared" si="331"/>
        <v>114.00000000000018</v>
      </c>
      <c r="AA1154">
        <f t="shared" si="332"/>
        <v>139</v>
      </c>
      <c r="AB1154">
        <f>IF(Z1154/X1154&lt;'model parameter'!$B$2,'model parameter'!$B$2,IF(Y1154/X1154&gt;'model parameter'!$B$1,'model parameter'!$B$1,AA1154/X1154))</f>
        <v>1.1100000000000001</v>
      </c>
      <c r="AC1154">
        <f t="shared" si="342"/>
        <v>26.291557653064775</v>
      </c>
      <c r="AD1154">
        <f t="shared" si="340"/>
        <v>13.354260996513098</v>
      </c>
      <c r="AF1154">
        <f t="shared" si="339"/>
        <v>0.84132841328413421</v>
      </c>
      <c r="AG1154">
        <f t="shared" si="333"/>
        <v>1.2464944649446468</v>
      </c>
      <c r="AH1154" s="14">
        <f t="shared" si="334"/>
        <v>10216.49978840925</v>
      </c>
      <c r="AI1154">
        <f t="shared" si="335"/>
        <v>11224.96399073011</v>
      </c>
      <c r="AJ1154" s="14">
        <f t="shared" si="336"/>
        <v>1008.4642023208598</v>
      </c>
      <c r="AK1154" s="14">
        <f t="shared" si="341"/>
        <v>117344.38524720522</v>
      </c>
      <c r="AL1154">
        <f t="shared" si="337"/>
        <v>1.0987093645775803</v>
      </c>
      <c r="AM1154">
        <f t="shared" si="343"/>
        <v>5.4235491576122234E-3</v>
      </c>
      <c r="AN1154" s="15">
        <f t="shared" si="338"/>
        <v>1</v>
      </c>
    </row>
    <row r="1155" spans="1:40" x14ac:dyDescent="0.25">
      <c r="A1155" s="2">
        <v>41194</v>
      </c>
      <c r="B1155" s="2">
        <v>41207</v>
      </c>
      <c r="C1155" t="s">
        <v>15</v>
      </c>
      <c r="D1155">
        <v>5700</v>
      </c>
      <c r="E1155">
        <v>54</v>
      </c>
      <c r="F1155">
        <v>73.8</v>
      </c>
      <c r="G1155">
        <v>47</v>
      </c>
      <c r="H1155">
        <v>69.25</v>
      </c>
      <c r="I1155" t="s">
        <v>16</v>
      </c>
      <c r="J1155">
        <v>78</v>
      </c>
      <c r="K1155">
        <v>90.8</v>
      </c>
      <c r="L1155">
        <v>52.45</v>
      </c>
      <c r="M1155">
        <v>56.65</v>
      </c>
      <c r="N1155">
        <v>5676.05</v>
      </c>
      <c r="O1155">
        <v>190.1</v>
      </c>
      <c r="P1155">
        <f>VLOOKUP($A1155,Sheet2!$A:$E,2,0)</f>
        <v>5681.7</v>
      </c>
      <c r="Q1155">
        <f>VLOOKUP($A1155,Sheet2!$A:$E,3,0)</f>
        <v>5725</v>
      </c>
      <c r="R1155">
        <f>VLOOKUP($A1155,Sheet2!$A:$E,4,0)</f>
        <v>5659.35</v>
      </c>
      <c r="S1155">
        <f>VLOOKUP($A1155,Sheet2!$A:$E,5,0)</f>
        <v>5676.05</v>
      </c>
      <c r="T1155">
        <f t="shared" ref="T1155:T1218" si="344">MAX(K1155+D1155-Q1155,0,G1155)</f>
        <v>65.800000000000182</v>
      </c>
      <c r="U1155">
        <f t="shared" ref="U1155:U1218" si="345">MIN(MAX(L1155+D1155-R1155,0),F1155)</f>
        <v>73.8</v>
      </c>
      <c r="V1155">
        <f t="shared" ref="V1155:V1218" si="346">MAX(L1155,F1155+R1155-D1155)</f>
        <v>52.45</v>
      </c>
      <c r="W1155">
        <f t="shared" ref="W1155:W1218" si="347">MIN(K1155,G1155+Q1155-D1155)</f>
        <v>72</v>
      </c>
      <c r="X1155" s="5">
        <f t="shared" ref="X1155:X1218" si="348">E1155+J1155</f>
        <v>132</v>
      </c>
      <c r="Y1155">
        <f t="shared" ref="Y1155:Y1218" si="349">MAX(T1155+K1155,U1155+L1155,V1155+F1155,W1155+G1155,X1155,AA1155)</f>
        <v>156.60000000000019</v>
      </c>
      <c r="Z1155">
        <f t="shared" ref="Z1155:Z1218" si="350">MIN(T1155+K1155,U1155+L1155,V1155+F1155,W1155+G1155,X1155,AA1155)</f>
        <v>119</v>
      </c>
      <c r="AA1155">
        <f t="shared" ref="AA1155:AA1218" si="351">H1155+M1155</f>
        <v>125.9</v>
      </c>
      <c r="AB1155">
        <f>IF(Z1155/X1155&lt;'model parameter'!$B$2,'model parameter'!$B$2,IF(Y1155/X1155&gt;'model parameter'!$B$1,'model parameter'!$B$1,AA1155/X1155))</f>
        <v>1.1100000000000001</v>
      </c>
      <c r="AC1155">
        <f t="shared" si="342"/>
        <v>29.183628994901902</v>
      </c>
      <c r="AD1155">
        <f t="shared" si="340"/>
        <v>13.464260996513097</v>
      </c>
      <c r="AF1155">
        <f t="shared" si="339"/>
        <v>0.90151515151515149</v>
      </c>
      <c r="AG1155">
        <f t="shared" ref="AG1155:AG1218" si="352">Y1155/X1155</f>
        <v>1.1863636363636378</v>
      </c>
      <c r="AH1155" s="14">
        <f t="shared" ref="AH1155:AH1218" si="353">(75*X1155+20*2*1.18+0.00055*75*X1155*1.18)*1.00002</f>
        <v>9953.8241725019998</v>
      </c>
      <c r="AI1155">
        <f t="shared" ref="AI1155:AI1218" si="354">(AB1155*X1155*75-20*2*1.18-0.0006*75*X1155*1.18*AB1155)*(1-0.00002)</f>
        <v>10933.801107604238</v>
      </c>
      <c r="AJ1155" s="14">
        <f t="shared" ref="AJ1155:AJ1218" si="355">AI1155-AH1155</f>
        <v>979.97693510223871</v>
      </c>
      <c r="AK1155" s="14">
        <f t="shared" si="341"/>
        <v>118324.36218230746</v>
      </c>
      <c r="AL1155">
        <f t="shared" ref="AL1155:AL1218" si="356">AI1155/AH1155</f>
        <v>1.098452305176284</v>
      </c>
      <c r="AM1155">
        <f t="shared" si="343"/>
        <v>5.9575100744160402E-3</v>
      </c>
      <c r="AN1155" s="15">
        <f t="shared" ref="AN1155:AN1218" si="357">IF(AND(Y1155/X1155&gt;1.1,Z1155/X1155&lt;0.9),1,0)</f>
        <v>0</v>
      </c>
    </row>
    <row r="1156" spans="1:40" x14ac:dyDescent="0.25">
      <c r="A1156" s="2">
        <v>41197</v>
      </c>
      <c r="B1156" s="2">
        <v>41207</v>
      </c>
      <c r="C1156" t="s">
        <v>15</v>
      </c>
      <c r="D1156">
        <v>5700</v>
      </c>
      <c r="E1156">
        <v>72</v>
      </c>
      <c r="F1156">
        <v>78.5</v>
      </c>
      <c r="G1156">
        <v>50.9</v>
      </c>
      <c r="H1156">
        <v>55.45</v>
      </c>
      <c r="I1156" t="s">
        <v>16</v>
      </c>
      <c r="J1156">
        <v>51.95</v>
      </c>
      <c r="K1156">
        <v>64.7</v>
      </c>
      <c r="L1156">
        <v>42.5</v>
      </c>
      <c r="M1156">
        <v>58.4</v>
      </c>
      <c r="N1156">
        <v>5687.25</v>
      </c>
      <c r="O1156">
        <v>190.1</v>
      </c>
      <c r="P1156">
        <f>VLOOKUP($A1156,Sheet2!$A:$E,2,0)</f>
        <v>5674.25</v>
      </c>
      <c r="Q1156">
        <f>VLOOKUP($A1156,Sheet2!$A:$E,3,0)</f>
        <v>5693.7</v>
      </c>
      <c r="R1156">
        <f>VLOOKUP($A1156,Sheet2!$A:$E,4,0)</f>
        <v>5651.05</v>
      </c>
      <c r="S1156">
        <f>VLOOKUP($A1156,Sheet2!$A:$E,5,0)</f>
        <v>5687.25</v>
      </c>
      <c r="T1156">
        <f t="shared" si="344"/>
        <v>71</v>
      </c>
      <c r="U1156">
        <f t="shared" si="345"/>
        <v>78.5</v>
      </c>
      <c r="V1156">
        <f t="shared" si="346"/>
        <v>42.5</v>
      </c>
      <c r="W1156">
        <f t="shared" si="347"/>
        <v>44.599999999999454</v>
      </c>
      <c r="X1156" s="5">
        <f t="shared" si="348"/>
        <v>123.95</v>
      </c>
      <c r="Y1156">
        <f t="shared" si="349"/>
        <v>135.69999999999999</v>
      </c>
      <c r="Z1156">
        <f t="shared" si="350"/>
        <v>95.49999999999946</v>
      </c>
      <c r="AA1156">
        <f t="shared" si="351"/>
        <v>113.85</v>
      </c>
      <c r="AB1156">
        <f>IF(Z1156/X1156&lt;'model parameter'!$B$2,'model parameter'!$B$2,IF(Y1156/X1156&gt;'model parameter'!$B$1,'model parameter'!$B$1,AA1156/X1156))</f>
        <v>0.9185155304558289</v>
      </c>
      <c r="AC1156">
        <f t="shared" si="342"/>
        <v>26.80561646687843</v>
      </c>
      <c r="AD1156">
        <f t="shared" si="340"/>
        <v>13.382776526968927</v>
      </c>
      <c r="AF1156">
        <f t="shared" ref="AF1156:AF1219" si="358">Z1156/X1156</f>
        <v>0.77047196450181088</v>
      </c>
      <c r="AG1156">
        <f t="shared" si="352"/>
        <v>1.0947962888261396</v>
      </c>
      <c r="AH1156" s="14">
        <f t="shared" si="353"/>
        <v>9349.6702559153255</v>
      </c>
      <c r="AI1156">
        <f t="shared" si="354"/>
        <v>8485.3348549086986</v>
      </c>
      <c r="AJ1156" s="14">
        <f t="shared" si="355"/>
        <v>-864.33540100662685</v>
      </c>
      <c r="AK1156" s="14">
        <f t="shared" si="341"/>
        <v>117460.02678130084</v>
      </c>
      <c r="AL1156">
        <f t="shared" si="356"/>
        <v>0.90755445086849118</v>
      </c>
      <c r="AM1156">
        <f t="shared" si="343"/>
        <v>5.4067647841301537E-3</v>
      </c>
      <c r="AN1156" s="15">
        <f t="shared" si="357"/>
        <v>0</v>
      </c>
    </row>
    <row r="1157" spans="1:40" x14ac:dyDescent="0.25">
      <c r="A1157" s="2">
        <v>41198</v>
      </c>
      <c r="B1157" s="2">
        <v>41207</v>
      </c>
      <c r="C1157" t="s">
        <v>15</v>
      </c>
      <c r="D1157">
        <v>5700</v>
      </c>
      <c r="E1157">
        <v>49</v>
      </c>
      <c r="F1157">
        <v>87.4</v>
      </c>
      <c r="G1157">
        <v>40</v>
      </c>
      <c r="H1157">
        <v>77.5</v>
      </c>
      <c r="I1157" t="s">
        <v>16</v>
      </c>
      <c r="J1157">
        <v>62.35</v>
      </c>
      <c r="K1157">
        <v>70</v>
      </c>
      <c r="L1157">
        <v>26.4</v>
      </c>
      <c r="M1157">
        <v>29.8</v>
      </c>
      <c r="N1157">
        <v>5648</v>
      </c>
      <c r="O1157">
        <v>190.1</v>
      </c>
      <c r="P1157">
        <f>VLOOKUP($A1157,Sheet2!$A:$E,2,0)</f>
        <v>5705.6</v>
      </c>
      <c r="Q1157">
        <f>VLOOKUP($A1157,Sheet2!$A:$E,3,0)</f>
        <v>5714</v>
      </c>
      <c r="R1157">
        <f>VLOOKUP($A1157,Sheet2!$A:$E,4,0)</f>
        <v>5635.6</v>
      </c>
      <c r="S1157">
        <f>VLOOKUP($A1157,Sheet2!$A:$E,5,0)</f>
        <v>5648</v>
      </c>
      <c r="T1157">
        <f t="shared" si="344"/>
        <v>56</v>
      </c>
      <c r="U1157">
        <f t="shared" si="345"/>
        <v>87.4</v>
      </c>
      <c r="V1157">
        <f t="shared" si="346"/>
        <v>26.4</v>
      </c>
      <c r="W1157">
        <f t="shared" si="347"/>
        <v>54</v>
      </c>
      <c r="X1157" s="5">
        <f t="shared" si="348"/>
        <v>111.35</v>
      </c>
      <c r="Y1157">
        <f t="shared" si="349"/>
        <v>126</v>
      </c>
      <c r="Z1157">
        <f t="shared" si="350"/>
        <v>94</v>
      </c>
      <c r="AA1157">
        <f t="shared" si="351"/>
        <v>107.3</v>
      </c>
      <c r="AB1157">
        <f>IF(Z1157/X1157&lt;'model parameter'!$B$2,'model parameter'!$B$2,IF(Y1157/X1157&gt;'model parameter'!$B$1,'model parameter'!$B$1,AA1157/X1157))</f>
        <v>1.1100000000000001</v>
      </c>
      <c r="AC1157">
        <f t="shared" si="342"/>
        <v>29.75423427823506</v>
      </c>
      <c r="AD1157">
        <f t="shared" ref="AD1157:AD1220" si="359">(AB1157-1)+AD1156</f>
        <v>13.492776526968926</v>
      </c>
      <c r="AF1157">
        <f t="shared" si="358"/>
        <v>0.8441850022451729</v>
      </c>
      <c r="AG1157">
        <f t="shared" si="352"/>
        <v>1.1315671306690616</v>
      </c>
      <c r="AH1157" s="14">
        <f t="shared" si="353"/>
        <v>8404.0380386492252</v>
      </c>
      <c r="AI1157">
        <f t="shared" si="354"/>
        <v>9215.9400971616069</v>
      </c>
      <c r="AJ1157" s="14">
        <f t="shared" si="355"/>
        <v>811.9020585123817</v>
      </c>
      <c r="AK1157" s="14">
        <f t="shared" ref="AK1157:AK1220" si="360">AJ1157+AK1156</f>
        <v>118271.92883981322</v>
      </c>
      <c r="AL1157">
        <f t="shared" si="356"/>
        <v>1.0966085654037423</v>
      </c>
      <c r="AM1157">
        <f t="shared" si="343"/>
        <v>5.9291045734004419E-3</v>
      </c>
      <c r="AN1157" s="15">
        <f t="shared" si="357"/>
        <v>1</v>
      </c>
    </row>
    <row r="1158" spans="1:40" x14ac:dyDescent="0.25">
      <c r="A1158" s="2">
        <v>41199</v>
      </c>
      <c r="B1158" s="2">
        <v>41207</v>
      </c>
      <c r="C1158" t="s">
        <v>15</v>
      </c>
      <c r="D1158">
        <v>5700</v>
      </c>
      <c r="E1158">
        <v>57.8</v>
      </c>
      <c r="F1158">
        <v>79.400000000000006</v>
      </c>
      <c r="G1158">
        <v>45.1</v>
      </c>
      <c r="H1158">
        <v>63.05</v>
      </c>
      <c r="I1158" t="s">
        <v>16</v>
      </c>
      <c r="J1158">
        <v>42</v>
      </c>
      <c r="K1158">
        <v>45</v>
      </c>
      <c r="L1158">
        <v>25.95</v>
      </c>
      <c r="M1158">
        <v>33.799999999999997</v>
      </c>
      <c r="N1158">
        <v>5660.25</v>
      </c>
      <c r="O1158">
        <v>190.1</v>
      </c>
      <c r="P1158">
        <f>VLOOKUP($A1158,Sheet2!$A:$E,2,0)</f>
        <v>5681.1</v>
      </c>
      <c r="Q1158">
        <f>VLOOKUP($A1158,Sheet2!$A:$E,3,0)</f>
        <v>5684.35</v>
      </c>
      <c r="R1158">
        <f>VLOOKUP($A1158,Sheet2!$A:$E,4,0)</f>
        <v>5633.9</v>
      </c>
      <c r="S1158">
        <f>VLOOKUP($A1158,Sheet2!$A:$E,5,0)</f>
        <v>5660.25</v>
      </c>
      <c r="T1158">
        <f t="shared" si="344"/>
        <v>60.649999999999636</v>
      </c>
      <c r="U1158">
        <f t="shared" si="345"/>
        <v>79.400000000000006</v>
      </c>
      <c r="V1158">
        <f t="shared" si="346"/>
        <v>25.95</v>
      </c>
      <c r="W1158">
        <f t="shared" si="347"/>
        <v>29.450000000000728</v>
      </c>
      <c r="X1158" s="5">
        <f t="shared" si="348"/>
        <v>99.8</v>
      </c>
      <c r="Y1158">
        <f t="shared" si="349"/>
        <v>105.64999999999964</v>
      </c>
      <c r="Z1158">
        <f t="shared" si="350"/>
        <v>74.550000000000722</v>
      </c>
      <c r="AA1158">
        <f t="shared" si="351"/>
        <v>96.85</v>
      </c>
      <c r="AB1158">
        <f>IF(Z1158/X1158&lt;'model parameter'!$B$2,'model parameter'!$B$2,IF(Y1158/X1158&gt;'model parameter'!$B$1,'model parameter'!$B$1,AA1158/X1158))</f>
        <v>0.97044088176352705</v>
      </c>
      <c r="AC1158">
        <f t="shared" ref="AC1158:AC1221" si="361">AB1158*AC1157</f>
        <v>28.874725349168994</v>
      </c>
      <c r="AD1158">
        <f t="shared" si="359"/>
        <v>13.463217408732454</v>
      </c>
      <c r="AF1158">
        <f t="shared" si="358"/>
        <v>0.74699398797595917</v>
      </c>
      <c r="AG1158">
        <f t="shared" si="352"/>
        <v>1.0586172344689342</v>
      </c>
      <c r="AH1158" s="14">
        <f t="shared" si="353"/>
        <v>7537.2085061552989</v>
      </c>
      <c r="AI1158">
        <f t="shared" si="354"/>
        <v>7211.2630368546997</v>
      </c>
      <c r="AJ1158" s="14">
        <f t="shared" si="355"/>
        <v>-325.94546930059914</v>
      </c>
      <c r="AK1158" s="14">
        <f t="shared" si="360"/>
        <v>117945.98337051262</v>
      </c>
      <c r="AL1158">
        <f t="shared" si="356"/>
        <v>0.95675514760744451</v>
      </c>
      <c r="AM1158">
        <f t="shared" ref="AM1158:AM1221" si="362">AL1158*AM1157</f>
        <v>5.6727013213037141E-3</v>
      </c>
      <c r="AN1158" s="15">
        <f t="shared" si="357"/>
        <v>0</v>
      </c>
    </row>
    <row r="1159" spans="1:40" x14ac:dyDescent="0.25">
      <c r="A1159" s="2">
        <v>41200</v>
      </c>
      <c r="B1159" s="2">
        <v>41207</v>
      </c>
      <c r="C1159" t="s">
        <v>15</v>
      </c>
      <c r="D1159">
        <v>5700</v>
      </c>
      <c r="E1159">
        <v>54</v>
      </c>
      <c r="F1159">
        <v>64</v>
      </c>
      <c r="G1159">
        <v>25.7</v>
      </c>
      <c r="H1159">
        <v>27.6</v>
      </c>
      <c r="I1159" t="s">
        <v>16</v>
      </c>
      <c r="J1159">
        <v>38</v>
      </c>
      <c r="K1159">
        <v>68.45</v>
      </c>
      <c r="L1159">
        <v>29.3</v>
      </c>
      <c r="M1159">
        <v>64.099999999999994</v>
      </c>
      <c r="N1159">
        <v>5718.7</v>
      </c>
      <c r="O1159">
        <v>190.1</v>
      </c>
      <c r="P1159">
        <f>VLOOKUP($A1159,Sheet2!$A:$E,2,0)</f>
        <v>5675.3</v>
      </c>
      <c r="Q1159">
        <f>VLOOKUP($A1159,Sheet2!$A:$E,3,0)</f>
        <v>5722.5</v>
      </c>
      <c r="R1159">
        <f>VLOOKUP($A1159,Sheet2!$A:$E,4,0)</f>
        <v>5650.55</v>
      </c>
      <c r="S1159">
        <f>VLOOKUP($A1159,Sheet2!$A:$E,5,0)</f>
        <v>5718.7</v>
      </c>
      <c r="T1159">
        <f t="shared" si="344"/>
        <v>45.949999999999818</v>
      </c>
      <c r="U1159">
        <f t="shared" si="345"/>
        <v>64</v>
      </c>
      <c r="V1159">
        <f t="shared" si="346"/>
        <v>29.3</v>
      </c>
      <c r="W1159">
        <f t="shared" si="347"/>
        <v>48.199999999999818</v>
      </c>
      <c r="X1159" s="5">
        <f t="shared" si="348"/>
        <v>92</v>
      </c>
      <c r="Y1159">
        <f t="shared" si="349"/>
        <v>114.39999999999982</v>
      </c>
      <c r="Z1159">
        <f t="shared" si="350"/>
        <v>73.899999999999821</v>
      </c>
      <c r="AA1159">
        <f t="shared" si="351"/>
        <v>91.699999999999989</v>
      </c>
      <c r="AB1159">
        <f>IF(Z1159/X1159&lt;'model parameter'!$B$2,'model parameter'!$B$2,IF(Y1159/X1159&gt;'model parameter'!$B$1,'model parameter'!$B$1,AA1159/X1159))</f>
        <v>1.1100000000000001</v>
      </c>
      <c r="AC1159">
        <f t="shared" si="361"/>
        <v>32.050945137577585</v>
      </c>
      <c r="AD1159">
        <f t="shared" si="359"/>
        <v>13.573217408732454</v>
      </c>
      <c r="AF1159">
        <f t="shared" si="358"/>
        <v>0.80326086956521547</v>
      </c>
      <c r="AG1159">
        <f t="shared" si="352"/>
        <v>1.2434782608695634</v>
      </c>
      <c r="AH1159" s="14">
        <f t="shared" si="353"/>
        <v>6951.8171335619991</v>
      </c>
      <c r="AI1159">
        <f t="shared" si="354"/>
        <v>7606.2253004514396</v>
      </c>
      <c r="AJ1159" s="14">
        <f t="shared" si="355"/>
        <v>654.40816688944051</v>
      </c>
      <c r="AK1159" s="14">
        <f t="shared" si="360"/>
        <v>118600.39153740206</v>
      </c>
      <c r="AL1159">
        <f t="shared" si="356"/>
        <v>1.0941348361610501</v>
      </c>
      <c r="AM1159">
        <f t="shared" si="362"/>
        <v>6.2067001307752117E-3</v>
      </c>
      <c r="AN1159" s="15">
        <f t="shared" si="357"/>
        <v>1</v>
      </c>
    </row>
    <row r="1160" spans="1:40" x14ac:dyDescent="0.25">
      <c r="A1160" s="2">
        <v>41201</v>
      </c>
      <c r="B1160" s="2">
        <v>41207</v>
      </c>
      <c r="C1160" t="s">
        <v>15</v>
      </c>
      <c r="D1160">
        <v>5700</v>
      </c>
      <c r="E1160">
        <v>33.1</v>
      </c>
      <c r="F1160">
        <v>57.9</v>
      </c>
      <c r="G1160">
        <v>30.65</v>
      </c>
      <c r="H1160">
        <v>41.2</v>
      </c>
      <c r="I1160" t="s">
        <v>16</v>
      </c>
      <c r="J1160">
        <v>49.95</v>
      </c>
      <c r="K1160">
        <v>51.65</v>
      </c>
      <c r="L1160">
        <v>22.35</v>
      </c>
      <c r="M1160">
        <v>29.95</v>
      </c>
      <c r="N1160">
        <v>5684.25</v>
      </c>
      <c r="O1160">
        <v>190.1</v>
      </c>
      <c r="P1160">
        <f>VLOOKUP($A1160,Sheet2!$A:$E,2,0)</f>
        <v>5703.3</v>
      </c>
      <c r="Q1160">
        <f>VLOOKUP($A1160,Sheet2!$A:$E,3,0)</f>
        <v>5711.7</v>
      </c>
      <c r="R1160">
        <f>VLOOKUP($A1160,Sheet2!$A:$E,4,0)</f>
        <v>5660</v>
      </c>
      <c r="S1160">
        <f>VLOOKUP($A1160,Sheet2!$A:$E,5,0)</f>
        <v>5684.25</v>
      </c>
      <c r="T1160">
        <f t="shared" si="344"/>
        <v>39.949999999999818</v>
      </c>
      <c r="U1160">
        <f t="shared" si="345"/>
        <v>57.9</v>
      </c>
      <c r="V1160">
        <f t="shared" si="346"/>
        <v>22.35</v>
      </c>
      <c r="W1160">
        <f t="shared" si="347"/>
        <v>42.349999999999454</v>
      </c>
      <c r="X1160" s="5">
        <f t="shared" si="348"/>
        <v>83.050000000000011</v>
      </c>
      <c r="Y1160">
        <f t="shared" si="349"/>
        <v>91.599999999999824</v>
      </c>
      <c r="Z1160">
        <f t="shared" si="350"/>
        <v>71.150000000000006</v>
      </c>
      <c r="AA1160">
        <f t="shared" si="351"/>
        <v>71.150000000000006</v>
      </c>
      <c r="AB1160">
        <f>IF(Z1160/X1160&lt;'model parameter'!$B$2,'model parameter'!$B$2,IF(Y1160/X1160&gt;'model parameter'!$B$1,'model parameter'!$B$1,AA1160/X1160))</f>
        <v>0.85671282360024081</v>
      </c>
      <c r="AC1160">
        <f t="shared" si="361"/>
        <v>27.458455707870502</v>
      </c>
      <c r="AD1160">
        <f t="shared" si="359"/>
        <v>13.429930232332694</v>
      </c>
      <c r="AF1160">
        <f t="shared" si="358"/>
        <v>0.85671282360024081</v>
      </c>
      <c r="AG1160">
        <f t="shared" si="352"/>
        <v>1.1029500301023456</v>
      </c>
      <c r="AH1160" s="14">
        <f t="shared" si="353"/>
        <v>6280.1180585991751</v>
      </c>
      <c r="AI1160">
        <f t="shared" si="354"/>
        <v>5285.1662295612996</v>
      </c>
      <c r="AJ1160" s="14">
        <f t="shared" si="355"/>
        <v>-994.95182903787554</v>
      </c>
      <c r="AK1160" s="14">
        <f t="shared" si="360"/>
        <v>117605.43970836418</v>
      </c>
      <c r="AL1160">
        <f t="shared" si="356"/>
        <v>0.84157115841548258</v>
      </c>
      <c r="AM1160">
        <f t="shared" si="362"/>
        <v>5.2233798189940221E-3</v>
      </c>
      <c r="AN1160" s="15">
        <f t="shared" si="357"/>
        <v>1</v>
      </c>
    </row>
    <row r="1161" spans="1:40" x14ac:dyDescent="0.25">
      <c r="A1161" s="2">
        <v>41204</v>
      </c>
      <c r="B1161" s="2">
        <v>41207</v>
      </c>
      <c r="C1161" t="s">
        <v>15</v>
      </c>
      <c r="D1161">
        <v>5700</v>
      </c>
      <c r="E1161">
        <v>49.95</v>
      </c>
      <c r="F1161">
        <v>52.15</v>
      </c>
      <c r="G1161">
        <v>17</v>
      </c>
      <c r="H1161">
        <v>18.8</v>
      </c>
      <c r="I1161" t="s">
        <v>16</v>
      </c>
      <c r="J1161">
        <v>25</v>
      </c>
      <c r="K1161">
        <v>45.5</v>
      </c>
      <c r="L1161">
        <v>18.350000000000001</v>
      </c>
      <c r="M1161">
        <v>42.45</v>
      </c>
      <c r="N1161">
        <v>5717.15</v>
      </c>
      <c r="O1161">
        <v>190.1</v>
      </c>
      <c r="P1161">
        <f>VLOOKUP($A1161,Sheet2!$A:$E,2,0)</f>
        <v>5667.6</v>
      </c>
      <c r="Q1161">
        <f>VLOOKUP($A1161,Sheet2!$A:$E,3,0)</f>
        <v>5721.55</v>
      </c>
      <c r="R1161">
        <f>VLOOKUP($A1161,Sheet2!$A:$E,4,0)</f>
        <v>5658.05</v>
      </c>
      <c r="S1161">
        <f>VLOOKUP($A1161,Sheet2!$A:$E,5,0)</f>
        <v>5717.15</v>
      </c>
      <c r="T1161">
        <f t="shared" si="344"/>
        <v>23.949999999999818</v>
      </c>
      <c r="U1161">
        <f t="shared" si="345"/>
        <v>52.15</v>
      </c>
      <c r="V1161">
        <f t="shared" si="346"/>
        <v>18.350000000000001</v>
      </c>
      <c r="W1161">
        <f t="shared" si="347"/>
        <v>38.550000000000182</v>
      </c>
      <c r="X1161" s="5">
        <f t="shared" si="348"/>
        <v>74.95</v>
      </c>
      <c r="Y1161">
        <f t="shared" si="349"/>
        <v>74.95</v>
      </c>
      <c r="Z1161">
        <f t="shared" si="350"/>
        <v>55.550000000000182</v>
      </c>
      <c r="AA1161">
        <f t="shared" si="351"/>
        <v>61.25</v>
      </c>
      <c r="AB1161">
        <f>IF(Z1161/X1161&lt;'model parameter'!$B$2,'model parameter'!$B$2,IF(Y1161/X1161&gt;'model parameter'!$B$1,'model parameter'!$B$1,AA1161/X1161))</f>
        <v>0.81721147431621077</v>
      </c>
      <c r="AC1161">
        <f t="shared" si="361"/>
        <v>22.439365071475226</v>
      </c>
      <c r="AD1161">
        <f t="shared" si="359"/>
        <v>13.247141706648906</v>
      </c>
      <c r="AF1161">
        <f t="shared" si="358"/>
        <v>0.74116077384923518</v>
      </c>
      <c r="AG1161">
        <f t="shared" si="352"/>
        <v>1</v>
      </c>
      <c r="AH1161" s="14">
        <f t="shared" si="353"/>
        <v>5672.2116332138248</v>
      </c>
      <c r="AI1161">
        <f t="shared" si="354"/>
        <v>4543.2067590474999</v>
      </c>
      <c r="AJ1161" s="14">
        <f t="shared" si="355"/>
        <v>-1129.004874166325</v>
      </c>
      <c r="AK1161" s="14">
        <f t="shared" si="360"/>
        <v>116476.43483419786</v>
      </c>
      <c r="AL1161">
        <f t="shared" si="356"/>
        <v>0.80095861241223809</v>
      </c>
      <c r="AM1161">
        <f t="shared" si="362"/>
        <v>4.1837110519235389E-3</v>
      </c>
      <c r="AN1161" s="15">
        <f t="shared" si="357"/>
        <v>0</v>
      </c>
    </row>
    <row r="1162" spans="1:40" s="9" customFormat="1" x14ac:dyDescent="0.25">
      <c r="A1162" s="7">
        <v>41205</v>
      </c>
      <c r="B1162" s="7">
        <v>41207</v>
      </c>
      <c r="C1162" t="s">
        <v>15</v>
      </c>
      <c r="D1162">
        <v>5700</v>
      </c>
      <c r="E1162">
        <v>20.149999999999999</v>
      </c>
      <c r="F1162">
        <v>31.2</v>
      </c>
      <c r="G1162">
        <v>15</v>
      </c>
      <c r="H1162">
        <v>24.2</v>
      </c>
      <c r="I1162" t="s">
        <v>16</v>
      </c>
      <c r="J1162">
        <v>38</v>
      </c>
      <c r="K1162">
        <v>38.25</v>
      </c>
      <c r="L1162">
        <v>15.35</v>
      </c>
      <c r="M1162">
        <v>20.3</v>
      </c>
      <c r="N1162">
        <v>5691.4</v>
      </c>
      <c r="O1162">
        <v>190.1</v>
      </c>
      <c r="P1162">
        <f>VLOOKUP($A1162,Sheet2!$A:$E,2,0)</f>
        <v>5715.65</v>
      </c>
      <c r="Q1162">
        <f>VLOOKUP($A1162,Sheet2!$A:$E,3,0)</f>
        <v>5720.8</v>
      </c>
      <c r="R1162">
        <f>VLOOKUP($A1162,Sheet2!$A:$E,4,0)</f>
        <v>5681.45</v>
      </c>
      <c r="S1162">
        <f>VLOOKUP($A1162,Sheet2!$A:$E,5,0)</f>
        <v>5691.4</v>
      </c>
      <c r="T1162">
        <f t="shared" si="344"/>
        <v>17.449999999999818</v>
      </c>
      <c r="U1162">
        <f t="shared" si="345"/>
        <v>31.2</v>
      </c>
      <c r="V1162">
        <f t="shared" si="346"/>
        <v>15.35</v>
      </c>
      <c r="W1162">
        <f t="shared" si="347"/>
        <v>35.800000000000182</v>
      </c>
      <c r="X1162" s="8">
        <f t="shared" si="348"/>
        <v>58.15</v>
      </c>
      <c r="Y1162" s="9">
        <f t="shared" si="349"/>
        <v>58.15</v>
      </c>
      <c r="Z1162" s="9">
        <f t="shared" si="350"/>
        <v>44.5</v>
      </c>
      <c r="AA1162" s="9">
        <f t="shared" si="351"/>
        <v>44.5</v>
      </c>
      <c r="AB1162">
        <f>IF(Z1162/X1162&lt;'model parameter'!$B$2,'model parameter'!$B$2,IF(Y1162/X1162&gt;'model parameter'!$B$1,'model parameter'!$B$1,AA1162/X1162))</f>
        <v>0.765262252794497</v>
      </c>
      <c r="AC1162" s="9">
        <f t="shared" si="361"/>
        <v>17.17199906587528</v>
      </c>
      <c r="AD1162">
        <f t="shared" si="359"/>
        <v>13.012403959443402</v>
      </c>
      <c r="AE1162" s="9">
        <f>WEEKDAY(A1162)</f>
        <v>3</v>
      </c>
      <c r="AF1162">
        <f t="shared" si="358"/>
        <v>0.765262252794497</v>
      </c>
      <c r="AG1162">
        <f t="shared" si="352"/>
        <v>1</v>
      </c>
      <c r="AH1162" s="14">
        <f t="shared" si="353"/>
        <v>4411.3686768590242</v>
      </c>
      <c r="AI1162">
        <f t="shared" si="354"/>
        <v>3287.8712912589999</v>
      </c>
      <c r="AJ1162" s="14">
        <f t="shared" si="355"/>
        <v>-1123.4973856000242</v>
      </c>
      <c r="AK1162" s="14">
        <f t="shared" si="360"/>
        <v>115352.93744859783</v>
      </c>
      <c r="AL1162">
        <f t="shared" si="356"/>
        <v>0.74531773064137208</v>
      </c>
      <c r="AM1162" s="9">
        <f t="shared" si="362"/>
        <v>3.1181940268788797E-3</v>
      </c>
      <c r="AN1162" s="15">
        <f t="shared" si="357"/>
        <v>0</v>
      </c>
    </row>
    <row r="1163" spans="1:40" x14ac:dyDescent="0.25">
      <c r="A1163" s="2">
        <v>41207</v>
      </c>
      <c r="B1163" s="2">
        <v>41207</v>
      </c>
      <c r="C1163" t="s">
        <v>15</v>
      </c>
      <c r="D1163">
        <v>5700</v>
      </c>
      <c r="E1163">
        <v>22.05</v>
      </c>
      <c r="F1163">
        <v>27.95</v>
      </c>
      <c r="G1163">
        <v>0.05</v>
      </c>
      <c r="H1163">
        <v>2.2999999999999998</v>
      </c>
      <c r="I1163" t="s">
        <v>16</v>
      </c>
      <c r="J1163">
        <v>13.9</v>
      </c>
      <c r="K1163">
        <v>23.55</v>
      </c>
      <c r="L1163">
        <v>3.45</v>
      </c>
      <c r="M1163">
        <v>6.05</v>
      </c>
      <c r="N1163">
        <v>5705.3</v>
      </c>
      <c r="O1163">
        <v>190.1</v>
      </c>
      <c r="P1163">
        <f>VLOOKUP($A1163,Sheet2!$A:$E,2,0)</f>
        <v>5688.8</v>
      </c>
      <c r="Q1163">
        <f>VLOOKUP($A1163,Sheet2!$A:$E,3,0)</f>
        <v>5718.75</v>
      </c>
      <c r="R1163">
        <f>VLOOKUP($A1163,Sheet2!$A:$E,4,0)</f>
        <v>5685.7</v>
      </c>
      <c r="S1163">
        <f>VLOOKUP($A1163,Sheet2!$A:$E,5,0)</f>
        <v>5705.3</v>
      </c>
      <c r="T1163">
        <f t="shared" si="344"/>
        <v>4.8000000000001819</v>
      </c>
      <c r="U1163">
        <f t="shared" si="345"/>
        <v>17.75</v>
      </c>
      <c r="V1163">
        <f t="shared" si="346"/>
        <v>13.649999999999636</v>
      </c>
      <c r="W1163">
        <f t="shared" si="347"/>
        <v>18.800000000000182</v>
      </c>
      <c r="X1163" s="5">
        <f t="shared" si="348"/>
        <v>35.950000000000003</v>
      </c>
      <c r="Y1163">
        <f t="shared" si="349"/>
        <v>41.599999999999639</v>
      </c>
      <c r="Z1163">
        <f t="shared" si="350"/>
        <v>8.35</v>
      </c>
      <c r="AA1163">
        <f t="shared" si="351"/>
        <v>8.35</v>
      </c>
      <c r="AB1163">
        <f>IF(Z1163/X1163&lt;'model parameter'!$B$2,'model parameter'!$B$2,IF(Y1163/X1163&gt;'model parameter'!$B$1,'model parameter'!$B$1,AA1163/X1163))</f>
        <v>0.5</v>
      </c>
      <c r="AC1163">
        <f t="shared" si="361"/>
        <v>8.58599953293764</v>
      </c>
      <c r="AD1163">
        <f t="shared" si="359"/>
        <v>12.512403959443402</v>
      </c>
      <c r="AF1163">
        <f t="shared" si="358"/>
        <v>0.23226703755215575</v>
      </c>
      <c r="AG1163">
        <f t="shared" si="352"/>
        <v>1.1571627260083348</v>
      </c>
      <c r="AH1163" s="14">
        <f t="shared" si="353"/>
        <v>2745.2547702473248</v>
      </c>
      <c r="AI1163">
        <f t="shared" si="354"/>
        <v>1299.9445280894499</v>
      </c>
      <c r="AJ1163" s="14">
        <f t="shared" si="355"/>
        <v>-1445.3102421578749</v>
      </c>
      <c r="AK1163" s="14">
        <f t="shared" si="360"/>
        <v>113907.62720643995</v>
      </c>
      <c r="AL1163">
        <f t="shared" si="356"/>
        <v>0.47352418514232675</v>
      </c>
      <c r="AM1163">
        <f t="shared" si="362"/>
        <v>1.476540285693492E-3</v>
      </c>
      <c r="AN1163" s="15">
        <f t="shared" si="357"/>
        <v>1</v>
      </c>
    </row>
    <row r="1164" spans="1:40" x14ac:dyDescent="0.25">
      <c r="A1164" s="2">
        <v>41208</v>
      </c>
      <c r="B1164" s="2">
        <v>41242</v>
      </c>
      <c r="C1164" t="s">
        <v>15</v>
      </c>
      <c r="D1164">
        <v>5700</v>
      </c>
      <c r="E1164">
        <v>84</v>
      </c>
      <c r="F1164">
        <v>107.9</v>
      </c>
      <c r="G1164">
        <v>81.099999999999994</v>
      </c>
      <c r="H1164">
        <v>92.7</v>
      </c>
      <c r="I1164" t="s">
        <v>16</v>
      </c>
      <c r="J1164">
        <v>105</v>
      </c>
      <c r="K1164">
        <v>110</v>
      </c>
      <c r="L1164">
        <v>82.6</v>
      </c>
      <c r="M1164">
        <v>92.1</v>
      </c>
      <c r="N1164">
        <v>5664.3</v>
      </c>
      <c r="O1164">
        <v>189</v>
      </c>
      <c r="P1164">
        <f>VLOOKUP($A1164,Sheet2!$A:$E,2,0)</f>
        <v>5683.55</v>
      </c>
      <c r="Q1164">
        <f>VLOOKUP($A1164,Sheet2!$A:$E,3,0)</f>
        <v>5697.2</v>
      </c>
      <c r="R1164">
        <f>VLOOKUP($A1164,Sheet2!$A:$E,4,0)</f>
        <v>5641.75</v>
      </c>
      <c r="S1164">
        <f>VLOOKUP($A1164,Sheet2!$A:$E,5,0)</f>
        <v>5664.3</v>
      </c>
      <c r="T1164">
        <f t="shared" si="344"/>
        <v>112.80000000000018</v>
      </c>
      <c r="U1164">
        <f t="shared" si="345"/>
        <v>107.9</v>
      </c>
      <c r="V1164">
        <f t="shared" si="346"/>
        <v>82.6</v>
      </c>
      <c r="W1164">
        <f t="shared" si="347"/>
        <v>78.300000000000182</v>
      </c>
      <c r="X1164" s="5">
        <f t="shared" si="348"/>
        <v>189</v>
      </c>
      <c r="Y1164">
        <f t="shared" si="349"/>
        <v>222.80000000000018</v>
      </c>
      <c r="Z1164">
        <f t="shared" si="350"/>
        <v>159.40000000000018</v>
      </c>
      <c r="AA1164">
        <f t="shared" si="351"/>
        <v>184.8</v>
      </c>
      <c r="AB1164">
        <f>IF(Z1164/X1164&lt;'model parameter'!$B$2,'model parameter'!$B$2,IF(Y1164/X1164&gt;'model parameter'!$B$1,'model parameter'!$B$1,AA1164/X1164))</f>
        <v>1.1100000000000001</v>
      </c>
      <c r="AC1164">
        <f t="shared" si="361"/>
        <v>9.530459481560781</v>
      </c>
      <c r="AD1164">
        <f t="shared" si="359"/>
        <v>12.622403959443401</v>
      </c>
      <c r="AF1164">
        <f t="shared" si="358"/>
        <v>0.84338624338624435</v>
      </c>
      <c r="AG1164">
        <f t="shared" si="352"/>
        <v>1.1788359788359799</v>
      </c>
      <c r="AH1164" s="14">
        <f t="shared" si="353"/>
        <v>14231.684202991501</v>
      </c>
      <c r="AI1164">
        <f t="shared" si="354"/>
        <v>15675.596632796982</v>
      </c>
      <c r="AJ1164" s="14">
        <f t="shared" si="355"/>
        <v>1443.9124298054812</v>
      </c>
      <c r="AK1164" s="14">
        <f t="shared" si="360"/>
        <v>115351.53963624543</v>
      </c>
      <c r="AL1164">
        <f t="shared" si="356"/>
        <v>1.1014575934380255</v>
      </c>
      <c r="AM1164">
        <f t="shared" si="362"/>
        <v>1.6263465096942483E-3</v>
      </c>
      <c r="AN1164" s="15">
        <f t="shared" si="357"/>
        <v>1</v>
      </c>
    </row>
    <row r="1165" spans="1:40" x14ac:dyDescent="0.25">
      <c r="A1165" s="2">
        <v>41211</v>
      </c>
      <c r="B1165" s="2">
        <v>41242</v>
      </c>
      <c r="C1165" t="s">
        <v>15</v>
      </c>
      <c r="D1165">
        <v>5700</v>
      </c>
      <c r="E1165">
        <v>85.15</v>
      </c>
      <c r="F1165">
        <v>103</v>
      </c>
      <c r="G1165">
        <v>79.3</v>
      </c>
      <c r="H1165">
        <v>90.8</v>
      </c>
      <c r="I1165" t="s">
        <v>16</v>
      </c>
      <c r="J1165">
        <v>95.5</v>
      </c>
      <c r="K1165">
        <v>108.15</v>
      </c>
      <c r="L1165">
        <v>82.4</v>
      </c>
      <c r="M1165">
        <v>93.15</v>
      </c>
      <c r="N1165">
        <v>5665.6</v>
      </c>
      <c r="O1165">
        <v>189</v>
      </c>
      <c r="P1165">
        <f>VLOOKUP($A1165,Sheet2!$A:$E,2,0)</f>
        <v>5665.2</v>
      </c>
      <c r="Q1165">
        <f>VLOOKUP($A1165,Sheet2!$A:$E,3,0)</f>
        <v>5698.3</v>
      </c>
      <c r="R1165">
        <f>VLOOKUP($A1165,Sheet2!$A:$E,4,0)</f>
        <v>5645.1</v>
      </c>
      <c r="S1165">
        <f>VLOOKUP($A1165,Sheet2!$A:$E,5,0)</f>
        <v>5665.6</v>
      </c>
      <c r="T1165">
        <f t="shared" si="344"/>
        <v>109.84999999999945</v>
      </c>
      <c r="U1165">
        <f t="shared" si="345"/>
        <v>103</v>
      </c>
      <c r="V1165">
        <f t="shared" si="346"/>
        <v>82.4</v>
      </c>
      <c r="W1165">
        <f t="shared" si="347"/>
        <v>77.600000000000364</v>
      </c>
      <c r="X1165" s="5">
        <f t="shared" si="348"/>
        <v>180.65</v>
      </c>
      <c r="Y1165">
        <f t="shared" si="349"/>
        <v>217.99999999999946</v>
      </c>
      <c r="Z1165">
        <f t="shared" si="350"/>
        <v>156.90000000000038</v>
      </c>
      <c r="AA1165">
        <f t="shared" si="351"/>
        <v>183.95</v>
      </c>
      <c r="AB1165">
        <f>IF(Z1165/X1165&lt;'model parameter'!$B$2,'model parameter'!$B$2,IF(Y1165/X1165&gt;'model parameter'!$B$1,'model parameter'!$B$1,AA1165/X1165))</f>
        <v>1.1100000000000001</v>
      </c>
      <c r="AC1165">
        <f t="shared" si="361"/>
        <v>10.578810024532467</v>
      </c>
      <c r="AD1165">
        <f t="shared" si="359"/>
        <v>12.732403959443401</v>
      </c>
      <c r="AF1165">
        <f t="shared" si="358"/>
        <v>0.86853030722391567</v>
      </c>
      <c r="AG1165">
        <f t="shared" si="352"/>
        <v>1.2067533905341792</v>
      </c>
      <c r="AH1165" s="14">
        <f t="shared" si="353"/>
        <v>13605.015233612774</v>
      </c>
      <c r="AI1165">
        <f t="shared" si="354"/>
        <v>14980.965183053835</v>
      </c>
      <c r="AJ1165" s="14">
        <f t="shared" si="355"/>
        <v>1375.9499494410611</v>
      </c>
      <c r="AK1165" s="14">
        <f t="shared" si="360"/>
        <v>116727.48958568649</v>
      </c>
      <c r="AL1165">
        <f t="shared" si="356"/>
        <v>1.1011354949490697</v>
      </c>
      <c r="AM1165">
        <f t="shared" si="362"/>
        <v>1.790827868910868E-3</v>
      </c>
      <c r="AN1165" s="15">
        <f t="shared" si="357"/>
        <v>1</v>
      </c>
    </row>
    <row r="1166" spans="1:40" x14ac:dyDescent="0.25">
      <c r="A1166" s="2">
        <v>41212</v>
      </c>
      <c r="B1166" s="2">
        <v>41242</v>
      </c>
      <c r="C1166" t="s">
        <v>15</v>
      </c>
      <c r="D1166">
        <v>5700</v>
      </c>
      <c r="E1166">
        <v>94</v>
      </c>
      <c r="F1166">
        <v>133.85</v>
      </c>
      <c r="G1166">
        <v>80.099999999999994</v>
      </c>
      <c r="H1166">
        <v>127</v>
      </c>
      <c r="I1166" t="s">
        <v>16</v>
      </c>
      <c r="J1166">
        <v>86.4</v>
      </c>
      <c r="K1166">
        <v>104.9</v>
      </c>
      <c r="L1166">
        <v>54.35</v>
      </c>
      <c r="M1166">
        <v>56.9</v>
      </c>
      <c r="N1166">
        <v>5597.9</v>
      </c>
      <c r="O1166">
        <v>189</v>
      </c>
      <c r="P1166">
        <f>VLOOKUP($A1166,Sheet2!$A:$E,2,0)</f>
        <v>5656.35</v>
      </c>
      <c r="Q1166">
        <f>VLOOKUP($A1166,Sheet2!$A:$E,3,0)</f>
        <v>5689.9</v>
      </c>
      <c r="R1166">
        <f>VLOOKUP($A1166,Sheet2!$A:$E,4,0)</f>
        <v>5589.9</v>
      </c>
      <c r="S1166">
        <f>VLOOKUP($A1166,Sheet2!$A:$E,5,0)</f>
        <v>5597.9</v>
      </c>
      <c r="T1166">
        <f t="shared" si="344"/>
        <v>115</v>
      </c>
      <c r="U1166">
        <f t="shared" si="345"/>
        <v>133.85</v>
      </c>
      <c r="V1166">
        <f t="shared" si="346"/>
        <v>54.35</v>
      </c>
      <c r="W1166">
        <f t="shared" si="347"/>
        <v>70</v>
      </c>
      <c r="X1166" s="5">
        <f t="shared" si="348"/>
        <v>180.4</v>
      </c>
      <c r="Y1166">
        <f t="shared" si="349"/>
        <v>219.9</v>
      </c>
      <c r="Z1166">
        <f t="shared" si="350"/>
        <v>150.1</v>
      </c>
      <c r="AA1166">
        <f t="shared" si="351"/>
        <v>183.9</v>
      </c>
      <c r="AB1166">
        <f>IF(Z1166/X1166&lt;'model parameter'!$B$2,'model parameter'!$B$2,IF(Y1166/X1166&gt;'model parameter'!$B$1,'model parameter'!$B$1,AA1166/X1166))</f>
        <v>1.1100000000000001</v>
      </c>
      <c r="AC1166">
        <f t="shared" si="361"/>
        <v>11.742479127231039</v>
      </c>
      <c r="AD1166">
        <f t="shared" si="359"/>
        <v>12.8424039594434</v>
      </c>
      <c r="AF1166">
        <f t="shared" si="358"/>
        <v>0.83203991130820398</v>
      </c>
      <c r="AG1166">
        <f t="shared" si="352"/>
        <v>1.2189578713968958</v>
      </c>
      <c r="AH1166" s="14">
        <f t="shared" si="353"/>
        <v>13586.252689619399</v>
      </c>
      <c r="AI1166">
        <f t="shared" si="354"/>
        <v>14960.167834259129</v>
      </c>
      <c r="AJ1166" s="14">
        <f t="shared" si="355"/>
        <v>1373.91514463973</v>
      </c>
      <c r="AK1166" s="14">
        <f t="shared" si="360"/>
        <v>118101.40473032622</v>
      </c>
      <c r="AL1166">
        <f t="shared" si="356"/>
        <v>1.1011253931475506</v>
      </c>
      <c r="AM1166">
        <f t="shared" si="362"/>
        <v>1.9719260412140696E-3</v>
      </c>
      <c r="AN1166" s="15">
        <f t="shared" si="357"/>
        <v>1</v>
      </c>
    </row>
    <row r="1167" spans="1:40" x14ac:dyDescent="0.25">
      <c r="A1167" s="2">
        <v>41213</v>
      </c>
      <c r="B1167" s="2">
        <v>41242</v>
      </c>
      <c r="C1167" t="s">
        <v>15</v>
      </c>
      <c r="D1167">
        <v>5700</v>
      </c>
      <c r="E1167">
        <v>122.4</v>
      </c>
      <c r="F1167">
        <v>134.69999999999999</v>
      </c>
      <c r="G1167">
        <v>107.6</v>
      </c>
      <c r="H1167">
        <v>111</v>
      </c>
      <c r="I1167" t="s">
        <v>16</v>
      </c>
      <c r="J1167">
        <v>54.9</v>
      </c>
      <c r="K1167">
        <v>60.4</v>
      </c>
      <c r="L1167">
        <v>50.1</v>
      </c>
      <c r="M1167">
        <v>57.65</v>
      </c>
      <c r="N1167">
        <v>5619.7</v>
      </c>
      <c r="O1167">
        <v>189</v>
      </c>
      <c r="P1167">
        <f>VLOOKUP($A1167,Sheet2!$A:$E,2,0)</f>
        <v>5596.75</v>
      </c>
      <c r="Q1167">
        <f>VLOOKUP($A1167,Sheet2!$A:$E,3,0)</f>
        <v>5624.4</v>
      </c>
      <c r="R1167">
        <f>VLOOKUP($A1167,Sheet2!$A:$E,4,0)</f>
        <v>5583.05</v>
      </c>
      <c r="S1167">
        <f>VLOOKUP($A1167,Sheet2!$A:$E,5,0)</f>
        <v>5619.7</v>
      </c>
      <c r="T1167">
        <f t="shared" si="344"/>
        <v>136</v>
      </c>
      <c r="U1167">
        <f t="shared" si="345"/>
        <v>134.69999999999999</v>
      </c>
      <c r="V1167">
        <f t="shared" si="346"/>
        <v>50.1</v>
      </c>
      <c r="W1167">
        <f t="shared" si="347"/>
        <v>32</v>
      </c>
      <c r="X1167" s="5">
        <f t="shared" si="348"/>
        <v>177.3</v>
      </c>
      <c r="Y1167">
        <f t="shared" si="349"/>
        <v>196.4</v>
      </c>
      <c r="Z1167">
        <f t="shared" si="350"/>
        <v>139.6</v>
      </c>
      <c r="AA1167">
        <f t="shared" si="351"/>
        <v>168.65</v>
      </c>
      <c r="AB1167">
        <f>IF(Z1167/X1167&lt;'model parameter'!$B$2,'model parameter'!$B$2,IF(Y1167/X1167&gt;'model parameter'!$B$1,'model parameter'!$B$1,AA1167/X1167))</f>
        <v>0.95121263395375066</v>
      </c>
      <c r="AC1167">
        <f t="shared" si="361"/>
        <v>11.169594499760377</v>
      </c>
      <c r="AD1167">
        <f t="shared" si="359"/>
        <v>12.79361659339715</v>
      </c>
      <c r="AF1167">
        <f t="shared" si="358"/>
        <v>0.78736604624929485</v>
      </c>
      <c r="AG1167">
        <f t="shared" si="352"/>
        <v>1.1077270163564579</v>
      </c>
      <c r="AH1167" s="14">
        <f t="shared" si="353"/>
        <v>13353.59714410155</v>
      </c>
      <c r="AI1167">
        <f t="shared" si="354"/>
        <v>12592.342833106301</v>
      </c>
      <c r="AJ1167" s="14">
        <f t="shared" si="355"/>
        <v>-761.2543109952494</v>
      </c>
      <c r="AK1167" s="14">
        <f t="shared" si="360"/>
        <v>117340.15041933097</v>
      </c>
      <c r="AL1167">
        <f t="shared" si="356"/>
        <v>0.94299256576483548</v>
      </c>
      <c r="AM1167">
        <f t="shared" si="362"/>
        <v>1.8595115971029503E-3</v>
      </c>
      <c r="AN1167" s="15">
        <f t="shared" si="357"/>
        <v>1</v>
      </c>
    </row>
    <row r="1168" spans="1:40" x14ac:dyDescent="0.25">
      <c r="A1168" s="2">
        <v>41214</v>
      </c>
      <c r="B1168" s="2">
        <v>41242</v>
      </c>
      <c r="C1168" t="s">
        <v>15</v>
      </c>
      <c r="D1168">
        <v>5700</v>
      </c>
      <c r="E1168">
        <v>116.3</v>
      </c>
      <c r="F1168">
        <v>121.4</v>
      </c>
      <c r="G1168">
        <v>85.6</v>
      </c>
      <c r="H1168">
        <v>90.3</v>
      </c>
      <c r="I1168" t="s">
        <v>16</v>
      </c>
      <c r="J1168">
        <v>54.1</v>
      </c>
      <c r="K1168">
        <v>70</v>
      </c>
      <c r="L1168">
        <v>51</v>
      </c>
      <c r="M1168">
        <v>66</v>
      </c>
      <c r="N1168">
        <v>5645.05</v>
      </c>
      <c r="O1168">
        <v>189</v>
      </c>
      <c r="P1168">
        <f>VLOOKUP($A1168,Sheet2!$A:$E,2,0)</f>
        <v>5609.85</v>
      </c>
      <c r="Q1168">
        <f>VLOOKUP($A1168,Sheet2!$A:$E,3,0)</f>
        <v>5649.75</v>
      </c>
      <c r="R1168">
        <f>VLOOKUP($A1168,Sheet2!$A:$E,4,0)</f>
        <v>5601.95</v>
      </c>
      <c r="S1168">
        <f>VLOOKUP($A1168,Sheet2!$A:$E,5,0)</f>
        <v>5645.05</v>
      </c>
      <c r="T1168">
        <f t="shared" si="344"/>
        <v>120.25</v>
      </c>
      <c r="U1168">
        <f t="shared" si="345"/>
        <v>121.4</v>
      </c>
      <c r="V1168">
        <f t="shared" si="346"/>
        <v>51</v>
      </c>
      <c r="W1168">
        <f t="shared" si="347"/>
        <v>35.350000000000364</v>
      </c>
      <c r="X1168" s="5">
        <f t="shared" si="348"/>
        <v>170.4</v>
      </c>
      <c r="Y1168">
        <f t="shared" si="349"/>
        <v>190.25</v>
      </c>
      <c r="Z1168">
        <f t="shared" si="350"/>
        <v>120.95000000000036</v>
      </c>
      <c r="AA1168">
        <f t="shared" si="351"/>
        <v>156.30000000000001</v>
      </c>
      <c r="AB1168">
        <f>IF(Z1168/X1168&lt;'model parameter'!$B$2,'model parameter'!$B$2,IF(Y1168/X1168&gt;'model parameter'!$B$1,'model parameter'!$B$1,AA1168/X1168))</f>
        <v>1.1100000000000001</v>
      </c>
      <c r="AC1168">
        <f t="shared" si="361"/>
        <v>12.39824989473402</v>
      </c>
      <c r="AD1168">
        <f t="shared" si="359"/>
        <v>12.90361659339715</v>
      </c>
      <c r="AF1168">
        <f t="shared" si="358"/>
        <v>0.70980046948357012</v>
      </c>
      <c r="AG1168">
        <f t="shared" si="352"/>
        <v>1.1164906103286385</v>
      </c>
      <c r="AH1168" s="14">
        <f t="shared" si="353"/>
        <v>12835.7509298844</v>
      </c>
      <c r="AI1168">
        <f t="shared" si="354"/>
        <v>14128.27388247093</v>
      </c>
      <c r="AJ1168" s="14">
        <f t="shared" si="355"/>
        <v>1292.5229525865307</v>
      </c>
      <c r="AK1168" s="14">
        <f t="shared" si="360"/>
        <v>118632.6733719175</v>
      </c>
      <c r="AL1168">
        <f t="shared" si="356"/>
        <v>1.1006971044894038</v>
      </c>
      <c r="AM1168">
        <f t="shared" si="362"/>
        <v>2.0467590306956843E-3</v>
      </c>
      <c r="AN1168" s="15">
        <f t="shared" si="357"/>
        <v>1</v>
      </c>
    </row>
    <row r="1169" spans="1:40" x14ac:dyDescent="0.25">
      <c r="A1169" s="2">
        <v>41215</v>
      </c>
      <c r="B1169" s="2">
        <v>41242</v>
      </c>
      <c r="C1169" t="s">
        <v>15</v>
      </c>
      <c r="D1169">
        <v>5700</v>
      </c>
      <c r="E1169">
        <v>70</v>
      </c>
      <c r="F1169">
        <v>73.8</v>
      </c>
      <c r="G1169">
        <v>54.7</v>
      </c>
      <c r="H1169">
        <v>57.35</v>
      </c>
      <c r="I1169" t="s">
        <v>16</v>
      </c>
      <c r="J1169">
        <v>80</v>
      </c>
      <c r="K1169">
        <v>101.25</v>
      </c>
      <c r="L1169">
        <v>77.05</v>
      </c>
      <c r="M1169">
        <v>95.5</v>
      </c>
      <c r="N1169">
        <v>5697.7</v>
      </c>
      <c r="O1169">
        <v>189</v>
      </c>
      <c r="P1169">
        <f>VLOOKUP($A1169,Sheet2!$A:$E,2,0)</f>
        <v>5696.35</v>
      </c>
      <c r="Q1169">
        <f>VLOOKUP($A1169,Sheet2!$A:$E,3,0)</f>
        <v>5711.3</v>
      </c>
      <c r="R1169">
        <f>VLOOKUP($A1169,Sheet2!$A:$E,4,0)</f>
        <v>5682.55</v>
      </c>
      <c r="S1169">
        <f>VLOOKUP($A1169,Sheet2!$A:$E,5,0)</f>
        <v>5697.7</v>
      </c>
      <c r="T1169">
        <f t="shared" si="344"/>
        <v>89.949999999999818</v>
      </c>
      <c r="U1169">
        <f t="shared" si="345"/>
        <v>73.8</v>
      </c>
      <c r="V1169">
        <f t="shared" si="346"/>
        <v>77.05</v>
      </c>
      <c r="W1169">
        <f t="shared" si="347"/>
        <v>66</v>
      </c>
      <c r="X1169" s="5">
        <f t="shared" si="348"/>
        <v>150</v>
      </c>
      <c r="Y1169">
        <f t="shared" si="349"/>
        <v>191.19999999999982</v>
      </c>
      <c r="Z1169">
        <f t="shared" si="350"/>
        <v>120.7</v>
      </c>
      <c r="AA1169">
        <f t="shared" si="351"/>
        <v>152.85</v>
      </c>
      <c r="AB1169">
        <f>IF(Z1169/X1169&lt;'model parameter'!$B$2,'model parameter'!$B$2,IF(Y1169/X1169&gt;'model parameter'!$B$1,'model parameter'!$B$1,AA1169/X1169))</f>
        <v>1.1100000000000001</v>
      </c>
      <c r="AC1169">
        <f t="shared" si="361"/>
        <v>13.762057383154763</v>
      </c>
      <c r="AD1169">
        <f t="shared" si="359"/>
        <v>13.013616593397149</v>
      </c>
      <c r="AF1169">
        <f t="shared" si="358"/>
        <v>0.80466666666666664</v>
      </c>
      <c r="AG1169">
        <f t="shared" si="352"/>
        <v>1.2746666666666655</v>
      </c>
      <c r="AH1169" s="14">
        <f t="shared" si="353"/>
        <v>11304.727340025</v>
      </c>
      <c r="AI1169">
        <f t="shared" si="354"/>
        <v>12431.210220823001</v>
      </c>
      <c r="AJ1169" s="14">
        <f t="shared" si="355"/>
        <v>1126.4828807980011</v>
      </c>
      <c r="AK1169" s="14">
        <f t="shared" si="360"/>
        <v>119759.1562527155</v>
      </c>
      <c r="AL1169">
        <f t="shared" si="356"/>
        <v>1.0996470632962219</v>
      </c>
      <c r="AM1169">
        <f t="shared" si="362"/>
        <v>2.2507125573795307E-3</v>
      </c>
      <c r="AN1169" s="15">
        <f t="shared" si="357"/>
        <v>1</v>
      </c>
    </row>
    <row r="1170" spans="1:40" x14ac:dyDescent="0.25">
      <c r="A1170" s="2">
        <v>41218</v>
      </c>
      <c r="B1170" s="2">
        <v>41242</v>
      </c>
      <c r="C1170" t="s">
        <v>15</v>
      </c>
      <c r="D1170">
        <v>5700</v>
      </c>
      <c r="E1170">
        <v>60</v>
      </c>
      <c r="F1170">
        <v>69.55</v>
      </c>
      <c r="G1170">
        <v>55.4</v>
      </c>
      <c r="H1170">
        <v>57.15</v>
      </c>
      <c r="I1170" t="s">
        <v>16</v>
      </c>
      <c r="J1170">
        <v>77.400000000000006</v>
      </c>
      <c r="K1170">
        <v>98</v>
      </c>
      <c r="L1170">
        <v>77.400000000000006</v>
      </c>
      <c r="M1170">
        <v>95.4</v>
      </c>
      <c r="N1170">
        <v>5704.2</v>
      </c>
      <c r="O1170">
        <v>189</v>
      </c>
      <c r="P1170">
        <f>VLOOKUP($A1170,Sheet2!$A:$E,2,0)</f>
        <v>5693.05</v>
      </c>
      <c r="Q1170">
        <f>VLOOKUP($A1170,Sheet2!$A:$E,3,0)</f>
        <v>5709.2</v>
      </c>
      <c r="R1170">
        <f>VLOOKUP($A1170,Sheet2!$A:$E,4,0)</f>
        <v>5679.5</v>
      </c>
      <c r="S1170">
        <f>VLOOKUP($A1170,Sheet2!$A:$E,5,0)</f>
        <v>5704.2</v>
      </c>
      <c r="T1170">
        <f t="shared" si="344"/>
        <v>88.800000000000182</v>
      </c>
      <c r="U1170">
        <f t="shared" si="345"/>
        <v>69.55</v>
      </c>
      <c r="V1170">
        <f t="shared" si="346"/>
        <v>77.400000000000006</v>
      </c>
      <c r="W1170">
        <f t="shared" si="347"/>
        <v>64.599999999999454</v>
      </c>
      <c r="X1170" s="5">
        <f t="shared" si="348"/>
        <v>137.4</v>
      </c>
      <c r="Y1170">
        <f t="shared" si="349"/>
        <v>186.80000000000018</v>
      </c>
      <c r="Z1170">
        <f t="shared" si="350"/>
        <v>119.99999999999946</v>
      </c>
      <c r="AA1170">
        <f t="shared" si="351"/>
        <v>152.55000000000001</v>
      </c>
      <c r="AB1170">
        <f>IF(Z1170/X1170&lt;'model parameter'!$B$2,'model parameter'!$B$2,IF(Y1170/X1170&gt;'model parameter'!$B$1,'model parameter'!$B$1,AA1170/X1170))</f>
        <v>1.1100000000000001</v>
      </c>
      <c r="AC1170">
        <f t="shared" si="361"/>
        <v>15.275883695301788</v>
      </c>
      <c r="AD1170">
        <f t="shared" si="359"/>
        <v>13.123616593397148</v>
      </c>
      <c r="AF1170">
        <f t="shared" si="358"/>
        <v>0.8733624454148432</v>
      </c>
      <c r="AG1170">
        <f t="shared" si="352"/>
        <v>1.3595342066957801</v>
      </c>
      <c r="AH1170" s="14">
        <f t="shared" si="353"/>
        <v>10359.095122758899</v>
      </c>
      <c r="AI1170">
        <f t="shared" si="354"/>
        <v>11383.023841569868</v>
      </c>
      <c r="AJ1170" s="14">
        <f t="shared" si="355"/>
        <v>1023.9287188109683</v>
      </c>
      <c r="AK1170" s="14">
        <f t="shared" si="360"/>
        <v>120783.08497152648</v>
      </c>
      <c r="AL1170">
        <f t="shared" si="356"/>
        <v>1.0988434517375365</v>
      </c>
      <c r="AM1170">
        <f t="shared" si="362"/>
        <v>2.4731807554199416E-3</v>
      </c>
      <c r="AN1170" s="15">
        <f t="shared" si="357"/>
        <v>1</v>
      </c>
    </row>
    <row r="1171" spans="1:40" x14ac:dyDescent="0.25">
      <c r="A1171" s="2">
        <v>41219</v>
      </c>
      <c r="B1171" s="2">
        <v>41242</v>
      </c>
      <c r="C1171" t="s">
        <v>15</v>
      </c>
      <c r="D1171">
        <v>5700</v>
      </c>
      <c r="E1171">
        <v>56.1</v>
      </c>
      <c r="F1171">
        <v>63</v>
      </c>
      <c r="G1171">
        <v>46.15</v>
      </c>
      <c r="H1171">
        <v>49.9</v>
      </c>
      <c r="I1171" t="s">
        <v>16</v>
      </c>
      <c r="J1171">
        <v>88</v>
      </c>
      <c r="K1171">
        <v>118</v>
      </c>
      <c r="L1171">
        <v>88</v>
      </c>
      <c r="M1171">
        <v>114.65</v>
      </c>
      <c r="N1171">
        <v>5724.4</v>
      </c>
      <c r="O1171">
        <v>189</v>
      </c>
      <c r="P1171">
        <f>VLOOKUP($A1171,Sheet2!$A:$E,2,0)</f>
        <v>5694.1</v>
      </c>
      <c r="Q1171">
        <f>VLOOKUP($A1171,Sheet2!$A:$E,3,0)</f>
        <v>5730.8</v>
      </c>
      <c r="R1171">
        <f>VLOOKUP($A1171,Sheet2!$A:$E,4,0)</f>
        <v>5693.65</v>
      </c>
      <c r="S1171">
        <f>VLOOKUP($A1171,Sheet2!$A:$E,5,0)</f>
        <v>5724.4</v>
      </c>
      <c r="T1171">
        <f t="shared" si="344"/>
        <v>87.199999999999818</v>
      </c>
      <c r="U1171">
        <f t="shared" si="345"/>
        <v>63</v>
      </c>
      <c r="V1171">
        <f t="shared" si="346"/>
        <v>88</v>
      </c>
      <c r="W1171">
        <f t="shared" si="347"/>
        <v>76.949999999999818</v>
      </c>
      <c r="X1171" s="5">
        <f t="shared" si="348"/>
        <v>144.1</v>
      </c>
      <c r="Y1171">
        <f t="shared" si="349"/>
        <v>205.19999999999982</v>
      </c>
      <c r="Z1171">
        <f t="shared" si="350"/>
        <v>123.09999999999982</v>
      </c>
      <c r="AA1171">
        <f t="shared" si="351"/>
        <v>164.55</v>
      </c>
      <c r="AB1171">
        <f>IF(Z1171/X1171&lt;'model parameter'!$B$2,'model parameter'!$B$2,IF(Y1171/X1171&gt;'model parameter'!$B$1,'model parameter'!$B$1,AA1171/X1171))</f>
        <v>1.1100000000000001</v>
      </c>
      <c r="AC1171">
        <f t="shared" si="361"/>
        <v>16.956230901784988</v>
      </c>
      <c r="AD1171">
        <f t="shared" si="359"/>
        <v>13.233616593397148</v>
      </c>
      <c r="AF1171">
        <f t="shared" si="358"/>
        <v>0.85426786953504397</v>
      </c>
      <c r="AG1171">
        <f t="shared" si="352"/>
        <v>1.4240111034004153</v>
      </c>
      <c r="AH1171" s="14">
        <f t="shared" si="353"/>
        <v>10861.931301781349</v>
      </c>
      <c r="AI1171">
        <f t="shared" si="354"/>
        <v>11940.392789267962</v>
      </c>
      <c r="AJ1171" s="14">
        <f t="shared" si="355"/>
        <v>1078.4614874866129</v>
      </c>
      <c r="AK1171" s="14">
        <f t="shared" si="360"/>
        <v>121861.54645901309</v>
      </c>
      <c r="AL1171">
        <f t="shared" si="356"/>
        <v>1.0992881889530774</v>
      </c>
      <c r="AM1171">
        <f t="shared" si="362"/>
        <v>2.7187383935791914E-3</v>
      </c>
      <c r="AN1171" s="15">
        <f t="shared" si="357"/>
        <v>1</v>
      </c>
    </row>
    <row r="1172" spans="1:40" x14ac:dyDescent="0.25">
      <c r="A1172" s="2">
        <v>41220</v>
      </c>
      <c r="B1172" s="2">
        <v>41242</v>
      </c>
      <c r="C1172" t="s">
        <v>15</v>
      </c>
      <c r="D1172">
        <v>5700</v>
      </c>
      <c r="E1172">
        <v>48.5</v>
      </c>
      <c r="F1172">
        <v>58.3</v>
      </c>
      <c r="G1172">
        <v>30.5</v>
      </c>
      <c r="H1172">
        <v>36.15</v>
      </c>
      <c r="I1172" t="s">
        <v>16</v>
      </c>
      <c r="J1172">
        <v>118</v>
      </c>
      <c r="K1172">
        <v>146.69999999999999</v>
      </c>
      <c r="L1172">
        <v>99.1</v>
      </c>
      <c r="M1172">
        <v>126.85</v>
      </c>
      <c r="N1172">
        <v>5760.1</v>
      </c>
      <c r="O1172">
        <v>189</v>
      </c>
      <c r="P1172">
        <f>VLOOKUP($A1172,Sheet2!$A:$E,2,0)</f>
        <v>5718.6</v>
      </c>
      <c r="Q1172">
        <f>VLOOKUP($A1172,Sheet2!$A:$E,3,0)</f>
        <v>5777.3</v>
      </c>
      <c r="R1172">
        <f>VLOOKUP($A1172,Sheet2!$A:$E,4,0)</f>
        <v>5711.4</v>
      </c>
      <c r="S1172">
        <f>VLOOKUP($A1172,Sheet2!$A:$E,5,0)</f>
        <v>5760.1</v>
      </c>
      <c r="T1172">
        <f t="shared" si="344"/>
        <v>69.399999999999636</v>
      </c>
      <c r="U1172">
        <f t="shared" si="345"/>
        <v>58.3</v>
      </c>
      <c r="V1172">
        <f t="shared" si="346"/>
        <v>99.1</v>
      </c>
      <c r="W1172">
        <f t="shared" si="347"/>
        <v>107.80000000000018</v>
      </c>
      <c r="X1172" s="5">
        <f t="shared" si="348"/>
        <v>166.5</v>
      </c>
      <c r="Y1172">
        <f t="shared" si="349"/>
        <v>216.09999999999962</v>
      </c>
      <c r="Z1172">
        <f t="shared" si="350"/>
        <v>138.30000000000018</v>
      </c>
      <c r="AA1172">
        <f t="shared" si="351"/>
        <v>163</v>
      </c>
      <c r="AB1172">
        <f>IF(Z1172/X1172&lt;'model parameter'!$B$2,'model parameter'!$B$2,IF(Y1172/X1172&gt;'model parameter'!$B$1,'model parameter'!$B$1,AA1172/X1172))</f>
        <v>1.1100000000000001</v>
      </c>
      <c r="AC1172">
        <f t="shared" si="361"/>
        <v>18.821416300981337</v>
      </c>
      <c r="AD1172">
        <f t="shared" si="359"/>
        <v>13.343616593397147</v>
      </c>
      <c r="AF1172">
        <f t="shared" si="358"/>
        <v>0.83063063063063169</v>
      </c>
      <c r="AG1172">
        <f t="shared" si="352"/>
        <v>1.2978978978978957</v>
      </c>
      <c r="AH1172" s="14">
        <f t="shared" si="353"/>
        <v>12543.055243587749</v>
      </c>
      <c r="AI1172">
        <f t="shared" si="354"/>
        <v>13803.835241273531</v>
      </c>
      <c r="AJ1172" s="14">
        <f t="shared" si="355"/>
        <v>1260.7799976857823</v>
      </c>
      <c r="AK1172" s="14">
        <f t="shared" si="360"/>
        <v>123122.32645669887</v>
      </c>
      <c r="AL1172">
        <f t="shared" si="356"/>
        <v>1.1005161799259648</v>
      </c>
      <c r="AM1172">
        <f t="shared" si="362"/>
        <v>2.992015591119826E-3</v>
      </c>
      <c r="AN1172" s="15">
        <f t="shared" si="357"/>
        <v>1</v>
      </c>
    </row>
    <row r="1173" spans="1:40" x14ac:dyDescent="0.25">
      <c r="A1173" s="2">
        <v>41221</v>
      </c>
      <c r="B1173" s="2">
        <v>41242</v>
      </c>
      <c r="C1173" t="s">
        <v>15</v>
      </c>
      <c r="D1173">
        <v>5700</v>
      </c>
      <c r="E1173">
        <v>45</v>
      </c>
      <c r="F1173">
        <v>54.25</v>
      </c>
      <c r="G1173">
        <v>38</v>
      </c>
      <c r="H1173">
        <v>40.85</v>
      </c>
      <c r="I1173" t="s">
        <v>16</v>
      </c>
      <c r="J1173">
        <v>91.25</v>
      </c>
      <c r="K1173">
        <v>113.35</v>
      </c>
      <c r="L1173">
        <v>89.35</v>
      </c>
      <c r="M1173">
        <v>104.55</v>
      </c>
      <c r="N1173">
        <v>5738.75</v>
      </c>
      <c r="O1173">
        <v>189</v>
      </c>
      <c r="P1173">
        <f>VLOOKUP($A1173,Sheet2!$A:$E,2,0)</f>
        <v>5709</v>
      </c>
      <c r="Q1173">
        <f>VLOOKUP($A1173,Sheet2!$A:$E,3,0)</f>
        <v>5744.5</v>
      </c>
      <c r="R1173">
        <f>VLOOKUP($A1173,Sheet2!$A:$E,4,0)</f>
        <v>5693.95</v>
      </c>
      <c r="S1173">
        <f>VLOOKUP($A1173,Sheet2!$A:$E,5,0)</f>
        <v>5738.75</v>
      </c>
      <c r="T1173">
        <f t="shared" si="344"/>
        <v>68.850000000000364</v>
      </c>
      <c r="U1173">
        <f t="shared" si="345"/>
        <v>54.25</v>
      </c>
      <c r="V1173">
        <f t="shared" si="346"/>
        <v>89.35</v>
      </c>
      <c r="W1173">
        <f t="shared" si="347"/>
        <v>82.5</v>
      </c>
      <c r="X1173" s="5">
        <f t="shared" si="348"/>
        <v>136.25</v>
      </c>
      <c r="Y1173">
        <f t="shared" si="349"/>
        <v>182.20000000000036</v>
      </c>
      <c r="Z1173">
        <f t="shared" si="350"/>
        <v>120.5</v>
      </c>
      <c r="AA1173">
        <f t="shared" si="351"/>
        <v>145.4</v>
      </c>
      <c r="AB1173">
        <f>IF(Z1173/X1173&lt;'model parameter'!$B$2,'model parameter'!$B$2,IF(Y1173/X1173&gt;'model parameter'!$B$1,'model parameter'!$B$1,AA1173/X1173))</f>
        <v>1.1100000000000001</v>
      </c>
      <c r="AC1173">
        <f t="shared" si="361"/>
        <v>20.891772094089287</v>
      </c>
      <c r="AD1173">
        <f t="shared" si="359"/>
        <v>13.453616593397147</v>
      </c>
      <c r="AF1173">
        <f t="shared" si="358"/>
        <v>0.88440366972477069</v>
      </c>
      <c r="AG1173">
        <f t="shared" si="352"/>
        <v>1.337247706422021</v>
      </c>
      <c r="AH1173" s="14">
        <f t="shared" si="353"/>
        <v>10272.787420389375</v>
      </c>
      <c r="AI1173">
        <f t="shared" si="354"/>
        <v>11287.356037114225</v>
      </c>
      <c r="AJ1173" s="14">
        <f t="shared" si="355"/>
        <v>1014.5686167248496</v>
      </c>
      <c r="AK1173" s="14">
        <f t="shared" si="360"/>
        <v>124136.89507342372</v>
      </c>
      <c r="AL1173">
        <f t="shared" si="356"/>
        <v>1.0987627384083836</v>
      </c>
      <c r="AM1173">
        <f t="shared" si="362"/>
        <v>3.2875152442593987E-3</v>
      </c>
      <c r="AN1173" s="15">
        <f t="shared" si="357"/>
        <v>1</v>
      </c>
    </row>
    <row r="1174" spans="1:40" x14ac:dyDescent="0.25">
      <c r="A1174" s="2">
        <v>41222</v>
      </c>
      <c r="B1174" s="2">
        <v>41242</v>
      </c>
      <c r="C1174" t="s">
        <v>15</v>
      </c>
      <c r="D1174">
        <v>5700</v>
      </c>
      <c r="E1174">
        <v>44</v>
      </c>
      <c r="F1174">
        <v>63.3</v>
      </c>
      <c r="G1174">
        <v>34.75</v>
      </c>
      <c r="H1174">
        <v>53.3</v>
      </c>
      <c r="I1174" t="s">
        <v>16</v>
      </c>
      <c r="J1174">
        <v>100</v>
      </c>
      <c r="K1174">
        <v>115.4</v>
      </c>
      <c r="L1174">
        <v>66.2</v>
      </c>
      <c r="M1174">
        <v>74.400000000000006</v>
      </c>
      <c r="N1174">
        <v>5686.25</v>
      </c>
      <c r="O1174">
        <v>189</v>
      </c>
      <c r="P1174">
        <f>VLOOKUP($A1174,Sheet2!$A:$E,2,0)</f>
        <v>5731.1</v>
      </c>
      <c r="Q1174">
        <f>VLOOKUP($A1174,Sheet2!$A:$E,3,0)</f>
        <v>5751.7</v>
      </c>
      <c r="R1174">
        <f>VLOOKUP($A1174,Sheet2!$A:$E,4,0)</f>
        <v>5677.75</v>
      </c>
      <c r="S1174">
        <f>VLOOKUP($A1174,Sheet2!$A:$E,5,0)</f>
        <v>5686.25</v>
      </c>
      <c r="T1174">
        <f t="shared" si="344"/>
        <v>63.699999999999818</v>
      </c>
      <c r="U1174">
        <f t="shared" si="345"/>
        <v>63.3</v>
      </c>
      <c r="V1174">
        <f t="shared" si="346"/>
        <v>66.2</v>
      </c>
      <c r="W1174">
        <f t="shared" si="347"/>
        <v>86.449999999999818</v>
      </c>
      <c r="X1174" s="5">
        <f t="shared" si="348"/>
        <v>144</v>
      </c>
      <c r="Y1174">
        <f t="shared" si="349"/>
        <v>179.09999999999982</v>
      </c>
      <c r="Z1174">
        <f t="shared" si="350"/>
        <v>121.19999999999982</v>
      </c>
      <c r="AA1174">
        <f t="shared" si="351"/>
        <v>127.7</v>
      </c>
      <c r="AB1174">
        <f>IF(Z1174/X1174&lt;'model parameter'!$B$2,'model parameter'!$B$2,IF(Y1174/X1174&gt;'model parameter'!$B$1,'model parameter'!$B$1,AA1174/X1174))</f>
        <v>1.1100000000000001</v>
      </c>
      <c r="AC1174">
        <f t="shared" si="361"/>
        <v>23.18986702443911</v>
      </c>
      <c r="AD1174">
        <f t="shared" si="359"/>
        <v>13.563616593397146</v>
      </c>
      <c r="AF1174">
        <f t="shared" si="358"/>
        <v>0.84166666666666545</v>
      </c>
      <c r="AG1174">
        <f t="shared" si="352"/>
        <v>1.2437499999999988</v>
      </c>
      <c r="AH1174" s="14">
        <f t="shared" si="353"/>
        <v>10854.426284184001</v>
      </c>
      <c r="AI1174">
        <f t="shared" si="354"/>
        <v>11932.073849750079</v>
      </c>
      <c r="AJ1174" s="14">
        <f t="shared" si="355"/>
        <v>1077.6475655660779</v>
      </c>
      <c r="AK1174" s="14">
        <f t="shared" si="360"/>
        <v>125214.54263898979</v>
      </c>
      <c r="AL1174">
        <f t="shared" si="356"/>
        <v>1.0992818539968638</v>
      </c>
      <c r="AM1174">
        <f t="shared" si="362"/>
        <v>3.6139058527524244E-3</v>
      </c>
      <c r="AN1174" s="15">
        <f t="shared" si="357"/>
        <v>1</v>
      </c>
    </row>
    <row r="1175" spans="1:40" x14ac:dyDescent="0.25">
      <c r="A1175" s="2">
        <v>41225</v>
      </c>
      <c r="B1175" s="2">
        <v>41242</v>
      </c>
      <c r="C1175" t="s">
        <v>15</v>
      </c>
      <c r="D1175">
        <v>5700</v>
      </c>
      <c r="E1175">
        <v>54</v>
      </c>
      <c r="F1175">
        <v>62.5</v>
      </c>
      <c r="G1175">
        <v>45.6</v>
      </c>
      <c r="H1175">
        <v>52.55</v>
      </c>
      <c r="I1175" t="s">
        <v>16</v>
      </c>
      <c r="J1175">
        <v>74.45</v>
      </c>
      <c r="K1175">
        <v>78.599999999999994</v>
      </c>
      <c r="L1175">
        <v>57.5</v>
      </c>
      <c r="M1175">
        <v>64.95</v>
      </c>
      <c r="N1175">
        <v>5683.7</v>
      </c>
      <c r="O1175">
        <v>189</v>
      </c>
      <c r="P1175">
        <f>VLOOKUP($A1175,Sheet2!$A:$E,2,0)</f>
        <v>5688.45</v>
      </c>
      <c r="Q1175">
        <f>VLOOKUP($A1175,Sheet2!$A:$E,3,0)</f>
        <v>5718.9</v>
      </c>
      <c r="R1175">
        <f>VLOOKUP($A1175,Sheet2!$A:$E,4,0)</f>
        <v>5665.75</v>
      </c>
      <c r="S1175">
        <f>VLOOKUP($A1175,Sheet2!$A:$E,5,0)</f>
        <v>5683.7</v>
      </c>
      <c r="T1175">
        <f t="shared" si="344"/>
        <v>59.700000000000728</v>
      </c>
      <c r="U1175">
        <f t="shared" si="345"/>
        <v>62.5</v>
      </c>
      <c r="V1175">
        <f t="shared" si="346"/>
        <v>57.5</v>
      </c>
      <c r="W1175">
        <f t="shared" si="347"/>
        <v>64.5</v>
      </c>
      <c r="X1175" s="5">
        <f t="shared" si="348"/>
        <v>128.44999999999999</v>
      </c>
      <c r="Y1175">
        <f t="shared" si="349"/>
        <v>138.30000000000072</v>
      </c>
      <c r="Z1175">
        <f t="shared" si="350"/>
        <v>110.1</v>
      </c>
      <c r="AA1175">
        <f t="shared" si="351"/>
        <v>117.5</v>
      </c>
      <c r="AB1175">
        <f>IF(Z1175/X1175&lt;'model parameter'!$B$2,'model parameter'!$B$2,IF(Y1175/X1175&gt;'model parameter'!$B$1,'model parameter'!$B$1,AA1175/X1175))</f>
        <v>0.91475282210977038</v>
      </c>
      <c r="AC1175">
        <f t="shared" si="361"/>
        <v>21.212996304955979</v>
      </c>
      <c r="AD1175">
        <f t="shared" si="359"/>
        <v>13.478369415506917</v>
      </c>
      <c r="AF1175">
        <f t="shared" si="358"/>
        <v>0.85714285714285721</v>
      </c>
      <c r="AG1175">
        <f t="shared" si="352"/>
        <v>1.0766835344492078</v>
      </c>
      <c r="AH1175" s="14">
        <f t="shared" si="353"/>
        <v>9687.3960477960736</v>
      </c>
      <c r="AI1175">
        <f t="shared" si="354"/>
        <v>8758.8855687849991</v>
      </c>
      <c r="AJ1175" s="14">
        <f t="shared" si="355"/>
        <v>-928.51047901107449</v>
      </c>
      <c r="AK1175" s="14">
        <f t="shared" si="360"/>
        <v>124286.03215997871</v>
      </c>
      <c r="AL1175">
        <f t="shared" si="356"/>
        <v>0.90415272851136141</v>
      </c>
      <c r="AM1175">
        <f t="shared" si="362"/>
        <v>3.2675228373492829E-3</v>
      </c>
      <c r="AN1175" s="15">
        <f t="shared" si="357"/>
        <v>0</v>
      </c>
    </row>
    <row r="1176" spans="1:40" x14ac:dyDescent="0.25">
      <c r="A1176" s="2">
        <v>41226</v>
      </c>
      <c r="B1176" s="2">
        <v>41242</v>
      </c>
      <c r="C1176" t="s">
        <v>15</v>
      </c>
      <c r="D1176">
        <v>5700</v>
      </c>
      <c r="E1176">
        <v>58.9</v>
      </c>
      <c r="F1176">
        <v>74</v>
      </c>
      <c r="G1176">
        <v>58</v>
      </c>
      <c r="H1176">
        <v>66.650000000000006</v>
      </c>
      <c r="I1176" t="s">
        <v>16</v>
      </c>
      <c r="J1176">
        <v>60</v>
      </c>
      <c r="K1176">
        <v>60</v>
      </c>
      <c r="L1176">
        <v>45.3</v>
      </c>
      <c r="M1176">
        <v>48.8</v>
      </c>
      <c r="N1176">
        <v>5666.95</v>
      </c>
      <c r="O1176">
        <v>189</v>
      </c>
      <c r="P1176">
        <f>VLOOKUP($A1176,Sheet2!$A:$E,2,0)</f>
        <v>5689.7</v>
      </c>
      <c r="Q1176">
        <f>VLOOKUP($A1176,Sheet2!$A:$E,3,0)</f>
        <v>5698.25</v>
      </c>
      <c r="R1176">
        <f>VLOOKUP($A1176,Sheet2!$A:$E,4,0)</f>
        <v>5660.35</v>
      </c>
      <c r="S1176">
        <f>VLOOKUP($A1176,Sheet2!$A:$E,5,0)</f>
        <v>5666.95</v>
      </c>
      <c r="T1176">
        <f t="shared" si="344"/>
        <v>61.75</v>
      </c>
      <c r="U1176">
        <f t="shared" si="345"/>
        <v>74</v>
      </c>
      <c r="V1176">
        <f t="shared" si="346"/>
        <v>45.3</v>
      </c>
      <c r="W1176">
        <f t="shared" si="347"/>
        <v>56.25</v>
      </c>
      <c r="X1176" s="5">
        <f t="shared" si="348"/>
        <v>118.9</v>
      </c>
      <c r="Y1176">
        <f t="shared" si="349"/>
        <v>121.75</v>
      </c>
      <c r="Z1176">
        <f t="shared" si="350"/>
        <v>114.25</v>
      </c>
      <c r="AA1176">
        <f t="shared" si="351"/>
        <v>115.45</v>
      </c>
      <c r="AB1176">
        <f>IF(Z1176/X1176&lt;'model parameter'!$B$2,'model parameter'!$B$2,IF(Y1176/X1176&gt;'model parameter'!$B$1,'model parameter'!$B$1,AA1176/X1176))</f>
        <v>0.97098402018502938</v>
      </c>
      <c r="AC1176">
        <f t="shared" si="361"/>
        <v>20.597480432356331</v>
      </c>
      <c r="AD1176">
        <f t="shared" si="359"/>
        <v>13.449353435691947</v>
      </c>
      <c r="AF1176">
        <f t="shared" si="358"/>
        <v>0.96089150546677871</v>
      </c>
      <c r="AG1176">
        <f t="shared" si="352"/>
        <v>1.0239697224558453</v>
      </c>
      <c r="AH1176" s="14">
        <f t="shared" si="353"/>
        <v>8970.6668672491505</v>
      </c>
      <c r="AI1176">
        <f t="shared" si="354"/>
        <v>8605.2474966078989</v>
      </c>
      <c r="AJ1176" s="14">
        <f t="shared" si="355"/>
        <v>-365.41937064125159</v>
      </c>
      <c r="AK1176" s="14">
        <f t="shared" si="360"/>
        <v>123920.61278933747</v>
      </c>
      <c r="AL1176">
        <f t="shared" si="356"/>
        <v>0.95926508295884283</v>
      </c>
      <c r="AM1176">
        <f t="shared" si="362"/>
        <v>3.1344205656397735E-3</v>
      </c>
      <c r="AN1176" s="15">
        <f t="shared" si="357"/>
        <v>0</v>
      </c>
    </row>
    <row r="1177" spans="1:40" x14ac:dyDescent="0.25">
      <c r="A1177" s="2">
        <v>41228</v>
      </c>
      <c r="B1177" s="2">
        <v>41242</v>
      </c>
      <c r="C1177" t="s">
        <v>15</v>
      </c>
      <c r="D1177">
        <v>5700</v>
      </c>
      <c r="E1177">
        <v>80</v>
      </c>
      <c r="F1177">
        <v>102.6</v>
      </c>
      <c r="G1177">
        <v>72</v>
      </c>
      <c r="H1177">
        <v>80.400000000000006</v>
      </c>
      <c r="I1177" t="s">
        <v>16</v>
      </c>
      <c r="J1177">
        <v>40</v>
      </c>
      <c r="K1177">
        <v>40</v>
      </c>
      <c r="L1177">
        <v>25.3</v>
      </c>
      <c r="M1177">
        <v>32.950000000000003</v>
      </c>
      <c r="N1177">
        <v>5631</v>
      </c>
      <c r="O1177">
        <v>189</v>
      </c>
      <c r="P1177">
        <f>VLOOKUP($A1177,Sheet2!$A:$E,2,0)</f>
        <v>5650.35</v>
      </c>
      <c r="Q1177">
        <f>VLOOKUP($A1177,Sheet2!$A:$E,3,0)</f>
        <v>5651.65</v>
      </c>
      <c r="R1177">
        <f>VLOOKUP($A1177,Sheet2!$A:$E,4,0)</f>
        <v>5603.55</v>
      </c>
      <c r="S1177">
        <f>VLOOKUP($A1177,Sheet2!$A:$E,5,0)</f>
        <v>5631</v>
      </c>
      <c r="T1177">
        <f t="shared" si="344"/>
        <v>88.350000000000364</v>
      </c>
      <c r="U1177">
        <f t="shared" si="345"/>
        <v>102.6</v>
      </c>
      <c r="V1177">
        <f t="shared" si="346"/>
        <v>25.3</v>
      </c>
      <c r="W1177">
        <f t="shared" si="347"/>
        <v>23.649999999999636</v>
      </c>
      <c r="X1177" s="5">
        <f t="shared" si="348"/>
        <v>120</v>
      </c>
      <c r="Y1177">
        <f t="shared" si="349"/>
        <v>128.35000000000036</v>
      </c>
      <c r="Z1177">
        <f t="shared" si="350"/>
        <v>95.649999999999636</v>
      </c>
      <c r="AA1177">
        <f t="shared" si="351"/>
        <v>113.35000000000001</v>
      </c>
      <c r="AB1177">
        <f>IF(Z1177/X1177&lt;'model parameter'!$B$2,'model parameter'!$B$2,IF(Y1177/X1177&gt;'model parameter'!$B$1,'model parameter'!$B$1,AA1177/X1177))</f>
        <v>0.94458333333333344</v>
      </c>
      <c r="AC1177">
        <f t="shared" si="361"/>
        <v>19.456036725063253</v>
      </c>
      <c r="AD1177">
        <f t="shared" si="359"/>
        <v>13.393936769025281</v>
      </c>
      <c r="AF1177">
        <f t="shared" si="358"/>
        <v>0.79708333333333026</v>
      </c>
      <c r="AG1177">
        <f t="shared" si="352"/>
        <v>1.0695833333333364</v>
      </c>
      <c r="AH1177" s="14">
        <f t="shared" si="353"/>
        <v>9053.2220608200005</v>
      </c>
      <c r="AI1177">
        <f t="shared" si="354"/>
        <v>8447.862154377699</v>
      </c>
      <c r="AJ1177" s="14">
        <f t="shared" si="355"/>
        <v>-605.35990644230151</v>
      </c>
      <c r="AK1177" s="14">
        <f t="shared" si="360"/>
        <v>123315.25288289516</v>
      </c>
      <c r="AL1177">
        <f t="shared" si="356"/>
        <v>0.9331332091077118</v>
      </c>
      <c r="AM1177">
        <f t="shared" si="362"/>
        <v>2.9248319211086509E-3</v>
      </c>
      <c r="AN1177" s="15">
        <f t="shared" si="357"/>
        <v>0</v>
      </c>
    </row>
    <row r="1178" spans="1:40" x14ac:dyDescent="0.25">
      <c r="A1178" s="2">
        <v>41229</v>
      </c>
      <c r="B1178" s="2">
        <v>41242</v>
      </c>
      <c r="C1178" t="s">
        <v>15</v>
      </c>
      <c r="D1178">
        <v>5700</v>
      </c>
      <c r="E1178">
        <v>87</v>
      </c>
      <c r="F1178">
        <v>142.5</v>
      </c>
      <c r="G1178">
        <v>71.3</v>
      </c>
      <c r="H1178">
        <v>131.35</v>
      </c>
      <c r="I1178" t="s">
        <v>16</v>
      </c>
      <c r="J1178">
        <v>30.5</v>
      </c>
      <c r="K1178">
        <v>36</v>
      </c>
      <c r="L1178">
        <v>12.7</v>
      </c>
      <c r="M1178">
        <v>15.55</v>
      </c>
      <c r="N1178">
        <v>5574.05</v>
      </c>
      <c r="O1178">
        <v>189</v>
      </c>
      <c r="P1178">
        <f>VLOOKUP($A1178,Sheet2!$A:$E,2,0)</f>
        <v>5624.8</v>
      </c>
      <c r="Q1178">
        <f>VLOOKUP($A1178,Sheet2!$A:$E,3,0)</f>
        <v>5650.15</v>
      </c>
      <c r="R1178">
        <f>VLOOKUP($A1178,Sheet2!$A:$E,4,0)</f>
        <v>5559.8</v>
      </c>
      <c r="S1178">
        <f>VLOOKUP($A1178,Sheet2!$A:$E,5,0)</f>
        <v>5574.05</v>
      </c>
      <c r="T1178">
        <f t="shared" si="344"/>
        <v>85.850000000000364</v>
      </c>
      <c r="U1178">
        <f t="shared" si="345"/>
        <v>142.5</v>
      </c>
      <c r="V1178">
        <f t="shared" si="346"/>
        <v>12.7</v>
      </c>
      <c r="W1178">
        <f t="shared" si="347"/>
        <v>21.449999999999818</v>
      </c>
      <c r="X1178" s="5">
        <f t="shared" si="348"/>
        <v>117.5</v>
      </c>
      <c r="Y1178">
        <f t="shared" si="349"/>
        <v>155.19999999999999</v>
      </c>
      <c r="Z1178">
        <f t="shared" si="350"/>
        <v>92.749999999999815</v>
      </c>
      <c r="AA1178">
        <f t="shared" si="351"/>
        <v>146.9</v>
      </c>
      <c r="AB1178">
        <f>IF(Z1178/X1178&lt;'model parameter'!$B$2,'model parameter'!$B$2,IF(Y1178/X1178&gt;'model parameter'!$B$1,'model parameter'!$B$1,AA1178/X1178))</f>
        <v>1.1100000000000001</v>
      </c>
      <c r="AC1178">
        <f t="shared" si="361"/>
        <v>21.596200764820214</v>
      </c>
      <c r="AD1178">
        <f t="shared" si="359"/>
        <v>13.50393676902528</v>
      </c>
      <c r="AF1178">
        <f t="shared" si="358"/>
        <v>0.78936170212765799</v>
      </c>
      <c r="AG1178">
        <f t="shared" si="352"/>
        <v>1.3208510638297872</v>
      </c>
      <c r="AH1178" s="14">
        <f t="shared" si="353"/>
        <v>8865.5966208862501</v>
      </c>
      <c r="AI1178">
        <f t="shared" si="354"/>
        <v>9727.5548775113493</v>
      </c>
      <c r="AJ1178" s="14">
        <f t="shared" si="355"/>
        <v>861.95825662509924</v>
      </c>
      <c r="AK1178" s="14">
        <f t="shared" si="360"/>
        <v>124177.21113952027</v>
      </c>
      <c r="AL1178">
        <f t="shared" si="356"/>
        <v>1.0972250705152129</v>
      </c>
      <c r="AM1178">
        <f t="shared" si="362"/>
        <v>3.2091989108835851E-3</v>
      </c>
      <c r="AN1178" s="15">
        <f t="shared" si="357"/>
        <v>1</v>
      </c>
    </row>
    <row r="1179" spans="1:40" x14ac:dyDescent="0.25">
      <c r="A1179" s="2">
        <v>41232</v>
      </c>
      <c r="B1179" s="2">
        <v>41242</v>
      </c>
      <c r="C1179" t="s">
        <v>15</v>
      </c>
      <c r="D1179">
        <v>5700</v>
      </c>
      <c r="E1179">
        <v>119.8</v>
      </c>
      <c r="F1179">
        <v>145.94999999999999</v>
      </c>
      <c r="G1179">
        <v>111.45</v>
      </c>
      <c r="H1179">
        <v>122.35</v>
      </c>
      <c r="I1179" t="s">
        <v>16</v>
      </c>
      <c r="J1179">
        <v>15.1</v>
      </c>
      <c r="K1179">
        <v>16.649999999999999</v>
      </c>
      <c r="L1179">
        <v>10.8</v>
      </c>
      <c r="M1179">
        <v>14.2</v>
      </c>
      <c r="N1179">
        <v>5571.4</v>
      </c>
      <c r="O1179">
        <v>189</v>
      </c>
      <c r="P1179">
        <f>VLOOKUP($A1179,Sheet2!$A:$E,2,0)</f>
        <v>5577.3</v>
      </c>
      <c r="Q1179">
        <f>VLOOKUP($A1179,Sheet2!$A:$E,3,0)</f>
        <v>5592.75</v>
      </c>
      <c r="R1179">
        <f>VLOOKUP($A1179,Sheet2!$A:$E,4,0)</f>
        <v>5549.25</v>
      </c>
      <c r="S1179">
        <f>VLOOKUP($A1179,Sheet2!$A:$E,5,0)</f>
        <v>5571.4</v>
      </c>
      <c r="T1179">
        <f t="shared" si="344"/>
        <v>123.89999999999964</v>
      </c>
      <c r="U1179">
        <f t="shared" si="345"/>
        <v>145.94999999999999</v>
      </c>
      <c r="V1179">
        <f t="shared" si="346"/>
        <v>10.8</v>
      </c>
      <c r="W1179">
        <f t="shared" si="347"/>
        <v>4.1999999999998181</v>
      </c>
      <c r="X1179" s="5">
        <f t="shared" si="348"/>
        <v>134.9</v>
      </c>
      <c r="Y1179">
        <f t="shared" si="349"/>
        <v>156.75</v>
      </c>
      <c r="Z1179">
        <f t="shared" si="350"/>
        <v>115.64999999999982</v>
      </c>
      <c r="AA1179">
        <f t="shared" si="351"/>
        <v>136.54999999999998</v>
      </c>
      <c r="AB1179">
        <f>IF(Z1179/X1179&lt;'model parameter'!$B$2,'model parameter'!$B$2,IF(Y1179/X1179&gt;'model parameter'!$B$1,'model parameter'!$B$1,AA1179/X1179))</f>
        <v>1.1100000000000001</v>
      </c>
      <c r="AC1179">
        <f t="shared" si="361"/>
        <v>23.97178284895044</v>
      </c>
      <c r="AD1179">
        <f t="shared" si="359"/>
        <v>13.61393676902528</v>
      </c>
      <c r="AF1179">
        <f t="shared" si="358"/>
        <v>0.8573017049666406</v>
      </c>
      <c r="AG1179">
        <f t="shared" si="352"/>
        <v>1.1619718309859155</v>
      </c>
      <c r="AH1179" s="14">
        <f t="shared" si="353"/>
        <v>10171.469682825151</v>
      </c>
      <c r="AI1179">
        <f t="shared" si="354"/>
        <v>11175.050353622819</v>
      </c>
      <c r="AJ1179" s="14">
        <f t="shared" si="355"/>
        <v>1003.5806707976681</v>
      </c>
      <c r="AK1179" s="14">
        <f t="shared" si="360"/>
        <v>125180.79181031794</v>
      </c>
      <c r="AL1179">
        <f t="shared" si="356"/>
        <v>1.0986662401886962</v>
      </c>
      <c r="AM1179">
        <f t="shared" si="362"/>
        <v>3.525838501438127E-3</v>
      </c>
      <c r="AN1179" s="15">
        <f t="shared" si="357"/>
        <v>1</v>
      </c>
    </row>
    <row r="1180" spans="1:40" x14ac:dyDescent="0.25">
      <c r="A1180" s="2">
        <v>41233</v>
      </c>
      <c r="B1180" s="2">
        <v>41242</v>
      </c>
      <c r="C1180" t="s">
        <v>15</v>
      </c>
      <c r="D1180">
        <v>5700</v>
      </c>
      <c r="E1180">
        <v>106.75</v>
      </c>
      <c r="F1180">
        <v>148.85</v>
      </c>
      <c r="G1180">
        <v>99.7</v>
      </c>
      <c r="H1180">
        <v>123.75</v>
      </c>
      <c r="I1180" t="s">
        <v>16</v>
      </c>
      <c r="J1180">
        <v>16.5</v>
      </c>
      <c r="K1180">
        <v>18.399999999999999</v>
      </c>
      <c r="L1180">
        <v>6.9</v>
      </c>
      <c r="M1180">
        <v>8.9</v>
      </c>
      <c r="N1180">
        <v>5571.55</v>
      </c>
      <c r="O1180">
        <v>189</v>
      </c>
      <c r="P1180">
        <f>VLOOKUP($A1180,Sheet2!$A:$E,2,0)</f>
        <v>5604.8</v>
      </c>
      <c r="Q1180">
        <f>VLOOKUP($A1180,Sheet2!$A:$E,3,0)</f>
        <v>5613.7</v>
      </c>
      <c r="R1180">
        <f>VLOOKUP($A1180,Sheet2!$A:$E,4,0)</f>
        <v>5548.35</v>
      </c>
      <c r="S1180">
        <f>VLOOKUP($A1180,Sheet2!$A:$E,5,0)</f>
        <v>5571.55</v>
      </c>
      <c r="T1180">
        <f t="shared" si="344"/>
        <v>104.69999999999982</v>
      </c>
      <c r="U1180">
        <f t="shared" si="345"/>
        <v>148.85</v>
      </c>
      <c r="V1180">
        <f t="shared" si="346"/>
        <v>6.9</v>
      </c>
      <c r="W1180">
        <f t="shared" si="347"/>
        <v>13.399999999999636</v>
      </c>
      <c r="X1180" s="5">
        <f t="shared" si="348"/>
        <v>123.25</v>
      </c>
      <c r="Y1180">
        <f t="shared" si="349"/>
        <v>155.75</v>
      </c>
      <c r="Z1180">
        <f t="shared" si="350"/>
        <v>113.09999999999964</v>
      </c>
      <c r="AA1180">
        <f t="shared" si="351"/>
        <v>132.65</v>
      </c>
      <c r="AB1180">
        <f>IF(Z1180/X1180&lt;'model parameter'!$B$2,'model parameter'!$B$2,IF(Y1180/X1180&gt;'model parameter'!$B$1,'model parameter'!$B$1,AA1180/X1180))</f>
        <v>1.1100000000000001</v>
      </c>
      <c r="AC1180">
        <f t="shared" si="361"/>
        <v>26.608678962334992</v>
      </c>
      <c r="AD1180">
        <f t="shared" si="359"/>
        <v>13.723936769025279</v>
      </c>
      <c r="AF1180">
        <f t="shared" si="358"/>
        <v>0.91764705882352648</v>
      </c>
      <c r="AG1180">
        <f t="shared" si="352"/>
        <v>1.2636916835699796</v>
      </c>
      <c r="AH1180" s="14">
        <f t="shared" si="353"/>
        <v>9297.1351327338743</v>
      </c>
      <c r="AI1180">
        <f t="shared" si="354"/>
        <v>10205.893899789566</v>
      </c>
      <c r="AJ1180" s="14">
        <f t="shared" si="355"/>
        <v>908.75876705569135</v>
      </c>
      <c r="AK1180" s="14">
        <f t="shared" si="360"/>
        <v>126089.55057737364</v>
      </c>
      <c r="AL1180">
        <f t="shared" si="356"/>
        <v>1.0977461071697325</v>
      </c>
      <c r="AM1180">
        <f t="shared" si="362"/>
        <v>3.8704754894628673E-3</v>
      </c>
      <c r="AN1180" s="15">
        <f t="shared" si="357"/>
        <v>0</v>
      </c>
    </row>
    <row r="1181" spans="1:40" x14ac:dyDescent="0.25">
      <c r="A1181" s="2">
        <v>41234</v>
      </c>
      <c r="B1181" s="2">
        <v>41242</v>
      </c>
      <c r="C1181" t="s">
        <v>15</v>
      </c>
      <c r="D1181">
        <v>5700</v>
      </c>
      <c r="E1181">
        <v>119</v>
      </c>
      <c r="F1181">
        <v>134.5</v>
      </c>
      <c r="G1181">
        <v>83.5</v>
      </c>
      <c r="H1181">
        <v>88.4</v>
      </c>
      <c r="I1181" t="s">
        <v>16</v>
      </c>
      <c r="J1181">
        <v>9.3000000000000007</v>
      </c>
      <c r="K1181">
        <v>13.2</v>
      </c>
      <c r="L1181">
        <v>6.65</v>
      </c>
      <c r="M1181">
        <v>11.8</v>
      </c>
      <c r="N1181">
        <v>5614.8</v>
      </c>
      <c r="O1181">
        <v>189</v>
      </c>
      <c r="P1181">
        <f>VLOOKUP($A1181,Sheet2!$A:$E,2,0)</f>
        <v>5582.5</v>
      </c>
      <c r="Q1181">
        <f>VLOOKUP($A1181,Sheet2!$A:$E,3,0)</f>
        <v>5620.2</v>
      </c>
      <c r="R1181">
        <f>VLOOKUP($A1181,Sheet2!$A:$E,4,0)</f>
        <v>5561.4</v>
      </c>
      <c r="S1181">
        <f>VLOOKUP($A1181,Sheet2!$A:$E,5,0)</f>
        <v>5614.8</v>
      </c>
      <c r="T1181">
        <f t="shared" si="344"/>
        <v>93</v>
      </c>
      <c r="U1181">
        <f t="shared" si="345"/>
        <v>134.5</v>
      </c>
      <c r="V1181">
        <f t="shared" si="346"/>
        <v>6.65</v>
      </c>
      <c r="W1181">
        <f t="shared" si="347"/>
        <v>3.6999999999998181</v>
      </c>
      <c r="X1181" s="5">
        <f t="shared" si="348"/>
        <v>128.30000000000001</v>
      </c>
      <c r="Y1181">
        <f t="shared" si="349"/>
        <v>141.15</v>
      </c>
      <c r="Z1181">
        <f t="shared" si="350"/>
        <v>87.199999999999818</v>
      </c>
      <c r="AA1181">
        <f t="shared" si="351"/>
        <v>100.2</v>
      </c>
      <c r="AB1181">
        <f>IF(Z1181/X1181&lt;'model parameter'!$B$2,'model parameter'!$B$2,IF(Y1181/X1181&gt;'model parameter'!$B$1,'model parameter'!$B$1,AA1181/X1181))</f>
        <v>0.78098207326578328</v>
      </c>
      <c r="AC1181">
        <f t="shared" si="361"/>
        <v>20.780901262868014</v>
      </c>
      <c r="AD1181">
        <f t="shared" si="359"/>
        <v>13.504918842291062</v>
      </c>
      <c r="AF1181">
        <f t="shared" si="358"/>
        <v>0.67965705378020114</v>
      </c>
      <c r="AG1181">
        <f t="shared" si="352"/>
        <v>1.1001558846453623</v>
      </c>
      <c r="AH1181" s="14">
        <f t="shared" si="353"/>
        <v>9676.1385214000493</v>
      </c>
      <c r="AI1181">
        <f t="shared" si="354"/>
        <v>7462.3301304123997</v>
      </c>
      <c r="AJ1181" s="14">
        <f t="shared" si="355"/>
        <v>-2213.8083909876495</v>
      </c>
      <c r="AK1181" s="14">
        <f t="shared" si="360"/>
        <v>123875.74218638599</v>
      </c>
      <c r="AL1181">
        <f t="shared" si="356"/>
        <v>0.77120951853970243</v>
      </c>
      <c r="AM1181">
        <f t="shared" si="362"/>
        <v>2.984947538748377E-3</v>
      </c>
      <c r="AN1181" s="15">
        <f t="shared" si="357"/>
        <v>1</v>
      </c>
    </row>
    <row r="1182" spans="1:40" x14ac:dyDescent="0.25">
      <c r="A1182" s="2">
        <v>41235</v>
      </c>
      <c r="B1182" s="2">
        <v>41242</v>
      </c>
      <c r="C1182" t="s">
        <v>15</v>
      </c>
      <c r="D1182">
        <v>5700</v>
      </c>
      <c r="E1182">
        <v>78.45</v>
      </c>
      <c r="F1182">
        <v>94</v>
      </c>
      <c r="G1182">
        <v>58.75</v>
      </c>
      <c r="H1182">
        <v>70.849999999999994</v>
      </c>
      <c r="I1182" t="s">
        <v>16</v>
      </c>
      <c r="J1182">
        <v>14.2</v>
      </c>
      <c r="K1182">
        <v>17</v>
      </c>
      <c r="L1182">
        <v>9.1999999999999993</v>
      </c>
      <c r="M1182">
        <v>12.5</v>
      </c>
      <c r="N1182">
        <v>5627.75</v>
      </c>
      <c r="O1182">
        <v>189</v>
      </c>
      <c r="P1182">
        <f>VLOOKUP($A1182,Sheet2!$A:$E,2,0)</f>
        <v>5628.6</v>
      </c>
      <c r="Q1182">
        <f>VLOOKUP($A1182,Sheet2!$A:$E,3,0)</f>
        <v>5643.35</v>
      </c>
      <c r="R1182">
        <f>VLOOKUP($A1182,Sheet2!$A:$E,4,0)</f>
        <v>5608</v>
      </c>
      <c r="S1182">
        <f>VLOOKUP($A1182,Sheet2!$A:$E,5,0)</f>
        <v>5627.75</v>
      </c>
      <c r="T1182">
        <f t="shared" si="344"/>
        <v>73.649999999999636</v>
      </c>
      <c r="U1182">
        <f t="shared" si="345"/>
        <v>94</v>
      </c>
      <c r="V1182">
        <f t="shared" si="346"/>
        <v>9.1999999999999993</v>
      </c>
      <c r="W1182">
        <f t="shared" si="347"/>
        <v>2.1000000000003638</v>
      </c>
      <c r="X1182" s="5">
        <f t="shared" si="348"/>
        <v>92.65</v>
      </c>
      <c r="Y1182">
        <f t="shared" si="349"/>
        <v>103.2</v>
      </c>
      <c r="Z1182">
        <f t="shared" si="350"/>
        <v>60.850000000000364</v>
      </c>
      <c r="AA1182">
        <f t="shared" si="351"/>
        <v>83.35</v>
      </c>
      <c r="AB1182">
        <f>IF(Z1182/X1182&lt;'model parameter'!$B$2,'model parameter'!$B$2,IF(Y1182/X1182&gt;'model parameter'!$B$1,'model parameter'!$B$1,AA1182/X1182))</f>
        <v>1.1100000000000001</v>
      </c>
      <c r="AC1182">
        <f t="shared" si="361"/>
        <v>23.066800401783496</v>
      </c>
      <c r="AD1182">
        <f t="shared" si="359"/>
        <v>13.614918842291061</v>
      </c>
      <c r="AF1182">
        <f t="shared" si="358"/>
        <v>0.65677280086346856</v>
      </c>
      <c r="AG1182">
        <f t="shared" si="352"/>
        <v>1.1138694009713976</v>
      </c>
      <c r="AH1182" s="14">
        <f t="shared" si="353"/>
        <v>7000.5997479447742</v>
      </c>
      <c r="AI1182">
        <f t="shared" si="354"/>
        <v>7660.298407317674</v>
      </c>
      <c r="AJ1182" s="14">
        <f t="shared" si="355"/>
        <v>659.69865937289978</v>
      </c>
      <c r="AK1182" s="14">
        <f t="shared" si="360"/>
        <v>124535.44084575889</v>
      </c>
      <c r="AL1182">
        <f t="shared" si="356"/>
        <v>1.0942345917671659</v>
      </c>
      <c r="AM1182">
        <f t="shared" si="362"/>
        <v>3.2662328515087368E-3</v>
      </c>
      <c r="AN1182" s="15">
        <f t="shared" si="357"/>
        <v>1</v>
      </c>
    </row>
    <row r="1183" spans="1:40" x14ac:dyDescent="0.25">
      <c r="A1183" s="2">
        <v>41236</v>
      </c>
      <c r="B1183" s="2">
        <v>41242</v>
      </c>
      <c r="C1183" t="s">
        <v>15</v>
      </c>
      <c r="D1183">
        <v>5700</v>
      </c>
      <c r="E1183">
        <v>65.349999999999994</v>
      </c>
      <c r="F1183">
        <v>104.5</v>
      </c>
      <c r="G1183">
        <v>63.85</v>
      </c>
      <c r="H1183">
        <v>72.400000000000006</v>
      </c>
      <c r="I1183" t="s">
        <v>16</v>
      </c>
      <c r="J1183">
        <v>13</v>
      </c>
      <c r="K1183">
        <v>13.35</v>
      </c>
      <c r="L1183">
        <v>4.75</v>
      </c>
      <c r="M1183">
        <v>8.65</v>
      </c>
      <c r="N1183">
        <v>5626.6</v>
      </c>
      <c r="O1183">
        <v>189</v>
      </c>
      <c r="P1183">
        <f>VLOOKUP($A1183,Sheet2!$A:$E,2,0)</f>
        <v>5635.45</v>
      </c>
      <c r="Q1183">
        <f>VLOOKUP($A1183,Sheet2!$A:$E,3,0)</f>
        <v>5637.75</v>
      </c>
      <c r="R1183">
        <f>VLOOKUP($A1183,Sheet2!$A:$E,4,0)</f>
        <v>5593.55</v>
      </c>
      <c r="S1183">
        <f>VLOOKUP($A1183,Sheet2!$A:$E,5,0)</f>
        <v>5626.6</v>
      </c>
      <c r="T1183">
        <f t="shared" si="344"/>
        <v>75.600000000000364</v>
      </c>
      <c r="U1183">
        <f t="shared" si="345"/>
        <v>104.5</v>
      </c>
      <c r="V1183">
        <f t="shared" si="346"/>
        <v>4.75</v>
      </c>
      <c r="W1183">
        <f t="shared" si="347"/>
        <v>1.6000000000003638</v>
      </c>
      <c r="X1183" s="5">
        <f t="shared" si="348"/>
        <v>78.349999999999994</v>
      </c>
      <c r="Y1183">
        <f t="shared" si="349"/>
        <v>109.25</v>
      </c>
      <c r="Z1183">
        <f t="shared" si="350"/>
        <v>65.450000000000358</v>
      </c>
      <c r="AA1183">
        <f t="shared" si="351"/>
        <v>81.050000000000011</v>
      </c>
      <c r="AB1183">
        <f>IF(Z1183/X1183&lt;'model parameter'!$B$2,'model parameter'!$B$2,IF(Y1183/X1183&gt;'model parameter'!$B$1,'model parameter'!$B$1,AA1183/X1183))</f>
        <v>1.1100000000000001</v>
      </c>
      <c r="AC1183">
        <f t="shared" si="361"/>
        <v>25.604148445979682</v>
      </c>
      <c r="AD1183">
        <f t="shared" si="359"/>
        <v>13.724918842291061</v>
      </c>
      <c r="AF1183">
        <f t="shared" si="358"/>
        <v>0.8353541799617149</v>
      </c>
      <c r="AG1183">
        <f t="shared" si="352"/>
        <v>1.3943841735800895</v>
      </c>
      <c r="AH1183" s="14">
        <f t="shared" si="353"/>
        <v>5927.3822315237239</v>
      </c>
      <c r="AI1183">
        <f t="shared" si="354"/>
        <v>6470.690056260547</v>
      </c>
      <c r="AJ1183" s="14">
        <f t="shared" si="355"/>
        <v>543.30782473682302</v>
      </c>
      <c r="AK1183" s="14">
        <f t="shared" si="360"/>
        <v>125078.74867049571</v>
      </c>
      <c r="AL1183">
        <f t="shared" si="356"/>
        <v>1.0916606696708941</v>
      </c>
      <c r="AM1183">
        <f t="shared" si="362"/>
        <v>3.5656179419791016E-3</v>
      </c>
      <c r="AN1183" s="15">
        <f t="shared" si="357"/>
        <v>1</v>
      </c>
    </row>
    <row r="1184" spans="1:40" x14ac:dyDescent="0.25">
      <c r="A1184" s="2">
        <v>41239</v>
      </c>
      <c r="B1184" s="2">
        <v>41242</v>
      </c>
      <c r="C1184" t="s">
        <v>15</v>
      </c>
      <c r="D1184">
        <v>5700</v>
      </c>
      <c r="E1184">
        <v>61</v>
      </c>
      <c r="F1184">
        <v>74.2</v>
      </c>
      <c r="G1184">
        <v>53.4</v>
      </c>
      <c r="H1184">
        <v>62.75</v>
      </c>
      <c r="I1184" t="s">
        <v>16</v>
      </c>
      <c r="J1184">
        <v>10</v>
      </c>
      <c r="K1184">
        <v>10.95</v>
      </c>
      <c r="L1184">
        <v>4.75</v>
      </c>
      <c r="M1184">
        <v>6.75</v>
      </c>
      <c r="N1184">
        <v>5635.9</v>
      </c>
      <c r="O1184">
        <v>189</v>
      </c>
      <c r="P1184">
        <f>VLOOKUP($A1184,Sheet2!$A:$E,2,0)</f>
        <v>5648.65</v>
      </c>
      <c r="Q1184">
        <f>VLOOKUP($A1184,Sheet2!$A:$E,3,0)</f>
        <v>5649.2</v>
      </c>
      <c r="R1184">
        <f>VLOOKUP($A1184,Sheet2!$A:$E,4,0)</f>
        <v>5623.45</v>
      </c>
      <c r="S1184">
        <f>VLOOKUP($A1184,Sheet2!$A:$E,5,0)</f>
        <v>5635.9</v>
      </c>
      <c r="T1184">
        <f t="shared" si="344"/>
        <v>61.75</v>
      </c>
      <c r="U1184">
        <f t="shared" si="345"/>
        <v>74.2</v>
      </c>
      <c r="V1184">
        <f t="shared" si="346"/>
        <v>4.75</v>
      </c>
      <c r="W1184">
        <f t="shared" si="347"/>
        <v>2.5999999999994543</v>
      </c>
      <c r="X1184" s="5">
        <f t="shared" si="348"/>
        <v>71</v>
      </c>
      <c r="Y1184">
        <f t="shared" si="349"/>
        <v>78.95</v>
      </c>
      <c r="Z1184">
        <f t="shared" si="350"/>
        <v>55.999999999999453</v>
      </c>
      <c r="AA1184">
        <f t="shared" si="351"/>
        <v>69.5</v>
      </c>
      <c r="AB1184">
        <f>IF(Z1184/X1184&lt;'model parameter'!$B$2,'model parameter'!$B$2,IF(Y1184/X1184&gt;'model parameter'!$B$1,'model parameter'!$B$1,AA1184/X1184))</f>
        <v>1.1100000000000001</v>
      </c>
      <c r="AC1184">
        <f t="shared" si="361"/>
        <v>28.42060477503745</v>
      </c>
      <c r="AD1184">
        <f t="shared" si="359"/>
        <v>13.83491884229106</v>
      </c>
      <c r="AF1184">
        <f t="shared" si="358"/>
        <v>0.78873239436618947</v>
      </c>
      <c r="AG1184">
        <f t="shared" si="352"/>
        <v>1.1119718309859155</v>
      </c>
      <c r="AH1184" s="14">
        <f t="shared" si="353"/>
        <v>5375.7634381184998</v>
      </c>
      <c r="AI1184">
        <f t="shared" si="354"/>
        <v>5859.2480016962199</v>
      </c>
      <c r="AJ1184" s="14">
        <f t="shared" si="355"/>
        <v>483.48456357772011</v>
      </c>
      <c r="AK1184" s="14">
        <f t="shared" si="360"/>
        <v>125562.23323407343</v>
      </c>
      <c r="AL1184">
        <f t="shared" si="356"/>
        <v>1.0899378421582737</v>
      </c>
      <c r="AM1184">
        <f t="shared" si="362"/>
        <v>3.886301925641527E-3</v>
      </c>
      <c r="AN1184" s="15">
        <f t="shared" si="357"/>
        <v>1</v>
      </c>
    </row>
    <row r="1185" spans="1:40" s="9" customFormat="1" x14ac:dyDescent="0.25">
      <c r="A1185" s="7">
        <v>41240</v>
      </c>
      <c r="B1185" s="7">
        <v>41242</v>
      </c>
      <c r="C1185" t="s">
        <v>15</v>
      </c>
      <c r="D1185">
        <v>5700</v>
      </c>
      <c r="E1185">
        <v>50.75</v>
      </c>
      <c r="F1185">
        <v>50.75</v>
      </c>
      <c r="G1185">
        <v>7.2</v>
      </c>
      <c r="H1185">
        <v>8.6999999999999993</v>
      </c>
      <c r="I1185" t="s">
        <v>16</v>
      </c>
      <c r="J1185">
        <v>9</v>
      </c>
      <c r="K1185">
        <v>42.85</v>
      </c>
      <c r="L1185">
        <v>8.1</v>
      </c>
      <c r="M1185">
        <v>37.950000000000003</v>
      </c>
      <c r="N1185">
        <v>5727.45</v>
      </c>
      <c r="O1185">
        <v>189</v>
      </c>
      <c r="P1185">
        <f>VLOOKUP($A1185,Sheet2!$A:$E,2,0)</f>
        <v>5658.5</v>
      </c>
      <c r="Q1185">
        <f>VLOOKUP($A1185,Sheet2!$A:$E,3,0)</f>
        <v>5733.2</v>
      </c>
      <c r="R1185">
        <f>VLOOKUP($A1185,Sheet2!$A:$E,4,0)</f>
        <v>5658</v>
      </c>
      <c r="S1185">
        <f>VLOOKUP($A1185,Sheet2!$A:$E,5,0)</f>
        <v>5727.45</v>
      </c>
      <c r="T1185">
        <f t="shared" si="344"/>
        <v>9.6500000000005457</v>
      </c>
      <c r="U1185">
        <f t="shared" si="345"/>
        <v>50.100000000000364</v>
      </c>
      <c r="V1185">
        <f t="shared" si="346"/>
        <v>8.75</v>
      </c>
      <c r="W1185">
        <f t="shared" si="347"/>
        <v>40.399999999999636</v>
      </c>
      <c r="X1185" s="8">
        <f t="shared" si="348"/>
        <v>59.75</v>
      </c>
      <c r="Y1185" s="9">
        <f t="shared" si="349"/>
        <v>59.75</v>
      </c>
      <c r="Z1185" s="9">
        <f t="shared" si="350"/>
        <v>46.650000000000006</v>
      </c>
      <c r="AA1185" s="9">
        <f t="shared" si="351"/>
        <v>46.650000000000006</v>
      </c>
      <c r="AB1185">
        <f>IF(Z1185/X1185&lt;'model parameter'!$B$2,'model parameter'!$B$2,IF(Y1185/X1185&gt;'model parameter'!$B$1,'model parameter'!$B$1,AA1185/X1185))</f>
        <v>0.78075313807531388</v>
      </c>
      <c r="AC1185" s="9">
        <f t="shared" si="361"/>
        <v>22.189476364108739</v>
      </c>
      <c r="AD1185">
        <f t="shared" si="359"/>
        <v>13.615671980366374</v>
      </c>
      <c r="AE1185" s="9">
        <f>WEEKDAY(A1185)</f>
        <v>3</v>
      </c>
      <c r="AF1185">
        <f t="shared" si="358"/>
        <v>0.78075313807531388</v>
      </c>
      <c r="AG1185">
        <f t="shared" si="352"/>
        <v>1</v>
      </c>
      <c r="AH1185" s="14">
        <f t="shared" si="353"/>
        <v>4531.448958416624</v>
      </c>
      <c r="AI1185">
        <f t="shared" si="354"/>
        <v>3449.0039035423006</v>
      </c>
      <c r="AJ1185" s="14">
        <f t="shared" si="355"/>
        <v>-1082.4450548743234</v>
      </c>
      <c r="AK1185" s="14">
        <f t="shared" si="360"/>
        <v>124479.78817919911</v>
      </c>
      <c r="AL1185">
        <f t="shared" si="356"/>
        <v>0.76112606258891846</v>
      </c>
      <c r="AM1185" s="9">
        <f t="shared" si="362"/>
        <v>2.9579656826952674E-3</v>
      </c>
      <c r="AN1185" s="15">
        <f t="shared" si="357"/>
        <v>0</v>
      </c>
    </row>
    <row r="1186" spans="1:40" x14ac:dyDescent="0.25">
      <c r="A1186" s="2">
        <v>41242</v>
      </c>
      <c r="B1186" s="2">
        <v>41242</v>
      </c>
      <c r="C1186" t="s">
        <v>15</v>
      </c>
      <c r="D1186">
        <v>5700</v>
      </c>
      <c r="E1186">
        <v>4.7</v>
      </c>
      <c r="F1186">
        <v>4.8499999999999996</v>
      </c>
      <c r="G1186">
        <v>0.05</v>
      </c>
      <c r="H1186">
        <v>0.05</v>
      </c>
      <c r="I1186" t="s">
        <v>16</v>
      </c>
      <c r="J1186">
        <v>42.8</v>
      </c>
      <c r="K1186">
        <v>133.55000000000001</v>
      </c>
      <c r="L1186">
        <v>40.200000000000003</v>
      </c>
      <c r="M1186">
        <v>123.4</v>
      </c>
      <c r="N1186">
        <v>5825</v>
      </c>
      <c r="O1186">
        <v>189</v>
      </c>
      <c r="P1186">
        <f>VLOOKUP($A1186,Sheet2!$A:$E,2,0)</f>
        <v>5736.7</v>
      </c>
      <c r="Q1186">
        <f>VLOOKUP($A1186,Sheet2!$A:$E,3,0)</f>
        <v>5833.5</v>
      </c>
      <c r="R1186">
        <f>VLOOKUP($A1186,Sheet2!$A:$E,4,0)</f>
        <v>5736.1</v>
      </c>
      <c r="S1186">
        <f>VLOOKUP($A1186,Sheet2!$A:$E,5,0)</f>
        <v>5825</v>
      </c>
      <c r="T1186">
        <f t="shared" si="344"/>
        <v>5.0000000000181899E-2</v>
      </c>
      <c r="U1186">
        <f t="shared" si="345"/>
        <v>4.0999999999994543</v>
      </c>
      <c r="V1186">
        <f t="shared" si="346"/>
        <v>40.950000000000728</v>
      </c>
      <c r="W1186">
        <f t="shared" si="347"/>
        <v>133.55000000000001</v>
      </c>
      <c r="X1186" s="5">
        <f t="shared" si="348"/>
        <v>47.5</v>
      </c>
      <c r="Y1186">
        <f t="shared" si="349"/>
        <v>133.60000000000019</v>
      </c>
      <c r="Z1186">
        <f t="shared" si="350"/>
        <v>44.299999999999457</v>
      </c>
      <c r="AA1186">
        <f t="shared" si="351"/>
        <v>123.45</v>
      </c>
      <c r="AB1186">
        <f>IF(Z1186/X1186&lt;'model parameter'!$B$2,'model parameter'!$B$2,IF(Y1186/X1186&gt;'model parameter'!$B$1,'model parameter'!$B$1,AA1186/X1186))</f>
        <v>1.1100000000000001</v>
      </c>
      <c r="AC1186">
        <f t="shared" si="361"/>
        <v>24.630318764160702</v>
      </c>
      <c r="AD1186">
        <f t="shared" si="359"/>
        <v>13.725671980366373</v>
      </c>
      <c r="AF1186">
        <f t="shared" si="358"/>
        <v>0.93263157894735704</v>
      </c>
      <c r="AG1186">
        <f t="shared" si="352"/>
        <v>2.8126315789473724</v>
      </c>
      <c r="AH1186" s="14">
        <f t="shared" si="353"/>
        <v>3612.0843027412498</v>
      </c>
      <c r="AI1186">
        <f t="shared" si="354"/>
        <v>3904.2972149939501</v>
      </c>
      <c r="AJ1186" s="14">
        <f t="shared" si="355"/>
        <v>292.21291225270033</v>
      </c>
      <c r="AK1186" s="14">
        <f t="shared" si="360"/>
        <v>124772.00109145181</v>
      </c>
      <c r="AL1186">
        <f t="shared" si="356"/>
        <v>1.080898696641974</v>
      </c>
      <c r="AM1186">
        <f t="shared" si="362"/>
        <v>3.1972612511370012E-3</v>
      </c>
      <c r="AN1186" s="15">
        <f t="shared" si="357"/>
        <v>0</v>
      </c>
    </row>
    <row r="1187" spans="1:40" x14ac:dyDescent="0.25">
      <c r="A1187" s="2">
        <v>41243</v>
      </c>
      <c r="B1187" s="2">
        <v>41270</v>
      </c>
      <c r="C1187" t="s">
        <v>15</v>
      </c>
      <c r="D1187">
        <v>5900</v>
      </c>
      <c r="E1187">
        <v>91</v>
      </c>
      <c r="F1187">
        <v>99.65</v>
      </c>
      <c r="G1187">
        <v>70.8</v>
      </c>
      <c r="H1187">
        <v>78.25</v>
      </c>
      <c r="I1187" t="s">
        <v>16</v>
      </c>
      <c r="J1187">
        <v>81</v>
      </c>
      <c r="K1187">
        <v>95.4</v>
      </c>
      <c r="L1187">
        <v>68.150000000000006</v>
      </c>
      <c r="M1187">
        <v>87.45</v>
      </c>
      <c r="N1187">
        <v>5879.85</v>
      </c>
      <c r="O1187">
        <v>172</v>
      </c>
      <c r="P1187">
        <f>VLOOKUP($A1187,Sheet2!$A:$E,2,0)</f>
        <v>5836</v>
      </c>
      <c r="Q1187">
        <f>VLOOKUP($A1187,Sheet2!$A:$E,3,0)</f>
        <v>5885.25</v>
      </c>
      <c r="R1187">
        <f>VLOOKUP($A1187,Sheet2!$A:$E,4,0)</f>
        <v>5827.85</v>
      </c>
      <c r="S1187">
        <f>VLOOKUP($A1187,Sheet2!$A:$E,5,0)</f>
        <v>5879.85</v>
      </c>
      <c r="T1187">
        <f t="shared" si="344"/>
        <v>110.14999999999964</v>
      </c>
      <c r="U1187">
        <f t="shared" si="345"/>
        <v>99.65</v>
      </c>
      <c r="V1187">
        <f t="shared" si="346"/>
        <v>68.150000000000006</v>
      </c>
      <c r="W1187">
        <f t="shared" si="347"/>
        <v>56.050000000000182</v>
      </c>
      <c r="X1187" s="5">
        <f t="shared" si="348"/>
        <v>172</v>
      </c>
      <c r="Y1187">
        <f t="shared" si="349"/>
        <v>205.54999999999964</v>
      </c>
      <c r="Z1187">
        <f t="shared" si="350"/>
        <v>126.85000000000018</v>
      </c>
      <c r="AA1187">
        <f t="shared" si="351"/>
        <v>165.7</v>
      </c>
      <c r="AB1187">
        <f>IF(Z1187/X1187&lt;'model parameter'!$B$2,'model parameter'!$B$2,IF(Y1187/X1187&gt;'model parameter'!$B$1,'model parameter'!$B$1,AA1187/X1187))</f>
        <v>1.1100000000000001</v>
      </c>
      <c r="AC1187">
        <f t="shared" si="361"/>
        <v>27.339653828218381</v>
      </c>
      <c r="AD1187">
        <f t="shared" si="359"/>
        <v>13.835671980366373</v>
      </c>
      <c r="AF1187">
        <f t="shared" si="358"/>
        <v>0.73750000000000104</v>
      </c>
      <c r="AG1187">
        <f t="shared" si="352"/>
        <v>1.1950581395348816</v>
      </c>
      <c r="AH1187" s="14">
        <f t="shared" si="353"/>
        <v>12955.831211442</v>
      </c>
      <c r="AI1187">
        <f t="shared" si="354"/>
        <v>14261.37691475704</v>
      </c>
      <c r="AJ1187" s="14">
        <f t="shared" si="355"/>
        <v>1305.5457033150396</v>
      </c>
      <c r="AK1187" s="14">
        <f t="shared" si="360"/>
        <v>126077.54679476685</v>
      </c>
      <c r="AL1187">
        <f t="shared" si="356"/>
        <v>1.1007689651098604</v>
      </c>
      <c r="AM1187">
        <f t="shared" si="362"/>
        <v>3.5194459585999346E-3</v>
      </c>
      <c r="AN1187" s="15">
        <f t="shared" si="357"/>
        <v>1</v>
      </c>
    </row>
    <row r="1188" spans="1:40" x14ac:dyDescent="0.25">
      <c r="A1188" s="2">
        <v>41246</v>
      </c>
      <c r="B1188" s="2">
        <v>41270</v>
      </c>
      <c r="C1188" t="s">
        <v>15</v>
      </c>
      <c r="D1188">
        <v>5900</v>
      </c>
      <c r="E1188">
        <v>78.5</v>
      </c>
      <c r="F1188">
        <v>89.9</v>
      </c>
      <c r="G1188">
        <v>69.25</v>
      </c>
      <c r="H1188">
        <v>77.349999999999994</v>
      </c>
      <c r="I1188" t="s">
        <v>16</v>
      </c>
      <c r="J1188">
        <v>90.3</v>
      </c>
      <c r="K1188">
        <v>101</v>
      </c>
      <c r="L1188">
        <v>78.849999999999994</v>
      </c>
      <c r="M1188">
        <v>88.5</v>
      </c>
      <c r="N1188">
        <v>5870.95</v>
      </c>
      <c r="O1188">
        <v>172</v>
      </c>
      <c r="P1188">
        <f>VLOOKUP($A1188,Sheet2!$A:$E,2,0)</f>
        <v>5878.25</v>
      </c>
      <c r="Q1188">
        <f>VLOOKUP($A1188,Sheet2!$A:$E,3,0)</f>
        <v>5899.15</v>
      </c>
      <c r="R1188">
        <f>VLOOKUP($A1188,Sheet2!$A:$E,4,0)</f>
        <v>5854.6</v>
      </c>
      <c r="S1188">
        <f>VLOOKUP($A1188,Sheet2!$A:$E,5,0)</f>
        <v>5870.95</v>
      </c>
      <c r="T1188">
        <f t="shared" si="344"/>
        <v>101.85000000000036</v>
      </c>
      <c r="U1188">
        <f t="shared" si="345"/>
        <v>89.9</v>
      </c>
      <c r="V1188">
        <f t="shared" si="346"/>
        <v>78.849999999999994</v>
      </c>
      <c r="W1188">
        <f t="shared" si="347"/>
        <v>68.399999999999636</v>
      </c>
      <c r="X1188" s="5">
        <f t="shared" si="348"/>
        <v>168.8</v>
      </c>
      <c r="Y1188">
        <f t="shared" si="349"/>
        <v>202.85000000000036</v>
      </c>
      <c r="Z1188">
        <f t="shared" si="350"/>
        <v>137.64999999999964</v>
      </c>
      <c r="AA1188">
        <f t="shared" si="351"/>
        <v>165.85</v>
      </c>
      <c r="AB1188">
        <f>IF(Z1188/X1188&lt;'model parameter'!$B$2,'model parameter'!$B$2,IF(Y1188/X1188&gt;'model parameter'!$B$1,'model parameter'!$B$1,AA1188/X1188))</f>
        <v>1.1100000000000001</v>
      </c>
      <c r="AC1188">
        <f t="shared" si="361"/>
        <v>30.347015749322406</v>
      </c>
      <c r="AD1188">
        <f t="shared" si="359"/>
        <v>13.945671980366372</v>
      </c>
      <c r="AF1188">
        <f t="shared" si="358"/>
        <v>0.81546208530805464</v>
      </c>
      <c r="AG1188">
        <f t="shared" si="352"/>
        <v>1.201718009478675</v>
      </c>
      <c r="AH1188" s="14">
        <f t="shared" si="353"/>
        <v>12715.670648326801</v>
      </c>
      <c r="AI1188">
        <f t="shared" si="354"/>
        <v>13995.170850184817</v>
      </c>
      <c r="AJ1188" s="14">
        <f t="shared" si="355"/>
        <v>1279.5002018580162</v>
      </c>
      <c r="AK1188" s="14">
        <f t="shared" si="360"/>
        <v>127357.04699662486</v>
      </c>
      <c r="AL1188">
        <f t="shared" si="356"/>
        <v>1.1006238866391511</v>
      </c>
      <c r="AM1188">
        <f t="shared" si="362"/>
        <v>3.8735862897707131E-3</v>
      </c>
      <c r="AN1188" s="15">
        <f t="shared" si="357"/>
        <v>1</v>
      </c>
    </row>
    <row r="1189" spans="1:40" x14ac:dyDescent="0.25">
      <c r="A1189" s="2">
        <v>41247</v>
      </c>
      <c r="B1189" s="2">
        <v>41270</v>
      </c>
      <c r="C1189" t="s">
        <v>15</v>
      </c>
      <c r="D1189">
        <v>5900</v>
      </c>
      <c r="E1189">
        <v>79.5</v>
      </c>
      <c r="F1189">
        <v>86.75</v>
      </c>
      <c r="G1189">
        <v>70.55</v>
      </c>
      <c r="H1189">
        <v>72.400000000000006</v>
      </c>
      <c r="I1189" t="s">
        <v>16</v>
      </c>
      <c r="J1189">
        <v>84</v>
      </c>
      <c r="K1189">
        <v>97.9</v>
      </c>
      <c r="L1189">
        <v>79.8</v>
      </c>
      <c r="M1189">
        <v>95.1</v>
      </c>
      <c r="N1189">
        <v>5889.25</v>
      </c>
      <c r="O1189">
        <v>172</v>
      </c>
      <c r="P1189">
        <f>VLOOKUP($A1189,Sheet2!$A:$E,2,0)</f>
        <v>5866.8</v>
      </c>
      <c r="Q1189">
        <f>VLOOKUP($A1189,Sheet2!$A:$E,3,0)</f>
        <v>5894.95</v>
      </c>
      <c r="R1189">
        <f>VLOOKUP($A1189,Sheet2!$A:$E,4,0)</f>
        <v>5859</v>
      </c>
      <c r="S1189">
        <f>VLOOKUP($A1189,Sheet2!$A:$E,5,0)</f>
        <v>5889.25</v>
      </c>
      <c r="T1189">
        <f t="shared" si="344"/>
        <v>102.94999999999982</v>
      </c>
      <c r="U1189">
        <f t="shared" si="345"/>
        <v>86.75</v>
      </c>
      <c r="V1189">
        <f t="shared" si="346"/>
        <v>79.8</v>
      </c>
      <c r="W1189">
        <f t="shared" si="347"/>
        <v>65.5</v>
      </c>
      <c r="X1189" s="5">
        <f t="shared" si="348"/>
        <v>163.5</v>
      </c>
      <c r="Y1189">
        <f t="shared" si="349"/>
        <v>200.84999999999982</v>
      </c>
      <c r="Z1189">
        <f t="shared" si="350"/>
        <v>136.05000000000001</v>
      </c>
      <c r="AA1189">
        <f t="shared" si="351"/>
        <v>167.5</v>
      </c>
      <c r="AB1189">
        <f>IF(Z1189/X1189&lt;'model parameter'!$B$2,'model parameter'!$B$2,IF(Y1189/X1189&gt;'model parameter'!$B$1,'model parameter'!$B$1,AA1189/X1189))</f>
        <v>1.1100000000000001</v>
      </c>
      <c r="AC1189">
        <f t="shared" si="361"/>
        <v>33.685187481747874</v>
      </c>
      <c r="AD1189">
        <f t="shared" si="359"/>
        <v>14.055671980366371</v>
      </c>
      <c r="AF1189">
        <f t="shared" si="358"/>
        <v>0.83211009174311934</v>
      </c>
      <c r="AG1189">
        <f t="shared" si="352"/>
        <v>1.2284403669724759</v>
      </c>
      <c r="AH1189" s="14">
        <f t="shared" si="353"/>
        <v>12317.90471566725</v>
      </c>
      <c r="AI1189">
        <f t="shared" si="354"/>
        <v>13554.267055737071</v>
      </c>
      <c r="AJ1189" s="14">
        <f t="shared" si="355"/>
        <v>1236.3623400698216</v>
      </c>
      <c r="AK1189" s="14">
        <f t="shared" si="360"/>
        <v>128593.40933669469</v>
      </c>
      <c r="AL1189">
        <f t="shared" si="356"/>
        <v>1.1003711563458745</v>
      </c>
      <c r="AM1189">
        <f t="shared" si="362"/>
        <v>4.2623826248805253E-3</v>
      </c>
      <c r="AN1189" s="15">
        <f t="shared" si="357"/>
        <v>1</v>
      </c>
    </row>
    <row r="1190" spans="1:40" x14ac:dyDescent="0.25">
      <c r="A1190" s="2">
        <v>41248</v>
      </c>
      <c r="B1190" s="2">
        <v>41270</v>
      </c>
      <c r="C1190" t="s">
        <v>15</v>
      </c>
      <c r="D1190">
        <v>5900</v>
      </c>
      <c r="E1190">
        <v>60.6</v>
      </c>
      <c r="F1190">
        <v>73.400000000000006</v>
      </c>
      <c r="G1190">
        <v>60.25</v>
      </c>
      <c r="H1190">
        <v>70.2</v>
      </c>
      <c r="I1190" t="s">
        <v>16</v>
      </c>
      <c r="J1190">
        <v>103.55</v>
      </c>
      <c r="K1190">
        <v>119.65</v>
      </c>
      <c r="L1190">
        <v>102</v>
      </c>
      <c r="M1190">
        <v>109.25</v>
      </c>
      <c r="N1190">
        <v>5900.5</v>
      </c>
      <c r="O1190">
        <v>172</v>
      </c>
      <c r="P1190">
        <f>VLOOKUP($A1190,Sheet2!$A:$E,2,0)</f>
        <v>5906.6</v>
      </c>
      <c r="Q1190">
        <f>VLOOKUP($A1190,Sheet2!$A:$E,3,0)</f>
        <v>5917.8</v>
      </c>
      <c r="R1190">
        <f>VLOOKUP($A1190,Sheet2!$A:$E,4,0)</f>
        <v>5891.35</v>
      </c>
      <c r="S1190">
        <f>VLOOKUP($A1190,Sheet2!$A:$E,5,0)</f>
        <v>5900.5</v>
      </c>
      <c r="T1190">
        <f t="shared" si="344"/>
        <v>101.84999999999945</v>
      </c>
      <c r="U1190">
        <f t="shared" si="345"/>
        <v>73.400000000000006</v>
      </c>
      <c r="V1190">
        <f t="shared" si="346"/>
        <v>102</v>
      </c>
      <c r="W1190">
        <f t="shared" si="347"/>
        <v>78.050000000000182</v>
      </c>
      <c r="X1190" s="5">
        <f t="shared" si="348"/>
        <v>164.15</v>
      </c>
      <c r="Y1190">
        <f t="shared" si="349"/>
        <v>221.49999999999946</v>
      </c>
      <c r="Z1190">
        <f t="shared" si="350"/>
        <v>138.30000000000018</v>
      </c>
      <c r="AA1190">
        <f t="shared" si="351"/>
        <v>179.45</v>
      </c>
      <c r="AB1190">
        <f>IF(Z1190/X1190&lt;'model parameter'!$B$2,'model parameter'!$B$2,IF(Y1190/X1190&gt;'model parameter'!$B$1,'model parameter'!$B$1,AA1190/X1190))</f>
        <v>1.1100000000000001</v>
      </c>
      <c r="AC1190">
        <f t="shared" si="361"/>
        <v>37.390558104740144</v>
      </c>
      <c r="AD1190">
        <f t="shared" si="359"/>
        <v>14.165671980366371</v>
      </c>
      <c r="AF1190">
        <f t="shared" si="358"/>
        <v>0.84252208346025081</v>
      </c>
      <c r="AG1190">
        <f t="shared" si="352"/>
        <v>1.3493755711239686</v>
      </c>
      <c r="AH1190" s="14">
        <f t="shared" si="353"/>
        <v>12366.687330050025</v>
      </c>
      <c r="AI1190">
        <f t="shared" si="354"/>
        <v>13608.340162603305</v>
      </c>
      <c r="AJ1190" s="14">
        <f t="shared" si="355"/>
        <v>1241.6528325532799</v>
      </c>
      <c r="AK1190" s="14">
        <f t="shared" si="360"/>
        <v>129835.06216924798</v>
      </c>
      <c r="AL1190">
        <f t="shared" si="356"/>
        <v>1.1004030262442366</v>
      </c>
      <c r="AM1190">
        <f t="shared" si="362"/>
        <v>4.6903387394293828E-3</v>
      </c>
      <c r="AN1190" s="15">
        <f t="shared" si="357"/>
        <v>1</v>
      </c>
    </row>
    <row r="1191" spans="1:40" x14ac:dyDescent="0.25">
      <c r="A1191" s="2">
        <v>41249</v>
      </c>
      <c r="B1191" s="2">
        <v>41270</v>
      </c>
      <c r="C1191" t="s">
        <v>15</v>
      </c>
      <c r="D1191">
        <v>5900</v>
      </c>
      <c r="E1191">
        <v>62.4</v>
      </c>
      <c r="F1191">
        <v>99.8</v>
      </c>
      <c r="G1191">
        <v>45.2</v>
      </c>
      <c r="H1191">
        <v>50.15</v>
      </c>
      <c r="I1191" t="s">
        <v>16</v>
      </c>
      <c r="J1191">
        <v>119.05</v>
      </c>
      <c r="K1191">
        <v>129.55000000000001</v>
      </c>
      <c r="L1191">
        <v>66.650000000000006</v>
      </c>
      <c r="M1191">
        <v>120.25</v>
      </c>
      <c r="N1191">
        <v>5930.9</v>
      </c>
      <c r="O1191">
        <v>172</v>
      </c>
      <c r="P1191">
        <f>VLOOKUP($A1191,Sheet2!$A:$E,2,0)</f>
        <v>5926.3</v>
      </c>
      <c r="Q1191">
        <f>VLOOKUP($A1191,Sheet2!$A:$E,3,0)</f>
        <v>5942.55</v>
      </c>
      <c r="R1191">
        <f>VLOOKUP($A1191,Sheet2!$A:$E,4,0)</f>
        <v>5838.9</v>
      </c>
      <c r="S1191">
        <f>VLOOKUP($A1191,Sheet2!$A:$E,5,0)</f>
        <v>5930.9</v>
      </c>
      <c r="T1191">
        <f t="shared" si="344"/>
        <v>87</v>
      </c>
      <c r="U1191">
        <f t="shared" si="345"/>
        <v>99.8</v>
      </c>
      <c r="V1191">
        <f t="shared" si="346"/>
        <v>66.650000000000006</v>
      </c>
      <c r="W1191">
        <f t="shared" si="347"/>
        <v>87.75</v>
      </c>
      <c r="X1191" s="5">
        <f t="shared" si="348"/>
        <v>181.45</v>
      </c>
      <c r="Y1191">
        <f t="shared" si="349"/>
        <v>216.55</v>
      </c>
      <c r="Z1191">
        <f t="shared" si="350"/>
        <v>132.94999999999999</v>
      </c>
      <c r="AA1191">
        <f t="shared" si="351"/>
        <v>170.4</v>
      </c>
      <c r="AB1191">
        <f>IF(Z1191/X1191&lt;'model parameter'!$B$2,'model parameter'!$B$2,IF(Y1191/X1191&gt;'model parameter'!$B$1,'model parameter'!$B$1,AA1191/X1191))</f>
        <v>1.1100000000000001</v>
      </c>
      <c r="AC1191">
        <f t="shared" si="361"/>
        <v>41.503519496261561</v>
      </c>
      <c r="AD1191">
        <f t="shared" si="359"/>
        <v>14.27567198036637</v>
      </c>
      <c r="AF1191">
        <f t="shared" si="358"/>
        <v>0.73270873518875723</v>
      </c>
      <c r="AG1191">
        <f t="shared" si="352"/>
        <v>1.1934417194819511</v>
      </c>
      <c r="AH1191" s="14">
        <f t="shared" si="353"/>
        <v>13665.055374391573</v>
      </c>
      <c r="AI1191">
        <f t="shared" si="354"/>
        <v>15047.516699196891</v>
      </c>
      <c r="AJ1191" s="14">
        <f t="shared" si="355"/>
        <v>1382.4613248053174</v>
      </c>
      <c r="AK1191" s="14">
        <f t="shared" si="360"/>
        <v>131217.52349405328</v>
      </c>
      <c r="AL1191">
        <f t="shared" si="356"/>
        <v>1.1011676342999723</v>
      </c>
      <c r="AM1191">
        <f t="shared" si="362"/>
        <v>5.1648492137629674E-3</v>
      </c>
      <c r="AN1191" s="15">
        <f t="shared" si="357"/>
        <v>1</v>
      </c>
    </row>
    <row r="1192" spans="1:40" x14ac:dyDescent="0.25">
      <c r="A1192" s="2">
        <v>41250</v>
      </c>
      <c r="B1192" s="2">
        <v>41270</v>
      </c>
      <c r="C1192" t="s">
        <v>15</v>
      </c>
      <c r="D1192">
        <v>5900</v>
      </c>
      <c r="E1192">
        <v>53</v>
      </c>
      <c r="F1192">
        <v>64.8</v>
      </c>
      <c r="G1192">
        <v>45.15</v>
      </c>
      <c r="H1192">
        <v>56.1</v>
      </c>
      <c r="I1192" t="s">
        <v>16</v>
      </c>
      <c r="J1192">
        <v>112.6</v>
      </c>
      <c r="K1192">
        <v>124.4</v>
      </c>
      <c r="L1192">
        <v>85.4</v>
      </c>
      <c r="M1192">
        <v>99.95</v>
      </c>
      <c r="N1192">
        <v>5907.4</v>
      </c>
      <c r="O1192">
        <v>172</v>
      </c>
      <c r="P1192">
        <f>VLOOKUP($A1192,Sheet2!$A:$E,2,0)</f>
        <v>5934</v>
      </c>
      <c r="Q1192">
        <f>VLOOKUP($A1192,Sheet2!$A:$E,3,0)</f>
        <v>5949.85</v>
      </c>
      <c r="R1192">
        <f>VLOOKUP($A1192,Sheet2!$A:$E,4,0)</f>
        <v>5888.65</v>
      </c>
      <c r="S1192">
        <f>VLOOKUP($A1192,Sheet2!$A:$E,5,0)</f>
        <v>5907.4</v>
      </c>
      <c r="T1192">
        <f t="shared" si="344"/>
        <v>74.549999999999272</v>
      </c>
      <c r="U1192">
        <f t="shared" si="345"/>
        <v>64.8</v>
      </c>
      <c r="V1192">
        <f t="shared" si="346"/>
        <v>85.4</v>
      </c>
      <c r="W1192">
        <f t="shared" si="347"/>
        <v>95</v>
      </c>
      <c r="X1192" s="5">
        <f t="shared" si="348"/>
        <v>165.6</v>
      </c>
      <c r="Y1192">
        <f t="shared" si="349"/>
        <v>198.94999999999928</v>
      </c>
      <c r="Z1192">
        <f t="shared" si="350"/>
        <v>140.15</v>
      </c>
      <c r="AA1192">
        <f t="shared" si="351"/>
        <v>156.05000000000001</v>
      </c>
      <c r="AB1192">
        <f>IF(Z1192/X1192&lt;'model parameter'!$B$2,'model parameter'!$B$2,IF(Y1192/X1192&gt;'model parameter'!$B$1,'model parameter'!$B$1,AA1192/X1192))</f>
        <v>1.1100000000000001</v>
      </c>
      <c r="AC1192">
        <f t="shared" si="361"/>
        <v>46.068906640850336</v>
      </c>
      <c r="AD1192">
        <f t="shared" si="359"/>
        <v>14.38567198036637</v>
      </c>
      <c r="AF1192">
        <f t="shared" si="358"/>
        <v>0.84631642512077299</v>
      </c>
      <c r="AG1192">
        <f t="shared" si="352"/>
        <v>1.2013888888888846</v>
      </c>
      <c r="AH1192" s="14">
        <f t="shared" si="353"/>
        <v>12475.510085211599</v>
      </c>
      <c r="AI1192">
        <f t="shared" si="354"/>
        <v>13728.964785612592</v>
      </c>
      <c r="AJ1192" s="14">
        <f t="shared" si="355"/>
        <v>1253.4547004009928</v>
      </c>
      <c r="AK1192" s="14">
        <f t="shared" si="360"/>
        <v>132470.97819445428</v>
      </c>
      <c r="AL1192">
        <f t="shared" si="356"/>
        <v>1.1004732224846527</v>
      </c>
      <c r="AM1192">
        <f t="shared" si="362"/>
        <v>5.6837782579170579E-3</v>
      </c>
      <c r="AN1192" s="15">
        <f t="shared" si="357"/>
        <v>1</v>
      </c>
    </row>
    <row r="1193" spans="1:40" x14ac:dyDescent="0.25">
      <c r="A1193" s="2">
        <v>41253</v>
      </c>
      <c r="B1193" s="2">
        <v>41270</v>
      </c>
      <c r="C1193" t="s">
        <v>15</v>
      </c>
      <c r="D1193">
        <v>5900</v>
      </c>
      <c r="E1193">
        <v>50.3</v>
      </c>
      <c r="F1193">
        <v>58.4</v>
      </c>
      <c r="G1193">
        <v>45.65</v>
      </c>
      <c r="H1193">
        <v>48.3</v>
      </c>
      <c r="I1193" t="s">
        <v>16</v>
      </c>
      <c r="J1193">
        <v>99.3</v>
      </c>
      <c r="K1193">
        <v>101.5</v>
      </c>
      <c r="L1193">
        <v>80</v>
      </c>
      <c r="M1193">
        <v>89.65</v>
      </c>
      <c r="N1193">
        <v>5908.9</v>
      </c>
      <c r="O1193">
        <v>172</v>
      </c>
      <c r="P1193">
        <f>VLOOKUP($A1193,Sheet2!$A:$E,2,0)</f>
        <v>5916.05</v>
      </c>
      <c r="Q1193">
        <f>VLOOKUP($A1193,Sheet2!$A:$E,3,0)</f>
        <v>5919.95</v>
      </c>
      <c r="R1193">
        <f>VLOOKUP($A1193,Sheet2!$A:$E,4,0)</f>
        <v>5888.1</v>
      </c>
      <c r="S1193">
        <f>VLOOKUP($A1193,Sheet2!$A:$E,5,0)</f>
        <v>5908.9</v>
      </c>
      <c r="T1193">
        <f t="shared" si="344"/>
        <v>81.550000000000182</v>
      </c>
      <c r="U1193">
        <f t="shared" si="345"/>
        <v>58.4</v>
      </c>
      <c r="V1193">
        <f t="shared" si="346"/>
        <v>80</v>
      </c>
      <c r="W1193">
        <f t="shared" si="347"/>
        <v>65.599999999999454</v>
      </c>
      <c r="X1193" s="5">
        <f t="shared" si="348"/>
        <v>149.6</v>
      </c>
      <c r="Y1193">
        <f t="shared" si="349"/>
        <v>183.05000000000018</v>
      </c>
      <c r="Z1193">
        <f t="shared" si="350"/>
        <v>111.24999999999946</v>
      </c>
      <c r="AA1193">
        <f t="shared" si="351"/>
        <v>137.94999999999999</v>
      </c>
      <c r="AB1193">
        <f>IF(Z1193/X1193&lt;'model parameter'!$B$2,'model parameter'!$B$2,IF(Y1193/X1193&gt;'model parameter'!$B$1,'model parameter'!$B$1,AA1193/X1193))</f>
        <v>1.1100000000000001</v>
      </c>
      <c r="AC1193">
        <f t="shared" si="361"/>
        <v>51.136486371343878</v>
      </c>
      <c r="AD1193">
        <f t="shared" si="359"/>
        <v>14.495671980366369</v>
      </c>
      <c r="AF1193">
        <f t="shared" si="358"/>
        <v>0.74364973262031731</v>
      </c>
      <c r="AG1193">
        <f t="shared" si="352"/>
        <v>1.2235962566844933</v>
      </c>
      <c r="AH1193" s="14">
        <f t="shared" si="353"/>
        <v>11274.707269635599</v>
      </c>
      <c r="AI1193">
        <f t="shared" si="354"/>
        <v>12397.934462751473</v>
      </c>
      <c r="AJ1193" s="14">
        <f t="shared" si="355"/>
        <v>1123.2271931158739</v>
      </c>
      <c r="AK1193" s="14">
        <f t="shared" si="360"/>
        <v>133594.20538757014</v>
      </c>
      <c r="AL1193">
        <f t="shared" si="356"/>
        <v>1.0996236235898458</v>
      </c>
      <c r="AM1193">
        <f t="shared" si="362"/>
        <v>6.2500168436519362E-3</v>
      </c>
      <c r="AN1193" s="15">
        <f t="shared" si="357"/>
        <v>1</v>
      </c>
    </row>
    <row r="1194" spans="1:40" x14ac:dyDescent="0.25">
      <c r="A1194" s="2">
        <v>41254</v>
      </c>
      <c r="B1194" s="2">
        <v>41270</v>
      </c>
      <c r="C1194" t="s">
        <v>15</v>
      </c>
      <c r="D1194">
        <v>5900</v>
      </c>
      <c r="E1194">
        <v>41.4</v>
      </c>
      <c r="F1194">
        <v>64</v>
      </c>
      <c r="G1194">
        <v>28.1</v>
      </c>
      <c r="H1194">
        <v>49.95</v>
      </c>
      <c r="I1194" t="s">
        <v>16</v>
      </c>
      <c r="J1194">
        <v>95.4</v>
      </c>
      <c r="K1194">
        <v>128.15</v>
      </c>
      <c r="L1194">
        <v>60.25</v>
      </c>
      <c r="M1194">
        <v>77.349999999999994</v>
      </c>
      <c r="N1194">
        <v>5898.8</v>
      </c>
      <c r="O1194">
        <v>172</v>
      </c>
      <c r="P1194">
        <f>VLOOKUP($A1194,Sheet2!$A:$E,2,0)</f>
        <v>5923.8</v>
      </c>
      <c r="Q1194">
        <f>VLOOKUP($A1194,Sheet2!$A:$E,3,0)</f>
        <v>5965.15</v>
      </c>
      <c r="R1194">
        <f>VLOOKUP($A1194,Sheet2!$A:$E,4,0)</f>
        <v>5865.45</v>
      </c>
      <c r="S1194">
        <f>VLOOKUP($A1194,Sheet2!$A:$E,5,0)</f>
        <v>5898.8</v>
      </c>
      <c r="T1194">
        <f t="shared" si="344"/>
        <v>63</v>
      </c>
      <c r="U1194">
        <f t="shared" si="345"/>
        <v>64</v>
      </c>
      <c r="V1194">
        <f t="shared" si="346"/>
        <v>60.25</v>
      </c>
      <c r="W1194">
        <f t="shared" si="347"/>
        <v>93.25</v>
      </c>
      <c r="X1194" s="5">
        <f t="shared" si="348"/>
        <v>136.80000000000001</v>
      </c>
      <c r="Y1194">
        <f t="shared" si="349"/>
        <v>191.15</v>
      </c>
      <c r="Z1194">
        <f t="shared" si="350"/>
        <v>121.35</v>
      </c>
      <c r="AA1194">
        <f t="shared" si="351"/>
        <v>127.3</v>
      </c>
      <c r="AB1194">
        <f>IF(Z1194/X1194&lt;'model parameter'!$B$2,'model parameter'!$B$2,IF(Y1194/X1194&gt;'model parameter'!$B$1,'model parameter'!$B$1,AA1194/X1194))</f>
        <v>1.1100000000000001</v>
      </c>
      <c r="AC1194">
        <f t="shared" si="361"/>
        <v>56.761499872191706</v>
      </c>
      <c r="AD1194">
        <f t="shared" si="359"/>
        <v>14.605671980366369</v>
      </c>
      <c r="AF1194">
        <f t="shared" si="358"/>
        <v>0.88706140350877183</v>
      </c>
      <c r="AG1194">
        <f t="shared" si="352"/>
        <v>1.3972953216374269</v>
      </c>
      <c r="AH1194" s="14">
        <f t="shared" si="353"/>
        <v>10314.0650171748</v>
      </c>
      <c r="AI1194">
        <f t="shared" si="354"/>
        <v>11333.110204462575</v>
      </c>
      <c r="AJ1194" s="14">
        <f t="shared" si="355"/>
        <v>1019.0451872877748</v>
      </c>
      <c r="AK1194" s="14">
        <f t="shared" si="360"/>
        <v>134613.25057485793</v>
      </c>
      <c r="AL1194">
        <f t="shared" si="356"/>
        <v>1.0988015089676939</v>
      </c>
      <c r="AM1194">
        <f t="shared" si="362"/>
        <v>6.8675279388782512E-3</v>
      </c>
      <c r="AN1194" s="15">
        <f t="shared" si="357"/>
        <v>1</v>
      </c>
    </row>
    <row r="1195" spans="1:40" x14ac:dyDescent="0.25">
      <c r="A1195" s="2">
        <v>41255</v>
      </c>
      <c r="B1195" s="2">
        <v>41270</v>
      </c>
      <c r="C1195" t="s">
        <v>15</v>
      </c>
      <c r="D1195">
        <v>5900</v>
      </c>
      <c r="E1195">
        <v>43.3</v>
      </c>
      <c r="F1195">
        <v>53.8</v>
      </c>
      <c r="G1195">
        <v>36.450000000000003</v>
      </c>
      <c r="H1195">
        <v>47.05</v>
      </c>
      <c r="I1195" t="s">
        <v>16</v>
      </c>
      <c r="J1195">
        <v>88</v>
      </c>
      <c r="K1195">
        <v>95.8</v>
      </c>
      <c r="L1195">
        <v>70.400000000000006</v>
      </c>
      <c r="M1195">
        <v>76.25</v>
      </c>
      <c r="N1195">
        <v>5888</v>
      </c>
      <c r="O1195">
        <v>172</v>
      </c>
      <c r="P1195">
        <f>VLOOKUP($A1195,Sheet2!$A:$E,2,0)</f>
        <v>5917.8</v>
      </c>
      <c r="Q1195">
        <f>VLOOKUP($A1195,Sheet2!$A:$E,3,0)</f>
        <v>5924.6</v>
      </c>
      <c r="R1195">
        <f>VLOOKUP($A1195,Sheet2!$A:$E,4,0)</f>
        <v>5874.25</v>
      </c>
      <c r="S1195">
        <f>VLOOKUP($A1195,Sheet2!$A:$E,5,0)</f>
        <v>5888</v>
      </c>
      <c r="T1195">
        <f t="shared" si="344"/>
        <v>71.199999999999818</v>
      </c>
      <c r="U1195">
        <f t="shared" si="345"/>
        <v>53.8</v>
      </c>
      <c r="V1195">
        <f t="shared" si="346"/>
        <v>70.400000000000006</v>
      </c>
      <c r="W1195">
        <f t="shared" si="347"/>
        <v>61.050000000000182</v>
      </c>
      <c r="X1195" s="5">
        <f t="shared" si="348"/>
        <v>131.30000000000001</v>
      </c>
      <c r="Y1195">
        <f t="shared" si="349"/>
        <v>166.99999999999983</v>
      </c>
      <c r="Z1195">
        <f t="shared" si="350"/>
        <v>97.500000000000185</v>
      </c>
      <c r="AA1195">
        <f t="shared" si="351"/>
        <v>123.3</v>
      </c>
      <c r="AB1195">
        <f>IF(Z1195/X1195&lt;'model parameter'!$B$2,'model parameter'!$B$2,IF(Y1195/X1195&gt;'model parameter'!$B$1,'model parameter'!$B$1,AA1195/X1195))</f>
        <v>1.1100000000000001</v>
      </c>
      <c r="AC1195">
        <f t="shared" si="361"/>
        <v>63.005264858132797</v>
      </c>
      <c r="AD1195">
        <f t="shared" si="359"/>
        <v>14.715671980366368</v>
      </c>
      <c r="AF1195">
        <f t="shared" si="358"/>
        <v>0.7425742574257439</v>
      </c>
      <c r="AG1195">
        <f t="shared" si="352"/>
        <v>1.2718964204112704</v>
      </c>
      <c r="AH1195" s="14">
        <f t="shared" si="353"/>
        <v>9901.2890493205505</v>
      </c>
      <c r="AI1195">
        <f t="shared" si="354"/>
        <v>10875.568530979066</v>
      </c>
      <c r="AJ1195" s="14">
        <f t="shared" si="355"/>
        <v>974.27948165851558</v>
      </c>
      <c r="AK1195" s="14">
        <f t="shared" si="360"/>
        <v>135587.53005651644</v>
      </c>
      <c r="AL1195">
        <f t="shared" si="356"/>
        <v>1.0983992565821894</v>
      </c>
      <c r="AM1195">
        <f t="shared" si="362"/>
        <v>7.5432875826212864E-3</v>
      </c>
      <c r="AN1195" s="15">
        <f t="shared" si="357"/>
        <v>1</v>
      </c>
    </row>
    <row r="1196" spans="1:40" x14ac:dyDescent="0.25">
      <c r="A1196" s="2">
        <v>41256</v>
      </c>
      <c r="B1196" s="2">
        <v>41270</v>
      </c>
      <c r="C1196" t="s">
        <v>15</v>
      </c>
      <c r="D1196">
        <v>5900</v>
      </c>
      <c r="E1196">
        <v>45.85</v>
      </c>
      <c r="F1196">
        <v>77.900000000000006</v>
      </c>
      <c r="G1196">
        <v>42.25</v>
      </c>
      <c r="H1196">
        <v>71.25</v>
      </c>
      <c r="I1196" t="s">
        <v>16</v>
      </c>
      <c r="J1196">
        <v>77.7</v>
      </c>
      <c r="K1196">
        <v>82</v>
      </c>
      <c r="L1196">
        <v>46.7</v>
      </c>
      <c r="M1196">
        <v>49.75</v>
      </c>
      <c r="N1196">
        <v>5851.5</v>
      </c>
      <c r="O1196">
        <v>172</v>
      </c>
      <c r="P1196">
        <f>VLOOKUP($A1196,Sheet2!$A:$E,2,0)</f>
        <v>5900.35</v>
      </c>
      <c r="Q1196">
        <f>VLOOKUP($A1196,Sheet2!$A:$E,3,0)</f>
        <v>5907.45</v>
      </c>
      <c r="R1196">
        <f>VLOOKUP($A1196,Sheet2!$A:$E,4,0)</f>
        <v>5841.35</v>
      </c>
      <c r="S1196">
        <f>VLOOKUP($A1196,Sheet2!$A:$E,5,0)</f>
        <v>5851.5</v>
      </c>
      <c r="T1196">
        <f t="shared" si="344"/>
        <v>74.550000000000182</v>
      </c>
      <c r="U1196">
        <f t="shared" si="345"/>
        <v>77.900000000000006</v>
      </c>
      <c r="V1196">
        <f t="shared" si="346"/>
        <v>46.7</v>
      </c>
      <c r="W1196">
        <f t="shared" si="347"/>
        <v>49.699999999999818</v>
      </c>
      <c r="X1196" s="5">
        <f t="shared" si="348"/>
        <v>123.55000000000001</v>
      </c>
      <c r="Y1196">
        <f t="shared" si="349"/>
        <v>156.55000000000018</v>
      </c>
      <c r="Z1196">
        <f t="shared" si="350"/>
        <v>91.949999999999818</v>
      </c>
      <c r="AA1196">
        <f t="shared" si="351"/>
        <v>121</v>
      </c>
      <c r="AB1196">
        <f>IF(Z1196/X1196&lt;'model parameter'!$B$2,'model parameter'!$B$2,IF(Y1196/X1196&gt;'model parameter'!$B$1,'model parameter'!$B$1,AA1196/X1196))</f>
        <v>1.1100000000000001</v>
      </c>
      <c r="AC1196">
        <f t="shared" si="361"/>
        <v>69.93584399252741</v>
      </c>
      <c r="AD1196">
        <f t="shared" si="359"/>
        <v>14.825671980366367</v>
      </c>
      <c r="AF1196">
        <f t="shared" si="358"/>
        <v>0.74423310400647358</v>
      </c>
      <c r="AG1196">
        <f t="shared" si="352"/>
        <v>1.267098340752733</v>
      </c>
      <c r="AH1196" s="14">
        <f t="shared" si="353"/>
        <v>9319.6501855259248</v>
      </c>
      <c r="AI1196">
        <f t="shared" si="354"/>
        <v>10230.850718343212</v>
      </c>
      <c r="AJ1196" s="14">
        <f t="shared" si="355"/>
        <v>911.20053281728724</v>
      </c>
      <c r="AK1196" s="14">
        <f t="shared" si="360"/>
        <v>136498.73058933372</v>
      </c>
      <c r="AL1196">
        <f t="shared" si="356"/>
        <v>1.0977719672603641</v>
      </c>
      <c r="AM1196">
        <f t="shared" si="362"/>
        <v>8.2808096491848449E-3</v>
      </c>
      <c r="AN1196" s="15">
        <f t="shared" si="357"/>
        <v>1</v>
      </c>
    </row>
    <row r="1197" spans="1:40" x14ac:dyDescent="0.25">
      <c r="A1197" s="2">
        <v>41257</v>
      </c>
      <c r="B1197" s="2">
        <v>41270</v>
      </c>
      <c r="C1197" t="s">
        <v>15</v>
      </c>
      <c r="D1197">
        <v>5900</v>
      </c>
      <c r="E1197">
        <v>66.95</v>
      </c>
      <c r="F1197">
        <v>73.150000000000006</v>
      </c>
      <c r="G1197">
        <v>43.5</v>
      </c>
      <c r="H1197">
        <v>46.3</v>
      </c>
      <c r="I1197" t="s">
        <v>16</v>
      </c>
      <c r="J1197">
        <v>49.05</v>
      </c>
      <c r="K1197">
        <v>68.900000000000006</v>
      </c>
      <c r="L1197">
        <v>46.15</v>
      </c>
      <c r="M1197">
        <v>62.25</v>
      </c>
      <c r="N1197">
        <v>5879.6</v>
      </c>
      <c r="O1197">
        <v>172</v>
      </c>
      <c r="P1197">
        <f>VLOOKUP($A1197,Sheet2!$A:$E,2,0)</f>
        <v>5846.9</v>
      </c>
      <c r="Q1197">
        <f>VLOOKUP($A1197,Sheet2!$A:$E,3,0)</f>
        <v>5886.1</v>
      </c>
      <c r="R1197">
        <f>VLOOKUP($A1197,Sheet2!$A:$E,4,0)</f>
        <v>5839.15</v>
      </c>
      <c r="S1197">
        <f>VLOOKUP($A1197,Sheet2!$A:$E,5,0)</f>
        <v>5879.6</v>
      </c>
      <c r="T1197">
        <f t="shared" si="344"/>
        <v>82.799999999999272</v>
      </c>
      <c r="U1197">
        <f t="shared" si="345"/>
        <v>73.150000000000006</v>
      </c>
      <c r="V1197">
        <f t="shared" si="346"/>
        <v>46.15</v>
      </c>
      <c r="W1197">
        <f t="shared" si="347"/>
        <v>29.600000000000364</v>
      </c>
      <c r="X1197" s="5">
        <f t="shared" si="348"/>
        <v>116</v>
      </c>
      <c r="Y1197">
        <f t="shared" si="349"/>
        <v>151.69999999999928</v>
      </c>
      <c r="Z1197">
        <f t="shared" si="350"/>
        <v>73.100000000000364</v>
      </c>
      <c r="AA1197">
        <f t="shared" si="351"/>
        <v>108.55</v>
      </c>
      <c r="AB1197">
        <f>IF(Z1197/X1197&lt;'model parameter'!$B$2,'model parameter'!$B$2,IF(Y1197/X1197&gt;'model parameter'!$B$1,'model parameter'!$B$1,AA1197/X1197))</f>
        <v>1.1100000000000001</v>
      </c>
      <c r="AC1197">
        <f t="shared" si="361"/>
        <v>77.628786831705426</v>
      </c>
      <c r="AD1197">
        <f t="shared" si="359"/>
        <v>14.935671980366367</v>
      </c>
      <c r="AF1197">
        <f t="shared" si="358"/>
        <v>0.63017241379310662</v>
      </c>
      <c r="AG1197">
        <f t="shared" si="352"/>
        <v>1.307758620689649</v>
      </c>
      <c r="AH1197" s="14">
        <f t="shared" si="353"/>
        <v>8753.0213569259995</v>
      </c>
      <c r="AI1197">
        <f t="shared" si="354"/>
        <v>9602.7707847431211</v>
      </c>
      <c r="AJ1197" s="14">
        <f t="shared" si="355"/>
        <v>849.74942781712161</v>
      </c>
      <c r="AK1197" s="14">
        <f t="shared" si="360"/>
        <v>137348.48001715084</v>
      </c>
      <c r="AL1197">
        <f t="shared" si="356"/>
        <v>1.0970806985572747</v>
      </c>
      <c r="AM1197">
        <f t="shared" si="362"/>
        <v>9.0847164345475313E-3</v>
      </c>
      <c r="AN1197" s="15">
        <f t="shared" si="357"/>
        <v>1</v>
      </c>
    </row>
    <row r="1198" spans="1:40" x14ac:dyDescent="0.25">
      <c r="A1198" s="2">
        <v>41260</v>
      </c>
      <c r="B1198" s="2">
        <v>41270</v>
      </c>
      <c r="C1198" t="s">
        <v>15</v>
      </c>
      <c r="D1198">
        <v>5900</v>
      </c>
      <c r="E1198">
        <v>51</v>
      </c>
      <c r="F1198">
        <v>61.9</v>
      </c>
      <c r="G1198">
        <v>49.8</v>
      </c>
      <c r="H1198">
        <v>57.65</v>
      </c>
      <c r="I1198" t="s">
        <v>16</v>
      </c>
      <c r="J1198">
        <v>55</v>
      </c>
      <c r="K1198">
        <v>58.2</v>
      </c>
      <c r="L1198">
        <v>45.35</v>
      </c>
      <c r="M1198">
        <v>49.05</v>
      </c>
      <c r="N1198">
        <v>5857.9</v>
      </c>
      <c r="O1198">
        <v>172</v>
      </c>
      <c r="P1198">
        <f>VLOOKUP($A1198,Sheet2!$A:$E,2,0)</f>
        <v>5860.5</v>
      </c>
      <c r="Q1198">
        <f>VLOOKUP($A1198,Sheet2!$A:$E,3,0)</f>
        <v>5886.05</v>
      </c>
      <c r="R1198">
        <f>VLOOKUP($A1198,Sheet2!$A:$E,4,0)</f>
        <v>5850.15</v>
      </c>
      <c r="S1198">
        <f>VLOOKUP($A1198,Sheet2!$A:$E,5,0)</f>
        <v>5857.9</v>
      </c>
      <c r="T1198">
        <f t="shared" si="344"/>
        <v>72.149999999999636</v>
      </c>
      <c r="U1198">
        <f t="shared" si="345"/>
        <v>61.9</v>
      </c>
      <c r="V1198">
        <f t="shared" si="346"/>
        <v>45.35</v>
      </c>
      <c r="W1198">
        <f t="shared" si="347"/>
        <v>35.850000000000364</v>
      </c>
      <c r="X1198" s="5">
        <f t="shared" si="348"/>
        <v>106</v>
      </c>
      <c r="Y1198">
        <f t="shared" si="349"/>
        <v>130.34999999999962</v>
      </c>
      <c r="Z1198">
        <f t="shared" si="350"/>
        <v>85.650000000000361</v>
      </c>
      <c r="AA1198">
        <f t="shared" si="351"/>
        <v>106.69999999999999</v>
      </c>
      <c r="AB1198">
        <f>IF(Z1198/X1198&lt;'model parameter'!$B$2,'model parameter'!$B$2,IF(Y1198/X1198&gt;'model parameter'!$B$1,'model parameter'!$B$1,AA1198/X1198))</f>
        <v>1.1100000000000001</v>
      </c>
      <c r="AC1198">
        <f t="shared" si="361"/>
        <v>86.167953383193037</v>
      </c>
      <c r="AD1198">
        <f t="shared" si="359"/>
        <v>15.045671980366366</v>
      </c>
      <c r="AF1198">
        <f t="shared" si="358"/>
        <v>0.8080188679245317</v>
      </c>
      <c r="AG1198">
        <f t="shared" si="352"/>
        <v>1.2297169811320718</v>
      </c>
      <c r="AH1198" s="14">
        <f t="shared" si="353"/>
        <v>8002.5195971909998</v>
      </c>
      <c r="AI1198">
        <f t="shared" si="354"/>
        <v>8770.8768329549202</v>
      </c>
      <c r="AJ1198" s="14">
        <f t="shared" si="355"/>
        <v>768.35723576392047</v>
      </c>
      <c r="AK1198" s="14">
        <f t="shared" si="360"/>
        <v>138116.83725291476</v>
      </c>
      <c r="AL1198">
        <f t="shared" si="356"/>
        <v>1.0960144147642732</v>
      </c>
      <c r="AM1198">
        <f t="shared" si="362"/>
        <v>9.9569801663099873E-3</v>
      </c>
      <c r="AN1198" s="15">
        <f t="shared" si="357"/>
        <v>1</v>
      </c>
    </row>
    <row r="1199" spans="1:40" x14ac:dyDescent="0.25">
      <c r="A1199" s="2">
        <v>41261</v>
      </c>
      <c r="B1199" s="2">
        <v>41270</v>
      </c>
      <c r="C1199" t="s">
        <v>15</v>
      </c>
      <c r="D1199">
        <v>5900</v>
      </c>
      <c r="E1199">
        <v>52</v>
      </c>
      <c r="F1199">
        <v>81</v>
      </c>
      <c r="G1199">
        <v>30.35</v>
      </c>
      <c r="H1199">
        <v>33.799999999999997</v>
      </c>
      <c r="I1199" t="s">
        <v>16</v>
      </c>
      <c r="J1199">
        <v>54.05</v>
      </c>
      <c r="K1199">
        <v>71.400000000000006</v>
      </c>
      <c r="L1199">
        <v>27.85</v>
      </c>
      <c r="M1199">
        <v>63</v>
      </c>
      <c r="N1199">
        <v>5896.8</v>
      </c>
      <c r="O1199">
        <v>172</v>
      </c>
      <c r="P1199">
        <f>VLOOKUP($A1199,Sheet2!$A:$E,2,0)</f>
        <v>5873.6</v>
      </c>
      <c r="Q1199">
        <f>VLOOKUP($A1199,Sheet2!$A:$E,3,0)</f>
        <v>5905.8</v>
      </c>
      <c r="R1199">
        <f>VLOOKUP($A1199,Sheet2!$A:$E,4,0)</f>
        <v>5823.15</v>
      </c>
      <c r="S1199">
        <f>VLOOKUP($A1199,Sheet2!$A:$E,5,0)</f>
        <v>5896.8</v>
      </c>
      <c r="T1199">
        <f t="shared" si="344"/>
        <v>65.599999999999454</v>
      </c>
      <c r="U1199">
        <f t="shared" si="345"/>
        <v>81</v>
      </c>
      <c r="V1199">
        <f t="shared" si="346"/>
        <v>27.85</v>
      </c>
      <c r="W1199">
        <f t="shared" si="347"/>
        <v>36.150000000000546</v>
      </c>
      <c r="X1199" s="5">
        <f t="shared" si="348"/>
        <v>106.05</v>
      </c>
      <c r="Y1199">
        <f t="shared" si="349"/>
        <v>136.99999999999946</v>
      </c>
      <c r="Z1199">
        <f t="shared" si="350"/>
        <v>66.50000000000054</v>
      </c>
      <c r="AA1199">
        <f t="shared" si="351"/>
        <v>96.8</v>
      </c>
      <c r="AB1199">
        <f>IF(Z1199/X1199&lt;'model parameter'!$B$2,'model parameter'!$B$2,IF(Y1199/X1199&gt;'model parameter'!$B$1,'model parameter'!$B$1,AA1199/X1199))</f>
        <v>1.1100000000000001</v>
      </c>
      <c r="AC1199">
        <f t="shared" si="361"/>
        <v>95.646428255344276</v>
      </c>
      <c r="AD1199">
        <f t="shared" si="359"/>
        <v>15.155671980366366</v>
      </c>
      <c r="AF1199">
        <f t="shared" si="358"/>
        <v>0.62706270627063221</v>
      </c>
      <c r="AG1199">
        <f t="shared" si="352"/>
        <v>1.2918434700612869</v>
      </c>
      <c r="AH1199" s="14">
        <f t="shared" si="353"/>
        <v>8006.2721059896739</v>
      </c>
      <c r="AI1199">
        <f t="shared" si="354"/>
        <v>8775.036302713861</v>
      </c>
      <c r="AJ1199" s="14">
        <f t="shared" si="355"/>
        <v>768.76419672418706</v>
      </c>
      <c r="AK1199" s="14">
        <f t="shared" si="360"/>
        <v>138885.60144963895</v>
      </c>
      <c r="AL1199">
        <f t="shared" si="356"/>
        <v>1.0960202434475161</v>
      </c>
      <c r="AM1199">
        <f t="shared" si="362"/>
        <v>1.0913051825881162E-2</v>
      </c>
      <c r="AN1199" s="15">
        <f t="shared" si="357"/>
        <v>1</v>
      </c>
    </row>
    <row r="1200" spans="1:40" x14ac:dyDescent="0.25">
      <c r="A1200" s="2">
        <v>41262</v>
      </c>
      <c r="B1200" s="2">
        <v>41270</v>
      </c>
      <c r="C1200" t="s">
        <v>15</v>
      </c>
      <c r="D1200">
        <v>5900</v>
      </c>
      <c r="E1200">
        <v>25</v>
      </c>
      <c r="F1200">
        <v>31.25</v>
      </c>
      <c r="G1200">
        <v>22.5</v>
      </c>
      <c r="H1200">
        <v>25.25</v>
      </c>
      <c r="I1200" t="s">
        <v>16</v>
      </c>
      <c r="J1200">
        <v>76.75</v>
      </c>
      <c r="K1200">
        <v>83</v>
      </c>
      <c r="L1200">
        <v>65.099999999999994</v>
      </c>
      <c r="M1200">
        <v>72.099999999999994</v>
      </c>
      <c r="N1200">
        <v>5929.6</v>
      </c>
      <c r="O1200">
        <v>172</v>
      </c>
      <c r="P1200">
        <f>VLOOKUP($A1200,Sheet2!$A:$E,2,0)</f>
        <v>5917.3</v>
      </c>
      <c r="Q1200">
        <f>VLOOKUP($A1200,Sheet2!$A:$E,3,0)</f>
        <v>5939.4</v>
      </c>
      <c r="R1200">
        <f>VLOOKUP($A1200,Sheet2!$A:$E,4,0)</f>
        <v>5910.8</v>
      </c>
      <c r="S1200">
        <f>VLOOKUP($A1200,Sheet2!$A:$E,5,0)</f>
        <v>5929.6</v>
      </c>
      <c r="T1200">
        <f t="shared" si="344"/>
        <v>43.600000000000364</v>
      </c>
      <c r="U1200">
        <f t="shared" si="345"/>
        <v>31.25</v>
      </c>
      <c r="V1200">
        <f t="shared" si="346"/>
        <v>65.099999999999994</v>
      </c>
      <c r="W1200">
        <f t="shared" si="347"/>
        <v>61.899999999999636</v>
      </c>
      <c r="X1200" s="5">
        <f t="shared" si="348"/>
        <v>101.75</v>
      </c>
      <c r="Y1200">
        <f t="shared" si="349"/>
        <v>126.60000000000036</v>
      </c>
      <c r="Z1200">
        <f t="shared" si="350"/>
        <v>84.399999999999636</v>
      </c>
      <c r="AA1200">
        <f t="shared" si="351"/>
        <v>97.35</v>
      </c>
      <c r="AB1200">
        <f>IF(Z1200/X1200&lt;'model parameter'!$B$2,'model parameter'!$B$2,IF(Y1200/X1200&gt;'model parameter'!$B$1,'model parameter'!$B$1,AA1200/X1200))</f>
        <v>1.1100000000000001</v>
      </c>
      <c r="AC1200">
        <f t="shared" si="361"/>
        <v>106.16753536343215</v>
      </c>
      <c r="AD1200">
        <f t="shared" si="359"/>
        <v>15.265671980366365</v>
      </c>
      <c r="AF1200">
        <f t="shared" si="358"/>
        <v>0.82948402948402589</v>
      </c>
      <c r="AG1200">
        <f t="shared" si="352"/>
        <v>1.2442260442260478</v>
      </c>
      <c r="AH1200" s="14">
        <f t="shared" si="353"/>
        <v>7683.5563493036243</v>
      </c>
      <c r="AI1200">
        <f t="shared" si="354"/>
        <v>8417.3219034449357</v>
      </c>
      <c r="AJ1200" s="14">
        <f t="shared" si="355"/>
        <v>733.76555414131144</v>
      </c>
      <c r="AK1200" s="14">
        <f t="shared" si="360"/>
        <v>139619.36700378027</v>
      </c>
      <c r="AL1200">
        <f t="shared" si="356"/>
        <v>1.0954981678774067</v>
      </c>
      <c r="AM1200">
        <f t="shared" si="362"/>
        <v>1.1955228281204001E-2</v>
      </c>
      <c r="AN1200" s="15">
        <f t="shared" si="357"/>
        <v>1</v>
      </c>
    </row>
    <row r="1201" spans="1:40" x14ac:dyDescent="0.25">
      <c r="A1201" s="2">
        <v>41263</v>
      </c>
      <c r="B1201" s="2">
        <v>41270</v>
      </c>
      <c r="C1201" t="s">
        <v>15</v>
      </c>
      <c r="D1201">
        <v>5900</v>
      </c>
      <c r="E1201">
        <v>23.4</v>
      </c>
      <c r="F1201">
        <v>44.25</v>
      </c>
      <c r="G1201">
        <v>20.75</v>
      </c>
      <c r="H1201">
        <v>26.5</v>
      </c>
      <c r="I1201" t="s">
        <v>16</v>
      </c>
      <c r="J1201">
        <v>65.900000000000006</v>
      </c>
      <c r="K1201">
        <v>72.849999999999994</v>
      </c>
      <c r="L1201">
        <v>41.75</v>
      </c>
      <c r="M1201">
        <v>58.25</v>
      </c>
      <c r="N1201">
        <v>5916.4</v>
      </c>
      <c r="O1201">
        <v>172</v>
      </c>
      <c r="P1201">
        <f>VLOOKUP($A1201,Sheet2!$A:$E,2,0)</f>
        <v>5934.45</v>
      </c>
      <c r="Q1201">
        <f>VLOOKUP($A1201,Sheet2!$A:$E,3,0)</f>
        <v>5937.6</v>
      </c>
      <c r="R1201">
        <f>VLOOKUP($A1201,Sheet2!$A:$E,4,0)</f>
        <v>5881.45</v>
      </c>
      <c r="S1201">
        <f>VLOOKUP($A1201,Sheet2!$A:$E,5,0)</f>
        <v>5916.4</v>
      </c>
      <c r="T1201">
        <f t="shared" si="344"/>
        <v>35.25</v>
      </c>
      <c r="U1201">
        <f t="shared" si="345"/>
        <v>44.25</v>
      </c>
      <c r="V1201">
        <f t="shared" si="346"/>
        <v>41.75</v>
      </c>
      <c r="W1201">
        <f t="shared" si="347"/>
        <v>58.350000000000364</v>
      </c>
      <c r="X1201" s="5">
        <f t="shared" si="348"/>
        <v>89.300000000000011</v>
      </c>
      <c r="Y1201">
        <f t="shared" si="349"/>
        <v>108.1</v>
      </c>
      <c r="Z1201">
        <f t="shared" si="350"/>
        <v>79.100000000000364</v>
      </c>
      <c r="AA1201">
        <f t="shared" si="351"/>
        <v>84.75</v>
      </c>
      <c r="AB1201">
        <f>IF(Z1201/X1201&lt;'model parameter'!$B$2,'model parameter'!$B$2,IF(Y1201/X1201&gt;'model parameter'!$B$1,'model parameter'!$B$1,AA1201/X1201))</f>
        <v>1.1100000000000001</v>
      </c>
      <c r="AC1201">
        <f t="shared" si="361"/>
        <v>117.8459642534097</v>
      </c>
      <c r="AD1201">
        <f t="shared" si="359"/>
        <v>15.375671980366365</v>
      </c>
      <c r="AF1201">
        <f t="shared" si="358"/>
        <v>0.8857782754759278</v>
      </c>
      <c r="AG1201">
        <f t="shared" si="352"/>
        <v>1.2105263157894735</v>
      </c>
      <c r="AH1201" s="14">
        <f t="shared" si="353"/>
        <v>6749.1816584335502</v>
      </c>
      <c r="AI1201">
        <f t="shared" si="354"/>
        <v>7381.6139334686277</v>
      </c>
      <c r="AJ1201" s="14">
        <f t="shared" si="355"/>
        <v>632.43227503507751</v>
      </c>
      <c r="AK1201" s="14">
        <f t="shared" si="360"/>
        <v>140251.79927881534</v>
      </c>
      <c r="AL1201">
        <f t="shared" si="356"/>
        <v>1.0937050307787777</v>
      </c>
      <c r="AM1201">
        <f t="shared" si="362"/>
        <v>1.3075493315261536E-2</v>
      </c>
      <c r="AN1201" s="15">
        <f t="shared" si="357"/>
        <v>1</v>
      </c>
    </row>
    <row r="1202" spans="1:40" x14ac:dyDescent="0.25">
      <c r="A1202" s="2">
        <v>41264</v>
      </c>
      <c r="B1202" s="2">
        <v>41270</v>
      </c>
      <c r="C1202" t="s">
        <v>15</v>
      </c>
      <c r="D1202">
        <v>5900</v>
      </c>
      <c r="E1202">
        <v>34.950000000000003</v>
      </c>
      <c r="F1202">
        <v>68.599999999999994</v>
      </c>
      <c r="G1202">
        <v>34.950000000000003</v>
      </c>
      <c r="H1202">
        <v>63.85</v>
      </c>
      <c r="I1202" t="s">
        <v>16</v>
      </c>
      <c r="J1202">
        <v>38.799999999999997</v>
      </c>
      <c r="K1202">
        <v>38.799999999999997</v>
      </c>
      <c r="L1202">
        <v>17.5</v>
      </c>
      <c r="M1202">
        <v>19.3</v>
      </c>
      <c r="N1202">
        <v>5847.7</v>
      </c>
      <c r="O1202">
        <v>172</v>
      </c>
      <c r="P1202">
        <f>VLOOKUP($A1202,Sheet2!$A:$E,2,0)</f>
        <v>5888</v>
      </c>
      <c r="Q1202">
        <f>VLOOKUP($A1202,Sheet2!$A:$E,3,0)</f>
        <v>5888</v>
      </c>
      <c r="R1202">
        <f>VLOOKUP($A1202,Sheet2!$A:$E,4,0)</f>
        <v>5841.65</v>
      </c>
      <c r="S1202">
        <f>VLOOKUP($A1202,Sheet2!$A:$E,5,0)</f>
        <v>5847.7</v>
      </c>
      <c r="T1202">
        <f t="shared" si="344"/>
        <v>50.800000000000182</v>
      </c>
      <c r="U1202">
        <f t="shared" si="345"/>
        <v>68.599999999999994</v>
      </c>
      <c r="V1202">
        <f t="shared" si="346"/>
        <v>17.5</v>
      </c>
      <c r="W1202">
        <f t="shared" si="347"/>
        <v>22.949999999999818</v>
      </c>
      <c r="X1202" s="5">
        <f t="shared" si="348"/>
        <v>73.75</v>
      </c>
      <c r="Y1202">
        <f t="shared" si="349"/>
        <v>89.600000000000179</v>
      </c>
      <c r="Z1202">
        <f t="shared" si="350"/>
        <v>57.899999999999821</v>
      </c>
      <c r="AA1202">
        <f t="shared" si="351"/>
        <v>83.15</v>
      </c>
      <c r="AB1202">
        <f>IF(Z1202/X1202&lt;'model parameter'!$B$2,'model parameter'!$B$2,IF(Y1202/X1202&gt;'model parameter'!$B$1,'model parameter'!$B$1,AA1202/X1202))</f>
        <v>1.1100000000000001</v>
      </c>
      <c r="AC1202">
        <f t="shared" si="361"/>
        <v>130.80902032128478</v>
      </c>
      <c r="AD1202">
        <f t="shared" si="359"/>
        <v>15.485671980366364</v>
      </c>
      <c r="AF1202">
        <f t="shared" si="358"/>
        <v>0.78508474576270948</v>
      </c>
      <c r="AG1202">
        <f t="shared" si="352"/>
        <v>1.2149152542372905</v>
      </c>
      <c r="AH1202" s="14">
        <f t="shared" si="353"/>
        <v>5582.1514220456238</v>
      </c>
      <c r="AI1202">
        <f t="shared" si="354"/>
        <v>6088.0188384379762</v>
      </c>
      <c r="AJ1202" s="14">
        <f t="shared" si="355"/>
        <v>505.86741639235242</v>
      </c>
      <c r="AK1202" s="14">
        <f t="shared" si="360"/>
        <v>140757.66669520768</v>
      </c>
      <c r="AL1202">
        <f t="shared" si="356"/>
        <v>1.0906223027907354</v>
      </c>
      <c r="AM1202">
        <f t="shared" si="362"/>
        <v>1.4260424629615404E-2</v>
      </c>
      <c r="AN1202" s="15">
        <f t="shared" si="357"/>
        <v>1</v>
      </c>
    </row>
    <row r="1203" spans="1:40" x14ac:dyDescent="0.25">
      <c r="A1203" s="2">
        <v>41267</v>
      </c>
      <c r="B1203" s="2">
        <v>41270</v>
      </c>
      <c r="C1203" t="s">
        <v>15</v>
      </c>
      <c r="D1203">
        <v>5900</v>
      </c>
      <c r="E1203">
        <v>51.5</v>
      </c>
      <c r="F1203">
        <v>58.35</v>
      </c>
      <c r="G1203">
        <v>41</v>
      </c>
      <c r="H1203">
        <v>46.65</v>
      </c>
      <c r="I1203" t="s">
        <v>16</v>
      </c>
      <c r="J1203">
        <v>23.55</v>
      </c>
      <c r="K1203">
        <v>24.35</v>
      </c>
      <c r="L1203">
        <v>12.5</v>
      </c>
      <c r="M1203">
        <v>14.25</v>
      </c>
      <c r="N1203">
        <v>5855.75</v>
      </c>
      <c r="O1203">
        <v>172</v>
      </c>
      <c r="P1203">
        <f>VLOOKUP($A1203,Sheet2!$A:$E,2,0)</f>
        <v>5869</v>
      </c>
      <c r="Q1203">
        <f>VLOOKUP($A1203,Sheet2!$A:$E,3,0)</f>
        <v>5871.9</v>
      </c>
      <c r="R1203">
        <f>VLOOKUP($A1203,Sheet2!$A:$E,4,0)</f>
        <v>5844.7</v>
      </c>
      <c r="S1203">
        <f>VLOOKUP($A1203,Sheet2!$A:$E,5,0)</f>
        <v>5855.75</v>
      </c>
      <c r="T1203">
        <f t="shared" si="344"/>
        <v>52.450000000000728</v>
      </c>
      <c r="U1203">
        <f t="shared" si="345"/>
        <v>58.35</v>
      </c>
      <c r="V1203">
        <f t="shared" si="346"/>
        <v>12.5</v>
      </c>
      <c r="W1203">
        <f t="shared" si="347"/>
        <v>12.899999999999636</v>
      </c>
      <c r="X1203" s="5">
        <f t="shared" si="348"/>
        <v>75.05</v>
      </c>
      <c r="Y1203">
        <f t="shared" si="349"/>
        <v>76.800000000000722</v>
      </c>
      <c r="Z1203">
        <f t="shared" si="350"/>
        <v>53.899999999999636</v>
      </c>
      <c r="AA1203">
        <f t="shared" si="351"/>
        <v>60.9</v>
      </c>
      <c r="AB1203">
        <f>IF(Z1203/X1203&lt;'model parameter'!$B$2,'model parameter'!$B$2,IF(Y1203/X1203&gt;'model parameter'!$B$1,'model parameter'!$B$1,AA1203/X1203))</f>
        <v>0.81145902731512332</v>
      </c>
      <c r="AC1203">
        <f t="shared" si="361"/>
        <v>106.14616039395395</v>
      </c>
      <c r="AD1203">
        <f t="shared" si="359"/>
        <v>15.297131007681488</v>
      </c>
      <c r="AF1203">
        <f t="shared" si="358"/>
        <v>0.71818787475016177</v>
      </c>
      <c r="AG1203">
        <f t="shared" si="352"/>
        <v>1.0233177881412487</v>
      </c>
      <c r="AH1203" s="14">
        <f t="shared" si="353"/>
        <v>5679.7166508111741</v>
      </c>
      <c r="AI1203">
        <f t="shared" si="354"/>
        <v>4516.9758686757996</v>
      </c>
      <c r="AJ1203" s="14">
        <f t="shared" si="355"/>
        <v>-1162.7407821353745</v>
      </c>
      <c r="AK1203" s="14">
        <f t="shared" si="360"/>
        <v>139594.92591307231</v>
      </c>
      <c r="AL1203">
        <f t="shared" si="356"/>
        <v>0.79528190337288873</v>
      </c>
      <c r="AM1203">
        <f t="shared" si="362"/>
        <v>1.1341057642346161E-2</v>
      </c>
      <c r="AN1203" s="15">
        <f t="shared" si="357"/>
        <v>0</v>
      </c>
    </row>
    <row r="1204" spans="1:40" s="9" customFormat="1" x14ac:dyDescent="0.25">
      <c r="A1204" s="7">
        <v>41269</v>
      </c>
      <c r="B1204" s="7">
        <v>41270</v>
      </c>
      <c r="C1204" t="s">
        <v>15</v>
      </c>
      <c r="D1204">
        <v>5900</v>
      </c>
      <c r="E1204">
        <v>41.9</v>
      </c>
      <c r="F1204">
        <v>44.05</v>
      </c>
      <c r="G1204">
        <v>10.1</v>
      </c>
      <c r="H1204">
        <v>12.25</v>
      </c>
      <c r="I1204" t="s">
        <v>16</v>
      </c>
      <c r="J1204">
        <v>14.4</v>
      </c>
      <c r="K1204">
        <v>37.5</v>
      </c>
      <c r="L1204">
        <v>10.95</v>
      </c>
      <c r="M1204">
        <v>26.35</v>
      </c>
      <c r="N1204">
        <v>5905.6</v>
      </c>
      <c r="O1204">
        <v>172</v>
      </c>
      <c r="P1204">
        <f>VLOOKUP($A1204,Sheet2!$A:$E,2,0)</f>
        <v>5864.95</v>
      </c>
      <c r="Q1204">
        <f>VLOOKUP($A1204,Sheet2!$A:$E,3,0)</f>
        <v>5917.3</v>
      </c>
      <c r="R1204">
        <f>VLOOKUP($A1204,Sheet2!$A:$E,4,0)</f>
        <v>5859.55</v>
      </c>
      <c r="S1204">
        <f>VLOOKUP($A1204,Sheet2!$A:$E,5,0)</f>
        <v>5905.6</v>
      </c>
      <c r="T1204">
        <f t="shared" si="344"/>
        <v>20.199999999999818</v>
      </c>
      <c r="U1204">
        <f t="shared" si="345"/>
        <v>44.05</v>
      </c>
      <c r="V1204">
        <f t="shared" si="346"/>
        <v>10.95</v>
      </c>
      <c r="W1204">
        <f t="shared" si="347"/>
        <v>27.400000000000546</v>
      </c>
      <c r="X1204" s="8">
        <f t="shared" si="348"/>
        <v>56.3</v>
      </c>
      <c r="Y1204" s="9">
        <f t="shared" si="349"/>
        <v>57.699999999999818</v>
      </c>
      <c r="Z1204" s="9">
        <f t="shared" si="350"/>
        <v>37.500000000000547</v>
      </c>
      <c r="AA1204" s="9">
        <f t="shared" si="351"/>
        <v>38.6</v>
      </c>
      <c r="AB1204">
        <f>IF(Z1204/X1204&lt;'model parameter'!$B$2,'model parameter'!$B$2,IF(Y1204/X1204&gt;'model parameter'!$B$1,'model parameter'!$B$1,AA1204/X1204))</f>
        <v>0.68561278863232689</v>
      </c>
      <c r="AC1204" s="9">
        <f t="shared" si="361"/>
        <v>72.775165030313019</v>
      </c>
      <c r="AD1204">
        <f t="shared" si="359"/>
        <v>14.982743796313814</v>
      </c>
      <c r="AE1204" s="9">
        <f t="shared" ref="AE1204:AE1205" si="363">WEEKDAY(A1204)</f>
        <v>4</v>
      </c>
      <c r="AF1204">
        <f t="shared" si="358"/>
        <v>0.66607460035524957</v>
      </c>
      <c r="AG1204">
        <f t="shared" si="352"/>
        <v>1.0248667850799258</v>
      </c>
      <c r="AH1204" s="14">
        <f t="shared" si="353"/>
        <v>4272.5258513080489</v>
      </c>
      <c r="AI1204">
        <f t="shared" si="354"/>
        <v>2845.6934249932001</v>
      </c>
      <c r="AJ1204" s="14">
        <f t="shared" si="355"/>
        <v>-1426.8324263148488</v>
      </c>
      <c r="AK1204" s="14">
        <f t="shared" si="360"/>
        <v>138168.09348675745</v>
      </c>
      <c r="AL1204">
        <f t="shared" si="356"/>
        <v>0.66604475292337462</v>
      </c>
      <c r="AM1204" s="9">
        <f t="shared" si="362"/>
        <v>7.5536519352861981E-3</v>
      </c>
      <c r="AN1204" s="15">
        <f t="shared" si="357"/>
        <v>0</v>
      </c>
    </row>
    <row r="1205" spans="1:40" s="9" customFormat="1" x14ac:dyDescent="0.25">
      <c r="A1205" s="7">
        <v>41270</v>
      </c>
      <c r="B1205" s="7">
        <v>41270</v>
      </c>
      <c r="C1205" t="s">
        <v>15</v>
      </c>
      <c r="D1205">
        <v>5900</v>
      </c>
      <c r="E1205">
        <v>8</v>
      </c>
      <c r="F1205">
        <v>29</v>
      </c>
      <c r="G1205">
        <v>3.3</v>
      </c>
      <c r="H1205">
        <v>21.85</v>
      </c>
      <c r="I1205" t="s">
        <v>16</v>
      </c>
      <c r="J1205">
        <v>28.6</v>
      </c>
      <c r="K1205">
        <v>29.8</v>
      </c>
      <c r="L1205">
        <v>0.05</v>
      </c>
      <c r="M1205">
        <v>0.55000000000000004</v>
      </c>
      <c r="N1205">
        <v>5870.1</v>
      </c>
      <c r="O1205">
        <v>172</v>
      </c>
      <c r="P1205">
        <f>VLOOKUP($A1205,Sheet2!$A:$E,2,0)</f>
        <v>5930.2</v>
      </c>
      <c r="Q1205">
        <f>VLOOKUP($A1205,Sheet2!$A:$E,3,0)</f>
        <v>5930.8</v>
      </c>
      <c r="R1205">
        <f>VLOOKUP($A1205,Sheet2!$A:$E,4,0)</f>
        <v>5864.7</v>
      </c>
      <c r="S1205">
        <f>VLOOKUP($A1205,Sheet2!$A:$E,5,0)</f>
        <v>5870.1</v>
      </c>
      <c r="T1205">
        <f t="shared" si="344"/>
        <v>3.3</v>
      </c>
      <c r="U1205">
        <f t="shared" si="345"/>
        <v>29</v>
      </c>
      <c r="V1205">
        <f t="shared" si="346"/>
        <v>0.05</v>
      </c>
      <c r="W1205">
        <f t="shared" si="347"/>
        <v>29.8</v>
      </c>
      <c r="X1205" s="8">
        <f t="shared" si="348"/>
        <v>36.6</v>
      </c>
      <c r="Y1205" s="9">
        <f t="shared" si="349"/>
        <v>36.6</v>
      </c>
      <c r="Z1205" s="9">
        <f t="shared" si="350"/>
        <v>22.400000000000002</v>
      </c>
      <c r="AA1205" s="9">
        <f t="shared" si="351"/>
        <v>22.400000000000002</v>
      </c>
      <c r="AB1205">
        <f>IF(Z1205/X1205&lt;'model parameter'!$B$2,'model parameter'!$B$2,IF(Y1205/X1205&gt;'model parameter'!$B$1,'model parameter'!$B$1,AA1205/X1205))</f>
        <v>0.61202185792349728</v>
      </c>
      <c r="AC1205" s="9">
        <f t="shared" si="361"/>
        <v>44.539991712541301</v>
      </c>
      <c r="AD1205">
        <f t="shared" si="359"/>
        <v>14.594765654237312</v>
      </c>
      <c r="AE1205" s="9">
        <f t="shared" si="363"/>
        <v>5</v>
      </c>
      <c r="AF1205">
        <f t="shared" si="358"/>
        <v>0.61202185792349728</v>
      </c>
      <c r="AG1205">
        <f t="shared" si="352"/>
        <v>1</v>
      </c>
      <c r="AH1205" s="14">
        <f t="shared" si="353"/>
        <v>2794.0373846300995</v>
      </c>
      <c r="AI1205">
        <f t="shared" si="354"/>
        <v>1631.5779277888</v>
      </c>
      <c r="AJ1205" s="14">
        <f t="shared" si="355"/>
        <v>-1162.4594568412995</v>
      </c>
      <c r="AK1205" s="14">
        <f t="shared" si="360"/>
        <v>137005.63402991617</v>
      </c>
      <c r="AL1205">
        <f t="shared" si="356"/>
        <v>0.58394992735746931</v>
      </c>
      <c r="AM1205" s="9">
        <f t="shared" si="362"/>
        <v>4.4109544988939825E-3</v>
      </c>
      <c r="AN1205" s="15">
        <f t="shared" si="357"/>
        <v>0</v>
      </c>
    </row>
    <row r="1206" spans="1:40" x14ac:dyDescent="0.25">
      <c r="A1206" s="2">
        <v>41271</v>
      </c>
      <c r="B1206" s="2">
        <v>41305</v>
      </c>
      <c r="C1206" t="s">
        <v>15</v>
      </c>
      <c r="D1206">
        <v>5900</v>
      </c>
      <c r="E1206">
        <v>77</v>
      </c>
      <c r="F1206">
        <v>78.45</v>
      </c>
      <c r="G1206">
        <v>65</v>
      </c>
      <c r="H1206">
        <v>66.95</v>
      </c>
      <c r="I1206" t="s">
        <v>16</v>
      </c>
      <c r="J1206">
        <v>113</v>
      </c>
      <c r="K1206">
        <v>124.8</v>
      </c>
      <c r="L1206">
        <v>106.5</v>
      </c>
      <c r="M1206">
        <v>121.3</v>
      </c>
      <c r="N1206">
        <v>5908.35</v>
      </c>
      <c r="O1206">
        <v>190</v>
      </c>
      <c r="P1206">
        <f>VLOOKUP($A1206,Sheet2!$A:$E,2,0)</f>
        <v>5887.15</v>
      </c>
      <c r="Q1206">
        <f>VLOOKUP($A1206,Sheet2!$A:$E,3,0)</f>
        <v>5915.75</v>
      </c>
      <c r="R1206">
        <f>VLOOKUP($A1206,Sheet2!$A:$E,4,0)</f>
        <v>5879.5</v>
      </c>
      <c r="S1206">
        <f>VLOOKUP($A1206,Sheet2!$A:$E,5,0)</f>
        <v>5908.35</v>
      </c>
      <c r="T1206">
        <f t="shared" si="344"/>
        <v>109.05000000000018</v>
      </c>
      <c r="U1206">
        <f t="shared" si="345"/>
        <v>78.45</v>
      </c>
      <c r="V1206">
        <f t="shared" si="346"/>
        <v>106.5</v>
      </c>
      <c r="W1206">
        <f t="shared" si="347"/>
        <v>80.75</v>
      </c>
      <c r="X1206" s="5">
        <f t="shared" si="348"/>
        <v>190</v>
      </c>
      <c r="Y1206">
        <f t="shared" si="349"/>
        <v>233.85000000000019</v>
      </c>
      <c r="Z1206">
        <f t="shared" si="350"/>
        <v>145.75</v>
      </c>
      <c r="AA1206">
        <f t="shared" si="351"/>
        <v>188.25</v>
      </c>
      <c r="AB1206">
        <f>IF(Z1206/X1206&lt;'model parameter'!$B$2,'model parameter'!$B$2,IF(Y1206/X1206&gt;'model parameter'!$B$1,'model parameter'!$B$1,AA1206/X1206))</f>
        <v>1.1100000000000001</v>
      </c>
      <c r="AC1206">
        <f t="shared" si="361"/>
        <v>49.439390800920847</v>
      </c>
      <c r="AD1206">
        <f t="shared" si="359"/>
        <v>14.704765654237312</v>
      </c>
      <c r="AF1206">
        <f t="shared" si="358"/>
        <v>0.76710526315789473</v>
      </c>
      <c r="AG1206">
        <f t="shared" si="352"/>
        <v>1.2307894736842115</v>
      </c>
      <c r="AH1206" s="14">
        <f t="shared" si="353"/>
        <v>14306.734378965</v>
      </c>
      <c r="AI1206">
        <f t="shared" si="354"/>
        <v>15758.786027975799</v>
      </c>
      <c r="AJ1206" s="14">
        <f t="shared" si="355"/>
        <v>1452.0516490107984</v>
      </c>
      <c r="AK1206" s="14">
        <f t="shared" si="360"/>
        <v>138457.68567892697</v>
      </c>
      <c r="AL1206">
        <f t="shared" si="356"/>
        <v>1.1014942760904074</v>
      </c>
      <c r="AM1206">
        <f t="shared" si="362"/>
        <v>4.8586411326269532E-3</v>
      </c>
      <c r="AN1206" s="15">
        <f t="shared" si="357"/>
        <v>1</v>
      </c>
    </row>
    <row r="1207" spans="1:40" x14ac:dyDescent="0.25">
      <c r="A1207" s="2">
        <v>41274</v>
      </c>
      <c r="B1207" s="2">
        <v>41305</v>
      </c>
      <c r="C1207" t="s">
        <v>15</v>
      </c>
      <c r="D1207">
        <v>5900</v>
      </c>
      <c r="E1207">
        <v>64</v>
      </c>
      <c r="F1207">
        <v>73.3</v>
      </c>
      <c r="G1207">
        <v>63.6</v>
      </c>
      <c r="H1207">
        <v>70.400000000000006</v>
      </c>
      <c r="I1207" t="s">
        <v>16</v>
      </c>
      <c r="J1207">
        <v>124.7</v>
      </c>
      <c r="K1207">
        <v>131.5</v>
      </c>
      <c r="L1207">
        <v>116.15</v>
      </c>
      <c r="M1207">
        <v>122.45</v>
      </c>
      <c r="N1207">
        <v>5905.1</v>
      </c>
      <c r="O1207">
        <v>190</v>
      </c>
      <c r="P1207">
        <f>VLOOKUP($A1207,Sheet2!$A:$E,2,0)</f>
        <v>5901.2</v>
      </c>
      <c r="Q1207">
        <f>VLOOKUP($A1207,Sheet2!$A:$E,3,0)</f>
        <v>5919</v>
      </c>
      <c r="R1207">
        <f>VLOOKUP($A1207,Sheet2!$A:$E,4,0)</f>
        <v>5897.15</v>
      </c>
      <c r="S1207">
        <f>VLOOKUP($A1207,Sheet2!$A:$E,5,0)</f>
        <v>5905.1</v>
      </c>
      <c r="T1207">
        <f t="shared" si="344"/>
        <v>112.5</v>
      </c>
      <c r="U1207">
        <f t="shared" si="345"/>
        <v>73.3</v>
      </c>
      <c r="V1207">
        <f t="shared" si="346"/>
        <v>116.15</v>
      </c>
      <c r="W1207">
        <f t="shared" si="347"/>
        <v>82.600000000000364</v>
      </c>
      <c r="X1207" s="5">
        <f t="shared" si="348"/>
        <v>188.7</v>
      </c>
      <c r="Y1207">
        <f t="shared" si="349"/>
        <v>244</v>
      </c>
      <c r="Z1207">
        <f t="shared" si="350"/>
        <v>146.20000000000036</v>
      </c>
      <c r="AA1207">
        <f t="shared" si="351"/>
        <v>192.85000000000002</v>
      </c>
      <c r="AB1207">
        <f>IF(Z1207/X1207&lt;'model parameter'!$B$2,'model parameter'!$B$2,IF(Y1207/X1207&gt;'model parameter'!$B$1,'model parameter'!$B$1,AA1207/X1207))</f>
        <v>1.1100000000000001</v>
      </c>
      <c r="AC1207">
        <f t="shared" si="361"/>
        <v>54.877723789022149</v>
      </c>
      <c r="AD1207">
        <f t="shared" si="359"/>
        <v>14.814765654237311</v>
      </c>
      <c r="AF1207">
        <f t="shared" si="358"/>
        <v>0.77477477477477674</v>
      </c>
      <c r="AG1207">
        <f t="shared" si="352"/>
        <v>1.293057763645999</v>
      </c>
      <c r="AH1207" s="14">
        <f t="shared" si="353"/>
        <v>14209.169150199448</v>
      </c>
      <c r="AI1207">
        <f t="shared" si="354"/>
        <v>15650.639814243332</v>
      </c>
      <c r="AJ1207" s="14">
        <f t="shared" si="355"/>
        <v>1441.4706640438835</v>
      </c>
      <c r="AK1207" s="14">
        <f t="shared" si="360"/>
        <v>139899.15634297085</v>
      </c>
      <c r="AL1207">
        <f t="shared" si="356"/>
        <v>1.101446513079454</v>
      </c>
      <c r="AM1207">
        <f t="shared" si="362"/>
        <v>5.351533333836366E-3</v>
      </c>
      <c r="AN1207" s="15">
        <f t="shared" si="357"/>
        <v>1</v>
      </c>
    </row>
    <row r="1208" spans="1:40" x14ac:dyDescent="0.25">
      <c r="A1208" s="2">
        <v>41275</v>
      </c>
      <c r="B1208" s="2">
        <v>41305</v>
      </c>
      <c r="C1208" t="s">
        <v>15</v>
      </c>
      <c r="D1208">
        <v>5900</v>
      </c>
      <c r="E1208">
        <v>61</v>
      </c>
      <c r="F1208">
        <v>61.45</v>
      </c>
      <c r="G1208">
        <v>43.15</v>
      </c>
      <c r="H1208">
        <v>44.4</v>
      </c>
      <c r="I1208" t="s">
        <v>16</v>
      </c>
      <c r="J1208">
        <v>136.5</v>
      </c>
      <c r="K1208">
        <v>158.5</v>
      </c>
      <c r="L1208">
        <v>132</v>
      </c>
      <c r="M1208">
        <v>151.44999999999999</v>
      </c>
      <c r="N1208">
        <v>5950.85</v>
      </c>
      <c r="O1208">
        <v>190</v>
      </c>
      <c r="P1208">
        <f>VLOOKUP($A1208,Sheet2!$A:$E,2,0)</f>
        <v>5937.65</v>
      </c>
      <c r="Q1208">
        <f>VLOOKUP($A1208,Sheet2!$A:$E,3,0)</f>
        <v>5963.9</v>
      </c>
      <c r="R1208">
        <f>VLOOKUP($A1208,Sheet2!$A:$E,4,0)</f>
        <v>5935.2</v>
      </c>
      <c r="S1208">
        <f>VLOOKUP($A1208,Sheet2!$A:$E,5,0)</f>
        <v>5950.85</v>
      </c>
      <c r="T1208">
        <f t="shared" si="344"/>
        <v>94.600000000000364</v>
      </c>
      <c r="U1208">
        <f t="shared" si="345"/>
        <v>61.45</v>
      </c>
      <c r="V1208">
        <f t="shared" si="346"/>
        <v>132</v>
      </c>
      <c r="W1208">
        <f t="shared" si="347"/>
        <v>107.04999999999927</v>
      </c>
      <c r="X1208" s="5">
        <f t="shared" si="348"/>
        <v>197.5</v>
      </c>
      <c r="Y1208">
        <f t="shared" si="349"/>
        <v>253.10000000000036</v>
      </c>
      <c r="Z1208">
        <f t="shared" si="350"/>
        <v>150.19999999999928</v>
      </c>
      <c r="AA1208">
        <f t="shared" si="351"/>
        <v>195.85</v>
      </c>
      <c r="AB1208">
        <f>IF(Z1208/X1208&lt;'model parameter'!$B$2,'model parameter'!$B$2,IF(Y1208/X1208&gt;'model parameter'!$B$1,'model parameter'!$B$1,AA1208/X1208))</f>
        <v>1.1100000000000001</v>
      </c>
      <c r="AC1208">
        <f t="shared" si="361"/>
        <v>60.91427340581459</v>
      </c>
      <c r="AD1208">
        <f t="shared" si="359"/>
        <v>14.92476565423731</v>
      </c>
      <c r="AF1208">
        <f t="shared" si="358"/>
        <v>0.76050632911392035</v>
      </c>
      <c r="AG1208">
        <f t="shared" si="352"/>
        <v>1.2815189873417741</v>
      </c>
      <c r="AH1208" s="14">
        <f t="shared" si="353"/>
        <v>14869.61069876625</v>
      </c>
      <c r="AI1208">
        <f t="shared" si="354"/>
        <v>16382.706491816949</v>
      </c>
      <c r="AJ1208" s="14">
        <f t="shared" si="355"/>
        <v>1513.0957930506993</v>
      </c>
      <c r="AK1208" s="14">
        <f t="shared" si="360"/>
        <v>141412.25213602156</v>
      </c>
      <c r="AL1208">
        <f t="shared" si="356"/>
        <v>1.1017575929661858</v>
      </c>
      <c r="AM1208">
        <f t="shared" si="362"/>
        <v>5.8960924845658626E-3</v>
      </c>
      <c r="AN1208" s="15">
        <f t="shared" si="357"/>
        <v>1</v>
      </c>
    </row>
    <row r="1209" spans="1:40" x14ac:dyDescent="0.25">
      <c r="A1209" s="2">
        <v>41276</v>
      </c>
      <c r="B1209" s="2">
        <v>41305</v>
      </c>
      <c r="C1209" t="s">
        <v>15</v>
      </c>
      <c r="D1209">
        <v>5900</v>
      </c>
      <c r="E1209">
        <v>35</v>
      </c>
      <c r="F1209">
        <v>38.65</v>
      </c>
      <c r="G1209">
        <v>29.95</v>
      </c>
      <c r="H1209">
        <v>35.549999999999997</v>
      </c>
      <c r="I1209" t="s">
        <v>16</v>
      </c>
      <c r="J1209">
        <v>159</v>
      </c>
      <c r="K1209">
        <v>180</v>
      </c>
      <c r="L1209">
        <v>159</v>
      </c>
      <c r="M1209">
        <v>168.8</v>
      </c>
      <c r="N1209">
        <v>5993.25</v>
      </c>
      <c r="O1209">
        <v>190</v>
      </c>
      <c r="P1209">
        <f>VLOOKUP($A1209,Sheet2!$A:$E,2,0)</f>
        <v>5982.6</v>
      </c>
      <c r="Q1209">
        <f>VLOOKUP($A1209,Sheet2!$A:$E,3,0)</f>
        <v>6006.05</v>
      </c>
      <c r="R1209">
        <f>VLOOKUP($A1209,Sheet2!$A:$E,4,0)</f>
        <v>5982</v>
      </c>
      <c r="S1209">
        <f>VLOOKUP($A1209,Sheet2!$A:$E,5,0)</f>
        <v>5993.25</v>
      </c>
      <c r="T1209">
        <f t="shared" si="344"/>
        <v>73.949999999999818</v>
      </c>
      <c r="U1209">
        <f t="shared" si="345"/>
        <v>38.65</v>
      </c>
      <c r="V1209">
        <f t="shared" si="346"/>
        <v>159</v>
      </c>
      <c r="W1209">
        <f t="shared" si="347"/>
        <v>136</v>
      </c>
      <c r="X1209" s="5">
        <f t="shared" si="348"/>
        <v>194</v>
      </c>
      <c r="Y1209">
        <f t="shared" si="349"/>
        <v>253.94999999999982</v>
      </c>
      <c r="Z1209">
        <f t="shared" si="350"/>
        <v>165.95</v>
      </c>
      <c r="AA1209">
        <f t="shared" si="351"/>
        <v>204.35000000000002</v>
      </c>
      <c r="AB1209">
        <f>IF(Z1209/X1209&lt;'model parameter'!$B$2,'model parameter'!$B$2,IF(Y1209/X1209&gt;'model parameter'!$B$1,'model parameter'!$B$1,AA1209/X1209))</f>
        <v>1.1100000000000001</v>
      </c>
      <c r="AC1209">
        <f t="shared" si="361"/>
        <v>67.614843480454198</v>
      </c>
      <c r="AD1209">
        <f t="shared" si="359"/>
        <v>15.03476565423731</v>
      </c>
      <c r="AF1209">
        <f t="shared" si="358"/>
        <v>0.85541237113402058</v>
      </c>
      <c r="AG1209">
        <f t="shared" si="352"/>
        <v>1.3090206185567002</v>
      </c>
      <c r="AH1209" s="14">
        <f t="shared" si="353"/>
        <v>14606.935082859</v>
      </c>
      <c r="AI1209">
        <f t="shared" si="354"/>
        <v>16091.543608691081</v>
      </c>
      <c r="AJ1209" s="14">
        <f t="shared" si="355"/>
        <v>1484.6085258320818</v>
      </c>
      <c r="AK1209" s="14">
        <f t="shared" si="360"/>
        <v>142896.86066185363</v>
      </c>
      <c r="AL1209">
        <f t="shared" si="356"/>
        <v>1.10163723720346</v>
      </c>
      <c r="AM1209">
        <f t="shared" si="362"/>
        <v>6.4953550349932205E-3</v>
      </c>
      <c r="AN1209" s="15">
        <f t="shared" si="357"/>
        <v>1</v>
      </c>
    </row>
    <row r="1210" spans="1:40" x14ac:dyDescent="0.25">
      <c r="A1210" s="2">
        <v>41277</v>
      </c>
      <c r="B1210" s="2">
        <v>41305</v>
      </c>
      <c r="C1210" t="s">
        <v>15</v>
      </c>
      <c r="D1210">
        <v>5900</v>
      </c>
      <c r="E1210">
        <v>30.85</v>
      </c>
      <c r="F1210">
        <v>38.5</v>
      </c>
      <c r="G1210">
        <v>28.85</v>
      </c>
      <c r="H1210">
        <v>32.9</v>
      </c>
      <c r="I1210" t="s">
        <v>16</v>
      </c>
      <c r="J1210">
        <v>179</v>
      </c>
      <c r="K1210">
        <v>183</v>
      </c>
      <c r="L1210">
        <v>162</v>
      </c>
      <c r="M1210">
        <v>168.75</v>
      </c>
      <c r="N1210">
        <v>6009.5</v>
      </c>
      <c r="O1210">
        <v>190</v>
      </c>
      <c r="P1210">
        <f>VLOOKUP($A1210,Sheet2!$A:$E,2,0)</f>
        <v>6015.8</v>
      </c>
      <c r="Q1210">
        <f>VLOOKUP($A1210,Sheet2!$A:$E,3,0)</f>
        <v>6017</v>
      </c>
      <c r="R1210">
        <f>VLOOKUP($A1210,Sheet2!$A:$E,4,0)</f>
        <v>5986.55</v>
      </c>
      <c r="S1210">
        <f>VLOOKUP($A1210,Sheet2!$A:$E,5,0)</f>
        <v>6009.5</v>
      </c>
      <c r="T1210">
        <f t="shared" si="344"/>
        <v>66</v>
      </c>
      <c r="U1210">
        <f t="shared" si="345"/>
        <v>38.5</v>
      </c>
      <c r="V1210">
        <f t="shared" si="346"/>
        <v>162</v>
      </c>
      <c r="W1210">
        <f t="shared" si="347"/>
        <v>145.85000000000036</v>
      </c>
      <c r="X1210" s="5">
        <f t="shared" si="348"/>
        <v>209.85</v>
      </c>
      <c r="Y1210">
        <f t="shared" si="349"/>
        <v>249</v>
      </c>
      <c r="Z1210">
        <f t="shared" si="350"/>
        <v>174.70000000000036</v>
      </c>
      <c r="AA1210">
        <f t="shared" si="351"/>
        <v>201.65</v>
      </c>
      <c r="AB1210">
        <f>IF(Z1210/X1210&lt;'model parameter'!$B$2,'model parameter'!$B$2,IF(Y1210/X1210&gt;'model parameter'!$B$1,'model parameter'!$B$1,AA1210/X1210))</f>
        <v>1.1100000000000001</v>
      </c>
      <c r="AC1210">
        <f t="shared" si="361"/>
        <v>75.052476263304172</v>
      </c>
      <c r="AD1210">
        <f t="shared" si="359"/>
        <v>15.144765654237309</v>
      </c>
      <c r="AF1210">
        <f t="shared" si="358"/>
        <v>0.83249940433643255</v>
      </c>
      <c r="AG1210">
        <f t="shared" si="352"/>
        <v>1.1865618298784846</v>
      </c>
      <c r="AH1210" s="14">
        <f t="shared" si="353"/>
        <v>15796.480372038975</v>
      </c>
      <c r="AI1210">
        <f t="shared" si="354"/>
        <v>17410.095522275376</v>
      </c>
      <c r="AJ1210" s="14">
        <f t="shared" si="355"/>
        <v>1613.615150236401</v>
      </c>
      <c r="AK1210" s="14">
        <f t="shared" si="360"/>
        <v>144510.47581209004</v>
      </c>
      <c r="AL1210">
        <f t="shared" si="356"/>
        <v>1.1021502962832548</v>
      </c>
      <c r="AM1210">
        <f t="shared" si="362"/>
        <v>7.1588574762827088E-3</v>
      </c>
      <c r="AN1210" s="15">
        <f t="shared" si="357"/>
        <v>1</v>
      </c>
    </row>
    <row r="1211" spans="1:40" x14ac:dyDescent="0.25">
      <c r="A1211" s="2">
        <v>41278</v>
      </c>
      <c r="B1211" s="2">
        <v>41305</v>
      </c>
      <c r="C1211" t="s">
        <v>15</v>
      </c>
      <c r="D1211">
        <v>5900</v>
      </c>
      <c r="E1211">
        <v>35</v>
      </c>
      <c r="F1211">
        <v>38.049999999999997</v>
      </c>
      <c r="G1211">
        <v>27.55</v>
      </c>
      <c r="H1211">
        <v>28.85</v>
      </c>
      <c r="I1211" t="s">
        <v>16</v>
      </c>
      <c r="J1211">
        <v>164.7</v>
      </c>
      <c r="K1211">
        <v>176</v>
      </c>
      <c r="L1211">
        <v>148</v>
      </c>
      <c r="M1211">
        <v>172.65</v>
      </c>
      <c r="N1211">
        <v>6016.15</v>
      </c>
      <c r="O1211">
        <v>190</v>
      </c>
      <c r="P1211">
        <f>VLOOKUP($A1211,Sheet2!$A:$E,2,0)</f>
        <v>6011.95</v>
      </c>
      <c r="Q1211">
        <f>VLOOKUP($A1211,Sheet2!$A:$E,3,0)</f>
        <v>6020.75</v>
      </c>
      <c r="R1211">
        <f>VLOOKUP($A1211,Sheet2!$A:$E,4,0)</f>
        <v>5981.55</v>
      </c>
      <c r="S1211">
        <f>VLOOKUP($A1211,Sheet2!$A:$E,5,0)</f>
        <v>6016.15</v>
      </c>
      <c r="T1211">
        <f t="shared" si="344"/>
        <v>55.25</v>
      </c>
      <c r="U1211">
        <f t="shared" si="345"/>
        <v>38.049999999999997</v>
      </c>
      <c r="V1211">
        <f t="shared" si="346"/>
        <v>148</v>
      </c>
      <c r="W1211">
        <f t="shared" si="347"/>
        <v>148.30000000000018</v>
      </c>
      <c r="X1211" s="5">
        <f t="shared" si="348"/>
        <v>199.7</v>
      </c>
      <c r="Y1211">
        <f t="shared" si="349"/>
        <v>231.25</v>
      </c>
      <c r="Z1211">
        <f t="shared" si="350"/>
        <v>175.85000000000019</v>
      </c>
      <c r="AA1211">
        <f t="shared" si="351"/>
        <v>201.5</v>
      </c>
      <c r="AB1211">
        <f>IF(Z1211/X1211&lt;'model parameter'!$B$2,'model parameter'!$B$2,IF(Y1211/X1211&gt;'model parameter'!$B$1,'model parameter'!$B$1,AA1211/X1211))</f>
        <v>1.1100000000000001</v>
      </c>
      <c r="AC1211">
        <f t="shared" si="361"/>
        <v>83.308248652267636</v>
      </c>
      <c r="AD1211">
        <f t="shared" si="359"/>
        <v>15.254765654237309</v>
      </c>
      <c r="AF1211">
        <f t="shared" si="358"/>
        <v>0.88057085628442766</v>
      </c>
      <c r="AG1211">
        <f t="shared" si="352"/>
        <v>1.1579869804707061</v>
      </c>
      <c r="AH1211" s="14">
        <f t="shared" si="353"/>
        <v>15034.721085907948</v>
      </c>
      <c r="AI1211">
        <f t="shared" si="354"/>
        <v>16565.723161210357</v>
      </c>
      <c r="AJ1211" s="14">
        <f t="shared" si="355"/>
        <v>1531.0020753024091</v>
      </c>
      <c r="AK1211" s="14">
        <f t="shared" si="360"/>
        <v>146041.47788739245</v>
      </c>
      <c r="AL1211">
        <f t="shared" si="356"/>
        <v>1.1018310926125139</v>
      </c>
      <c r="AM1211">
        <f t="shared" si="362"/>
        <v>7.88785175494984E-3</v>
      </c>
      <c r="AN1211" s="15">
        <f t="shared" si="357"/>
        <v>1</v>
      </c>
    </row>
    <row r="1212" spans="1:40" x14ac:dyDescent="0.25">
      <c r="A1212" s="2">
        <v>41281</v>
      </c>
      <c r="B1212" s="2">
        <v>41305</v>
      </c>
      <c r="C1212" t="s">
        <v>15</v>
      </c>
      <c r="D1212">
        <v>5900</v>
      </c>
      <c r="E1212">
        <v>27.45</v>
      </c>
      <c r="F1212">
        <v>35</v>
      </c>
      <c r="G1212">
        <v>25.4</v>
      </c>
      <c r="H1212">
        <v>32.85</v>
      </c>
      <c r="I1212" t="s">
        <v>16</v>
      </c>
      <c r="J1212">
        <v>176</v>
      </c>
      <c r="K1212">
        <v>182.5</v>
      </c>
      <c r="L1212">
        <v>146.15</v>
      </c>
      <c r="M1212">
        <v>153.25</v>
      </c>
      <c r="N1212">
        <v>5988.4</v>
      </c>
      <c r="O1212">
        <v>190</v>
      </c>
      <c r="P1212">
        <f>VLOOKUP($A1212,Sheet2!$A:$E,2,0)</f>
        <v>6042.15</v>
      </c>
      <c r="Q1212">
        <f>VLOOKUP($A1212,Sheet2!$A:$E,3,0)</f>
        <v>6042.15</v>
      </c>
      <c r="R1212">
        <f>VLOOKUP($A1212,Sheet2!$A:$E,4,0)</f>
        <v>5977.15</v>
      </c>
      <c r="S1212">
        <f>VLOOKUP($A1212,Sheet2!$A:$E,5,0)</f>
        <v>5988.4</v>
      </c>
      <c r="T1212">
        <f t="shared" si="344"/>
        <v>40.350000000000364</v>
      </c>
      <c r="U1212">
        <f t="shared" si="345"/>
        <v>35</v>
      </c>
      <c r="V1212">
        <f t="shared" si="346"/>
        <v>146.15</v>
      </c>
      <c r="W1212">
        <f t="shared" si="347"/>
        <v>167.54999999999927</v>
      </c>
      <c r="X1212" s="5">
        <f t="shared" si="348"/>
        <v>203.45</v>
      </c>
      <c r="Y1212">
        <f t="shared" si="349"/>
        <v>222.85000000000036</v>
      </c>
      <c r="Z1212">
        <f t="shared" si="350"/>
        <v>181.15</v>
      </c>
      <c r="AA1212">
        <f t="shared" si="351"/>
        <v>186.1</v>
      </c>
      <c r="AB1212">
        <f>IF(Z1212/X1212&lt;'model parameter'!$B$2,'model parameter'!$B$2,IF(Y1212/X1212&gt;'model parameter'!$B$1,'model parameter'!$B$1,AA1212/X1212))</f>
        <v>0.91472106168591794</v>
      </c>
      <c r="AC1212">
        <f t="shared" si="361"/>
        <v>76.203809654396693</v>
      </c>
      <c r="AD1212">
        <f t="shared" si="359"/>
        <v>15.169486715923227</v>
      </c>
      <c r="AF1212">
        <f t="shared" si="358"/>
        <v>0.89039075940034418</v>
      </c>
      <c r="AG1212">
        <f t="shared" si="352"/>
        <v>1.0953551241091195</v>
      </c>
      <c r="AH1212" s="14">
        <f t="shared" si="353"/>
        <v>15316.159245808574</v>
      </c>
      <c r="AI1212">
        <f t="shared" si="354"/>
        <v>13900.140081638199</v>
      </c>
      <c r="AJ1212" s="14">
        <f t="shared" si="355"/>
        <v>-1416.019164170375</v>
      </c>
      <c r="AK1212" s="14">
        <f t="shared" si="360"/>
        <v>144625.45872322208</v>
      </c>
      <c r="AL1212">
        <f t="shared" si="356"/>
        <v>0.90754737258572948</v>
      </c>
      <c r="AM1212">
        <f t="shared" si="362"/>
        <v>7.1585991355504631E-3</v>
      </c>
      <c r="AN1212" s="15">
        <f t="shared" si="357"/>
        <v>0</v>
      </c>
    </row>
    <row r="1213" spans="1:40" x14ac:dyDescent="0.25">
      <c r="A1213" s="2">
        <v>41282</v>
      </c>
      <c r="B1213" s="2">
        <v>41305</v>
      </c>
      <c r="C1213" t="s">
        <v>15</v>
      </c>
      <c r="D1213">
        <v>5900</v>
      </c>
      <c r="E1213">
        <v>33</v>
      </c>
      <c r="F1213">
        <v>39.299999999999997</v>
      </c>
      <c r="G1213">
        <v>22.5</v>
      </c>
      <c r="H1213">
        <v>24.25</v>
      </c>
      <c r="I1213" t="s">
        <v>16</v>
      </c>
      <c r="J1213">
        <v>148.5</v>
      </c>
      <c r="K1213">
        <v>169.95</v>
      </c>
      <c r="L1213">
        <v>128.94999999999999</v>
      </c>
      <c r="M1213">
        <v>165</v>
      </c>
      <c r="N1213">
        <v>6001.7</v>
      </c>
      <c r="O1213">
        <v>190</v>
      </c>
      <c r="P1213">
        <f>VLOOKUP($A1213,Sheet2!$A:$E,2,0)</f>
        <v>5983.45</v>
      </c>
      <c r="Q1213">
        <f>VLOOKUP($A1213,Sheet2!$A:$E,3,0)</f>
        <v>6007.05</v>
      </c>
      <c r="R1213">
        <f>VLOOKUP($A1213,Sheet2!$A:$E,4,0)</f>
        <v>5964.4</v>
      </c>
      <c r="S1213">
        <f>VLOOKUP($A1213,Sheet2!$A:$E,5,0)</f>
        <v>6001.7</v>
      </c>
      <c r="T1213">
        <f t="shared" si="344"/>
        <v>62.899999999999636</v>
      </c>
      <c r="U1213">
        <f t="shared" si="345"/>
        <v>39.299999999999997</v>
      </c>
      <c r="V1213">
        <f t="shared" si="346"/>
        <v>128.94999999999999</v>
      </c>
      <c r="W1213">
        <f t="shared" si="347"/>
        <v>129.55000000000018</v>
      </c>
      <c r="X1213" s="5">
        <f t="shared" si="348"/>
        <v>181.5</v>
      </c>
      <c r="Y1213">
        <f t="shared" si="349"/>
        <v>232.84999999999962</v>
      </c>
      <c r="Z1213">
        <f t="shared" si="350"/>
        <v>152.05000000000018</v>
      </c>
      <c r="AA1213">
        <f t="shared" si="351"/>
        <v>189.25</v>
      </c>
      <c r="AB1213">
        <f>IF(Z1213/X1213&lt;'model parameter'!$B$2,'model parameter'!$B$2,IF(Y1213/X1213&gt;'model parameter'!$B$1,'model parameter'!$B$1,AA1213/X1213))</f>
        <v>1.1100000000000001</v>
      </c>
      <c r="AC1213">
        <f t="shared" si="361"/>
        <v>84.586228716380333</v>
      </c>
      <c r="AD1213">
        <f t="shared" si="359"/>
        <v>15.279486715923227</v>
      </c>
      <c r="AF1213">
        <f t="shared" si="358"/>
        <v>0.83774104683195694</v>
      </c>
      <c r="AG1213">
        <f t="shared" si="352"/>
        <v>1.2829201101928354</v>
      </c>
      <c r="AH1213" s="14">
        <f t="shared" si="353"/>
        <v>13668.807883190249</v>
      </c>
      <c r="AI1213">
        <f t="shared" si="354"/>
        <v>15051.67616895583</v>
      </c>
      <c r="AJ1213" s="14">
        <f t="shared" si="355"/>
        <v>1382.8682857655804</v>
      </c>
      <c r="AK1213" s="14">
        <f t="shared" si="360"/>
        <v>146008.32700898766</v>
      </c>
      <c r="AL1213">
        <f t="shared" si="356"/>
        <v>1.101169633634709</v>
      </c>
      <c r="AM1213">
        <f t="shared" si="362"/>
        <v>7.882831987431848E-3</v>
      </c>
      <c r="AN1213" s="15">
        <f t="shared" si="357"/>
        <v>1</v>
      </c>
    </row>
    <row r="1214" spans="1:40" x14ac:dyDescent="0.25">
      <c r="A1214" s="2">
        <v>41283</v>
      </c>
      <c r="B1214" s="2">
        <v>41305</v>
      </c>
      <c r="C1214" t="s">
        <v>15</v>
      </c>
      <c r="D1214">
        <v>5900</v>
      </c>
      <c r="E1214">
        <v>23.8</v>
      </c>
      <c r="F1214">
        <v>37.700000000000003</v>
      </c>
      <c r="G1214">
        <v>23.3</v>
      </c>
      <c r="H1214">
        <v>33.4</v>
      </c>
      <c r="I1214" t="s">
        <v>16</v>
      </c>
      <c r="J1214">
        <v>162.05000000000001</v>
      </c>
      <c r="K1214">
        <v>167.8</v>
      </c>
      <c r="L1214">
        <v>110.05</v>
      </c>
      <c r="M1214">
        <v>129.1</v>
      </c>
      <c r="N1214">
        <v>5971.5</v>
      </c>
      <c r="O1214">
        <v>190</v>
      </c>
      <c r="P1214">
        <f>VLOOKUP($A1214,Sheet2!$A:$E,2,0)</f>
        <v>6006.2</v>
      </c>
      <c r="Q1214">
        <f>VLOOKUP($A1214,Sheet2!$A:$E,3,0)</f>
        <v>6020.1</v>
      </c>
      <c r="R1214">
        <f>VLOOKUP($A1214,Sheet2!$A:$E,4,0)</f>
        <v>5958.45</v>
      </c>
      <c r="S1214">
        <f>VLOOKUP($A1214,Sheet2!$A:$E,5,0)</f>
        <v>5971.5</v>
      </c>
      <c r="T1214">
        <f t="shared" si="344"/>
        <v>47.699999999999818</v>
      </c>
      <c r="U1214">
        <f t="shared" si="345"/>
        <v>37.700000000000003</v>
      </c>
      <c r="V1214">
        <f t="shared" si="346"/>
        <v>110.05</v>
      </c>
      <c r="W1214">
        <f t="shared" si="347"/>
        <v>143.40000000000055</v>
      </c>
      <c r="X1214" s="5">
        <f t="shared" si="348"/>
        <v>185.85000000000002</v>
      </c>
      <c r="Y1214">
        <f t="shared" si="349"/>
        <v>215.49999999999983</v>
      </c>
      <c r="Z1214">
        <f t="shared" si="350"/>
        <v>147.75</v>
      </c>
      <c r="AA1214">
        <f t="shared" si="351"/>
        <v>162.5</v>
      </c>
      <c r="AB1214">
        <f>IF(Z1214/X1214&lt;'model parameter'!$B$2,'model parameter'!$B$2,IF(Y1214/X1214&gt;'model parameter'!$B$1,'model parameter'!$B$1,AA1214/X1214))</f>
        <v>1.1100000000000001</v>
      </c>
      <c r="AC1214">
        <f t="shared" si="361"/>
        <v>93.890713875182172</v>
      </c>
      <c r="AD1214">
        <f t="shared" si="359"/>
        <v>15.389486715923226</v>
      </c>
      <c r="AF1214">
        <f t="shared" si="358"/>
        <v>0.79499596448748977</v>
      </c>
      <c r="AG1214">
        <f t="shared" si="352"/>
        <v>1.1595372612321755</v>
      </c>
      <c r="AH1214" s="14">
        <f t="shared" si="353"/>
        <v>13995.276148674977</v>
      </c>
      <c r="AI1214">
        <f t="shared" si="354"/>
        <v>15413.550037983701</v>
      </c>
      <c r="AJ1214" s="14">
        <f t="shared" si="355"/>
        <v>1418.2738893087244</v>
      </c>
      <c r="AK1214" s="14">
        <f t="shared" si="360"/>
        <v>147426.6008982964</v>
      </c>
      <c r="AL1214">
        <f t="shared" si="356"/>
        <v>1.1013394715646967</v>
      </c>
      <c r="AM1214">
        <f t="shared" si="362"/>
        <v>8.6816740154714786E-3</v>
      </c>
      <c r="AN1214" s="15">
        <f t="shared" si="357"/>
        <v>1</v>
      </c>
    </row>
    <row r="1215" spans="1:40" x14ac:dyDescent="0.25">
      <c r="A1215" s="2">
        <v>41284</v>
      </c>
      <c r="B1215" s="2">
        <v>41305</v>
      </c>
      <c r="C1215" t="s">
        <v>15</v>
      </c>
      <c r="D1215">
        <v>5900</v>
      </c>
      <c r="E1215">
        <v>28</v>
      </c>
      <c r="F1215">
        <v>36.75</v>
      </c>
      <c r="G1215">
        <v>23.9</v>
      </c>
      <c r="H1215">
        <v>30.8</v>
      </c>
      <c r="I1215" t="s">
        <v>16</v>
      </c>
      <c r="J1215">
        <v>144.69999999999999</v>
      </c>
      <c r="K1215">
        <v>155</v>
      </c>
      <c r="L1215">
        <v>118.85</v>
      </c>
      <c r="M1215">
        <v>131.55000000000001</v>
      </c>
      <c r="N1215">
        <v>5968.65</v>
      </c>
      <c r="O1215">
        <v>190</v>
      </c>
      <c r="P1215">
        <f>VLOOKUP($A1215,Sheet2!$A:$E,2,0)</f>
        <v>5998.8</v>
      </c>
      <c r="Q1215">
        <f>VLOOKUP($A1215,Sheet2!$A:$E,3,0)</f>
        <v>6005.15</v>
      </c>
      <c r="R1215">
        <f>VLOOKUP($A1215,Sheet2!$A:$E,4,0)</f>
        <v>5947.3</v>
      </c>
      <c r="S1215">
        <f>VLOOKUP($A1215,Sheet2!$A:$E,5,0)</f>
        <v>5968.65</v>
      </c>
      <c r="T1215">
        <f t="shared" si="344"/>
        <v>49.850000000000364</v>
      </c>
      <c r="U1215">
        <f t="shared" si="345"/>
        <v>36.75</v>
      </c>
      <c r="V1215">
        <f t="shared" si="346"/>
        <v>118.85</v>
      </c>
      <c r="W1215">
        <f t="shared" si="347"/>
        <v>129.04999999999927</v>
      </c>
      <c r="X1215" s="5">
        <f t="shared" si="348"/>
        <v>172.7</v>
      </c>
      <c r="Y1215">
        <f t="shared" si="349"/>
        <v>204.85000000000036</v>
      </c>
      <c r="Z1215">
        <f t="shared" si="350"/>
        <v>152.94999999999928</v>
      </c>
      <c r="AA1215">
        <f t="shared" si="351"/>
        <v>162.35000000000002</v>
      </c>
      <c r="AB1215">
        <f>IF(Z1215/X1215&lt;'model parameter'!$B$2,'model parameter'!$B$2,IF(Y1215/X1215&gt;'model parameter'!$B$1,'model parameter'!$B$1,AA1215/X1215))</f>
        <v>1.1100000000000001</v>
      </c>
      <c r="AC1215">
        <f t="shared" si="361"/>
        <v>104.21869240145222</v>
      </c>
      <c r="AD1215">
        <f t="shared" si="359"/>
        <v>15.499486715923226</v>
      </c>
      <c r="AF1215">
        <f t="shared" si="358"/>
        <v>0.88563983786913314</v>
      </c>
      <c r="AG1215">
        <f t="shared" si="352"/>
        <v>1.1861609727851787</v>
      </c>
      <c r="AH1215" s="14">
        <f t="shared" si="353"/>
        <v>13008.366334623448</v>
      </c>
      <c r="AI1215">
        <f t="shared" si="354"/>
        <v>14319.609491382213</v>
      </c>
      <c r="AJ1215" s="14">
        <f t="shared" si="355"/>
        <v>1311.2431567587646</v>
      </c>
      <c r="AK1215" s="14">
        <f t="shared" si="360"/>
        <v>148737.84405505517</v>
      </c>
      <c r="AL1215">
        <f t="shared" si="356"/>
        <v>1.1007999869490699</v>
      </c>
      <c r="AM1215">
        <f t="shared" si="362"/>
        <v>9.5567866429270825E-3</v>
      </c>
      <c r="AN1215" s="15">
        <f t="shared" si="357"/>
        <v>1</v>
      </c>
    </row>
    <row r="1216" spans="1:40" x14ac:dyDescent="0.25">
      <c r="A1216" s="2">
        <v>41285</v>
      </c>
      <c r="B1216" s="2">
        <v>41305</v>
      </c>
      <c r="C1216" t="s">
        <v>15</v>
      </c>
      <c r="D1216">
        <v>5900</v>
      </c>
      <c r="E1216">
        <v>26.05</v>
      </c>
      <c r="F1216">
        <v>38.799999999999997</v>
      </c>
      <c r="G1216">
        <v>22.35</v>
      </c>
      <c r="H1216">
        <v>35.75</v>
      </c>
      <c r="I1216" t="s">
        <v>16</v>
      </c>
      <c r="J1216">
        <v>145</v>
      </c>
      <c r="K1216">
        <v>158</v>
      </c>
      <c r="L1216">
        <v>101.1</v>
      </c>
      <c r="M1216">
        <v>111.75</v>
      </c>
      <c r="N1216">
        <v>5951.3</v>
      </c>
      <c r="O1216">
        <v>190</v>
      </c>
      <c r="P1216">
        <f>VLOOKUP($A1216,Sheet2!$A:$E,2,0)</f>
        <v>6012.4</v>
      </c>
      <c r="Q1216">
        <f>VLOOKUP($A1216,Sheet2!$A:$E,3,0)</f>
        <v>6018.85</v>
      </c>
      <c r="R1216">
        <f>VLOOKUP($A1216,Sheet2!$A:$E,4,0)</f>
        <v>5940.6</v>
      </c>
      <c r="S1216">
        <f>VLOOKUP($A1216,Sheet2!$A:$E,5,0)</f>
        <v>5951.3</v>
      </c>
      <c r="T1216">
        <f t="shared" si="344"/>
        <v>39.149999999999636</v>
      </c>
      <c r="U1216">
        <f t="shared" si="345"/>
        <v>38.799999999999997</v>
      </c>
      <c r="V1216">
        <f t="shared" si="346"/>
        <v>101.1</v>
      </c>
      <c r="W1216">
        <f t="shared" si="347"/>
        <v>141.20000000000073</v>
      </c>
      <c r="X1216" s="5">
        <f t="shared" si="348"/>
        <v>171.05</v>
      </c>
      <c r="Y1216">
        <f t="shared" si="349"/>
        <v>197.14999999999964</v>
      </c>
      <c r="Z1216">
        <f t="shared" si="350"/>
        <v>139.89999999999998</v>
      </c>
      <c r="AA1216">
        <f t="shared" si="351"/>
        <v>147.5</v>
      </c>
      <c r="AB1216">
        <f>IF(Z1216/X1216&lt;'model parameter'!$B$2,'model parameter'!$B$2,IF(Y1216/X1216&gt;'model parameter'!$B$1,'model parameter'!$B$1,AA1216/X1216))</f>
        <v>1.1100000000000001</v>
      </c>
      <c r="AC1216">
        <f t="shared" si="361"/>
        <v>115.68274856561197</v>
      </c>
      <c r="AD1216">
        <f t="shared" si="359"/>
        <v>15.609486715923225</v>
      </c>
      <c r="AF1216">
        <f t="shared" si="358"/>
        <v>0.81788950599239973</v>
      </c>
      <c r="AG1216">
        <f t="shared" si="352"/>
        <v>1.1525869628763497</v>
      </c>
      <c r="AH1216" s="14">
        <f t="shared" si="353"/>
        <v>12884.533544267175</v>
      </c>
      <c r="AI1216">
        <f t="shared" si="354"/>
        <v>14182.346989337162</v>
      </c>
      <c r="AJ1216" s="14">
        <f t="shared" si="355"/>
        <v>1297.8134450699872</v>
      </c>
      <c r="AK1216" s="14">
        <f t="shared" si="360"/>
        <v>150035.65750012518</v>
      </c>
      <c r="AL1216">
        <f t="shared" si="356"/>
        <v>1.1007264594105104</v>
      </c>
      <c r="AM1216">
        <f t="shared" si="362"/>
        <v>1.0519407924810785E-2</v>
      </c>
      <c r="AN1216" s="15">
        <f t="shared" si="357"/>
        <v>1</v>
      </c>
    </row>
    <row r="1217" spans="1:40" x14ac:dyDescent="0.25">
      <c r="A1217" s="2">
        <v>41288</v>
      </c>
      <c r="B1217" s="2">
        <v>41305</v>
      </c>
      <c r="C1217" t="s">
        <v>15</v>
      </c>
      <c r="D1217">
        <v>5900</v>
      </c>
      <c r="E1217">
        <v>31.25</v>
      </c>
      <c r="F1217">
        <v>34.950000000000003</v>
      </c>
      <c r="G1217">
        <v>15.25</v>
      </c>
      <c r="H1217">
        <v>17.100000000000001</v>
      </c>
      <c r="I1217" t="s">
        <v>16</v>
      </c>
      <c r="J1217">
        <v>116.2</v>
      </c>
      <c r="K1217">
        <v>178</v>
      </c>
      <c r="L1217">
        <v>116</v>
      </c>
      <c r="M1217">
        <v>169.75</v>
      </c>
      <c r="N1217">
        <v>6024.05</v>
      </c>
      <c r="O1217">
        <v>190</v>
      </c>
      <c r="P1217">
        <f>VLOOKUP($A1217,Sheet2!$A:$E,2,0)</f>
        <v>5967.2</v>
      </c>
      <c r="Q1217">
        <f>VLOOKUP($A1217,Sheet2!$A:$E,3,0)</f>
        <v>6036.9</v>
      </c>
      <c r="R1217">
        <f>VLOOKUP($A1217,Sheet2!$A:$E,4,0)</f>
        <v>5962.15</v>
      </c>
      <c r="S1217">
        <f>VLOOKUP($A1217,Sheet2!$A:$E,5,0)</f>
        <v>6024.05</v>
      </c>
      <c r="T1217">
        <f t="shared" si="344"/>
        <v>41.100000000000364</v>
      </c>
      <c r="U1217">
        <f t="shared" si="345"/>
        <v>34.950000000000003</v>
      </c>
      <c r="V1217">
        <f t="shared" si="346"/>
        <v>116</v>
      </c>
      <c r="W1217">
        <f t="shared" si="347"/>
        <v>152.14999999999964</v>
      </c>
      <c r="X1217" s="5">
        <f t="shared" si="348"/>
        <v>147.44999999999999</v>
      </c>
      <c r="Y1217">
        <f t="shared" si="349"/>
        <v>219.10000000000036</v>
      </c>
      <c r="Z1217">
        <f t="shared" si="350"/>
        <v>147.44999999999999</v>
      </c>
      <c r="AA1217">
        <f t="shared" si="351"/>
        <v>186.85</v>
      </c>
      <c r="AB1217">
        <f>IF(Z1217/X1217&lt;'model parameter'!$B$2,'model parameter'!$B$2,IF(Y1217/X1217&gt;'model parameter'!$B$1,'model parameter'!$B$1,AA1217/X1217))</f>
        <v>1.1100000000000001</v>
      </c>
      <c r="AC1217">
        <f t="shared" si="361"/>
        <v>128.4078509078293</v>
      </c>
      <c r="AD1217">
        <f t="shared" si="359"/>
        <v>15.719486715923225</v>
      </c>
      <c r="AF1217">
        <f t="shared" si="358"/>
        <v>1</v>
      </c>
      <c r="AG1217">
        <f t="shared" si="352"/>
        <v>1.4859274330281478</v>
      </c>
      <c r="AH1217" s="14">
        <f t="shared" si="353"/>
        <v>11113.349391292575</v>
      </c>
      <c r="AI1217">
        <f t="shared" si="354"/>
        <v>12219.077263117008</v>
      </c>
      <c r="AJ1217" s="14">
        <f t="shared" si="355"/>
        <v>1105.7278718244324</v>
      </c>
      <c r="AK1217" s="14">
        <f t="shared" si="360"/>
        <v>151141.38537194961</v>
      </c>
      <c r="AL1217">
        <f t="shared" si="356"/>
        <v>1.0994954655786113</v>
      </c>
      <c r="AM1217">
        <f t="shared" si="362"/>
        <v>1.1566041313901168E-2</v>
      </c>
      <c r="AN1217" s="15">
        <f t="shared" si="357"/>
        <v>0</v>
      </c>
    </row>
    <row r="1218" spans="1:40" x14ac:dyDescent="0.25">
      <c r="A1218" s="2">
        <v>41289</v>
      </c>
      <c r="B1218" s="2">
        <v>41305</v>
      </c>
      <c r="C1218" t="s">
        <v>15</v>
      </c>
      <c r="D1218">
        <v>5900</v>
      </c>
      <c r="E1218">
        <v>19</v>
      </c>
      <c r="F1218">
        <v>20</v>
      </c>
      <c r="G1218">
        <v>11.25</v>
      </c>
      <c r="H1218">
        <v>12.45</v>
      </c>
      <c r="I1218" t="s">
        <v>16</v>
      </c>
      <c r="J1218">
        <v>172.7</v>
      </c>
      <c r="K1218">
        <v>202.05</v>
      </c>
      <c r="L1218">
        <v>152.85</v>
      </c>
      <c r="M1218">
        <v>189</v>
      </c>
      <c r="N1218">
        <v>6056.6</v>
      </c>
      <c r="O1218">
        <v>190</v>
      </c>
      <c r="P1218">
        <f>VLOOKUP($A1218,Sheet2!$A:$E,2,0)</f>
        <v>6037.85</v>
      </c>
      <c r="Q1218">
        <f>VLOOKUP($A1218,Sheet2!$A:$E,3,0)</f>
        <v>6068.5</v>
      </c>
      <c r="R1218">
        <f>VLOOKUP($A1218,Sheet2!$A:$E,4,0)</f>
        <v>6018.6</v>
      </c>
      <c r="S1218">
        <f>VLOOKUP($A1218,Sheet2!$A:$E,5,0)</f>
        <v>6056.6</v>
      </c>
      <c r="T1218">
        <f t="shared" si="344"/>
        <v>33.550000000000182</v>
      </c>
      <c r="U1218">
        <f t="shared" si="345"/>
        <v>20</v>
      </c>
      <c r="V1218">
        <f t="shared" si="346"/>
        <v>152.85</v>
      </c>
      <c r="W1218">
        <f t="shared" si="347"/>
        <v>179.75</v>
      </c>
      <c r="X1218" s="5">
        <f t="shared" si="348"/>
        <v>191.7</v>
      </c>
      <c r="Y1218">
        <f t="shared" si="349"/>
        <v>235.60000000000019</v>
      </c>
      <c r="Z1218">
        <f t="shared" si="350"/>
        <v>172.85</v>
      </c>
      <c r="AA1218">
        <f t="shared" si="351"/>
        <v>201.45</v>
      </c>
      <c r="AB1218">
        <f>IF(Z1218/X1218&lt;'model parameter'!$B$2,'model parameter'!$B$2,IF(Y1218/X1218&gt;'model parameter'!$B$1,'model parameter'!$B$1,AA1218/X1218))</f>
        <v>1.1100000000000001</v>
      </c>
      <c r="AC1218">
        <f t="shared" si="361"/>
        <v>142.53271450769054</v>
      </c>
      <c r="AD1218">
        <f t="shared" si="359"/>
        <v>15.829486715923224</v>
      </c>
      <c r="AF1218">
        <f t="shared" si="358"/>
        <v>0.90166927490871152</v>
      </c>
      <c r="AG1218">
        <f t="shared" si="352"/>
        <v>1.2290036515388638</v>
      </c>
      <c r="AH1218" s="14">
        <f t="shared" si="353"/>
        <v>14434.319678119949</v>
      </c>
      <c r="AI1218">
        <f t="shared" si="354"/>
        <v>15900.207999779792</v>
      </c>
      <c r="AJ1218" s="14">
        <f t="shared" si="355"/>
        <v>1465.8883216598424</v>
      </c>
      <c r="AK1218" s="14">
        <f t="shared" si="360"/>
        <v>152607.27369360946</v>
      </c>
      <c r="AL1218">
        <f t="shared" si="356"/>
        <v>1.1015557611545688</v>
      </c>
      <c r="AM1218">
        <f t="shared" si="362"/>
        <v>1.274063944307959E-2</v>
      </c>
      <c r="AN1218" s="15">
        <f t="shared" si="357"/>
        <v>0</v>
      </c>
    </row>
    <row r="1219" spans="1:40" x14ac:dyDescent="0.25">
      <c r="A1219" s="2">
        <v>41290</v>
      </c>
      <c r="B1219" s="2">
        <v>41305</v>
      </c>
      <c r="C1219" t="s">
        <v>15</v>
      </c>
      <c r="D1219">
        <v>5900</v>
      </c>
      <c r="E1219">
        <v>12.55</v>
      </c>
      <c r="F1219">
        <v>23</v>
      </c>
      <c r="G1219">
        <v>12.55</v>
      </c>
      <c r="H1219">
        <v>21.35</v>
      </c>
      <c r="I1219" t="s">
        <v>16</v>
      </c>
      <c r="J1219">
        <v>179</v>
      </c>
      <c r="K1219">
        <v>183.5</v>
      </c>
      <c r="L1219">
        <v>130.94999999999999</v>
      </c>
      <c r="M1219">
        <v>136.85</v>
      </c>
      <c r="N1219">
        <v>6001.85</v>
      </c>
      <c r="O1219">
        <v>190</v>
      </c>
      <c r="P1219">
        <f>VLOOKUP($A1219,Sheet2!$A:$E,2,0)</f>
        <v>6049</v>
      </c>
      <c r="Q1219">
        <f>VLOOKUP($A1219,Sheet2!$A:$E,3,0)</f>
        <v>6055.95</v>
      </c>
      <c r="R1219">
        <f>VLOOKUP($A1219,Sheet2!$A:$E,4,0)</f>
        <v>5992.05</v>
      </c>
      <c r="S1219">
        <f>VLOOKUP($A1219,Sheet2!$A:$E,5,0)</f>
        <v>6001.85</v>
      </c>
      <c r="T1219">
        <f t="shared" ref="T1219:T1282" si="364">MAX(K1219+D1219-Q1219,0,G1219)</f>
        <v>27.550000000000182</v>
      </c>
      <c r="U1219">
        <f t="shared" ref="U1219:U1282" si="365">MIN(MAX(L1219+D1219-R1219,0),F1219)</f>
        <v>23</v>
      </c>
      <c r="V1219">
        <f t="shared" ref="V1219:V1282" si="366">MAX(L1219,F1219+R1219-D1219)</f>
        <v>130.94999999999999</v>
      </c>
      <c r="W1219">
        <f t="shared" ref="W1219:W1282" si="367">MIN(K1219,G1219+Q1219-D1219)</f>
        <v>168.5</v>
      </c>
      <c r="X1219" s="5">
        <f t="shared" ref="X1219:X1282" si="368">E1219+J1219</f>
        <v>191.55</v>
      </c>
      <c r="Y1219">
        <f t="shared" ref="Y1219:Y1282" si="369">MAX(T1219+K1219,U1219+L1219,V1219+F1219,W1219+G1219,X1219,AA1219)</f>
        <v>211.05000000000018</v>
      </c>
      <c r="Z1219">
        <f t="shared" ref="Z1219:Z1282" si="370">MIN(T1219+K1219,U1219+L1219,V1219+F1219,W1219+G1219,X1219,AA1219)</f>
        <v>153.94999999999999</v>
      </c>
      <c r="AA1219">
        <f t="shared" ref="AA1219:AA1282" si="371">H1219+M1219</f>
        <v>158.19999999999999</v>
      </c>
      <c r="AB1219">
        <f>IF(Z1219/X1219&lt;'model parameter'!$B$2,'model parameter'!$B$2,IF(Y1219/X1219&gt;'model parameter'!$B$1,'model parameter'!$B$1,AA1219/X1219))</f>
        <v>0.82589402244844679</v>
      </c>
      <c r="AC1219">
        <f t="shared" si="361"/>
        <v>117.71691691525263</v>
      </c>
      <c r="AD1219">
        <f t="shared" si="359"/>
        <v>15.655380738371671</v>
      </c>
      <c r="AF1219">
        <f t="shared" si="358"/>
        <v>0.80370660401983807</v>
      </c>
      <c r="AG1219">
        <f t="shared" ref="AG1219:AG1282" si="372">Y1219/X1219</f>
        <v>1.1018010963194997</v>
      </c>
      <c r="AH1219" s="14">
        <f t="shared" ref="AH1219:AH1282" si="373">(75*X1219+20*2*1.18+0.00055*75*X1219*1.18)*1.00002</f>
        <v>14423.062151723923</v>
      </c>
      <c r="AI1219">
        <f t="shared" ref="AI1219:AI1282" si="374">(AB1219*X1219*75-20*2*1.18-0.0006*75*X1219*1.18*AB1219)*(1-0.00002)</f>
        <v>11809.163392008399</v>
      </c>
      <c r="AJ1219" s="14">
        <f t="shared" ref="AJ1219:AJ1282" si="375">AI1219-AH1219</f>
        <v>-2613.8987597155246</v>
      </c>
      <c r="AK1219" s="14">
        <f t="shared" si="360"/>
        <v>149993.37493389394</v>
      </c>
      <c r="AL1219">
        <f t="shared" ref="AL1219:AL1282" si="376">AI1219/AH1219</f>
        <v>0.81876950038635887</v>
      </c>
      <c r="AM1219">
        <f t="shared" si="362"/>
        <v>1.0431646991413013E-2</v>
      </c>
      <c r="AN1219" s="15">
        <f t="shared" ref="AN1219:AN1282" si="377">IF(AND(Y1219/X1219&gt;1.1,Z1219/X1219&lt;0.9),1,0)</f>
        <v>1</v>
      </c>
    </row>
    <row r="1220" spans="1:40" x14ac:dyDescent="0.25">
      <c r="A1220" s="2">
        <v>41291</v>
      </c>
      <c r="B1220" s="2">
        <v>41305</v>
      </c>
      <c r="C1220" t="s">
        <v>15</v>
      </c>
      <c r="D1220">
        <v>5900</v>
      </c>
      <c r="E1220">
        <v>19.899999999999999</v>
      </c>
      <c r="F1220">
        <v>24.9</v>
      </c>
      <c r="G1220">
        <v>13.2</v>
      </c>
      <c r="H1220">
        <v>15.25</v>
      </c>
      <c r="I1220" t="s">
        <v>16</v>
      </c>
      <c r="J1220">
        <v>133.55000000000001</v>
      </c>
      <c r="K1220">
        <v>179.8</v>
      </c>
      <c r="L1220">
        <v>120</v>
      </c>
      <c r="M1220">
        <v>164.5</v>
      </c>
      <c r="N1220">
        <v>6039.2</v>
      </c>
      <c r="O1220">
        <v>190</v>
      </c>
      <c r="P1220">
        <f>VLOOKUP($A1220,Sheet2!$A:$E,2,0)</f>
        <v>6001.25</v>
      </c>
      <c r="Q1220">
        <f>VLOOKUP($A1220,Sheet2!$A:$E,3,0)</f>
        <v>6053.2</v>
      </c>
      <c r="R1220">
        <f>VLOOKUP($A1220,Sheet2!$A:$E,4,0)</f>
        <v>5988.1</v>
      </c>
      <c r="S1220">
        <f>VLOOKUP($A1220,Sheet2!$A:$E,5,0)</f>
        <v>6039.2</v>
      </c>
      <c r="T1220">
        <f t="shared" si="364"/>
        <v>26.600000000000364</v>
      </c>
      <c r="U1220">
        <f t="shared" si="365"/>
        <v>24.9</v>
      </c>
      <c r="V1220">
        <f t="shared" si="366"/>
        <v>120</v>
      </c>
      <c r="W1220">
        <f t="shared" si="367"/>
        <v>166.39999999999964</v>
      </c>
      <c r="X1220" s="5">
        <f t="shared" si="368"/>
        <v>153.45000000000002</v>
      </c>
      <c r="Y1220">
        <f t="shared" si="369"/>
        <v>206.40000000000038</v>
      </c>
      <c r="Z1220">
        <f t="shared" si="370"/>
        <v>144.9</v>
      </c>
      <c r="AA1220">
        <f t="shared" si="371"/>
        <v>179.75</v>
      </c>
      <c r="AB1220">
        <f>IF(Z1220/X1220&lt;'model parameter'!$B$2,'model parameter'!$B$2,IF(Y1220/X1220&gt;'model parameter'!$B$1,'model parameter'!$B$1,AA1220/X1220))</f>
        <v>1.1100000000000001</v>
      </c>
      <c r="AC1220">
        <f t="shared" si="361"/>
        <v>130.66577777593042</v>
      </c>
      <c r="AD1220">
        <f t="shared" si="359"/>
        <v>15.76538073837167</v>
      </c>
      <c r="AF1220">
        <f t="shared" ref="AF1220:AF1283" si="378">Z1220/X1220</f>
        <v>0.94428152492668616</v>
      </c>
      <c r="AG1220">
        <f t="shared" si="372"/>
        <v>1.3450635386119281</v>
      </c>
      <c r="AH1220" s="14">
        <f t="shared" si="373"/>
        <v>11563.650447133576</v>
      </c>
      <c r="AI1220">
        <f t="shared" si="374"/>
        <v>12718.21363418993</v>
      </c>
      <c r="AJ1220" s="14">
        <f t="shared" si="375"/>
        <v>1154.5631870563539</v>
      </c>
      <c r="AK1220" s="14">
        <f t="shared" si="360"/>
        <v>151147.9381209503</v>
      </c>
      <c r="AL1220">
        <f t="shared" si="376"/>
        <v>1.0998441791659785</v>
      </c>
      <c r="AM1220">
        <f t="shared" si="362"/>
        <v>1.1473186222619895E-2</v>
      </c>
      <c r="AN1220" s="15">
        <f t="shared" si="377"/>
        <v>0</v>
      </c>
    </row>
    <row r="1221" spans="1:40" x14ac:dyDescent="0.25">
      <c r="A1221" s="2">
        <v>41292</v>
      </c>
      <c r="B1221" s="2">
        <v>41305</v>
      </c>
      <c r="C1221" t="s">
        <v>15</v>
      </c>
      <c r="D1221">
        <v>5900</v>
      </c>
      <c r="E1221">
        <v>10</v>
      </c>
      <c r="F1221">
        <v>13.1</v>
      </c>
      <c r="G1221">
        <v>10</v>
      </c>
      <c r="H1221">
        <v>10.5</v>
      </c>
      <c r="I1221" t="s">
        <v>16</v>
      </c>
      <c r="J1221">
        <v>181.05</v>
      </c>
      <c r="K1221">
        <v>198.4</v>
      </c>
      <c r="L1221">
        <v>168.95</v>
      </c>
      <c r="M1221">
        <v>180.15</v>
      </c>
      <c r="N1221">
        <v>6064.4</v>
      </c>
      <c r="O1221">
        <v>190</v>
      </c>
      <c r="P1221">
        <f>VLOOKUP($A1221,Sheet2!$A:$E,2,0)</f>
        <v>6059.85</v>
      </c>
      <c r="Q1221">
        <f>VLOOKUP($A1221,Sheet2!$A:$E,3,0)</f>
        <v>6083.4</v>
      </c>
      <c r="R1221">
        <f>VLOOKUP($A1221,Sheet2!$A:$E,4,0)</f>
        <v>6048.3</v>
      </c>
      <c r="S1221">
        <f>VLOOKUP($A1221,Sheet2!$A:$E,5,0)</f>
        <v>6064.4</v>
      </c>
      <c r="T1221">
        <f t="shared" si="364"/>
        <v>15</v>
      </c>
      <c r="U1221">
        <f t="shared" si="365"/>
        <v>13.1</v>
      </c>
      <c r="V1221">
        <f t="shared" si="366"/>
        <v>168.95</v>
      </c>
      <c r="W1221">
        <f t="shared" si="367"/>
        <v>193.39999999999964</v>
      </c>
      <c r="X1221" s="5">
        <f t="shared" si="368"/>
        <v>191.05</v>
      </c>
      <c r="Y1221">
        <f t="shared" si="369"/>
        <v>213.4</v>
      </c>
      <c r="Z1221">
        <f t="shared" si="370"/>
        <v>182.04999999999998</v>
      </c>
      <c r="AA1221">
        <f t="shared" si="371"/>
        <v>190.65</v>
      </c>
      <c r="AB1221">
        <f>IF(Z1221/X1221&lt;'model parameter'!$B$2,'model parameter'!$B$2,IF(Y1221/X1221&gt;'model parameter'!$B$1,'model parameter'!$B$1,AA1221/X1221))</f>
        <v>1.1100000000000001</v>
      </c>
      <c r="AC1221">
        <f t="shared" si="361"/>
        <v>145.03901333128277</v>
      </c>
      <c r="AD1221">
        <f t="shared" ref="AD1221:AD1284" si="379">(AB1221-1)+AD1220</f>
        <v>15.875380738371669</v>
      </c>
      <c r="AF1221">
        <f t="shared" si="378"/>
        <v>0.9528919131117507</v>
      </c>
      <c r="AG1221">
        <f t="shared" si="372"/>
        <v>1.1169850824391521</v>
      </c>
      <c r="AH1221" s="14">
        <f t="shared" si="373"/>
        <v>14385.537063737174</v>
      </c>
      <c r="AI1221">
        <f t="shared" si="374"/>
        <v>15846.134892913566</v>
      </c>
      <c r="AJ1221" s="14">
        <f t="shared" si="375"/>
        <v>1460.5978291763913</v>
      </c>
      <c r="AK1221" s="14">
        <f t="shared" ref="AK1221:AK1284" si="380">AJ1221+AK1220</f>
        <v>152608.53595012671</v>
      </c>
      <c r="AL1221">
        <f t="shared" si="376"/>
        <v>1.1015323809396205</v>
      </c>
      <c r="AM1221">
        <f t="shared" si="362"/>
        <v>1.2638086136766143E-2</v>
      </c>
      <c r="AN1221" s="15">
        <f t="shared" si="377"/>
        <v>0</v>
      </c>
    </row>
    <row r="1222" spans="1:40" x14ac:dyDescent="0.25">
      <c r="A1222" s="2">
        <v>41295</v>
      </c>
      <c r="B1222" s="2">
        <v>41305</v>
      </c>
      <c r="C1222" t="s">
        <v>15</v>
      </c>
      <c r="D1222">
        <v>5900</v>
      </c>
      <c r="E1222">
        <v>6</v>
      </c>
      <c r="F1222">
        <v>9.5</v>
      </c>
      <c r="G1222">
        <v>5.9</v>
      </c>
      <c r="H1222">
        <v>6.25</v>
      </c>
      <c r="I1222" t="s">
        <v>16</v>
      </c>
      <c r="J1222">
        <v>195.95</v>
      </c>
      <c r="K1222">
        <v>207.5</v>
      </c>
      <c r="L1222">
        <v>174.45</v>
      </c>
      <c r="M1222">
        <v>197.6</v>
      </c>
      <c r="N1222">
        <v>6082.3</v>
      </c>
      <c r="O1222">
        <v>190</v>
      </c>
      <c r="P1222">
        <f>VLOOKUP($A1222,Sheet2!$A:$E,2,0)</f>
        <v>6085.75</v>
      </c>
      <c r="Q1222">
        <f>VLOOKUP($A1222,Sheet2!$A:$E,3,0)</f>
        <v>6094.35</v>
      </c>
      <c r="R1222">
        <f>VLOOKUP($A1222,Sheet2!$A:$E,4,0)</f>
        <v>6065.1</v>
      </c>
      <c r="S1222">
        <f>VLOOKUP($A1222,Sheet2!$A:$E,5,0)</f>
        <v>6082.3</v>
      </c>
      <c r="T1222">
        <f t="shared" si="364"/>
        <v>13.149999999999636</v>
      </c>
      <c r="U1222">
        <f t="shared" si="365"/>
        <v>9.3499999999994543</v>
      </c>
      <c r="V1222">
        <f t="shared" si="366"/>
        <v>174.60000000000036</v>
      </c>
      <c r="W1222">
        <f t="shared" si="367"/>
        <v>200.25</v>
      </c>
      <c r="X1222" s="5">
        <f t="shared" si="368"/>
        <v>201.95</v>
      </c>
      <c r="Y1222">
        <f t="shared" si="369"/>
        <v>220.64999999999964</v>
      </c>
      <c r="Z1222">
        <f t="shared" si="370"/>
        <v>183.79999999999944</v>
      </c>
      <c r="AA1222">
        <f t="shared" si="371"/>
        <v>203.85</v>
      </c>
      <c r="AB1222">
        <f>IF(Z1222/X1222&lt;'model parameter'!$B$2,'model parameter'!$B$2,IF(Y1222/X1222&gt;'model parameter'!$B$1,'model parameter'!$B$1,AA1222/X1222))</f>
        <v>1.0094082693736073</v>
      </c>
      <c r="AC1222">
        <f t="shared" ref="AC1222:AC1285" si="381">AB1222*AC1221</f>
        <v>146.40357943838569</v>
      </c>
      <c r="AD1222">
        <f t="shared" si="379"/>
        <v>15.884789007745276</v>
      </c>
      <c r="AF1222">
        <f t="shared" si="378"/>
        <v>0.91012626887843251</v>
      </c>
      <c r="AG1222">
        <f t="shared" si="372"/>
        <v>1.0925971775191863</v>
      </c>
      <c r="AH1222" s="14">
        <f t="shared" si="373"/>
        <v>15203.583981848325</v>
      </c>
      <c r="AI1222">
        <f t="shared" si="374"/>
        <v>15230.420950488697</v>
      </c>
      <c r="AJ1222" s="14">
        <f t="shared" si="375"/>
        <v>26.836968640371197</v>
      </c>
      <c r="AK1222" s="14">
        <f t="shared" si="380"/>
        <v>152635.37291876707</v>
      </c>
      <c r="AL1222">
        <f t="shared" si="376"/>
        <v>1.0017651738348281</v>
      </c>
      <c r="AM1222">
        <f t="shared" ref="AM1222:AM1285" si="382">AL1222*AM1221</f>
        <v>1.2660394555737066E-2</v>
      </c>
      <c r="AN1222" s="15">
        <f t="shared" si="377"/>
        <v>0</v>
      </c>
    </row>
    <row r="1223" spans="1:40" x14ac:dyDescent="0.25">
      <c r="A1223" s="2">
        <v>41296</v>
      </c>
      <c r="B1223" s="2">
        <v>41305</v>
      </c>
      <c r="C1223" t="s">
        <v>15</v>
      </c>
      <c r="D1223">
        <v>5900</v>
      </c>
      <c r="E1223">
        <v>5.05</v>
      </c>
      <c r="F1223">
        <v>8.15</v>
      </c>
      <c r="G1223">
        <v>4.5999999999999996</v>
      </c>
      <c r="H1223">
        <v>7.1</v>
      </c>
      <c r="I1223" t="s">
        <v>16</v>
      </c>
      <c r="J1223">
        <v>203.05</v>
      </c>
      <c r="K1223">
        <v>207.5</v>
      </c>
      <c r="L1223">
        <v>158.35</v>
      </c>
      <c r="M1223">
        <v>164.45</v>
      </c>
      <c r="N1223">
        <v>6048.5</v>
      </c>
      <c r="O1223">
        <v>190</v>
      </c>
      <c r="P1223">
        <f>VLOOKUP($A1223,Sheet2!$A:$E,2,0)</f>
        <v>6080.15</v>
      </c>
      <c r="Q1223">
        <f>VLOOKUP($A1223,Sheet2!$A:$E,3,0)</f>
        <v>6101.3</v>
      </c>
      <c r="R1223">
        <f>VLOOKUP($A1223,Sheet2!$A:$E,4,0)</f>
        <v>6040.5</v>
      </c>
      <c r="S1223">
        <f>VLOOKUP($A1223,Sheet2!$A:$E,5,0)</f>
        <v>6048.5</v>
      </c>
      <c r="T1223">
        <f t="shared" si="364"/>
        <v>6.1999999999998181</v>
      </c>
      <c r="U1223">
        <f t="shared" si="365"/>
        <v>8.15</v>
      </c>
      <c r="V1223">
        <f t="shared" si="366"/>
        <v>158.35</v>
      </c>
      <c r="W1223">
        <f t="shared" si="367"/>
        <v>205.90000000000055</v>
      </c>
      <c r="X1223" s="5">
        <f t="shared" si="368"/>
        <v>208.10000000000002</v>
      </c>
      <c r="Y1223">
        <f t="shared" si="369"/>
        <v>213.69999999999982</v>
      </c>
      <c r="Z1223">
        <f t="shared" si="370"/>
        <v>166.5</v>
      </c>
      <c r="AA1223">
        <f t="shared" si="371"/>
        <v>171.54999999999998</v>
      </c>
      <c r="AB1223">
        <f>IF(Z1223/X1223&lt;'model parameter'!$B$2,'model parameter'!$B$2,IF(Y1223/X1223&gt;'model parameter'!$B$1,'model parameter'!$B$1,AA1223/X1223))</f>
        <v>0.82436328688130689</v>
      </c>
      <c r="AC1223">
        <f t="shared" si="381"/>
        <v>120.68973595701614</v>
      </c>
      <c r="AD1223">
        <f t="shared" si="379"/>
        <v>15.709152294626582</v>
      </c>
      <c r="AF1223">
        <f t="shared" si="378"/>
        <v>0.80009610764055739</v>
      </c>
      <c r="AG1223">
        <f t="shared" si="372"/>
        <v>1.0269101393560778</v>
      </c>
      <c r="AH1223" s="14">
        <f t="shared" si="373"/>
        <v>15665.142564085352</v>
      </c>
      <c r="AI1223">
        <f t="shared" si="374"/>
        <v>12809.684496186097</v>
      </c>
      <c r="AJ1223" s="14">
        <f t="shared" si="375"/>
        <v>-2855.4580678992552</v>
      </c>
      <c r="AK1223" s="14">
        <f t="shared" si="380"/>
        <v>149779.91485086782</v>
      </c>
      <c r="AL1223">
        <f t="shared" si="376"/>
        <v>0.81771898620023964</v>
      </c>
      <c r="AM1223">
        <f t="shared" si="382"/>
        <v>1.0352645001012347E-2</v>
      </c>
      <c r="AN1223" s="15">
        <f t="shared" si="377"/>
        <v>0</v>
      </c>
    </row>
    <row r="1224" spans="1:40" x14ac:dyDescent="0.25">
      <c r="A1224" s="2">
        <v>41297</v>
      </c>
      <c r="B1224" s="2">
        <v>41305</v>
      </c>
      <c r="C1224" t="s">
        <v>15</v>
      </c>
      <c r="D1224">
        <v>5900</v>
      </c>
      <c r="E1224">
        <v>5.6</v>
      </c>
      <c r="F1224">
        <v>9.25</v>
      </c>
      <c r="G1224">
        <v>3.95</v>
      </c>
      <c r="H1224">
        <v>4.7</v>
      </c>
      <c r="I1224" t="s">
        <v>16</v>
      </c>
      <c r="J1224">
        <v>174.85</v>
      </c>
      <c r="K1224">
        <v>179.15</v>
      </c>
      <c r="L1224">
        <v>134.94999999999999</v>
      </c>
      <c r="M1224">
        <v>167.75</v>
      </c>
      <c r="N1224">
        <v>6054.3</v>
      </c>
      <c r="O1224">
        <v>190</v>
      </c>
      <c r="P1224">
        <f>VLOOKUP($A1224,Sheet2!$A:$E,2,0)</f>
        <v>6052.85</v>
      </c>
      <c r="Q1224">
        <f>VLOOKUP($A1224,Sheet2!$A:$E,3,0)</f>
        <v>6069.8</v>
      </c>
      <c r="R1224">
        <f>VLOOKUP($A1224,Sheet2!$A:$E,4,0)</f>
        <v>6021.15</v>
      </c>
      <c r="S1224">
        <f>VLOOKUP($A1224,Sheet2!$A:$E,5,0)</f>
        <v>6054.3</v>
      </c>
      <c r="T1224">
        <f t="shared" si="364"/>
        <v>9.3499999999994543</v>
      </c>
      <c r="U1224">
        <f t="shared" si="365"/>
        <v>9.25</v>
      </c>
      <c r="V1224">
        <f t="shared" si="366"/>
        <v>134.94999999999999</v>
      </c>
      <c r="W1224">
        <f t="shared" si="367"/>
        <v>173.75</v>
      </c>
      <c r="X1224" s="5">
        <f t="shared" si="368"/>
        <v>180.45</v>
      </c>
      <c r="Y1224">
        <f t="shared" si="369"/>
        <v>188.49999999999946</v>
      </c>
      <c r="Z1224">
        <f t="shared" si="370"/>
        <v>144.19999999999999</v>
      </c>
      <c r="AA1224">
        <f t="shared" si="371"/>
        <v>172.45</v>
      </c>
      <c r="AB1224">
        <f>IF(Z1224/X1224&lt;'model parameter'!$B$2,'model parameter'!$B$2,IF(Y1224/X1224&gt;'model parameter'!$B$1,'model parameter'!$B$1,AA1224/X1224))</f>
        <v>0.95566638958160155</v>
      </c>
      <c r="AC1224">
        <f t="shared" si="381"/>
        <v>115.33912422159841</v>
      </c>
      <c r="AD1224">
        <f t="shared" si="379"/>
        <v>15.664818684208184</v>
      </c>
      <c r="AF1224">
        <f t="shared" si="378"/>
        <v>0.79911332779163202</v>
      </c>
      <c r="AG1224">
        <f t="shared" si="372"/>
        <v>1.0446106954835106</v>
      </c>
      <c r="AH1224" s="14">
        <f t="shared" si="373"/>
        <v>13590.005198418074</v>
      </c>
      <c r="AI1224">
        <f t="shared" si="374"/>
        <v>12877.135357141899</v>
      </c>
      <c r="AJ1224" s="14">
        <f t="shared" si="375"/>
        <v>-712.86984127617507</v>
      </c>
      <c r="AK1224" s="14">
        <f t="shared" si="380"/>
        <v>149067.04500959165</v>
      </c>
      <c r="AL1224">
        <f t="shared" si="376"/>
        <v>0.94754454977256697</v>
      </c>
      <c r="AM1224">
        <f t="shared" si="382"/>
        <v>9.8095923464394611E-3</v>
      </c>
      <c r="AN1224" s="15">
        <f t="shared" si="377"/>
        <v>0</v>
      </c>
    </row>
    <row r="1225" spans="1:40" x14ac:dyDescent="0.25">
      <c r="A1225" s="2">
        <v>41298</v>
      </c>
      <c r="B1225" s="2">
        <v>41305</v>
      </c>
      <c r="C1225" t="s">
        <v>15</v>
      </c>
      <c r="D1225">
        <v>5900</v>
      </c>
      <c r="E1225">
        <v>4.95</v>
      </c>
      <c r="F1225">
        <v>11.2</v>
      </c>
      <c r="G1225">
        <v>4.25</v>
      </c>
      <c r="H1225">
        <v>10.050000000000001</v>
      </c>
      <c r="I1225" t="s">
        <v>16</v>
      </c>
      <c r="J1225">
        <v>162.05000000000001</v>
      </c>
      <c r="K1225">
        <v>166.85</v>
      </c>
      <c r="L1225">
        <v>118</v>
      </c>
      <c r="M1225">
        <v>125.95</v>
      </c>
      <c r="N1225">
        <v>6019.35</v>
      </c>
      <c r="O1225">
        <v>190</v>
      </c>
      <c r="P1225">
        <f>VLOOKUP($A1225,Sheet2!$A:$E,2,0)</f>
        <v>6046.2</v>
      </c>
      <c r="Q1225">
        <f>VLOOKUP($A1225,Sheet2!$A:$E,3,0)</f>
        <v>6065.3</v>
      </c>
      <c r="R1225">
        <f>VLOOKUP($A1225,Sheet2!$A:$E,4,0)</f>
        <v>6007.85</v>
      </c>
      <c r="S1225">
        <f>VLOOKUP($A1225,Sheet2!$A:$E,5,0)</f>
        <v>6019.35</v>
      </c>
      <c r="T1225">
        <f t="shared" si="364"/>
        <v>4.25</v>
      </c>
      <c r="U1225">
        <f t="shared" si="365"/>
        <v>10.149999999999636</v>
      </c>
      <c r="V1225">
        <f t="shared" si="366"/>
        <v>119.05000000000018</v>
      </c>
      <c r="W1225">
        <f t="shared" si="367"/>
        <v>166.85</v>
      </c>
      <c r="X1225" s="5">
        <f t="shared" si="368"/>
        <v>167</v>
      </c>
      <c r="Y1225">
        <f t="shared" si="369"/>
        <v>171.1</v>
      </c>
      <c r="Z1225">
        <f t="shared" si="370"/>
        <v>128.14999999999964</v>
      </c>
      <c r="AA1225">
        <f t="shared" si="371"/>
        <v>136</v>
      </c>
      <c r="AB1225">
        <f>IF(Z1225/X1225&lt;'model parameter'!$B$2,'model parameter'!$B$2,IF(Y1225/X1225&gt;'model parameter'!$B$1,'model parameter'!$B$1,AA1225/X1225))</f>
        <v>0.81437125748502992</v>
      </c>
      <c r="AC1225">
        <f t="shared" si="381"/>
        <v>93.928867629565175</v>
      </c>
      <c r="AD1225">
        <f t="shared" si="379"/>
        <v>15.479189941693214</v>
      </c>
      <c r="AF1225">
        <f t="shared" si="378"/>
        <v>0.76736526946107564</v>
      </c>
      <c r="AG1225">
        <f t="shared" si="372"/>
        <v>1.0245508982035927</v>
      </c>
      <c r="AH1225" s="14">
        <f t="shared" si="373"/>
        <v>12580.5803315745</v>
      </c>
      <c r="AI1225">
        <f t="shared" si="374"/>
        <v>10145.375488431999</v>
      </c>
      <c r="AJ1225" s="14">
        <f t="shared" si="375"/>
        <v>-2435.204843142501</v>
      </c>
      <c r="AK1225" s="14">
        <f t="shared" si="380"/>
        <v>146631.84016644914</v>
      </c>
      <c r="AL1225">
        <f t="shared" si="376"/>
        <v>0.80643143806087625</v>
      </c>
      <c r="AM1225">
        <f t="shared" si="382"/>
        <v>7.9107636627301393E-3</v>
      </c>
      <c r="AN1225" s="15">
        <f t="shared" si="377"/>
        <v>0</v>
      </c>
    </row>
    <row r="1226" spans="1:40" x14ac:dyDescent="0.25">
      <c r="A1226" s="2">
        <v>41299</v>
      </c>
      <c r="B1226" s="2">
        <v>41305</v>
      </c>
      <c r="C1226" t="s">
        <v>15</v>
      </c>
      <c r="D1226">
        <v>5900</v>
      </c>
      <c r="E1226">
        <v>8.75</v>
      </c>
      <c r="F1226">
        <v>11.6</v>
      </c>
      <c r="G1226">
        <v>4</v>
      </c>
      <c r="H1226">
        <v>4.55</v>
      </c>
      <c r="I1226" t="s">
        <v>16</v>
      </c>
      <c r="J1226">
        <v>132.30000000000001</v>
      </c>
      <c r="K1226">
        <v>182</v>
      </c>
      <c r="L1226">
        <v>123.55</v>
      </c>
      <c r="M1226">
        <v>174.2</v>
      </c>
      <c r="N1226">
        <v>6074.65</v>
      </c>
      <c r="O1226">
        <v>190</v>
      </c>
      <c r="P1226">
        <f>VLOOKUP($A1226,Sheet2!$A:$E,2,0)</f>
        <v>6024.5</v>
      </c>
      <c r="Q1226">
        <f>VLOOKUP($A1226,Sheet2!$A:$E,3,0)</f>
        <v>6080.55</v>
      </c>
      <c r="R1226">
        <f>VLOOKUP($A1226,Sheet2!$A:$E,4,0)</f>
        <v>6014.45</v>
      </c>
      <c r="S1226">
        <f>VLOOKUP($A1226,Sheet2!$A:$E,5,0)</f>
        <v>6074.65</v>
      </c>
      <c r="T1226">
        <f t="shared" si="364"/>
        <v>4</v>
      </c>
      <c r="U1226">
        <f t="shared" si="365"/>
        <v>9.1000000000003638</v>
      </c>
      <c r="V1226">
        <f t="shared" si="366"/>
        <v>126.05000000000018</v>
      </c>
      <c r="W1226">
        <f t="shared" si="367"/>
        <v>182</v>
      </c>
      <c r="X1226" s="5">
        <f t="shared" si="368"/>
        <v>141.05000000000001</v>
      </c>
      <c r="Y1226">
        <f t="shared" si="369"/>
        <v>186</v>
      </c>
      <c r="Z1226">
        <f t="shared" si="370"/>
        <v>132.65000000000038</v>
      </c>
      <c r="AA1226">
        <f t="shared" si="371"/>
        <v>178.75</v>
      </c>
      <c r="AB1226">
        <f>IF(Z1226/X1226&lt;'model parameter'!$B$2,'model parameter'!$B$2,IF(Y1226/X1226&gt;'model parameter'!$B$1,'model parameter'!$B$1,AA1226/X1226))</f>
        <v>1.1100000000000001</v>
      </c>
      <c r="AC1226">
        <f t="shared" si="381"/>
        <v>104.26104306881736</v>
      </c>
      <c r="AD1226">
        <f t="shared" si="379"/>
        <v>15.589189941693213</v>
      </c>
      <c r="AF1226">
        <f t="shared" si="378"/>
        <v>0.94044665012407203</v>
      </c>
      <c r="AG1226">
        <f t="shared" si="372"/>
        <v>1.3186813186813187</v>
      </c>
      <c r="AH1226" s="14">
        <f t="shared" si="373"/>
        <v>10633.028265062176</v>
      </c>
      <c r="AI1226">
        <f t="shared" si="374"/>
        <v>11686.665133972559</v>
      </c>
      <c r="AJ1226" s="14">
        <f t="shared" si="375"/>
        <v>1053.6368689103838</v>
      </c>
      <c r="AK1226" s="14">
        <f t="shared" si="380"/>
        <v>147685.47703535954</v>
      </c>
      <c r="AL1226">
        <f t="shared" si="376"/>
        <v>1.0990909496942094</v>
      </c>
      <c r="AM1226">
        <f t="shared" si="382"/>
        <v>8.6946487468765113E-3</v>
      </c>
      <c r="AN1226" s="15">
        <f t="shared" si="377"/>
        <v>0</v>
      </c>
    </row>
    <row r="1227" spans="1:40" x14ac:dyDescent="0.25">
      <c r="A1227" s="2">
        <v>41302</v>
      </c>
      <c r="B1227" s="2">
        <v>41305</v>
      </c>
      <c r="C1227" t="s">
        <v>15</v>
      </c>
      <c r="D1227">
        <v>5900</v>
      </c>
      <c r="E1227">
        <v>3.25</v>
      </c>
      <c r="F1227">
        <v>4.8</v>
      </c>
      <c r="G1227">
        <v>3.05</v>
      </c>
      <c r="H1227">
        <v>3.8</v>
      </c>
      <c r="I1227" t="s">
        <v>16</v>
      </c>
      <c r="J1227">
        <v>197.85</v>
      </c>
      <c r="K1227">
        <v>197.9</v>
      </c>
      <c r="L1227">
        <v>165.85</v>
      </c>
      <c r="M1227">
        <v>177.45</v>
      </c>
      <c r="N1227">
        <v>6074.8</v>
      </c>
      <c r="O1227">
        <v>190</v>
      </c>
      <c r="P1227">
        <f>VLOOKUP($A1227,Sheet2!$A:$E,2,0)</f>
        <v>6082.1</v>
      </c>
      <c r="Q1227">
        <f>VLOOKUP($A1227,Sheet2!$A:$E,3,0)</f>
        <v>6088.4</v>
      </c>
      <c r="R1227">
        <f>VLOOKUP($A1227,Sheet2!$A:$E,4,0)</f>
        <v>6061.4</v>
      </c>
      <c r="S1227">
        <f>VLOOKUP($A1227,Sheet2!$A:$E,5,0)</f>
        <v>6074.8</v>
      </c>
      <c r="T1227">
        <f t="shared" si="364"/>
        <v>9.5</v>
      </c>
      <c r="U1227">
        <f t="shared" si="365"/>
        <v>4.4500000000007276</v>
      </c>
      <c r="V1227">
        <f t="shared" si="366"/>
        <v>166.19999999999982</v>
      </c>
      <c r="W1227">
        <f t="shared" si="367"/>
        <v>191.44999999999982</v>
      </c>
      <c r="X1227" s="5">
        <f t="shared" si="368"/>
        <v>201.1</v>
      </c>
      <c r="Y1227">
        <f t="shared" si="369"/>
        <v>207.4</v>
      </c>
      <c r="Z1227">
        <f t="shared" si="370"/>
        <v>170.30000000000072</v>
      </c>
      <c r="AA1227">
        <f t="shared" si="371"/>
        <v>181.25</v>
      </c>
      <c r="AB1227">
        <f>IF(Z1227/X1227&lt;'model parameter'!$B$2,'model parameter'!$B$2,IF(Y1227/X1227&gt;'model parameter'!$B$1,'model parameter'!$B$1,AA1227/X1227))</f>
        <v>0.90129288910989558</v>
      </c>
      <c r="AC1227">
        <f t="shared" si="381"/>
        <v>93.969736729105648</v>
      </c>
      <c r="AD1227">
        <f t="shared" si="379"/>
        <v>15.490482830803108</v>
      </c>
      <c r="AF1227">
        <f t="shared" si="378"/>
        <v>0.84684236698160475</v>
      </c>
      <c r="AG1227">
        <f t="shared" si="372"/>
        <v>1.0313276976628543</v>
      </c>
      <c r="AH1227" s="14">
        <f t="shared" si="373"/>
        <v>15139.79133227085</v>
      </c>
      <c r="AI1227">
        <f t="shared" si="374"/>
        <v>13536.6548864875</v>
      </c>
      <c r="AJ1227" s="14">
        <f t="shared" si="375"/>
        <v>-1603.1364457833497</v>
      </c>
      <c r="AK1227" s="14">
        <f t="shared" si="380"/>
        <v>146082.3405895762</v>
      </c>
      <c r="AL1227">
        <f t="shared" si="376"/>
        <v>0.89411106067451385</v>
      </c>
      <c r="AM1227">
        <f t="shared" si="382"/>
        <v>7.7739816132620905E-3</v>
      </c>
      <c r="AN1227" s="15">
        <f t="shared" si="377"/>
        <v>0</v>
      </c>
    </row>
    <row r="1228" spans="1:40" x14ac:dyDescent="0.25">
      <c r="A1228" s="2">
        <v>41303</v>
      </c>
      <c r="B1228" s="2">
        <v>41305</v>
      </c>
      <c r="C1228" t="s">
        <v>15</v>
      </c>
      <c r="D1228">
        <v>5900</v>
      </c>
      <c r="E1228">
        <v>3.75</v>
      </c>
      <c r="F1228">
        <v>5</v>
      </c>
      <c r="G1228">
        <v>1.25</v>
      </c>
      <c r="H1228">
        <v>1.65</v>
      </c>
      <c r="I1228" t="s">
        <v>16</v>
      </c>
      <c r="J1228">
        <v>170</v>
      </c>
      <c r="K1228">
        <v>216.5</v>
      </c>
      <c r="L1228">
        <v>142</v>
      </c>
      <c r="M1228">
        <v>145.75</v>
      </c>
      <c r="N1228">
        <v>6049.9</v>
      </c>
      <c r="O1228">
        <v>190</v>
      </c>
      <c r="P1228">
        <f>VLOOKUP($A1228,Sheet2!$A:$E,2,0)</f>
        <v>6064.7</v>
      </c>
      <c r="Q1228">
        <f>VLOOKUP($A1228,Sheet2!$A:$E,3,0)</f>
        <v>6111.8</v>
      </c>
      <c r="R1228">
        <f>VLOOKUP($A1228,Sheet2!$A:$E,4,0)</f>
        <v>6042.45</v>
      </c>
      <c r="S1228">
        <f>VLOOKUP($A1228,Sheet2!$A:$E,5,0)</f>
        <v>6049.9</v>
      </c>
      <c r="T1228">
        <f t="shared" si="364"/>
        <v>4.6999999999998181</v>
      </c>
      <c r="U1228">
        <f t="shared" si="365"/>
        <v>0</v>
      </c>
      <c r="V1228">
        <f t="shared" si="366"/>
        <v>147.44999999999982</v>
      </c>
      <c r="W1228">
        <f t="shared" si="367"/>
        <v>213.05000000000018</v>
      </c>
      <c r="X1228" s="5">
        <f t="shared" si="368"/>
        <v>173.75</v>
      </c>
      <c r="Y1228">
        <f t="shared" si="369"/>
        <v>221.19999999999982</v>
      </c>
      <c r="Z1228">
        <f t="shared" si="370"/>
        <v>142</v>
      </c>
      <c r="AA1228">
        <f t="shared" si="371"/>
        <v>147.4</v>
      </c>
      <c r="AB1228">
        <f>IF(Z1228/X1228&lt;'model parameter'!$B$2,'model parameter'!$B$2,IF(Y1228/X1228&gt;'model parameter'!$B$1,'model parameter'!$B$1,AA1228/X1228))</f>
        <v>1.1100000000000001</v>
      </c>
      <c r="AC1228">
        <f t="shared" si="381"/>
        <v>104.30640776930728</v>
      </c>
      <c r="AD1228">
        <f t="shared" si="379"/>
        <v>15.600482830803108</v>
      </c>
      <c r="AF1228">
        <f t="shared" si="378"/>
        <v>0.81726618705035969</v>
      </c>
      <c r="AG1228">
        <f t="shared" si="372"/>
        <v>1.273093525179855</v>
      </c>
      <c r="AH1228" s="14">
        <f t="shared" si="373"/>
        <v>13087.169019395624</v>
      </c>
      <c r="AI1228">
        <f t="shared" si="374"/>
        <v>14406.958356319974</v>
      </c>
      <c r="AJ1228" s="14">
        <f t="shared" si="375"/>
        <v>1319.7893369243502</v>
      </c>
      <c r="AK1228" s="14">
        <f t="shared" si="380"/>
        <v>147402.12992650055</v>
      </c>
      <c r="AL1228">
        <f t="shared" si="376"/>
        <v>1.1008460527229669</v>
      </c>
      <c r="AM1228">
        <f t="shared" si="382"/>
        <v>8.5579569729004948E-3</v>
      </c>
      <c r="AN1228" s="15">
        <f t="shared" si="377"/>
        <v>1</v>
      </c>
    </row>
    <row r="1229" spans="1:40" x14ac:dyDescent="0.25">
      <c r="A1229" s="2">
        <v>41304</v>
      </c>
      <c r="B1229" s="2">
        <v>41305</v>
      </c>
      <c r="C1229" t="s">
        <v>15</v>
      </c>
      <c r="D1229">
        <v>5900</v>
      </c>
      <c r="E1229">
        <v>1</v>
      </c>
      <c r="F1229">
        <v>1</v>
      </c>
      <c r="G1229">
        <v>0.2</v>
      </c>
      <c r="H1229">
        <v>0.3</v>
      </c>
      <c r="I1229" t="s">
        <v>16</v>
      </c>
      <c r="J1229">
        <v>159.6</v>
      </c>
      <c r="K1229">
        <v>171.15</v>
      </c>
      <c r="L1229">
        <v>145</v>
      </c>
      <c r="M1229">
        <v>156.65</v>
      </c>
      <c r="N1229">
        <v>6055.75</v>
      </c>
      <c r="O1229">
        <v>190</v>
      </c>
      <c r="P1229">
        <f>VLOOKUP($A1229,Sheet2!$A:$E,2,0)</f>
        <v>6065</v>
      </c>
      <c r="Q1229">
        <f>VLOOKUP($A1229,Sheet2!$A:$E,3,0)</f>
        <v>6071.95</v>
      </c>
      <c r="R1229">
        <f>VLOOKUP($A1229,Sheet2!$A:$E,4,0)</f>
        <v>6044.15</v>
      </c>
      <c r="S1229">
        <f>VLOOKUP($A1229,Sheet2!$A:$E,5,0)</f>
        <v>6055.75</v>
      </c>
      <c r="T1229">
        <f t="shared" si="364"/>
        <v>0.2</v>
      </c>
      <c r="U1229">
        <f t="shared" si="365"/>
        <v>0.8500000000003638</v>
      </c>
      <c r="V1229">
        <f t="shared" si="366"/>
        <v>145.14999999999964</v>
      </c>
      <c r="W1229">
        <f t="shared" si="367"/>
        <v>171.15</v>
      </c>
      <c r="X1229" s="5">
        <f t="shared" si="368"/>
        <v>160.6</v>
      </c>
      <c r="Y1229">
        <f t="shared" si="369"/>
        <v>171.35</v>
      </c>
      <c r="Z1229">
        <f t="shared" si="370"/>
        <v>145.85000000000036</v>
      </c>
      <c r="AA1229">
        <f t="shared" si="371"/>
        <v>156.95000000000002</v>
      </c>
      <c r="AB1229">
        <f>IF(Z1229/X1229&lt;'model parameter'!$B$2,'model parameter'!$B$2,IF(Y1229/X1229&gt;'model parameter'!$B$1,'model parameter'!$B$1,AA1229/X1229))</f>
        <v>0.9772727272727274</v>
      </c>
      <c r="AC1229">
        <f t="shared" si="381"/>
        <v>101.93580759273213</v>
      </c>
      <c r="AD1229">
        <f t="shared" si="379"/>
        <v>15.577755558075834</v>
      </c>
      <c r="AF1229">
        <f t="shared" si="378"/>
        <v>0.90815691158157141</v>
      </c>
      <c r="AG1229">
        <f t="shared" si="372"/>
        <v>1.0669364881693648</v>
      </c>
      <c r="AH1229" s="14">
        <f t="shared" si="373"/>
        <v>12100.259205344099</v>
      </c>
      <c r="AI1229">
        <f t="shared" si="374"/>
        <v>11715.4816406809</v>
      </c>
      <c r="AJ1229" s="14">
        <f t="shared" si="375"/>
        <v>-384.77756466319806</v>
      </c>
      <c r="AK1229" s="14">
        <f t="shared" si="380"/>
        <v>147017.35236183734</v>
      </c>
      <c r="AL1229">
        <f t="shared" si="376"/>
        <v>0.96820088246595082</v>
      </c>
      <c r="AM1229">
        <f t="shared" si="382"/>
        <v>8.2858214932678958E-3</v>
      </c>
      <c r="AN1229" s="15">
        <f t="shared" si="377"/>
        <v>0</v>
      </c>
    </row>
    <row r="1230" spans="1:40" x14ac:dyDescent="0.25">
      <c r="A1230" s="2">
        <v>41305</v>
      </c>
      <c r="B1230" s="2">
        <v>41305</v>
      </c>
      <c r="C1230" t="s">
        <v>15</v>
      </c>
      <c r="D1230">
        <v>5900</v>
      </c>
      <c r="E1230">
        <v>0.25</v>
      </c>
      <c r="F1230">
        <v>0.25</v>
      </c>
      <c r="G1230">
        <v>0.05</v>
      </c>
      <c r="H1230">
        <v>0.05</v>
      </c>
      <c r="I1230" t="s">
        <v>16</v>
      </c>
      <c r="J1230">
        <v>159</v>
      </c>
      <c r="K1230">
        <v>159</v>
      </c>
      <c r="L1230">
        <v>125.05</v>
      </c>
      <c r="M1230">
        <v>133.85</v>
      </c>
      <c r="N1230">
        <v>6034.75</v>
      </c>
      <c r="O1230">
        <v>190</v>
      </c>
      <c r="P1230">
        <f>VLOOKUP($A1230,Sheet2!$A:$E,2,0)</f>
        <v>6045.65</v>
      </c>
      <c r="Q1230">
        <f>VLOOKUP($A1230,Sheet2!$A:$E,3,0)</f>
        <v>6058.05</v>
      </c>
      <c r="R1230">
        <f>VLOOKUP($A1230,Sheet2!$A:$E,4,0)</f>
        <v>6025.15</v>
      </c>
      <c r="S1230">
        <f>VLOOKUP($A1230,Sheet2!$A:$E,5,0)</f>
        <v>6034.75</v>
      </c>
      <c r="T1230">
        <f t="shared" si="364"/>
        <v>0.9499999999998181</v>
      </c>
      <c r="U1230">
        <f t="shared" si="365"/>
        <v>0</v>
      </c>
      <c r="V1230">
        <f t="shared" si="366"/>
        <v>125.39999999999964</v>
      </c>
      <c r="W1230">
        <f t="shared" si="367"/>
        <v>158.10000000000036</v>
      </c>
      <c r="X1230" s="5">
        <f t="shared" si="368"/>
        <v>159.25</v>
      </c>
      <c r="Y1230">
        <f t="shared" si="369"/>
        <v>159.94999999999982</v>
      </c>
      <c r="Z1230">
        <f t="shared" si="370"/>
        <v>125.05</v>
      </c>
      <c r="AA1230">
        <f t="shared" si="371"/>
        <v>133.9</v>
      </c>
      <c r="AB1230">
        <f>IF(Z1230/X1230&lt;'model parameter'!$B$2,'model parameter'!$B$2,IF(Y1230/X1230&gt;'model parameter'!$B$1,'model parameter'!$B$1,AA1230/X1230))</f>
        <v>0.84081632653061233</v>
      </c>
      <c r="AC1230">
        <f t="shared" si="381"/>
        <v>85.709291282052334</v>
      </c>
      <c r="AD1230">
        <f t="shared" si="379"/>
        <v>15.418571884606447</v>
      </c>
      <c r="AF1230">
        <f t="shared" si="378"/>
        <v>0.78524332810047093</v>
      </c>
      <c r="AG1230">
        <f t="shared" si="372"/>
        <v>1.0043956043956033</v>
      </c>
      <c r="AH1230" s="14">
        <f t="shared" si="373"/>
        <v>11998.941467779874</v>
      </c>
      <c r="AI1230">
        <f t="shared" si="374"/>
        <v>9987.9901462017988</v>
      </c>
      <c r="AJ1230" s="14">
        <f t="shared" si="375"/>
        <v>-2010.9513215780753</v>
      </c>
      <c r="AK1230" s="14">
        <f t="shared" si="380"/>
        <v>145006.40104025928</v>
      </c>
      <c r="AL1230">
        <f t="shared" si="376"/>
        <v>0.83240593955908715</v>
      </c>
      <c r="AM1230">
        <f t="shared" si="382"/>
        <v>6.8971670251225413E-3</v>
      </c>
      <c r="AN1230" s="15">
        <f t="shared" si="377"/>
        <v>0</v>
      </c>
    </row>
    <row r="1231" spans="1:40" s="4" customFormat="1" x14ac:dyDescent="0.25">
      <c r="A1231" s="3">
        <v>41306</v>
      </c>
      <c r="B1231" s="3">
        <v>41333</v>
      </c>
      <c r="C1231" s="4" t="s">
        <v>15</v>
      </c>
      <c r="D1231" s="4">
        <v>6100</v>
      </c>
      <c r="E1231" s="4">
        <v>98.7</v>
      </c>
      <c r="F1231" s="4">
        <v>121.95</v>
      </c>
      <c r="G1231" s="4">
        <v>96.4</v>
      </c>
      <c r="H1231" s="4">
        <v>115.55</v>
      </c>
      <c r="I1231" s="4" t="s">
        <v>16</v>
      </c>
      <c r="J1231" s="4">
        <v>71</v>
      </c>
      <c r="K1231" s="4">
        <v>74</v>
      </c>
      <c r="L1231" s="4">
        <v>50.45</v>
      </c>
      <c r="M1231" s="4">
        <v>53.6</v>
      </c>
      <c r="N1231" s="4">
        <v>5998.9</v>
      </c>
      <c r="O1231" s="4">
        <v>169.7</v>
      </c>
      <c r="P1231">
        <f>VLOOKUP($A1231,Sheet2!$A:$E,2,0)</f>
        <v>6040.95</v>
      </c>
      <c r="Q1231">
        <f>VLOOKUP($A1231,Sheet2!$A:$E,3,0)</f>
        <v>6052.95</v>
      </c>
      <c r="R1231">
        <f>VLOOKUP($A1231,Sheet2!$A:$E,4,0)</f>
        <v>5983.2</v>
      </c>
      <c r="S1231">
        <f>VLOOKUP($A1231,Sheet2!$A:$E,5,0)</f>
        <v>5998.9</v>
      </c>
      <c r="T1231">
        <f t="shared" si="364"/>
        <v>121.05000000000018</v>
      </c>
      <c r="U1231">
        <f t="shared" si="365"/>
        <v>121.95</v>
      </c>
      <c r="V1231">
        <f t="shared" si="366"/>
        <v>50.45</v>
      </c>
      <c r="W1231">
        <f t="shared" si="367"/>
        <v>49.349999999999454</v>
      </c>
      <c r="X1231" s="5">
        <f t="shared" si="368"/>
        <v>169.7</v>
      </c>
      <c r="Y1231">
        <f t="shared" si="369"/>
        <v>195.05000000000018</v>
      </c>
      <c r="Z1231">
        <f t="shared" si="370"/>
        <v>145.74999999999946</v>
      </c>
      <c r="AA1231">
        <f t="shared" si="371"/>
        <v>169.15</v>
      </c>
      <c r="AB1231">
        <f>IF(Z1231/X1231&lt;'model parameter'!$B$2,'model parameter'!$B$2,IF(Y1231/X1231&gt;'model parameter'!$B$1,'model parameter'!$B$1,AA1231/X1231))</f>
        <v>1.1100000000000001</v>
      </c>
      <c r="AC1231">
        <f t="shared" si="381"/>
        <v>95.137313323078104</v>
      </c>
      <c r="AD1231">
        <f t="shared" si="379"/>
        <v>15.528571884606446</v>
      </c>
      <c r="AF1231">
        <f t="shared" si="378"/>
        <v>0.85886859163228912</v>
      </c>
      <c r="AG1231">
        <f t="shared" si="372"/>
        <v>1.1493812610489109</v>
      </c>
      <c r="AH1231" s="14">
        <f t="shared" si="373"/>
        <v>12783.215806702949</v>
      </c>
      <c r="AI1231">
        <f t="shared" si="374"/>
        <v>14070.041305845753</v>
      </c>
      <c r="AJ1231" s="14">
        <f t="shared" si="375"/>
        <v>1286.8254991428039</v>
      </c>
      <c r="AK1231" s="14">
        <f t="shared" si="380"/>
        <v>146293.22653940209</v>
      </c>
      <c r="AL1231">
        <f t="shared" si="376"/>
        <v>1.1006652409378905</v>
      </c>
      <c r="AM1231">
        <f t="shared" si="382"/>
        <v>7.5914720054953751E-3</v>
      </c>
      <c r="AN1231" s="15">
        <f t="shared" si="377"/>
        <v>1</v>
      </c>
    </row>
    <row r="1232" spans="1:40" s="4" customFormat="1" x14ac:dyDescent="0.25">
      <c r="A1232" s="3">
        <v>41309</v>
      </c>
      <c r="B1232" s="3">
        <v>41333</v>
      </c>
      <c r="C1232" s="4" t="s">
        <v>15</v>
      </c>
      <c r="D1232" s="4">
        <v>6100</v>
      </c>
      <c r="E1232" s="4">
        <v>104.9</v>
      </c>
      <c r="F1232" s="4">
        <v>142.69999999999999</v>
      </c>
      <c r="G1232" s="4">
        <v>96.35</v>
      </c>
      <c r="H1232" s="4">
        <v>138.6</v>
      </c>
      <c r="I1232" s="4" t="s">
        <v>16</v>
      </c>
      <c r="J1232" s="4">
        <v>57</v>
      </c>
      <c r="K1232" s="4">
        <v>62</v>
      </c>
      <c r="L1232" s="4">
        <v>36.700000000000003</v>
      </c>
      <c r="M1232" s="4">
        <v>37.950000000000003</v>
      </c>
      <c r="O1232" s="4">
        <v>169.7</v>
      </c>
      <c r="P1232">
        <f>VLOOKUP($A1232,Sheet2!$A:$E,2,0)</f>
        <v>6025.2</v>
      </c>
      <c r="Q1232">
        <f>VLOOKUP($A1232,Sheet2!$A:$E,3,0)</f>
        <v>6038.5</v>
      </c>
      <c r="R1232">
        <f>VLOOKUP($A1232,Sheet2!$A:$E,4,0)</f>
        <v>5981.25</v>
      </c>
      <c r="S1232">
        <f>VLOOKUP($A1232,Sheet2!$A:$E,5,0)</f>
        <v>5987.25</v>
      </c>
      <c r="T1232">
        <f t="shared" si="364"/>
        <v>123.5</v>
      </c>
      <c r="U1232">
        <f t="shared" si="365"/>
        <v>142.69999999999999</v>
      </c>
      <c r="V1232">
        <f t="shared" si="366"/>
        <v>36.700000000000003</v>
      </c>
      <c r="W1232">
        <f t="shared" si="367"/>
        <v>34.850000000000364</v>
      </c>
      <c r="X1232" s="5">
        <f t="shared" si="368"/>
        <v>161.9</v>
      </c>
      <c r="Y1232">
        <f t="shared" si="369"/>
        <v>185.5</v>
      </c>
      <c r="Z1232">
        <f t="shared" si="370"/>
        <v>131.20000000000036</v>
      </c>
      <c r="AA1232">
        <f t="shared" si="371"/>
        <v>176.55</v>
      </c>
      <c r="AB1232">
        <f>IF(Z1232/X1232&lt;'model parameter'!$B$2,'model parameter'!$B$2,IF(Y1232/X1232&gt;'model parameter'!$B$1,'model parameter'!$B$1,AA1232/X1232))</f>
        <v>1.1100000000000001</v>
      </c>
      <c r="AC1232">
        <f t="shared" si="381"/>
        <v>105.60241778861671</v>
      </c>
      <c r="AD1232">
        <f t="shared" si="379"/>
        <v>15.638571884606446</v>
      </c>
      <c r="AF1232">
        <f t="shared" si="378"/>
        <v>0.81037677578752532</v>
      </c>
      <c r="AG1232">
        <f t="shared" si="372"/>
        <v>1.1457689932056825</v>
      </c>
      <c r="AH1232" s="14">
        <f t="shared" si="373"/>
        <v>12197.824434109651</v>
      </c>
      <c r="AI1232">
        <f t="shared" si="374"/>
        <v>13421.16402345096</v>
      </c>
      <c r="AJ1232" s="14">
        <f t="shared" si="375"/>
        <v>1223.339589341309</v>
      </c>
      <c r="AK1232" s="14">
        <f t="shared" si="380"/>
        <v>147516.5661287434</v>
      </c>
      <c r="AL1232">
        <f t="shared" si="376"/>
        <v>1.1002916213419498</v>
      </c>
      <c r="AM1232">
        <f t="shared" si="382"/>
        <v>8.3528330412985293E-3</v>
      </c>
      <c r="AN1232" s="15">
        <f t="shared" si="377"/>
        <v>1</v>
      </c>
    </row>
    <row r="1233" spans="1:40" s="4" customFormat="1" x14ac:dyDescent="0.25">
      <c r="A1233" s="3">
        <v>41310</v>
      </c>
      <c r="B1233" s="3">
        <v>41333</v>
      </c>
      <c r="C1233" s="4" t="s">
        <v>15</v>
      </c>
      <c r="D1233" s="4">
        <v>6100</v>
      </c>
      <c r="E1233" s="4">
        <v>150.15</v>
      </c>
      <c r="F1233" s="4">
        <v>160.75</v>
      </c>
      <c r="G1233" s="4">
        <v>139.5</v>
      </c>
      <c r="H1233" s="4">
        <v>151.85</v>
      </c>
      <c r="I1233" s="4" t="s">
        <v>16</v>
      </c>
      <c r="J1233" s="4">
        <v>29</v>
      </c>
      <c r="K1233" s="4">
        <v>34.549999999999997</v>
      </c>
      <c r="L1233" s="4">
        <v>28</v>
      </c>
      <c r="M1233" s="4">
        <v>29.5</v>
      </c>
      <c r="N1233" s="4">
        <v>5956.9</v>
      </c>
      <c r="O1233" s="4">
        <v>169.7</v>
      </c>
      <c r="P1233">
        <f>VLOOKUP($A1233,Sheet2!$A:$E,2,0)</f>
        <v>5948.2</v>
      </c>
      <c r="Q1233">
        <f>VLOOKUP($A1233,Sheet2!$A:$E,3,0)</f>
        <v>5970.35</v>
      </c>
      <c r="R1233">
        <f>VLOOKUP($A1233,Sheet2!$A:$E,4,0)</f>
        <v>5946.9</v>
      </c>
      <c r="S1233">
        <f>VLOOKUP($A1233,Sheet2!$A:$E,5,0)</f>
        <v>5956.9</v>
      </c>
      <c r="T1233">
        <f t="shared" si="364"/>
        <v>164.19999999999982</v>
      </c>
      <c r="U1233">
        <f t="shared" si="365"/>
        <v>160.75</v>
      </c>
      <c r="V1233">
        <f t="shared" si="366"/>
        <v>28</v>
      </c>
      <c r="W1233">
        <f t="shared" si="367"/>
        <v>9.8500000000003638</v>
      </c>
      <c r="X1233" s="5">
        <f t="shared" si="368"/>
        <v>179.15</v>
      </c>
      <c r="Y1233">
        <f t="shared" si="369"/>
        <v>198.74999999999983</v>
      </c>
      <c r="Z1233">
        <f t="shared" si="370"/>
        <v>149.35000000000036</v>
      </c>
      <c r="AA1233">
        <f t="shared" si="371"/>
        <v>181.35</v>
      </c>
      <c r="AB1233">
        <f>IF(Z1233/X1233&lt;'model parameter'!$B$2,'model parameter'!$B$2,IF(Y1233/X1233&gt;'model parameter'!$B$1,'model parameter'!$B$1,AA1233/X1233))</f>
        <v>1.0122802121127545</v>
      </c>
      <c r="AC1233">
        <f t="shared" si="381"/>
        <v>106.89923787868064</v>
      </c>
      <c r="AD1233">
        <f t="shared" si="379"/>
        <v>15.6508520967192</v>
      </c>
      <c r="AF1233">
        <f t="shared" si="378"/>
        <v>0.83365894501814319</v>
      </c>
      <c r="AG1233">
        <f t="shared" si="372"/>
        <v>1.1094055260954498</v>
      </c>
      <c r="AH1233" s="14">
        <f t="shared" si="373"/>
        <v>13492.439969652525</v>
      </c>
      <c r="AI1233">
        <f t="shared" si="374"/>
        <v>13544.1494265937</v>
      </c>
      <c r="AJ1233" s="14">
        <f t="shared" si="375"/>
        <v>51.709456941174722</v>
      </c>
      <c r="AK1233" s="14">
        <f t="shared" si="380"/>
        <v>147568.27558568458</v>
      </c>
      <c r="AL1233">
        <f t="shared" si="376"/>
        <v>1.003832476339156</v>
      </c>
      <c r="AM1233">
        <f t="shared" si="382"/>
        <v>8.3848450762942263E-3</v>
      </c>
      <c r="AN1233" s="15">
        <f t="shared" si="377"/>
        <v>1</v>
      </c>
    </row>
    <row r="1234" spans="1:40" s="4" customFormat="1" x14ac:dyDescent="0.25">
      <c r="A1234" s="3">
        <v>41311</v>
      </c>
      <c r="B1234" s="3">
        <v>41333</v>
      </c>
      <c r="C1234" s="4" t="s">
        <v>15</v>
      </c>
      <c r="D1234" s="4">
        <v>6100</v>
      </c>
      <c r="E1234" s="4">
        <v>143.25</v>
      </c>
      <c r="F1234" s="4">
        <v>157.05000000000001</v>
      </c>
      <c r="G1234" s="4">
        <v>137.4</v>
      </c>
      <c r="H1234" s="4">
        <v>150.80000000000001</v>
      </c>
      <c r="I1234" s="4" t="s">
        <v>16</v>
      </c>
      <c r="J1234" s="4">
        <v>34.049999999999997</v>
      </c>
      <c r="K1234" s="4">
        <v>34.450000000000003</v>
      </c>
      <c r="L1234" s="4">
        <v>26</v>
      </c>
      <c r="M1234" s="4">
        <v>27.45</v>
      </c>
      <c r="N1234" s="4">
        <v>5959.2</v>
      </c>
      <c r="O1234" s="4">
        <v>169.7</v>
      </c>
      <c r="P1234">
        <f>VLOOKUP($A1234,Sheet2!$A:$E,2,0)</f>
        <v>5988.05</v>
      </c>
      <c r="Q1234">
        <f>VLOOKUP($A1234,Sheet2!$A:$E,3,0)</f>
        <v>5990.9</v>
      </c>
      <c r="R1234">
        <f>VLOOKUP($A1234,Sheet2!$A:$E,4,0)</f>
        <v>5953.15</v>
      </c>
      <c r="S1234">
        <f>VLOOKUP($A1234,Sheet2!$A:$E,5,0)</f>
        <v>5959.2</v>
      </c>
      <c r="T1234">
        <f t="shared" si="364"/>
        <v>143.55000000000018</v>
      </c>
      <c r="U1234">
        <f t="shared" si="365"/>
        <v>157.05000000000001</v>
      </c>
      <c r="V1234">
        <f t="shared" si="366"/>
        <v>26</v>
      </c>
      <c r="W1234">
        <f t="shared" si="367"/>
        <v>28.299999999999272</v>
      </c>
      <c r="X1234" s="5">
        <f t="shared" si="368"/>
        <v>177.3</v>
      </c>
      <c r="Y1234">
        <f t="shared" si="369"/>
        <v>183.05</v>
      </c>
      <c r="Z1234">
        <f t="shared" si="370"/>
        <v>165.69999999999928</v>
      </c>
      <c r="AA1234">
        <f t="shared" si="371"/>
        <v>178.25</v>
      </c>
      <c r="AB1234">
        <f>IF(Z1234/X1234&lt;'model parameter'!$B$2,'model parameter'!$B$2,IF(Y1234/X1234&gt;'model parameter'!$B$1,'model parameter'!$B$1,AA1234/X1234))</f>
        <v>1.0053581500282007</v>
      </c>
      <c r="AC1234">
        <f t="shared" si="381"/>
        <v>107.47202003313492</v>
      </c>
      <c r="AD1234">
        <f t="shared" si="379"/>
        <v>15.656210246747401</v>
      </c>
      <c r="AF1234">
        <f t="shared" si="378"/>
        <v>0.93457416807670202</v>
      </c>
      <c r="AG1234">
        <f t="shared" si="372"/>
        <v>1.0324309080654259</v>
      </c>
      <c r="AH1234" s="14">
        <f t="shared" si="373"/>
        <v>13353.59714410155</v>
      </c>
      <c r="AI1234">
        <f t="shared" si="374"/>
        <v>13311.818683301499</v>
      </c>
      <c r="AJ1234" s="14">
        <f t="shared" si="375"/>
        <v>-41.778460800051107</v>
      </c>
      <c r="AK1234" s="14">
        <f t="shared" si="380"/>
        <v>147526.49712488451</v>
      </c>
      <c r="AL1234">
        <f t="shared" si="376"/>
        <v>0.99687137028703121</v>
      </c>
      <c r="AM1234">
        <f t="shared" si="382"/>
        <v>8.3586120008498927E-3</v>
      </c>
      <c r="AN1234" s="15">
        <f t="shared" si="377"/>
        <v>0</v>
      </c>
    </row>
    <row r="1235" spans="1:40" s="4" customFormat="1" x14ac:dyDescent="0.25">
      <c r="A1235" s="3">
        <v>41312</v>
      </c>
      <c r="B1235" s="3">
        <v>41333</v>
      </c>
      <c r="C1235" s="4" t="s">
        <v>15</v>
      </c>
      <c r="D1235" s="4">
        <v>6100</v>
      </c>
      <c r="E1235" s="4">
        <v>162.35</v>
      </c>
      <c r="F1235" s="4">
        <v>177.55</v>
      </c>
      <c r="G1235" s="4">
        <v>137.19999999999999</v>
      </c>
      <c r="H1235" s="4">
        <v>158.35</v>
      </c>
      <c r="I1235" s="4" t="s">
        <v>16</v>
      </c>
      <c r="J1235" s="4">
        <v>24</v>
      </c>
      <c r="K1235" s="4">
        <v>31.8</v>
      </c>
      <c r="L1235" s="4">
        <v>19.8</v>
      </c>
      <c r="M1235" s="4">
        <v>22.3</v>
      </c>
      <c r="N1235" s="4">
        <v>5938.8</v>
      </c>
      <c r="O1235" s="4">
        <v>169.7</v>
      </c>
      <c r="P1235">
        <f>VLOOKUP($A1235,Sheet2!$A:$E,2,0)</f>
        <v>5936.45</v>
      </c>
      <c r="Q1235">
        <f>VLOOKUP($A1235,Sheet2!$A:$E,3,0)</f>
        <v>5978.5</v>
      </c>
      <c r="R1235">
        <f>VLOOKUP($A1235,Sheet2!$A:$E,4,0)</f>
        <v>5927.6</v>
      </c>
      <c r="S1235">
        <f>VLOOKUP($A1235,Sheet2!$A:$E,5,0)</f>
        <v>5938.8</v>
      </c>
      <c r="T1235">
        <f t="shared" si="364"/>
        <v>153.30000000000018</v>
      </c>
      <c r="U1235">
        <f t="shared" si="365"/>
        <v>177.55</v>
      </c>
      <c r="V1235">
        <f t="shared" si="366"/>
        <v>19.8</v>
      </c>
      <c r="W1235">
        <f t="shared" si="367"/>
        <v>15.699999999999818</v>
      </c>
      <c r="X1235" s="5">
        <f t="shared" si="368"/>
        <v>186.35</v>
      </c>
      <c r="Y1235">
        <f t="shared" si="369"/>
        <v>197.35000000000002</v>
      </c>
      <c r="Z1235">
        <f t="shared" si="370"/>
        <v>152.89999999999981</v>
      </c>
      <c r="AA1235">
        <f t="shared" si="371"/>
        <v>180.65</v>
      </c>
      <c r="AB1235">
        <f>IF(Z1235/X1235&lt;'model parameter'!$B$2,'model parameter'!$B$2,IF(Y1235/X1235&gt;'model parameter'!$B$1,'model parameter'!$B$1,AA1235/X1235))</f>
        <v>0.96941239602897777</v>
      </c>
      <c r="AC1235">
        <f t="shared" si="381"/>
        <v>104.18470844639563</v>
      </c>
      <c r="AD1235">
        <f t="shared" si="379"/>
        <v>15.625622642776378</v>
      </c>
      <c r="AF1235">
        <f t="shared" si="378"/>
        <v>0.82049906090689462</v>
      </c>
      <c r="AG1235">
        <f t="shared" si="372"/>
        <v>1.0590287094177624</v>
      </c>
      <c r="AH1235" s="14">
        <f t="shared" si="373"/>
        <v>14032.801236661724</v>
      </c>
      <c r="AI1235">
        <f t="shared" si="374"/>
        <v>13491.687645850299</v>
      </c>
      <c r="AJ1235" s="14">
        <f t="shared" si="375"/>
        <v>-541.11359081142473</v>
      </c>
      <c r="AK1235" s="14">
        <f t="shared" si="380"/>
        <v>146985.38353407307</v>
      </c>
      <c r="AL1235">
        <f t="shared" si="376"/>
        <v>0.96143937467041674</v>
      </c>
      <c r="AM1235">
        <f t="shared" si="382"/>
        <v>8.036298695209762E-3</v>
      </c>
      <c r="AN1235" s="15">
        <f t="shared" si="377"/>
        <v>0</v>
      </c>
    </row>
    <row r="1236" spans="1:40" s="4" customFormat="1" x14ac:dyDescent="0.25">
      <c r="A1236" s="3">
        <v>41313</v>
      </c>
      <c r="B1236" s="3">
        <v>41333</v>
      </c>
      <c r="C1236" s="4" t="s">
        <v>15</v>
      </c>
      <c r="D1236" s="4">
        <v>6100</v>
      </c>
      <c r="E1236" s="4">
        <v>160.4</v>
      </c>
      <c r="F1236" s="4">
        <v>210</v>
      </c>
      <c r="G1236" s="4">
        <v>149.25</v>
      </c>
      <c r="H1236" s="4">
        <v>192.1</v>
      </c>
      <c r="I1236" s="4" t="s">
        <v>16</v>
      </c>
      <c r="J1236" s="4">
        <v>21</v>
      </c>
      <c r="K1236" s="4">
        <v>24.5</v>
      </c>
      <c r="L1236" s="4">
        <v>14.05</v>
      </c>
      <c r="M1236" s="4">
        <v>16.3</v>
      </c>
      <c r="N1236" s="4">
        <v>5903.5</v>
      </c>
      <c r="O1236" s="4">
        <v>169.7</v>
      </c>
      <c r="P1236">
        <f>VLOOKUP($A1236,Sheet2!$A:$E,2,0)</f>
        <v>5929.1</v>
      </c>
      <c r="Q1236">
        <f>VLOOKUP($A1236,Sheet2!$A:$E,3,0)</f>
        <v>5953.7</v>
      </c>
      <c r="R1236">
        <f>VLOOKUP($A1236,Sheet2!$A:$E,4,0)</f>
        <v>5883.65</v>
      </c>
      <c r="S1236">
        <f>VLOOKUP($A1236,Sheet2!$A:$E,5,0)</f>
        <v>5903.5</v>
      </c>
      <c r="T1236">
        <f t="shared" si="364"/>
        <v>170.80000000000018</v>
      </c>
      <c r="U1236">
        <f t="shared" si="365"/>
        <v>210</v>
      </c>
      <c r="V1236">
        <f t="shared" si="366"/>
        <v>14.05</v>
      </c>
      <c r="W1236">
        <f t="shared" si="367"/>
        <v>2.9499999999998181</v>
      </c>
      <c r="X1236" s="5">
        <f t="shared" si="368"/>
        <v>181.4</v>
      </c>
      <c r="Y1236">
        <f t="shared" si="369"/>
        <v>224.05</v>
      </c>
      <c r="Z1236">
        <f t="shared" si="370"/>
        <v>152.19999999999982</v>
      </c>
      <c r="AA1236">
        <f t="shared" si="371"/>
        <v>208.4</v>
      </c>
      <c r="AB1236">
        <f>IF(Z1236/X1236&lt;'model parameter'!$B$2,'model parameter'!$B$2,IF(Y1236/X1236&gt;'model parameter'!$B$1,'model parameter'!$B$1,AA1236/X1236))</f>
        <v>1.1100000000000001</v>
      </c>
      <c r="AC1236">
        <f t="shared" si="381"/>
        <v>115.64502637549916</v>
      </c>
      <c r="AD1236">
        <f t="shared" si="379"/>
        <v>15.735622642776377</v>
      </c>
      <c r="AF1236">
        <f t="shared" si="378"/>
        <v>0.83902976846747412</v>
      </c>
      <c r="AG1236">
        <f t="shared" si="372"/>
        <v>1.2351157662624035</v>
      </c>
      <c r="AH1236" s="14">
        <f t="shared" si="373"/>
        <v>13661.302865592899</v>
      </c>
      <c r="AI1236">
        <f t="shared" si="374"/>
        <v>15043.357229437948</v>
      </c>
      <c r="AJ1236" s="14">
        <f t="shared" si="375"/>
        <v>1382.054363845049</v>
      </c>
      <c r="AK1236" s="14">
        <f t="shared" si="380"/>
        <v>148367.43789791813</v>
      </c>
      <c r="AL1236">
        <f t="shared" si="376"/>
        <v>1.101165633866874</v>
      </c>
      <c r="AM1236">
        <f t="shared" si="382"/>
        <v>8.8492959466541909E-3</v>
      </c>
      <c r="AN1236" s="15">
        <f t="shared" si="377"/>
        <v>1</v>
      </c>
    </row>
    <row r="1237" spans="1:40" s="4" customFormat="1" x14ac:dyDescent="0.25">
      <c r="A1237" s="3">
        <v>41316</v>
      </c>
      <c r="B1237" s="3">
        <v>41333</v>
      </c>
      <c r="C1237" s="4" t="s">
        <v>15</v>
      </c>
      <c r="D1237" s="4">
        <v>6100</v>
      </c>
      <c r="E1237" s="4">
        <v>192</v>
      </c>
      <c r="F1237" s="4">
        <v>204.85</v>
      </c>
      <c r="G1237" s="4">
        <v>177.85</v>
      </c>
      <c r="H1237" s="4">
        <v>190.4</v>
      </c>
      <c r="I1237" s="4" t="s">
        <v>16</v>
      </c>
      <c r="J1237" s="4">
        <v>17</v>
      </c>
      <c r="K1237" s="4">
        <v>17.5</v>
      </c>
      <c r="L1237" s="4">
        <v>13.65</v>
      </c>
      <c r="M1237" s="4">
        <v>14.9</v>
      </c>
      <c r="N1237" s="4">
        <v>5897.85</v>
      </c>
      <c r="O1237" s="4">
        <v>169.7</v>
      </c>
      <c r="P1237">
        <f>VLOOKUP($A1237,Sheet2!$A:$E,2,0)</f>
        <v>5920.05</v>
      </c>
      <c r="Q1237">
        <f>VLOOKUP($A1237,Sheet2!$A:$E,3,0)</f>
        <v>5924.15</v>
      </c>
      <c r="R1237">
        <f>VLOOKUP($A1237,Sheet2!$A:$E,4,0)</f>
        <v>5879.1</v>
      </c>
      <c r="S1237">
        <f>VLOOKUP($A1237,Sheet2!$A:$E,5,0)</f>
        <v>5897.85</v>
      </c>
      <c r="T1237">
        <f t="shared" si="364"/>
        <v>193.35000000000036</v>
      </c>
      <c r="U1237">
        <f t="shared" si="365"/>
        <v>204.85</v>
      </c>
      <c r="V1237">
        <f t="shared" si="366"/>
        <v>13.65</v>
      </c>
      <c r="W1237">
        <f t="shared" si="367"/>
        <v>2</v>
      </c>
      <c r="X1237" s="5">
        <f t="shared" si="368"/>
        <v>209</v>
      </c>
      <c r="Y1237">
        <f t="shared" si="369"/>
        <v>218.5</v>
      </c>
      <c r="Z1237">
        <f t="shared" si="370"/>
        <v>179.85</v>
      </c>
      <c r="AA1237">
        <f t="shared" si="371"/>
        <v>205.3</v>
      </c>
      <c r="AB1237">
        <f>IF(Z1237/X1237&lt;'model parameter'!$B$2,'model parameter'!$B$2,IF(Y1237/X1237&gt;'model parameter'!$B$1,'model parameter'!$B$1,AA1237/X1237))</f>
        <v>0.98229665071770345</v>
      </c>
      <c r="AC1237">
        <f t="shared" si="381"/>
        <v>113.5977220808133</v>
      </c>
      <c r="AD1237">
        <f t="shared" si="379"/>
        <v>15.717919293494081</v>
      </c>
      <c r="AF1237">
        <f t="shared" si="378"/>
        <v>0.86052631578947369</v>
      </c>
      <c r="AG1237">
        <f t="shared" si="372"/>
        <v>1.0454545454545454</v>
      </c>
      <c r="AH1237" s="14">
        <f t="shared" si="373"/>
        <v>15732.6877224615</v>
      </c>
      <c r="AI1237">
        <f t="shared" si="374"/>
        <v>15339.091782028599</v>
      </c>
      <c r="AJ1237" s="14">
        <f t="shared" si="375"/>
        <v>-393.59594043290053</v>
      </c>
      <c r="AK1237" s="14">
        <f t="shared" si="380"/>
        <v>147973.84195748525</v>
      </c>
      <c r="AL1237">
        <f t="shared" si="376"/>
        <v>0.97498228227901806</v>
      </c>
      <c r="AM1237">
        <f t="shared" si="382"/>
        <v>8.6279067586313672E-3</v>
      </c>
      <c r="AN1237" s="15">
        <f t="shared" si="377"/>
        <v>0</v>
      </c>
    </row>
    <row r="1238" spans="1:40" s="4" customFormat="1" x14ac:dyDescent="0.25">
      <c r="A1238" s="3">
        <v>41317</v>
      </c>
      <c r="B1238" s="3">
        <v>41333</v>
      </c>
      <c r="C1238" s="4" t="s">
        <v>15</v>
      </c>
      <c r="D1238" s="4">
        <v>6100</v>
      </c>
      <c r="E1238" s="4">
        <v>194.8</v>
      </c>
      <c r="F1238" s="4">
        <v>204.8</v>
      </c>
      <c r="G1238" s="4">
        <v>168.7</v>
      </c>
      <c r="H1238" s="4">
        <v>172.85</v>
      </c>
      <c r="I1238" s="4" t="s">
        <v>16</v>
      </c>
      <c r="J1238" s="4">
        <v>12.9</v>
      </c>
      <c r="K1238" s="4">
        <v>17.100000000000001</v>
      </c>
      <c r="L1238" s="4">
        <v>11.55</v>
      </c>
      <c r="M1238" s="4">
        <v>16.399999999999999</v>
      </c>
      <c r="N1238" s="4">
        <v>5922.5</v>
      </c>
      <c r="O1238" s="4">
        <v>169.7</v>
      </c>
      <c r="P1238">
        <f>VLOOKUP($A1238,Sheet2!$A:$E,2,0)</f>
        <v>5894.35</v>
      </c>
      <c r="Q1238">
        <f>VLOOKUP($A1238,Sheet2!$A:$E,3,0)</f>
        <v>5927.65</v>
      </c>
      <c r="R1238">
        <f>VLOOKUP($A1238,Sheet2!$A:$E,4,0)</f>
        <v>5886.45</v>
      </c>
      <c r="S1238">
        <f>VLOOKUP($A1238,Sheet2!$A:$E,5,0)</f>
        <v>5922.5</v>
      </c>
      <c r="T1238">
        <f t="shared" si="364"/>
        <v>189.45000000000073</v>
      </c>
      <c r="U1238">
        <f t="shared" si="365"/>
        <v>204.8</v>
      </c>
      <c r="V1238">
        <f t="shared" si="366"/>
        <v>11.55</v>
      </c>
      <c r="W1238">
        <f t="shared" si="367"/>
        <v>-3.6500000000005457</v>
      </c>
      <c r="X1238" s="5">
        <f t="shared" si="368"/>
        <v>207.70000000000002</v>
      </c>
      <c r="Y1238">
        <f t="shared" si="369"/>
        <v>216.35000000000002</v>
      </c>
      <c r="Z1238">
        <f t="shared" si="370"/>
        <v>165.04999999999944</v>
      </c>
      <c r="AA1238">
        <f t="shared" si="371"/>
        <v>189.25</v>
      </c>
      <c r="AB1238">
        <f>IF(Z1238/X1238&lt;'model parameter'!$B$2,'model parameter'!$B$2,IF(Y1238/X1238&gt;'model parameter'!$B$1,'model parameter'!$B$1,AA1238/X1238))</f>
        <v>0.9111699566682715</v>
      </c>
      <c r="AC1238">
        <f t="shared" si="381"/>
        <v>103.506831505989</v>
      </c>
      <c r="AD1238">
        <f t="shared" si="379"/>
        <v>15.629089250162352</v>
      </c>
      <c r="AF1238">
        <f t="shared" si="378"/>
        <v>0.79465575349060869</v>
      </c>
      <c r="AG1238">
        <f t="shared" si="372"/>
        <v>1.041646605681271</v>
      </c>
      <c r="AH1238" s="14">
        <f t="shared" si="373"/>
        <v>15635.12249369595</v>
      </c>
      <c r="AI1238">
        <f t="shared" si="374"/>
        <v>14136.218094983498</v>
      </c>
      <c r="AJ1238" s="14">
        <f t="shared" si="375"/>
        <v>-1498.9043987124514</v>
      </c>
      <c r="AK1238" s="14">
        <f t="shared" si="380"/>
        <v>146474.9375587728</v>
      </c>
      <c r="AL1238">
        <f t="shared" si="376"/>
        <v>0.90413222542280647</v>
      </c>
      <c r="AM1238">
        <f t="shared" si="382"/>
        <v>7.800768538421851E-3</v>
      </c>
      <c r="AN1238" s="15">
        <f t="shared" si="377"/>
        <v>0</v>
      </c>
    </row>
    <row r="1239" spans="1:40" s="4" customFormat="1" x14ac:dyDescent="0.25">
      <c r="A1239" s="3">
        <v>41318</v>
      </c>
      <c r="B1239" s="3">
        <v>41333</v>
      </c>
      <c r="C1239" s="4" t="s">
        <v>15</v>
      </c>
      <c r="D1239" s="4">
        <v>6100</v>
      </c>
      <c r="E1239" s="4">
        <v>153.65</v>
      </c>
      <c r="F1239" s="4">
        <v>181.75</v>
      </c>
      <c r="G1239" s="4">
        <v>140.5</v>
      </c>
      <c r="H1239" s="4">
        <v>174.4</v>
      </c>
      <c r="I1239" s="4" t="s">
        <v>16</v>
      </c>
      <c r="J1239" s="4">
        <v>17.5</v>
      </c>
      <c r="K1239" s="4">
        <v>20.75</v>
      </c>
      <c r="L1239" s="4">
        <v>11.65</v>
      </c>
      <c r="M1239" s="4">
        <v>12.6</v>
      </c>
      <c r="N1239" s="4">
        <v>5932.95</v>
      </c>
      <c r="O1239" s="4">
        <v>169.7</v>
      </c>
      <c r="P1239">
        <f>VLOOKUP($A1239,Sheet2!$A:$E,2,0)</f>
        <v>5943.15</v>
      </c>
      <c r="Q1239">
        <f>VLOOKUP($A1239,Sheet2!$A:$E,3,0)</f>
        <v>5969.5</v>
      </c>
      <c r="R1239">
        <f>VLOOKUP($A1239,Sheet2!$A:$E,4,0)</f>
        <v>5922.95</v>
      </c>
      <c r="S1239">
        <f>VLOOKUP($A1239,Sheet2!$A:$E,5,0)</f>
        <v>5932.95</v>
      </c>
      <c r="T1239">
        <f t="shared" si="364"/>
        <v>151.25</v>
      </c>
      <c r="U1239">
        <f t="shared" si="365"/>
        <v>181.75</v>
      </c>
      <c r="V1239">
        <f t="shared" si="366"/>
        <v>11.65</v>
      </c>
      <c r="W1239">
        <f t="shared" si="367"/>
        <v>10</v>
      </c>
      <c r="X1239" s="5">
        <f t="shared" si="368"/>
        <v>171.15</v>
      </c>
      <c r="Y1239">
        <f t="shared" si="369"/>
        <v>193.4</v>
      </c>
      <c r="Z1239">
        <f t="shared" si="370"/>
        <v>150.5</v>
      </c>
      <c r="AA1239">
        <f t="shared" si="371"/>
        <v>187</v>
      </c>
      <c r="AB1239">
        <f>IF(Z1239/X1239&lt;'model parameter'!$B$2,'model parameter'!$B$2,IF(Y1239/X1239&gt;'model parameter'!$B$1,'model parameter'!$B$1,AA1239/X1239))</f>
        <v>1.1100000000000001</v>
      </c>
      <c r="AC1239">
        <f t="shared" si="381"/>
        <v>114.8925829716478</v>
      </c>
      <c r="AD1239">
        <f t="shared" si="379"/>
        <v>15.739089250162351</v>
      </c>
      <c r="AF1239">
        <f t="shared" si="378"/>
        <v>0.87934560327198363</v>
      </c>
      <c r="AG1239">
        <f t="shared" si="372"/>
        <v>1.1300029214139644</v>
      </c>
      <c r="AH1239" s="14">
        <f t="shared" si="373"/>
        <v>12892.038561864525</v>
      </c>
      <c r="AI1239">
        <f t="shared" si="374"/>
        <v>14190.665928855042</v>
      </c>
      <c r="AJ1239" s="14">
        <f t="shared" si="375"/>
        <v>1298.6273669905167</v>
      </c>
      <c r="AK1239" s="14">
        <f t="shared" si="380"/>
        <v>147773.56492576332</v>
      </c>
      <c r="AL1239">
        <f t="shared" si="376"/>
        <v>1.100730955834397</v>
      </c>
      <c r="AM1239">
        <f t="shared" si="382"/>
        <v>8.5865474095399765E-3</v>
      </c>
      <c r="AN1239" s="15">
        <f t="shared" si="377"/>
        <v>1</v>
      </c>
    </row>
    <row r="1240" spans="1:40" s="4" customFormat="1" x14ac:dyDescent="0.25">
      <c r="A1240" s="3">
        <v>41319</v>
      </c>
      <c r="B1240" s="3">
        <v>41333</v>
      </c>
      <c r="C1240" s="4" t="s">
        <v>15</v>
      </c>
      <c r="D1240" s="4">
        <v>6100</v>
      </c>
      <c r="E1240" s="4">
        <v>166.9</v>
      </c>
      <c r="F1240" s="4">
        <v>224.95</v>
      </c>
      <c r="G1240" s="4">
        <v>162.1</v>
      </c>
      <c r="H1240" s="4">
        <v>204.1</v>
      </c>
      <c r="I1240" s="4" t="s">
        <v>16</v>
      </c>
      <c r="J1240" s="4">
        <v>12.7</v>
      </c>
      <c r="K1240" s="4">
        <v>14.15</v>
      </c>
      <c r="L1240" s="4">
        <v>7.15</v>
      </c>
      <c r="M1240" s="4">
        <v>8.0500000000000007</v>
      </c>
      <c r="N1240" s="4">
        <v>5896.95</v>
      </c>
      <c r="O1240" s="4">
        <v>169.7</v>
      </c>
      <c r="P1240">
        <f>VLOOKUP($A1240,Sheet2!$A:$E,2,0)</f>
        <v>5933.2</v>
      </c>
      <c r="Q1240">
        <f>VLOOKUP($A1240,Sheet2!$A:$E,3,0)</f>
        <v>5940.2</v>
      </c>
      <c r="R1240">
        <f>VLOOKUP($A1240,Sheet2!$A:$E,4,0)</f>
        <v>5884.55</v>
      </c>
      <c r="S1240">
        <f>VLOOKUP($A1240,Sheet2!$A:$E,5,0)</f>
        <v>5896.95</v>
      </c>
      <c r="T1240">
        <f t="shared" si="364"/>
        <v>173.94999999999982</v>
      </c>
      <c r="U1240">
        <f t="shared" si="365"/>
        <v>222.59999999999945</v>
      </c>
      <c r="V1240">
        <f t="shared" si="366"/>
        <v>9.5</v>
      </c>
      <c r="W1240">
        <f t="shared" si="367"/>
        <v>2.3000000000001819</v>
      </c>
      <c r="X1240" s="5">
        <f t="shared" si="368"/>
        <v>179.6</v>
      </c>
      <c r="Y1240">
        <f t="shared" si="369"/>
        <v>234.45</v>
      </c>
      <c r="Z1240">
        <f t="shared" si="370"/>
        <v>164.40000000000018</v>
      </c>
      <c r="AA1240">
        <f t="shared" si="371"/>
        <v>212.15</v>
      </c>
      <c r="AB1240">
        <f>IF(Z1240/X1240&lt;'model parameter'!$B$2,'model parameter'!$B$2,IF(Y1240/X1240&gt;'model parameter'!$B$1,'model parameter'!$B$1,AA1240/X1240))</f>
        <v>1.1100000000000001</v>
      </c>
      <c r="AC1240">
        <f t="shared" si="381"/>
        <v>127.53076709852907</v>
      </c>
      <c r="AD1240">
        <f t="shared" si="379"/>
        <v>15.849089250162351</v>
      </c>
      <c r="AF1240">
        <f t="shared" si="378"/>
        <v>0.91536748329621487</v>
      </c>
      <c r="AG1240">
        <f t="shared" si="372"/>
        <v>1.3054008908685968</v>
      </c>
      <c r="AH1240" s="14">
        <f t="shared" si="373"/>
        <v>13526.212548840598</v>
      </c>
      <c r="AI1240">
        <f t="shared" si="374"/>
        <v>14893.616318116072</v>
      </c>
      <c r="AJ1240" s="14">
        <f t="shared" si="375"/>
        <v>1367.4037692754737</v>
      </c>
      <c r="AK1240" s="14">
        <f t="shared" si="380"/>
        <v>149140.96869503878</v>
      </c>
      <c r="AL1240">
        <f t="shared" si="376"/>
        <v>1.1010928790552446</v>
      </c>
      <c r="AM1240">
        <f t="shared" si="382"/>
        <v>9.454586208314724E-3</v>
      </c>
      <c r="AN1240" s="15">
        <f t="shared" si="377"/>
        <v>0</v>
      </c>
    </row>
    <row r="1241" spans="1:40" s="4" customFormat="1" x14ac:dyDescent="0.25">
      <c r="A1241" s="3">
        <v>41320</v>
      </c>
      <c r="B1241" s="3">
        <v>41333</v>
      </c>
      <c r="C1241" s="4" t="s">
        <v>15</v>
      </c>
      <c r="D1241" s="4">
        <v>6100</v>
      </c>
      <c r="E1241" s="4">
        <v>200</v>
      </c>
      <c r="F1241" s="4">
        <v>240.8</v>
      </c>
      <c r="G1241" s="4">
        <v>195.25</v>
      </c>
      <c r="H1241" s="4">
        <v>210.4</v>
      </c>
      <c r="I1241" s="4" t="s">
        <v>16</v>
      </c>
      <c r="J1241" s="4">
        <v>7.8</v>
      </c>
      <c r="K1241" s="4">
        <v>7.9</v>
      </c>
      <c r="L1241" s="4">
        <v>4.2</v>
      </c>
      <c r="M1241" s="4">
        <v>6.25</v>
      </c>
      <c r="N1241" s="4">
        <v>5887.4</v>
      </c>
      <c r="O1241" s="4">
        <v>169.7</v>
      </c>
      <c r="P1241">
        <f>VLOOKUP($A1241,Sheet2!$A:$E,2,0)</f>
        <v>5869.95</v>
      </c>
      <c r="Q1241">
        <f>VLOOKUP($A1241,Sheet2!$A:$E,3,0)</f>
        <v>5899.95</v>
      </c>
      <c r="R1241">
        <f>VLOOKUP($A1241,Sheet2!$A:$E,4,0)</f>
        <v>5853.9</v>
      </c>
      <c r="S1241">
        <f>VLOOKUP($A1241,Sheet2!$A:$E,5,0)</f>
        <v>5887.4</v>
      </c>
      <c r="T1241">
        <f t="shared" si="364"/>
        <v>207.94999999999982</v>
      </c>
      <c r="U1241">
        <f t="shared" si="365"/>
        <v>240.8</v>
      </c>
      <c r="V1241">
        <f t="shared" si="366"/>
        <v>4.2</v>
      </c>
      <c r="W1241">
        <f t="shared" si="367"/>
        <v>-4.8000000000001819</v>
      </c>
      <c r="X1241" s="5">
        <f t="shared" si="368"/>
        <v>207.8</v>
      </c>
      <c r="Y1241">
        <f t="shared" si="369"/>
        <v>245</v>
      </c>
      <c r="Z1241">
        <f t="shared" si="370"/>
        <v>190.44999999999982</v>
      </c>
      <c r="AA1241">
        <f t="shared" si="371"/>
        <v>216.65</v>
      </c>
      <c r="AB1241">
        <f>IF(Z1241/X1241&lt;'model parameter'!$B$2,'model parameter'!$B$2,IF(Y1241/X1241&gt;'model parameter'!$B$1,'model parameter'!$B$1,AA1241/X1241))</f>
        <v>1.1100000000000001</v>
      </c>
      <c r="AC1241">
        <f t="shared" si="381"/>
        <v>141.55915147936727</v>
      </c>
      <c r="AD1241">
        <f t="shared" si="379"/>
        <v>15.95908925016235</v>
      </c>
      <c r="AF1241">
        <f t="shared" si="378"/>
        <v>0.91650625601539848</v>
      </c>
      <c r="AG1241">
        <f t="shared" si="372"/>
        <v>1.1790182868142445</v>
      </c>
      <c r="AH1241" s="14">
        <f t="shared" si="373"/>
        <v>15642.627511293298</v>
      </c>
      <c r="AI1241">
        <f t="shared" si="374"/>
        <v>17239.557262158796</v>
      </c>
      <c r="AJ1241" s="14">
        <f t="shared" si="375"/>
        <v>1596.9297508654981</v>
      </c>
      <c r="AK1241" s="14">
        <f t="shared" si="380"/>
        <v>150737.89844590428</v>
      </c>
      <c r="AL1241">
        <f t="shared" si="376"/>
        <v>1.1020883320089661</v>
      </c>
      <c r="AM1241">
        <f t="shared" si="382"/>
        <v>1.0419789144156548E-2</v>
      </c>
      <c r="AN1241" s="15">
        <f t="shared" si="377"/>
        <v>0</v>
      </c>
    </row>
    <row r="1242" spans="1:40" s="4" customFormat="1" x14ac:dyDescent="0.25">
      <c r="A1242" s="3">
        <v>41323</v>
      </c>
      <c r="B1242" s="3">
        <v>41333</v>
      </c>
      <c r="C1242" s="4" t="s">
        <v>15</v>
      </c>
      <c r="D1242" s="4">
        <v>6100</v>
      </c>
      <c r="E1242" s="4">
        <v>209.95</v>
      </c>
      <c r="F1242" s="4">
        <v>215.7</v>
      </c>
      <c r="G1242" s="4">
        <v>184</v>
      </c>
      <c r="H1242" s="4">
        <v>198.35</v>
      </c>
      <c r="I1242" s="4" t="s">
        <v>16</v>
      </c>
      <c r="J1242" s="4">
        <v>5.95</v>
      </c>
      <c r="K1242" s="4">
        <v>7.5</v>
      </c>
      <c r="L1242" s="4">
        <v>5.0999999999999996</v>
      </c>
      <c r="M1242" s="4">
        <v>6.05</v>
      </c>
      <c r="N1242" s="4">
        <v>5898.2</v>
      </c>
      <c r="O1242" s="4">
        <v>169.7</v>
      </c>
      <c r="P1242">
        <f>VLOOKUP($A1242,Sheet2!$A:$E,2,0)</f>
        <v>5888.65</v>
      </c>
      <c r="Q1242">
        <f>VLOOKUP($A1242,Sheet2!$A:$E,3,0)</f>
        <v>5911</v>
      </c>
      <c r="R1242">
        <f>VLOOKUP($A1242,Sheet2!$A:$E,4,0)</f>
        <v>5878.45</v>
      </c>
      <c r="S1242">
        <f>VLOOKUP($A1242,Sheet2!$A:$E,5,0)</f>
        <v>5898.2</v>
      </c>
      <c r="T1242">
        <f t="shared" si="364"/>
        <v>196.5</v>
      </c>
      <c r="U1242">
        <f t="shared" si="365"/>
        <v>215.7</v>
      </c>
      <c r="V1242">
        <f t="shared" si="366"/>
        <v>5.0999999999999996</v>
      </c>
      <c r="W1242">
        <f t="shared" si="367"/>
        <v>-5</v>
      </c>
      <c r="X1242" s="5">
        <f t="shared" si="368"/>
        <v>215.89999999999998</v>
      </c>
      <c r="Y1242">
        <f t="shared" si="369"/>
        <v>220.79999999999998</v>
      </c>
      <c r="Z1242">
        <f t="shared" si="370"/>
        <v>179</v>
      </c>
      <c r="AA1242">
        <f t="shared" si="371"/>
        <v>204.4</v>
      </c>
      <c r="AB1242">
        <f>IF(Z1242/X1242&lt;'model parameter'!$B$2,'model parameter'!$B$2,IF(Y1242/X1242&gt;'model parameter'!$B$1,'model parameter'!$B$1,AA1242/X1242))</f>
        <v>0.9467345993515518</v>
      </c>
      <c r="AC1242">
        <f t="shared" si="381"/>
        <v>134.01894656036441</v>
      </c>
      <c r="AD1242">
        <f t="shared" si="379"/>
        <v>15.905823849513903</v>
      </c>
      <c r="AF1242">
        <f t="shared" si="378"/>
        <v>0.82908754052802236</v>
      </c>
      <c r="AG1242">
        <f t="shared" si="372"/>
        <v>1.0226956924502084</v>
      </c>
      <c r="AH1242" s="14">
        <f t="shared" si="373"/>
        <v>16250.533936678648</v>
      </c>
      <c r="AI1242">
        <f t="shared" si="374"/>
        <v>15271.6409210728</v>
      </c>
      <c r="AJ1242" s="14">
        <f t="shared" si="375"/>
        <v>-978.89301560584863</v>
      </c>
      <c r="AK1242" s="14">
        <f t="shared" si="380"/>
        <v>149759.00543029845</v>
      </c>
      <c r="AL1242">
        <f t="shared" si="376"/>
        <v>0.93976240907405417</v>
      </c>
      <c r="AM1242">
        <f t="shared" si="382"/>
        <v>9.7921261481562355E-3</v>
      </c>
      <c r="AN1242" s="15">
        <f t="shared" si="377"/>
        <v>0</v>
      </c>
    </row>
    <row r="1243" spans="1:40" s="4" customFormat="1" x14ac:dyDescent="0.25">
      <c r="A1243" s="3">
        <v>41324</v>
      </c>
      <c r="B1243" s="3">
        <v>41333</v>
      </c>
      <c r="C1243" s="4" t="s">
        <v>15</v>
      </c>
      <c r="D1243" s="4">
        <v>6100</v>
      </c>
      <c r="E1243" s="4">
        <v>200.6</v>
      </c>
      <c r="F1243" s="4">
        <v>211.9</v>
      </c>
      <c r="G1243" s="4">
        <v>147.19999999999999</v>
      </c>
      <c r="H1243" s="4">
        <v>154.69999999999999</v>
      </c>
      <c r="I1243" s="4" t="s">
        <v>16</v>
      </c>
      <c r="J1243" s="4">
        <v>4.8</v>
      </c>
      <c r="K1243" s="4">
        <v>11</v>
      </c>
      <c r="L1243" s="4">
        <v>4.75</v>
      </c>
      <c r="M1243" s="4">
        <v>10.199999999999999</v>
      </c>
      <c r="N1243" s="4">
        <v>5939.7</v>
      </c>
      <c r="O1243" s="4">
        <v>169.7</v>
      </c>
      <c r="P1243">
        <f>VLOOKUP($A1243,Sheet2!$A:$E,2,0)</f>
        <v>5900.2</v>
      </c>
      <c r="Q1243">
        <f>VLOOKUP($A1243,Sheet2!$A:$E,3,0)</f>
        <v>5947.55</v>
      </c>
      <c r="R1243">
        <f>VLOOKUP($A1243,Sheet2!$A:$E,4,0)</f>
        <v>5883.15</v>
      </c>
      <c r="S1243">
        <f>VLOOKUP($A1243,Sheet2!$A:$E,5,0)</f>
        <v>5939.7</v>
      </c>
      <c r="T1243">
        <f t="shared" si="364"/>
        <v>163.44999999999982</v>
      </c>
      <c r="U1243">
        <f t="shared" si="365"/>
        <v>211.9</v>
      </c>
      <c r="V1243">
        <f t="shared" si="366"/>
        <v>4.75</v>
      </c>
      <c r="W1243">
        <f t="shared" si="367"/>
        <v>-5.25</v>
      </c>
      <c r="X1243" s="5">
        <f t="shared" si="368"/>
        <v>205.4</v>
      </c>
      <c r="Y1243">
        <f t="shared" si="369"/>
        <v>216.65</v>
      </c>
      <c r="Z1243">
        <f t="shared" si="370"/>
        <v>141.94999999999999</v>
      </c>
      <c r="AA1243">
        <f t="shared" si="371"/>
        <v>164.89999999999998</v>
      </c>
      <c r="AB1243">
        <f>IF(Z1243/X1243&lt;'model parameter'!$B$2,'model parameter'!$B$2,IF(Y1243/X1243&gt;'model parameter'!$B$1,'model parameter'!$B$1,AA1243/X1243))</f>
        <v>0.80282375851996091</v>
      </c>
      <c r="AC1243">
        <f t="shared" si="381"/>
        <v>107.59359439047755</v>
      </c>
      <c r="AD1243">
        <f t="shared" si="379"/>
        <v>15.708647608033864</v>
      </c>
      <c r="AF1243">
        <f t="shared" si="378"/>
        <v>0.69109055501460559</v>
      </c>
      <c r="AG1243">
        <f t="shared" si="372"/>
        <v>1.0547711781888998</v>
      </c>
      <c r="AH1243" s="14">
        <f t="shared" si="373"/>
        <v>15462.5070889569</v>
      </c>
      <c r="AI1243">
        <f t="shared" si="374"/>
        <v>12311.297579123797</v>
      </c>
      <c r="AJ1243" s="14">
        <f t="shared" si="375"/>
        <v>-3151.2095098331029</v>
      </c>
      <c r="AK1243" s="14">
        <f t="shared" si="380"/>
        <v>146607.79592046535</v>
      </c>
      <c r="AL1243">
        <f t="shared" si="376"/>
        <v>0.79620319708156184</v>
      </c>
      <c r="AM1243">
        <f t="shared" si="382"/>
        <v>7.7965221453879545E-3</v>
      </c>
      <c r="AN1243" s="15">
        <f t="shared" si="377"/>
        <v>0</v>
      </c>
    </row>
    <row r="1244" spans="1:40" s="4" customFormat="1" x14ac:dyDescent="0.25">
      <c r="A1244" s="3">
        <v>41325</v>
      </c>
      <c r="B1244" s="3">
        <v>41333</v>
      </c>
      <c r="C1244" s="4" t="s">
        <v>15</v>
      </c>
      <c r="D1244" s="4">
        <v>6100</v>
      </c>
      <c r="E1244" s="4">
        <v>141.65</v>
      </c>
      <c r="F1244" s="4">
        <v>159.19999999999999</v>
      </c>
      <c r="G1244" s="4">
        <v>135.85</v>
      </c>
      <c r="H1244" s="4">
        <v>144.30000000000001</v>
      </c>
      <c r="I1244" s="4" t="s">
        <v>16</v>
      </c>
      <c r="J1244" s="4">
        <v>12</v>
      </c>
      <c r="K1244" s="4">
        <v>12.35</v>
      </c>
      <c r="L1244" s="4">
        <v>8.8000000000000007</v>
      </c>
      <c r="M1244" s="4">
        <v>10.1</v>
      </c>
      <c r="N1244" s="4">
        <v>5943.05</v>
      </c>
      <c r="O1244" s="4">
        <v>169.7</v>
      </c>
      <c r="P1244">
        <f>VLOOKUP($A1244,Sheet2!$A:$E,2,0)</f>
        <v>5966.3</v>
      </c>
      <c r="Q1244">
        <f>VLOOKUP($A1244,Sheet2!$A:$E,3,0)</f>
        <v>5971</v>
      </c>
      <c r="R1244">
        <f>VLOOKUP($A1244,Sheet2!$A:$E,4,0)</f>
        <v>5937.55</v>
      </c>
      <c r="S1244">
        <f>VLOOKUP($A1244,Sheet2!$A:$E,5,0)</f>
        <v>5943.05</v>
      </c>
      <c r="T1244">
        <f t="shared" si="364"/>
        <v>141.35000000000036</v>
      </c>
      <c r="U1244">
        <f t="shared" si="365"/>
        <v>159.19999999999999</v>
      </c>
      <c r="V1244">
        <f t="shared" si="366"/>
        <v>8.8000000000000007</v>
      </c>
      <c r="W1244">
        <f t="shared" si="367"/>
        <v>6.8500000000003638</v>
      </c>
      <c r="X1244" s="5">
        <f t="shared" si="368"/>
        <v>153.65</v>
      </c>
      <c r="Y1244">
        <f t="shared" si="369"/>
        <v>168</v>
      </c>
      <c r="Z1244">
        <f t="shared" si="370"/>
        <v>142.70000000000036</v>
      </c>
      <c r="AA1244">
        <f t="shared" si="371"/>
        <v>154.4</v>
      </c>
      <c r="AB1244">
        <f>IF(Z1244/X1244&lt;'model parameter'!$B$2,'model parameter'!$B$2,IF(Y1244/X1244&gt;'model parameter'!$B$1,'model parameter'!$B$1,AA1244/X1244))</f>
        <v>1.0048812235600391</v>
      </c>
      <c r="AC1244">
        <f t="shared" si="381"/>
        <v>108.11878277832564</v>
      </c>
      <c r="AD1244">
        <f t="shared" si="379"/>
        <v>15.713528831593903</v>
      </c>
      <c r="AF1244">
        <f t="shared" si="378"/>
        <v>0.92873413602343213</v>
      </c>
      <c r="AG1244">
        <f t="shared" si="372"/>
        <v>1.0933940774487472</v>
      </c>
      <c r="AH1244" s="14">
        <f t="shared" si="373"/>
        <v>11578.660482328274</v>
      </c>
      <c r="AI1244">
        <f t="shared" si="374"/>
        <v>11524.370867972799</v>
      </c>
      <c r="AJ1244" s="14">
        <f t="shared" si="375"/>
        <v>-54.289614355475351</v>
      </c>
      <c r="AK1244" s="14">
        <f t="shared" si="380"/>
        <v>146553.50630610986</v>
      </c>
      <c r="AL1244">
        <f t="shared" si="376"/>
        <v>0.99531123531618071</v>
      </c>
      <c r="AM1244">
        <f t="shared" si="382"/>
        <v>7.7599660876960441E-3</v>
      </c>
      <c r="AN1244" s="15">
        <f t="shared" si="377"/>
        <v>0</v>
      </c>
    </row>
    <row r="1245" spans="1:40" s="4" customFormat="1" x14ac:dyDescent="0.25">
      <c r="A1245" s="3">
        <v>41326</v>
      </c>
      <c r="B1245" s="3">
        <v>41333</v>
      </c>
      <c r="C1245" s="4" t="s">
        <v>15</v>
      </c>
      <c r="D1245" s="4">
        <v>6100</v>
      </c>
      <c r="E1245" s="4">
        <v>175.85</v>
      </c>
      <c r="F1245" s="4">
        <v>252.4</v>
      </c>
      <c r="G1245" s="4">
        <v>173.5</v>
      </c>
      <c r="H1245" s="4">
        <v>246.75</v>
      </c>
      <c r="I1245" s="4" t="s">
        <v>16</v>
      </c>
      <c r="J1245" s="4">
        <v>6</v>
      </c>
      <c r="K1245" s="4">
        <v>6.9</v>
      </c>
      <c r="L1245" s="4">
        <v>4.05</v>
      </c>
      <c r="M1245" s="4">
        <v>4.25</v>
      </c>
      <c r="N1245" s="4">
        <v>5852.25</v>
      </c>
      <c r="O1245" s="4">
        <v>169.7</v>
      </c>
      <c r="P1245">
        <f>VLOOKUP($A1245,Sheet2!$A:$E,2,0)</f>
        <v>5909.65</v>
      </c>
      <c r="Q1245">
        <f>VLOOKUP($A1245,Sheet2!$A:$E,3,0)</f>
        <v>5921.15</v>
      </c>
      <c r="R1245">
        <f>VLOOKUP($A1245,Sheet2!$A:$E,4,0)</f>
        <v>5844.4</v>
      </c>
      <c r="S1245">
        <f>VLOOKUP($A1245,Sheet2!$A:$E,5,0)</f>
        <v>5852.25</v>
      </c>
      <c r="T1245">
        <f t="shared" si="364"/>
        <v>185.75</v>
      </c>
      <c r="U1245">
        <f t="shared" si="365"/>
        <v>252.4</v>
      </c>
      <c r="V1245">
        <f t="shared" si="366"/>
        <v>4.05</v>
      </c>
      <c r="W1245">
        <f t="shared" si="367"/>
        <v>-5.3500000000003638</v>
      </c>
      <c r="X1245" s="5">
        <f t="shared" si="368"/>
        <v>181.85</v>
      </c>
      <c r="Y1245">
        <f t="shared" si="369"/>
        <v>256.45</v>
      </c>
      <c r="Z1245">
        <f t="shared" si="370"/>
        <v>168.14999999999964</v>
      </c>
      <c r="AA1245">
        <f t="shared" si="371"/>
        <v>251</v>
      </c>
      <c r="AB1245">
        <f>IF(Z1245/X1245&lt;'model parameter'!$B$2,'model parameter'!$B$2,IF(Y1245/X1245&gt;'model parameter'!$B$1,'model parameter'!$B$1,AA1245/X1245))</f>
        <v>1.1100000000000001</v>
      </c>
      <c r="AC1245">
        <f t="shared" si="381"/>
        <v>120.01184888394147</v>
      </c>
      <c r="AD1245">
        <f t="shared" si="379"/>
        <v>15.823528831593903</v>
      </c>
      <c r="AF1245">
        <f t="shared" si="378"/>
        <v>0.924663183942808</v>
      </c>
      <c r="AG1245">
        <f t="shared" si="372"/>
        <v>1.4102282100632388</v>
      </c>
      <c r="AH1245" s="14">
        <f t="shared" si="373"/>
        <v>13695.075444780976</v>
      </c>
      <c r="AI1245">
        <f t="shared" si="374"/>
        <v>15080.792457268419</v>
      </c>
      <c r="AJ1245" s="14">
        <f t="shared" si="375"/>
        <v>1385.7170124874428</v>
      </c>
      <c r="AK1245" s="14">
        <f t="shared" si="380"/>
        <v>147939.2233185973</v>
      </c>
      <c r="AL1245">
        <f t="shared" si="376"/>
        <v>1.1011835982996006</v>
      </c>
      <c r="AM1245">
        <f t="shared" si="382"/>
        <v>8.545147379132003E-3</v>
      </c>
      <c r="AN1245" s="15">
        <f t="shared" si="377"/>
        <v>0</v>
      </c>
    </row>
    <row r="1246" spans="1:40" s="4" customFormat="1" x14ac:dyDescent="0.25">
      <c r="A1246" s="3">
        <v>41327</v>
      </c>
      <c r="B1246" s="3">
        <v>41333</v>
      </c>
      <c r="C1246" s="4" t="s">
        <v>15</v>
      </c>
      <c r="D1246" s="4">
        <v>6100</v>
      </c>
      <c r="E1246" s="4">
        <v>251.9</v>
      </c>
      <c r="F1246" s="4">
        <v>252.9</v>
      </c>
      <c r="G1246" s="4">
        <v>218</v>
      </c>
      <c r="H1246" s="4">
        <v>244.85</v>
      </c>
      <c r="I1246" s="4" t="s">
        <v>16</v>
      </c>
      <c r="J1246" s="4">
        <v>3.35</v>
      </c>
      <c r="K1246" s="4">
        <v>4.9000000000000004</v>
      </c>
      <c r="L1246" s="4">
        <v>2.65</v>
      </c>
      <c r="M1246" s="4">
        <v>2.85</v>
      </c>
      <c r="N1246" s="4">
        <v>5850.3</v>
      </c>
      <c r="O1246" s="4">
        <v>169.7</v>
      </c>
      <c r="P1246">
        <f>VLOOKUP($A1246,Sheet2!$A:$E,2,0)</f>
        <v>5837.95</v>
      </c>
      <c r="Q1246">
        <f>VLOOKUP($A1246,Sheet2!$A:$E,3,0)</f>
        <v>5873.8</v>
      </c>
      <c r="R1246">
        <f>VLOOKUP($A1246,Sheet2!$A:$E,4,0)</f>
        <v>5835.8</v>
      </c>
      <c r="S1246">
        <f>VLOOKUP($A1246,Sheet2!$A:$E,5,0)</f>
        <v>5850.3</v>
      </c>
      <c r="T1246">
        <f t="shared" si="364"/>
        <v>231.09999999999945</v>
      </c>
      <c r="U1246">
        <f t="shared" si="365"/>
        <v>252.9</v>
      </c>
      <c r="V1246">
        <f t="shared" si="366"/>
        <v>2.65</v>
      </c>
      <c r="W1246">
        <f t="shared" si="367"/>
        <v>-8.1999999999998181</v>
      </c>
      <c r="X1246" s="5">
        <f t="shared" si="368"/>
        <v>255.25</v>
      </c>
      <c r="Y1246">
        <f t="shared" si="369"/>
        <v>255.55</v>
      </c>
      <c r="Z1246">
        <f t="shared" si="370"/>
        <v>209.80000000000018</v>
      </c>
      <c r="AA1246">
        <f t="shared" si="371"/>
        <v>247.7</v>
      </c>
      <c r="AB1246">
        <f>IF(Z1246/X1246&lt;'model parameter'!$B$2,'model parameter'!$B$2,IF(Y1246/X1246&gt;'model parameter'!$B$1,'model parameter'!$B$1,AA1246/X1246))</f>
        <v>0.97042115572967669</v>
      </c>
      <c r="AC1246">
        <f t="shared" si="381"/>
        <v>116.46203709520979</v>
      </c>
      <c r="AD1246">
        <f t="shared" si="379"/>
        <v>15.793949987323579</v>
      </c>
      <c r="AF1246">
        <f t="shared" si="378"/>
        <v>0.82193927522037291</v>
      </c>
      <c r="AG1246">
        <f t="shared" si="372"/>
        <v>1.0011753183153771</v>
      </c>
      <c r="AH1246" s="14">
        <f t="shared" si="373"/>
        <v>19203.758361235872</v>
      </c>
      <c r="AI1246">
        <f t="shared" si="374"/>
        <v>18516.776787057399</v>
      </c>
      <c r="AJ1246" s="14">
        <f t="shared" si="375"/>
        <v>-686.98157417847324</v>
      </c>
      <c r="AK1246" s="14">
        <f t="shared" si="380"/>
        <v>147252.24174441883</v>
      </c>
      <c r="AL1246">
        <f t="shared" si="376"/>
        <v>0.96422671222706102</v>
      </c>
      <c r="AM1246">
        <f t="shared" si="382"/>
        <v>8.2394593628761382E-3</v>
      </c>
      <c r="AN1246" s="15">
        <f t="shared" si="377"/>
        <v>0</v>
      </c>
    </row>
    <row r="1247" spans="1:40" s="4" customFormat="1" x14ac:dyDescent="0.25">
      <c r="A1247" s="3">
        <v>41330</v>
      </c>
      <c r="B1247" s="3">
        <v>41333</v>
      </c>
      <c r="C1247" s="4" t="s">
        <v>15</v>
      </c>
      <c r="D1247" s="4">
        <v>6100</v>
      </c>
      <c r="E1247" s="4">
        <v>229.75</v>
      </c>
      <c r="F1247" s="4">
        <v>274.35000000000002</v>
      </c>
      <c r="G1247" s="4">
        <v>216.3</v>
      </c>
      <c r="H1247" s="4">
        <v>238.95</v>
      </c>
      <c r="I1247" s="4" t="s">
        <v>16</v>
      </c>
      <c r="J1247" s="4">
        <v>2.9</v>
      </c>
      <c r="K1247" s="4">
        <v>2.95</v>
      </c>
      <c r="L1247" s="4">
        <v>1.6</v>
      </c>
      <c r="M1247" s="4">
        <v>1.8</v>
      </c>
      <c r="N1247" s="4">
        <v>5854.75</v>
      </c>
      <c r="O1247" s="4">
        <v>169.7</v>
      </c>
      <c r="P1247">
        <f>VLOOKUP($A1247,Sheet2!$A:$E,2,0)</f>
        <v>5870.55</v>
      </c>
      <c r="Q1247">
        <f>VLOOKUP($A1247,Sheet2!$A:$E,3,0)</f>
        <v>5878.4</v>
      </c>
      <c r="R1247">
        <f>VLOOKUP($A1247,Sheet2!$A:$E,4,0)</f>
        <v>5825</v>
      </c>
      <c r="S1247">
        <f>VLOOKUP($A1247,Sheet2!$A:$E,5,0)</f>
        <v>5854.75</v>
      </c>
      <c r="T1247">
        <f t="shared" si="364"/>
        <v>224.55000000000018</v>
      </c>
      <c r="U1247">
        <f t="shared" si="365"/>
        <v>274.35000000000002</v>
      </c>
      <c r="V1247">
        <f t="shared" si="366"/>
        <v>1.6</v>
      </c>
      <c r="W1247">
        <f t="shared" si="367"/>
        <v>-5.3000000000001819</v>
      </c>
      <c r="X1247" s="5">
        <f t="shared" si="368"/>
        <v>232.65</v>
      </c>
      <c r="Y1247">
        <f t="shared" si="369"/>
        <v>275.95000000000005</v>
      </c>
      <c r="Z1247">
        <f t="shared" si="370"/>
        <v>210.99999999999983</v>
      </c>
      <c r="AA1247">
        <f t="shared" si="371"/>
        <v>240.75</v>
      </c>
      <c r="AB1247">
        <f>IF(Z1247/X1247&lt;'model parameter'!$B$2,'model parameter'!$B$2,IF(Y1247/X1247&gt;'model parameter'!$B$1,'model parameter'!$B$1,AA1247/X1247))</f>
        <v>1.1100000000000001</v>
      </c>
      <c r="AC1247">
        <f t="shared" si="381"/>
        <v>129.27286117568289</v>
      </c>
      <c r="AD1247">
        <f t="shared" si="379"/>
        <v>15.903949987323578</v>
      </c>
      <c r="AF1247">
        <f t="shared" si="378"/>
        <v>0.90694175800558707</v>
      </c>
      <c r="AG1247">
        <f t="shared" si="372"/>
        <v>1.1861164839888245</v>
      </c>
      <c r="AH1247" s="14">
        <f t="shared" si="373"/>
        <v>17507.624384234772</v>
      </c>
      <c r="AI1247">
        <f t="shared" si="374"/>
        <v>19306.813732352475</v>
      </c>
      <c r="AJ1247" s="14">
        <f t="shared" si="375"/>
        <v>1799.189348117703</v>
      </c>
      <c r="AK1247" s="14">
        <f t="shared" si="380"/>
        <v>149051.43109253654</v>
      </c>
      <c r="AL1247">
        <f t="shared" si="376"/>
        <v>1.102766046873717</v>
      </c>
      <c r="AM1247">
        <f t="shared" si="382"/>
        <v>9.0861960299755545E-3</v>
      </c>
      <c r="AN1247" s="15">
        <f t="shared" si="377"/>
        <v>0</v>
      </c>
    </row>
    <row r="1248" spans="1:40" s="4" customFormat="1" x14ac:dyDescent="0.25">
      <c r="A1248" s="3">
        <v>41331</v>
      </c>
      <c r="B1248" s="3">
        <v>41333</v>
      </c>
      <c r="C1248" s="4" t="s">
        <v>15</v>
      </c>
      <c r="D1248" s="4">
        <v>6100</v>
      </c>
      <c r="E1248" s="4">
        <v>265.5</v>
      </c>
      <c r="F1248" s="4">
        <v>340.1</v>
      </c>
      <c r="G1248" s="4">
        <v>262.60000000000002</v>
      </c>
      <c r="H1248" s="4">
        <v>327.10000000000002</v>
      </c>
      <c r="I1248" s="4" t="s">
        <v>16</v>
      </c>
      <c r="J1248" s="4">
        <v>1.5</v>
      </c>
      <c r="K1248" s="4">
        <v>2.15</v>
      </c>
      <c r="L1248" s="4">
        <v>0.6</v>
      </c>
      <c r="M1248" s="4">
        <v>0.7</v>
      </c>
      <c r="N1248" s="4">
        <v>5761.35</v>
      </c>
      <c r="O1248" s="4">
        <v>169.7</v>
      </c>
      <c r="P1248">
        <f>VLOOKUP($A1248,Sheet2!$A:$E,2,0)</f>
        <v>5838.3</v>
      </c>
      <c r="Q1248">
        <f>VLOOKUP($A1248,Sheet2!$A:$E,3,0)</f>
        <v>5838.85</v>
      </c>
      <c r="R1248">
        <f>VLOOKUP($A1248,Sheet2!$A:$E,4,0)</f>
        <v>5748.6</v>
      </c>
      <c r="S1248">
        <f>VLOOKUP($A1248,Sheet2!$A:$E,5,0)</f>
        <v>5761.35</v>
      </c>
      <c r="T1248">
        <f t="shared" si="364"/>
        <v>263.29999999999927</v>
      </c>
      <c r="U1248">
        <f t="shared" si="365"/>
        <v>340.1</v>
      </c>
      <c r="V1248">
        <f t="shared" si="366"/>
        <v>0.6</v>
      </c>
      <c r="W1248">
        <f t="shared" si="367"/>
        <v>1.4500000000007276</v>
      </c>
      <c r="X1248" s="5">
        <f t="shared" si="368"/>
        <v>267</v>
      </c>
      <c r="Y1248">
        <f t="shared" si="369"/>
        <v>340.70000000000005</v>
      </c>
      <c r="Z1248">
        <f t="shared" si="370"/>
        <v>264.05000000000075</v>
      </c>
      <c r="AA1248">
        <f t="shared" si="371"/>
        <v>327.8</v>
      </c>
      <c r="AB1248">
        <f>IF(Z1248/X1248&lt;'model parameter'!$B$2,'model parameter'!$B$2,IF(Y1248/X1248&gt;'model parameter'!$B$1,'model parameter'!$B$1,AA1248/X1248))</f>
        <v>1.1100000000000001</v>
      </c>
      <c r="AC1248">
        <f t="shared" si="381"/>
        <v>143.49287590500802</v>
      </c>
      <c r="AD1248">
        <f t="shared" si="379"/>
        <v>16.013949987323578</v>
      </c>
      <c r="AF1248">
        <f t="shared" si="378"/>
        <v>0.98895131086142607</v>
      </c>
      <c r="AG1248">
        <f t="shared" si="372"/>
        <v>1.2760299625468166</v>
      </c>
      <c r="AH1248" s="14">
        <f t="shared" si="373"/>
        <v>20085.597928924497</v>
      </c>
      <c r="AI1248">
        <f t="shared" si="374"/>
        <v>22164.369456744938</v>
      </c>
      <c r="AJ1248" s="14">
        <f t="shared" si="375"/>
        <v>2078.7715278204414</v>
      </c>
      <c r="AK1248" s="14">
        <f t="shared" si="380"/>
        <v>151130.20262035698</v>
      </c>
      <c r="AL1248">
        <f t="shared" si="376"/>
        <v>1.1034956258298332</v>
      </c>
      <c r="AM1248">
        <f t="shared" si="382"/>
        <v>1.002657757451042E-2</v>
      </c>
      <c r="AN1248" s="15">
        <f t="shared" si="377"/>
        <v>0</v>
      </c>
    </row>
    <row r="1249" spans="1:40" s="4" customFormat="1" x14ac:dyDescent="0.25">
      <c r="A1249" s="3">
        <v>41332</v>
      </c>
      <c r="B1249" s="3">
        <v>41333</v>
      </c>
      <c r="C1249" s="4" t="s">
        <v>15</v>
      </c>
      <c r="D1249" s="4">
        <v>6100</v>
      </c>
      <c r="E1249" s="4">
        <v>312</v>
      </c>
      <c r="F1249" s="4">
        <v>346.7</v>
      </c>
      <c r="G1249" s="4">
        <v>279.85000000000002</v>
      </c>
      <c r="H1249" s="4">
        <v>296.7</v>
      </c>
      <c r="I1249" s="4" t="s">
        <v>16</v>
      </c>
      <c r="J1249" s="4">
        <v>0.6</v>
      </c>
      <c r="K1249" s="4">
        <v>0.8</v>
      </c>
      <c r="L1249" s="4">
        <v>0.35</v>
      </c>
      <c r="M1249" s="4">
        <v>0.55000000000000004</v>
      </c>
      <c r="N1249" s="4">
        <v>5796.9</v>
      </c>
      <c r="O1249" s="4">
        <v>169.7</v>
      </c>
      <c r="P1249">
        <f>VLOOKUP($A1249,Sheet2!$A:$E,2,0)</f>
        <v>5784.9</v>
      </c>
      <c r="Q1249">
        <f>VLOOKUP($A1249,Sheet2!$A:$E,3,0)</f>
        <v>5818.2</v>
      </c>
      <c r="R1249">
        <f>VLOOKUP($A1249,Sheet2!$A:$E,4,0)</f>
        <v>5749.7</v>
      </c>
      <c r="S1249">
        <f>VLOOKUP($A1249,Sheet2!$A:$E,5,0)</f>
        <v>5796.9</v>
      </c>
      <c r="T1249">
        <f t="shared" si="364"/>
        <v>282.60000000000036</v>
      </c>
      <c r="U1249">
        <f t="shared" si="365"/>
        <v>346.7</v>
      </c>
      <c r="V1249">
        <f t="shared" si="366"/>
        <v>0.35</v>
      </c>
      <c r="W1249">
        <f t="shared" si="367"/>
        <v>-1.9499999999998181</v>
      </c>
      <c r="X1249" s="5">
        <f t="shared" si="368"/>
        <v>312.60000000000002</v>
      </c>
      <c r="Y1249">
        <f t="shared" si="369"/>
        <v>347.05</v>
      </c>
      <c r="Z1249">
        <f t="shared" si="370"/>
        <v>277.9000000000002</v>
      </c>
      <c r="AA1249">
        <f t="shared" si="371"/>
        <v>297.25</v>
      </c>
      <c r="AB1249">
        <f>IF(Z1249/X1249&lt;'model parameter'!$B$2,'model parameter'!$B$2,IF(Y1249/X1249&gt;'model parameter'!$B$1,'model parameter'!$B$1,AA1249/X1249))</f>
        <v>1.1100000000000001</v>
      </c>
      <c r="AC1249">
        <f t="shared" si="381"/>
        <v>159.27709225455891</v>
      </c>
      <c r="AD1249">
        <f t="shared" si="379"/>
        <v>16.123949987323577</v>
      </c>
      <c r="AF1249">
        <f t="shared" si="378"/>
        <v>0.88899552143314198</v>
      </c>
      <c r="AG1249">
        <f t="shared" si="372"/>
        <v>1.1102047344849648</v>
      </c>
      <c r="AH1249" s="14">
        <f t="shared" si="373"/>
        <v>23507.885953316098</v>
      </c>
      <c r="AI1249">
        <f t="shared" si="374"/>
        <v>25957.805876899136</v>
      </c>
      <c r="AJ1249" s="14">
        <f t="shared" si="375"/>
        <v>2449.9199235830383</v>
      </c>
      <c r="AK1249" s="14">
        <f t="shared" si="380"/>
        <v>153580.12254394003</v>
      </c>
      <c r="AL1249">
        <f t="shared" si="376"/>
        <v>1.1042169393048908</v>
      </c>
      <c r="AM1249">
        <f t="shared" si="382"/>
        <v>1.1071516801028951E-2</v>
      </c>
      <c r="AN1249" s="15">
        <f t="shared" si="377"/>
        <v>1</v>
      </c>
    </row>
    <row r="1250" spans="1:40" s="4" customFormat="1" x14ac:dyDescent="0.25">
      <c r="A1250" s="3">
        <v>41333</v>
      </c>
      <c r="B1250" s="3">
        <v>41333</v>
      </c>
      <c r="C1250" s="4" t="s">
        <v>15</v>
      </c>
      <c r="D1250" s="4">
        <v>6100</v>
      </c>
      <c r="E1250" s="4">
        <v>261</v>
      </c>
      <c r="F1250" s="4">
        <v>424</v>
      </c>
      <c r="G1250" s="4">
        <v>256</v>
      </c>
      <c r="H1250" s="4">
        <v>409.05</v>
      </c>
      <c r="I1250" s="4" t="s">
        <v>16</v>
      </c>
      <c r="J1250" s="4">
        <v>0.2</v>
      </c>
      <c r="K1250" s="4">
        <v>0.8</v>
      </c>
      <c r="L1250" s="4">
        <v>0.05</v>
      </c>
      <c r="M1250" s="4">
        <v>0.1</v>
      </c>
      <c r="N1250" s="4">
        <v>5693.05</v>
      </c>
      <c r="O1250" s="4">
        <v>169.7</v>
      </c>
      <c r="P1250">
        <f>VLOOKUP($A1250,Sheet2!$A:$E,2,0)</f>
        <v>5834.35</v>
      </c>
      <c r="Q1250">
        <f>VLOOKUP($A1250,Sheet2!$A:$E,3,0)</f>
        <v>5849.9</v>
      </c>
      <c r="R1250">
        <f>VLOOKUP($A1250,Sheet2!$A:$E,4,0)</f>
        <v>5671.9</v>
      </c>
      <c r="S1250">
        <f>VLOOKUP($A1250,Sheet2!$A:$E,5,0)</f>
        <v>5693.05</v>
      </c>
      <c r="T1250">
        <f t="shared" si="364"/>
        <v>256</v>
      </c>
      <c r="U1250">
        <f t="shared" si="365"/>
        <v>424</v>
      </c>
      <c r="V1250">
        <f t="shared" si="366"/>
        <v>0.05</v>
      </c>
      <c r="W1250">
        <f t="shared" si="367"/>
        <v>0.8</v>
      </c>
      <c r="X1250" s="5">
        <f t="shared" si="368"/>
        <v>261.2</v>
      </c>
      <c r="Y1250">
        <f t="shared" si="369"/>
        <v>424.05</v>
      </c>
      <c r="Z1250">
        <f t="shared" si="370"/>
        <v>256.8</v>
      </c>
      <c r="AA1250">
        <f t="shared" si="371"/>
        <v>409.15000000000003</v>
      </c>
      <c r="AB1250">
        <f>IF(Z1250/X1250&lt;'model parameter'!$B$2,'model parameter'!$B$2,IF(Y1250/X1250&gt;'model parameter'!$B$1,'model parameter'!$B$1,AA1250/X1250))</f>
        <v>1.1100000000000001</v>
      </c>
      <c r="AC1250">
        <f t="shared" si="381"/>
        <v>176.79757240256041</v>
      </c>
      <c r="AD1250">
        <f t="shared" si="379"/>
        <v>16.233949987323577</v>
      </c>
      <c r="AF1250">
        <f t="shared" si="378"/>
        <v>0.98315467075038299</v>
      </c>
      <c r="AG1250">
        <f t="shared" si="372"/>
        <v>1.6234686064318531</v>
      </c>
      <c r="AH1250" s="14">
        <f t="shared" si="373"/>
        <v>19650.306908278199</v>
      </c>
      <c r="AI1250">
        <f t="shared" si="374"/>
        <v>21681.870964707785</v>
      </c>
      <c r="AJ1250" s="14">
        <f t="shared" si="375"/>
        <v>2031.5640564295863</v>
      </c>
      <c r="AK1250" s="14">
        <f t="shared" si="380"/>
        <v>155611.68660036961</v>
      </c>
      <c r="AL1250">
        <f t="shared" si="376"/>
        <v>1.1033858690305614</v>
      </c>
      <c r="AM1250">
        <f t="shared" si="382"/>
        <v>1.2216155186989791E-2</v>
      </c>
      <c r="AN1250" s="15">
        <f t="shared" si="377"/>
        <v>0</v>
      </c>
    </row>
    <row r="1251" spans="1:40" x14ac:dyDescent="0.25">
      <c r="A1251" s="2">
        <v>41334</v>
      </c>
      <c r="B1251" s="2">
        <v>41361</v>
      </c>
      <c r="C1251" t="s">
        <v>15</v>
      </c>
      <c r="D1251">
        <v>5700</v>
      </c>
      <c r="E1251">
        <v>83.8</v>
      </c>
      <c r="F1251">
        <v>86.4</v>
      </c>
      <c r="G1251">
        <v>58.15</v>
      </c>
      <c r="H1251">
        <v>69.05</v>
      </c>
      <c r="I1251" t="s">
        <v>16</v>
      </c>
      <c r="J1251">
        <v>97.75</v>
      </c>
      <c r="K1251">
        <v>111.55</v>
      </c>
      <c r="L1251">
        <v>85.5</v>
      </c>
      <c r="M1251">
        <v>95.4</v>
      </c>
      <c r="N1251">
        <v>5719.7</v>
      </c>
      <c r="O1251">
        <v>181.55</v>
      </c>
      <c r="P1251">
        <f>VLOOKUP($A1251,Sheet2!$A:$E,2,0)</f>
        <v>5702.45</v>
      </c>
      <c r="Q1251">
        <f>VLOOKUP($A1251,Sheet2!$A:$E,3,0)</f>
        <v>5739.45</v>
      </c>
      <c r="R1251">
        <f>VLOOKUP($A1251,Sheet2!$A:$E,4,0)</f>
        <v>5679.9</v>
      </c>
      <c r="S1251">
        <f>VLOOKUP($A1251,Sheet2!$A:$E,5,0)</f>
        <v>5719.7</v>
      </c>
      <c r="T1251">
        <f t="shared" si="364"/>
        <v>72.100000000000364</v>
      </c>
      <c r="U1251">
        <f t="shared" si="365"/>
        <v>86.4</v>
      </c>
      <c r="V1251">
        <f t="shared" si="366"/>
        <v>85.5</v>
      </c>
      <c r="W1251">
        <f t="shared" si="367"/>
        <v>97.599999999999454</v>
      </c>
      <c r="X1251" s="5">
        <f t="shared" si="368"/>
        <v>181.55</v>
      </c>
      <c r="Y1251">
        <f t="shared" si="369"/>
        <v>183.65000000000038</v>
      </c>
      <c r="Z1251">
        <f t="shared" si="370"/>
        <v>155.74999999999946</v>
      </c>
      <c r="AA1251">
        <f t="shared" si="371"/>
        <v>164.45</v>
      </c>
      <c r="AB1251">
        <f>IF(Z1251/X1251&lt;'model parameter'!$B$2,'model parameter'!$B$2,IF(Y1251/X1251&gt;'model parameter'!$B$1,'model parameter'!$B$1,AA1251/X1251))</f>
        <v>0.90581107133021199</v>
      </c>
      <c r="AC1251">
        <f t="shared" si="381"/>
        <v>160.14519846654397</v>
      </c>
      <c r="AD1251">
        <f t="shared" si="379"/>
        <v>16.139761058653789</v>
      </c>
      <c r="AF1251">
        <f t="shared" si="378"/>
        <v>0.85789038832277309</v>
      </c>
      <c r="AG1251">
        <f t="shared" si="372"/>
        <v>1.0115670614155901</v>
      </c>
      <c r="AH1251" s="14">
        <f t="shared" si="373"/>
        <v>13672.560391988924</v>
      </c>
      <c r="AI1251">
        <f t="shared" si="374"/>
        <v>12277.572148645899</v>
      </c>
      <c r="AJ1251" s="14">
        <f t="shared" si="375"/>
        <v>-1394.9882433430248</v>
      </c>
      <c r="AK1251" s="14">
        <f t="shared" si="380"/>
        <v>154216.69835702659</v>
      </c>
      <c r="AL1251">
        <f t="shared" si="376"/>
        <v>0.89797168903635771</v>
      </c>
      <c r="AM1251">
        <f t="shared" si="382"/>
        <v>1.0969761506791485E-2</v>
      </c>
      <c r="AN1251" s="15">
        <f t="shared" si="377"/>
        <v>0</v>
      </c>
    </row>
    <row r="1252" spans="1:40" x14ac:dyDescent="0.25">
      <c r="A1252" s="2">
        <v>41337</v>
      </c>
      <c r="B1252" s="2">
        <v>41361</v>
      </c>
      <c r="C1252" t="s">
        <v>15</v>
      </c>
      <c r="D1252">
        <v>5700</v>
      </c>
      <c r="E1252">
        <v>77.55</v>
      </c>
      <c r="F1252">
        <v>90.5</v>
      </c>
      <c r="G1252">
        <v>63.6</v>
      </c>
      <c r="H1252">
        <v>67.3</v>
      </c>
      <c r="I1252" t="s">
        <v>16</v>
      </c>
      <c r="J1252">
        <v>83.65</v>
      </c>
      <c r="K1252">
        <v>86.75</v>
      </c>
      <c r="L1252">
        <v>67.400000000000006</v>
      </c>
      <c r="M1252">
        <v>81.25</v>
      </c>
      <c r="N1252">
        <v>5698.5</v>
      </c>
      <c r="O1252">
        <v>181.55</v>
      </c>
      <c r="P1252">
        <f>VLOOKUP($A1252,Sheet2!$A:$E,2,0)</f>
        <v>5704.7</v>
      </c>
      <c r="Q1252">
        <f>VLOOKUP($A1252,Sheet2!$A:$E,3,0)</f>
        <v>5712</v>
      </c>
      <c r="R1252">
        <f>VLOOKUP($A1252,Sheet2!$A:$E,4,0)</f>
        <v>5663.6</v>
      </c>
      <c r="S1252">
        <f>VLOOKUP($A1252,Sheet2!$A:$E,5,0)</f>
        <v>5698.5</v>
      </c>
      <c r="T1252">
        <f t="shared" si="364"/>
        <v>74.75</v>
      </c>
      <c r="U1252">
        <f t="shared" si="365"/>
        <v>90.5</v>
      </c>
      <c r="V1252">
        <f t="shared" si="366"/>
        <v>67.400000000000006</v>
      </c>
      <c r="W1252">
        <f t="shared" si="367"/>
        <v>75.600000000000364</v>
      </c>
      <c r="X1252" s="5">
        <f t="shared" si="368"/>
        <v>161.19999999999999</v>
      </c>
      <c r="Y1252">
        <f t="shared" si="369"/>
        <v>161.5</v>
      </c>
      <c r="Z1252">
        <f t="shared" si="370"/>
        <v>139.20000000000036</v>
      </c>
      <c r="AA1252">
        <f t="shared" si="371"/>
        <v>148.55000000000001</v>
      </c>
      <c r="AB1252">
        <f>IF(Z1252/X1252&lt;'model parameter'!$B$2,'model parameter'!$B$2,IF(Y1252/X1252&gt;'model parameter'!$B$1,'model parameter'!$B$1,AA1252/X1252))</f>
        <v>0.92152605459057091</v>
      </c>
      <c r="AC1252">
        <f t="shared" si="381"/>
        <v>147.57797290449821</v>
      </c>
      <c r="AD1252">
        <f t="shared" si="379"/>
        <v>16.061287113244362</v>
      </c>
      <c r="AF1252">
        <f t="shared" si="378"/>
        <v>0.86352357320099482</v>
      </c>
      <c r="AG1252">
        <f t="shared" si="372"/>
        <v>1.0018610421836229</v>
      </c>
      <c r="AH1252" s="14">
        <f t="shared" si="373"/>
        <v>12145.289310928199</v>
      </c>
      <c r="AI1252">
        <f t="shared" si="374"/>
        <v>11085.940271760099</v>
      </c>
      <c r="AJ1252" s="14">
        <f t="shared" si="375"/>
        <v>-1059.3490391681007</v>
      </c>
      <c r="AK1252" s="14">
        <f t="shared" si="380"/>
        <v>153157.34931785849</v>
      </c>
      <c r="AL1252">
        <f t="shared" si="376"/>
        <v>0.91277696133472008</v>
      </c>
      <c r="AM1252">
        <f t="shared" si="382"/>
        <v>1.0012945574735713E-2</v>
      </c>
      <c r="AN1252" s="15">
        <f t="shared" si="377"/>
        <v>0</v>
      </c>
    </row>
    <row r="1253" spans="1:40" x14ac:dyDescent="0.25">
      <c r="A1253" s="2">
        <v>41338</v>
      </c>
      <c r="B1253" s="2">
        <v>41361</v>
      </c>
      <c r="C1253" t="s">
        <v>15</v>
      </c>
      <c r="D1253">
        <v>5700</v>
      </c>
      <c r="E1253">
        <v>64.900000000000006</v>
      </c>
      <c r="F1253">
        <v>64.900000000000006</v>
      </c>
      <c r="G1253">
        <v>34.1</v>
      </c>
      <c r="H1253">
        <v>35.5</v>
      </c>
      <c r="I1253" t="s">
        <v>16</v>
      </c>
      <c r="J1253">
        <v>88</v>
      </c>
      <c r="K1253">
        <v>137</v>
      </c>
      <c r="L1253">
        <v>87.6</v>
      </c>
      <c r="M1253">
        <v>133.55000000000001</v>
      </c>
      <c r="N1253">
        <v>5784.25</v>
      </c>
      <c r="O1253">
        <v>181.55</v>
      </c>
      <c r="P1253">
        <f>VLOOKUP($A1253,Sheet2!$A:$E,2,0)</f>
        <v>5722.45</v>
      </c>
      <c r="Q1253">
        <f>VLOOKUP($A1253,Sheet2!$A:$E,3,0)</f>
        <v>5790.1</v>
      </c>
      <c r="R1253">
        <f>VLOOKUP($A1253,Sheet2!$A:$E,4,0)</f>
        <v>5722.4</v>
      </c>
      <c r="S1253">
        <f>VLOOKUP($A1253,Sheet2!$A:$E,5,0)</f>
        <v>5784.25</v>
      </c>
      <c r="T1253">
        <f t="shared" si="364"/>
        <v>46.899999999999636</v>
      </c>
      <c r="U1253">
        <f t="shared" si="365"/>
        <v>64.900000000000006</v>
      </c>
      <c r="V1253">
        <f t="shared" si="366"/>
        <v>87.6</v>
      </c>
      <c r="W1253">
        <f t="shared" si="367"/>
        <v>124.20000000000073</v>
      </c>
      <c r="X1253" s="5">
        <f t="shared" si="368"/>
        <v>152.9</v>
      </c>
      <c r="Y1253">
        <f t="shared" si="369"/>
        <v>183.89999999999964</v>
      </c>
      <c r="Z1253">
        <f t="shared" si="370"/>
        <v>152.5</v>
      </c>
      <c r="AA1253">
        <f t="shared" si="371"/>
        <v>169.05</v>
      </c>
      <c r="AB1253">
        <f>IF(Z1253/X1253&lt;'model parameter'!$B$2,'model parameter'!$B$2,IF(Y1253/X1253&gt;'model parameter'!$B$1,'model parameter'!$B$1,AA1253/X1253))</f>
        <v>1.1100000000000001</v>
      </c>
      <c r="AC1253">
        <f t="shared" si="381"/>
        <v>163.81154992399303</v>
      </c>
      <c r="AD1253">
        <f t="shared" si="379"/>
        <v>16.171287113244361</v>
      </c>
      <c r="AF1253">
        <f t="shared" si="378"/>
        <v>0.99738391105297575</v>
      </c>
      <c r="AG1253">
        <f t="shared" si="372"/>
        <v>1.202746893394373</v>
      </c>
      <c r="AH1253" s="14">
        <f t="shared" si="373"/>
        <v>11522.372850348151</v>
      </c>
      <c r="AI1253">
        <f t="shared" si="374"/>
        <v>12672.459466841579</v>
      </c>
      <c r="AJ1253" s="14">
        <f t="shared" si="375"/>
        <v>1150.0866164934287</v>
      </c>
      <c r="AK1253" s="14">
        <f t="shared" si="380"/>
        <v>154307.43593435193</v>
      </c>
      <c r="AL1253">
        <f t="shared" si="376"/>
        <v>1.0998133484682957</v>
      </c>
      <c r="AM1253">
        <f t="shared" si="382"/>
        <v>1.1012371200580887E-2</v>
      </c>
      <c r="AN1253" s="15">
        <f t="shared" si="377"/>
        <v>0</v>
      </c>
    </row>
    <row r="1254" spans="1:40" x14ac:dyDescent="0.25">
      <c r="A1254" s="2">
        <v>41339</v>
      </c>
      <c r="B1254" s="2">
        <v>41361</v>
      </c>
      <c r="C1254" t="s">
        <v>15</v>
      </c>
      <c r="D1254">
        <v>5700</v>
      </c>
      <c r="E1254">
        <v>29.25</v>
      </c>
      <c r="F1254">
        <v>32.75</v>
      </c>
      <c r="G1254">
        <v>24</v>
      </c>
      <c r="H1254">
        <v>26.35</v>
      </c>
      <c r="I1254" t="s">
        <v>16</v>
      </c>
      <c r="J1254">
        <v>145</v>
      </c>
      <c r="K1254">
        <v>167.8</v>
      </c>
      <c r="L1254">
        <v>141.19999999999999</v>
      </c>
      <c r="M1254">
        <v>161.44999999999999</v>
      </c>
      <c r="N1254">
        <v>5818.6</v>
      </c>
      <c r="O1254">
        <v>181.55</v>
      </c>
      <c r="P1254">
        <f>VLOOKUP($A1254,Sheet2!$A:$E,2,0)</f>
        <v>5816.4</v>
      </c>
      <c r="Q1254">
        <f>VLOOKUP($A1254,Sheet2!$A:$E,3,0)</f>
        <v>5828.7</v>
      </c>
      <c r="R1254">
        <f>VLOOKUP($A1254,Sheet2!$A:$E,4,0)</f>
        <v>5795.05</v>
      </c>
      <c r="S1254">
        <f>VLOOKUP($A1254,Sheet2!$A:$E,5,0)</f>
        <v>5818.6</v>
      </c>
      <c r="T1254">
        <f t="shared" si="364"/>
        <v>39.100000000000364</v>
      </c>
      <c r="U1254">
        <f t="shared" si="365"/>
        <v>32.75</v>
      </c>
      <c r="V1254">
        <f t="shared" si="366"/>
        <v>141.19999999999999</v>
      </c>
      <c r="W1254">
        <f t="shared" si="367"/>
        <v>152.69999999999982</v>
      </c>
      <c r="X1254" s="5">
        <f t="shared" si="368"/>
        <v>174.25</v>
      </c>
      <c r="Y1254">
        <f t="shared" si="369"/>
        <v>206.90000000000038</v>
      </c>
      <c r="Z1254">
        <f t="shared" si="370"/>
        <v>173.95</v>
      </c>
      <c r="AA1254">
        <f t="shared" si="371"/>
        <v>187.79999999999998</v>
      </c>
      <c r="AB1254">
        <f>IF(Z1254/X1254&lt;'model parameter'!$B$2,'model parameter'!$B$2,IF(Y1254/X1254&gt;'model parameter'!$B$1,'model parameter'!$B$1,AA1254/X1254))</f>
        <v>1.1100000000000001</v>
      </c>
      <c r="AC1254">
        <f t="shared" si="381"/>
        <v>181.83082041563227</v>
      </c>
      <c r="AD1254">
        <f t="shared" si="379"/>
        <v>16.28128711324436</v>
      </c>
      <c r="AF1254">
        <f t="shared" si="378"/>
        <v>0.99827833572453362</v>
      </c>
      <c r="AG1254">
        <f t="shared" si="372"/>
        <v>1.187374461979916</v>
      </c>
      <c r="AH1254" s="14">
        <f t="shared" si="373"/>
        <v>13124.694107382375</v>
      </c>
      <c r="AI1254">
        <f t="shared" si="374"/>
        <v>14448.553053909387</v>
      </c>
      <c r="AJ1254" s="14">
        <f t="shared" si="375"/>
        <v>1323.8589465270124</v>
      </c>
      <c r="AK1254" s="14">
        <f t="shared" si="380"/>
        <v>155631.29488087894</v>
      </c>
      <c r="AL1254">
        <f t="shared" si="376"/>
        <v>1.1008677943802414</v>
      </c>
      <c r="AM1254">
        <f t="shared" si="382"/>
        <v>1.2123164794479972E-2</v>
      </c>
      <c r="AN1254" s="15">
        <f t="shared" si="377"/>
        <v>0</v>
      </c>
    </row>
    <row r="1255" spans="1:40" x14ac:dyDescent="0.25">
      <c r="A1255" s="2">
        <v>41340</v>
      </c>
      <c r="B1255" s="2">
        <v>41361</v>
      </c>
      <c r="C1255" t="s">
        <v>15</v>
      </c>
      <c r="D1255">
        <v>5700</v>
      </c>
      <c r="E1255">
        <v>29.05</v>
      </c>
      <c r="F1255">
        <v>30.25</v>
      </c>
      <c r="G1255">
        <v>14.65</v>
      </c>
      <c r="H1255">
        <v>16.25</v>
      </c>
      <c r="I1255" t="s">
        <v>16</v>
      </c>
      <c r="J1255">
        <v>150</v>
      </c>
      <c r="K1255">
        <v>212.95</v>
      </c>
      <c r="L1255">
        <v>141.25</v>
      </c>
      <c r="M1255">
        <v>198.05</v>
      </c>
      <c r="N1255">
        <v>5863.3</v>
      </c>
      <c r="O1255">
        <v>181.55</v>
      </c>
      <c r="P1255">
        <f>VLOOKUP($A1255,Sheet2!$A:$E,2,0)</f>
        <v>5801.3</v>
      </c>
      <c r="Q1255">
        <f>VLOOKUP($A1255,Sheet2!$A:$E,3,0)</f>
        <v>5878</v>
      </c>
      <c r="R1255">
        <f>VLOOKUP($A1255,Sheet2!$A:$E,4,0)</f>
        <v>5801.3</v>
      </c>
      <c r="S1255">
        <f>VLOOKUP($A1255,Sheet2!$A:$E,5,0)</f>
        <v>5863.3</v>
      </c>
      <c r="T1255">
        <f t="shared" si="364"/>
        <v>34.949999999999818</v>
      </c>
      <c r="U1255">
        <f t="shared" si="365"/>
        <v>30.25</v>
      </c>
      <c r="V1255">
        <f t="shared" si="366"/>
        <v>141.25</v>
      </c>
      <c r="W1255">
        <f t="shared" si="367"/>
        <v>192.64999999999964</v>
      </c>
      <c r="X1255" s="5">
        <f t="shared" si="368"/>
        <v>179.05</v>
      </c>
      <c r="Y1255">
        <f t="shared" si="369"/>
        <v>247.89999999999981</v>
      </c>
      <c r="Z1255">
        <f t="shared" si="370"/>
        <v>171.5</v>
      </c>
      <c r="AA1255">
        <f t="shared" si="371"/>
        <v>214.3</v>
      </c>
      <c r="AB1255">
        <f>IF(Z1255/X1255&lt;'model parameter'!$B$2,'model parameter'!$B$2,IF(Y1255/X1255&gt;'model parameter'!$B$1,'model parameter'!$B$1,AA1255/X1255))</f>
        <v>1.1100000000000001</v>
      </c>
      <c r="AC1255">
        <f t="shared" si="381"/>
        <v>201.83221066135184</v>
      </c>
      <c r="AD1255">
        <f t="shared" si="379"/>
        <v>16.39128711324436</v>
      </c>
      <c r="AF1255">
        <f t="shared" si="378"/>
        <v>0.95783300753979328</v>
      </c>
      <c r="AG1255">
        <f t="shared" si="372"/>
        <v>1.3845294610443999</v>
      </c>
      <c r="AH1255" s="14">
        <f t="shared" si="373"/>
        <v>13484.934952055175</v>
      </c>
      <c r="AI1255">
        <f t="shared" si="374"/>
        <v>14847.862150767722</v>
      </c>
      <c r="AJ1255" s="14">
        <f t="shared" si="375"/>
        <v>1362.9271987125467</v>
      </c>
      <c r="AK1255" s="14">
        <f t="shared" si="380"/>
        <v>156994.22207959148</v>
      </c>
      <c r="AL1255">
        <f t="shared" si="376"/>
        <v>1.1010703576664143</v>
      </c>
      <c r="AM1255">
        <f t="shared" si="382"/>
        <v>1.3348457396306945E-2</v>
      </c>
      <c r="AN1255" s="15">
        <f t="shared" si="377"/>
        <v>0</v>
      </c>
    </row>
    <row r="1256" spans="1:40" x14ac:dyDescent="0.25">
      <c r="A1256" s="2">
        <v>41341</v>
      </c>
      <c r="B1256" s="2">
        <v>41361</v>
      </c>
      <c r="C1256" t="s">
        <v>15</v>
      </c>
      <c r="D1256">
        <v>5700</v>
      </c>
      <c r="E1256">
        <v>14.15</v>
      </c>
      <c r="F1256">
        <v>14.8</v>
      </c>
      <c r="G1256">
        <v>9.5</v>
      </c>
      <c r="H1256">
        <v>10.15</v>
      </c>
      <c r="I1256" t="s">
        <v>16</v>
      </c>
      <c r="J1256">
        <v>212.7</v>
      </c>
      <c r="K1256">
        <v>284.8</v>
      </c>
      <c r="L1256">
        <v>209.9</v>
      </c>
      <c r="M1256">
        <v>274.25</v>
      </c>
      <c r="N1256">
        <v>5945.7</v>
      </c>
      <c r="O1256">
        <v>181.55</v>
      </c>
      <c r="P1256">
        <f>VLOOKUP($A1256,Sheet2!$A:$E,2,0)</f>
        <v>5883.65</v>
      </c>
      <c r="Q1256">
        <f>VLOOKUP($A1256,Sheet2!$A:$E,3,0)</f>
        <v>5952.85</v>
      </c>
      <c r="R1256">
        <f>VLOOKUP($A1256,Sheet2!$A:$E,4,0)</f>
        <v>5883</v>
      </c>
      <c r="S1256">
        <f>VLOOKUP($A1256,Sheet2!$A:$E,5,0)</f>
        <v>5945.7</v>
      </c>
      <c r="T1256">
        <f t="shared" si="364"/>
        <v>31.949999999999818</v>
      </c>
      <c r="U1256">
        <f t="shared" si="365"/>
        <v>14.8</v>
      </c>
      <c r="V1256">
        <f t="shared" si="366"/>
        <v>209.9</v>
      </c>
      <c r="W1256">
        <f t="shared" si="367"/>
        <v>262.35000000000036</v>
      </c>
      <c r="X1256" s="5">
        <f t="shared" si="368"/>
        <v>226.85</v>
      </c>
      <c r="Y1256">
        <f t="shared" si="369"/>
        <v>316.74999999999983</v>
      </c>
      <c r="Z1256">
        <f t="shared" si="370"/>
        <v>224.70000000000002</v>
      </c>
      <c r="AA1256">
        <f t="shared" si="371"/>
        <v>284.39999999999998</v>
      </c>
      <c r="AB1256">
        <f>IF(Z1256/X1256&lt;'model parameter'!$B$2,'model parameter'!$B$2,IF(Y1256/X1256&gt;'model parameter'!$B$1,'model parameter'!$B$1,AA1256/X1256))</f>
        <v>1.1100000000000001</v>
      </c>
      <c r="AC1256">
        <f t="shared" si="381"/>
        <v>224.03375383410057</v>
      </c>
      <c r="AD1256">
        <f t="shared" si="379"/>
        <v>16.501287113244359</v>
      </c>
      <c r="AF1256">
        <f t="shared" si="378"/>
        <v>0.99052237161119694</v>
      </c>
      <c r="AG1256">
        <f t="shared" si="372"/>
        <v>1.3962971126294901</v>
      </c>
      <c r="AH1256" s="14">
        <f t="shared" si="373"/>
        <v>17072.333363588474</v>
      </c>
      <c r="AI1256">
        <f t="shared" si="374"/>
        <v>18824.315240315318</v>
      </c>
      <c r="AJ1256" s="14">
        <f t="shared" si="375"/>
        <v>1751.9818767268443</v>
      </c>
      <c r="AK1256" s="14">
        <f t="shared" si="380"/>
        <v>158746.20395631832</v>
      </c>
      <c r="AL1256">
        <f t="shared" si="376"/>
        <v>1.1026211144906199</v>
      </c>
      <c r="AM1256">
        <f t="shared" si="382"/>
        <v>1.4718290971046523E-2</v>
      </c>
      <c r="AN1256" s="15">
        <f t="shared" si="377"/>
        <v>0</v>
      </c>
    </row>
    <row r="1257" spans="1:40" x14ac:dyDescent="0.25">
      <c r="A1257" s="2">
        <v>41344</v>
      </c>
      <c r="B1257" s="2">
        <v>41361</v>
      </c>
      <c r="C1257" t="s">
        <v>15</v>
      </c>
      <c r="D1257">
        <v>5700</v>
      </c>
      <c r="E1257">
        <v>9.8000000000000007</v>
      </c>
      <c r="F1257">
        <v>13.2</v>
      </c>
      <c r="G1257">
        <v>8.65</v>
      </c>
      <c r="H1257">
        <v>12.15</v>
      </c>
      <c r="I1257" t="s">
        <v>16</v>
      </c>
      <c r="J1257">
        <v>276.10000000000002</v>
      </c>
      <c r="K1257">
        <v>294</v>
      </c>
      <c r="L1257">
        <v>255.6</v>
      </c>
      <c r="M1257">
        <v>264.35000000000002</v>
      </c>
      <c r="N1257">
        <v>5942.35</v>
      </c>
      <c r="O1257">
        <v>181.55</v>
      </c>
      <c r="P1257">
        <f>VLOOKUP($A1257,Sheet2!$A:$E,2,0)</f>
        <v>5946.1</v>
      </c>
      <c r="Q1257">
        <f>VLOOKUP($A1257,Sheet2!$A:$E,3,0)</f>
        <v>5971.2</v>
      </c>
      <c r="R1257">
        <f>VLOOKUP($A1257,Sheet2!$A:$E,4,0)</f>
        <v>5930.35</v>
      </c>
      <c r="S1257">
        <f>VLOOKUP($A1257,Sheet2!$A:$E,5,0)</f>
        <v>5942.35</v>
      </c>
      <c r="T1257">
        <f t="shared" si="364"/>
        <v>22.800000000000182</v>
      </c>
      <c r="U1257">
        <f t="shared" si="365"/>
        <v>13.2</v>
      </c>
      <c r="V1257">
        <f t="shared" si="366"/>
        <v>255.6</v>
      </c>
      <c r="W1257">
        <f t="shared" si="367"/>
        <v>279.84999999999945</v>
      </c>
      <c r="X1257" s="5">
        <f t="shared" si="368"/>
        <v>285.90000000000003</v>
      </c>
      <c r="Y1257">
        <f t="shared" si="369"/>
        <v>316.80000000000018</v>
      </c>
      <c r="Z1257">
        <f t="shared" si="370"/>
        <v>268.8</v>
      </c>
      <c r="AA1257">
        <f t="shared" si="371"/>
        <v>276.5</v>
      </c>
      <c r="AB1257">
        <f>IF(Z1257/X1257&lt;'model parameter'!$B$2,'model parameter'!$B$2,IF(Y1257/X1257&gt;'model parameter'!$B$1,'model parameter'!$B$1,AA1257/X1257))</f>
        <v>0.96712137110877916</v>
      </c>
      <c r="AC1257">
        <f t="shared" si="381"/>
        <v>216.66783118268205</v>
      </c>
      <c r="AD1257">
        <f t="shared" si="379"/>
        <v>16.468408484353137</v>
      </c>
      <c r="AF1257">
        <f t="shared" si="378"/>
        <v>0.9401888772298006</v>
      </c>
      <c r="AG1257">
        <f t="shared" si="372"/>
        <v>1.1080797481636941</v>
      </c>
      <c r="AH1257" s="14">
        <f t="shared" si="373"/>
        <v>21504.046254823654</v>
      </c>
      <c r="AI1257">
        <f t="shared" si="374"/>
        <v>20675.204337642997</v>
      </c>
      <c r="AJ1257" s="14">
        <f t="shared" si="375"/>
        <v>-828.84191718065631</v>
      </c>
      <c r="AK1257" s="14">
        <f t="shared" si="380"/>
        <v>157917.36203913766</v>
      </c>
      <c r="AL1257">
        <f t="shared" si="376"/>
        <v>0.96145646696631637</v>
      </c>
      <c r="AM1257">
        <f t="shared" si="382"/>
        <v>1.4150996036804624E-2</v>
      </c>
      <c r="AN1257" s="15">
        <f t="shared" si="377"/>
        <v>0</v>
      </c>
    </row>
    <row r="1258" spans="1:40" x14ac:dyDescent="0.25">
      <c r="A1258" s="2">
        <v>41345</v>
      </c>
      <c r="B1258" s="2">
        <v>41361</v>
      </c>
      <c r="C1258" t="s">
        <v>15</v>
      </c>
      <c r="D1258">
        <v>5700</v>
      </c>
      <c r="E1258">
        <v>11.4</v>
      </c>
      <c r="F1258">
        <v>22.2</v>
      </c>
      <c r="G1258">
        <v>11.15</v>
      </c>
      <c r="H1258">
        <v>17</v>
      </c>
      <c r="I1258" t="s">
        <v>16</v>
      </c>
      <c r="J1258">
        <v>266.14999999999998</v>
      </c>
      <c r="K1258">
        <v>281.89999999999998</v>
      </c>
      <c r="L1258">
        <v>230.2</v>
      </c>
      <c r="M1258">
        <v>251.6</v>
      </c>
      <c r="N1258">
        <v>5914.1</v>
      </c>
      <c r="O1258">
        <v>181.55</v>
      </c>
      <c r="P1258">
        <f>VLOOKUP($A1258,Sheet2!$A:$E,2,0)</f>
        <v>5944.6</v>
      </c>
      <c r="Q1258">
        <f>VLOOKUP($A1258,Sheet2!$A:$E,3,0)</f>
        <v>5952</v>
      </c>
      <c r="R1258">
        <f>VLOOKUP($A1258,Sheet2!$A:$E,4,0)</f>
        <v>5893.65</v>
      </c>
      <c r="S1258">
        <f>VLOOKUP($A1258,Sheet2!$A:$E,5,0)</f>
        <v>5914.1</v>
      </c>
      <c r="T1258">
        <f t="shared" si="364"/>
        <v>29.899999999999636</v>
      </c>
      <c r="U1258">
        <f t="shared" si="365"/>
        <v>22.2</v>
      </c>
      <c r="V1258">
        <f t="shared" si="366"/>
        <v>230.2</v>
      </c>
      <c r="W1258">
        <f t="shared" si="367"/>
        <v>263.14999999999964</v>
      </c>
      <c r="X1258" s="5">
        <f t="shared" si="368"/>
        <v>277.54999999999995</v>
      </c>
      <c r="Y1258">
        <f t="shared" si="369"/>
        <v>311.79999999999961</v>
      </c>
      <c r="Z1258">
        <f t="shared" si="370"/>
        <v>252.39999999999998</v>
      </c>
      <c r="AA1258">
        <f t="shared" si="371"/>
        <v>268.60000000000002</v>
      </c>
      <c r="AB1258">
        <f>IF(Z1258/X1258&lt;'model parameter'!$B$2,'model parameter'!$B$2,IF(Y1258/X1258&gt;'model parameter'!$B$1,'model parameter'!$B$1,AA1258/X1258))</f>
        <v>1.1100000000000001</v>
      </c>
      <c r="AC1258">
        <f t="shared" si="381"/>
        <v>240.50129261277709</v>
      </c>
      <c r="AD1258">
        <f t="shared" si="379"/>
        <v>16.578408484353137</v>
      </c>
      <c r="AF1258">
        <f t="shared" si="378"/>
        <v>0.90938569627094223</v>
      </c>
      <c r="AG1258">
        <f t="shared" si="372"/>
        <v>1.1234011889749582</v>
      </c>
      <c r="AH1258" s="14">
        <f t="shared" si="373"/>
        <v>20877.377285444923</v>
      </c>
      <c r="AI1258">
        <f t="shared" si="374"/>
        <v>23042.017575881488</v>
      </c>
      <c r="AJ1258" s="14">
        <f t="shared" si="375"/>
        <v>2164.6402904365641</v>
      </c>
      <c r="AK1258" s="14">
        <f t="shared" si="380"/>
        <v>160082.00232957423</v>
      </c>
      <c r="AL1258">
        <f t="shared" si="376"/>
        <v>1.1036835355725303</v>
      </c>
      <c r="AM1258">
        <f t="shared" si="382"/>
        <v>1.5618221337773392E-2</v>
      </c>
      <c r="AN1258" s="15">
        <f t="shared" si="377"/>
        <v>0</v>
      </c>
    </row>
    <row r="1259" spans="1:40" x14ac:dyDescent="0.25">
      <c r="A1259" s="2">
        <v>41346</v>
      </c>
      <c r="B1259" s="2">
        <v>41361</v>
      </c>
      <c r="C1259" t="s">
        <v>15</v>
      </c>
      <c r="D1259">
        <v>5700</v>
      </c>
      <c r="E1259">
        <v>22.5</v>
      </c>
      <c r="F1259">
        <v>30.8</v>
      </c>
      <c r="G1259">
        <v>21</v>
      </c>
      <c r="H1259">
        <v>28.6</v>
      </c>
      <c r="I1259" t="s">
        <v>16</v>
      </c>
      <c r="J1259">
        <v>228.3</v>
      </c>
      <c r="K1259">
        <v>231.8</v>
      </c>
      <c r="L1259">
        <v>184.15</v>
      </c>
      <c r="M1259">
        <v>190.65</v>
      </c>
      <c r="N1259">
        <v>5851.2</v>
      </c>
      <c r="O1259">
        <v>181.55</v>
      </c>
      <c r="P1259">
        <f>VLOOKUP($A1259,Sheet2!$A:$E,2,0)</f>
        <v>5884.8</v>
      </c>
      <c r="Q1259">
        <f>VLOOKUP($A1259,Sheet2!$A:$E,3,0)</f>
        <v>5893.85</v>
      </c>
      <c r="R1259">
        <f>VLOOKUP($A1259,Sheet2!$A:$E,4,0)</f>
        <v>5842.25</v>
      </c>
      <c r="S1259">
        <f>VLOOKUP($A1259,Sheet2!$A:$E,5,0)</f>
        <v>5851.2</v>
      </c>
      <c r="T1259">
        <f t="shared" si="364"/>
        <v>37.949999999999818</v>
      </c>
      <c r="U1259">
        <f t="shared" si="365"/>
        <v>30.8</v>
      </c>
      <c r="V1259">
        <f t="shared" si="366"/>
        <v>184.15</v>
      </c>
      <c r="W1259">
        <f t="shared" si="367"/>
        <v>214.85000000000036</v>
      </c>
      <c r="X1259" s="5">
        <f t="shared" si="368"/>
        <v>250.8</v>
      </c>
      <c r="Y1259">
        <f t="shared" si="369"/>
        <v>269.74999999999983</v>
      </c>
      <c r="Z1259">
        <f t="shared" si="370"/>
        <v>214.95000000000002</v>
      </c>
      <c r="AA1259">
        <f t="shared" si="371"/>
        <v>219.25</v>
      </c>
      <c r="AB1259">
        <f>IF(Z1259/X1259&lt;'model parameter'!$B$2,'model parameter'!$B$2,IF(Y1259/X1259&gt;'model parameter'!$B$1,'model parameter'!$B$1,AA1259/X1259))</f>
        <v>0.87420255183413076</v>
      </c>
      <c r="AC1259">
        <f t="shared" si="381"/>
        <v>210.2468437214967</v>
      </c>
      <c r="AD1259">
        <f t="shared" si="379"/>
        <v>16.452611036187268</v>
      </c>
      <c r="AF1259">
        <f t="shared" si="378"/>
        <v>0.85705741626794263</v>
      </c>
      <c r="AG1259">
        <f t="shared" si="372"/>
        <v>1.0755582137161077</v>
      </c>
      <c r="AH1259" s="14">
        <f t="shared" si="373"/>
        <v>18869.7850781538</v>
      </c>
      <c r="AI1259">
        <f t="shared" si="374"/>
        <v>16384.580126843499</v>
      </c>
      <c r="AJ1259" s="14">
        <f t="shared" si="375"/>
        <v>-2485.2049513103011</v>
      </c>
      <c r="AK1259" s="14">
        <f t="shared" si="380"/>
        <v>157596.79737826393</v>
      </c>
      <c r="AL1259">
        <f t="shared" si="376"/>
        <v>0.86829712468810738</v>
      </c>
      <c r="AM1259">
        <f t="shared" si="382"/>
        <v>1.3561256680331082E-2</v>
      </c>
      <c r="AN1259" s="15">
        <f t="shared" si="377"/>
        <v>0</v>
      </c>
    </row>
    <row r="1260" spans="1:40" x14ac:dyDescent="0.25">
      <c r="A1260" s="2">
        <v>41347</v>
      </c>
      <c r="B1260" s="2">
        <v>41361</v>
      </c>
      <c r="C1260" t="s">
        <v>15</v>
      </c>
      <c r="D1260">
        <v>5700</v>
      </c>
      <c r="E1260">
        <v>27.05</v>
      </c>
      <c r="F1260">
        <v>46.6</v>
      </c>
      <c r="G1260">
        <v>9.3000000000000007</v>
      </c>
      <c r="H1260">
        <v>10.8</v>
      </c>
      <c r="I1260" t="s">
        <v>16</v>
      </c>
      <c r="J1260">
        <v>185.65</v>
      </c>
      <c r="K1260">
        <v>254.8</v>
      </c>
      <c r="L1260">
        <v>147.35</v>
      </c>
      <c r="M1260">
        <v>245.7</v>
      </c>
      <c r="N1260">
        <v>5908.95</v>
      </c>
      <c r="O1260">
        <v>181.55</v>
      </c>
      <c r="P1260">
        <f>VLOOKUP($A1260,Sheet2!$A:$E,2,0)</f>
        <v>5845.95</v>
      </c>
      <c r="Q1260">
        <f>VLOOKUP($A1260,Sheet2!$A:$E,3,0)</f>
        <v>5920.15</v>
      </c>
      <c r="R1260">
        <f>VLOOKUP($A1260,Sheet2!$A:$E,4,0)</f>
        <v>5791.75</v>
      </c>
      <c r="S1260">
        <f>VLOOKUP($A1260,Sheet2!$A:$E,5,0)</f>
        <v>5908.95</v>
      </c>
      <c r="T1260">
        <f t="shared" si="364"/>
        <v>34.650000000000546</v>
      </c>
      <c r="U1260">
        <f t="shared" si="365"/>
        <v>46.6</v>
      </c>
      <c r="V1260">
        <f t="shared" si="366"/>
        <v>147.35</v>
      </c>
      <c r="W1260">
        <f t="shared" si="367"/>
        <v>229.44999999999982</v>
      </c>
      <c r="X1260" s="5">
        <f t="shared" si="368"/>
        <v>212.70000000000002</v>
      </c>
      <c r="Y1260">
        <f t="shared" si="369"/>
        <v>289.45000000000056</v>
      </c>
      <c r="Z1260">
        <f t="shared" si="370"/>
        <v>193.95</v>
      </c>
      <c r="AA1260">
        <f t="shared" si="371"/>
        <v>256.5</v>
      </c>
      <c r="AB1260">
        <f>IF(Z1260/X1260&lt;'model parameter'!$B$2,'model parameter'!$B$2,IF(Y1260/X1260&gt;'model parameter'!$B$1,'model parameter'!$B$1,AA1260/X1260))</f>
        <v>1.1100000000000001</v>
      </c>
      <c r="AC1260">
        <f t="shared" si="381"/>
        <v>233.37399653086135</v>
      </c>
      <c r="AD1260">
        <f t="shared" si="379"/>
        <v>16.562611036187267</v>
      </c>
      <c r="AF1260">
        <f t="shared" si="378"/>
        <v>0.91184767277856127</v>
      </c>
      <c r="AG1260">
        <f t="shared" si="372"/>
        <v>1.3608368594264246</v>
      </c>
      <c r="AH1260" s="14">
        <f t="shared" si="373"/>
        <v>16010.373373563451</v>
      </c>
      <c r="AI1260">
        <f t="shared" si="374"/>
        <v>17647.185298535012</v>
      </c>
      <c r="AJ1260" s="14">
        <f t="shared" si="375"/>
        <v>1636.8119249715619</v>
      </c>
      <c r="AK1260" s="14">
        <f t="shared" si="380"/>
        <v>159233.60930323548</v>
      </c>
      <c r="AL1260">
        <f t="shared" si="376"/>
        <v>1.1022344630434595</v>
      </c>
      <c r="AM1260">
        <f t="shared" si="382"/>
        <v>1.4947684475239259E-2</v>
      </c>
      <c r="AN1260" s="15">
        <f t="shared" si="377"/>
        <v>0</v>
      </c>
    </row>
    <row r="1261" spans="1:40" x14ac:dyDescent="0.25">
      <c r="A1261" s="2">
        <v>41348</v>
      </c>
      <c r="B1261" s="2">
        <v>41361</v>
      </c>
      <c r="C1261" t="s">
        <v>15</v>
      </c>
      <c r="D1261">
        <v>5700</v>
      </c>
      <c r="E1261">
        <v>9.75</v>
      </c>
      <c r="F1261">
        <v>15.8</v>
      </c>
      <c r="G1261">
        <v>8.3000000000000007</v>
      </c>
      <c r="H1261">
        <v>13.85</v>
      </c>
      <c r="I1261" t="s">
        <v>16</v>
      </c>
      <c r="J1261">
        <v>245.75</v>
      </c>
      <c r="K1261">
        <v>269.64999999999998</v>
      </c>
      <c r="L1261">
        <v>191.45</v>
      </c>
      <c r="M1261">
        <v>205.9</v>
      </c>
      <c r="N1261">
        <v>5872.6</v>
      </c>
      <c r="O1261">
        <v>181.55</v>
      </c>
      <c r="P1261">
        <f>VLOOKUP($A1261,Sheet2!$A:$E,2,0)</f>
        <v>5914.9</v>
      </c>
      <c r="Q1261">
        <f>VLOOKUP($A1261,Sheet2!$A:$E,3,0)</f>
        <v>5945.65</v>
      </c>
      <c r="R1261">
        <f>VLOOKUP($A1261,Sheet2!$A:$E,4,0)</f>
        <v>5861</v>
      </c>
      <c r="S1261">
        <f>VLOOKUP($A1261,Sheet2!$A:$E,5,0)</f>
        <v>5872.6</v>
      </c>
      <c r="T1261">
        <f t="shared" si="364"/>
        <v>24</v>
      </c>
      <c r="U1261">
        <f t="shared" si="365"/>
        <v>15.8</v>
      </c>
      <c r="V1261">
        <f t="shared" si="366"/>
        <v>191.45</v>
      </c>
      <c r="W1261">
        <f t="shared" si="367"/>
        <v>253.94999999999982</v>
      </c>
      <c r="X1261" s="5">
        <f t="shared" si="368"/>
        <v>255.5</v>
      </c>
      <c r="Y1261">
        <f t="shared" si="369"/>
        <v>293.64999999999998</v>
      </c>
      <c r="Z1261">
        <f t="shared" si="370"/>
        <v>207.25</v>
      </c>
      <c r="AA1261">
        <f t="shared" si="371"/>
        <v>219.75</v>
      </c>
      <c r="AB1261">
        <f>IF(Z1261/X1261&lt;'model parameter'!$B$2,'model parameter'!$B$2,IF(Y1261/X1261&gt;'model parameter'!$B$1,'model parameter'!$B$1,AA1261/X1261))</f>
        <v>1.1100000000000001</v>
      </c>
      <c r="AC1261">
        <f t="shared" si="381"/>
        <v>259.04513614925611</v>
      </c>
      <c r="AD1261">
        <f t="shared" si="379"/>
        <v>16.672611036187266</v>
      </c>
      <c r="AF1261">
        <f t="shared" si="378"/>
        <v>0.81115459882583174</v>
      </c>
      <c r="AG1261">
        <f t="shared" si="372"/>
        <v>1.1493150684931506</v>
      </c>
      <c r="AH1261" s="14">
        <f t="shared" si="373"/>
        <v>19222.520905229252</v>
      </c>
      <c r="AI1261">
        <f t="shared" si="374"/>
        <v>21207.691412188509</v>
      </c>
      <c r="AJ1261" s="14">
        <f t="shared" si="375"/>
        <v>1985.1705069592572</v>
      </c>
      <c r="AK1261" s="14">
        <f t="shared" si="380"/>
        <v>161218.77981019474</v>
      </c>
      <c r="AL1261">
        <f t="shared" si="376"/>
        <v>1.1032731615559963</v>
      </c>
      <c r="AM1261">
        <f t="shared" si="382"/>
        <v>1.6491379108938699E-2</v>
      </c>
      <c r="AN1261" s="15">
        <f t="shared" si="377"/>
        <v>1</v>
      </c>
    </row>
    <row r="1262" spans="1:40" x14ac:dyDescent="0.25">
      <c r="A1262" s="2">
        <v>41351</v>
      </c>
      <c r="B1262" s="2">
        <v>41361</v>
      </c>
      <c r="C1262" t="s">
        <v>15</v>
      </c>
      <c r="D1262">
        <v>5700</v>
      </c>
      <c r="E1262">
        <v>18.7</v>
      </c>
      <c r="F1262">
        <v>24.3</v>
      </c>
      <c r="G1262">
        <v>15.2</v>
      </c>
      <c r="H1262">
        <v>18.399999999999999</v>
      </c>
      <c r="I1262" t="s">
        <v>16</v>
      </c>
      <c r="J1262">
        <v>165.7</v>
      </c>
      <c r="K1262">
        <v>180.8</v>
      </c>
      <c r="L1262">
        <v>155</v>
      </c>
      <c r="M1262">
        <v>166.6</v>
      </c>
      <c r="N1262">
        <v>5835.25</v>
      </c>
      <c r="O1262">
        <v>181.55</v>
      </c>
      <c r="P1262">
        <f>VLOOKUP($A1262,Sheet2!$A:$E,2,0)</f>
        <v>5816.75</v>
      </c>
      <c r="Q1262">
        <f>VLOOKUP($A1262,Sheet2!$A:$E,3,0)</f>
        <v>5850.2</v>
      </c>
      <c r="R1262">
        <f>VLOOKUP($A1262,Sheet2!$A:$E,4,0)</f>
        <v>5814.35</v>
      </c>
      <c r="S1262">
        <f>VLOOKUP($A1262,Sheet2!$A:$E,5,0)</f>
        <v>5835.25</v>
      </c>
      <c r="T1262">
        <f t="shared" si="364"/>
        <v>30.600000000000364</v>
      </c>
      <c r="U1262">
        <f t="shared" si="365"/>
        <v>24.3</v>
      </c>
      <c r="V1262">
        <f t="shared" si="366"/>
        <v>155</v>
      </c>
      <c r="W1262">
        <f t="shared" si="367"/>
        <v>165.39999999999964</v>
      </c>
      <c r="X1262" s="5">
        <f t="shared" si="368"/>
        <v>184.39999999999998</v>
      </c>
      <c r="Y1262">
        <f t="shared" si="369"/>
        <v>211.40000000000038</v>
      </c>
      <c r="Z1262">
        <f t="shared" si="370"/>
        <v>179.3</v>
      </c>
      <c r="AA1262">
        <f t="shared" si="371"/>
        <v>185</v>
      </c>
      <c r="AB1262">
        <f>IF(Z1262/X1262&lt;'model parameter'!$B$2,'model parameter'!$B$2,IF(Y1262/X1262&gt;'model parameter'!$B$1,'model parameter'!$B$1,AA1262/X1262))</f>
        <v>1.1100000000000001</v>
      </c>
      <c r="AC1262">
        <f t="shared" si="381"/>
        <v>287.54010112567431</v>
      </c>
      <c r="AD1262">
        <f t="shared" si="379"/>
        <v>16.782611036187266</v>
      </c>
      <c r="AF1262">
        <f t="shared" si="378"/>
        <v>0.97234273318872033</v>
      </c>
      <c r="AG1262">
        <f t="shared" si="372"/>
        <v>1.1464208242950131</v>
      </c>
      <c r="AH1262" s="14">
        <f t="shared" si="373"/>
        <v>13886.453393513397</v>
      </c>
      <c r="AI1262">
        <f t="shared" si="374"/>
        <v>15292.925414974407</v>
      </c>
      <c r="AJ1262" s="14">
        <f t="shared" si="375"/>
        <v>1406.4720214610097</v>
      </c>
      <c r="AK1262" s="14">
        <f t="shared" si="380"/>
        <v>162625.25183165574</v>
      </c>
      <c r="AL1262">
        <f t="shared" si="376"/>
        <v>1.1012837462240717</v>
      </c>
      <c r="AM1262">
        <f t="shared" si="382"/>
        <v>1.8161687765493404E-2</v>
      </c>
      <c r="AN1262" s="15">
        <f t="shared" si="377"/>
        <v>0</v>
      </c>
    </row>
    <row r="1263" spans="1:40" s="9" customFormat="1" x14ac:dyDescent="0.25">
      <c r="A1263" s="7">
        <v>41352</v>
      </c>
      <c r="B1263" s="7">
        <v>41361</v>
      </c>
      <c r="C1263" t="s">
        <v>15</v>
      </c>
      <c r="D1263">
        <v>5700</v>
      </c>
      <c r="E1263">
        <v>15.55</v>
      </c>
      <c r="F1263">
        <v>54.7</v>
      </c>
      <c r="G1263">
        <v>13.6</v>
      </c>
      <c r="H1263">
        <v>41.85</v>
      </c>
      <c r="I1263" t="s">
        <v>16</v>
      </c>
      <c r="J1263">
        <v>176.8</v>
      </c>
      <c r="K1263">
        <v>179.25</v>
      </c>
      <c r="L1263">
        <v>83.8</v>
      </c>
      <c r="M1263">
        <v>90.35</v>
      </c>
      <c r="N1263">
        <v>5745.95</v>
      </c>
      <c r="O1263">
        <v>181.55</v>
      </c>
      <c r="P1263">
        <f>VLOOKUP($A1263,Sheet2!$A:$E,2,0)</f>
        <v>5859.5</v>
      </c>
      <c r="Q1263">
        <f>VLOOKUP($A1263,Sheet2!$A:$E,3,0)</f>
        <v>5863.6</v>
      </c>
      <c r="R1263">
        <f>VLOOKUP($A1263,Sheet2!$A:$E,4,0)</f>
        <v>5724.3</v>
      </c>
      <c r="S1263">
        <f>VLOOKUP($A1263,Sheet2!$A:$E,5,0)</f>
        <v>5745.95</v>
      </c>
      <c r="T1263">
        <f t="shared" si="364"/>
        <v>15.649999999999636</v>
      </c>
      <c r="U1263">
        <f t="shared" si="365"/>
        <v>54.7</v>
      </c>
      <c r="V1263">
        <f t="shared" si="366"/>
        <v>83.8</v>
      </c>
      <c r="W1263">
        <f t="shared" si="367"/>
        <v>177.20000000000073</v>
      </c>
      <c r="X1263" s="8">
        <f t="shared" si="368"/>
        <v>192.35000000000002</v>
      </c>
      <c r="Y1263" s="9">
        <f t="shared" si="369"/>
        <v>194.89999999999964</v>
      </c>
      <c r="Z1263" s="9">
        <f t="shared" si="370"/>
        <v>132.19999999999999</v>
      </c>
      <c r="AA1263" s="9">
        <f t="shared" si="371"/>
        <v>132.19999999999999</v>
      </c>
      <c r="AB1263">
        <f>IF(Z1263/X1263&lt;'model parameter'!$B$2,'model parameter'!$B$2,IF(Y1263/X1263&gt;'model parameter'!$B$1,'model parameter'!$B$1,AA1263/X1263))</f>
        <v>0.68728879646477758</v>
      </c>
      <c r="AC1263" s="9">
        <f t="shared" si="381"/>
        <v>197.62309003802514</v>
      </c>
      <c r="AD1263">
        <f t="shared" si="379"/>
        <v>16.469899832652043</v>
      </c>
      <c r="AE1263" s="9">
        <f>WEEKDAY(A1263)</f>
        <v>3</v>
      </c>
      <c r="AF1263">
        <f t="shared" si="378"/>
        <v>0.68728879646477758</v>
      </c>
      <c r="AG1263">
        <f t="shared" si="372"/>
        <v>1.0132570834416408</v>
      </c>
      <c r="AH1263" s="14">
        <f t="shared" si="373"/>
        <v>14483.102292502726</v>
      </c>
      <c r="AI1263">
        <f t="shared" si="374"/>
        <v>9860.5829643963989</v>
      </c>
      <c r="AJ1263" s="14">
        <f t="shared" si="375"/>
        <v>-4622.5193281063275</v>
      </c>
      <c r="AK1263" s="14">
        <f t="shared" si="380"/>
        <v>158002.7325035494</v>
      </c>
      <c r="AL1263">
        <f t="shared" si="376"/>
        <v>0.6808336201216223</v>
      </c>
      <c r="AM1263" s="9">
        <f t="shared" si="382"/>
        <v>1.2365087628899452E-2</v>
      </c>
      <c r="AN1263" s="15">
        <f t="shared" si="377"/>
        <v>0</v>
      </c>
    </row>
    <row r="1264" spans="1:40" x14ac:dyDescent="0.25">
      <c r="A1264" s="2">
        <v>41353</v>
      </c>
      <c r="B1264" s="2">
        <v>41361</v>
      </c>
      <c r="C1264" t="s">
        <v>15</v>
      </c>
      <c r="D1264">
        <v>5700</v>
      </c>
      <c r="E1264">
        <v>42.35</v>
      </c>
      <c r="F1264">
        <v>59.3</v>
      </c>
      <c r="G1264">
        <v>37.65</v>
      </c>
      <c r="H1264">
        <v>49.6</v>
      </c>
      <c r="I1264" t="s">
        <v>16</v>
      </c>
      <c r="J1264">
        <v>124.4</v>
      </c>
      <c r="K1264">
        <v>124.4</v>
      </c>
      <c r="L1264">
        <v>56.95</v>
      </c>
      <c r="M1264">
        <v>63.35</v>
      </c>
      <c r="N1264">
        <v>5694.4</v>
      </c>
      <c r="O1264">
        <v>181.55</v>
      </c>
      <c r="P1264">
        <f>VLOOKUP($A1264,Sheet2!$A:$E,2,0)</f>
        <v>5740.55</v>
      </c>
      <c r="Q1264">
        <f>VLOOKUP($A1264,Sheet2!$A:$E,3,0)</f>
        <v>5745.3</v>
      </c>
      <c r="R1264">
        <f>VLOOKUP($A1264,Sheet2!$A:$E,4,0)</f>
        <v>5682.3</v>
      </c>
      <c r="S1264">
        <f>VLOOKUP($A1264,Sheet2!$A:$E,5,0)</f>
        <v>5694.4</v>
      </c>
      <c r="T1264">
        <f t="shared" si="364"/>
        <v>79.099999999999454</v>
      </c>
      <c r="U1264">
        <f t="shared" si="365"/>
        <v>59.3</v>
      </c>
      <c r="V1264">
        <f t="shared" si="366"/>
        <v>56.95</v>
      </c>
      <c r="W1264">
        <f t="shared" si="367"/>
        <v>82.949999999999818</v>
      </c>
      <c r="X1264" s="5">
        <f t="shared" si="368"/>
        <v>166.75</v>
      </c>
      <c r="Y1264">
        <f t="shared" si="369"/>
        <v>203.49999999999946</v>
      </c>
      <c r="Z1264">
        <f t="shared" si="370"/>
        <v>112.95</v>
      </c>
      <c r="AA1264">
        <f t="shared" si="371"/>
        <v>112.95</v>
      </c>
      <c r="AB1264">
        <f>IF(Z1264/X1264&lt;'model parameter'!$B$2,'model parameter'!$B$2,IF(Y1264/X1264&gt;'model parameter'!$B$1,'model parameter'!$B$1,AA1264/X1264))</f>
        <v>1.1100000000000001</v>
      </c>
      <c r="AC1264">
        <f t="shared" si="381"/>
        <v>219.36162994220791</v>
      </c>
      <c r="AD1264">
        <f t="shared" si="379"/>
        <v>16.579899832652043</v>
      </c>
      <c r="AF1264">
        <f t="shared" si="378"/>
        <v>0.67736131934032984</v>
      </c>
      <c r="AG1264">
        <f t="shared" si="372"/>
        <v>1.220389805097448</v>
      </c>
      <c r="AH1264" s="14">
        <f t="shared" si="373"/>
        <v>12561.817787581123</v>
      </c>
      <c r="AI1264">
        <f t="shared" si="374"/>
        <v>13824.632590068235</v>
      </c>
      <c r="AJ1264" s="14">
        <f t="shared" si="375"/>
        <v>1262.8148024871116</v>
      </c>
      <c r="AK1264" s="14">
        <f t="shared" si="380"/>
        <v>159265.54730603652</v>
      </c>
      <c r="AL1264">
        <f t="shared" si="376"/>
        <v>1.1005280305638214</v>
      </c>
      <c r="AM1264">
        <f t="shared" si="382"/>
        <v>1.3608125535981785E-2</v>
      </c>
      <c r="AN1264" s="15">
        <f t="shared" si="377"/>
        <v>1</v>
      </c>
    </row>
    <row r="1265" spans="1:40" x14ac:dyDescent="0.25">
      <c r="A1265" s="2">
        <v>41354</v>
      </c>
      <c r="B1265" s="2">
        <v>41361</v>
      </c>
      <c r="C1265" t="s">
        <v>15</v>
      </c>
      <c r="D1265">
        <v>5700</v>
      </c>
      <c r="E1265">
        <v>23.3</v>
      </c>
      <c r="F1265">
        <v>76.849999999999994</v>
      </c>
      <c r="G1265">
        <v>23.3</v>
      </c>
      <c r="H1265">
        <v>70.400000000000006</v>
      </c>
      <c r="I1265" t="s">
        <v>16</v>
      </c>
      <c r="J1265">
        <v>68</v>
      </c>
      <c r="K1265">
        <v>95.5</v>
      </c>
      <c r="L1265">
        <v>29.5</v>
      </c>
      <c r="M1265">
        <v>33.450000000000003</v>
      </c>
      <c r="N1265">
        <v>5658.75</v>
      </c>
      <c r="O1265">
        <v>181.55</v>
      </c>
      <c r="P1265">
        <f>VLOOKUP($A1265,Sheet2!$A:$E,2,0)</f>
        <v>5705.9</v>
      </c>
      <c r="Q1265">
        <f>VLOOKUP($A1265,Sheet2!$A:$E,3,0)</f>
        <v>5757.75</v>
      </c>
      <c r="R1265">
        <f>VLOOKUP($A1265,Sheet2!$A:$E,4,0)</f>
        <v>5647.95</v>
      </c>
      <c r="S1265">
        <f>VLOOKUP($A1265,Sheet2!$A:$E,5,0)</f>
        <v>5658.75</v>
      </c>
      <c r="T1265">
        <f t="shared" si="364"/>
        <v>37.75</v>
      </c>
      <c r="U1265">
        <f t="shared" si="365"/>
        <v>76.849999999999994</v>
      </c>
      <c r="V1265">
        <f t="shared" si="366"/>
        <v>29.5</v>
      </c>
      <c r="W1265">
        <f t="shared" si="367"/>
        <v>81.050000000000182</v>
      </c>
      <c r="X1265" s="5">
        <f t="shared" si="368"/>
        <v>91.3</v>
      </c>
      <c r="Y1265">
        <f t="shared" si="369"/>
        <v>133.25</v>
      </c>
      <c r="Z1265">
        <f t="shared" si="370"/>
        <v>91.3</v>
      </c>
      <c r="AA1265">
        <f t="shared" si="371"/>
        <v>103.85000000000001</v>
      </c>
      <c r="AB1265">
        <f>IF(Z1265/X1265&lt;'model parameter'!$B$2,'model parameter'!$B$2,IF(Y1265/X1265&gt;'model parameter'!$B$1,'model parameter'!$B$1,AA1265/X1265))</f>
        <v>1.1100000000000001</v>
      </c>
      <c r="AC1265">
        <f t="shared" si="381"/>
        <v>243.4914092358508</v>
      </c>
      <c r="AD1265">
        <f t="shared" si="379"/>
        <v>16.689899832652042</v>
      </c>
      <c r="AF1265">
        <f t="shared" si="378"/>
        <v>1</v>
      </c>
      <c r="AG1265">
        <f t="shared" si="372"/>
        <v>1.45947426067908</v>
      </c>
      <c r="AH1265" s="14">
        <f t="shared" si="373"/>
        <v>6899.2820103805489</v>
      </c>
      <c r="AI1265">
        <f t="shared" si="374"/>
        <v>7547.9927238262662</v>
      </c>
      <c r="AJ1265" s="14">
        <f t="shared" si="375"/>
        <v>648.71071344571737</v>
      </c>
      <c r="AK1265" s="14">
        <f t="shared" si="380"/>
        <v>159914.25801948222</v>
      </c>
      <c r="AL1265">
        <f t="shared" si="376"/>
        <v>1.0940258294224932</v>
      </c>
      <c r="AM1265">
        <f t="shared" si="382"/>
        <v>1.4887640826387882E-2</v>
      </c>
      <c r="AN1265" s="15">
        <f t="shared" si="377"/>
        <v>0</v>
      </c>
    </row>
    <row r="1266" spans="1:40" x14ac:dyDescent="0.25">
      <c r="A1266" s="2">
        <v>41355</v>
      </c>
      <c r="B1266" s="2">
        <v>41361</v>
      </c>
      <c r="C1266" t="s">
        <v>15</v>
      </c>
      <c r="D1266">
        <v>5700</v>
      </c>
      <c r="E1266">
        <v>74</v>
      </c>
      <c r="F1266">
        <v>80</v>
      </c>
      <c r="G1266">
        <v>39.85</v>
      </c>
      <c r="H1266">
        <v>59.2</v>
      </c>
      <c r="I1266" t="s">
        <v>16</v>
      </c>
      <c r="J1266">
        <v>30.15</v>
      </c>
      <c r="K1266">
        <v>46</v>
      </c>
      <c r="L1266">
        <v>22.25</v>
      </c>
      <c r="M1266">
        <v>27.65</v>
      </c>
      <c r="N1266">
        <v>5651.35</v>
      </c>
      <c r="O1266">
        <v>181.55</v>
      </c>
      <c r="P1266">
        <f>VLOOKUP($A1266,Sheet2!$A:$E,2,0)</f>
        <v>5659.8</v>
      </c>
      <c r="Q1266">
        <f>VLOOKUP($A1266,Sheet2!$A:$E,3,0)</f>
        <v>5691.45</v>
      </c>
      <c r="R1266">
        <f>VLOOKUP($A1266,Sheet2!$A:$E,4,0)</f>
        <v>5631.8</v>
      </c>
      <c r="S1266">
        <f>VLOOKUP($A1266,Sheet2!$A:$E,5,0)</f>
        <v>5651.35</v>
      </c>
      <c r="T1266">
        <f t="shared" si="364"/>
        <v>54.550000000000182</v>
      </c>
      <c r="U1266">
        <f t="shared" si="365"/>
        <v>80</v>
      </c>
      <c r="V1266">
        <f t="shared" si="366"/>
        <v>22.25</v>
      </c>
      <c r="W1266">
        <f t="shared" si="367"/>
        <v>31.300000000000182</v>
      </c>
      <c r="X1266" s="5">
        <f t="shared" si="368"/>
        <v>104.15</v>
      </c>
      <c r="Y1266">
        <f t="shared" si="369"/>
        <v>104.15</v>
      </c>
      <c r="Z1266">
        <f t="shared" si="370"/>
        <v>71.150000000000176</v>
      </c>
      <c r="AA1266">
        <f t="shared" si="371"/>
        <v>86.85</v>
      </c>
      <c r="AB1266">
        <f>IF(Z1266/X1266&lt;'model parameter'!$B$2,'model parameter'!$B$2,IF(Y1266/X1266&gt;'model parameter'!$B$1,'model parameter'!$B$1,AA1266/X1266))</f>
        <v>0.83389342294767155</v>
      </c>
      <c r="AC1266">
        <f t="shared" si="381"/>
        <v>203.04588470603591</v>
      </c>
      <c r="AD1266">
        <f t="shared" si="379"/>
        <v>16.523793255599713</v>
      </c>
      <c r="AF1266">
        <f t="shared" si="378"/>
        <v>0.68314930388862383</v>
      </c>
      <c r="AG1266">
        <f t="shared" si="372"/>
        <v>1</v>
      </c>
      <c r="AH1266" s="14">
        <f t="shared" si="373"/>
        <v>7863.6767716400245</v>
      </c>
      <c r="AI1266">
        <f t="shared" si="374"/>
        <v>6461.8090262346996</v>
      </c>
      <c r="AJ1266" s="14">
        <f t="shared" si="375"/>
        <v>-1401.867745405325</v>
      </c>
      <c r="AK1266" s="14">
        <f t="shared" si="380"/>
        <v>158512.3902740769</v>
      </c>
      <c r="AL1266">
        <f t="shared" si="376"/>
        <v>0.82172871722537044</v>
      </c>
      <c r="AM1266">
        <f t="shared" si="382"/>
        <v>1.2233601998779769E-2</v>
      </c>
      <c r="AN1266" s="15">
        <f t="shared" si="377"/>
        <v>0</v>
      </c>
    </row>
    <row r="1267" spans="1:40" x14ac:dyDescent="0.25">
      <c r="A1267" s="2">
        <v>41358</v>
      </c>
      <c r="B1267" s="2">
        <v>41361</v>
      </c>
      <c r="C1267" t="s">
        <v>15</v>
      </c>
      <c r="D1267">
        <v>5700</v>
      </c>
      <c r="E1267">
        <v>35</v>
      </c>
      <c r="F1267">
        <v>80</v>
      </c>
      <c r="G1267">
        <v>26.45</v>
      </c>
      <c r="H1267">
        <v>70.95</v>
      </c>
      <c r="I1267" t="s">
        <v>16</v>
      </c>
      <c r="J1267">
        <v>40.5</v>
      </c>
      <c r="K1267">
        <v>47</v>
      </c>
      <c r="L1267">
        <v>12.3</v>
      </c>
      <c r="M1267">
        <v>14.25</v>
      </c>
      <c r="N1267">
        <v>5633.85</v>
      </c>
      <c r="O1267">
        <v>181.55</v>
      </c>
      <c r="P1267">
        <f>VLOOKUP($A1267,Sheet2!$A:$E,2,0)</f>
        <v>5707.3</v>
      </c>
      <c r="Q1267">
        <f>VLOOKUP($A1267,Sheet2!$A:$E,3,0)</f>
        <v>5718.4</v>
      </c>
      <c r="R1267">
        <f>VLOOKUP($A1267,Sheet2!$A:$E,4,0)</f>
        <v>5624.4</v>
      </c>
      <c r="S1267">
        <f>VLOOKUP($A1267,Sheet2!$A:$E,5,0)</f>
        <v>5633.85</v>
      </c>
      <c r="T1267">
        <f t="shared" si="364"/>
        <v>28.600000000000364</v>
      </c>
      <c r="U1267">
        <f t="shared" si="365"/>
        <v>80</v>
      </c>
      <c r="V1267">
        <f t="shared" si="366"/>
        <v>12.3</v>
      </c>
      <c r="W1267">
        <f t="shared" si="367"/>
        <v>44.849999999999454</v>
      </c>
      <c r="X1267" s="5">
        <f t="shared" si="368"/>
        <v>75.5</v>
      </c>
      <c r="Y1267">
        <f t="shared" si="369"/>
        <v>92.3</v>
      </c>
      <c r="Z1267">
        <f t="shared" si="370"/>
        <v>71.299999999999457</v>
      </c>
      <c r="AA1267">
        <f t="shared" si="371"/>
        <v>85.2</v>
      </c>
      <c r="AB1267">
        <f>IF(Z1267/X1267&lt;'model parameter'!$B$2,'model parameter'!$B$2,IF(Y1267/X1267&gt;'model parameter'!$B$1,'model parameter'!$B$1,AA1267/X1267))</f>
        <v>1.1100000000000001</v>
      </c>
      <c r="AC1267">
        <f t="shared" si="381"/>
        <v>225.38093202369987</v>
      </c>
      <c r="AD1267">
        <f t="shared" si="379"/>
        <v>16.633793255599713</v>
      </c>
      <c r="AF1267">
        <f t="shared" si="378"/>
        <v>0.94437086092714517</v>
      </c>
      <c r="AG1267">
        <f t="shared" si="372"/>
        <v>1.2225165562913907</v>
      </c>
      <c r="AH1267" s="14">
        <f t="shared" si="373"/>
        <v>5713.4892299992498</v>
      </c>
      <c r="AI1267">
        <f t="shared" si="374"/>
        <v>6233.600280000911</v>
      </c>
      <c r="AJ1267" s="14">
        <f t="shared" si="375"/>
        <v>520.11105000166117</v>
      </c>
      <c r="AK1267" s="14">
        <f t="shared" si="380"/>
        <v>159032.50132407856</v>
      </c>
      <c r="AL1267">
        <f t="shared" si="376"/>
        <v>1.0910321222399031</v>
      </c>
      <c r="AM1267">
        <f t="shared" si="382"/>
        <v>1.3347252751367012E-2</v>
      </c>
      <c r="AN1267" s="15">
        <f t="shared" si="377"/>
        <v>0</v>
      </c>
    </row>
    <row r="1268" spans="1:40" s="9" customFormat="1" x14ac:dyDescent="0.25">
      <c r="A1268" s="7">
        <v>41359</v>
      </c>
      <c r="B1268" s="7">
        <v>41361</v>
      </c>
      <c r="C1268" t="s">
        <v>15</v>
      </c>
      <c r="D1268">
        <v>5700</v>
      </c>
      <c r="E1268">
        <v>86</v>
      </c>
      <c r="F1268">
        <v>87.6</v>
      </c>
      <c r="G1268">
        <v>54</v>
      </c>
      <c r="H1268">
        <v>65.849999999999994</v>
      </c>
      <c r="I1268" t="s">
        <v>16</v>
      </c>
      <c r="J1268">
        <v>10</v>
      </c>
      <c r="K1268">
        <v>12.5</v>
      </c>
      <c r="L1268">
        <v>5.0999999999999996</v>
      </c>
      <c r="M1268">
        <v>7</v>
      </c>
      <c r="N1268">
        <v>5641.6</v>
      </c>
      <c r="O1268">
        <v>181.55</v>
      </c>
      <c r="P1268">
        <f>VLOOKUP($A1268,Sheet2!$A:$E,2,0)</f>
        <v>5613.75</v>
      </c>
      <c r="Q1268">
        <f>VLOOKUP($A1268,Sheet2!$A:$E,3,0)</f>
        <v>5655.3</v>
      </c>
      <c r="R1268">
        <f>VLOOKUP($A1268,Sheet2!$A:$E,4,0)</f>
        <v>5612.05</v>
      </c>
      <c r="S1268">
        <f>VLOOKUP($A1268,Sheet2!$A:$E,5,0)</f>
        <v>5641.6</v>
      </c>
      <c r="T1268">
        <f t="shared" si="364"/>
        <v>57.199999999999818</v>
      </c>
      <c r="U1268">
        <f t="shared" si="365"/>
        <v>87.6</v>
      </c>
      <c r="V1268">
        <f t="shared" si="366"/>
        <v>5.0999999999999996</v>
      </c>
      <c r="W1268">
        <f t="shared" si="367"/>
        <v>9.3000000000001819</v>
      </c>
      <c r="X1268" s="8">
        <f t="shared" si="368"/>
        <v>96</v>
      </c>
      <c r="Y1268" s="9">
        <f t="shared" si="369"/>
        <v>96</v>
      </c>
      <c r="Z1268" s="9">
        <f t="shared" si="370"/>
        <v>63.300000000000182</v>
      </c>
      <c r="AA1268" s="9">
        <f t="shared" si="371"/>
        <v>72.849999999999994</v>
      </c>
      <c r="AB1268">
        <f>IF(Z1268/X1268&lt;'model parameter'!$B$2,'model parameter'!$B$2,IF(Y1268/X1268&gt;'model parameter'!$B$1,'model parameter'!$B$1,AA1268/X1268))</f>
        <v>0.75885416666666661</v>
      </c>
      <c r="AC1268" s="9">
        <f t="shared" si="381"/>
        <v>171.0312593534014</v>
      </c>
      <c r="AD1268">
        <f t="shared" si="379"/>
        <v>16.392647422266378</v>
      </c>
      <c r="AE1268" s="9">
        <f>WEEKDAY(A1268)</f>
        <v>3</v>
      </c>
      <c r="AF1268">
        <f t="shared" si="378"/>
        <v>0.65937500000000193</v>
      </c>
      <c r="AG1268">
        <f t="shared" si="372"/>
        <v>1</v>
      </c>
      <c r="AH1268" s="14">
        <f t="shared" si="373"/>
        <v>7252.0178374559991</v>
      </c>
      <c r="AI1268">
        <f t="shared" si="374"/>
        <v>5412.5734113667004</v>
      </c>
      <c r="AJ1268" s="14">
        <f t="shared" si="375"/>
        <v>-1839.4444260892988</v>
      </c>
      <c r="AK1268" s="14">
        <f t="shared" si="380"/>
        <v>157193.05689798927</v>
      </c>
      <c r="AL1268">
        <f t="shared" si="376"/>
        <v>0.74635412276721946</v>
      </c>
      <c r="AM1268" s="9">
        <f t="shared" si="382"/>
        <v>9.9617771185988822E-3</v>
      </c>
      <c r="AN1268" s="15">
        <f t="shared" si="377"/>
        <v>0</v>
      </c>
    </row>
    <row r="1269" spans="1:40" x14ac:dyDescent="0.25">
      <c r="A1269" s="2">
        <v>41361</v>
      </c>
      <c r="B1269" s="2">
        <v>41361</v>
      </c>
      <c r="C1269" t="s">
        <v>15</v>
      </c>
      <c r="D1269">
        <v>5700</v>
      </c>
      <c r="E1269">
        <v>67.150000000000006</v>
      </c>
      <c r="F1269">
        <v>97</v>
      </c>
      <c r="G1269">
        <v>13.15</v>
      </c>
      <c r="H1269">
        <v>23.15</v>
      </c>
      <c r="I1269" t="s">
        <v>16</v>
      </c>
      <c r="J1269">
        <v>3.4</v>
      </c>
      <c r="K1269">
        <v>3.4</v>
      </c>
      <c r="L1269">
        <v>0.05</v>
      </c>
      <c r="M1269">
        <v>0.35</v>
      </c>
      <c r="N1269">
        <v>5682.55</v>
      </c>
      <c r="O1269">
        <v>181.55</v>
      </c>
      <c r="P1269">
        <f>VLOOKUP($A1269,Sheet2!$A:$E,2,0)</f>
        <v>5647.75</v>
      </c>
      <c r="Q1269">
        <f>VLOOKUP($A1269,Sheet2!$A:$E,3,0)</f>
        <v>5692.95</v>
      </c>
      <c r="R1269">
        <f>VLOOKUP($A1269,Sheet2!$A:$E,4,0)</f>
        <v>5604.85</v>
      </c>
      <c r="S1269">
        <f>VLOOKUP($A1269,Sheet2!$A:$E,5,0)</f>
        <v>5682.55</v>
      </c>
      <c r="T1269">
        <f t="shared" si="364"/>
        <v>13.15</v>
      </c>
      <c r="U1269">
        <f t="shared" si="365"/>
        <v>95.199999999999818</v>
      </c>
      <c r="V1269">
        <f t="shared" si="366"/>
        <v>1.8500000000003638</v>
      </c>
      <c r="W1269">
        <f t="shared" si="367"/>
        <v>3.4</v>
      </c>
      <c r="X1269" s="5">
        <f t="shared" si="368"/>
        <v>70.550000000000011</v>
      </c>
      <c r="Y1269">
        <f t="shared" si="369"/>
        <v>98.850000000000364</v>
      </c>
      <c r="Z1269">
        <f t="shared" si="370"/>
        <v>16.55</v>
      </c>
      <c r="AA1269">
        <f t="shared" si="371"/>
        <v>23.5</v>
      </c>
      <c r="AB1269">
        <f>IF(Z1269/X1269&lt;'model parameter'!$B$2,'model parameter'!$B$2,IF(Y1269/X1269&gt;'model parameter'!$B$1,'model parameter'!$B$1,AA1269/X1269))</f>
        <v>0.5</v>
      </c>
      <c r="AC1269">
        <f t="shared" si="381"/>
        <v>85.515629676700698</v>
      </c>
      <c r="AD1269">
        <f t="shared" si="379"/>
        <v>15.892647422266378</v>
      </c>
      <c r="AF1269">
        <f t="shared" si="378"/>
        <v>0.23458540042523029</v>
      </c>
      <c r="AG1269">
        <f t="shared" si="372"/>
        <v>1.4011339475549305</v>
      </c>
      <c r="AH1269" s="14">
        <f t="shared" si="373"/>
        <v>5341.990858930425</v>
      </c>
      <c r="AI1269">
        <f t="shared" si="374"/>
        <v>2596.4999664620505</v>
      </c>
      <c r="AJ1269" s="14">
        <f t="shared" si="375"/>
        <v>-2745.4908924683746</v>
      </c>
      <c r="AK1269" s="14">
        <f t="shared" si="380"/>
        <v>154447.5660055209</v>
      </c>
      <c r="AL1269">
        <f t="shared" si="376"/>
        <v>0.48605473783643321</v>
      </c>
      <c r="AM1269">
        <f t="shared" si="382"/>
        <v>4.841968965765559E-3</v>
      </c>
      <c r="AN1269" s="15">
        <f t="shared" si="377"/>
        <v>1</v>
      </c>
    </row>
    <row r="1270" spans="1:40" x14ac:dyDescent="0.25">
      <c r="A1270" s="2">
        <v>41365</v>
      </c>
      <c r="B1270" s="2">
        <v>41389</v>
      </c>
      <c r="C1270" t="s">
        <v>15</v>
      </c>
      <c r="D1270">
        <v>5700</v>
      </c>
      <c r="E1270">
        <v>79.8</v>
      </c>
      <c r="F1270">
        <v>87.75</v>
      </c>
      <c r="G1270">
        <v>65.650000000000006</v>
      </c>
      <c r="H1270">
        <v>69.25</v>
      </c>
      <c r="I1270" t="s">
        <v>16</v>
      </c>
      <c r="J1270">
        <v>93.75</v>
      </c>
      <c r="K1270">
        <v>104.9</v>
      </c>
      <c r="L1270">
        <v>80.7</v>
      </c>
      <c r="M1270">
        <v>93.1</v>
      </c>
      <c r="N1270">
        <v>5704.4</v>
      </c>
      <c r="O1270">
        <v>173.55</v>
      </c>
      <c r="P1270">
        <f>VLOOKUP($A1270,Sheet2!$A:$E,2,0)</f>
        <v>5697.35</v>
      </c>
      <c r="Q1270">
        <f>VLOOKUP($A1270,Sheet2!$A:$E,3,0)</f>
        <v>5720.95</v>
      </c>
      <c r="R1270">
        <f>VLOOKUP($A1270,Sheet2!$A:$E,4,0)</f>
        <v>5675.9</v>
      </c>
      <c r="S1270">
        <f>VLOOKUP($A1270,Sheet2!$A:$E,5,0)</f>
        <v>5704.4</v>
      </c>
      <c r="T1270">
        <f t="shared" si="364"/>
        <v>83.949999999999818</v>
      </c>
      <c r="U1270">
        <f t="shared" si="365"/>
        <v>87.75</v>
      </c>
      <c r="V1270">
        <f t="shared" si="366"/>
        <v>80.7</v>
      </c>
      <c r="W1270">
        <f t="shared" si="367"/>
        <v>86.599999999999454</v>
      </c>
      <c r="X1270" s="5">
        <f t="shared" si="368"/>
        <v>173.55</v>
      </c>
      <c r="Y1270">
        <f t="shared" si="369"/>
        <v>188.84999999999982</v>
      </c>
      <c r="Z1270">
        <f t="shared" si="370"/>
        <v>152.24999999999946</v>
      </c>
      <c r="AA1270">
        <f t="shared" si="371"/>
        <v>162.35</v>
      </c>
      <c r="AB1270">
        <f>IF(Z1270/X1270&lt;'model parameter'!$B$2,'model parameter'!$B$2,IF(Y1270/X1270&gt;'model parameter'!$B$1,'model parameter'!$B$1,AA1270/X1270))</f>
        <v>0.93546528377989047</v>
      </c>
      <c r="AC1270">
        <f t="shared" si="381"/>
        <v>79.996902783130835</v>
      </c>
      <c r="AD1270">
        <f t="shared" si="379"/>
        <v>15.828112706046269</v>
      </c>
      <c r="AF1270">
        <f t="shared" si="378"/>
        <v>0.87726879861711005</v>
      </c>
      <c r="AG1270">
        <f t="shared" si="372"/>
        <v>1.0881590319792556</v>
      </c>
      <c r="AH1270" s="14">
        <f t="shared" si="373"/>
        <v>13072.158984200923</v>
      </c>
      <c r="AI1270">
        <f t="shared" si="374"/>
        <v>12120.186806415701</v>
      </c>
      <c r="AJ1270" s="14">
        <f t="shared" si="375"/>
        <v>-951.97217778522281</v>
      </c>
      <c r="AK1270" s="14">
        <f t="shared" si="380"/>
        <v>153495.59382773569</v>
      </c>
      <c r="AL1270">
        <f t="shared" si="376"/>
        <v>0.92717559670626859</v>
      </c>
      <c r="AM1270">
        <f t="shared" si="382"/>
        <v>4.489355465066916E-3</v>
      </c>
      <c r="AN1270" s="15">
        <f t="shared" si="377"/>
        <v>0</v>
      </c>
    </row>
    <row r="1271" spans="1:40" x14ac:dyDescent="0.25">
      <c r="A1271" s="2">
        <v>41366</v>
      </c>
      <c r="B1271" s="2">
        <v>41389</v>
      </c>
      <c r="C1271" t="s">
        <v>15</v>
      </c>
      <c r="D1271">
        <v>5700</v>
      </c>
      <c r="E1271">
        <v>73.150000000000006</v>
      </c>
      <c r="F1271">
        <v>78.95</v>
      </c>
      <c r="G1271">
        <v>48.85</v>
      </c>
      <c r="H1271">
        <v>50.75</v>
      </c>
      <c r="I1271" t="s">
        <v>16</v>
      </c>
      <c r="J1271">
        <v>87.95</v>
      </c>
      <c r="K1271">
        <v>117.85</v>
      </c>
      <c r="L1271">
        <v>75</v>
      </c>
      <c r="M1271">
        <v>113.5</v>
      </c>
      <c r="N1271">
        <v>5748.1</v>
      </c>
      <c r="O1271">
        <v>173.55</v>
      </c>
      <c r="P1271">
        <f>VLOOKUP($A1271,Sheet2!$A:$E,2,0)</f>
        <v>5701.7</v>
      </c>
      <c r="Q1271">
        <f>VLOOKUP($A1271,Sheet2!$A:$E,3,0)</f>
        <v>5754.6</v>
      </c>
      <c r="R1271">
        <f>VLOOKUP($A1271,Sheet2!$A:$E,4,0)</f>
        <v>5687.15</v>
      </c>
      <c r="S1271">
        <f>VLOOKUP($A1271,Sheet2!$A:$E,5,0)</f>
        <v>5748.1</v>
      </c>
      <c r="T1271">
        <f t="shared" si="364"/>
        <v>63.25</v>
      </c>
      <c r="U1271">
        <f t="shared" si="365"/>
        <v>78.95</v>
      </c>
      <c r="V1271">
        <f t="shared" si="366"/>
        <v>75</v>
      </c>
      <c r="W1271">
        <f t="shared" si="367"/>
        <v>103.45000000000073</v>
      </c>
      <c r="X1271" s="5">
        <f t="shared" si="368"/>
        <v>161.10000000000002</v>
      </c>
      <c r="Y1271">
        <f t="shared" si="369"/>
        <v>181.1</v>
      </c>
      <c r="Z1271">
        <f t="shared" si="370"/>
        <v>152.30000000000072</v>
      </c>
      <c r="AA1271">
        <f t="shared" si="371"/>
        <v>164.25</v>
      </c>
      <c r="AB1271">
        <f>IF(Z1271/X1271&lt;'model parameter'!$B$2,'model parameter'!$B$2,IF(Y1271/X1271&gt;'model parameter'!$B$1,'model parameter'!$B$1,AA1271/X1271))</f>
        <v>1.1100000000000001</v>
      </c>
      <c r="AC1271">
        <f t="shared" si="381"/>
        <v>88.796562089275241</v>
      </c>
      <c r="AD1271">
        <f t="shared" si="379"/>
        <v>15.938112706046269</v>
      </c>
      <c r="AF1271">
        <f t="shared" si="378"/>
        <v>0.94537554314091066</v>
      </c>
      <c r="AG1271">
        <f t="shared" si="372"/>
        <v>1.1241464928615765</v>
      </c>
      <c r="AH1271" s="14">
        <f t="shared" si="373"/>
        <v>12137.784293330851</v>
      </c>
      <c r="AI1271">
        <f t="shared" si="374"/>
        <v>13354.612507307904</v>
      </c>
      <c r="AJ1271" s="14">
        <f t="shared" si="375"/>
        <v>1216.8282139770527</v>
      </c>
      <c r="AK1271" s="14">
        <f t="shared" si="380"/>
        <v>154712.42204171274</v>
      </c>
      <c r="AL1271">
        <f t="shared" si="376"/>
        <v>1.1002512637043356</v>
      </c>
      <c r="AM1271">
        <f t="shared" si="382"/>
        <v>4.9394190236578392E-3</v>
      </c>
      <c r="AN1271" s="15">
        <f t="shared" si="377"/>
        <v>0</v>
      </c>
    </row>
    <row r="1272" spans="1:40" x14ac:dyDescent="0.25">
      <c r="A1272" s="2">
        <v>41367</v>
      </c>
      <c r="B1272" s="2">
        <v>41389</v>
      </c>
      <c r="C1272" t="s">
        <v>15</v>
      </c>
      <c r="D1272">
        <v>5700</v>
      </c>
      <c r="E1272">
        <v>58.1</v>
      </c>
      <c r="F1272">
        <v>96</v>
      </c>
      <c r="G1272">
        <v>50.1</v>
      </c>
      <c r="H1272">
        <v>83.35</v>
      </c>
      <c r="I1272" t="s">
        <v>16</v>
      </c>
      <c r="J1272">
        <v>97.7</v>
      </c>
      <c r="K1272">
        <v>109.4</v>
      </c>
      <c r="L1272">
        <v>60</v>
      </c>
      <c r="M1272">
        <v>69.05</v>
      </c>
      <c r="N1272">
        <v>5672.9</v>
      </c>
      <c r="O1272">
        <v>173.55</v>
      </c>
      <c r="P1272">
        <f>VLOOKUP($A1272,Sheet2!$A:$E,2,0)</f>
        <v>5740.2</v>
      </c>
      <c r="Q1272">
        <f>VLOOKUP($A1272,Sheet2!$A:$E,3,0)</f>
        <v>5744.95</v>
      </c>
      <c r="R1272">
        <f>VLOOKUP($A1272,Sheet2!$A:$E,4,0)</f>
        <v>5650.1</v>
      </c>
      <c r="S1272">
        <f>VLOOKUP($A1272,Sheet2!$A:$E,5,0)</f>
        <v>5672.9</v>
      </c>
      <c r="T1272">
        <f t="shared" si="364"/>
        <v>64.449999999999818</v>
      </c>
      <c r="U1272">
        <f t="shared" si="365"/>
        <v>96</v>
      </c>
      <c r="V1272">
        <f t="shared" si="366"/>
        <v>60</v>
      </c>
      <c r="W1272">
        <f t="shared" si="367"/>
        <v>95.050000000000182</v>
      </c>
      <c r="X1272" s="5">
        <f t="shared" si="368"/>
        <v>155.80000000000001</v>
      </c>
      <c r="Y1272">
        <f t="shared" si="369"/>
        <v>173.84999999999982</v>
      </c>
      <c r="Z1272">
        <f t="shared" si="370"/>
        <v>145.15000000000018</v>
      </c>
      <c r="AA1272">
        <f t="shared" si="371"/>
        <v>152.39999999999998</v>
      </c>
      <c r="AB1272">
        <f>IF(Z1272/X1272&lt;'model parameter'!$B$2,'model parameter'!$B$2,IF(Y1272/X1272&gt;'model parameter'!$B$1,'model parameter'!$B$1,AA1272/X1272))</f>
        <v>1.1100000000000001</v>
      </c>
      <c r="AC1272">
        <f t="shared" si="381"/>
        <v>98.564183919095527</v>
      </c>
      <c r="AD1272">
        <f t="shared" si="379"/>
        <v>16.048112706046268</v>
      </c>
      <c r="AF1272">
        <f t="shared" si="378"/>
        <v>0.93164313222079698</v>
      </c>
      <c r="AG1272">
        <f t="shared" si="372"/>
        <v>1.1158536585365841</v>
      </c>
      <c r="AH1272" s="14">
        <f t="shared" si="373"/>
        <v>11740.0183606713</v>
      </c>
      <c r="AI1272">
        <f t="shared" si="374"/>
        <v>12913.708712860154</v>
      </c>
      <c r="AJ1272" s="14">
        <f t="shared" si="375"/>
        <v>1173.6903521888544</v>
      </c>
      <c r="AK1272" s="14">
        <f t="shared" si="380"/>
        <v>155886.1123939016</v>
      </c>
      <c r="AL1272">
        <f t="shared" si="376"/>
        <v>1.0999734681949631</v>
      </c>
      <c r="AM1272">
        <f t="shared" si="382"/>
        <v>5.4332298743210916E-3</v>
      </c>
      <c r="AN1272" s="15">
        <f t="shared" si="377"/>
        <v>0</v>
      </c>
    </row>
    <row r="1273" spans="1:40" x14ac:dyDescent="0.25">
      <c r="A1273" s="2">
        <v>41368</v>
      </c>
      <c r="B1273" s="2">
        <v>41389</v>
      </c>
      <c r="C1273" t="s">
        <v>15</v>
      </c>
      <c r="D1273">
        <v>5700</v>
      </c>
      <c r="E1273">
        <v>95</v>
      </c>
      <c r="F1273">
        <v>149.1</v>
      </c>
      <c r="G1273">
        <v>93.9</v>
      </c>
      <c r="H1273">
        <v>141.15</v>
      </c>
      <c r="I1273" t="s">
        <v>16</v>
      </c>
      <c r="J1273">
        <v>58</v>
      </c>
      <c r="K1273">
        <v>58</v>
      </c>
      <c r="L1273">
        <v>34.4</v>
      </c>
      <c r="M1273">
        <v>36.299999999999997</v>
      </c>
      <c r="N1273">
        <v>5574.75</v>
      </c>
      <c r="O1273">
        <v>173.55</v>
      </c>
      <c r="P1273">
        <f>VLOOKUP($A1273,Sheet2!$A:$E,2,0)</f>
        <v>5640.65</v>
      </c>
      <c r="Q1273">
        <f>VLOOKUP($A1273,Sheet2!$A:$E,3,0)</f>
        <v>5644.45</v>
      </c>
      <c r="R1273">
        <f>VLOOKUP($A1273,Sheet2!$A:$E,4,0)</f>
        <v>5565.65</v>
      </c>
      <c r="S1273">
        <f>VLOOKUP($A1273,Sheet2!$A:$E,5,0)</f>
        <v>5574.75</v>
      </c>
      <c r="T1273">
        <f t="shared" si="364"/>
        <v>113.55000000000018</v>
      </c>
      <c r="U1273">
        <f t="shared" si="365"/>
        <v>149.1</v>
      </c>
      <c r="V1273">
        <f t="shared" si="366"/>
        <v>34.4</v>
      </c>
      <c r="W1273">
        <f t="shared" si="367"/>
        <v>38.349999999999454</v>
      </c>
      <c r="X1273" s="5">
        <f t="shared" si="368"/>
        <v>153</v>
      </c>
      <c r="Y1273">
        <f t="shared" si="369"/>
        <v>183.5</v>
      </c>
      <c r="Z1273">
        <f t="shared" si="370"/>
        <v>132.24999999999946</v>
      </c>
      <c r="AA1273">
        <f t="shared" si="371"/>
        <v>177.45</v>
      </c>
      <c r="AB1273">
        <f>IF(Z1273/X1273&lt;'model parameter'!$B$2,'model parameter'!$B$2,IF(Y1273/X1273&gt;'model parameter'!$B$1,'model parameter'!$B$1,AA1273/X1273))</f>
        <v>1.1100000000000001</v>
      </c>
      <c r="AC1273">
        <f t="shared" si="381"/>
        <v>109.40624415019604</v>
      </c>
      <c r="AD1273">
        <f t="shared" si="379"/>
        <v>16.158112706046268</v>
      </c>
      <c r="AF1273">
        <f t="shared" si="378"/>
        <v>0.86437908496731675</v>
      </c>
      <c r="AG1273">
        <f t="shared" si="372"/>
        <v>1.1993464052287581</v>
      </c>
      <c r="AH1273" s="14">
        <f t="shared" si="373"/>
        <v>11529.877867945501</v>
      </c>
      <c r="AI1273">
        <f t="shared" si="374"/>
        <v>12680.778406359461</v>
      </c>
      <c r="AJ1273" s="14">
        <f t="shared" si="375"/>
        <v>1150.90053841396</v>
      </c>
      <c r="AK1273" s="14">
        <f t="shared" si="380"/>
        <v>157037.01293231556</v>
      </c>
      <c r="AL1273">
        <f t="shared" si="376"/>
        <v>1.0998189704692023</v>
      </c>
      <c r="AM1273">
        <f t="shared" si="382"/>
        <v>5.9755692866983361E-3</v>
      </c>
      <c r="AN1273" s="15">
        <f t="shared" si="377"/>
        <v>1</v>
      </c>
    </row>
    <row r="1274" spans="1:40" x14ac:dyDescent="0.25">
      <c r="A1274" s="2">
        <v>41369</v>
      </c>
      <c r="B1274" s="2">
        <v>41389</v>
      </c>
      <c r="C1274" t="s">
        <v>15</v>
      </c>
      <c r="D1274">
        <v>5700</v>
      </c>
      <c r="E1274">
        <v>150.85</v>
      </c>
      <c r="F1274">
        <v>169.95</v>
      </c>
      <c r="G1274">
        <v>136.30000000000001</v>
      </c>
      <c r="H1274">
        <v>151.6</v>
      </c>
      <c r="I1274" t="s">
        <v>16</v>
      </c>
      <c r="J1274">
        <v>30.55</v>
      </c>
      <c r="K1274">
        <v>36.6</v>
      </c>
      <c r="L1274">
        <v>25.3</v>
      </c>
      <c r="M1274">
        <v>29</v>
      </c>
      <c r="N1274">
        <v>5553.25</v>
      </c>
      <c r="O1274">
        <v>173.55</v>
      </c>
      <c r="P1274">
        <f>VLOOKUP($A1274,Sheet2!$A:$E,2,0)</f>
        <v>5568.1</v>
      </c>
      <c r="Q1274">
        <f>VLOOKUP($A1274,Sheet2!$A:$E,3,0)</f>
        <v>5577.3</v>
      </c>
      <c r="R1274">
        <f>VLOOKUP($A1274,Sheet2!$A:$E,4,0)</f>
        <v>5534.7</v>
      </c>
      <c r="S1274">
        <f>VLOOKUP($A1274,Sheet2!$A:$E,5,0)</f>
        <v>5553.25</v>
      </c>
      <c r="T1274">
        <f t="shared" si="364"/>
        <v>159.30000000000018</v>
      </c>
      <c r="U1274">
        <f t="shared" si="365"/>
        <v>169.95</v>
      </c>
      <c r="V1274">
        <f t="shared" si="366"/>
        <v>25.3</v>
      </c>
      <c r="W1274">
        <f t="shared" si="367"/>
        <v>13.600000000000364</v>
      </c>
      <c r="X1274" s="5">
        <f t="shared" si="368"/>
        <v>181.4</v>
      </c>
      <c r="Y1274">
        <f t="shared" si="369"/>
        <v>195.90000000000018</v>
      </c>
      <c r="Z1274">
        <f t="shared" si="370"/>
        <v>149.90000000000038</v>
      </c>
      <c r="AA1274">
        <f t="shared" si="371"/>
        <v>180.6</v>
      </c>
      <c r="AB1274">
        <f>IF(Z1274/X1274&lt;'model parameter'!$B$2,'model parameter'!$B$2,IF(Y1274/X1274&gt;'model parameter'!$B$1,'model parameter'!$B$1,AA1274/X1274))</f>
        <v>0.99558985667034172</v>
      </c>
      <c r="AC1274">
        <f t="shared" si="381"/>
        <v>108.9237469323341</v>
      </c>
      <c r="AD1274">
        <f t="shared" si="379"/>
        <v>16.15370256271661</v>
      </c>
      <c r="AF1274">
        <f t="shared" si="378"/>
        <v>0.82635060639470992</v>
      </c>
      <c r="AG1274">
        <f t="shared" si="372"/>
        <v>1.079933847850056</v>
      </c>
      <c r="AH1274" s="14">
        <f t="shared" si="373"/>
        <v>13661.302865592899</v>
      </c>
      <c r="AI1274">
        <f t="shared" si="374"/>
        <v>13487.9403757972</v>
      </c>
      <c r="AJ1274" s="14">
        <f t="shared" si="375"/>
        <v>-173.36248979569973</v>
      </c>
      <c r="AK1274" s="14">
        <f t="shared" si="380"/>
        <v>156863.65044251987</v>
      </c>
      <c r="AL1274">
        <f t="shared" si="376"/>
        <v>0.98730995926952714</v>
      </c>
      <c r="AM1274">
        <f t="shared" si="382"/>
        <v>5.8997390690623715E-3</v>
      </c>
      <c r="AN1274" s="15">
        <f t="shared" si="377"/>
        <v>0</v>
      </c>
    </row>
    <row r="1275" spans="1:40" x14ac:dyDescent="0.25">
      <c r="A1275" s="2">
        <v>41372</v>
      </c>
      <c r="B1275" s="2">
        <v>41389</v>
      </c>
      <c r="C1275" t="s">
        <v>15</v>
      </c>
      <c r="D1275">
        <v>5700</v>
      </c>
      <c r="E1275">
        <v>163.55000000000001</v>
      </c>
      <c r="F1275">
        <v>166</v>
      </c>
      <c r="G1275">
        <v>141.94999999999999</v>
      </c>
      <c r="H1275">
        <v>162.5</v>
      </c>
      <c r="I1275" t="s">
        <v>16</v>
      </c>
      <c r="J1275">
        <v>24.25</v>
      </c>
      <c r="K1275">
        <v>31.65</v>
      </c>
      <c r="L1275">
        <v>21.1</v>
      </c>
      <c r="M1275">
        <v>24.65</v>
      </c>
      <c r="N1275">
        <v>5542.95</v>
      </c>
      <c r="O1275">
        <v>173.55</v>
      </c>
      <c r="P1275">
        <f>VLOOKUP($A1275,Sheet2!$A:$E,2,0)</f>
        <v>5550.5</v>
      </c>
      <c r="Q1275">
        <f>VLOOKUP($A1275,Sheet2!$A:$E,3,0)</f>
        <v>5569.2</v>
      </c>
      <c r="R1275">
        <f>VLOOKUP($A1275,Sheet2!$A:$E,4,0)</f>
        <v>5537.05</v>
      </c>
      <c r="S1275">
        <f>VLOOKUP($A1275,Sheet2!$A:$E,5,0)</f>
        <v>5542.95</v>
      </c>
      <c r="T1275">
        <f t="shared" si="364"/>
        <v>162.44999999999982</v>
      </c>
      <c r="U1275">
        <f t="shared" si="365"/>
        <v>166</v>
      </c>
      <c r="V1275">
        <f t="shared" si="366"/>
        <v>21.1</v>
      </c>
      <c r="W1275">
        <f t="shared" si="367"/>
        <v>11.149999999999636</v>
      </c>
      <c r="X1275" s="5">
        <f t="shared" si="368"/>
        <v>187.8</v>
      </c>
      <c r="Y1275">
        <f t="shared" si="369"/>
        <v>194.09999999999982</v>
      </c>
      <c r="Z1275">
        <f t="shared" si="370"/>
        <v>153.09999999999962</v>
      </c>
      <c r="AA1275">
        <f t="shared" si="371"/>
        <v>187.15</v>
      </c>
      <c r="AB1275">
        <f>IF(Z1275/X1275&lt;'model parameter'!$B$2,'model parameter'!$B$2,IF(Y1275/X1275&gt;'model parameter'!$B$1,'model parameter'!$B$1,AA1275/X1275))</f>
        <v>0.99653887113951012</v>
      </c>
      <c r="AC1275">
        <f t="shared" si="381"/>
        <v>108.5467478082339</v>
      </c>
      <c r="AD1275">
        <f t="shared" si="379"/>
        <v>16.15024143385612</v>
      </c>
      <c r="AF1275">
        <f t="shared" si="378"/>
        <v>0.81522896698615344</v>
      </c>
      <c r="AG1275">
        <f t="shared" si="372"/>
        <v>1.0335463258785933</v>
      </c>
      <c r="AH1275" s="14">
        <f t="shared" si="373"/>
        <v>14141.6239918233</v>
      </c>
      <c r="AI1275">
        <f t="shared" si="374"/>
        <v>13978.8327527533</v>
      </c>
      <c r="AJ1275" s="14">
        <f t="shared" si="375"/>
        <v>-162.7912390700003</v>
      </c>
      <c r="AK1275" s="14">
        <f t="shared" si="380"/>
        <v>156700.85920344986</v>
      </c>
      <c r="AL1275">
        <f t="shared" si="376"/>
        <v>0.98848850463255655</v>
      </c>
      <c r="AM1275">
        <f t="shared" si="382"/>
        <v>5.8318242500997345E-3</v>
      </c>
      <c r="AN1275" s="15">
        <f t="shared" si="377"/>
        <v>0</v>
      </c>
    </row>
    <row r="1276" spans="1:40" x14ac:dyDescent="0.25">
      <c r="A1276" s="2">
        <v>41373</v>
      </c>
      <c r="B1276" s="2">
        <v>41389</v>
      </c>
      <c r="C1276" t="s">
        <v>15</v>
      </c>
      <c r="D1276">
        <v>5700</v>
      </c>
      <c r="E1276">
        <v>146.6</v>
      </c>
      <c r="F1276">
        <v>218</v>
      </c>
      <c r="G1276">
        <v>115</v>
      </c>
      <c r="H1276">
        <v>211.4</v>
      </c>
      <c r="I1276" t="s">
        <v>16</v>
      </c>
      <c r="J1276">
        <v>28.1</v>
      </c>
      <c r="K1276">
        <v>37.9</v>
      </c>
      <c r="L1276">
        <v>13</v>
      </c>
      <c r="M1276">
        <v>14.1</v>
      </c>
      <c r="N1276">
        <v>5495.1</v>
      </c>
      <c r="O1276">
        <v>173.55</v>
      </c>
      <c r="P1276">
        <f>VLOOKUP($A1276,Sheet2!$A:$E,2,0)</f>
        <v>5568.75</v>
      </c>
      <c r="Q1276">
        <f>VLOOKUP($A1276,Sheet2!$A:$E,3,0)</f>
        <v>5603.05</v>
      </c>
      <c r="R1276">
        <f>VLOOKUP($A1276,Sheet2!$A:$E,4,0)</f>
        <v>5487</v>
      </c>
      <c r="S1276">
        <f>VLOOKUP($A1276,Sheet2!$A:$E,5,0)</f>
        <v>5495.1</v>
      </c>
      <c r="T1276">
        <f t="shared" si="364"/>
        <v>134.84999999999945</v>
      </c>
      <c r="U1276">
        <f t="shared" si="365"/>
        <v>218</v>
      </c>
      <c r="V1276">
        <f t="shared" si="366"/>
        <v>13</v>
      </c>
      <c r="W1276">
        <f t="shared" si="367"/>
        <v>18.050000000000182</v>
      </c>
      <c r="X1276" s="5">
        <f t="shared" si="368"/>
        <v>174.7</v>
      </c>
      <c r="Y1276">
        <f t="shared" si="369"/>
        <v>231</v>
      </c>
      <c r="Z1276">
        <f t="shared" si="370"/>
        <v>133.05000000000018</v>
      </c>
      <c r="AA1276">
        <f t="shared" si="371"/>
        <v>225.5</v>
      </c>
      <c r="AB1276">
        <f>IF(Z1276/X1276&lt;'model parameter'!$B$2,'model parameter'!$B$2,IF(Y1276/X1276&gt;'model parameter'!$B$1,'model parameter'!$B$1,AA1276/X1276))</f>
        <v>1.1100000000000001</v>
      </c>
      <c r="AC1276">
        <f t="shared" si="381"/>
        <v>120.48689006713964</v>
      </c>
      <c r="AD1276">
        <f t="shared" si="379"/>
        <v>16.26024143385612</v>
      </c>
      <c r="AF1276">
        <f t="shared" si="378"/>
        <v>0.76159129937035031</v>
      </c>
      <c r="AG1276">
        <f t="shared" si="372"/>
        <v>1.3222667429879795</v>
      </c>
      <c r="AH1276" s="14">
        <f t="shared" si="373"/>
        <v>13158.466686570449</v>
      </c>
      <c r="AI1276">
        <f t="shared" si="374"/>
        <v>14485.988281739854</v>
      </c>
      <c r="AJ1276" s="14">
        <f t="shared" si="375"/>
        <v>1327.5215951694045</v>
      </c>
      <c r="AK1276" s="14">
        <f t="shared" si="380"/>
        <v>158028.38079861927</v>
      </c>
      <c r="AL1276">
        <f t="shared" si="376"/>
        <v>1.1008872558475431</v>
      </c>
      <c r="AM1276">
        <f t="shared" si="382"/>
        <v>6.4201809952774526E-3</v>
      </c>
      <c r="AN1276" s="15">
        <f t="shared" si="377"/>
        <v>1</v>
      </c>
    </row>
    <row r="1277" spans="1:40" x14ac:dyDescent="0.25">
      <c r="A1277" s="2">
        <v>41374</v>
      </c>
      <c r="B1277" s="2">
        <v>41389</v>
      </c>
      <c r="C1277" t="s">
        <v>15</v>
      </c>
      <c r="D1277">
        <v>5700</v>
      </c>
      <c r="E1277">
        <v>185.1</v>
      </c>
      <c r="F1277">
        <v>228</v>
      </c>
      <c r="G1277">
        <v>147.1</v>
      </c>
      <c r="H1277">
        <v>156.9</v>
      </c>
      <c r="I1277" t="s">
        <v>16</v>
      </c>
      <c r="J1277">
        <v>18</v>
      </c>
      <c r="K1277">
        <v>24.95</v>
      </c>
      <c r="L1277">
        <v>11.1</v>
      </c>
      <c r="M1277">
        <v>22.85</v>
      </c>
      <c r="N1277">
        <v>5558.7</v>
      </c>
      <c r="O1277">
        <v>173.55</v>
      </c>
      <c r="P1277">
        <f>VLOOKUP($A1277,Sheet2!$A:$E,2,0)</f>
        <v>5536.25</v>
      </c>
      <c r="Q1277">
        <f>VLOOKUP($A1277,Sheet2!$A:$E,3,0)</f>
        <v>5569.25</v>
      </c>
      <c r="R1277">
        <f>VLOOKUP($A1277,Sheet2!$A:$E,4,0)</f>
        <v>5477.2</v>
      </c>
      <c r="S1277">
        <f>VLOOKUP($A1277,Sheet2!$A:$E,5,0)</f>
        <v>5558.7</v>
      </c>
      <c r="T1277">
        <f t="shared" si="364"/>
        <v>155.69999999999982</v>
      </c>
      <c r="U1277">
        <f t="shared" si="365"/>
        <v>228</v>
      </c>
      <c r="V1277">
        <f t="shared" si="366"/>
        <v>11.1</v>
      </c>
      <c r="W1277">
        <f t="shared" si="367"/>
        <v>16.350000000000364</v>
      </c>
      <c r="X1277" s="5">
        <f t="shared" si="368"/>
        <v>203.1</v>
      </c>
      <c r="Y1277">
        <f t="shared" si="369"/>
        <v>239.1</v>
      </c>
      <c r="Z1277">
        <f t="shared" si="370"/>
        <v>163.45000000000036</v>
      </c>
      <c r="AA1277">
        <f t="shared" si="371"/>
        <v>179.75</v>
      </c>
      <c r="AB1277">
        <f>IF(Z1277/X1277&lt;'model parameter'!$B$2,'model parameter'!$B$2,IF(Y1277/X1277&gt;'model parameter'!$B$1,'model parameter'!$B$1,AA1277/X1277))</f>
        <v>1.1100000000000001</v>
      </c>
      <c r="AC1277">
        <f t="shared" si="381"/>
        <v>133.74044797452501</v>
      </c>
      <c r="AD1277">
        <f t="shared" si="379"/>
        <v>16.370241433856119</v>
      </c>
      <c r="AF1277">
        <f t="shared" si="378"/>
        <v>0.80477597242737742</v>
      </c>
      <c r="AG1277">
        <f t="shared" si="372"/>
        <v>1.1772525849335302</v>
      </c>
      <c r="AH1277" s="14">
        <f t="shared" si="373"/>
        <v>15289.89168421785</v>
      </c>
      <c r="AI1277">
        <f t="shared" si="374"/>
        <v>16848.567104818343</v>
      </c>
      <c r="AJ1277" s="14">
        <f t="shared" si="375"/>
        <v>1558.6754206004935</v>
      </c>
      <c r="AK1277" s="14">
        <f t="shared" si="380"/>
        <v>159587.05621921975</v>
      </c>
      <c r="AL1277">
        <f t="shared" si="376"/>
        <v>1.1019415606592786</v>
      </c>
      <c r="AM1277">
        <f t="shared" si="382"/>
        <v>7.0746642656510771E-3</v>
      </c>
      <c r="AN1277" s="15">
        <f t="shared" si="377"/>
        <v>1</v>
      </c>
    </row>
    <row r="1278" spans="1:40" x14ac:dyDescent="0.25">
      <c r="A1278" s="2">
        <v>41375</v>
      </c>
      <c r="B1278" s="2">
        <v>41389</v>
      </c>
      <c r="C1278" t="s">
        <v>15</v>
      </c>
      <c r="D1278">
        <v>5700</v>
      </c>
      <c r="E1278">
        <v>131.25</v>
      </c>
      <c r="F1278">
        <v>177.85</v>
      </c>
      <c r="G1278">
        <v>117</v>
      </c>
      <c r="H1278">
        <v>133.25</v>
      </c>
      <c r="I1278" t="s">
        <v>16</v>
      </c>
      <c r="J1278">
        <v>29.15</v>
      </c>
      <c r="K1278">
        <v>35</v>
      </c>
      <c r="L1278">
        <v>20.2</v>
      </c>
      <c r="M1278">
        <v>29.45</v>
      </c>
      <c r="N1278">
        <v>5594</v>
      </c>
      <c r="O1278">
        <v>173.55</v>
      </c>
      <c r="P1278">
        <f>VLOOKUP($A1278,Sheet2!$A:$E,2,0)</f>
        <v>5601.65</v>
      </c>
      <c r="Q1278">
        <f>VLOOKUP($A1278,Sheet2!$A:$E,3,0)</f>
        <v>5610.65</v>
      </c>
      <c r="R1278">
        <f>VLOOKUP($A1278,Sheet2!$A:$E,4,0)</f>
        <v>5542.85</v>
      </c>
      <c r="S1278">
        <f>VLOOKUP($A1278,Sheet2!$A:$E,5,0)</f>
        <v>5594</v>
      </c>
      <c r="T1278">
        <f t="shared" si="364"/>
        <v>124.35000000000036</v>
      </c>
      <c r="U1278">
        <f t="shared" si="365"/>
        <v>177.34999999999945</v>
      </c>
      <c r="V1278">
        <f t="shared" si="366"/>
        <v>20.700000000000728</v>
      </c>
      <c r="W1278">
        <f t="shared" si="367"/>
        <v>27.649999999999636</v>
      </c>
      <c r="X1278" s="5">
        <f t="shared" si="368"/>
        <v>160.4</v>
      </c>
      <c r="Y1278">
        <f t="shared" si="369"/>
        <v>198.55000000000072</v>
      </c>
      <c r="Z1278">
        <f t="shared" si="370"/>
        <v>144.64999999999964</v>
      </c>
      <c r="AA1278">
        <f t="shared" si="371"/>
        <v>162.69999999999999</v>
      </c>
      <c r="AB1278">
        <f>IF(Z1278/X1278&lt;'model parameter'!$B$2,'model parameter'!$B$2,IF(Y1278/X1278&gt;'model parameter'!$B$1,'model parameter'!$B$1,AA1278/X1278))</f>
        <v>1.1100000000000001</v>
      </c>
      <c r="AC1278">
        <f t="shared" si="381"/>
        <v>148.45189725172278</v>
      </c>
      <c r="AD1278">
        <f t="shared" si="379"/>
        <v>16.480241433856119</v>
      </c>
      <c r="AF1278">
        <f t="shared" si="378"/>
        <v>0.90180798004987306</v>
      </c>
      <c r="AG1278">
        <f t="shared" si="372"/>
        <v>1.2378428927680842</v>
      </c>
      <c r="AH1278" s="14">
        <f t="shared" si="373"/>
        <v>12085.2491701494</v>
      </c>
      <c r="AI1278">
        <f t="shared" si="374"/>
        <v>13296.379930682728</v>
      </c>
      <c r="AJ1278" s="14">
        <f t="shared" si="375"/>
        <v>1211.1307605333277</v>
      </c>
      <c r="AK1278" s="14">
        <f t="shared" si="380"/>
        <v>160798.18697975308</v>
      </c>
      <c r="AL1278">
        <f t="shared" si="376"/>
        <v>1.1002156218280401</v>
      </c>
      <c r="AM1278">
        <f t="shared" si="382"/>
        <v>7.7836561442579145E-3</v>
      </c>
      <c r="AN1278" s="15">
        <f t="shared" si="377"/>
        <v>0</v>
      </c>
    </row>
    <row r="1279" spans="1:40" x14ac:dyDescent="0.25">
      <c r="A1279" s="2">
        <v>41376</v>
      </c>
      <c r="B1279" s="2">
        <v>41389</v>
      </c>
      <c r="C1279" t="s">
        <v>15</v>
      </c>
      <c r="D1279">
        <v>5700</v>
      </c>
      <c r="E1279">
        <v>175</v>
      </c>
      <c r="F1279">
        <v>200</v>
      </c>
      <c r="G1279">
        <v>159.5</v>
      </c>
      <c r="H1279">
        <v>176.5</v>
      </c>
      <c r="I1279" t="s">
        <v>16</v>
      </c>
      <c r="J1279">
        <v>19.649999999999999</v>
      </c>
      <c r="K1279">
        <v>19.649999999999999</v>
      </c>
      <c r="L1279">
        <v>12.2</v>
      </c>
      <c r="M1279">
        <v>14.05</v>
      </c>
      <c r="N1279">
        <v>5528.55</v>
      </c>
      <c r="O1279">
        <v>173.55</v>
      </c>
      <c r="P1279">
        <f>VLOOKUP($A1279,Sheet2!$A:$E,2,0)</f>
        <v>5520.7</v>
      </c>
      <c r="Q1279">
        <f>VLOOKUP($A1279,Sheet2!$A:$E,3,0)</f>
        <v>5544.5</v>
      </c>
      <c r="R1279">
        <f>VLOOKUP($A1279,Sheet2!$A:$E,4,0)</f>
        <v>5494.9</v>
      </c>
      <c r="S1279">
        <f>VLOOKUP($A1279,Sheet2!$A:$E,5,0)</f>
        <v>5528.55</v>
      </c>
      <c r="T1279">
        <f t="shared" si="364"/>
        <v>175.14999999999964</v>
      </c>
      <c r="U1279">
        <f t="shared" si="365"/>
        <v>200</v>
      </c>
      <c r="V1279">
        <f t="shared" si="366"/>
        <v>12.2</v>
      </c>
      <c r="W1279">
        <f t="shared" si="367"/>
        <v>4</v>
      </c>
      <c r="X1279" s="5">
        <f t="shared" si="368"/>
        <v>194.65</v>
      </c>
      <c r="Y1279">
        <f t="shared" si="369"/>
        <v>212.2</v>
      </c>
      <c r="Z1279">
        <f t="shared" si="370"/>
        <v>163.5</v>
      </c>
      <c r="AA1279">
        <f t="shared" si="371"/>
        <v>190.55</v>
      </c>
      <c r="AB1279">
        <f>IF(Z1279/X1279&lt;'model parameter'!$B$2,'model parameter'!$B$2,IF(Y1279/X1279&gt;'model parameter'!$B$1,'model parameter'!$B$1,AA1279/X1279))</f>
        <v>0.97893655278705372</v>
      </c>
      <c r="AC1279">
        <f t="shared" si="381"/>
        <v>145.32498855029939</v>
      </c>
      <c r="AD1279">
        <f t="shared" si="379"/>
        <v>16.459177986643173</v>
      </c>
      <c r="AF1279">
        <f t="shared" si="378"/>
        <v>0.83996917544310301</v>
      </c>
      <c r="AG1279">
        <f t="shared" si="372"/>
        <v>1.0901618289237092</v>
      </c>
      <c r="AH1279" s="14">
        <f t="shared" si="373"/>
        <v>14655.717697241775</v>
      </c>
      <c r="AI1279">
        <f t="shared" si="374"/>
        <v>14233.647116364098</v>
      </c>
      <c r="AJ1279" s="14">
        <f t="shared" si="375"/>
        <v>-422.07058087767655</v>
      </c>
      <c r="AK1279" s="14">
        <f t="shared" si="380"/>
        <v>160376.1163988754</v>
      </c>
      <c r="AL1279">
        <f t="shared" si="376"/>
        <v>0.97120096131784039</v>
      </c>
      <c r="AM1279">
        <f t="shared" si="382"/>
        <v>7.5594943298708016E-3</v>
      </c>
      <c r="AN1279" s="15">
        <f t="shared" si="377"/>
        <v>0</v>
      </c>
    </row>
    <row r="1280" spans="1:40" s="9" customFormat="1" x14ac:dyDescent="0.25">
      <c r="A1280" s="7">
        <v>41379</v>
      </c>
      <c r="B1280" s="7">
        <v>41389</v>
      </c>
      <c r="C1280" t="s">
        <v>15</v>
      </c>
      <c r="D1280">
        <v>5700</v>
      </c>
      <c r="E1280">
        <v>199.8</v>
      </c>
      <c r="F1280">
        <v>200.75</v>
      </c>
      <c r="G1280">
        <v>122.4</v>
      </c>
      <c r="H1280">
        <v>145.75</v>
      </c>
      <c r="I1280" t="s">
        <v>16</v>
      </c>
      <c r="J1280">
        <v>11</v>
      </c>
      <c r="K1280">
        <v>22.55</v>
      </c>
      <c r="L1280">
        <v>9.15</v>
      </c>
      <c r="M1280">
        <v>16</v>
      </c>
      <c r="N1280">
        <v>5568.4</v>
      </c>
      <c r="O1280">
        <v>173.55</v>
      </c>
      <c r="P1280">
        <f>VLOOKUP($A1280,Sheet2!$A:$E,2,0)</f>
        <v>5508.5</v>
      </c>
      <c r="Q1280">
        <f>VLOOKUP($A1280,Sheet2!$A:$E,3,0)</f>
        <v>5592.85</v>
      </c>
      <c r="R1280">
        <f>VLOOKUP($A1280,Sheet2!$A:$E,4,0)</f>
        <v>5500.3</v>
      </c>
      <c r="S1280">
        <f>VLOOKUP($A1280,Sheet2!$A:$E,5,0)</f>
        <v>5568.4</v>
      </c>
      <c r="T1280">
        <f t="shared" si="364"/>
        <v>129.69999999999982</v>
      </c>
      <c r="U1280">
        <f t="shared" si="365"/>
        <v>200.75</v>
      </c>
      <c r="V1280">
        <f t="shared" si="366"/>
        <v>9.15</v>
      </c>
      <c r="W1280">
        <f t="shared" si="367"/>
        <v>15.25</v>
      </c>
      <c r="X1280" s="8">
        <f t="shared" si="368"/>
        <v>210.8</v>
      </c>
      <c r="Y1280" s="9">
        <f t="shared" si="369"/>
        <v>210.8</v>
      </c>
      <c r="Z1280" s="9">
        <f t="shared" si="370"/>
        <v>137.65</v>
      </c>
      <c r="AA1280" s="9">
        <f t="shared" si="371"/>
        <v>161.75</v>
      </c>
      <c r="AB1280">
        <f>IF(Z1280/X1280&lt;'model parameter'!$B$2,'model parameter'!$B$2,IF(Y1280/X1280&gt;'model parameter'!$B$1,'model parameter'!$B$1,AA1280/X1280))</f>
        <v>0.76731499051233387</v>
      </c>
      <c r="AC1280" s="9">
        <f t="shared" si="381"/>
        <v>111.51004221067801</v>
      </c>
      <c r="AD1280">
        <f t="shared" si="379"/>
        <v>16.226492977155505</v>
      </c>
      <c r="AE1280" s="9">
        <f t="shared" ref="AE1280:AE1281" si="383">WEEKDAY(A1280)</f>
        <v>2</v>
      </c>
      <c r="AF1280">
        <f t="shared" si="378"/>
        <v>0.65298861480075898</v>
      </c>
      <c r="AG1280">
        <f t="shared" si="372"/>
        <v>1</v>
      </c>
      <c r="AH1280" s="14">
        <f t="shared" si="373"/>
        <v>15867.778039213799</v>
      </c>
      <c r="AI1280">
        <f t="shared" si="374"/>
        <v>12075.2195657785</v>
      </c>
      <c r="AJ1280" s="14">
        <f t="shared" si="375"/>
        <v>-3792.5584734352997</v>
      </c>
      <c r="AK1280" s="14">
        <f t="shared" si="380"/>
        <v>156583.55792544011</v>
      </c>
      <c r="AL1280">
        <f t="shared" si="376"/>
        <v>0.76098994679262544</v>
      </c>
      <c r="AM1280" s="9">
        <f t="shared" si="382"/>
        <v>5.7526991878675349E-3</v>
      </c>
      <c r="AN1280" s="15">
        <f t="shared" si="377"/>
        <v>0</v>
      </c>
    </row>
    <row r="1281" spans="1:40" s="9" customFormat="1" x14ac:dyDescent="0.25">
      <c r="A1281" s="7">
        <v>41380</v>
      </c>
      <c r="B1281" s="7">
        <v>41389</v>
      </c>
      <c r="C1281" t="s">
        <v>15</v>
      </c>
      <c r="D1281">
        <v>5700</v>
      </c>
      <c r="E1281">
        <v>159.35</v>
      </c>
      <c r="F1281">
        <v>161.5</v>
      </c>
      <c r="G1281">
        <v>51.5</v>
      </c>
      <c r="H1281">
        <v>57.2</v>
      </c>
      <c r="I1281" t="s">
        <v>16</v>
      </c>
      <c r="J1281">
        <v>11.95</v>
      </c>
      <c r="K1281">
        <v>56.75</v>
      </c>
      <c r="L1281">
        <v>11.7</v>
      </c>
      <c r="M1281">
        <v>51.8</v>
      </c>
      <c r="N1281">
        <v>5688.95</v>
      </c>
      <c r="O1281">
        <v>173.55</v>
      </c>
      <c r="P1281">
        <f>VLOOKUP($A1281,Sheet2!$A:$E,2,0)</f>
        <v>5562.45</v>
      </c>
      <c r="Q1281">
        <f>VLOOKUP($A1281,Sheet2!$A:$E,3,0)</f>
        <v>5699.25</v>
      </c>
      <c r="R1281">
        <f>VLOOKUP($A1281,Sheet2!$A:$E,4,0)</f>
        <v>5555.85</v>
      </c>
      <c r="S1281">
        <f>VLOOKUP($A1281,Sheet2!$A:$E,5,0)</f>
        <v>5688.95</v>
      </c>
      <c r="T1281">
        <f t="shared" si="364"/>
        <v>57.5</v>
      </c>
      <c r="U1281">
        <f t="shared" si="365"/>
        <v>155.84999999999945</v>
      </c>
      <c r="V1281">
        <f t="shared" si="366"/>
        <v>17.350000000000364</v>
      </c>
      <c r="W1281">
        <f t="shared" si="367"/>
        <v>50.75</v>
      </c>
      <c r="X1281" s="8">
        <f t="shared" si="368"/>
        <v>171.29999999999998</v>
      </c>
      <c r="Y1281" s="9">
        <f t="shared" si="369"/>
        <v>178.85000000000036</v>
      </c>
      <c r="Z1281" s="9">
        <f t="shared" si="370"/>
        <v>102.25</v>
      </c>
      <c r="AA1281" s="9">
        <f t="shared" si="371"/>
        <v>109</v>
      </c>
      <c r="AB1281">
        <f>IF(Z1281/X1281&lt;'model parameter'!$B$2,'model parameter'!$B$2,IF(Y1281/X1281&gt;'model parameter'!$B$1,'model parameter'!$B$1,AA1281/X1281))</f>
        <v>0.63631056625802696</v>
      </c>
      <c r="AC1281" s="9">
        <f t="shared" si="381"/>
        <v>70.955018102533018</v>
      </c>
      <c r="AD1281">
        <f t="shared" si="379"/>
        <v>15.862803543413532</v>
      </c>
      <c r="AE1281" s="9">
        <f t="shared" si="383"/>
        <v>3</v>
      </c>
      <c r="AF1281">
        <f t="shared" si="378"/>
        <v>0.59690601284296563</v>
      </c>
      <c r="AG1281">
        <f t="shared" si="372"/>
        <v>1.0440747227087004</v>
      </c>
      <c r="AH1281" s="14">
        <f t="shared" si="373"/>
        <v>12903.296088260548</v>
      </c>
      <c r="AI1281">
        <f t="shared" si="374"/>
        <v>8121.8496597579997</v>
      </c>
      <c r="AJ1281" s="14">
        <f t="shared" si="375"/>
        <v>-4781.4464285025479</v>
      </c>
      <c r="AK1281" s="14">
        <f t="shared" si="380"/>
        <v>151802.11149693755</v>
      </c>
      <c r="AL1281">
        <f t="shared" si="376"/>
        <v>0.6294399201725891</v>
      </c>
      <c r="AM1281" s="9">
        <f t="shared" si="382"/>
        <v>3.6209785175882591E-3</v>
      </c>
      <c r="AN1281" s="15">
        <f t="shared" si="377"/>
        <v>0</v>
      </c>
    </row>
    <row r="1282" spans="1:40" x14ac:dyDescent="0.25">
      <c r="A1282" s="2">
        <v>41381</v>
      </c>
      <c r="B1282" s="2">
        <v>41389</v>
      </c>
      <c r="C1282" t="s">
        <v>15</v>
      </c>
      <c r="D1282">
        <v>5700</v>
      </c>
      <c r="E1282">
        <v>50.35</v>
      </c>
      <c r="F1282">
        <v>70.900000000000006</v>
      </c>
      <c r="G1282">
        <v>37.200000000000003</v>
      </c>
      <c r="H1282">
        <v>52.05</v>
      </c>
      <c r="I1282" t="s">
        <v>16</v>
      </c>
      <c r="J1282">
        <v>58</v>
      </c>
      <c r="K1282">
        <v>67.900000000000006</v>
      </c>
      <c r="L1282">
        <v>33.85</v>
      </c>
      <c r="M1282">
        <v>43.55</v>
      </c>
      <c r="N1282">
        <v>5688.7</v>
      </c>
      <c r="O1282">
        <v>173.55</v>
      </c>
      <c r="P1282">
        <f>VLOOKUP($A1282,Sheet2!$A:$E,2,0)</f>
        <v>5708.65</v>
      </c>
      <c r="Q1282">
        <f>VLOOKUP($A1282,Sheet2!$A:$E,3,0)</f>
        <v>5732.15</v>
      </c>
      <c r="R1282">
        <f>VLOOKUP($A1282,Sheet2!$A:$E,4,0)</f>
        <v>5669</v>
      </c>
      <c r="S1282">
        <f>VLOOKUP($A1282,Sheet2!$A:$E,5,0)</f>
        <v>5688.7</v>
      </c>
      <c r="T1282">
        <f t="shared" si="364"/>
        <v>37.200000000000003</v>
      </c>
      <c r="U1282">
        <f t="shared" si="365"/>
        <v>64.850000000000364</v>
      </c>
      <c r="V1282">
        <f t="shared" si="366"/>
        <v>39.899999999999636</v>
      </c>
      <c r="W1282">
        <f t="shared" si="367"/>
        <v>67.900000000000006</v>
      </c>
      <c r="X1282" s="5">
        <f t="shared" si="368"/>
        <v>108.35</v>
      </c>
      <c r="Y1282">
        <f t="shared" si="369"/>
        <v>110.79999999999964</v>
      </c>
      <c r="Z1282">
        <f t="shared" si="370"/>
        <v>95.6</v>
      </c>
      <c r="AA1282">
        <f t="shared" si="371"/>
        <v>95.6</v>
      </c>
      <c r="AB1282">
        <f>IF(Z1282/X1282&lt;'model parameter'!$B$2,'model parameter'!$B$2,IF(Y1282/X1282&gt;'model parameter'!$B$1,'model parameter'!$B$1,AA1282/X1282))</f>
        <v>0.88232579603137973</v>
      </c>
      <c r="AC1282">
        <f t="shared" si="381"/>
        <v>62.605442829738401</v>
      </c>
      <c r="AD1282">
        <f t="shared" si="379"/>
        <v>15.745129339444912</v>
      </c>
      <c r="AF1282">
        <f t="shared" si="378"/>
        <v>0.88232579603137973</v>
      </c>
      <c r="AG1282">
        <f t="shared" si="372"/>
        <v>1.0226119058606336</v>
      </c>
      <c r="AH1282" s="14">
        <f t="shared" si="373"/>
        <v>8178.887510728724</v>
      </c>
      <c r="AI1282">
        <f t="shared" si="374"/>
        <v>7117.5812855271997</v>
      </c>
      <c r="AJ1282" s="14">
        <f t="shared" si="375"/>
        <v>-1061.3062252015243</v>
      </c>
      <c r="AK1282" s="14">
        <f t="shared" si="380"/>
        <v>150740.80527173603</v>
      </c>
      <c r="AL1282">
        <f t="shared" si="376"/>
        <v>0.87023831495306092</v>
      </c>
      <c r="AM1282">
        <f t="shared" si="382"/>
        <v>3.151114243627239E-3</v>
      </c>
      <c r="AN1282" s="15">
        <f t="shared" si="377"/>
        <v>0</v>
      </c>
    </row>
    <row r="1283" spans="1:40" x14ac:dyDescent="0.25">
      <c r="A1283" s="2">
        <v>41382</v>
      </c>
      <c r="B1283" s="2">
        <v>41389</v>
      </c>
      <c r="C1283" t="s">
        <v>15</v>
      </c>
      <c r="D1283">
        <v>5700</v>
      </c>
      <c r="E1283">
        <v>53</v>
      </c>
      <c r="F1283">
        <v>55.95</v>
      </c>
      <c r="G1283">
        <v>12.7</v>
      </c>
      <c r="H1283">
        <v>15.05</v>
      </c>
      <c r="I1283" t="s">
        <v>16</v>
      </c>
      <c r="J1283">
        <v>42.95</v>
      </c>
      <c r="K1283">
        <v>107.6</v>
      </c>
      <c r="L1283">
        <v>37.25</v>
      </c>
      <c r="M1283">
        <v>96.65</v>
      </c>
      <c r="N1283">
        <v>5783.1</v>
      </c>
      <c r="O1283">
        <v>173.55</v>
      </c>
      <c r="P1283">
        <f>VLOOKUP($A1283,Sheet2!$A:$E,2,0)</f>
        <v>5682.7</v>
      </c>
      <c r="Q1283">
        <f>VLOOKUP($A1283,Sheet2!$A:$E,3,0)</f>
        <v>5794.35</v>
      </c>
      <c r="R1283">
        <f>VLOOKUP($A1283,Sheet2!$A:$E,4,0)</f>
        <v>5681.85</v>
      </c>
      <c r="S1283">
        <f>VLOOKUP($A1283,Sheet2!$A:$E,5,0)</f>
        <v>5783.1</v>
      </c>
      <c r="T1283">
        <f t="shared" ref="T1283:T1346" si="384">MAX(K1283+D1283-Q1283,0,G1283)</f>
        <v>13.25</v>
      </c>
      <c r="U1283">
        <f t="shared" ref="U1283:U1346" si="385">MIN(MAX(L1283+D1283-R1283,0),F1283)</f>
        <v>55.399999999999636</v>
      </c>
      <c r="V1283">
        <f t="shared" ref="V1283:V1346" si="386">MAX(L1283,F1283+R1283-D1283)</f>
        <v>37.800000000000182</v>
      </c>
      <c r="W1283">
        <f t="shared" ref="W1283:W1346" si="387">MIN(K1283,G1283+Q1283-D1283)</f>
        <v>107.05000000000018</v>
      </c>
      <c r="X1283" s="5">
        <f t="shared" ref="X1283:X1346" si="388">E1283+J1283</f>
        <v>95.95</v>
      </c>
      <c r="Y1283">
        <f t="shared" ref="Y1283:Y1346" si="389">MAX(T1283+K1283,U1283+L1283,V1283+F1283,W1283+G1283,X1283,AA1283)</f>
        <v>120.85</v>
      </c>
      <c r="Z1283">
        <f t="shared" ref="Z1283:Z1346" si="390">MIN(T1283+K1283,U1283+L1283,V1283+F1283,W1283+G1283,X1283,AA1283)</f>
        <v>92.649999999999636</v>
      </c>
      <c r="AA1283">
        <f t="shared" ref="AA1283:AA1346" si="391">H1283+M1283</f>
        <v>111.7</v>
      </c>
      <c r="AB1283">
        <f>IF(Z1283/X1283&lt;'model parameter'!$B$2,'model parameter'!$B$2,IF(Y1283/X1283&gt;'model parameter'!$B$1,'model parameter'!$B$1,AA1283/X1283))</f>
        <v>1.1100000000000001</v>
      </c>
      <c r="AC1283">
        <f t="shared" si="381"/>
        <v>69.492041541009627</v>
      </c>
      <c r="AD1283">
        <f t="shared" si="379"/>
        <v>15.855129339444911</v>
      </c>
      <c r="AF1283">
        <f t="shared" si="378"/>
        <v>0.96560708702448805</v>
      </c>
      <c r="AG1283">
        <f t="shared" ref="AG1283:AG1346" si="392">Y1283/X1283</f>
        <v>1.25951016154247</v>
      </c>
      <c r="AH1283" s="14">
        <f t="shared" ref="AH1283:AH1346" si="393">(75*X1283+20*2*1.18+0.00055*75*X1283*1.18)*1.00002</f>
        <v>7248.265328657325</v>
      </c>
      <c r="AI1283">
        <f t="shared" ref="AI1283:AI1346" si="394">(AB1283*X1283*75-20*2*1.18-0.0006*75*X1283*1.18*AB1283)*(1-0.00002)</f>
        <v>7934.8234114077795</v>
      </c>
      <c r="AJ1283" s="14">
        <f t="shared" ref="AJ1283:AJ1346" si="395">AI1283-AH1283</f>
        <v>686.55808275045456</v>
      </c>
      <c r="AK1283" s="14">
        <f t="shared" si="380"/>
        <v>151427.36335448647</v>
      </c>
      <c r="AL1283">
        <f t="shared" ref="AL1283:AL1346" si="396">AI1283/AH1283</f>
        <v>1.0947203298472012</v>
      </c>
      <c r="AM1283">
        <f t="shared" si="382"/>
        <v>3.4495888241698252E-3</v>
      </c>
      <c r="AN1283" s="15">
        <f t="shared" ref="AN1283:AN1346" si="397">IF(AND(Y1283/X1283&gt;1.1,Z1283/X1283&lt;0.9),1,0)</f>
        <v>0</v>
      </c>
    </row>
    <row r="1284" spans="1:40" x14ac:dyDescent="0.25">
      <c r="A1284" s="2">
        <v>41386</v>
      </c>
      <c r="B1284" s="2">
        <v>41389</v>
      </c>
      <c r="C1284" t="s">
        <v>15</v>
      </c>
      <c r="D1284">
        <v>5700</v>
      </c>
      <c r="E1284">
        <v>13.4</v>
      </c>
      <c r="F1284">
        <v>13.4</v>
      </c>
      <c r="G1284">
        <v>3.3</v>
      </c>
      <c r="H1284">
        <v>3.75</v>
      </c>
      <c r="I1284" t="s">
        <v>16</v>
      </c>
      <c r="J1284">
        <v>99.95</v>
      </c>
      <c r="K1284">
        <v>144.5</v>
      </c>
      <c r="L1284">
        <v>96.5</v>
      </c>
      <c r="M1284">
        <v>135.25</v>
      </c>
      <c r="N1284">
        <v>5834.4</v>
      </c>
      <c r="O1284">
        <v>173.55</v>
      </c>
      <c r="P1284">
        <f>VLOOKUP($A1284,Sheet2!$A:$E,2,0)</f>
        <v>5789.85</v>
      </c>
      <c r="Q1284">
        <f>VLOOKUP($A1284,Sheet2!$A:$E,3,0)</f>
        <v>5844.85</v>
      </c>
      <c r="R1284">
        <f>VLOOKUP($A1284,Sheet2!$A:$E,4,0)</f>
        <v>5789.8</v>
      </c>
      <c r="S1284">
        <f>VLOOKUP($A1284,Sheet2!$A:$E,5,0)</f>
        <v>5834.4</v>
      </c>
      <c r="T1284">
        <f t="shared" si="384"/>
        <v>3.3</v>
      </c>
      <c r="U1284">
        <f t="shared" si="385"/>
        <v>6.6999999999998181</v>
      </c>
      <c r="V1284">
        <f t="shared" si="386"/>
        <v>103.19999999999982</v>
      </c>
      <c r="W1284">
        <f t="shared" si="387"/>
        <v>144.5</v>
      </c>
      <c r="X1284" s="5">
        <f t="shared" si="388"/>
        <v>113.35000000000001</v>
      </c>
      <c r="Y1284">
        <f t="shared" si="389"/>
        <v>147.80000000000001</v>
      </c>
      <c r="Z1284">
        <f t="shared" si="390"/>
        <v>103.19999999999982</v>
      </c>
      <c r="AA1284">
        <f t="shared" si="391"/>
        <v>139</v>
      </c>
      <c r="AB1284">
        <f>IF(Z1284/X1284&lt;'model parameter'!$B$2,'model parameter'!$B$2,IF(Y1284/X1284&gt;'model parameter'!$B$1,'model parameter'!$B$1,AA1284/X1284))</f>
        <v>1.1100000000000001</v>
      </c>
      <c r="AC1284">
        <f t="shared" si="381"/>
        <v>77.136166110520691</v>
      </c>
      <c r="AD1284">
        <f t="shared" si="379"/>
        <v>15.965129339444911</v>
      </c>
      <c r="AF1284">
        <f t="shared" ref="AF1284:AF1347" si="398">Z1284/X1284</f>
        <v>0.91045434494927047</v>
      </c>
      <c r="AG1284">
        <f t="shared" si="392"/>
        <v>1.3039258932509925</v>
      </c>
      <c r="AH1284" s="14">
        <f t="shared" si="393"/>
        <v>8554.1383905962248</v>
      </c>
      <c r="AI1284">
        <f t="shared" si="394"/>
        <v>9382.3188875192482</v>
      </c>
      <c r="AJ1284" s="14">
        <f t="shared" si="395"/>
        <v>828.18049692302338</v>
      </c>
      <c r="AK1284" s="14">
        <f t="shared" si="380"/>
        <v>152255.54385140949</v>
      </c>
      <c r="AL1284">
        <f t="shared" si="396"/>
        <v>1.0968163547404683</v>
      </c>
      <c r="AM1284">
        <f t="shared" si="382"/>
        <v>3.783565439479406E-3</v>
      </c>
      <c r="AN1284" s="15">
        <f t="shared" si="397"/>
        <v>0</v>
      </c>
    </row>
    <row r="1285" spans="1:40" x14ac:dyDescent="0.25">
      <c r="A1285" s="2">
        <v>41387</v>
      </c>
      <c r="B1285" s="2">
        <v>41389</v>
      </c>
      <c r="C1285" t="s">
        <v>15</v>
      </c>
      <c r="D1285">
        <v>5700</v>
      </c>
      <c r="E1285">
        <v>2.9</v>
      </c>
      <c r="F1285">
        <v>5.0999999999999996</v>
      </c>
      <c r="G1285">
        <v>0.95</v>
      </c>
      <c r="H1285">
        <v>1.2</v>
      </c>
      <c r="I1285" t="s">
        <v>16</v>
      </c>
      <c r="J1285">
        <v>130</v>
      </c>
      <c r="K1285">
        <v>160.05000000000001</v>
      </c>
      <c r="L1285">
        <v>96.85</v>
      </c>
      <c r="M1285">
        <v>140</v>
      </c>
      <c r="N1285">
        <v>5836.9</v>
      </c>
      <c r="O1285">
        <v>173.55</v>
      </c>
      <c r="P1285">
        <f>VLOOKUP($A1285,Sheet2!$A:$E,2,0)</f>
        <v>5843.1</v>
      </c>
      <c r="Q1285">
        <f>VLOOKUP($A1285,Sheet2!$A:$E,3,0)</f>
        <v>5844.3</v>
      </c>
      <c r="R1285">
        <f>VLOOKUP($A1285,Sheet2!$A:$E,4,0)</f>
        <v>5791.55</v>
      </c>
      <c r="S1285">
        <f>VLOOKUP($A1285,Sheet2!$A:$E,5,0)</f>
        <v>5836.9</v>
      </c>
      <c r="T1285">
        <f t="shared" si="384"/>
        <v>15.75</v>
      </c>
      <c r="U1285">
        <f t="shared" si="385"/>
        <v>5.0999999999999996</v>
      </c>
      <c r="V1285">
        <f t="shared" si="386"/>
        <v>96.85</v>
      </c>
      <c r="W1285">
        <f t="shared" si="387"/>
        <v>145.25</v>
      </c>
      <c r="X1285" s="5">
        <f t="shared" si="388"/>
        <v>132.9</v>
      </c>
      <c r="Y1285">
        <f t="shared" si="389"/>
        <v>175.8</v>
      </c>
      <c r="Z1285">
        <f t="shared" si="390"/>
        <v>101.94999999999999</v>
      </c>
      <c r="AA1285">
        <f t="shared" si="391"/>
        <v>141.19999999999999</v>
      </c>
      <c r="AB1285">
        <f>IF(Z1285/X1285&lt;'model parameter'!$B$2,'model parameter'!$B$2,IF(Y1285/X1285&gt;'model parameter'!$B$1,'model parameter'!$B$1,AA1285/X1285))</f>
        <v>1.1100000000000001</v>
      </c>
      <c r="AC1285">
        <f t="shared" si="381"/>
        <v>85.621144382677969</v>
      </c>
      <c r="AD1285">
        <f t="shared" ref="AD1285:AD1348" si="399">(AB1285-1)+AD1284</f>
        <v>16.07512933944491</v>
      </c>
      <c r="AF1285">
        <f t="shared" si="398"/>
        <v>0.7671181339352896</v>
      </c>
      <c r="AG1285">
        <f t="shared" si="392"/>
        <v>1.3227990970654628</v>
      </c>
      <c r="AH1285" s="14">
        <f t="shared" si="393"/>
        <v>10021.369330878151</v>
      </c>
      <c r="AI1285">
        <f t="shared" si="394"/>
        <v>11008.671563265178</v>
      </c>
      <c r="AJ1285" s="14">
        <f t="shared" si="395"/>
        <v>987.30223238702638</v>
      </c>
      <c r="AK1285" s="14">
        <f t="shared" ref="AK1285:AK1348" si="400">AJ1285+AK1284</f>
        <v>153242.84608379652</v>
      </c>
      <c r="AL1285">
        <f t="shared" si="396"/>
        <v>1.098519693246403</v>
      </c>
      <c r="AM1285">
        <f t="shared" si="382"/>
        <v>4.1563211459546088E-3</v>
      </c>
      <c r="AN1285" s="15">
        <f t="shared" si="397"/>
        <v>1</v>
      </c>
    </row>
    <row r="1286" spans="1:40" x14ac:dyDescent="0.25">
      <c r="A1286" s="2">
        <v>41389</v>
      </c>
      <c r="B1286" s="2">
        <v>41389</v>
      </c>
      <c r="C1286" t="s">
        <v>15</v>
      </c>
      <c r="D1286">
        <v>5700</v>
      </c>
      <c r="E1286">
        <v>0.3</v>
      </c>
      <c r="F1286">
        <v>0.3</v>
      </c>
      <c r="G1286">
        <v>0.05</v>
      </c>
      <c r="H1286">
        <v>0.05</v>
      </c>
      <c r="I1286" t="s">
        <v>16</v>
      </c>
      <c r="J1286">
        <v>189.05</v>
      </c>
      <c r="K1286">
        <v>219.05</v>
      </c>
      <c r="L1286">
        <v>156.4</v>
      </c>
      <c r="M1286">
        <v>207.4</v>
      </c>
      <c r="N1286">
        <v>5916.3</v>
      </c>
      <c r="O1286">
        <v>173.55</v>
      </c>
      <c r="P1286">
        <f>VLOOKUP($A1286,Sheet2!$A:$E,2,0)</f>
        <v>5856.1</v>
      </c>
      <c r="Q1286">
        <f>VLOOKUP($A1286,Sheet2!$A:$E,3,0)</f>
        <v>5924.6</v>
      </c>
      <c r="R1286">
        <f>VLOOKUP($A1286,Sheet2!$A:$E,4,0)</f>
        <v>5853.3</v>
      </c>
      <c r="S1286">
        <f>VLOOKUP($A1286,Sheet2!$A:$E,5,0)</f>
        <v>5916.3</v>
      </c>
      <c r="T1286">
        <f t="shared" si="384"/>
        <v>0.05</v>
      </c>
      <c r="U1286">
        <f t="shared" si="385"/>
        <v>0.3</v>
      </c>
      <c r="V1286">
        <f t="shared" si="386"/>
        <v>156.4</v>
      </c>
      <c r="W1286">
        <f t="shared" si="387"/>
        <v>219.05</v>
      </c>
      <c r="X1286" s="5">
        <f t="shared" si="388"/>
        <v>189.35000000000002</v>
      </c>
      <c r="Y1286">
        <f t="shared" si="389"/>
        <v>219.10000000000002</v>
      </c>
      <c r="Z1286">
        <f t="shared" si="390"/>
        <v>156.70000000000002</v>
      </c>
      <c r="AA1286">
        <f t="shared" si="391"/>
        <v>207.45000000000002</v>
      </c>
      <c r="AB1286">
        <f>IF(Z1286/X1286&lt;'model parameter'!$B$2,'model parameter'!$B$2,IF(Y1286/X1286&gt;'model parameter'!$B$1,'model parameter'!$B$1,AA1286/X1286))</f>
        <v>1.1100000000000001</v>
      </c>
      <c r="AC1286">
        <f t="shared" ref="AC1286:AC1349" si="401">AB1286*AC1285</f>
        <v>95.039470264772547</v>
      </c>
      <c r="AD1286">
        <f t="shared" si="399"/>
        <v>16.185129339444909</v>
      </c>
      <c r="AF1286">
        <f t="shared" si="398"/>
        <v>0.82756799577501983</v>
      </c>
      <c r="AG1286">
        <f t="shared" si="392"/>
        <v>1.1571164510166358</v>
      </c>
      <c r="AH1286" s="14">
        <f t="shared" si="393"/>
        <v>14257.951764582227</v>
      </c>
      <c r="AI1286">
        <f t="shared" si="394"/>
        <v>15704.712921109567</v>
      </c>
      <c r="AJ1286" s="14">
        <f t="shared" si="395"/>
        <v>1446.7611565273401</v>
      </c>
      <c r="AK1286" s="14">
        <f t="shared" si="400"/>
        <v>154689.60724032385</v>
      </c>
      <c r="AL1286">
        <f t="shared" si="396"/>
        <v>1.101470476293881</v>
      </c>
      <c r="AM1286">
        <f t="shared" ref="AM1286:AM1349" si="402">AL1286*AM1285</f>
        <v>4.5780650322649521E-3</v>
      </c>
      <c r="AN1286" s="15">
        <f t="shared" si="397"/>
        <v>1</v>
      </c>
    </row>
    <row r="1287" spans="1:40" x14ac:dyDescent="0.25">
      <c r="A1287" s="2">
        <v>41390</v>
      </c>
      <c r="B1287" s="2">
        <v>41424</v>
      </c>
      <c r="C1287" t="s">
        <v>15</v>
      </c>
      <c r="D1287">
        <v>5900</v>
      </c>
      <c r="E1287">
        <v>88.1</v>
      </c>
      <c r="F1287">
        <v>106.8</v>
      </c>
      <c r="G1287">
        <v>85.5</v>
      </c>
      <c r="H1287">
        <v>100.1</v>
      </c>
      <c r="I1287" t="s">
        <v>16</v>
      </c>
      <c r="J1287">
        <v>102.85</v>
      </c>
      <c r="K1287">
        <v>104.8</v>
      </c>
      <c r="L1287">
        <v>82</v>
      </c>
      <c r="M1287">
        <v>85.8</v>
      </c>
      <c r="N1287">
        <v>5871.45</v>
      </c>
      <c r="O1287">
        <v>190.95</v>
      </c>
      <c r="P1287">
        <f>VLOOKUP($A1287,Sheet2!$A:$E,2,0)</f>
        <v>5899.75</v>
      </c>
      <c r="Q1287">
        <f>VLOOKUP($A1287,Sheet2!$A:$E,3,0)</f>
        <v>5907.05</v>
      </c>
      <c r="R1287">
        <f>VLOOKUP($A1287,Sheet2!$A:$E,4,0)</f>
        <v>5860.5</v>
      </c>
      <c r="S1287">
        <f>VLOOKUP($A1287,Sheet2!$A:$E,5,0)</f>
        <v>5871.45</v>
      </c>
      <c r="T1287">
        <f t="shared" si="384"/>
        <v>97.75</v>
      </c>
      <c r="U1287">
        <f t="shared" si="385"/>
        <v>106.8</v>
      </c>
      <c r="V1287">
        <f t="shared" si="386"/>
        <v>82</v>
      </c>
      <c r="W1287">
        <f t="shared" si="387"/>
        <v>92.550000000000182</v>
      </c>
      <c r="X1287" s="5">
        <f t="shared" si="388"/>
        <v>190.95</v>
      </c>
      <c r="Y1287">
        <f t="shared" si="389"/>
        <v>202.55</v>
      </c>
      <c r="Z1287">
        <f t="shared" si="390"/>
        <v>178.05000000000018</v>
      </c>
      <c r="AA1287">
        <f t="shared" si="391"/>
        <v>185.89999999999998</v>
      </c>
      <c r="AB1287">
        <f>IF(Z1287/X1287&lt;'model parameter'!$B$2,'model parameter'!$B$2,IF(Y1287/X1287&gt;'model parameter'!$B$1,'model parameter'!$B$1,AA1287/X1287))</f>
        <v>0.97355328620057602</v>
      </c>
      <c r="AC1287">
        <f t="shared" si="401"/>
        <v>92.525988595031237</v>
      </c>
      <c r="AD1287">
        <f t="shared" si="399"/>
        <v>16.158682625645486</v>
      </c>
      <c r="AF1287">
        <f t="shared" si="398"/>
        <v>0.93244304791830424</v>
      </c>
      <c r="AG1287">
        <f t="shared" si="392"/>
        <v>1.0607488871432313</v>
      </c>
      <c r="AH1287" s="14">
        <f t="shared" si="393"/>
        <v>14378.032046139824</v>
      </c>
      <c r="AI1287">
        <f t="shared" si="394"/>
        <v>13885.151001425798</v>
      </c>
      <c r="AJ1287" s="14">
        <f t="shared" si="395"/>
        <v>-492.88104471402585</v>
      </c>
      <c r="AK1287" s="14">
        <f t="shared" si="400"/>
        <v>154196.72619560984</v>
      </c>
      <c r="AL1287">
        <f t="shared" si="396"/>
        <v>0.96571985351455991</v>
      </c>
      <c r="AM1287">
        <f t="shared" si="402"/>
        <v>4.4211282923390383E-3</v>
      </c>
      <c r="AN1287" s="15">
        <f t="shared" si="397"/>
        <v>0</v>
      </c>
    </row>
    <row r="1288" spans="1:40" x14ac:dyDescent="0.25">
      <c r="A1288" s="2">
        <v>41393</v>
      </c>
      <c r="B1288" s="2">
        <v>41424</v>
      </c>
      <c r="C1288" t="s">
        <v>15</v>
      </c>
      <c r="D1288">
        <v>5900</v>
      </c>
      <c r="E1288">
        <v>93.65</v>
      </c>
      <c r="F1288">
        <v>100.6</v>
      </c>
      <c r="G1288">
        <v>75.3</v>
      </c>
      <c r="H1288">
        <v>82.25</v>
      </c>
      <c r="I1288" t="s">
        <v>16</v>
      </c>
      <c r="J1288">
        <v>88.5</v>
      </c>
      <c r="K1288">
        <v>107.15</v>
      </c>
      <c r="L1288">
        <v>84.55</v>
      </c>
      <c r="M1288">
        <v>98.9</v>
      </c>
      <c r="N1288">
        <v>5904.1</v>
      </c>
      <c r="O1288">
        <v>190.95</v>
      </c>
      <c r="P1288">
        <f>VLOOKUP($A1288,Sheet2!$A:$E,2,0)</f>
        <v>5877.6</v>
      </c>
      <c r="Q1288">
        <f>VLOOKUP($A1288,Sheet2!$A:$E,3,0)</f>
        <v>5918.65</v>
      </c>
      <c r="R1288">
        <f>VLOOKUP($A1288,Sheet2!$A:$E,4,0)</f>
        <v>5868.8</v>
      </c>
      <c r="S1288">
        <f>VLOOKUP($A1288,Sheet2!$A:$E,5,0)</f>
        <v>5904.1</v>
      </c>
      <c r="T1288">
        <f t="shared" si="384"/>
        <v>88.5</v>
      </c>
      <c r="U1288">
        <f t="shared" si="385"/>
        <v>100.6</v>
      </c>
      <c r="V1288">
        <f t="shared" si="386"/>
        <v>84.55</v>
      </c>
      <c r="W1288">
        <f t="shared" si="387"/>
        <v>93.949999999999818</v>
      </c>
      <c r="X1288" s="5">
        <f t="shared" si="388"/>
        <v>182.15</v>
      </c>
      <c r="Y1288">
        <f t="shared" si="389"/>
        <v>195.65</v>
      </c>
      <c r="Z1288">
        <f t="shared" si="390"/>
        <v>169.24999999999983</v>
      </c>
      <c r="AA1288">
        <f t="shared" si="391"/>
        <v>181.15</v>
      </c>
      <c r="AB1288">
        <f>IF(Z1288/X1288&lt;'model parameter'!$B$2,'model parameter'!$B$2,IF(Y1288/X1288&gt;'model parameter'!$B$1,'model parameter'!$B$1,AA1288/X1288))</f>
        <v>0.99451001921493276</v>
      </c>
      <c r="AC1288">
        <f t="shared" si="401"/>
        <v>92.018022695525161</v>
      </c>
      <c r="AD1288">
        <f t="shared" si="399"/>
        <v>16.153192644860418</v>
      </c>
      <c r="AF1288">
        <f t="shared" si="398"/>
        <v>0.92917924787263151</v>
      </c>
      <c r="AG1288">
        <f t="shared" si="392"/>
        <v>1.0741147405984079</v>
      </c>
      <c r="AH1288" s="14">
        <f t="shared" si="393"/>
        <v>13717.590497573025</v>
      </c>
      <c r="AI1288">
        <f t="shared" si="394"/>
        <v>13529.160346381299</v>
      </c>
      <c r="AJ1288" s="14">
        <f t="shared" si="395"/>
        <v>-188.4301511917256</v>
      </c>
      <c r="AK1288" s="14">
        <f t="shared" si="400"/>
        <v>154008.29604441812</v>
      </c>
      <c r="AL1288">
        <f t="shared" si="396"/>
        <v>0.98626361158506204</v>
      </c>
      <c r="AM1288">
        <f t="shared" si="402"/>
        <v>4.3603979568831979E-3</v>
      </c>
      <c r="AN1288" s="15">
        <f t="shared" si="397"/>
        <v>0</v>
      </c>
    </row>
    <row r="1289" spans="1:40" x14ac:dyDescent="0.25">
      <c r="A1289" s="2">
        <v>41394</v>
      </c>
      <c r="B1289" s="2">
        <v>41424</v>
      </c>
      <c r="C1289" t="s">
        <v>15</v>
      </c>
      <c r="D1289">
        <v>5900</v>
      </c>
      <c r="E1289">
        <v>70</v>
      </c>
      <c r="F1289">
        <v>113.2</v>
      </c>
      <c r="G1289">
        <v>61.1</v>
      </c>
      <c r="H1289">
        <v>82.15</v>
      </c>
      <c r="I1289" t="s">
        <v>16</v>
      </c>
      <c r="J1289">
        <v>111.9</v>
      </c>
      <c r="K1289">
        <v>127</v>
      </c>
      <c r="L1289">
        <v>72.5</v>
      </c>
      <c r="M1289">
        <v>106.35</v>
      </c>
      <c r="N1289">
        <v>5930.2</v>
      </c>
      <c r="O1289">
        <v>190.95</v>
      </c>
      <c r="P1289">
        <f>VLOOKUP($A1289,Sheet2!$A:$E,2,0)</f>
        <v>5932.6</v>
      </c>
      <c r="Q1289">
        <f>VLOOKUP($A1289,Sheet2!$A:$E,3,0)</f>
        <v>5962.3</v>
      </c>
      <c r="R1289">
        <f>VLOOKUP($A1289,Sheet2!$A:$E,4,0)</f>
        <v>5867.8</v>
      </c>
      <c r="S1289">
        <f>VLOOKUP($A1289,Sheet2!$A:$E,5,0)</f>
        <v>5930.2</v>
      </c>
      <c r="T1289">
        <f t="shared" si="384"/>
        <v>64.699999999999818</v>
      </c>
      <c r="U1289">
        <f t="shared" si="385"/>
        <v>104.69999999999982</v>
      </c>
      <c r="V1289">
        <f t="shared" si="386"/>
        <v>81</v>
      </c>
      <c r="W1289">
        <f t="shared" si="387"/>
        <v>123.40000000000055</v>
      </c>
      <c r="X1289" s="5">
        <f t="shared" si="388"/>
        <v>181.9</v>
      </c>
      <c r="Y1289">
        <f t="shared" si="389"/>
        <v>194.2</v>
      </c>
      <c r="Z1289">
        <f t="shared" si="390"/>
        <v>177.19999999999982</v>
      </c>
      <c r="AA1289">
        <f t="shared" si="391"/>
        <v>188.5</v>
      </c>
      <c r="AB1289">
        <f>IF(Z1289/X1289&lt;'model parameter'!$B$2,'model parameter'!$B$2,IF(Y1289/X1289&gt;'model parameter'!$B$1,'model parameter'!$B$1,AA1289/X1289))</f>
        <v>1.0362836723474436</v>
      </c>
      <c r="AC1289">
        <f t="shared" si="401"/>
        <v>95.356774481069223</v>
      </c>
      <c r="AD1289">
        <f t="shared" si="399"/>
        <v>16.189476317207863</v>
      </c>
      <c r="AF1289">
        <f t="shared" si="398"/>
        <v>0.97416162726772848</v>
      </c>
      <c r="AG1289">
        <f t="shared" si="392"/>
        <v>1.067619571192963</v>
      </c>
      <c r="AH1289" s="14">
        <f t="shared" si="393"/>
        <v>13698.82795357965</v>
      </c>
      <c r="AI1289">
        <f t="shared" si="394"/>
        <v>14080.009044186998</v>
      </c>
      <c r="AJ1289" s="14">
        <f t="shared" si="395"/>
        <v>381.18109060734787</v>
      </c>
      <c r="AK1289" s="14">
        <f t="shared" si="400"/>
        <v>154389.47713502546</v>
      </c>
      <c r="AL1289">
        <f t="shared" si="396"/>
        <v>1.0278258177925172</v>
      </c>
      <c r="AM1289">
        <f t="shared" si="402"/>
        <v>4.4817295959342944E-3</v>
      </c>
      <c r="AN1289" s="15">
        <f t="shared" si="397"/>
        <v>0</v>
      </c>
    </row>
    <row r="1290" spans="1:40" x14ac:dyDescent="0.25">
      <c r="A1290" s="2">
        <v>41396</v>
      </c>
      <c r="B1290" s="2">
        <v>41424</v>
      </c>
      <c r="C1290" t="s">
        <v>15</v>
      </c>
      <c r="D1290">
        <v>5900</v>
      </c>
      <c r="E1290">
        <v>74</v>
      </c>
      <c r="F1290">
        <v>83</v>
      </c>
      <c r="G1290">
        <v>55</v>
      </c>
      <c r="H1290">
        <v>59</v>
      </c>
      <c r="I1290" t="s">
        <v>16</v>
      </c>
      <c r="J1290">
        <v>109.2</v>
      </c>
      <c r="K1290">
        <v>175.95</v>
      </c>
      <c r="L1290">
        <v>105.45</v>
      </c>
      <c r="M1290">
        <v>161.65</v>
      </c>
      <c r="N1290">
        <v>5999.35</v>
      </c>
      <c r="O1290">
        <v>190.95</v>
      </c>
      <c r="P1290">
        <f>VLOOKUP($A1290,Sheet2!$A:$E,2,0)</f>
        <v>5911.4</v>
      </c>
      <c r="Q1290">
        <f>VLOOKUP($A1290,Sheet2!$A:$E,3,0)</f>
        <v>6019.45</v>
      </c>
      <c r="R1290">
        <f>VLOOKUP($A1290,Sheet2!$A:$E,4,0)</f>
        <v>5910.95</v>
      </c>
      <c r="S1290">
        <f>VLOOKUP($A1290,Sheet2!$A:$E,5,0)</f>
        <v>5999.35</v>
      </c>
      <c r="T1290">
        <f t="shared" si="384"/>
        <v>56.5</v>
      </c>
      <c r="U1290">
        <f t="shared" si="385"/>
        <v>83</v>
      </c>
      <c r="V1290">
        <f t="shared" si="386"/>
        <v>105.45</v>
      </c>
      <c r="W1290">
        <f t="shared" si="387"/>
        <v>174.44999999999982</v>
      </c>
      <c r="X1290" s="5">
        <f t="shared" si="388"/>
        <v>183.2</v>
      </c>
      <c r="Y1290">
        <f t="shared" si="389"/>
        <v>232.45</v>
      </c>
      <c r="Z1290">
        <f t="shared" si="390"/>
        <v>183.2</v>
      </c>
      <c r="AA1290">
        <f t="shared" si="391"/>
        <v>220.65</v>
      </c>
      <c r="AB1290">
        <f>IF(Z1290/X1290&lt;'model parameter'!$B$2,'model parameter'!$B$2,IF(Y1290/X1290&gt;'model parameter'!$B$1,'model parameter'!$B$1,AA1290/X1290))</f>
        <v>1.1100000000000001</v>
      </c>
      <c r="AC1290">
        <f t="shared" si="401"/>
        <v>105.84601967398685</v>
      </c>
      <c r="AD1290">
        <f t="shared" si="399"/>
        <v>16.299476317207862</v>
      </c>
      <c r="AF1290">
        <f t="shared" si="398"/>
        <v>1</v>
      </c>
      <c r="AG1290">
        <f t="shared" si="392"/>
        <v>1.2688318777292578</v>
      </c>
      <c r="AH1290" s="14">
        <f t="shared" si="393"/>
        <v>13796.3931823452</v>
      </c>
      <c r="AI1290">
        <f t="shared" si="394"/>
        <v>15193.098140759823</v>
      </c>
      <c r="AJ1290" s="14">
        <f t="shared" si="395"/>
        <v>1396.7049584146225</v>
      </c>
      <c r="AK1290" s="14">
        <f t="shared" si="400"/>
        <v>155786.18209344009</v>
      </c>
      <c r="AL1290">
        <f t="shared" si="396"/>
        <v>1.1012369638900941</v>
      </c>
      <c r="AM1290">
        <f t="shared" si="402"/>
        <v>4.9354462932030604E-3</v>
      </c>
      <c r="AN1290" s="15">
        <f t="shared" si="397"/>
        <v>0</v>
      </c>
    </row>
    <row r="1291" spans="1:40" x14ac:dyDescent="0.25">
      <c r="A1291" s="2">
        <v>41397</v>
      </c>
      <c r="B1291" s="2">
        <v>41424</v>
      </c>
      <c r="C1291" t="s">
        <v>15</v>
      </c>
      <c r="D1291">
        <v>5900</v>
      </c>
      <c r="E1291">
        <v>60</v>
      </c>
      <c r="F1291">
        <v>78.8</v>
      </c>
      <c r="G1291">
        <v>51.6</v>
      </c>
      <c r="H1291">
        <v>71.45</v>
      </c>
      <c r="I1291" t="s">
        <v>16</v>
      </c>
      <c r="J1291">
        <v>159.30000000000001</v>
      </c>
      <c r="K1291">
        <v>159.30000000000001</v>
      </c>
      <c r="L1291">
        <v>112.55</v>
      </c>
      <c r="M1291">
        <v>116.15</v>
      </c>
      <c r="N1291">
        <v>5944</v>
      </c>
      <c r="O1291">
        <v>190.95</v>
      </c>
      <c r="P1291">
        <f>VLOOKUP($A1291,Sheet2!$A:$E,2,0)</f>
        <v>5993.5</v>
      </c>
      <c r="Q1291">
        <f>VLOOKUP($A1291,Sheet2!$A:$E,3,0)</f>
        <v>6000.3</v>
      </c>
      <c r="R1291">
        <f>VLOOKUP($A1291,Sheet2!$A:$E,4,0)</f>
        <v>5930.15</v>
      </c>
      <c r="S1291">
        <f>VLOOKUP($A1291,Sheet2!$A:$E,5,0)</f>
        <v>5944</v>
      </c>
      <c r="T1291">
        <f t="shared" si="384"/>
        <v>59</v>
      </c>
      <c r="U1291">
        <f t="shared" si="385"/>
        <v>78.8</v>
      </c>
      <c r="V1291">
        <f t="shared" si="386"/>
        <v>112.55</v>
      </c>
      <c r="W1291">
        <f t="shared" si="387"/>
        <v>151.90000000000055</v>
      </c>
      <c r="X1291" s="5">
        <f t="shared" si="388"/>
        <v>219.3</v>
      </c>
      <c r="Y1291">
        <f t="shared" si="389"/>
        <v>219.3</v>
      </c>
      <c r="Z1291">
        <f t="shared" si="390"/>
        <v>187.60000000000002</v>
      </c>
      <c r="AA1291">
        <f t="shared" si="391"/>
        <v>187.60000000000002</v>
      </c>
      <c r="AB1291">
        <f>IF(Z1291/X1291&lt;'model parameter'!$B$2,'model parameter'!$B$2,IF(Y1291/X1291&gt;'model parameter'!$B$1,'model parameter'!$B$1,AA1291/X1291))</f>
        <v>0.85544915640674879</v>
      </c>
      <c r="AC1291">
        <f t="shared" si="401"/>
        <v>90.545888239124181</v>
      </c>
      <c r="AD1291">
        <f t="shared" si="399"/>
        <v>16.154925473614611</v>
      </c>
      <c r="AF1291">
        <f t="shared" si="398"/>
        <v>0.85544915640674879</v>
      </c>
      <c r="AG1291">
        <f t="shared" si="392"/>
        <v>1</v>
      </c>
      <c r="AH1291" s="14">
        <f t="shared" si="393"/>
        <v>16505.704534988548</v>
      </c>
      <c r="AI1291">
        <f t="shared" si="394"/>
        <v>14012.558183231202</v>
      </c>
      <c r="AJ1291" s="14">
        <f t="shared" si="395"/>
        <v>-2493.1463517573466</v>
      </c>
      <c r="AK1291" s="14">
        <f t="shared" si="400"/>
        <v>153293.03574168275</v>
      </c>
      <c r="AL1291">
        <f t="shared" si="396"/>
        <v>0.84895244268595671</v>
      </c>
      <c r="AM1291">
        <f t="shared" si="402"/>
        <v>4.1899591863600889E-3</v>
      </c>
      <c r="AN1291" s="15">
        <f t="shared" si="397"/>
        <v>0</v>
      </c>
    </row>
    <row r="1292" spans="1:40" x14ac:dyDescent="0.25">
      <c r="A1292" s="2">
        <v>41400</v>
      </c>
      <c r="B1292" s="2">
        <v>41424</v>
      </c>
      <c r="C1292" t="s">
        <v>15</v>
      </c>
      <c r="D1292">
        <v>5900</v>
      </c>
      <c r="E1292">
        <v>60</v>
      </c>
      <c r="F1292">
        <v>79.599999999999994</v>
      </c>
      <c r="G1292">
        <v>58.15</v>
      </c>
      <c r="H1292">
        <v>61.25</v>
      </c>
      <c r="I1292" t="s">
        <v>16</v>
      </c>
      <c r="J1292">
        <v>124</v>
      </c>
      <c r="K1292">
        <v>136.25</v>
      </c>
      <c r="L1292">
        <v>105</v>
      </c>
      <c r="M1292">
        <v>127.55</v>
      </c>
      <c r="N1292">
        <v>5971.05</v>
      </c>
      <c r="O1292">
        <v>190.95</v>
      </c>
      <c r="P1292">
        <f>VLOOKUP($A1292,Sheet2!$A:$E,2,0)</f>
        <v>5944.9</v>
      </c>
      <c r="Q1292">
        <f>VLOOKUP($A1292,Sheet2!$A:$E,3,0)</f>
        <v>5976.5</v>
      </c>
      <c r="R1292">
        <f>VLOOKUP($A1292,Sheet2!$A:$E,4,0)</f>
        <v>5928.45</v>
      </c>
      <c r="S1292">
        <f>VLOOKUP($A1292,Sheet2!$A:$E,5,0)</f>
        <v>5971.05</v>
      </c>
      <c r="T1292">
        <f t="shared" si="384"/>
        <v>59.75</v>
      </c>
      <c r="U1292">
        <f t="shared" si="385"/>
        <v>76.550000000000182</v>
      </c>
      <c r="V1292">
        <f t="shared" si="386"/>
        <v>108.05000000000018</v>
      </c>
      <c r="W1292">
        <f t="shared" si="387"/>
        <v>134.64999999999964</v>
      </c>
      <c r="X1292" s="5">
        <f t="shared" si="388"/>
        <v>184</v>
      </c>
      <c r="Y1292">
        <f t="shared" si="389"/>
        <v>196</v>
      </c>
      <c r="Z1292">
        <f t="shared" si="390"/>
        <v>181.55000000000018</v>
      </c>
      <c r="AA1292">
        <f t="shared" si="391"/>
        <v>188.8</v>
      </c>
      <c r="AB1292">
        <f>IF(Z1292/X1292&lt;'model parameter'!$B$2,'model parameter'!$B$2,IF(Y1292/X1292&gt;'model parameter'!$B$1,'model parameter'!$B$1,AA1292/X1292))</f>
        <v>1.0260869565217392</v>
      </c>
      <c r="AC1292">
        <f t="shared" si="401"/>
        <v>92.907954888840464</v>
      </c>
      <c r="AD1292">
        <f t="shared" si="399"/>
        <v>16.181012430136349</v>
      </c>
      <c r="AF1292">
        <f t="shared" si="398"/>
        <v>0.98668478260869663</v>
      </c>
      <c r="AG1292">
        <f t="shared" si="392"/>
        <v>1.0652173913043479</v>
      </c>
      <c r="AH1292" s="14">
        <f t="shared" si="393"/>
        <v>13856.433323124</v>
      </c>
      <c r="AI1292">
        <f t="shared" si="394"/>
        <v>14102.492664505598</v>
      </c>
      <c r="AJ1292" s="14">
        <f t="shared" si="395"/>
        <v>246.05934138159864</v>
      </c>
      <c r="AK1292" s="14">
        <f t="shared" si="400"/>
        <v>153539.09508306434</v>
      </c>
      <c r="AL1292">
        <f t="shared" si="396"/>
        <v>1.0177577689470036</v>
      </c>
      <c r="AM1292">
        <f t="shared" si="402"/>
        <v>4.2643635134888471E-3</v>
      </c>
      <c r="AN1292" s="15">
        <f t="shared" si="397"/>
        <v>0</v>
      </c>
    </row>
    <row r="1293" spans="1:40" x14ac:dyDescent="0.25">
      <c r="A1293" s="2">
        <v>41401</v>
      </c>
      <c r="B1293" s="2">
        <v>41424</v>
      </c>
      <c r="C1293" t="s">
        <v>15</v>
      </c>
      <c r="D1293">
        <v>5900</v>
      </c>
      <c r="E1293">
        <v>56.8</v>
      </c>
      <c r="F1293">
        <v>56.8</v>
      </c>
      <c r="G1293">
        <v>39.799999999999997</v>
      </c>
      <c r="H1293">
        <v>40.9</v>
      </c>
      <c r="I1293" t="s">
        <v>16</v>
      </c>
      <c r="J1293">
        <v>136</v>
      </c>
      <c r="K1293">
        <v>191.5</v>
      </c>
      <c r="L1293">
        <v>136</v>
      </c>
      <c r="M1293">
        <v>185.7</v>
      </c>
      <c r="N1293">
        <v>6043.55</v>
      </c>
      <c r="O1293">
        <v>190.95</v>
      </c>
      <c r="P1293">
        <f>VLOOKUP($A1293,Sheet2!$A:$E,2,0)</f>
        <v>5983.45</v>
      </c>
      <c r="Q1293">
        <f>VLOOKUP($A1293,Sheet2!$A:$E,3,0)</f>
        <v>6050.5</v>
      </c>
      <c r="R1293">
        <f>VLOOKUP($A1293,Sheet2!$A:$E,4,0)</f>
        <v>5982.95</v>
      </c>
      <c r="S1293">
        <f>VLOOKUP($A1293,Sheet2!$A:$E,5,0)</f>
        <v>6043.55</v>
      </c>
      <c r="T1293">
        <f t="shared" si="384"/>
        <v>41</v>
      </c>
      <c r="U1293">
        <f t="shared" si="385"/>
        <v>53.050000000000182</v>
      </c>
      <c r="V1293">
        <f t="shared" si="386"/>
        <v>139.75</v>
      </c>
      <c r="W1293">
        <f t="shared" si="387"/>
        <v>190.30000000000018</v>
      </c>
      <c r="X1293" s="5">
        <f t="shared" si="388"/>
        <v>192.8</v>
      </c>
      <c r="Y1293">
        <f t="shared" si="389"/>
        <v>232.5</v>
      </c>
      <c r="Z1293">
        <f t="shared" si="390"/>
        <v>189.05000000000018</v>
      </c>
      <c r="AA1293">
        <f t="shared" si="391"/>
        <v>226.6</v>
      </c>
      <c r="AB1293">
        <f>IF(Z1293/X1293&lt;'model parameter'!$B$2,'model parameter'!$B$2,IF(Y1293/X1293&gt;'model parameter'!$B$1,'model parameter'!$B$1,AA1293/X1293))</f>
        <v>1.1100000000000001</v>
      </c>
      <c r="AC1293">
        <f t="shared" si="401"/>
        <v>103.12782992661292</v>
      </c>
      <c r="AD1293">
        <f t="shared" si="399"/>
        <v>16.291012430136348</v>
      </c>
      <c r="AF1293">
        <f t="shared" si="398"/>
        <v>0.98054979253112118</v>
      </c>
      <c r="AG1293">
        <f t="shared" si="392"/>
        <v>1.2059128630705394</v>
      </c>
      <c r="AH1293" s="14">
        <f t="shared" si="393"/>
        <v>14516.874871690799</v>
      </c>
      <c r="AI1293">
        <f t="shared" si="394"/>
        <v>15991.716334476496</v>
      </c>
      <c r="AJ1293" s="14">
        <f t="shared" si="395"/>
        <v>1474.8414627856964</v>
      </c>
      <c r="AK1293" s="14">
        <f t="shared" si="400"/>
        <v>155013.93654585004</v>
      </c>
      <c r="AL1293">
        <f t="shared" si="396"/>
        <v>1.1015949697039662</v>
      </c>
      <c r="AM1293">
        <f t="shared" si="402"/>
        <v>4.6976013954484457E-3</v>
      </c>
      <c r="AN1293" s="15">
        <f t="shared" si="397"/>
        <v>0</v>
      </c>
    </row>
    <row r="1294" spans="1:40" x14ac:dyDescent="0.25">
      <c r="A1294" s="2">
        <v>41402</v>
      </c>
      <c r="B1294" s="2">
        <v>41424</v>
      </c>
      <c r="C1294" t="s">
        <v>15</v>
      </c>
      <c r="D1294">
        <v>5900</v>
      </c>
      <c r="E1294">
        <v>39.700000000000003</v>
      </c>
      <c r="F1294">
        <v>48.75</v>
      </c>
      <c r="G1294">
        <v>33.799999999999997</v>
      </c>
      <c r="H1294">
        <v>36.200000000000003</v>
      </c>
      <c r="I1294" t="s">
        <v>16</v>
      </c>
      <c r="J1294">
        <v>199.2</v>
      </c>
      <c r="K1294">
        <v>219.25</v>
      </c>
      <c r="L1294">
        <v>171.15</v>
      </c>
      <c r="M1294">
        <v>208.05</v>
      </c>
      <c r="N1294">
        <v>6069.3</v>
      </c>
      <c r="O1294">
        <v>190.95</v>
      </c>
      <c r="P1294">
        <f>VLOOKUP($A1294,Sheet2!$A:$E,2,0)</f>
        <v>6064.15</v>
      </c>
      <c r="Q1294">
        <f>VLOOKUP($A1294,Sheet2!$A:$E,3,0)</f>
        <v>6083.55</v>
      </c>
      <c r="R1294">
        <f>VLOOKUP($A1294,Sheet2!$A:$E,4,0)</f>
        <v>6024.95</v>
      </c>
      <c r="S1294">
        <f>VLOOKUP($A1294,Sheet2!$A:$E,5,0)</f>
        <v>6069.3</v>
      </c>
      <c r="T1294">
        <f t="shared" si="384"/>
        <v>35.699999999999818</v>
      </c>
      <c r="U1294">
        <f t="shared" si="385"/>
        <v>46.199999999999818</v>
      </c>
      <c r="V1294">
        <f t="shared" si="386"/>
        <v>173.69999999999982</v>
      </c>
      <c r="W1294">
        <f t="shared" si="387"/>
        <v>217.35000000000036</v>
      </c>
      <c r="X1294" s="5">
        <f t="shared" si="388"/>
        <v>238.89999999999998</v>
      </c>
      <c r="Y1294">
        <f t="shared" si="389"/>
        <v>254.94999999999982</v>
      </c>
      <c r="Z1294">
        <f t="shared" si="390"/>
        <v>217.34999999999982</v>
      </c>
      <c r="AA1294">
        <f t="shared" si="391"/>
        <v>244.25</v>
      </c>
      <c r="AB1294">
        <f>IF(Z1294/X1294&lt;'model parameter'!$B$2,'model parameter'!$B$2,IF(Y1294/X1294&gt;'model parameter'!$B$1,'model parameter'!$B$1,AA1294/X1294))</f>
        <v>1.0223943072415238</v>
      </c>
      <c r="AC1294">
        <f t="shared" si="401"/>
        <v>105.43730623514111</v>
      </c>
      <c r="AD1294">
        <f t="shared" si="399"/>
        <v>16.313406737377871</v>
      </c>
      <c r="AF1294">
        <f t="shared" si="398"/>
        <v>0.90979489326077789</v>
      </c>
      <c r="AG1294">
        <f t="shared" si="392"/>
        <v>1.0671829217245703</v>
      </c>
      <c r="AH1294" s="14">
        <f t="shared" si="393"/>
        <v>17976.687984069147</v>
      </c>
      <c r="AI1294">
        <f t="shared" si="394"/>
        <v>18258.215153393499</v>
      </c>
      <c r="AJ1294" s="14">
        <f t="shared" si="395"/>
        <v>281.52716932435214</v>
      </c>
      <c r="AK1294" s="14">
        <f t="shared" si="400"/>
        <v>155295.46371517438</v>
      </c>
      <c r="AL1294">
        <f t="shared" si="396"/>
        <v>1.0156606806311508</v>
      </c>
      <c r="AM1294">
        <f t="shared" si="402"/>
        <v>4.7711690306350123E-3</v>
      </c>
      <c r="AN1294" s="15">
        <f t="shared" si="397"/>
        <v>0</v>
      </c>
    </row>
    <row r="1295" spans="1:40" x14ac:dyDescent="0.25">
      <c r="A1295" s="2">
        <v>41403</v>
      </c>
      <c r="B1295" s="2">
        <v>41424</v>
      </c>
      <c r="C1295" t="s">
        <v>15</v>
      </c>
      <c r="D1295">
        <v>5900</v>
      </c>
      <c r="E1295">
        <v>34.4</v>
      </c>
      <c r="F1295">
        <v>42.8</v>
      </c>
      <c r="G1295">
        <v>33.35</v>
      </c>
      <c r="H1295">
        <v>40.9</v>
      </c>
      <c r="I1295" t="s">
        <v>16</v>
      </c>
      <c r="J1295">
        <v>211.2</v>
      </c>
      <c r="K1295">
        <v>215.6</v>
      </c>
      <c r="L1295">
        <v>176.9</v>
      </c>
      <c r="M1295">
        <v>182.4</v>
      </c>
      <c r="N1295">
        <v>6050.15</v>
      </c>
      <c r="O1295">
        <v>190.95</v>
      </c>
      <c r="P1295">
        <f>VLOOKUP($A1295,Sheet2!$A:$E,2,0)</f>
        <v>6078.35</v>
      </c>
      <c r="Q1295">
        <f>VLOOKUP($A1295,Sheet2!$A:$E,3,0)</f>
        <v>6084.7</v>
      </c>
      <c r="R1295">
        <f>VLOOKUP($A1295,Sheet2!$A:$E,4,0)</f>
        <v>6040.45</v>
      </c>
      <c r="S1295">
        <f>VLOOKUP($A1295,Sheet2!$A:$E,5,0)</f>
        <v>6050.15</v>
      </c>
      <c r="T1295">
        <f t="shared" si="384"/>
        <v>33.35</v>
      </c>
      <c r="U1295">
        <f t="shared" si="385"/>
        <v>36.449999999999818</v>
      </c>
      <c r="V1295">
        <f t="shared" si="386"/>
        <v>183.25</v>
      </c>
      <c r="W1295">
        <f t="shared" si="387"/>
        <v>215.6</v>
      </c>
      <c r="X1295" s="5">
        <f t="shared" si="388"/>
        <v>245.6</v>
      </c>
      <c r="Y1295">
        <f t="shared" si="389"/>
        <v>248.95</v>
      </c>
      <c r="Z1295">
        <f t="shared" si="390"/>
        <v>213.34999999999982</v>
      </c>
      <c r="AA1295">
        <f t="shared" si="391"/>
        <v>223.3</v>
      </c>
      <c r="AB1295">
        <f>IF(Z1295/X1295&lt;'model parameter'!$B$2,'model parameter'!$B$2,IF(Y1295/X1295&gt;'model parameter'!$B$1,'model parameter'!$B$1,AA1295/X1295))</f>
        <v>0.90920195439739415</v>
      </c>
      <c r="AC1295">
        <f t="shared" si="401"/>
        <v>95.863804895386849</v>
      </c>
      <c r="AD1295">
        <f t="shared" si="399"/>
        <v>16.222608691775264</v>
      </c>
      <c r="AF1295">
        <f t="shared" si="398"/>
        <v>0.86868892508143247</v>
      </c>
      <c r="AG1295">
        <f t="shared" si="392"/>
        <v>1.0136400651465798</v>
      </c>
      <c r="AH1295" s="14">
        <f t="shared" si="393"/>
        <v>18479.524163091599</v>
      </c>
      <c r="AI1295">
        <f t="shared" si="394"/>
        <v>16688.109001144596</v>
      </c>
      <c r="AJ1295" s="14">
        <f t="shared" si="395"/>
        <v>-1791.4151619470031</v>
      </c>
      <c r="AK1295" s="14">
        <f t="shared" si="400"/>
        <v>153504.04855322739</v>
      </c>
      <c r="AL1295">
        <f t="shared" si="396"/>
        <v>0.90305945401316534</v>
      </c>
      <c r="AM1295">
        <f t="shared" si="402"/>
        <v>4.3086492998097772E-3</v>
      </c>
      <c r="AN1295" s="15">
        <f t="shared" si="397"/>
        <v>0</v>
      </c>
    </row>
    <row r="1296" spans="1:40" x14ac:dyDescent="0.25">
      <c r="A1296" s="2">
        <v>41404</v>
      </c>
      <c r="B1296" s="2">
        <v>41424</v>
      </c>
      <c r="C1296" t="s">
        <v>15</v>
      </c>
      <c r="D1296">
        <v>5900</v>
      </c>
      <c r="E1296">
        <v>40.5</v>
      </c>
      <c r="F1296">
        <v>41</v>
      </c>
      <c r="G1296">
        <v>26.65</v>
      </c>
      <c r="H1296">
        <v>28.25</v>
      </c>
      <c r="I1296" t="s">
        <v>16</v>
      </c>
      <c r="J1296">
        <v>189.35</v>
      </c>
      <c r="K1296">
        <v>238.7</v>
      </c>
      <c r="L1296">
        <v>181.5</v>
      </c>
      <c r="M1296">
        <v>230.5</v>
      </c>
      <c r="N1296">
        <v>6094.75</v>
      </c>
      <c r="O1296">
        <v>190.95</v>
      </c>
      <c r="P1296">
        <f>VLOOKUP($A1296,Sheet2!$A:$E,2,0)</f>
        <v>6046.25</v>
      </c>
      <c r="Q1296">
        <f>VLOOKUP($A1296,Sheet2!$A:$E,3,0)</f>
        <v>6105.3</v>
      </c>
      <c r="R1296">
        <f>VLOOKUP($A1296,Sheet2!$A:$E,4,0)</f>
        <v>6045.6</v>
      </c>
      <c r="S1296">
        <f>VLOOKUP($A1296,Sheet2!$A:$E,5,0)</f>
        <v>6094.75</v>
      </c>
      <c r="T1296">
        <f t="shared" si="384"/>
        <v>33.399999999999636</v>
      </c>
      <c r="U1296">
        <f t="shared" si="385"/>
        <v>35.899999999999636</v>
      </c>
      <c r="V1296">
        <f t="shared" si="386"/>
        <v>186.60000000000036</v>
      </c>
      <c r="W1296">
        <f t="shared" si="387"/>
        <v>231.94999999999982</v>
      </c>
      <c r="X1296" s="5">
        <f t="shared" si="388"/>
        <v>229.85</v>
      </c>
      <c r="Y1296">
        <f t="shared" si="389"/>
        <v>272.09999999999962</v>
      </c>
      <c r="Z1296">
        <f t="shared" si="390"/>
        <v>217.39999999999964</v>
      </c>
      <c r="AA1296">
        <f t="shared" si="391"/>
        <v>258.75</v>
      </c>
      <c r="AB1296">
        <f>IF(Z1296/X1296&lt;'model parameter'!$B$2,'model parameter'!$B$2,IF(Y1296/X1296&gt;'model parameter'!$B$1,'model parameter'!$B$1,AA1296/X1296))</f>
        <v>1.1100000000000001</v>
      </c>
      <c r="AC1296">
        <f t="shared" si="401"/>
        <v>106.40882343387941</v>
      </c>
      <c r="AD1296">
        <f t="shared" si="399"/>
        <v>16.332608691775263</v>
      </c>
      <c r="AF1296">
        <f t="shared" si="398"/>
        <v>0.945834239721556</v>
      </c>
      <c r="AG1296">
        <f t="shared" si="392"/>
        <v>1.1838155318686083</v>
      </c>
      <c r="AH1296" s="14">
        <f t="shared" si="393"/>
        <v>17297.483891508975</v>
      </c>
      <c r="AI1296">
        <f t="shared" si="394"/>
        <v>19073.883425851775</v>
      </c>
      <c r="AJ1296" s="14">
        <f t="shared" si="395"/>
        <v>1776.3995343427996</v>
      </c>
      <c r="AK1296" s="14">
        <f t="shared" si="400"/>
        <v>155280.4480875702</v>
      </c>
      <c r="AL1296">
        <f t="shared" si="396"/>
        <v>1.1026969902376844</v>
      </c>
      <c r="AM1296">
        <f t="shared" si="402"/>
        <v>4.7511346148899477E-3</v>
      </c>
      <c r="AN1296" s="15">
        <f t="shared" si="397"/>
        <v>0</v>
      </c>
    </row>
    <row r="1297" spans="1:40" x14ac:dyDescent="0.25">
      <c r="A1297" s="2">
        <v>41405</v>
      </c>
      <c r="B1297" s="2">
        <v>41424</v>
      </c>
      <c r="C1297" t="s">
        <v>15</v>
      </c>
      <c r="D1297">
        <v>5900</v>
      </c>
      <c r="E1297">
        <v>29.2</v>
      </c>
      <c r="F1297">
        <v>29.7</v>
      </c>
      <c r="G1297">
        <v>23</v>
      </c>
      <c r="H1297">
        <v>25.25</v>
      </c>
      <c r="I1297" t="s">
        <v>16</v>
      </c>
      <c r="J1297">
        <v>223.2</v>
      </c>
      <c r="K1297">
        <v>250</v>
      </c>
      <c r="L1297">
        <v>223.2</v>
      </c>
      <c r="M1297">
        <v>240.55</v>
      </c>
      <c r="N1297">
        <v>6107.25</v>
      </c>
      <c r="O1297">
        <v>190.95</v>
      </c>
      <c r="P1297">
        <f>VLOOKUP($A1297,Sheet2!$A:$E,2,0)</f>
        <v>6088.2</v>
      </c>
      <c r="Q1297">
        <f>VLOOKUP($A1297,Sheet2!$A:$E,3,0)</f>
        <v>6114.55</v>
      </c>
      <c r="R1297">
        <f>VLOOKUP($A1297,Sheet2!$A:$E,4,0)</f>
        <v>6084.15</v>
      </c>
      <c r="S1297">
        <f>VLOOKUP($A1297,Sheet2!$A:$E,5,0)</f>
        <v>6107.25</v>
      </c>
      <c r="T1297">
        <f t="shared" si="384"/>
        <v>35.449999999999818</v>
      </c>
      <c r="U1297">
        <f t="shared" si="385"/>
        <v>29.7</v>
      </c>
      <c r="V1297">
        <f t="shared" si="386"/>
        <v>223.2</v>
      </c>
      <c r="W1297">
        <f t="shared" si="387"/>
        <v>237.55000000000018</v>
      </c>
      <c r="X1297" s="5">
        <f t="shared" si="388"/>
        <v>252.39999999999998</v>
      </c>
      <c r="Y1297">
        <f t="shared" si="389"/>
        <v>285.44999999999982</v>
      </c>
      <c r="Z1297">
        <f t="shared" si="390"/>
        <v>252.39999999999998</v>
      </c>
      <c r="AA1297">
        <f t="shared" si="391"/>
        <v>265.8</v>
      </c>
      <c r="AB1297">
        <f>IF(Z1297/X1297&lt;'model parameter'!$B$2,'model parameter'!$B$2,IF(Y1297/X1297&gt;'model parameter'!$B$1,'model parameter'!$B$1,AA1297/X1297))</f>
        <v>1.1100000000000001</v>
      </c>
      <c r="AC1297">
        <f t="shared" si="401"/>
        <v>118.11379401160615</v>
      </c>
      <c r="AD1297">
        <f t="shared" si="399"/>
        <v>16.442608691775263</v>
      </c>
      <c r="AF1297">
        <f t="shared" si="398"/>
        <v>1</v>
      </c>
      <c r="AG1297">
        <f t="shared" si="392"/>
        <v>1.1309429477020596</v>
      </c>
      <c r="AH1297" s="14">
        <f t="shared" si="393"/>
        <v>18989.865359711399</v>
      </c>
      <c r="AI1297">
        <f t="shared" si="394"/>
        <v>20949.804287134168</v>
      </c>
      <c r="AJ1297" s="14">
        <f t="shared" si="395"/>
        <v>1959.9389274227688</v>
      </c>
      <c r="AK1297" s="14">
        <f t="shared" si="400"/>
        <v>157240.38701499297</v>
      </c>
      <c r="AL1297">
        <f t="shared" si="396"/>
        <v>1.1032097326809354</v>
      </c>
      <c r="AM1297">
        <f t="shared" si="402"/>
        <v>5.241497948423878E-3</v>
      </c>
      <c r="AN1297" s="15">
        <f t="shared" si="397"/>
        <v>0</v>
      </c>
    </row>
    <row r="1298" spans="1:40" s="9" customFormat="1" x14ac:dyDescent="0.25">
      <c r="A1298" s="7">
        <v>41407</v>
      </c>
      <c r="B1298" s="7">
        <v>41424</v>
      </c>
      <c r="C1298" t="s">
        <v>15</v>
      </c>
      <c r="D1298">
        <v>5900</v>
      </c>
      <c r="E1298">
        <v>27.5</v>
      </c>
      <c r="F1298">
        <v>52.85</v>
      </c>
      <c r="G1298">
        <v>26.2</v>
      </c>
      <c r="H1298">
        <v>50.95</v>
      </c>
      <c r="I1298" t="s">
        <v>16</v>
      </c>
      <c r="J1298">
        <v>235</v>
      </c>
      <c r="K1298">
        <v>235</v>
      </c>
      <c r="L1298">
        <v>135.05000000000001</v>
      </c>
      <c r="M1298">
        <v>142.55000000000001</v>
      </c>
      <c r="N1298">
        <v>5980.45</v>
      </c>
      <c r="O1298">
        <v>190.95</v>
      </c>
      <c r="P1298">
        <f>VLOOKUP($A1298,Sheet2!$A:$E,2,0)</f>
        <v>6098.2</v>
      </c>
      <c r="Q1298">
        <f>VLOOKUP($A1298,Sheet2!$A:$E,3,0)</f>
        <v>6104.95</v>
      </c>
      <c r="R1298">
        <f>VLOOKUP($A1298,Sheet2!$A:$E,4,0)</f>
        <v>5972.9</v>
      </c>
      <c r="S1298">
        <f>VLOOKUP($A1298,Sheet2!$A:$E,5,0)</f>
        <v>5980.45</v>
      </c>
      <c r="T1298">
        <f t="shared" si="384"/>
        <v>30.050000000000182</v>
      </c>
      <c r="U1298">
        <f t="shared" si="385"/>
        <v>52.85</v>
      </c>
      <c r="V1298">
        <f t="shared" si="386"/>
        <v>135.05000000000001</v>
      </c>
      <c r="W1298">
        <f t="shared" si="387"/>
        <v>231.14999999999964</v>
      </c>
      <c r="X1298" s="8">
        <f t="shared" si="388"/>
        <v>262.5</v>
      </c>
      <c r="Y1298" s="9">
        <f t="shared" si="389"/>
        <v>265.05000000000018</v>
      </c>
      <c r="Z1298" s="9">
        <f t="shared" si="390"/>
        <v>187.9</v>
      </c>
      <c r="AA1298" s="9">
        <f t="shared" si="391"/>
        <v>193.5</v>
      </c>
      <c r="AB1298">
        <f>IF(Z1298/X1298&lt;'model parameter'!$B$2,'model parameter'!$B$2,IF(Y1298/X1298&gt;'model parameter'!$B$1,'model parameter'!$B$1,AA1298/X1298))</f>
        <v>0.7371428571428571</v>
      </c>
      <c r="AC1298" s="9">
        <f t="shared" si="401"/>
        <v>87.066739585698244</v>
      </c>
      <c r="AD1298">
        <f t="shared" si="399"/>
        <v>16.179751548918119</v>
      </c>
      <c r="AE1298" s="9">
        <f>WEEKDAY(A1298)</f>
        <v>2</v>
      </c>
      <c r="AF1298">
        <f t="shared" si="398"/>
        <v>0.71580952380952378</v>
      </c>
      <c r="AG1298">
        <f t="shared" si="392"/>
        <v>1.0097142857142865</v>
      </c>
      <c r="AH1298" s="14">
        <f t="shared" si="393"/>
        <v>19747.872137043749</v>
      </c>
      <c r="AI1298">
        <f t="shared" si="394"/>
        <v>14454.736049497</v>
      </c>
      <c r="AJ1298" s="14">
        <f t="shared" si="395"/>
        <v>-5293.136087546749</v>
      </c>
      <c r="AK1298" s="14">
        <f t="shared" si="400"/>
        <v>151947.25092744624</v>
      </c>
      <c r="AL1298">
        <f t="shared" si="396"/>
        <v>0.73196423134532562</v>
      </c>
      <c r="AM1298" s="9">
        <f t="shared" si="402"/>
        <v>3.8365890169161851E-3</v>
      </c>
      <c r="AN1298" s="15">
        <f t="shared" si="397"/>
        <v>0</v>
      </c>
    </row>
    <row r="1299" spans="1:40" x14ac:dyDescent="0.25">
      <c r="A1299" s="2">
        <v>41408</v>
      </c>
      <c r="B1299" s="2">
        <v>41424</v>
      </c>
      <c r="C1299" t="s">
        <v>15</v>
      </c>
      <c r="D1299">
        <v>5900</v>
      </c>
      <c r="E1299">
        <v>47.15</v>
      </c>
      <c r="F1299">
        <v>55</v>
      </c>
      <c r="G1299">
        <v>37.65</v>
      </c>
      <c r="H1299">
        <v>43.85</v>
      </c>
      <c r="I1299" t="s">
        <v>16</v>
      </c>
      <c r="J1299">
        <v>142.1</v>
      </c>
      <c r="K1299">
        <v>173.6</v>
      </c>
      <c r="L1299">
        <v>130.94999999999999</v>
      </c>
      <c r="M1299">
        <v>145.9</v>
      </c>
      <c r="N1299">
        <v>5995.4</v>
      </c>
      <c r="O1299">
        <v>190.95</v>
      </c>
      <c r="P1299">
        <f>VLOOKUP($A1299,Sheet2!$A:$E,2,0)</f>
        <v>5989.7</v>
      </c>
      <c r="Q1299">
        <f>VLOOKUP($A1299,Sheet2!$A:$E,3,0)</f>
        <v>6026.2</v>
      </c>
      <c r="R1299">
        <f>VLOOKUP($A1299,Sheet2!$A:$E,4,0)</f>
        <v>5970.05</v>
      </c>
      <c r="S1299">
        <f>VLOOKUP($A1299,Sheet2!$A:$E,5,0)</f>
        <v>5995.4</v>
      </c>
      <c r="T1299">
        <f t="shared" si="384"/>
        <v>47.400000000000546</v>
      </c>
      <c r="U1299">
        <f t="shared" si="385"/>
        <v>55</v>
      </c>
      <c r="V1299">
        <f t="shared" si="386"/>
        <v>130.94999999999999</v>
      </c>
      <c r="W1299">
        <f t="shared" si="387"/>
        <v>163.84999999999945</v>
      </c>
      <c r="X1299" s="5">
        <f t="shared" si="388"/>
        <v>189.25</v>
      </c>
      <c r="Y1299">
        <f t="shared" si="389"/>
        <v>221.00000000000054</v>
      </c>
      <c r="Z1299">
        <f t="shared" si="390"/>
        <v>185.95</v>
      </c>
      <c r="AA1299">
        <f t="shared" si="391"/>
        <v>189.75</v>
      </c>
      <c r="AB1299">
        <f>IF(Z1299/X1299&lt;'model parameter'!$B$2,'model parameter'!$B$2,IF(Y1299/X1299&gt;'model parameter'!$B$1,'model parameter'!$B$1,AA1299/X1299))</f>
        <v>1.1100000000000001</v>
      </c>
      <c r="AC1299">
        <f t="shared" si="401"/>
        <v>96.644080940125065</v>
      </c>
      <c r="AD1299">
        <f t="shared" si="399"/>
        <v>16.289751548918119</v>
      </c>
      <c r="AF1299">
        <f t="shared" si="398"/>
        <v>0.98256274768824303</v>
      </c>
      <c r="AG1299">
        <f t="shared" si="392"/>
        <v>1.1677675033025128</v>
      </c>
      <c r="AH1299" s="14">
        <f t="shared" si="393"/>
        <v>14250.446746984875</v>
      </c>
      <c r="AI1299">
        <f t="shared" si="394"/>
        <v>15696.393981591686</v>
      </c>
      <c r="AJ1299" s="14">
        <f t="shared" si="395"/>
        <v>1445.9472346068105</v>
      </c>
      <c r="AK1299" s="14">
        <f t="shared" si="400"/>
        <v>153393.19816205304</v>
      </c>
      <c r="AL1299">
        <f t="shared" si="396"/>
        <v>1.1014668003241894</v>
      </c>
      <c r="AM1299">
        <f t="shared" si="402"/>
        <v>4.2258754286215979E-3</v>
      </c>
      <c r="AN1299" s="15">
        <f t="shared" si="397"/>
        <v>0</v>
      </c>
    </row>
    <row r="1300" spans="1:40" x14ac:dyDescent="0.25">
      <c r="A1300" s="2">
        <v>41409</v>
      </c>
      <c r="B1300" s="2">
        <v>41424</v>
      </c>
      <c r="C1300" t="s">
        <v>15</v>
      </c>
      <c r="D1300">
        <v>5900</v>
      </c>
      <c r="E1300">
        <v>36.85</v>
      </c>
      <c r="F1300">
        <v>37</v>
      </c>
      <c r="G1300">
        <v>18.55</v>
      </c>
      <c r="H1300">
        <v>19.649999999999999</v>
      </c>
      <c r="I1300" t="s">
        <v>16</v>
      </c>
      <c r="J1300">
        <v>161.19999999999999</v>
      </c>
      <c r="K1300">
        <v>283.8</v>
      </c>
      <c r="L1300">
        <v>161.19999999999999</v>
      </c>
      <c r="M1300">
        <v>277.85000000000002</v>
      </c>
      <c r="N1300">
        <v>6146.75</v>
      </c>
      <c r="O1300">
        <v>190.95</v>
      </c>
      <c r="P1300">
        <f>VLOOKUP($A1300,Sheet2!$A:$E,2,0)</f>
        <v>6018.85</v>
      </c>
      <c r="Q1300">
        <f>VLOOKUP($A1300,Sheet2!$A:$E,3,0)</f>
        <v>6157.1</v>
      </c>
      <c r="R1300">
        <f>VLOOKUP($A1300,Sheet2!$A:$E,4,0)</f>
        <v>6018.85</v>
      </c>
      <c r="S1300">
        <f>VLOOKUP($A1300,Sheet2!$A:$E,5,0)</f>
        <v>6146.75</v>
      </c>
      <c r="T1300">
        <f t="shared" si="384"/>
        <v>26.699999999999818</v>
      </c>
      <c r="U1300">
        <f t="shared" si="385"/>
        <v>37</v>
      </c>
      <c r="V1300">
        <f t="shared" si="386"/>
        <v>161.19999999999999</v>
      </c>
      <c r="W1300">
        <f t="shared" si="387"/>
        <v>275.65000000000055</v>
      </c>
      <c r="X1300" s="5">
        <f t="shared" si="388"/>
        <v>198.04999999999998</v>
      </c>
      <c r="Y1300">
        <f t="shared" si="389"/>
        <v>310.49999999999983</v>
      </c>
      <c r="Z1300">
        <f t="shared" si="390"/>
        <v>198.04999999999998</v>
      </c>
      <c r="AA1300">
        <f t="shared" si="391"/>
        <v>297.5</v>
      </c>
      <c r="AB1300">
        <f>IF(Z1300/X1300&lt;'model parameter'!$B$2,'model parameter'!$B$2,IF(Y1300/X1300&gt;'model parameter'!$B$1,'model parameter'!$B$1,AA1300/X1300))</f>
        <v>1.1100000000000001</v>
      </c>
      <c r="AC1300">
        <f t="shared" si="401"/>
        <v>107.27492984353883</v>
      </c>
      <c r="AD1300">
        <f t="shared" si="399"/>
        <v>16.399751548918118</v>
      </c>
      <c r="AF1300">
        <f t="shared" si="398"/>
        <v>1</v>
      </c>
      <c r="AG1300">
        <f t="shared" si="392"/>
        <v>1.5677859126483205</v>
      </c>
      <c r="AH1300" s="14">
        <f t="shared" si="393"/>
        <v>14910.888295551673</v>
      </c>
      <c r="AI1300">
        <f t="shared" si="394"/>
        <v>16428.460659165296</v>
      </c>
      <c r="AJ1300" s="14">
        <f t="shared" si="395"/>
        <v>1517.5723636136227</v>
      </c>
      <c r="AK1300" s="14">
        <f t="shared" si="400"/>
        <v>154910.77052566665</v>
      </c>
      <c r="AL1300">
        <f t="shared" si="396"/>
        <v>1.101776120478775</v>
      </c>
      <c r="AM1300">
        <f t="shared" si="402"/>
        <v>4.6559686353732851E-3</v>
      </c>
      <c r="AN1300" s="15">
        <f t="shared" si="397"/>
        <v>0</v>
      </c>
    </row>
    <row r="1301" spans="1:40" x14ac:dyDescent="0.25">
      <c r="A1301" s="2">
        <v>41410</v>
      </c>
      <c r="B1301" s="2">
        <v>41424</v>
      </c>
      <c r="C1301" t="s">
        <v>15</v>
      </c>
      <c r="D1301">
        <v>5900</v>
      </c>
      <c r="E1301">
        <v>22</v>
      </c>
      <c r="F1301">
        <v>22.55</v>
      </c>
      <c r="G1301">
        <v>14.1</v>
      </c>
      <c r="H1301">
        <v>15.7</v>
      </c>
      <c r="I1301" t="s">
        <v>16</v>
      </c>
      <c r="J1301">
        <v>269.45</v>
      </c>
      <c r="K1301">
        <v>310</v>
      </c>
      <c r="L1301">
        <v>262.55</v>
      </c>
      <c r="M1301">
        <v>292.60000000000002</v>
      </c>
      <c r="N1301">
        <v>6169.9</v>
      </c>
      <c r="O1301">
        <v>190.95</v>
      </c>
      <c r="P1301">
        <f>VLOOKUP($A1301,Sheet2!$A:$E,2,0)</f>
        <v>6128.25</v>
      </c>
      <c r="Q1301">
        <f>VLOOKUP($A1301,Sheet2!$A:$E,3,0)</f>
        <v>6187.3</v>
      </c>
      <c r="R1301">
        <f>VLOOKUP($A1301,Sheet2!$A:$E,4,0)</f>
        <v>6128.25</v>
      </c>
      <c r="S1301">
        <f>VLOOKUP($A1301,Sheet2!$A:$E,5,0)</f>
        <v>6169.9</v>
      </c>
      <c r="T1301">
        <f t="shared" si="384"/>
        <v>22.699999999999818</v>
      </c>
      <c r="U1301">
        <f t="shared" si="385"/>
        <v>22.55</v>
      </c>
      <c r="V1301">
        <f t="shared" si="386"/>
        <v>262.55</v>
      </c>
      <c r="W1301">
        <f t="shared" si="387"/>
        <v>301.40000000000055</v>
      </c>
      <c r="X1301" s="5">
        <f t="shared" si="388"/>
        <v>291.45</v>
      </c>
      <c r="Y1301">
        <f t="shared" si="389"/>
        <v>332.69999999999982</v>
      </c>
      <c r="Z1301">
        <f t="shared" si="390"/>
        <v>285.10000000000002</v>
      </c>
      <c r="AA1301">
        <f t="shared" si="391"/>
        <v>308.3</v>
      </c>
      <c r="AB1301">
        <f>IF(Z1301/X1301&lt;'model parameter'!$B$2,'model parameter'!$B$2,IF(Y1301/X1301&gt;'model parameter'!$B$1,'model parameter'!$B$1,AA1301/X1301))</f>
        <v>1.1100000000000001</v>
      </c>
      <c r="AC1301">
        <f t="shared" si="401"/>
        <v>119.07517212632811</v>
      </c>
      <c r="AD1301">
        <f t="shared" si="399"/>
        <v>16.509751548918118</v>
      </c>
      <c r="AF1301">
        <f t="shared" si="398"/>
        <v>0.97821238634414143</v>
      </c>
      <c r="AG1301">
        <f t="shared" si="392"/>
        <v>1.1415337107565615</v>
      </c>
      <c r="AH1301" s="14">
        <f t="shared" si="393"/>
        <v>21920.574731476572</v>
      </c>
      <c r="AI1301">
        <f t="shared" si="394"/>
        <v>24198.350168867091</v>
      </c>
      <c r="AJ1301" s="14">
        <f t="shared" si="395"/>
        <v>2277.7754373905191</v>
      </c>
      <c r="AK1301" s="14">
        <f t="shared" si="400"/>
        <v>157188.54596305717</v>
      </c>
      <c r="AL1301">
        <f t="shared" si="396"/>
        <v>1.1039103885410348</v>
      </c>
      <c r="AM1301">
        <f t="shared" si="402"/>
        <v>5.1397721453097954E-3</v>
      </c>
      <c r="AN1301" s="15">
        <f t="shared" si="397"/>
        <v>0</v>
      </c>
    </row>
    <row r="1302" spans="1:40" x14ac:dyDescent="0.25">
      <c r="A1302" s="2">
        <v>41411</v>
      </c>
      <c r="B1302" s="2">
        <v>41424</v>
      </c>
      <c r="C1302" t="s">
        <v>15</v>
      </c>
      <c r="D1302">
        <v>5900</v>
      </c>
      <c r="E1302">
        <v>7.55</v>
      </c>
      <c r="F1302">
        <v>16.05</v>
      </c>
      <c r="G1302">
        <v>7.55</v>
      </c>
      <c r="H1302">
        <v>10</v>
      </c>
      <c r="I1302" t="s">
        <v>16</v>
      </c>
      <c r="J1302">
        <v>294.2</v>
      </c>
      <c r="K1302">
        <v>315</v>
      </c>
      <c r="L1302">
        <v>265</v>
      </c>
      <c r="M1302">
        <v>302.55</v>
      </c>
      <c r="N1302">
        <v>6187.3</v>
      </c>
      <c r="O1302">
        <v>190.95</v>
      </c>
      <c r="P1302">
        <f>VLOOKUP($A1302,Sheet2!$A:$E,2,0)</f>
        <v>6172.95</v>
      </c>
      <c r="Q1302">
        <f>VLOOKUP($A1302,Sheet2!$A:$E,3,0)</f>
        <v>6199.95</v>
      </c>
      <c r="R1302">
        <f>VLOOKUP($A1302,Sheet2!$A:$E,4,0)</f>
        <v>6146.15</v>
      </c>
      <c r="S1302">
        <f>VLOOKUP($A1302,Sheet2!$A:$E,5,0)</f>
        <v>6187.3</v>
      </c>
      <c r="T1302">
        <f t="shared" si="384"/>
        <v>15.050000000000182</v>
      </c>
      <c r="U1302">
        <f t="shared" si="385"/>
        <v>16.05</v>
      </c>
      <c r="V1302">
        <f t="shared" si="386"/>
        <v>265</v>
      </c>
      <c r="W1302">
        <f t="shared" si="387"/>
        <v>307.5</v>
      </c>
      <c r="X1302" s="5">
        <f t="shared" si="388"/>
        <v>301.75</v>
      </c>
      <c r="Y1302">
        <f t="shared" si="389"/>
        <v>330.05000000000018</v>
      </c>
      <c r="Z1302">
        <f t="shared" si="390"/>
        <v>281.05</v>
      </c>
      <c r="AA1302">
        <f t="shared" si="391"/>
        <v>312.55</v>
      </c>
      <c r="AB1302">
        <f>IF(Z1302/X1302&lt;'model parameter'!$B$2,'model parameter'!$B$2,IF(Y1302/X1302&gt;'model parameter'!$B$1,'model parameter'!$B$1,AA1302/X1302))</f>
        <v>1.035791217895609</v>
      </c>
      <c r="AC1302">
        <f t="shared" si="401"/>
        <v>123.33701755785867</v>
      </c>
      <c r="AD1302">
        <f t="shared" si="399"/>
        <v>16.545542766813728</v>
      </c>
      <c r="AF1302">
        <f t="shared" si="398"/>
        <v>0.93140016570008288</v>
      </c>
      <c r="AG1302">
        <f t="shared" si="392"/>
        <v>1.0937862468931241</v>
      </c>
      <c r="AH1302" s="14">
        <f t="shared" si="393"/>
        <v>22693.591544003626</v>
      </c>
      <c r="AI1302">
        <f t="shared" si="394"/>
        <v>23376.986045928097</v>
      </c>
      <c r="AJ1302" s="14">
        <f t="shared" si="395"/>
        <v>683.39450192447111</v>
      </c>
      <c r="AK1302" s="14">
        <f t="shared" si="400"/>
        <v>157871.94046498166</v>
      </c>
      <c r="AL1302">
        <f t="shared" si="396"/>
        <v>1.030113986170913</v>
      </c>
      <c r="AM1302">
        <f t="shared" si="402"/>
        <v>5.2945511726152986E-3</v>
      </c>
      <c r="AN1302" s="15">
        <f t="shared" si="397"/>
        <v>0</v>
      </c>
    </row>
    <row r="1303" spans="1:40" x14ac:dyDescent="0.25">
      <c r="A1303" s="2">
        <v>41414</v>
      </c>
      <c r="B1303" s="2">
        <v>41424</v>
      </c>
      <c r="C1303" t="s">
        <v>15</v>
      </c>
      <c r="D1303">
        <v>5900</v>
      </c>
      <c r="E1303">
        <v>8.4499999999999993</v>
      </c>
      <c r="F1303">
        <v>10.7</v>
      </c>
      <c r="G1303">
        <v>6.5</v>
      </c>
      <c r="H1303">
        <v>9.6999999999999993</v>
      </c>
      <c r="I1303" t="s">
        <v>16</v>
      </c>
      <c r="J1303">
        <v>315.60000000000002</v>
      </c>
      <c r="K1303">
        <v>342</v>
      </c>
      <c r="L1303">
        <v>263.2</v>
      </c>
      <c r="M1303">
        <v>272.60000000000002</v>
      </c>
      <c r="N1303">
        <v>6156.9</v>
      </c>
      <c r="O1303">
        <v>190.95</v>
      </c>
      <c r="P1303">
        <f>VLOOKUP($A1303,Sheet2!$A:$E,2,0)</f>
        <v>6198</v>
      </c>
      <c r="Q1303">
        <f>VLOOKUP($A1303,Sheet2!$A:$E,3,0)</f>
        <v>6229.45</v>
      </c>
      <c r="R1303">
        <f>VLOOKUP($A1303,Sheet2!$A:$E,4,0)</f>
        <v>6146.05</v>
      </c>
      <c r="S1303">
        <f>VLOOKUP($A1303,Sheet2!$A:$E,5,0)</f>
        <v>6156.9</v>
      </c>
      <c r="T1303">
        <f t="shared" si="384"/>
        <v>12.550000000000182</v>
      </c>
      <c r="U1303">
        <f t="shared" si="385"/>
        <v>10.7</v>
      </c>
      <c r="V1303">
        <f t="shared" si="386"/>
        <v>263.2</v>
      </c>
      <c r="W1303">
        <f t="shared" si="387"/>
        <v>335.94999999999982</v>
      </c>
      <c r="X1303" s="5">
        <f t="shared" si="388"/>
        <v>324.05</v>
      </c>
      <c r="Y1303">
        <f t="shared" si="389"/>
        <v>354.55000000000018</v>
      </c>
      <c r="Z1303">
        <f t="shared" si="390"/>
        <v>273.89999999999998</v>
      </c>
      <c r="AA1303">
        <f t="shared" si="391"/>
        <v>282.3</v>
      </c>
      <c r="AB1303">
        <f>IF(Z1303/X1303&lt;'model parameter'!$B$2,'model parameter'!$B$2,IF(Y1303/X1303&gt;'model parameter'!$B$1,'model parameter'!$B$1,AA1303/X1303))</f>
        <v>0.87116185773800336</v>
      </c>
      <c r="AC1303">
        <f t="shared" si="401"/>
        <v>107.4465053435689</v>
      </c>
      <c r="AD1303">
        <f t="shared" si="399"/>
        <v>16.416704624551731</v>
      </c>
      <c r="AF1303">
        <f t="shared" si="398"/>
        <v>0.84523993210924231</v>
      </c>
      <c r="AG1303">
        <f t="shared" si="392"/>
        <v>1.0941212775806208</v>
      </c>
      <c r="AH1303" s="14">
        <f t="shared" si="393"/>
        <v>24367.210468212674</v>
      </c>
      <c r="AI1303">
        <f t="shared" si="394"/>
        <v>21109.887663802601</v>
      </c>
      <c r="AJ1303" s="14">
        <f t="shared" si="395"/>
        <v>-3257.3228044100724</v>
      </c>
      <c r="AK1303" s="14">
        <f t="shared" si="400"/>
        <v>154614.61766057159</v>
      </c>
      <c r="AL1303">
        <f t="shared" si="396"/>
        <v>0.86632352485897846</v>
      </c>
      <c r="AM1303">
        <f t="shared" si="402"/>
        <v>4.5867942344063233E-3</v>
      </c>
      <c r="AN1303" s="15">
        <f t="shared" si="397"/>
        <v>0</v>
      </c>
    </row>
    <row r="1304" spans="1:40" x14ac:dyDescent="0.25">
      <c r="A1304" s="2">
        <v>41415</v>
      </c>
      <c r="B1304" s="2">
        <v>41424</v>
      </c>
      <c r="C1304" t="s">
        <v>15</v>
      </c>
      <c r="D1304">
        <v>5900</v>
      </c>
      <c r="E1304">
        <v>9.6</v>
      </c>
      <c r="F1304">
        <v>10.9</v>
      </c>
      <c r="G1304">
        <v>5.05</v>
      </c>
      <c r="H1304">
        <v>9.85</v>
      </c>
      <c r="I1304" t="s">
        <v>16</v>
      </c>
      <c r="J1304">
        <v>266</v>
      </c>
      <c r="K1304">
        <v>293</v>
      </c>
      <c r="L1304">
        <v>215.1</v>
      </c>
      <c r="M1304">
        <v>224.1</v>
      </c>
      <c r="N1304">
        <v>6114.1</v>
      </c>
      <c r="O1304">
        <v>190.95</v>
      </c>
      <c r="P1304">
        <f>VLOOKUP($A1304,Sheet2!$A:$E,2,0)</f>
        <v>6152.35</v>
      </c>
      <c r="Q1304">
        <f>VLOOKUP($A1304,Sheet2!$A:$E,3,0)</f>
        <v>6180.25</v>
      </c>
      <c r="R1304">
        <f>VLOOKUP($A1304,Sheet2!$A:$E,4,0)</f>
        <v>6102.35</v>
      </c>
      <c r="S1304">
        <f>VLOOKUP($A1304,Sheet2!$A:$E,5,0)</f>
        <v>6114.1</v>
      </c>
      <c r="T1304">
        <f t="shared" si="384"/>
        <v>12.75</v>
      </c>
      <c r="U1304">
        <f t="shared" si="385"/>
        <v>10.9</v>
      </c>
      <c r="V1304">
        <f t="shared" si="386"/>
        <v>215.1</v>
      </c>
      <c r="W1304">
        <f t="shared" si="387"/>
        <v>285.30000000000018</v>
      </c>
      <c r="X1304" s="5">
        <f t="shared" si="388"/>
        <v>275.60000000000002</v>
      </c>
      <c r="Y1304">
        <f t="shared" si="389"/>
        <v>305.75</v>
      </c>
      <c r="Z1304">
        <f t="shared" si="390"/>
        <v>226</v>
      </c>
      <c r="AA1304">
        <f t="shared" si="391"/>
        <v>233.95</v>
      </c>
      <c r="AB1304">
        <f>IF(Z1304/X1304&lt;'model parameter'!$B$2,'model parameter'!$B$2,IF(Y1304/X1304&gt;'model parameter'!$B$1,'model parameter'!$B$1,AA1304/X1304))</f>
        <v>0.84887518142235108</v>
      </c>
      <c r="AC1304">
        <f t="shared" si="401"/>
        <v>91.208671716719664</v>
      </c>
      <c r="AD1304">
        <f t="shared" si="399"/>
        <v>16.265579805974081</v>
      </c>
      <c r="AF1304">
        <f t="shared" si="398"/>
        <v>0.82002902757619733</v>
      </c>
      <c r="AG1304">
        <f t="shared" si="392"/>
        <v>1.1093976777939041</v>
      </c>
      <c r="AH1304" s="14">
        <f t="shared" si="393"/>
        <v>20731.0294422966</v>
      </c>
      <c r="AI1304">
        <f t="shared" si="394"/>
        <v>17486.2775224549</v>
      </c>
      <c r="AJ1304" s="14">
        <f t="shared" si="395"/>
        <v>-3244.7519198416994</v>
      </c>
      <c r="AK1304" s="14">
        <f t="shared" si="400"/>
        <v>151369.8657407299</v>
      </c>
      <c r="AL1304">
        <f t="shared" si="396"/>
        <v>0.84348331910514895</v>
      </c>
      <c r="AM1304">
        <f t="shared" si="402"/>
        <v>3.8688844248894062E-3</v>
      </c>
      <c r="AN1304" s="15">
        <f t="shared" si="397"/>
        <v>1</v>
      </c>
    </row>
    <row r="1305" spans="1:40" x14ac:dyDescent="0.25">
      <c r="A1305" s="2">
        <v>41416</v>
      </c>
      <c r="B1305" s="2">
        <v>41424</v>
      </c>
      <c r="C1305" t="s">
        <v>15</v>
      </c>
      <c r="D1305">
        <v>5900</v>
      </c>
      <c r="E1305">
        <v>7.35</v>
      </c>
      <c r="F1305">
        <v>11.95</v>
      </c>
      <c r="G1305">
        <v>6.65</v>
      </c>
      <c r="H1305">
        <v>9.65</v>
      </c>
      <c r="I1305" t="s">
        <v>16</v>
      </c>
      <c r="J1305">
        <v>246.8</v>
      </c>
      <c r="K1305">
        <v>258</v>
      </c>
      <c r="L1305">
        <v>192.3</v>
      </c>
      <c r="M1305">
        <v>209.95</v>
      </c>
      <c r="N1305">
        <v>6094.5</v>
      </c>
      <c r="O1305">
        <v>190.95</v>
      </c>
      <c r="P1305">
        <f>VLOOKUP($A1305,Sheet2!$A:$E,2,0)</f>
        <v>6127.05</v>
      </c>
      <c r="Q1305">
        <f>VLOOKUP($A1305,Sheet2!$A:$E,3,0)</f>
        <v>6147.6</v>
      </c>
      <c r="R1305">
        <f>VLOOKUP($A1305,Sheet2!$A:$E,4,0)</f>
        <v>6074.45</v>
      </c>
      <c r="S1305">
        <f>VLOOKUP($A1305,Sheet2!$A:$E,5,0)</f>
        <v>6094.5</v>
      </c>
      <c r="T1305">
        <f t="shared" si="384"/>
        <v>10.399999999999636</v>
      </c>
      <c r="U1305">
        <f t="shared" si="385"/>
        <v>11.95</v>
      </c>
      <c r="V1305">
        <f t="shared" si="386"/>
        <v>192.3</v>
      </c>
      <c r="W1305">
        <f t="shared" si="387"/>
        <v>254.25</v>
      </c>
      <c r="X1305" s="5">
        <f t="shared" si="388"/>
        <v>254.15</v>
      </c>
      <c r="Y1305">
        <f t="shared" si="389"/>
        <v>268.39999999999964</v>
      </c>
      <c r="Z1305">
        <f t="shared" si="390"/>
        <v>204.25</v>
      </c>
      <c r="AA1305">
        <f t="shared" si="391"/>
        <v>219.6</v>
      </c>
      <c r="AB1305">
        <f>IF(Z1305/X1305&lt;'model parameter'!$B$2,'model parameter'!$B$2,IF(Y1305/X1305&gt;'model parameter'!$B$1,'model parameter'!$B$1,AA1305/X1305))</f>
        <v>0.86405665945307886</v>
      </c>
      <c r="AC1305">
        <f t="shared" si="401"/>
        <v>78.809460196701309</v>
      </c>
      <c r="AD1305">
        <f t="shared" si="399"/>
        <v>16.129636465427161</v>
      </c>
      <c r="AF1305">
        <f t="shared" si="398"/>
        <v>0.80365925634467827</v>
      </c>
      <c r="AG1305">
        <f t="shared" si="392"/>
        <v>1.0560692504426505</v>
      </c>
      <c r="AH1305" s="14">
        <f t="shared" si="393"/>
        <v>19121.203167665026</v>
      </c>
      <c r="AI1305">
        <f t="shared" si="394"/>
        <v>16410.811017215201</v>
      </c>
      <c r="AJ1305" s="14">
        <f t="shared" si="395"/>
        <v>-2710.3921504498248</v>
      </c>
      <c r="AK1305" s="14">
        <f t="shared" si="400"/>
        <v>148659.47359028007</v>
      </c>
      <c r="AL1305">
        <f t="shared" si="396"/>
        <v>0.85825200816686875</v>
      </c>
      <c r="AM1305">
        <f t="shared" si="402"/>
        <v>3.3204778270268537E-3</v>
      </c>
      <c r="AN1305" s="15">
        <f t="shared" si="397"/>
        <v>0</v>
      </c>
    </row>
    <row r="1306" spans="1:40" x14ac:dyDescent="0.25">
      <c r="A1306" s="2">
        <v>41417</v>
      </c>
      <c r="B1306" s="2">
        <v>41424</v>
      </c>
      <c r="C1306" t="s">
        <v>15</v>
      </c>
      <c r="D1306">
        <v>5900</v>
      </c>
      <c r="E1306">
        <v>12</v>
      </c>
      <c r="F1306">
        <v>45.15</v>
      </c>
      <c r="G1306">
        <v>11.25</v>
      </c>
      <c r="H1306">
        <v>40.200000000000003</v>
      </c>
      <c r="I1306" t="s">
        <v>16</v>
      </c>
      <c r="J1306">
        <v>179.1</v>
      </c>
      <c r="K1306">
        <v>263.45</v>
      </c>
      <c r="L1306">
        <v>94.25</v>
      </c>
      <c r="M1306">
        <v>101.45</v>
      </c>
      <c r="N1306">
        <v>5967.05</v>
      </c>
      <c r="O1306">
        <v>190.95</v>
      </c>
      <c r="P1306">
        <f>VLOOKUP($A1306,Sheet2!$A:$E,2,0)</f>
        <v>6050.4</v>
      </c>
      <c r="Q1306">
        <f>VLOOKUP($A1306,Sheet2!$A:$E,3,0)</f>
        <v>6081.45</v>
      </c>
      <c r="R1306">
        <f>VLOOKUP($A1306,Sheet2!$A:$E,4,0)</f>
        <v>5955.7</v>
      </c>
      <c r="S1306">
        <f>VLOOKUP($A1306,Sheet2!$A:$E,5,0)</f>
        <v>5967.05</v>
      </c>
      <c r="T1306">
        <f t="shared" si="384"/>
        <v>82</v>
      </c>
      <c r="U1306">
        <f t="shared" si="385"/>
        <v>38.550000000000182</v>
      </c>
      <c r="V1306">
        <f t="shared" si="386"/>
        <v>100.84999999999945</v>
      </c>
      <c r="W1306">
        <f t="shared" si="387"/>
        <v>192.69999999999982</v>
      </c>
      <c r="X1306" s="5">
        <f t="shared" si="388"/>
        <v>191.1</v>
      </c>
      <c r="Y1306">
        <f t="shared" si="389"/>
        <v>345.45</v>
      </c>
      <c r="Z1306">
        <f t="shared" si="390"/>
        <v>132.80000000000018</v>
      </c>
      <c r="AA1306">
        <f t="shared" si="391"/>
        <v>141.65</v>
      </c>
      <c r="AB1306">
        <f>IF(Z1306/X1306&lt;'model parameter'!$B$2,'model parameter'!$B$2,IF(Y1306/X1306&gt;'model parameter'!$B$1,'model parameter'!$B$1,AA1306/X1306))</f>
        <v>1.1100000000000001</v>
      </c>
      <c r="AC1306">
        <f t="shared" si="401"/>
        <v>87.47850081833846</v>
      </c>
      <c r="AD1306">
        <f t="shared" si="399"/>
        <v>16.239636465427161</v>
      </c>
      <c r="AF1306">
        <f t="shared" si="398"/>
        <v>0.69492412349555299</v>
      </c>
      <c r="AG1306">
        <f t="shared" si="392"/>
        <v>1.8076923076923077</v>
      </c>
      <c r="AH1306" s="14">
        <f t="shared" si="393"/>
        <v>14389.28957253585</v>
      </c>
      <c r="AI1306">
        <f t="shared" si="394"/>
        <v>15850.294362672501</v>
      </c>
      <c r="AJ1306" s="14">
        <f t="shared" si="395"/>
        <v>1461.0047901366506</v>
      </c>
      <c r="AK1306" s="14">
        <f t="shared" si="400"/>
        <v>150120.47838041672</v>
      </c>
      <c r="AL1306">
        <f t="shared" si="396"/>
        <v>1.1015341850458831</v>
      </c>
      <c r="AM1306">
        <f t="shared" si="402"/>
        <v>3.6576198371569501E-3</v>
      </c>
      <c r="AN1306" s="15">
        <f t="shared" si="397"/>
        <v>1</v>
      </c>
    </row>
    <row r="1307" spans="1:40" x14ac:dyDescent="0.25">
      <c r="A1307" s="2">
        <v>41418</v>
      </c>
      <c r="B1307" s="2">
        <v>41424</v>
      </c>
      <c r="C1307" t="s">
        <v>15</v>
      </c>
      <c r="D1307">
        <v>5900</v>
      </c>
      <c r="E1307">
        <v>29.1</v>
      </c>
      <c r="F1307">
        <v>44.45</v>
      </c>
      <c r="G1307">
        <v>19.55</v>
      </c>
      <c r="H1307">
        <v>23.2</v>
      </c>
      <c r="I1307" t="s">
        <v>16</v>
      </c>
      <c r="J1307">
        <v>120.7</v>
      </c>
      <c r="K1307">
        <v>127.5</v>
      </c>
      <c r="L1307">
        <v>77</v>
      </c>
      <c r="M1307">
        <v>104.55</v>
      </c>
      <c r="N1307">
        <v>5983.55</v>
      </c>
      <c r="O1307">
        <v>190.95</v>
      </c>
      <c r="P1307">
        <f>VLOOKUP($A1307,Sheet2!$A:$E,2,0)</f>
        <v>6010.7</v>
      </c>
      <c r="Q1307">
        <f>VLOOKUP($A1307,Sheet2!$A:$E,3,0)</f>
        <v>6015.3</v>
      </c>
      <c r="R1307">
        <f>VLOOKUP($A1307,Sheet2!$A:$E,4,0)</f>
        <v>5936.8</v>
      </c>
      <c r="S1307">
        <f>VLOOKUP($A1307,Sheet2!$A:$E,5,0)</f>
        <v>5983.55</v>
      </c>
      <c r="T1307">
        <f t="shared" si="384"/>
        <v>19.55</v>
      </c>
      <c r="U1307">
        <f t="shared" si="385"/>
        <v>40.199999999999818</v>
      </c>
      <c r="V1307">
        <f t="shared" si="386"/>
        <v>81.25</v>
      </c>
      <c r="W1307">
        <f t="shared" si="387"/>
        <v>127.5</v>
      </c>
      <c r="X1307" s="5">
        <f t="shared" si="388"/>
        <v>149.80000000000001</v>
      </c>
      <c r="Y1307">
        <f t="shared" si="389"/>
        <v>149.80000000000001</v>
      </c>
      <c r="Z1307">
        <f t="shared" si="390"/>
        <v>117.19999999999982</v>
      </c>
      <c r="AA1307">
        <f t="shared" si="391"/>
        <v>127.75</v>
      </c>
      <c r="AB1307">
        <f>IF(Z1307/X1307&lt;'model parameter'!$B$2,'model parameter'!$B$2,IF(Y1307/X1307&gt;'model parameter'!$B$1,'model parameter'!$B$1,AA1307/X1307))</f>
        <v>0.85280373831775691</v>
      </c>
      <c r="AC1307">
        <f t="shared" si="401"/>
        <v>74.601992520311995</v>
      </c>
      <c r="AD1307">
        <f t="shared" si="399"/>
        <v>16.092440203744918</v>
      </c>
      <c r="AF1307">
        <f t="shared" si="398"/>
        <v>0.78237650200266895</v>
      </c>
      <c r="AG1307">
        <f t="shared" si="392"/>
        <v>1</v>
      </c>
      <c r="AH1307" s="14">
        <f t="shared" si="393"/>
        <v>11289.717304830301</v>
      </c>
      <c r="AI1307">
        <f t="shared" si="394"/>
        <v>9527.0759296704982</v>
      </c>
      <c r="AJ1307" s="14">
        <f t="shared" si="395"/>
        <v>-1762.6413751598029</v>
      </c>
      <c r="AK1307" s="14">
        <f t="shared" si="400"/>
        <v>148357.83700525691</v>
      </c>
      <c r="AL1307">
        <f t="shared" si="396"/>
        <v>0.84387196529662811</v>
      </c>
      <c r="AM1307">
        <f t="shared" si="402"/>
        <v>3.0865628402895686E-3</v>
      </c>
      <c r="AN1307" s="15">
        <f t="shared" si="397"/>
        <v>0</v>
      </c>
    </row>
    <row r="1308" spans="1:40" x14ac:dyDescent="0.25">
      <c r="A1308" s="2">
        <v>41421</v>
      </c>
      <c r="B1308" s="2">
        <v>41424</v>
      </c>
      <c r="C1308" t="s">
        <v>15</v>
      </c>
      <c r="D1308">
        <v>5900</v>
      </c>
      <c r="E1308">
        <v>19</v>
      </c>
      <c r="F1308">
        <v>22.25</v>
      </c>
      <c r="G1308">
        <v>3.5</v>
      </c>
      <c r="H1308">
        <v>4.55</v>
      </c>
      <c r="I1308" t="s">
        <v>16</v>
      </c>
      <c r="J1308">
        <v>112.1</v>
      </c>
      <c r="K1308">
        <v>201</v>
      </c>
      <c r="L1308">
        <v>91.3</v>
      </c>
      <c r="M1308">
        <v>184.15</v>
      </c>
      <c r="N1308">
        <v>6083.15</v>
      </c>
      <c r="O1308">
        <v>190.95</v>
      </c>
      <c r="P1308">
        <f>VLOOKUP($A1308,Sheet2!$A:$E,2,0)</f>
        <v>5989.4</v>
      </c>
      <c r="Q1308">
        <f>VLOOKUP($A1308,Sheet2!$A:$E,3,0)</f>
        <v>6099.9</v>
      </c>
      <c r="R1308">
        <f>VLOOKUP($A1308,Sheet2!$A:$E,4,0)</f>
        <v>5975.55</v>
      </c>
      <c r="S1308">
        <f>VLOOKUP($A1308,Sheet2!$A:$E,5,0)</f>
        <v>6083.15</v>
      </c>
      <c r="T1308">
        <f t="shared" si="384"/>
        <v>3.5</v>
      </c>
      <c r="U1308">
        <f t="shared" si="385"/>
        <v>15.75</v>
      </c>
      <c r="V1308">
        <f t="shared" si="386"/>
        <v>97.800000000000182</v>
      </c>
      <c r="W1308">
        <f t="shared" si="387"/>
        <v>201</v>
      </c>
      <c r="X1308" s="5">
        <f t="shared" si="388"/>
        <v>131.1</v>
      </c>
      <c r="Y1308">
        <f t="shared" si="389"/>
        <v>204.5</v>
      </c>
      <c r="Z1308">
        <f t="shared" si="390"/>
        <v>107.05</v>
      </c>
      <c r="AA1308">
        <f t="shared" si="391"/>
        <v>188.70000000000002</v>
      </c>
      <c r="AB1308">
        <f>IF(Z1308/X1308&lt;'model parameter'!$B$2,'model parameter'!$B$2,IF(Y1308/X1308&gt;'model parameter'!$B$1,'model parameter'!$B$1,AA1308/X1308))</f>
        <v>1.1100000000000001</v>
      </c>
      <c r="AC1308">
        <f t="shared" si="401"/>
        <v>82.808211697546326</v>
      </c>
      <c r="AD1308">
        <f t="shared" si="399"/>
        <v>16.202440203744917</v>
      </c>
      <c r="AF1308">
        <f t="shared" si="398"/>
        <v>0.81655225019069411</v>
      </c>
      <c r="AG1308">
        <f t="shared" si="392"/>
        <v>1.5598779557589626</v>
      </c>
      <c r="AH1308" s="14">
        <f t="shared" si="393"/>
        <v>9886.2790141258502</v>
      </c>
      <c r="AI1308">
        <f t="shared" si="394"/>
        <v>10858.930651943303</v>
      </c>
      <c r="AJ1308" s="14">
        <f t="shared" si="395"/>
        <v>972.65163781745287</v>
      </c>
      <c r="AK1308" s="14">
        <f t="shared" si="400"/>
        <v>149330.48864307435</v>
      </c>
      <c r="AL1308">
        <f t="shared" si="396"/>
        <v>1.0983839962869444</v>
      </c>
      <c r="AM1308">
        <f t="shared" si="402"/>
        <v>3.3902312273080379E-3</v>
      </c>
      <c r="AN1308" s="15">
        <f t="shared" si="397"/>
        <v>1</v>
      </c>
    </row>
    <row r="1309" spans="1:40" x14ac:dyDescent="0.25">
      <c r="A1309" s="2">
        <v>41422</v>
      </c>
      <c r="B1309" s="2">
        <v>41424</v>
      </c>
      <c r="C1309" t="s">
        <v>15</v>
      </c>
      <c r="D1309">
        <v>5900</v>
      </c>
      <c r="E1309">
        <v>3.85</v>
      </c>
      <c r="F1309">
        <v>5.6</v>
      </c>
      <c r="G1309">
        <v>1.75</v>
      </c>
      <c r="H1309">
        <v>2.1</v>
      </c>
      <c r="I1309" t="s">
        <v>16</v>
      </c>
      <c r="J1309">
        <v>184</v>
      </c>
      <c r="K1309">
        <v>224.9</v>
      </c>
      <c r="L1309">
        <v>150.94999999999999</v>
      </c>
      <c r="M1309">
        <v>208</v>
      </c>
      <c r="N1309">
        <v>6111.25</v>
      </c>
      <c r="O1309">
        <v>190.95</v>
      </c>
      <c r="P1309">
        <f>VLOOKUP($A1309,Sheet2!$A:$E,2,0)</f>
        <v>6086.35</v>
      </c>
      <c r="Q1309">
        <f>VLOOKUP($A1309,Sheet2!$A:$E,3,0)</f>
        <v>6127.65</v>
      </c>
      <c r="R1309">
        <f>VLOOKUP($A1309,Sheet2!$A:$E,4,0)</f>
        <v>6055.4</v>
      </c>
      <c r="S1309">
        <f>VLOOKUP($A1309,Sheet2!$A:$E,5,0)</f>
        <v>6111.25</v>
      </c>
      <c r="T1309">
        <f t="shared" si="384"/>
        <v>1.75</v>
      </c>
      <c r="U1309">
        <f t="shared" si="385"/>
        <v>0</v>
      </c>
      <c r="V1309">
        <f t="shared" si="386"/>
        <v>161</v>
      </c>
      <c r="W1309">
        <f t="shared" si="387"/>
        <v>224.9</v>
      </c>
      <c r="X1309" s="5">
        <f t="shared" si="388"/>
        <v>187.85</v>
      </c>
      <c r="Y1309">
        <f t="shared" si="389"/>
        <v>226.65</v>
      </c>
      <c r="Z1309">
        <f t="shared" si="390"/>
        <v>150.94999999999999</v>
      </c>
      <c r="AA1309">
        <f t="shared" si="391"/>
        <v>210.1</v>
      </c>
      <c r="AB1309">
        <f>IF(Z1309/X1309&lt;'model parameter'!$B$2,'model parameter'!$B$2,IF(Y1309/X1309&gt;'model parameter'!$B$1,'model parameter'!$B$1,AA1309/X1309))</f>
        <v>1.1100000000000001</v>
      </c>
      <c r="AC1309">
        <f t="shared" si="401"/>
        <v>91.917114984276424</v>
      </c>
      <c r="AD1309">
        <f t="shared" si="399"/>
        <v>16.312440203744917</v>
      </c>
      <c r="AF1309">
        <f t="shared" si="398"/>
        <v>0.80356667553899386</v>
      </c>
      <c r="AG1309">
        <f t="shared" si="392"/>
        <v>1.2065477774820337</v>
      </c>
      <c r="AH1309" s="14">
        <f t="shared" si="393"/>
        <v>14145.376500621975</v>
      </c>
      <c r="AI1309">
        <f t="shared" si="394"/>
        <v>15579.928828341337</v>
      </c>
      <c r="AJ1309" s="14">
        <f t="shared" si="395"/>
        <v>1434.5523277193624</v>
      </c>
      <c r="AK1309" s="14">
        <f t="shared" si="400"/>
        <v>150765.04097079372</v>
      </c>
      <c r="AL1309">
        <f t="shared" si="396"/>
        <v>1.1014149271782399</v>
      </c>
      <c r="AM1309">
        <f t="shared" si="402"/>
        <v>3.7340512803428773E-3</v>
      </c>
      <c r="AN1309" s="15">
        <f t="shared" si="397"/>
        <v>1</v>
      </c>
    </row>
    <row r="1310" spans="1:40" x14ac:dyDescent="0.25">
      <c r="A1310" s="2">
        <v>41423</v>
      </c>
      <c r="B1310" s="2">
        <v>41424</v>
      </c>
      <c r="C1310" t="s">
        <v>15</v>
      </c>
      <c r="D1310">
        <v>5900</v>
      </c>
      <c r="E1310">
        <v>1</v>
      </c>
      <c r="F1310">
        <v>2.65</v>
      </c>
      <c r="G1310">
        <v>0.3</v>
      </c>
      <c r="H1310">
        <v>0.5</v>
      </c>
      <c r="I1310" t="s">
        <v>16</v>
      </c>
      <c r="J1310">
        <v>200</v>
      </c>
      <c r="K1310">
        <v>205.35</v>
      </c>
      <c r="L1310">
        <v>153.5</v>
      </c>
      <c r="M1310">
        <v>185.45</v>
      </c>
      <c r="N1310">
        <v>6104.3</v>
      </c>
      <c r="O1310">
        <v>190.95</v>
      </c>
      <c r="P1310">
        <f>VLOOKUP($A1310,Sheet2!$A:$E,2,0)</f>
        <v>6120.45</v>
      </c>
      <c r="Q1310">
        <f>VLOOKUP($A1310,Sheet2!$A:$E,3,0)</f>
        <v>6125.05</v>
      </c>
      <c r="R1310">
        <f>VLOOKUP($A1310,Sheet2!$A:$E,4,0)</f>
        <v>6069.8</v>
      </c>
      <c r="S1310">
        <f>VLOOKUP($A1310,Sheet2!$A:$E,5,0)</f>
        <v>6104.3</v>
      </c>
      <c r="T1310">
        <f t="shared" si="384"/>
        <v>0.3</v>
      </c>
      <c r="U1310">
        <f t="shared" si="385"/>
        <v>0</v>
      </c>
      <c r="V1310">
        <f t="shared" si="386"/>
        <v>172.44999999999982</v>
      </c>
      <c r="W1310">
        <f t="shared" si="387"/>
        <v>205.35</v>
      </c>
      <c r="X1310" s="5">
        <f t="shared" si="388"/>
        <v>201</v>
      </c>
      <c r="Y1310">
        <f t="shared" si="389"/>
        <v>205.65</v>
      </c>
      <c r="Z1310">
        <f t="shared" si="390"/>
        <v>153.5</v>
      </c>
      <c r="AA1310">
        <f t="shared" si="391"/>
        <v>185.95</v>
      </c>
      <c r="AB1310">
        <f>IF(Z1310/X1310&lt;'model parameter'!$B$2,'model parameter'!$B$2,IF(Y1310/X1310&gt;'model parameter'!$B$1,'model parameter'!$B$1,AA1310/X1310))</f>
        <v>0.92512437810945269</v>
      </c>
      <c r="AC1310">
        <f t="shared" si="401"/>
        <v>85.034763837443776</v>
      </c>
      <c r="AD1310">
        <f t="shared" si="399"/>
        <v>16.237564581854368</v>
      </c>
      <c r="AF1310">
        <f t="shared" si="398"/>
        <v>0.76368159203980102</v>
      </c>
      <c r="AG1310">
        <f t="shared" si="392"/>
        <v>1.0231343283582091</v>
      </c>
      <c r="AH1310" s="14">
        <f t="shared" si="393"/>
        <v>15132.2863146735</v>
      </c>
      <c r="AI1310">
        <f t="shared" si="394"/>
        <v>13888.8982714789</v>
      </c>
      <c r="AJ1310" s="14">
        <f t="shared" si="395"/>
        <v>-1243.3880431946</v>
      </c>
      <c r="AK1310" s="14">
        <f t="shared" si="400"/>
        <v>149521.65292759912</v>
      </c>
      <c r="AL1310">
        <f t="shared" si="396"/>
        <v>0.91783210961393791</v>
      </c>
      <c r="AM1310">
        <f t="shared" si="402"/>
        <v>3.4272321640437288E-3</v>
      </c>
      <c r="AN1310" s="15">
        <f t="shared" si="397"/>
        <v>0</v>
      </c>
    </row>
    <row r="1311" spans="1:40" x14ac:dyDescent="0.25">
      <c r="A1311" s="2">
        <v>41424</v>
      </c>
      <c r="B1311" s="2">
        <v>41424</v>
      </c>
      <c r="C1311" t="s">
        <v>15</v>
      </c>
      <c r="D1311">
        <v>5900</v>
      </c>
      <c r="E1311">
        <v>0.15</v>
      </c>
      <c r="F1311">
        <v>0.25</v>
      </c>
      <c r="G1311">
        <v>0.05</v>
      </c>
      <c r="H1311">
        <v>0.1</v>
      </c>
      <c r="I1311" t="s">
        <v>16</v>
      </c>
      <c r="J1311">
        <v>168.15</v>
      </c>
      <c r="K1311">
        <v>229</v>
      </c>
      <c r="L1311">
        <v>163.5</v>
      </c>
      <c r="M1311">
        <v>222.5</v>
      </c>
      <c r="N1311">
        <v>6124.05</v>
      </c>
      <c r="O1311">
        <v>190.95</v>
      </c>
      <c r="P1311">
        <f>VLOOKUP($A1311,Sheet2!$A:$E,2,0)</f>
        <v>6072.15</v>
      </c>
      <c r="Q1311">
        <f>VLOOKUP($A1311,Sheet2!$A:$E,3,0)</f>
        <v>6133.75</v>
      </c>
      <c r="R1311">
        <f>VLOOKUP($A1311,Sheet2!$A:$E,4,0)</f>
        <v>6072.15</v>
      </c>
      <c r="S1311">
        <f>VLOOKUP($A1311,Sheet2!$A:$E,5,0)</f>
        <v>6124.05</v>
      </c>
      <c r="T1311">
        <f t="shared" si="384"/>
        <v>0.05</v>
      </c>
      <c r="U1311">
        <f t="shared" si="385"/>
        <v>0</v>
      </c>
      <c r="V1311">
        <f t="shared" si="386"/>
        <v>172.39999999999964</v>
      </c>
      <c r="W1311">
        <f t="shared" si="387"/>
        <v>229</v>
      </c>
      <c r="X1311" s="5">
        <f t="shared" si="388"/>
        <v>168.3</v>
      </c>
      <c r="Y1311">
        <f t="shared" si="389"/>
        <v>229.05</v>
      </c>
      <c r="Z1311">
        <f t="shared" si="390"/>
        <v>163.5</v>
      </c>
      <c r="AA1311">
        <f t="shared" si="391"/>
        <v>222.6</v>
      </c>
      <c r="AB1311">
        <f>IF(Z1311/X1311&lt;'model parameter'!$B$2,'model parameter'!$B$2,IF(Y1311/X1311&gt;'model parameter'!$B$1,'model parameter'!$B$1,AA1311/X1311))</f>
        <v>1.1100000000000001</v>
      </c>
      <c r="AC1311">
        <f t="shared" si="401"/>
        <v>94.388587859562605</v>
      </c>
      <c r="AD1311">
        <f t="shared" si="399"/>
        <v>16.347564581854368</v>
      </c>
      <c r="AF1311">
        <f t="shared" si="398"/>
        <v>0.97147950089126556</v>
      </c>
      <c r="AG1311">
        <f t="shared" si="392"/>
        <v>1.3609625668449197</v>
      </c>
      <c r="AH1311" s="14">
        <f t="shared" si="393"/>
        <v>12678.14556034005</v>
      </c>
      <c r="AI1311">
        <f t="shared" si="394"/>
        <v>13953.576152595404</v>
      </c>
      <c r="AJ1311" s="14">
        <f t="shared" si="395"/>
        <v>1275.430592255354</v>
      </c>
      <c r="AK1311" s="14">
        <f t="shared" si="400"/>
        <v>150797.08351985447</v>
      </c>
      <c r="AL1311">
        <f t="shared" si="396"/>
        <v>1.1006007216264477</v>
      </c>
      <c r="AM1311">
        <f t="shared" si="402"/>
        <v>3.7720141929279E-3</v>
      </c>
      <c r="AN1311" s="15">
        <f t="shared" si="397"/>
        <v>0</v>
      </c>
    </row>
    <row r="1312" spans="1:40" s="4" customFormat="1" x14ac:dyDescent="0.25">
      <c r="A1312" s="3">
        <v>41425</v>
      </c>
      <c r="B1312" s="3">
        <v>41452</v>
      </c>
      <c r="C1312" s="4" t="s">
        <v>15</v>
      </c>
      <c r="D1312" s="4">
        <v>6100</v>
      </c>
      <c r="E1312" s="4">
        <v>93</v>
      </c>
      <c r="F1312" s="4">
        <v>164</v>
      </c>
      <c r="G1312" s="4">
        <v>92.3</v>
      </c>
      <c r="H1312" s="4">
        <v>158.55000000000001</v>
      </c>
      <c r="I1312" s="4" t="s">
        <v>16</v>
      </c>
      <c r="J1312" s="4">
        <v>105.8</v>
      </c>
      <c r="K1312" s="4">
        <v>106.85</v>
      </c>
      <c r="L1312" s="4">
        <v>56.55</v>
      </c>
      <c r="M1312" s="4">
        <v>59.45</v>
      </c>
      <c r="N1312" s="4">
        <v>5985.95</v>
      </c>
      <c r="O1312" s="4">
        <v>198.8</v>
      </c>
      <c r="P1312">
        <f>VLOOKUP($A1312,Sheet2!$A:$E,2,0)</f>
        <v>6098.7</v>
      </c>
      <c r="Q1312">
        <f>VLOOKUP($A1312,Sheet2!$A:$E,3,0)</f>
        <v>6106.25</v>
      </c>
      <c r="R1312">
        <f>VLOOKUP($A1312,Sheet2!$A:$E,4,0)</f>
        <v>5975.55</v>
      </c>
      <c r="S1312">
        <f>VLOOKUP($A1312,Sheet2!$A:$E,5,0)</f>
        <v>5985.95</v>
      </c>
      <c r="T1312">
        <f t="shared" si="384"/>
        <v>100.60000000000036</v>
      </c>
      <c r="U1312">
        <f t="shared" si="385"/>
        <v>164</v>
      </c>
      <c r="V1312">
        <f t="shared" si="386"/>
        <v>56.55</v>
      </c>
      <c r="W1312">
        <f t="shared" si="387"/>
        <v>98.550000000000182</v>
      </c>
      <c r="X1312" s="5">
        <f t="shared" si="388"/>
        <v>198.8</v>
      </c>
      <c r="Y1312">
        <f t="shared" si="389"/>
        <v>220.55</v>
      </c>
      <c r="Z1312">
        <f t="shared" si="390"/>
        <v>190.85000000000019</v>
      </c>
      <c r="AA1312">
        <f t="shared" si="391"/>
        <v>218</v>
      </c>
      <c r="AB1312">
        <f>IF(Z1312/X1312&lt;'model parameter'!$B$2,'model parameter'!$B$2,IF(Y1312/X1312&gt;'model parameter'!$B$1,'model parameter'!$B$1,AA1312/X1312))</f>
        <v>1.096579476861167</v>
      </c>
      <c r="AC1312">
        <f t="shared" si="401"/>
        <v>103.50458829670346</v>
      </c>
      <c r="AD1312">
        <f t="shared" si="399"/>
        <v>16.444144058715533</v>
      </c>
      <c r="AF1312">
        <f t="shared" si="398"/>
        <v>0.96001006036217396</v>
      </c>
      <c r="AG1312">
        <f t="shared" si="392"/>
        <v>1.1094064386317908</v>
      </c>
      <c r="AH1312" s="14">
        <f t="shared" si="393"/>
        <v>14967.175927531798</v>
      </c>
      <c r="AI1312">
        <f t="shared" si="394"/>
        <v>16290.898375515999</v>
      </c>
      <c r="AJ1312" s="14">
        <f t="shared" si="395"/>
        <v>1323.7224479842007</v>
      </c>
      <c r="AK1312" s="14">
        <f t="shared" si="400"/>
        <v>152120.80596783868</v>
      </c>
      <c r="AL1312">
        <f t="shared" si="396"/>
        <v>1.0884416976451277</v>
      </c>
      <c r="AM1312">
        <f t="shared" si="402"/>
        <v>4.1056175316919593E-3</v>
      </c>
      <c r="AN1312" s="15">
        <f t="shared" si="397"/>
        <v>0</v>
      </c>
    </row>
    <row r="1313" spans="1:40" s="4" customFormat="1" x14ac:dyDescent="0.25">
      <c r="A1313" s="3">
        <v>41428</v>
      </c>
      <c r="B1313" s="3">
        <v>41452</v>
      </c>
      <c r="C1313" s="4" t="s">
        <v>15</v>
      </c>
      <c r="D1313" s="4">
        <v>6100</v>
      </c>
      <c r="E1313" s="4">
        <v>157.80000000000001</v>
      </c>
      <c r="F1313" s="4">
        <v>210</v>
      </c>
      <c r="G1313" s="4">
        <v>151.4</v>
      </c>
      <c r="H1313" s="4">
        <v>181.6</v>
      </c>
      <c r="I1313" s="4" t="s">
        <v>16</v>
      </c>
      <c r="J1313" s="4">
        <v>60</v>
      </c>
      <c r="K1313" s="4">
        <v>64.400000000000006</v>
      </c>
      <c r="L1313" s="4">
        <v>36.049999999999997</v>
      </c>
      <c r="M1313" s="4">
        <v>43.3</v>
      </c>
      <c r="N1313" s="4">
        <v>5939.3</v>
      </c>
      <c r="O1313" s="4">
        <v>198.8</v>
      </c>
      <c r="P1313">
        <f>VLOOKUP($A1313,Sheet2!$A:$E,2,0)</f>
        <v>5997.35</v>
      </c>
      <c r="Q1313">
        <f>VLOOKUP($A1313,Sheet2!$A:$E,3,0)</f>
        <v>6011</v>
      </c>
      <c r="R1313">
        <f>VLOOKUP($A1313,Sheet2!$A:$E,4,0)</f>
        <v>5916.35</v>
      </c>
      <c r="S1313">
        <f>VLOOKUP($A1313,Sheet2!$A:$E,5,0)</f>
        <v>5939.3</v>
      </c>
      <c r="T1313">
        <f t="shared" si="384"/>
        <v>153.39999999999964</v>
      </c>
      <c r="U1313">
        <f t="shared" si="385"/>
        <v>210</v>
      </c>
      <c r="V1313">
        <f t="shared" si="386"/>
        <v>36.049999999999997</v>
      </c>
      <c r="W1313">
        <f t="shared" si="387"/>
        <v>62.399999999999636</v>
      </c>
      <c r="X1313" s="5">
        <f t="shared" si="388"/>
        <v>217.8</v>
      </c>
      <c r="Y1313">
        <f t="shared" si="389"/>
        <v>246.05</v>
      </c>
      <c r="Z1313">
        <f t="shared" si="390"/>
        <v>213.79999999999964</v>
      </c>
      <c r="AA1313">
        <f t="shared" si="391"/>
        <v>224.89999999999998</v>
      </c>
      <c r="AB1313">
        <f>IF(Z1313/X1313&lt;'model parameter'!$B$2,'model parameter'!$B$2,IF(Y1313/X1313&gt;'model parameter'!$B$1,'model parameter'!$B$1,AA1313/X1313))</f>
        <v>1.1100000000000001</v>
      </c>
      <c r="AC1313">
        <f t="shared" si="401"/>
        <v>114.89009300934084</v>
      </c>
      <c r="AD1313">
        <f t="shared" si="399"/>
        <v>16.554144058715533</v>
      </c>
      <c r="AF1313">
        <f t="shared" si="398"/>
        <v>0.98163452708907084</v>
      </c>
      <c r="AG1313">
        <f t="shared" si="392"/>
        <v>1.1297061524334251</v>
      </c>
      <c r="AH1313" s="14">
        <f t="shared" si="393"/>
        <v>16393.129271028301</v>
      </c>
      <c r="AI1313">
        <f t="shared" si="394"/>
        <v>18071.451213946995</v>
      </c>
      <c r="AJ1313" s="14">
        <f t="shared" si="395"/>
        <v>1678.3219429186938</v>
      </c>
      <c r="AK1313" s="14">
        <f t="shared" si="400"/>
        <v>153799.12791075738</v>
      </c>
      <c r="AL1313">
        <f t="shared" si="396"/>
        <v>1.1023795954494671</v>
      </c>
      <c r="AM1313">
        <f t="shared" si="402"/>
        <v>4.5259489936568219E-3</v>
      </c>
      <c r="AN1313" s="15">
        <f t="shared" si="397"/>
        <v>0</v>
      </c>
    </row>
    <row r="1314" spans="1:40" s="4" customFormat="1" x14ac:dyDescent="0.25">
      <c r="A1314" s="3">
        <v>41429</v>
      </c>
      <c r="B1314" s="3">
        <v>41452</v>
      </c>
      <c r="C1314" s="4" t="s">
        <v>15</v>
      </c>
      <c r="D1314" s="4">
        <v>6100</v>
      </c>
      <c r="E1314" s="4">
        <v>189.9</v>
      </c>
      <c r="F1314" s="4">
        <v>209.55</v>
      </c>
      <c r="G1314" s="4">
        <v>157.69999999999999</v>
      </c>
      <c r="H1314" s="4">
        <v>200.3</v>
      </c>
      <c r="I1314" s="4" t="s">
        <v>16</v>
      </c>
      <c r="J1314" s="4">
        <v>46</v>
      </c>
      <c r="K1314" s="4">
        <v>54.2</v>
      </c>
      <c r="L1314" s="4">
        <v>32.4</v>
      </c>
      <c r="M1314" s="4">
        <v>34.6</v>
      </c>
      <c r="N1314" s="4">
        <v>5919.45</v>
      </c>
      <c r="O1314" s="4">
        <v>198.8</v>
      </c>
      <c r="P1314">
        <f>VLOOKUP($A1314,Sheet2!$A:$E,2,0)</f>
        <v>5941.1</v>
      </c>
      <c r="Q1314">
        <f>VLOOKUP($A1314,Sheet2!$A:$E,3,0)</f>
        <v>5981.6</v>
      </c>
      <c r="R1314">
        <f>VLOOKUP($A1314,Sheet2!$A:$E,4,0)</f>
        <v>5910.25</v>
      </c>
      <c r="S1314">
        <f>VLOOKUP($A1314,Sheet2!$A:$E,5,0)</f>
        <v>5919.45</v>
      </c>
      <c r="T1314">
        <f t="shared" si="384"/>
        <v>172.59999999999945</v>
      </c>
      <c r="U1314">
        <f t="shared" si="385"/>
        <v>209.55</v>
      </c>
      <c r="V1314">
        <f t="shared" si="386"/>
        <v>32.4</v>
      </c>
      <c r="W1314">
        <f t="shared" si="387"/>
        <v>39.300000000000182</v>
      </c>
      <c r="X1314" s="5">
        <f t="shared" si="388"/>
        <v>235.9</v>
      </c>
      <c r="Y1314">
        <f t="shared" si="389"/>
        <v>241.95000000000002</v>
      </c>
      <c r="Z1314">
        <f t="shared" si="390"/>
        <v>197.00000000000017</v>
      </c>
      <c r="AA1314">
        <f t="shared" si="391"/>
        <v>234.9</v>
      </c>
      <c r="AB1314">
        <f>IF(Z1314/X1314&lt;'model parameter'!$B$2,'model parameter'!$B$2,IF(Y1314/X1314&gt;'model parameter'!$B$1,'model parameter'!$B$1,AA1314/X1314))</f>
        <v>0.99576091564222124</v>
      </c>
      <c r="AC1314">
        <f t="shared" si="401"/>
        <v>114.4030642132012</v>
      </c>
      <c r="AD1314">
        <f t="shared" si="399"/>
        <v>16.549904974357755</v>
      </c>
      <c r="AF1314">
        <f t="shared" si="398"/>
        <v>0.83509961848240855</v>
      </c>
      <c r="AG1314">
        <f t="shared" si="392"/>
        <v>1.0256464603645612</v>
      </c>
      <c r="AH1314" s="14">
        <f t="shared" si="393"/>
        <v>17751.53745614865</v>
      </c>
      <c r="AI1314">
        <f t="shared" si="394"/>
        <v>17557.4756534638</v>
      </c>
      <c r="AJ1314" s="14">
        <f t="shared" si="395"/>
        <v>-194.06180268484968</v>
      </c>
      <c r="AK1314" s="14">
        <f t="shared" si="400"/>
        <v>153605.06610807253</v>
      </c>
      <c r="AL1314">
        <f t="shared" si="396"/>
        <v>0.98906788760329989</v>
      </c>
      <c r="AM1314">
        <f t="shared" si="402"/>
        <v>4.4764708105564334E-3</v>
      </c>
      <c r="AN1314" s="15">
        <f t="shared" si="397"/>
        <v>0</v>
      </c>
    </row>
    <row r="1315" spans="1:40" s="4" customFormat="1" x14ac:dyDescent="0.25">
      <c r="A1315" s="3">
        <v>41430</v>
      </c>
      <c r="B1315" s="3">
        <v>41452</v>
      </c>
      <c r="C1315" s="4" t="s">
        <v>15</v>
      </c>
      <c r="D1315" s="4">
        <v>6100</v>
      </c>
      <c r="E1315" s="4">
        <v>208.9</v>
      </c>
      <c r="F1315" s="4">
        <v>227.55</v>
      </c>
      <c r="G1315" s="4">
        <v>183.3</v>
      </c>
      <c r="H1315" s="4">
        <v>192.9</v>
      </c>
      <c r="I1315" s="4" t="s">
        <v>16</v>
      </c>
      <c r="J1315" s="4">
        <v>31</v>
      </c>
      <c r="K1315" s="4">
        <v>37.6</v>
      </c>
      <c r="L1315" s="4">
        <v>27.3</v>
      </c>
      <c r="M1315" s="4">
        <v>33.200000000000003</v>
      </c>
      <c r="N1315" s="4">
        <v>5923.85</v>
      </c>
      <c r="O1315" s="4">
        <v>198.8</v>
      </c>
      <c r="P1315">
        <f>VLOOKUP($A1315,Sheet2!$A:$E,2,0)</f>
        <v>5908.3</v>
      </c>
      <c r="Q1315">
        <f>VLOOKUP($A1315,Sheet2!$A:$E,3,0)</f>
        <v>5935.2</v>
      </c>
      <c r="R1315">
        <f>VLOOKUP($A1315,Sheet2!$A:$E,4,0)</f>
        <v>5883.7</v>
      </c>
      <c r="S1315">
        <f>VLOOKUP($A1315,Sheet2!$A:$E,5,0)</f>
        <v>5923.85</v>
      </c>
      <c r="T1315">
        <f t="shared" si="384"/>
        <v>202.40000000000055</v>
      </c>
      <c r="U1315">
        <f t="shared" si="385"/>
        <v>227.55</v>
      </c>
      <c r="V1315">
        <f t="shared" si="386"/>
        <v>27.3</v>
      </c>
      <c r="W1315">
        <f t="shared" si="387"/>
        <v>18.5</v>
      </c>
      <c r="X1315" s="5">
        <f t="shared" si="388"/>
        <v>239.9</v>
      </c>
      <c r="Y1315">
        <f t="shared" si="389"/>
        <v>254.85000000000002</v>
      </c>
      <c r="Z1315">
        <f t="shared" si="390"/>
        <v>201.8</v>
      </c>
      <c r="AA1315">
        <f t="shared" si="391"/>
        <v>226.10000000000002</v>
      </c>
      <c r="AB1315">
        <f>IF(Z1315/X1315&lt;'model parameter'!$B$2,'model parameter'!$B$2,IF(Y1315/X1315&gt;'model parameter'!$B$1,'model parameter'!$B$1,AA1315/X1315))</f>
        <v>0.94247603167986671</v>
      </c>
      <c r="AC1315">
        <f t="shared" si="401"/>
        <v>107.82214597167484</v>
      </c>
      <c r="AD1315">
        <f t="shared" si="399"/>
        <v>16.492381006037622</v>
      </c>
      <c r="AF1315">
        <f t="shared" si="398"/>
        <v>0.84118382659441437</v>
      </c>
      <c r="AG1315">
        <f t="shared" si="392"/>
        <v>1.0623176323468113</v>
      </c>
      <c r="AH1315" s="14">
        <f t="shared" si="393"/>
        <v>18051.738160042649</v>
      </c>
      <c r="AI1315">
        <f t="shared" si="394"/>
        <v>16897.956124118198</v>
      </c>
      <c r="AJ1315" s="14">
        <f t="shared" si="395"/>
        <v>-1153.7820359244506</v>
      </c>
      <c r="AK1315" s="14">
        <f t="shared" si="400"/>
        <v>152451.28407214809</v>
      </c>
      <c r="AL1315">
        <f t="shared" si="396"/>
        <v>0.93608471241410229</v>
      </c>
      <c r="AM1315">
        <f t="shared" si="402"/>
        <v>4.1903558913298422E-3</v>
      </c>
      <c r="AN1315" s="15">
        <f t="shared" si="397"/>
        <v>0</v>
      </c>
    </row>
    <row r="1316" spans="1:40" s="4" customFormat="1" x14ac:dyDescent="0.25">
      <c r="A1316" s="3">
        <v>41431</v>
      </c>
      <c r="B1316" s="3">
        <v>41452</v>
      </c>
      <c r="C1316" s="4" t="s">
        <v>15</v>
      </c>
      <c r="D1316" s="4">
        <v>6100</v>
      </c>
      <c r="E1316" s="4">
        <v>222.4</v>
      </c>
      <c r="F1316" s="4">
        <v>240</v>
      </c>
      <c r="G1316" s="4">
        <v>168.35</v>
      </c>
      <c r="H1316" s="4">
        <v>194.95</v>
      </c>
      <c r="I1316" s="4" t="s">
        <v>16</v>
      </c>
      <c r="J1316" s="4">
        <v>26</v>
      </c>
      <c r="K1316" s="4">
        <v>40</v>
      </c>
      <c r="L1316" s="4">
        <v>22.5</v>
      </c>
      <c r="M1316" s="4">
        <v>33.65</v>
      </c>
      <c r="N1316" s="4">
        <v>5921.4</v>
      </c>
      <c r="O1316" s="4">
        <v>198.8</v>
      </c>
      <c r="P1316">
        <f>VLOOKUP($A1316,Sheet2!$A:$E,2,0)</f>
        <v>5895</v>
      </c>
      <c r="Q1316">
        <f>VLOOKUP($A1316,Sheet2!$A:$E,3,0)</f>
        <v>5956.55</v>
      </c>
      <c r="R1316">
        <f>VLOOKUP($A1316,Sheet2!$A:$E,4,0)</f>
        <v>5869.5</v>
      </c>
      <c r="S1316">
        <f>VLOOKUP($A1316,Sheet2!$A:$E,5,0)</f>
        <v>5921.4</v>
      </c>
      <c r="T1316">
        <f t="shared" si="384"/>
        <v>183.44999999999982</v>
      </c>
      <c r="U1316">
        <f t="shared" si="385"/>
        <v>240</v>
      </c>
      <c r="V1316">
        <f t="shared" si="386"/>
        <v>22.5</v>
      </c>
      <c r="W1316">
        <f t="shared" si="387"/>
        <v>24.900000000000546</v>
      </c>
      <c r="X1316" s="5">
        <f t="shared" si="388"/>
        <v>248.4</v>
      </c>
      <c r="Y1316">
        <f t="shared" si="389"/>
        <v>262.5</v>
      </c>
      <c r="Z1316">
        <f t="shared" si="390"/>
        <v>193.25000000000054</v>
      </c>
      <c r="AA1316">
        <f t="shared" si="391"/>
        <v>228.6</v>
      </c>
      <c r="AB1316">
        <f>IF(Z1316/X1316&lt;'model parameter'!$B$2,'model parameter'!$B$2,IF(Y1316/X1316&gt;'model parameter'!$B$1,'model parameter'!$B$1,AA1316/X1316))</f>
        <v>0.92028985507246375</v>
      </c>
      <c r="AC1316">
        <f t="shared" si="401"/>
        <v>99.227627089874673</v>
      </c>
      <c r="AD1316">
        <f t="shared" si="399"/>
        <v>16.412670861110087</v>
      </c>
      <c r="AF1316">
        <f t="shared" si="398"/>
        <v>0.77797906602254641</v>
      </c>
      <c r="AG1316">
        <f t="shared" si="392"/>
        <v>1.0567632850241546</v>
      </c>
      <c r="AH1316" s="14">
        <f t="shared" si="393"/>
        <v>18689.6646558174</v>
      </c>
      <c r="AI1316">
        <f t="shared" si="394"/>
        <v>17085.319626773198</v>
      </c>
      <c r="AJ1316" s="14">
        <f t="shared" si="395"/>
        <v>-1604.3450290442015</v>
      </c>
      <c r="AK1316" s="14">
        <f t="shared" si="400"/>
        <v>150846.93904310389</v>
      </c>
      <c r="AL1316">
        <f t="shared" si="396"/>
        <v>0.91415870436472335</v>
      </c>
      <c r="AM1316">
        <f t="shared" si="402"/>
        <v>3.830650312445174E-3</v>
      </c>
      <c r="AN1316" s="15">
        <f t="shared" si="397"/>
        <v>0</v>
      </c>
    </row>
    <row r="1317" spans="1:40" s="4" customFormat="1" x14ac:dyDescent="0.25">
      <c r="A1317" s="3">
        <v>41432</v>
      </c>
      <c r="B1317" s="3">
        <v>41452</v>
      </c>
      <c r="C1317" s="4" t="s">
        <v>15</v>
      </c>
      <c r="D1317" s="4">
        <v>6100</v>
      </c>
      <c r="E1317" s="4">
        <v>220</v>
      </c>
      <c r="F1317" s="4">
        <v>233.45</v>
      </c>
      <c r="G1317" s="4">
        <v>151</v>
      </c>
      <c r="H1317" s="4">
        <v>224.8</v>
      </c>
      <c r="I1317" s="4" t="s">
        <v>16</v>
      </c>
      <c r="J1317" s="4">
        <v>30</v>
      </c>
      <c r="K1317" s="4">
        <v>45.4</v>
      </c>
      <c r="L1317" s="4">
        <v>20.399999999999999</v>
      </c>
      <c r="M1317" s="4">
        <v>22.95</v>
      </c>
      <c r="N1317" s="4">
        <v>5881</v>
      </c>
      <c r="O1317" s="4">
        <v>198.8</v>
      </c>
      <c r="P1317">
        <f>VLOOKUP($A1317,Sheet2!$A:$E,2,0)</f>
        <v>5900.05</v>
      </c>
      <c r="Q1317">
        <f>VLOOKUP($A1317,Sheet2!$A:$E,3,0)</f>
        <v>5972.7</v>
      </c>
      <c r="R1317">
        <f>VLOOKUP($A1317,Sheet2!$A:$E,4,0)</f>
        <v>5871.3</v>
      </c>
      <c r="S1317">
        <f>VLOOKUP($A1317,Sheet2!$A:$E,5,0)</f>
        <v>5881</v>
      </c>
      <c r="T1317">
        <f t="shared" si="384"/>
        <v>172.69999999999982</v>
      </c>
      <c r="U1317">
        <f t="shared" si="385"/>
        <v>233.45</v>
      </c>
      <c r="V1317">
        <f t="shared" si="386"/>
        <v>20.399999999999999</v>
      </c>
      <c r="W1317">
        <f t="shared" si="387"/>
        <v>23.699999999999818</v>
      </c>
      <c r="X1317" s="5">
        <f t="shared" si="388"/>
        <v>250</v>
      </c>
      <c r="Y1317">
        <f t="shared" si="389"/>
        <v>253.85</v>
      </c>
      <c r="Z1317">
        <f t="shared" si="390"/>
        <v>174.69999999999982</v>
      </c>
      <c r="AA1317">
        <f t="shared" si="391"/>
        <v>247.75</v>
      </c>
      <c r="AB1317">
        <f>IF(Z1317/X1317&lt;'model parameter'!$B$2,'model parameter'!$B$2,IF(Y1317/X1317&gt;'model parameter'!$B$1,'model parameter'!$B$1,AA1317/X1317))</f>
        <v>0.99099999999999999</v>
      </c>
      <c r="AC1317">
        <f t="shared" si="401"/>
        <v>98.334578446065805</v>
      </c>
      <c r="AD1317">
        <f t="shared" si="399"/>
        <v>16.403670861110086</v>
      </c>
      <c r="AF1317">
        <f t="shared" si="398"/>
        <v>0.69879999999999931</v>
      </c>
      <c r="AG1317">
        <f t="shared" si="392"/>
        <v>1.0154000000000001</v>
      </c>
      <c r="AH1317" s="14">
        <f t="shared" si="393"/>
        <v>18809.744937374999</v>
      </c>
      <c r="AI1317">
        <f t="shared" si="394"/>
        <v>18520.524057110502</v>
      </c>
      <c r="AJ1317" s="14">
        <f t="shared" si="395"/>
        <v>-289.22088026449637</v>
      </c>
      <c r="AK1317" s="14">
        <f t="shared" si="400"/>
        <v>150557.71816283939</v>
      </c>
      <c r="AL1317">
        <f t="shared" si="396"/>
        <v>0.9846238808007538</v>
      </c>
      <c r="AM1317">
        <f t="shared" si="402"/>
        <v>3.7717497766303872E-3</v>
      </c>
      <c r="AN1317" s="15">
        <f t="shared" si="397"/>
        <v>0</v>
      </c>
    </row>
    <row r="1318" spans="1:40" s="4" customFormat="1" x14ac:dyDescent="0.25">
      <c r="A1318" s="3">
        <v>41435</v>
      </c>
      <c r="B1318" s="3">
        <v>41452</v>
      </c>
      <c r="C1318" s="4" t="s">
        <v>15</v>
      </c>
      <c r="D1318" s="4">
        <v>6100</v>
      </c>
      <c r="E1318" s="4">
        <v>198</v>
      </c>
      <c r="F1318" s="4">
        <v>250</v>
      </c>
      <c r="G1318" s="4">
        <v>190.3</v>
      </c>
      <c r="H1318" s="4">
        <v>229.15</v>
      </c>
      <c r="I1318" s="4" t="s">
        <v>16</v>
      </c>
      <c r="J1318" s="4">
        <v>28</v>
      </c>
      <c r="K1318" s="4">
        <v>32.1</v>
      </c>
      <c r="L1318" s="4">
        <v>20.399999999999999</v>
      </c>
      <c r="M1318" s="4">
        <v>23.45</v>
      </c>
      <c r="N1318" s="4">
        <v>5878</v>
      </c>
      <c r="O1318" s="4">
        <v>198.8</v>
      </c>
      <c r="P1318">
        <f>VLOOKUP($A1318,Sheet2!$A:$E,2,0)</f>
        <v>5907.9</v>
      </c>
      <c r="Q1318">
        <f>VLOOKUP($A1318,Sheet2!$A:$E,3,0)</f>
        <v>5931.65</v>
      </c>
      <c r="R1318">
        <f>VLOOKUP($A1318,Sheet2!$A:$E,4,0)</f>
        <v>5857.4</v>
      </c>
      <c r="S1318">
        <f>VLOOKUP($A1318,Sheet2!$A:$E,5,0)</f>
        <v>5878</v>
      </c>
      <c r="T1318">
        <f t="shared" si="384"/>
        <v>200.45000000000073</v>
      </c>
      <c r="U1318">
        <f t="shared" si="385"/>
        <v>250</v>
      </c>
      <c r="V1318">
        <f t="shared" si="386"/>
        <v>20.399999999999999</v>
      </c>
      <c r="W1318">
        <f t="shared" si="387"/>
        <v>21.949999999999818</v>
      </c>
      <c r="X1318" s="5">
        <f t="shared" si="388"/>
        <v>226</v>
      </c>
      <c r="Y1318">
        <f t="shared" si="389"/>
        <v>270.39999999999998</v>
      </c>
      <c r="Z1318">
        <f t="shared" si="390"/>
        <v>212.24999999999983</v>
      </c>
      <c r="AA1318">
        <f t="shared" si="391"/>
        <v>252.6</v>
      </c>
      <c r="AB1318">
        <f>IF(Z1318/X1318&lt;'model parameter'!$B$2,'model parameter'!$B$2,IF(Y1318/X1318&gt;'model parameter'!$B$1,'model parameter'!$B$1,AA1318/X1318))</f>
        <v>1.1100000000000001</v>
      </c>
      <c r="AC1318">
        <f t="shared" si="401"/>
        <v>109.15138207513306</v>
      </c>
      <c r="AD1318">
        <f t="shared" si="399"/>
        <v>16.513670861110086</v>
      </c>
      <c r="AF1318">
        <f t="shared" si="398"/>
        <v>0.9391592920353975</v>
      </c>
      <c r="AG1318">
        <f t="shared" si="392"/>
        <v>1.1964601769911503</v>
      </c>
      <c r="AH1318" s="14">
        <f t="shared" si="393"/>
        <v>17008.540714011</v>
      </c>
      <c r="AI1318">
        <f t="shared" si="394"/>
        <v>18753.60425441332</v>
      </c>
      <c r="AJ1318" s="14">
        <f t="shared" si="395"/>
        <v>1745.0635404023196</v>
      </c>
      <c r="AK1318" s="14">
        <f t="shared" si="400"/>
        <v>152302.78170324169</v>
      </c>
      <c r="AL1318">
        <f t="shared" si="396"/>
        <v>1.1025992511494418</v>
      </c>
      <c r="AM1318">
        <f t="shared" si="402"/>
        <v>4.1587284792357392E-3</v>
      </c>
      <c r="AN1318" s="15">
        <f t="shared" si="397"/>
        <v>0</v>
      </c>
    </row>
    <row r="1319" spans="1:40" s="4" customFormat="1" x14ac:dyDescent="0.25">
      <c r="A1319" s="3">
        <v>41436</v>
      </c>
      <c r="B1319" s="3">
        <v>41452</v>
      </c>
      <c r="C1319" s="4" t="s">
        <v>15</v>
      </c>
      <c r="D1319" s="4">
        <v>6100</v>
      </c>
      <c r="E1319" s="4">
        <v>249</v>
      </c>
      <c r="F1319" s="4">
        <v>313.64999999999998</v>
      </c>
      <c r="G1319" s="4">
        <v>240.95</v>
      </c>
      <c r="H1319" s="4">
        <v>309</v>
      </c>
      <c r="I1319" s="4" t="s">
        <v>16</v>
      </c>
      <c r="J1319" s="4">
        <v>19.7</v>
      </c>
      <c r="K1319" s="4">
        <v>21.9</v>
      </c>
      <c r="L1319" s="4">
        <v>12.4</v>
      </c>
      <c r="M1319" s="4">
        <v>13.15</v>
      </c>
      <c r="N1319" s="4">
        <v>5788.8</v>
      </c>
      <c r="O1319" s="4">
        <v>198.8</v>
      </c>
      <c r="P1319">
        <f>VLOOKUP($A1319,Sheet2!$A:$E,2,0)</f>
        <v>5848.75</v>
      </c>
      <c r="Q1319">
        <f>VLOOKUP($A1319,Sheet2!$A:$E,3,0)</f>
        <v>5868.05</v>
      </c>
      <c r="R1319">
        <f>VLOOKUP($A1319,Sheet2!$A:$E,4,0)</f>
        <v>5780.35</v>
      </c>
      <c r="S1319">
        <f>VLOOKUP($A1319,Sheet2!$A:$E,5,0)</f>
        <v>5788.8</v>
      </c>
      <c r="T1319">
        <f t="shared" si="384"/>
        <v>253.84999999999945</v>
      </c>
      <c r="U1319">
        <f t="shared" si="385"/>
        <v>313.64999999999998</v>
      </c>
      <c r="V1319">
        <f t="shared" si="386"/>
        <v>12.4</v>
      </c>
      <c r="W1319">
        <f t="shared" si="387"/>
        <v>9</v>
      </c>
      <c r="X1319" s="5">
        <f t="shared" si="388"/>
        <v>268.7</v>
      </c>
      <c r="Y1319">
        <f t="shared" si="389"/>
        <v>326.04999999999995</v>
      </c>
      <c r="Z1319">
        <f t="shared" si="390"/>
        <v>249.95</v>
      </c>
      <c r="AA1319">
        <f t="shared" si="391"/>
        <v>322.14999999999998</v>
      </c>
      <c r="AB1319">
        <f>IF(Z1319/X1319&lt;'model parameter'!$B$2,'model parameter'!$B$2,IF(Y1319/X1319&gt;'model parameter'!$B$1,'model parameter'!$B$1,AA1319/X1319))</f>
        <v>1.1100000000000001</v>
      </c>
      <c r="AC1319">
        <f t="shared" si="401"/>
        <v>121.15803410339771</v>
      </c>
      <c r="AD1319">
        <f t="shared" si="399"/>
        <v>16.623670861110085</v>
      </c>
      <c r="AF1319">
        <f t="shared" si="398"/>
        <v>0.93021957573502045</v>
      </c>
      <c r="AG1319">
        <f t="shared" si="392"/>
        <v>1.2134350576851507</v>
      </c>
      <c r="AH1319" s="14">
        <f t="shared" si="393"/>
        <v>20213.183228079448</v>
      </c>
      <c r="AI1319">
        <f t="shared" si="394"/>
        <v>22305.791428548935</v>
      </c>
      <c r="AJ1319" s="14">
        <f t="shared" si="395"/>
        <v>2092.6082004694872</v>
      </c>
      <c r="AK1319" s="14">
        <f t="shared" si="400"/>
        <v>154395.38990371118</v>
      </c>
      <c r="AL1319">
        <f t="shared" si="396"/>
        <v>1.1035269000858068</v>
      </c>
      <c r="AM1319">
        <f t="shared" si="402"/>
        <v>4.5892687469895766E-3</v>
      </c>
      <c r="AN1319" s="15">
        <f t="shared" si="397"/>
        <v>0</v>
      </c>
    </row>
    <row r="1320" spans="1:40" s="4" customFormat="1" x14ac:dyDescent="0.25">
      <c r="A1320" s="3">
        <v>41437</v>
      </c>
      <c r="B1320" s="3">
        <v>41452</v>
      </c>
      <c r="C1320" s="4" t="s">
        <v>15</v>
      </c>
      <c r="D1320" s="4">
        <v>6100</v>
      </c>
      <c r="E1320" s="4">
        <v>324.25</v>
      </c>
      <c r="F1320" s="4">
        <v>357.3</v>
      </c>
      <c r="G1320" s="4">
        <v>297.85000000000002</v>
      </c>
      <c r="H1320" s="4">
        <v>332.65</v>
      </c>
      <c r="I1320" s="4" t="s">
        <v>16</v>
      </c>
      <c r="J1320" s="4">
        <v>9.8000000000000007</v>
      </c>
      <c r="K1320" s="4">
        <v>13.05</v>
      </c>
      <c r="L1320" s="4">
        <v>7.9</v>
      </c>
      <c r="M1320" s="4">
        <v>8.3000000000000007</v>
      </c>
      <c r="N1320" s="4">
        <v>5760.2</v>
      </c>
      <c r="O1320" s="4">
        <v>198.8</v>
      </c>
      <c r="P1320">
        <f>VLOOKUP($A1320,Sheet2!$A:$E,2,0)</f>
        <v>5771.75</v>
      </c>
      <c r="Q1320">
        <f>VLOOKUP($A1320,Sheet2!$A:$E,3,0)</f>
        <v>5792.9</v>
      </c>
      <c r="R1320">
        <f>VLOOKUP($A1320,Sheet2!$A:$E,4,0)</f>
        <v>5738.6</v>
      </c>
      <c r="S1320">
        <f>VLOOKUP($A1320,Sheet2!$A:$E,5,0)</f>
        <v>5760.2</v>
      </c>
      <c r="T1320">
        <f t="shared" si="384"/>
        <v>320.15000000000055</v>
      </c>
      <c r="U1320">
        <f t="shared" si="385"/>
        <v>357.3</v>
      </c>
      <c r="V1320">
        <f t="shared" si="386"/>
        <v>7.9</v>
      </c>
      <c r="W1320">
        <f t="shared" si="387"/>
        <v>-9.25</v>
      </c>
      <c r="X1320" s="5">
        <f t="shared" si="388"/>
        <v>334.05</v>
      </c>
      <c r="Y1320">
        <f t="shared" si="389"/>
        <v>365.2</v>
      </c>
      <c r="Z1320">
        <f t="shared" si="390"/>
        <v>288.60000000000002</v>
      </c>
      <c r="AA1320">
        <f t="shared" si="391"/>
        <v>340.95</v>
      </c>
      <c r="AB1320">
        <f>IF(Z1320/X1320&lt;'model parameter'!$B$2,'model parameter'!$B$2,IF(Y1320/X1320&gt;'model parameter'!$B$1,'model parameter'!$B$1,AA1320/X1320))</f>
        <v>1.0206555904804668</v>
      </c>
      <c r="AC1320">
        <f t="shared" si="401"/>
        <v>123.66062483925593</v>
      </c>
      <c r="AD1320">
        <f t="shared" si="399"/>
        <v>16.644326451590551</v>
      </c>
      <c r="AF1320">
        <f t="shared" si="398"/>
        <v>0.86394252357431522</v>
      </c>
      <c r="AG1320">
        <f t="shared" si="392"/>
        <v>1.0932495135458762</v>
      </c>
      <c r="AH1320" s="14">
        <f t="shared" si="393"/>
        <v>25117.712227947675</v>
      </c>
      <c r="AI1320">
        <f t="shared" si="394"/>
        <v>25505.435436088894</v>
      </c>
      <c r="AJ1320" s="14">
        <f t="shared" si="395"/>
        <v>387.72320814121849</v>
      </c>
      <c r="AK1320" s="14">
        <f t="shared" si="400"/>
        <v>154783.11311185241</v>
      </c>
      <c r="AL1320">
        <f t="shared" si="396"/>
        <v>1.0154362469249811</v>
      </c>
      <c r="AM1320">
        <f t="shared" si="402"/>
        <v>4.6601098325732065E-3</v>
      </c>
      <c r="AN1320" s="15">
        <f t="shared" si="397"/>
        <v>0</v>
      </c>
    </row>
    <row r="1321" spans="1:40" s="4" customFormat="1" x14ac:dyDescent="0.25">
      <c r="A1321" s="3">
        <v>41438</v>
      </c>
      <c r="B1321" s="3">
        <v>41452</v>
      </c>
      <c r="C1321" s="4" t="s">
        <v>15</v>
      </c>
      <c r="D1321" s="4">
        <v>6100</v>
      </c>
      <c r="E1321" s="4">
        <v>381.55</v>
      </c>
      <c r="F1321" s="4">
        <v>407.4</v>
      </c>
      <c r="G1321" s="4">
        <v>364</v>
      </c>
      <c r="H1321" s="4">
        <v>394.8</v>
      </c>
      <c r="I1321" s="4" t="s">
        <v>16</v>
      </c>
      <c r="J1321" s="4">
        <v>5</v>
      </c>
      <c r="K1321" s="4">
        <v>6.4</v>
      </c>
      <c r="L1321" s="4">
        <v>3.35</v>
      </c>
      <c r="M1321" s="4">
        <v>5.05</v>
      </c>
      <c r="N1321" s="4">
        <v>5699.1</v>
      </c>
      <c r="O1321" s="4">
        <v>198.8</v>
      </c>
      <c r="P1321">
        <f>VLOOKUP($A1321,Sheet2!$A:$E,2,0)</f>
        <v>5709.35</v>
      </c>
      <c r="Q1321">
        <f>VLOOKUP($A1321,Sheet2!$A:$E,3,0)</f>
        <v>5729.85</v>
      </c>
      <c r="R1321">
        <f>VLOOKUP($A1321,Sheet2!$A:$E,4,0)</f>
        <v>5683.1</v>
      </c>
      <c r="S1321">
        <f>VLOOKUP($A1321,Sheet2!$A:$E,5,0)</f>
        <v>5699.1</v>
      </c>
      <c r="T1321">
        <f t="shared" si="384"/>
        <v>376.54999999999927</v>
      </c>
      <c r="U1321">
        <f t="shared" si="385"/>
        <v>407.4</v>
      </c>
      <c r="V1321">
        <f t="shared" si="386"/>
        <v>3.35</v>
      </c>
      <c r="W1321">
        <f t="shared" si="387"/>
        <v>-6.1499999999996362</v>
      </c>
      <c r="X1321" s="5">
        <f t="shared" si="388"/>
        <v>386.55</v>
      </c>
      <c r="Y1321">
        <f t="shared" si="389"/>
        <v>410.75</v>
      </c>
      <c r="Z1321">
        <f t="shared" si="390"/>
        <v>357.85000000000036</v>
      </c>
      <c r="AA1321">
        <f t="shared" si="391"/>
        <v>399.85</v>
      </c>
      <c r="AB1321">
        <f>IF(Z1321/X1321&lt;'model parameter'!$B$2,'model parameter'!$B$2,IF(Y1321/X1321&gt;'model parameter'!$B$1,'model parameter'!$B$1,AA1321/X1321))</f>
        <v>1.0344069331263743</v>
      </c>
      <c r="AC1321">
        <f t="shared" si="401"/>
        <v>127.91540768846588</v>
      </c>
      <c r="AD1321">
        <f t="shared" si="399"/>
        <v>16.678733384716924</v>
      </c>
      <c r="AF1321">
        <f t="shared" si="398"/>
        <v>0.92575346009571946</v>
      </c>
      <c r="AG1321">
        <f t="shared" si="392"/>
        <v>1.0626050963652827</v>
      </c>
      <c r="AH1321" s="14">
        <f t="shared" si="393"/>
        <v>29057.846466556424</v>
      </c>
      <c r="AI1321">
        <f t="shared" si="394"/>
        <v>29919.719558640696</v>
      </c>
      <c r="AJ1321" s="14">
        <f t="shared" si="395"/>
        <v>861.87309208427178</v>
      </c>
      <c r="AK1321" s="14">
        <f t="shared" si="400"/>
        <v>155644.98620393669</v>
      </c>
      <c r="AL1321">
        <f t="shared" si="396"/>
        <v>1.0296605976315631</v>
      </c>
      <c r="AM1321">
        <f t="shared" si="402"/>
        <v>4.7983314752360513E-3</v>
      </c>
      <c r="AN1321" s="15">
        <f t="shared" si="397"/>
        <v>0</v>
      </c>
    </row>
    <row r="1322" spans="1:40" s="4" customFormat="1" x14ac:dyDescent="0.25">
      <c r="A1322" s="3">
        <v>41439</v>
      </c>
      <c r="B1322" s="3">
        <v>41452</v>
      </c>
      <c r="C1322" s="4" t="s">
        <v>15</v>
      </c>
      <c r="D1322" s="4">
        <v>6100</v>
      </c>
      <c r="E1322" s="4">
        <v>351</v>
      </c>
      <c r="F1322" s="4">
        <v>356</v>
      </c>
      <c r="G1322" s="4">
        <v>283</v>
      </c>
      <c r="H1322" s="4">
        <v>301.64999999999998</v>
      </c>
      <c r="I1322" s="4" t="s">
        <v>16</v>
      </c>
      <c r="J1322" s="4">
        <v>6.4</v>
      </c>
      <c r="K1322" s="4">
        <v>9.1</v>
      </c>
      <c r="L1322" s="4">
        <v>5.8</v>
      </c>
      <c r="M1322" s="4">
        <v>7.75</v>
      </c>
      <c r="N1322" s="4">
        <v>5808.4</v>
      </c>
      <c r="O1322" s="4">
        <v>198.8</v>
      </c>
      <c r="P1322">
        <f>VLOOKUP($A1322,Sheet2!$A:$E,2,0)</f>
        <v>5748.95</v>
      </c>
      <c r="Q1322">
        <f>VLOOKUP($A1322,Sheet2!$A:$E,3,0)</f>
        <v>5819.4</v>
      </c>
      <c r="R1322">
        <f>VLOOKUP($A1322,Sheet2!$A:$E,4,0)</f>
        <v>5739.4</v>
      </c>
      <c r="S1322">
        <f>VLOOKUP($A1322,Sheet2!$A:$E,5,0)</f>
        <v>5808.4</v>
      </c>
      <c r="T1322">
        <f t="shared" si="384"/>
        <v>289.70000000000073</v>
      </c>
      <c r="U1322">
        <f t="shared" si="385"/>
        <v>356</v>
      </c>
      <c r="V1322">
        <f t="shared" si="386"/>
        <v>5.8</v>
      </c>
      <c r="W1322">
        <f t="shared" si="387"/>
        <v>2.3999999999996362</v>
      </c>
      <c r="X1322" s="5">
        <f t="shared" si="388"/>
        <v>357.4</v>
      </c>
      <c r="Y1322">
        <f t="shared" si="389"/>
        <v>361.8</v>
      </c>
      <c r="Z1322">
        <f t="shared" si="390"/>
        <v>285.39999999999964</v>
      </c>
      <c r="AA1322">
        <f t="shared" si="391"/>
        <v>309.39999999999998</v>
      </c>
      <c r="AB1322">
        <f>IF(Z1322/X1322&lt;'model parameter'!$B$2,'model parameter'!$B$2,IF(Y1322/X1322&gt;'model parameter'!$B$1,'model parameter'!$B$1,AA1322/X1322))</f>
        <v>0.86569669837716845</v>
      </c>
      <c r="AC1322">
        <f t="shared" si="401"/>
        <v>110.73594610747438</v>
      </c>
      <c r="AD1322">
        <f t="shared" si="399"/>
        <v>16.544430083094092</v>
      </c>
      <c r="AF1322">
        <f t="shared" si="398"/>
        <v>0.79854504756575173</v>
      </c>
      <c r="AG1322">
        <f t="shared" si="392"/>
        <v>1.0123111359820929</v>
      </c>
      <c r="AH1322" s="14">
        <f t="shared" si="393"/>
        <v>26870.133836928897</v>
      </c>
      <c r="AI1322">
        <f t="shared" si="394"/>
        <v>23140.9080325828</v>
      </c>
      <c r="AJ1322" s="14">
        <f t="shared" si="395"/>
        <v>-3729.225804346097</v>
      </c>
      <c r="AK1322" s="14">
        <f t="shared" si="400"/>
        <v>151915.7603995906</v>
      </c>
      <c r="AL1322">
        <f t="shared" si="396"/>
        <v>0.8612129799211925</v>
      </c>
      <c r="AM1322">
        <f t="shared" si="402"/>
        <v>4.1323853484376916E-3</v>
      </c>
      <c r="AN1322" s="15">
        <f t="shared" si="397"/>
        <v>0</v>
      </c>
    </row>
    <row r="1323" spans="1:40" s="4" customFormat="1" x14ac:dyDescent="0.25">
      <c r="A1323" s="3">
        <v>41442</v>
      </c>
      <c r="B1323" s="3">
        <v>41452</v>
      </c>
      <c r="C1323" s="4" t="s">
        <v>15</v>
      </c>
      <c r="D1323" s="4">
        <v>6100</v>
      </c>
      <c r="E1323" s="4">
        <v>295</v>
      </c>
      <c r="F1323" s="4">
        <v>333.65</v>
      </c>
      <c r="G1323" s="4">
        <v>252.35</v>
      </c>
      <c r="H1323" s="4">
        <v>256.60000000000002</v>
      </c>
      <c r="I1323" s="4" t="s">
        <v>16</v>
      </c>
      <c r="J1323" s="4">
        <v>7.8</v>
      </c>
      <c r="K1323" s="4">
        <v>8.15</v>
      </c>
      <c r="L1323" s="4">
        <v>4.3</v>
      </c>
      <c r="M1323" s="4">
        <v>6.5</v>
      </c>
      <c r="N1323" s="4">
        <v>5850.05</v>
      </c>
      <c r="O1323" s="4">
        <v>198.8</v>
      </c>
      <c r="P1323">
        <f>VLOOKUP($A1323,Sheet2!$A:$E,2,0)</f>
        <v>5820.4</v>
      </c>
      <c r="Q1323">
        <f>VLOOKUP($A1323,Sheet2!$A:$E,3,0)</f>
        <v>5854.9</v>
      </c>
      <c r="R1323">
        <f>VLOOKUP($A1323,Sheet2!$A:$E,4,0)</f>
        <v>5770.25</v>
      </c>
      <c r="S1323">
        <f>VLOOKUP($A1323,Sheet2!$A:$E,5,0)</f>
        <v>5850.05</v>
      </c>
      <c r="T1323">
        <f t="shared" si="384"/>
        <v>253.25</v>
      </c>
      <c r="U1323">
        <f t="shared" si="385"/>
        <v>333.65</v>
      </c>
      <c r="V1323">
        <f t="shared" si="386"/>
        <v>4.3</v>
      </c>
      <c r="W1323">
        <f t="shared" si="387"/>
        <v>7.25</v>
      </c>
      <c r="X1323" s="5">
        <f t="shared" si="388"/>
        <v>302.8</v>
      </c>
      <c r="Y1323">
        <f t="shared" si="389"/>
        <v>337.95</v>
      </c>
      <c r="Z1323">
        <f t="shared" si="390"/>
        <v>259.60000000000002</v>
      </c>
      <c r="AA1323">
        <f t="shared" si="391"/>
        <v>263.10000000000002</v>
      </c>
      <c r="AB1323">
        <f>IF(Z1323/X1323&lt;'model parameter'!$B$2,'model parameter'!$B$2,IF(Y1323/X1323&gt;'model parameter'!$B$1,'model parameter'!$B$1,AA1323/X1323))</f>
        <v>1.1100000000000001</v>
      </c>
      <c r="AC1323">
        <f t="shared" si="401"/>
        <v>122.91690017929656</v>
      </c>
      <c r="AD1323">
        <f t="shared" si="399"/>
        <v>16.654430083094091</v>
      </c>
      <c r="AF1323">
        <f t="shared" si="398"/>
        <v>0.85733157199471599</v>
      </c>
      <c r="AG1323">
        <f t="shared" si="392"/>
        <v>1.1160832232496696</v>
      </c>
      <c r="AH1323" s="14">
        <f t="shared" si="393"/>
        <v>22772.394228775796</v>
      </c>
      <c r="AI1323">
        <f t="shared" si="394"/>
        <v>25142.5498041467</v>
      </c>
      <c r="AJ1323" s="14">
        <f t="shared" si="395"/>
        <v>2370.1555753709035</v>
      </c>
      <c r="AK1323" s="14">
        <f t="shared" si="400"/>
        <v>154285.91597496151</v>
      </c>
      <c r="AL1323">
        <f t="shared" si="396"/>
        <v>1.1040802100806735</v>
      </c>
      <c r="AM1323">
        <f t="shared" si="402"/>
        <v>4.5624848836373832E-3</v>
      </c>
      <c r="AN1323" s="15">
        <f t="shared" si="397"/>
        <v>1</v>
      </c>
    </row>
    <row r="1324" spans="1:40" s="4" customFormat="1" x14ac:dyDescent="0.25">
      <c r="A1324" s="3">
        <v>41443</v>
      </c>
      <c r="B1324" s="3">
        <v>41452</v>
      </c>
      <c r="C1324" s="4" t="s">
        <v>15</v>
      </c>
      <c r="D1324" s="4">
        <v>6100</v>
      </c>
      <c r="E1324" s="4">
        <v>245.15</v>
      </c>
      <c r="F1324" s="4">
        <v>298.60000000000002</v>
      </c>
      <c r="G1324" s="4">
        <v>236.3</v>
      </c>
      <c r="H1324" s="4">
        <v>290.8</v>
      </c>
      <c r="I1324" s="4" t="s">
        <v>16</v>
      </c>
      <c r="J1324" s="4">
        <v>5.0999999999999996</v>
      </c>
      <c r="K1324" s="4">
        <v>6</v>
      </c>
      <c r="L1324" s="4">
        <v>3.25</v>
      </c>
      <c r="M1324" s="4">
        <v>3.6</v>
      </c>
      <c r="N1324" s="4">
        <v>5813.6</v>
      </c>
      <c r="O1324" s="4">
        <v>198.8</v>
      </c>
      <c r="P1324">
        <f>VLOOKUP($A1324,Sheet2!$A:$E,2,0)</f>
        <v>5841.9</v>
      </c>
      <c r="Q1324">
        <f>VLOOKUP($A1324,Sheet2!$A:$E,3,0)</f>
        <v>5863.4</v>
      </c>
      <c r="R1324">
        <f>VLOOKUP($A1324,Sheet2!$A:$E,4,0)</f>
        <v>5804.3</v>
      </c>
      <c r="S1324">
        <f>VLOOKUP($A1324,Sheet2!$A:$E,5,0)</f>
        <v>5813.6</v>
      </c>
      <c r="T1324">
        <f t="shared" si="384"/>
        <v>242.60000000000036</v>
      </c>
      <c r="U1324">
        <f t="shared" si="385"/>
        <v>298.60000000000002</v>
      </c>
      <c r="V1324">
        <f t="shared" si="386"/>
        <v>3.25</v>
      </c>
      <c r="W1324">
        <f t="shared" si="387"/>
        <v>-0.3000000000001819</v>
      </c>
      <c r="X1324" s="5">
        <f t="shared" si="388"/>
        <v>250.25</v>
      </c>
      <c r="Y1324">
        <f t="shared" si="389"/>
        <v>301.85000000000002</v>
      </c>
      <c r="Z1324">
        <f t="shared" si="390"/>
        <v>235.99999999999983</v>
      </c>
      <c r="AA1324">
        <f t="shared" si="391"/>
        <v>294.40000000000003</v>
      </c>
      <c r="AB1324">
        <f>IF(Z1324/X1324&lt;'model parameter'!$B$2,'model parameter'!$B$2,IF(Y1324/X1324&gt;'model parameter'!$B$1,'model parameter'!$B$1,AA1324/X1324))</f>
        <v>1.1100000000000001</v>
      </c>
      <c r="AC1324">
        <f t="shared" si="401"/>
        <v>136.43775919901918</v>
      </c>
      <c r="AD1324">
        <f t="shared" si="399"/>
        <v>16.764430083094091</v>
      </c>
      <c r="AF1324">
        <f t="shared" si="398"/>
        <v>0.94305694305694232</v>
      </c>
      <c r="AG1324">
        <f t="shared" si="392"/>
        <v>1.2061938061938062</v>
      </c>
      <c r="AH1324" s="14">
        <f t="shared" si="393"/>
        <v>18828.507481368375</v>
      </c>
      <c r="AI1324">
        <f t="shared" si="394"/>
        <v>20770.947087499706</v>
      </c>
      <c r="AJ1324" s="14">
        <f t="shared" si="395"/>
        <v>1942.4396061313309</v>
      </c>
      <c r="AK1324" s="14">
        <f t="shared" si="400"/>
        <v>156228.35558109282</v>
      </c>
      <c r="AL1324">
        <f t="shared" si="396"/>
        <v>1.1031648211125316</v>
      </c>
      <c r="AM1324">
        <f t="shared" si="402"/>
        <v>5.0331728204864633E-3</v>
      </c>
      <c r="AN1324" s="15">
        <f t="shared" si="397"/>
        <v>0</v>
      </c>
    </row>
    <row r="1325" spans="1:40" s="4" customFormat="1" x14ac:dyDescent="0.25">
      <c r="A1325" s="3">
        <v>41444</v>
      </c>
      <c r="B1325" s="3">
        <v>41452</v>
      </c>
      <c r="C1325" s="4" t="s">
        <v>15</v>
      </c>
      <c r="D1325" s="4">
        <v>6100</v>
      </c>
      <c r="E1325" s="4">
        <v>303.95</v>
      </c>
      <c r="F1325" s="4">
        <v>322.55</v>
      </c>
      <c r="G1325" s="4">
        <v>272.3</v>
      </c>
      <c r="H1325" s="4">
        <v>279.05</v>
      </c>
      <c r="I1325" s="4" t="s">
        <v>16</v>
      </c>
      <c r="J1325" s="4">
        <v>3.35</v>
      </c>
      <c r="K1325" s="4">
        <v>4.7</v>
      </c>
      <c r="L1325" s="4">
        <v>2.7</v>
      </c>
      <c r="M1325" s="4">
        <v>4.2</v>
      </c>
      <c r="N1325" s="4">
        <v>5822.25</v>
      </c>
      <c r="O1325" s="4">
        <v>198.8</v>
      </c>
      <c r="P1325">
        <f>VLOOKUP($A1325,Sheet2!$A:$E,2,0)</f>
        <v>5805.75</v>
      </c>
      <c r="Q1325">
        <f>VLOOKUP($A1325,Sheet2!$A:$E,3,0)</f>
        <v>5828.4</v>
      </c>
      <c r="R1325">
        <f>VLOOKUP($A1325,Sheet2!$A:$E,4,0)</f>
        <v>5777.9</v>
      </c>
      <c r="S1325">
        <f>VLOOKUP($A1325,Sheet2!$A:$E,5,0)</f>
        <v>5822.25</v>
      </c>
      <c r="T1325">
        <f t="shared" si="384"/>
        <v>276.30000000000018</v>
      </c>
      <c r="U1325">
        <f t="shared" si="385"/>
        <v>322.55</v>
      </c>
      <c r="V1325">
        <f t="shared" si="386"/>
        <v>2.7</v>
      </c>
      <c r="W1325">
        <f t="shared" si="387"/>
        <v>0.6999999999998181</v>
      </c>
      <c r="X1325" s="5">
        <f t="shared" si="388"/>
        <v>307.3</v>
      </c>
      <c r="Y1325">
        <f t="shared" si="389"/>
        <v>325.25</v>
      </c>
      <c r="Z1325">
        <f t="shared" si="390"/>
        <v>272.99999999999983</v>
      </c>
      <c r="AA1325">
        <f t="shared" si="391"/>
        <v>283.25</v>
      </c>
      <c r="AB1325">
        <f>IF(Z1325/X1325&lt;'model parameter'!$B$2,'model parameter'!$B$2,IF(Y1325/X1325&gt;'model parameter'!$B$1,'model parameter'!$B$1,AA1325/X1325))</f>
        <v>0.92173771558737383</v>
      </c>
      <c r="AC1325">
        <f t="shared" si="401"/>
        <v>125.75982848396414</v>
      </c>
      <c r="AD1325">
        <f t="shared" si="399"/>
        <v>16.686167798681463</v>
      </c>
      <c r="AF1325">
        <f t="shared" si="398"/>
        <v>0.88838268792710651</v>
      </c>
      <c r="AG1325">
        <f t="shared" si="392"/>
        <v>1.0584119752684673</v>
      </c>
      <c r="AH1325" s="14">
        <f t="shared" si="393"/>
        <v>23110.120020656548</v>
      </c>
      <c r="AI1325">
        <f t="shared" si="394"/>
        <v>21181.085794811501</v>
      </c>
      <c r="AJ1325" s="14">
        <f t="shared" si="395"/>
        <v>-1929.0342258450473</v>
      </c>
      <c r="AK1325" s="14">
        <f t="shared" si="400"/>
        <v>154299.32135524778</v>
      </c>
      <c r="AL1325">
        <f t="shared" si="396"/>
        <v>0.91652859335560277</v>
      </c>
      <c r="AM1325">
        <f t="shared" si="402"/>
        <v>4.6130468052761097E-3</v>
      </c>
      <c r="AN1325" s="15">
        <f t="shared" si="397"/>
        <v>0</v>
      </c>
    </row>
    <row r="1326" spans="1:40" s="4" customFormat="1" x14ac:dyDescent="0.25">
      <c r="A1326" s="3">
        <v>41445</v>
      </c>
      <c r="B1326" s="3">
        <v>41452</v>
      </c>
      <c r="C1326" s="4" t="s">
        <v>15</v>
      </c>
      <c r="D1326" s="4">
        <v>6100</v>
      </c>
      <c r="E1326" s="4">
        <v>349.95</v>
      </c>
      <c r="F1326" s="4">
        <v>456.55</v>
      </c>
      <c r="G1326" s="4">
        <v>349.95</v>
      </c>
      <c r="H1326" s="4">
        <v>448.2</v>
      </c>
      <c r="I1326" s="4" t="s">
        <v>16</v>
      </c>
      <c r="J1326" s="4">
        <v>1.8</v>
      </c>
      <c r="K1326" s="4">
        <v>2.4500000000000002</v>
      </c>
      <c r="L1326" s="4">
        <v>0.95</v>
      </c>
      <c r="M1326" s="4">
        <v>1</v>
      </c>
      <c r="N1326" s="4">
        <v>5655.9</v>
      </c>
      <c r="O1326" s="4">
        <v>198.8</v>
      </c>
      <c r="P1326">
        <f>VLOOKUP($A1326,Sheet2!$A:$E,2,0)</f>
        <v>5754.15</v>
      </c>
      <c r="Q1326">
        <f>VLOOKUP($A1326,Sheet2!$A:$E,3,0)</f>
        <v>5755</v>
      </c>
      <c r="R1326">
        <f>VLOOKUP($A1326,Sheet2!$A:$E,4,0)</f>
        <v>5645.65</v>
      </c>
      <c r="S1326">
        <f>VLOOKUP($A1326,Sheet2!$A:$E,5,0)</f>
        <v>5655.9</v>
      </c>
      <c r="T1326">
        <f t="shared" si="384"/>
        <v>349.95</v>
      </c>
      <c r="U1326">
        <f t="shared" si="385"/>
        <v>455.30000000000018</v>
      </c>
      <c r="V1326">
        <f t="shared" si="386"/>
        <v>2.1999999999998181</v>
      </c>
      <c r="W1326">
        <f t="shared" si="387"/>
        <v>2.4500000000000002</v>
      </c>
      <c r="X1326" s="5">
        <f t="shared" si="388"/>
        <v>351.75</v>
      </c>
      <c r="Y1326">
        <f t="shared" si="389"/>
        <v>458.74999999999983</v>
      </c>
      <c r="Z1326">
        <f t="shared" si="390"/>
        <v>351.75</v>
      </c>
      <c r="AA1326">
        <f t="shared" si="391"/>
        <v>449.2</v>
      </c>
      <c r="AB1326">
        <f>IF(Z1326/X1326&lt;'model parameter'!$B$2,'model parameter'!$B$2,IF(Y1326/X1326&gt;'model parameter'!$B$1,'model parameter'!$B$1,AA1326/X1326))</f>
        <v>1.1100000000000001</v>
      </c>
      <c r="AC1326">
        <f t="shared" si="401"/>
        <v>139.59340961720022</v>
      </c>
      <c r="AD1326">
        <f t="shared" si="399"/>
        <v>16.796167798681463</v>
      </c>
      <c r="AF1326">
        <f t="shared" si="398"/>
        <v>1</v>
      </c>
      <c r="AG1326">
        <f t="shared" si="392"/>
        <v>1.3041933191186919</v>
      </c>
      <c r="AH1326" s="14">
        <f t="shared" si="393"/>
        <v>26446.100342678626</v>
      </c>
      <c r="AI1326">
        <f t="shared" si="394"/>
        <v>29214.670698149937</v>
      </c>
      <c r="AJ1326" s="14">
        <f t="shared" si="395"/>
        <v>2768.5703554713109</v>
      </c>
      <c r="AK1326" s="14">
        <f t="shared" si="400"/>
        <v>157067.89171071909</v>
      </c>
      <c r="AL1326">
        <f t="shared" si="396"/>
        <v>1.1046872816633537</v>
      </c>
      <c r="AM1326">
        <f t="shared" si="402"/>
        <v>5.0959741355062838E-3</v>
      </c>
      <c r="AN1326" s="15">
        <f t="shared" si="397"/>
        <v>0</v>
      </c>
    </row>
    <row r="1327" spans="1:40" s="4" customFormat="1" x14ac:dyDescent="0.25">
      <c r="A1327" s="3">
        <v>41446</v>
      </c>
      <c r="B1327" s="3">
        <v>41452</v>
      </c>
      <c r="C1327" s="4" t="s">
        <v>15</v>
      </c>
      <c r="D1327" s="4">
        <v>6100</v>
      </c>
      <c r="E1327" s="4">
        <v>473.4</v>
      </c>
      <c r="F1327" s="4">
        <v>481.35</v>
      </c>
      <c r="G1327" s="4">
        <v>416</v>
      </c>
      <c r="H1327" s="4">
        <v>436.5</v>
      </c>
      <c r="I1327" s="4" t="s">
        <v>16</v>
      </c>
      <c r="J1327" s="4">
        <v>1.4</v>
      </c>
      <c r="K1327" s="4">
        <v>1.4</v>
      </c>
      <c r="L1327" s="4">
        <v>0.7</v>
      </c>
      <c r="M1327" s="4">
        <v>0.95</v>
      </c>
      <c r="N1327" s="4">
        <v>5667.65</v>
      </c>
      <c r="O1327" s="4">
        <v>198.8</v>
      </c>
      <c r="P1327">
        <f>VLOOKUP($A1327,Sheet2!$A:$E,2,0)</f>
        <v>5639.9</v>
      </c>
      <c r="Q1327">
        <f>VLOOKUP($A1327,Sheet2!$A:$E,3,0)</f>
        <v>5686.15</v>
      </c>
      <c r="R1327">
        <f>VLOOKUP($A1327,Sheet2!$A:$E,4,0)</f>
        <v>5616.85</v>
      </c>
      <c r="S1327">
        <f>VLOOKUP($A1327,Sheet2!$A:$E,5,0)</f>
        <v>5667.65</v>
      </c>
      <c r="T1327">
        <f t="shared" si="384"/>
        <v>416</v>
      </c>
      <c r="U1327">
        <f t="shared" si="385"/>
        <v>481.35</v>
      </c>
      <c r="V1327">
        <f t="shared" si="386"/>
        <v>0.7</v>
      </c>
      <c r="W1327">
        <f t="shared" si="387"/>
        <v>1.4</v>
      </c>
      <c r="X1327" s="5">
        <f t="shared" si="388"/>
        <v>474.79999999999995</v>
      </c>
      <c r="Y1327">
        <f t="shared" si="389"/>
        <v>482.05</v>
      </c>
      <c r="Z1327">
        <f t="shared" si="390"/>
        <v>417.4</v>
      </c>
      <c r="AA1327">
        <f t="shared" si="391"/>
        <v>437.45</v>
      </c>
      <c r="AB1327">
        <f>IF(Z1327/X1327&lt;'model parameter'!$B$2,'model parameter'!$B$2,IF(Y1327/X1327&gt;'model parameter'!$B$1,'model parameter'!$B$1,AA1327/X1327))</f>
        <v>0.92133529907329403</v>
      </c>
      <c r="AC1327">
        <f t="shared" si="401"/>
        <v>128.61233579832401</v>
      </c>
      <c r="AD1327">
        <f t="shared" si="399"/>
        <v>16.717503097754758</v>
      </c>
      <c r="AF1327">
        <f t="shared" si="398"/>
        <v>0.87910699241786017</v>
      </c>
      <c r="AG1327">
        <f t="shared" si="392"/>
        <v>1.0152695871946085</v>
      </c>
      <c r="AH1327" s="14">
        <f t="shared" si="393"/>
        <v>35681.024496217797</v>
      </c>
      <c r="AI1327">
        <f t="shared" si="394"/>
        <v>32737.666638571896</v>
      </c>
      <c r="AJ1327" s="14">
        <f t="shared" si="395"/>
        <v>-2943.3578576459004</v>
      </c>
      <c r="AK1327" s="14">
        <f t="shared" si="400"/>
        <v>154124.5338530732</v>
      </c>
      <c r="AL1327">
        <f t="shared" si="396"/>
        <v>0.91750915509845021</v>
      </c>
      <c r="AM1327">
        <f t="shared" si="402"/>
        <v>4.6756029234719257E-3</v>
      </c>
      <c r="AN1327" s="15">
        <f t="shared" si="397"/>
        <v>0</v>
      </c>
    </row>
    <row r="1328" spans="1:40" s="4" customFormat="1" x14ac:dyDescent="0.25">
      <c r="A1328" s="3">
        <v>41449</v>
      </c>
      <c r="B1328" s="3">
        <v>41452</v>
      </c>
      <c r="C1328" s="4" t="s">
        <v>15</v>
      </c>
      <c r="D1328" s="4">
        <v>6100</v>
      </c>
      <c r="E1328" s="4">
        <v>477.65</v>
      </c>
      <c r="F1328" s="4">
        <v>537.29999999999995</v>
      </c>
      <c r="G1328" s="4">
        <v>471</v>
      </c>
      <c r="H1328" s="4">
        <v>511.65</v>
      </c>
      <c r="I1328" s="4" t="s">
        <v>16</v>
      </c>
      <c r="J1328" s="4">
        <v>0.85</v>
      </c>
      <c r="K1328" s="4">
        <v>0.95</v>
      </c>
      <c r="L1328" s="4">
        <v>0.55000000000000004</v>
      </c>
      <c r="M1328" s="4">
        <v>0.85</v>
      </c>
      <c r="N1328" s="4">
        <v>5590.25</v>
      </c>
      <c r="O1328" s="4">
        <v>198.8</v>
      </c>
      <c r="P1328">
        <f>VLOOKUP($A1328,Sheet2!$A:$E,2,0)</f>
        <v>5638.05</v>
      </c>
      <c r="Q1328">
        <f>VLOOKUP($A1328,Sheet2!$A:$E,3,0)</f>
        <v>5640</v>
      </c>
      <c r="R1328">
        <f>VLOOKUP($A1328,Sheet2!$A:$E,4,0)</f>
        <v>5566.25</v>
      </c>
      <c r="S1328">
        <f>VLOOKUP($A1328,Sheet2!$A:$E,5,0)</f>
        <v>5590.25</v>
      </c>
      <c r="T1328">
        <f t="shared" si="384"/>
        <v>471</v>
      </c>
      <c r="U1328">
        <f t="shared" si="385"/>
        <v>534.30000000000018</v>
      </c>
      <c r="V1328">
        <f t="shared" si="386"/>
        <v>3.5500000000001819</v>
      </c>
      <c r="W1328">
        <f t="shared" si="387"/>
        <v>0.95</v>
      </c>
      <c r="X1328" s="5">
        <f t="shared" si="388"/>
        <v>478.5</v>
      </c>
      <c r="Y1328">
        <f t="shared" si="389"/>
        <v>540.85000000000014</v>
      </c>
      <c r="Z1328">
        <f t="shared" si="390"/>
        <v>471.95</v>
      </c>
      <c r="AA1328">
        <f t="shared" si="391"/>
        <v>512.5</v>
      </c>
      <c r="AB1328">
        <f>IF(Z1328/X1328&lt;'model parameter'!$B$2,'model parameter'!$B$2,IF(Y1328/X1328&gt;'model parameter'!$B$1,'model parameter'!$B$1,AA1328/X1328))</f>
        <v>1.1100000000000001</v>
      </c>
      <c r="AC1328">
        <f t="shared" si="401"/>
        <v>142.75969273613967</v>
      </c>
      <c r="AD1328">
        <f t="shared" si="399"/>
        <v>16.827503097754757</v>
      </c>
      <c r="AF1328">
        <f t="shared" si="398"/>
        <v>0.98631138975966559</v>
      </c>
      <c r="AG1328">
        <f t="shared" si="392"/>
        <v>1.1303030303030306</v>
      </c>
      <c r="AH1328" s="14">
        <f t="shared" si="393"/>
        <v>35958.71014731974</v>
      </c>
      <c r="AI1328">
        <f t="shared" si="394"/>
        <v>39758.926537065374</v>
      </c>
      <c r="AJ1328" s="14">
        <f t="shared" si="395"/>
        <v>3800.2163897456339</v>
      </c>
      <c r="AK1328" s="14">
        <f t="shared" si="400"/>
        <v>157924.75024281885</v>
      </c>
      <c r="AL1328">
        <f t="shared" si="396"/>
        <v>1.1056827782247047</v>
      </c>
      <c r="AM1328">
        <f t="shared" si="402"/>
        <v>5.1697336302999903E-3</v>
      </c>
      <c r="AN1328" s="15">
        <f t="shared" si="397"/>
        <v>0</v>
      </c>
    </row>
    <row r="1329" spans="1:40" s="4" customFormat="1" x14ac:dyDescent="0.25">
      <c r="A1329" s="3">
        <v>41450</v>
      </c>
      <c r="B1329" s="3">
        <v>41452</v>
      </c>
      <c r="C1329" s="4" t="s">
        <v>15</v>
      </c>
      <c r="D1329" s="4">
        <v>6100</v>
      </c>
      <c r="E1329" s="4">
        <v>490</v>
      </c>
      <c r="F1329" s="4">
        <v>525.95000000000005</v>
      </c>
      <c r="G1329" s="4">
        <v>429</v>
      </c>
      <c r="H1329" s="4">
        <v>483.25</v>
      </c>
      <c r="I1329" s="4" t="s">
        <v>16</v>
      </c>
      <c r="J1329" s="4">
        <v>0.65</v>
      </c>
      <c r="K1329" s="4">
        <v>0.8</v>
      </c>
      <c r="L1329" s="4">
        <v>0.45</v>
      </c>
      <c r="M1329" s="4">
        <v>0.5</v>
      </c>
      <c r="N1329" s="4">
        <v>5609.1</v>
      </c>
      <c r="O1329" s="4">
        <v>198.8</v>
      </c>
      <c r="P1329">
        <f>VLOOKUP($A1329,Sheet2!$A:$E,2,0)</f>
        <v>5606.95</v>
      </c>
      <c r="Q1329">
        <f>VLOOKUP($A1329,Sheet2!$A:$E,3,0)</f>
        <v>5666.25</v>
      </c>
      <c r="R1329">
        <f>VLOOKUP($A1329,Sheet2!$A:$E,4,0)</f>
        <v>5570.25</v>
      </c>
      <c r="S1329">
        <f>VLOOKUP($A1329,Sheet2!$A:$E,5,0)</f>
        <v>5609.1</v>
      </c>
      <c r="T1329">
        <f t="shared" si="384"/>
        <v>434.55000000000018</v>
      </c>
      <c r="U1329">
        <f t="shared" si="385"/>
        <v>525.95000000000005</v>
      </c>
      <c r="V1329">
        <f t="shared" si="386"/>
        <v>0.45</v>
      </c>
      <c r="W1329">
        <f t="shared" si="387"/>
        <v>-4.75</v>
      </c>
      <c r="X1329" s="5">
        <f t="shared" si="388"/>
        <v>490.65</v>
      </c>
      <c r="Y1329">
        <f t="shared" si="389"/>
        <v>526.40000000000009</v>
      </c>
      <c r="Z1329">
        <f t="shared" si="390"/>
        <v>424.25</v>
      </c>
      <c r="AA1329">
        <f t="shared" si="391"/>
        <v>483.75</v>
      </c>
      <c r="AB1329">
        <f>IF(Z1329/X1329&lt;'model parameter'!$B$2,'model parameter'!$B$2,IF(Y1329/X1329&gt;'model parameter'!$B$1,'model parameter'!$B$1,AA1329/X1329))</f>
        <v>0.98593702231733416</v>
      </c>
      <c r="AC1329">
        <f t="shared" si="401"/>
        <v>140.75206636320709</v>
      </c>
      <c r="AD1329">
        <f t="shared" si="399"/>
        <v>16.813440120072091</v>
      </c>
      <c r="AF1329">
        <f t="shared" si="398"/>
        <v>0.86466931621318666</v>
      </c>
      <c r="AG1329">
        <f t="shared" si="392"/>
        <v>1.0728625292978704</v>
      </c>
      <c r="AH1329" s="14">
        <f t="shared" si="393"/>
        <v>36870.569785397762</v>
      </c>
      <c r="AI1329">
        <f t="shared" si="394"/>
        <v>36207.638707742502</v>
      </c>
      <c r="AJ1329" s="14">
        <f t="shared" si="395"/>
        <v>-662.93107765525929</v>
      </c>
      <c r="AK1329" s="14">
        <f t="shared" si="400"/>
        <v>157261.81916516359</v>
      </c>
      <c r="AL1329">
        <f t="shared" si="396"/>
        <v>0.98202004792673947</v>
      </c>
      <c r="AM1329">
        <f t="shared" si="402"/>
        <v>5.0767820673956734E-3</v>
      </c>
      <c r="AN1329" s="15">
        <f t="shared" si="397"/>
        <v>0</v>
      </c>
    </row>
    <row r="1330" spans="1:40" s="4" customFormat="1" x14ac:dyDescent="0.25">
      <c r="A1330" s="3">
        <v>41451</v>
      </c>
      <c r="B1330" s="3">
        <v>41452</v>
      </c>
      <c r="C1330" s="4" t="s">
        <v>15</v>
      </c>
      <c r="D1330" s="4">
        <v>6100</v>
      </c>
      <c r="E1330" s="4">
        <v>455.15</v>
      </c>
      <c r="F1330" s="4">
        <v>522.70000000000005</v>
      </c>
      <c r="G1330" s="4">
        <v>455.15</v>
      </c>
      <c r="H1330" s="4">
        <v>514.15</v>
      </c>
      <c r="I1330" s="4" t="s">
        <v>16</v>
      </c>
      <c r="J1330" s="4">
        <v>0.3</v>
      </c>
      <c r="K1330" s="4">
        <v>0.45</v>
      </c>
      <c r="L1330" s="4">
        <v>0.15</v>
      </c>
      <c r="M1330" s="4">
        <v>0.3</v>
      </c>
      <c r="N1330" s="4">
        <v>5588.7</v>
      </c>
      <c r="O1330" s="4">
        <v>198.8</v>
      </c>
      <c r="P1330">
        <f>VLOOKUP($A1330,Sheet2!$A:$E,2,0)</f>
        <v>5627.95</v>
      </c>
      <c r="Q1330">
        <f>VLOOKUP($A1330,Sheet2!$A:$E,3,0)</f>
        <v>5635.25</v>
      </c>
      <c r="R1330">
        <f>VLOOKUP($A1330,Sheet2!$A:$E,4,0)</f>
        <v>5579.35</v>
      </c>
      <c r="S1330">
        <f>VLOOKUP($A1330,Sheet2!$A:$E,5,0)</f>
        <v>5588.7</v>
      </c>
      <c r="T1330">
        <f t="shared" si="384"/>
        <v>465.19999999999982</v>
      </c>
      <c r="U1330">
        <f t="shared" si="385"/>
        <v>520.79999999999927</v>
      </c>
      <c r="V1330">
        <f t="shared" si="386"/>
        <v>2.0500000000001819</v>
      </c>
      <c r="W1330">
        <f t="shared" si="387"/>
        <v>-9.6000000000003638</v>
      </c>
      <c r="X1330" s="5">
        <f t="shared" si="388"/>
        <v>455.45</v>
      </c>
      <c r="Y1330">
        <f t="shared" si="389"/>
        <v>524.75000000000023</v>
      </c>
      <c r="Z1330">
        <f t="shared" si="390"/>
        <v>445.54999999999961</v>
      </c>
      <c r="AA1330">
        <f t="shared" si="391"/>
        <v>514.44999999999993</v>
      </c>
      <c r="AB1330">
        <f>IF(Z1330/X1330&lt;'model parameter'!$B$2,'model parameter'!$B$2,IF(Y1330/X1330&gt;'model parameter'!$B$1,'model parameter'!$B$1,AA1330/X1330))</f>
        <v>1.1100000000000001</v>
      </c>
      <c r="AC1330">
        <f t="shared" si="401"/>
        <v>156.23479366315988</v>
      </c>
      <c r="AD1330">
        <f t="shared" si="399"/>
        <v>16.92344012007209</v>
      </c>
      <c r="AF1330">
        <f t="shared" si="398"/>
        <v>0.97826325612031972</v>
      </c>
      <c r="AG1330">
        <f t="shared" si="392"/>
        <v>1.1521572071577566</v>
      </c>
      <c r="AH1330" s="14">
        <f t="shared" si="393"/>
        <v>34228.803591130571</v>
      </c>
      <c r="AI1330">
        <f t="shared" si="394"/>
        <v>37841.410978193577</v>
      </c>
      <c r="AJ1330" s="14">
        <f t="shared" si="395"/>
        <v>3612.6073870630062</v>
      </c>
      <c r="AK1330" s="14">
        <f t="shared" si="400"/>
        <v>160874.42655222659</v>
      </c>
      <c r="AL1330">
        <f t="shared" si="396"/>
        <v>1.1055429056246393</v>
      </c>
      <c r="AM1330">
        <f t="shared" si="402"/>
        <v>5.6126003980116763E-3</v>
      </c>
      <c r="AN1330" s="15">
        <f t="shared" si="397"/>
        <v>0</v>
      </c>
    </row>
    <row r="1331" spans="1:40" s="4" customFormat="1" x14ac:dyDescent="0.25">
      <c r="A1331" s="3">
        <v>41452</v>
      </c>
      <c r="B1331" s="3">
        <v>41452</v>
      </c>
      <c r="C1331" s="4" t="s">
        <v>15</v>
      </c>
      <c r="D1331" s="4">
        <v>6100</v>
      </c>
      <c r="E1331" s="4">
        <v>459.75</v>
      </c>
      <c r="F1331" s="4">
        <v>470</v>
      </c>
      <c r="G1331" s="4">
        <v>395</v>
      </c>
      <c r="H1331" s="4">
        <v>413.8</v>
      </c>
      <c r="I1331" s="4" t="s">
        <v>16</v>
      </c>
      <c r="J1331" s="4">
        <v>2</v>
      </c>
      <c r="K1331" s="4">
        <v>2</v>
      </c>
      <c r="L1331" s="4">
        <v>0.05</v>
      </c>
      <c r="M1331" s="4">
        <v>0.05</v>
      </c>
      <c r="N1331" s="4">
        <v>5682.35</v>
      </c>
      <c r="O1331" s="4">
        <v>198.8</v>
      </c>
      <c r="P1331">
        <f>VLOOKUP($A1331,Sheet2!$A:$E,2,0)</f>
        <v>5647.95</v>
      </c>
      <c r="Q1331">
        <f>VLOOKUP($A1331,Sheet2!$A:$E,3,0)</f>
        <v>5699.35</v>
      </c>
      <c r="R1331">
        <f>VLOOKUP($A1331,Sheet2!$A:$E,4,0)</f>
        <v>5630.95</v>
      </c>
      <c r="S1331">
        <f>VLOOKUP($A1331,Sheet2!$A:$E,5,0)</f>
        <v>5682.35</v>
      </c>
      <c r="T1331">
        <f t="shared" si="384"/>
        <v>402.64999999999964</v>
      </c>
      <c r="U1331">
        <f t="shared" si="385"/>
        <v>469.10000000000036</v>
      </c>
      <c r="V1331">
        <f t="shared" si="386"/>
        <v>0.9499999999998181</v>
      </c>
      <c r="W1331">
        <f t="shared" si="387"/>
        <v>-5.6499999999996362</v>
      </c>
      <c r="X1331" s="5">
        <f t="shared" si="388"/>
        <v>461.75</v>
      </c>
      <c r="Y1331">
        <f t="shared" si="389"/>
        <v>470.94999999999982</v>
      </c>
      <c r="Z1331">
        <f t="shared" si="390"/>
        <v>389.35000000000036</v>
      </c>
      <c r="AA1331">
        <f t="shared" si="391"/>
        <v>413.85</v>
      </c>
      <c r="AB1331">
        <f>IF(Z1331/X1331&lt;'model parameter'!$B$2,'model parameter'!$B$2,IF(Y1331/X1331&gt;'model parameter'!$B$1,'model parameter'!$B$1,AA1331/X1331))</f>
        <v>0.89626421223605857</v>
      </c>
      <c r="AC1331">
        <f t="shared" si="401"/>
        <v>140.02765426637515</v>
      </c>
      <c r="AD1331">
        <f t="shared" si="399"/>
        <v>16.819704332308149</v>
      </c>
      <c r="AF1331">
        <f t="shared" si="398"/>
        <v>0.84320519761775936</v>
      </c>
      <c r="AG1331">
        <f t="shared" si="392"/>
        <v>1.0199242014076877</v>
      </c>
      <c r="AH1331" s="14">
        <f t="shared" si="393"/>
        <v>34701.619699763614</v>
      </c>
      <c r="AI1331">
        <f t="shared" si="394"/>
        <v>30968.955173508697</v>
      </c>
      <c r="AJ1331" s="14">
        <f t="shared" si="395"/>
        <v>-3732.6645262549173</v>
      </c>
      <c r="AK1331" s="14">
        <f t="shared" si="400"/>
        <v>157141.76202597166</v>
      </c>
      <c r="AL1331">
        <f t="shared" si="396"/>
        <v>0.89243543792624924</v>
      </c>
      <c r="AM1331">
        <f t="shared" si="402"/>
        <v>5.008883494104591E-3</v>
      </c>
      <c r="AN1331" s="15">
        <f t="shared" si="397"/>
        <v>0</v>
      </c>
    </row>
    <row r="1332" spans="1:40" x14ac:dyDescent="0.25">
      <c r="A1332" s="2">
        <v>41453</v>
      </c>
      <c r="B1332" s="2">
        <v>41480</v>
      </c>
      <c r="C1332" t="s">
        <v>15</v>
      </c>
      <c r="D1332">
        <v>5800</v>
      </c>
      <c r="E1332">
        <v>126.45</v>
      </c>
      <c r="F1332">
        <v>127.25</v>
      </c>
      <c r="G1332">
        <v>82.3</v>
      </c>
      <c r="H1332">
        <v>87.05</v>
      </c>
      <c r="I1332" t="s">
        <v>16</v>
      </c>
      <c r="J1332">
        <v>88</v>
      </c>
      <c r="K1332">
        <v>129.35</v>
      </c>
      <c r="L1332">
        <v>81</v>
      </c>
      <c r="M1332">
        <v>123.85</v>
      </c>
      <c r="N1332">
        <v>5842.2</v>
      </c>
      <c r="O1332">
        <v>214.45</v>
      </c>
      <c r="P1332">
        <f>VLOOKUP($A1332,Sheet2!$A:$E,2,0)</f>
        <v>5749.5</v>
      </c>
      <c r="Q1332">
        <f>VLOOKUP($A1332,Sheet2!$A:$E,3,0)</f>
        <v>5852.95</v>
      </c>
      <c r="R1332">
        <f>VLOOKUP($A1332,Sheet2!$A:$E,4,0)</f>
        <v>5749.5</v>
      </c>
      <c r="S1332">
        <f>VLOOKUP($A1332,Sheet2!$A:$E,5,0)</f>
        <v>5842.2</v>
      </c>
      <c r="T1332">
        <f t="shared" si="384"/>
        <v>82.3</v>
      </c>
      <c r="U1332">
        <f t="shared" si="385"/>
        <v>127.25</v>
      </c>
      <c r="V1332">
        <f t="shared" si="386"/>
        <v>81</v>
      </c>
      <c r="W1332">
        <f t="shared" si="387"/>
        <v>129.35</v>
      </c>
      <c r="X1332" s="5">
        <f t="shared" si="388"/>
        <v>214.45</v>
      </c>
      <c r="Y1332">
        <f t="shared" si="389"/>
        <v>214.45</v>
      </c>
      <c r="Z1332">
        <f t="shared" si="390"/>
        <v>208.25</v>
      </c>
      <c r="AA1332">
        <f t="shared" si="391"/>
        <v>210.89999999999998</v>
      </c>
      <c r="AB1332">
        <f>IF(Z1332/X1332&lt;'model parameter'!$B$2,'model parameter'!$B$2,IF(Y1332/X1332&gt;'model parameter'!$B$1,'model parameter'!$B$1,AA1332/X1332))</f>
        <v>0.98344602471438558</v>
      </c>
      <c r="AC1332">
        <f t="shared" si="401"/>
        <v>137.70963993834701</v>
      </c>
      <c r="AD1332">
        <f t="shared" si="399"/>
        <v>16.803150357022535</v>
      </c>
      <c r="AF1332">
        <f t="shared" si="398"/>
        <v>0.97108883189554684</v>
      </c>
      <c r="AG1332">
        <f t="shared" si="392"/>
        <v>1</v>
      </c>
      <c r="AH1332" s="14">
        <f t="shared" si="393"/>
        <v>16141.711181517074</v>
      </c>
      <c r="AI1332">
        <f t="shared" si="394"/>
        <v>15758.786027975797</v>
      </c>
      <c r="AJ1332" s="14">
        <f t="shared" si="395"/>
        <v>-382.92515354127681</v>
      </c>
      <c r="AK1332" s="14">
        <f t="shared" si="400"/>
        <v>156758.8368724304</v>
      </c>
      <c r="AL1332">
        <f t="shared" si="396"/>
        <v>0.97627728874372732</v>
      </c>
      <c r="AM1332">
        <f t="shared" si="402"/>
        <v>4.8900591972576377E-3</v>
      </c>
      <c r="AN1332" s="15">
        <f t="shared" si="397"/>
        <v>0</v>
      </c>
    </row>
    <row r="1333" spans="1:40" x14ac:dyDescent="0.25">
      <c r="A1333" s="2">
        <v>41456</v>
      </c>
      <c r="B1333" s="2">
        <v>41480</v>
      </c>
      <c r="C1333" t="s">
        <v>15</v>
      </c>
      <c r="D1333">
        <v>5800</v>
      </c>
      <c r="E1333">
        <v>89.1</v>
      </c>
      <c r="F1333">
        <v>94.9</v>
      </c>
      <c r="G1333">
        <v>65</v>
      </c>
      <c r="H1333">
        <v>67.25</v>
      </c>
      <c r="I1333" t="s">
        <v>16</v>
      </c>
      <c r="J1333">
        <v>120.05</v>
      </c>
      <c r="K1333">
        <v>157.15</v>
      </c>
      <c r="L1333">
        <v>114</v>
      </c>
      <c r="M1333">
        <v>154.85</v>
      </c>
      <c r="N1333">
        <v>5898.85</v>
      </c>
      <c r="O1333">
        <v>214.45</v>
      </c>
      <c r="P1333">
        <f>VLOOKUP($A1333,Sheet2!$A:$E,2,0)</f>
        <v>5834.1</v>
      </c>
      <c r="Q1333">
        <f>VLOOKUP($A1333,Sheet2!$A:$E,3,0)</f>
        <v>5904.35</v>
      </c>
      <c r="R1333">
        <f>VLOOKUP($A1333,Sheet2!$A:$E,4,0)</f>
        <v>5822.2</v>
      </c>
      <c r="S1333">
        <f>VLOOKUP($A1333,Sheet2!$A:$E,5,0)</f>
        <v>5898.85</v>
      </c>
      <c r="T1333">
        <f t="shared" si="384"/>
        <v>65</v>
      </c>
      <c r="U1333">
        <f t="shared" si="385"/>
        <v>91.800000000000182</v>
      </c>
      <c r="V1333">
        <f t="shared" si="386"/>
        <v>117.09999999999945</v>
      </c>
      <c r="W1333">
        <f t="shared" si="387"/>
        <v>157.15</v>
      </c>
      <c r="X1333" s="5">
        <f t="shared" si="388"/>
        <v>209.14999999999998</v>
      </c>
      <c r="Y1333">
        <f t="shared" si="389"/>
        <v>222.15</v>
      </c>
      <c r="Z1333">
        <f t="shared" si="390"/>
        <v>205.80000000000018</v>
      </c>
      <c r="AA1333">
        <f t="shared" si="391"/>
        <v>222.1</v>
      </c>
      <c r="AB1333">
        <f>IF(Z1333/X1333&lt;'model parameter'!$B$2,'model parameter'!$B$2,IF(Y1333/X1333&gt;'model parameter'!$B$1,'model parameter'!$B$1,AA1333/X1333))</f>
        <v>1.0619172842457567</v>
      </c>
      <c r="AC1333">
        <f t="shared" si="401"/>
        <v>146.23624685779046</v>
      </c>
      <c r="AD1333">
        <f t="shared" si="399"/>
        <v>16.86506764126829</v>
      </c>
      <c r="AF1333">
        <f t="shared" si="398"/>
        <v>0.98398278747310641</v>
      </c>
      <c r="AG1333">
        <f t="shared" si="392"/>
        <v>1.0621563471192925</v>
      </c>
      <c r="AH1333" s="14">
        <f t="shared" si="393"/>
        <v>15743.945248857523</v>
      </c>
      <c r="AI1333">
        <f t="shared" si="394"/>
        <v>16598.174519870201</v>
      </c>
      <c r="AJ1333" s="14">
        <f t="shared" si="395"/>
        <v>854.22927101267851</v>
      </c>
      <c r="AK1333" s="14">
        <f t="shared" si="400"/>
        <v>157613.06614344308</v>
      </c>
      <c r="AL1333">
        <f t="shared" si="396"/>
        <v>1.0542576373018488</v>
      </c>
      <c r="AM1333">
        <f t="shared" si="402"/>
        <v>5.1553822555670129E-3</v>
      </c>
      <c r="AN1333" s="15">
        <f t="shared" si="397"/>
        <v>0</v>
      </c>
    </row>
    <row r="1334" spans="1:40" x14ac:dyDescent="0.25">
      <c r="A1334" s="2">
        <v>41457</v>
      </c>
      <c r="B1334" s="2">
        <v>41480</v>
      </c>
      <c r="C1334" t="s">
        <v>15</v>
      </c>
      <c r="D1334">
        <v>5800</v>
      </c>
      <c r="E1334">
        <v>74.75</v>
      </c>
      <c r="F1334">
        <v>79.95</v>
      </c>
      <c r="G1334">
        <v>66.8</v>
      </c>
      <c r="H1334">
        <v>77.05</v>
      </c>
      <c r="I1334" t="s">
        <v>16</v>
      </c>
      <c r="J1334">
        <v>142</v>
      </c>
      <c r="K1334">
        <v>153.5</v>
      </c>
      <c r="L1334">
        <v>126.65</v>
      </c>
      <c r="M1334">
        <v>132.35</v>
      </c>
      <c r="N1334">
        <v>5857.55</v>
      </c>
      <c r="O1334">
        <v>214.45</v>
      </c>
      <c r="P1334">
        <f>VLOOKUP($A1334,Sheet2!$A:$E,2,0)</f>
        <v>5885.5</v>
      </c>
      <c r="Q1334">
        <f>VLOOKUP($A1334,Sheet2!$A:$E,3,0)</f>
        <v>5898.8</v>
      </c>
      <c r="R1334">
        <f>VLOOKUP($A1334,Sheet2!$A:$E,4,0)</f>
        <v>5852.3</v>
      </c>
      <c r="S1334">
        <f>VLOOKUP($A1334,Sheet2!$A:$E,5,0)</f>
        <v>5857.55</v>
      </c>
      <c r="T1334">
        <f t="shared" si="384"/>
        <v>66.8</v>
      </c>
      <c r="U1334">
        <f t="shared" si="385"/>
        <v>74.349999999999454</v>
      </c>
      <c r="V1334">
        <f t="shared" si="386"/>
        <v>132.25</v>
      </c>
      <c r="W1334">
        <f t="shared" si="387"/>
        <v>153.5</v>
      </c>
      <c r="X1334" s="5">
        <f t="shared" si="388"/>
        <v>216.75</v>
      </c>
      <c r="Y1334">
        <f t="shared" si="389"/>
        <v>220.3</v>
      </c>
      <c r="Z1334">
        <f t="shared" si="390"/>
        <v>200.99999999999946</v>
      </c>
      <c r="AA1334">
        <f t="shared" si="391"/>
        <v>209.39999999999998</v>
      </c>
      <c r="AB1334">
        <f>IF(Z1334/X1334&lt;'model parameter'!$B$2,'model parameter'!$B$2,IF(Y1334/X1334&gt;'model parameter'!$B$1,'model parameter'!$B$1,AA1334/X1334))</f>
        <v>0.9660899653979238</v>
      </c>
      <c r="AC1334">
        <f t="shared" si="401"/>
        <v>141.27737066676502</v>
      </c>
      <c r="AD1334">
        <f t="shared" si="399"/>
        <v>16.831157606666213</v>
      </c>
      <c r="AF1334">
        <f t="shared" si="398"/>
        <v>0.92733564013840586</v>
      </c>
      <c r="AG1334">
        <f t="shared" si="392"/>
        <v>1.0163783160322952</v>
      </c>
      <c r="AH1334" s="14">
        <f t="shared" si="393"/>
        <v>16314.326586256124</v>
      </c>
      <c r="AI1334">
        <f t="shared" si="394"/>
        <v>15646.367926382796</v>
      </c>
      <c r="AJ1334" s="14">
        <f t="shared" si="395"/>
        <v>-667.95865987332763</v>
      </c>
      <c r="AK1334" s="14">
        <f t="shared" si="400"/>
        <v>156945.10748356977</v>
      </c>
      <c r="AL1334">
        <f t="shared" si="396"/>
        <v>0.95905692727543879</v>
      </c>
      <c r="AM1334">
        <f t="shared" si="402"/>
        <v>4.9443050649544198E-3</v>
      </c>
      <c r="AN1334" s="15">
        <f t="shared" si="397"/>
        <v>0</v>
      </c>
    </row>
    <row r="1335" spans="1:40" x14ac:dyDescent="0.25">
      <c r="A1335" s="2">
        <v>41458</v>
      </c>
      <c r="B1335" s="2">
        <v>41480</v>
      </c>
      <c r="C1335" t="s">
        <v>15</v>
      </c>
      <c r="D1335">
        <v>5800</v>
      </c>
      <c r="E1335">
        <v>92</v>
      </c>
      <c r="F1335">
        <v>124.25</v>
      </c>
      <c r="G1335">
        <v>92</v>
      </c>
      <c r="H1335">
        <v>116.7</v>
      </c>
      <c r="I1335" t="s">
        <v>16</v>
      </c>
      <c r="J1335">
        <v>100</v>
      </c>
      <c r="K1335">
        <v>104.7</v>
      </c>
      <c r="L1335">
        <v>77.400000000000006</v>
      </c>
      <c r="M1335">
        <v>83.1</v>
      </c>
      <c r="N1335">
        <v>5770.9</v>
      </c>
      <c r="O1335">
        <v>214.45</v>
      </c>
      <c r="P1335">
        <f>VLOOKUP($A1335,Sheet2!$A:$E,2,0)</f>
        <v>5811.95</v>
      </c>
      <c r="Q1335">
        <f>VLOOKUP($A1335,Sheet2!$A:$E,3,0)</f>
        <v>5815</v>
      </c>
      <c r="R1335">
        <f>VLOOKUP($A1335,Sheet2!$A:$E,4,0)</f>
        <v>5760.4</v>
      </c>
      <c r="S1335">
        <f>VLOOKUP($A1335,Sheet2!$A:$E,5,0)</f>
        <v>5770.9</v>
      </c>
      <c r="T1335">
        <f t="shared" si="384"/>
        <v>92</v>
      </c>
      <c r="U1335">
        <f t="shared" si="385"/>
        <v>117</v>
      </c>
      <c r="V1335">
        <f t="shared" si="386"/>
        <v>84.649999999999636</v>
      </c>
      <c r="W1335">
        <f t="shared" si="387"/>
        <v>104.7</v>
      </c>
      <c r="X1335" s="5">
        <f t="shared" si="388"/>
        <v>192</v>
      </c>
      <c r="Y1335">
        <f t="shared" si="389"/>
        <v>208.89999999999964</v>
      </c>
      <c r="Z1335">
        <f t="shared" si="390"/>
        <v>192</v>
      </c>
      <c r="AA1335">
        <f t="shared" si="391"/>
        <v>199.8</v>
      </c>
      <c r="AB1335">
        <f>IF(Z1335/X1335&lt;'model parameter'!$B$2,'model parameter'!$B$2,IF(Y1335/X1335&gt;'model parameter'!$B$1,'model parameter'!$B$1,AA1335/X1335))</f>
        <v>1.0406250000000001</v>
      </c>
      <c r="AC1335">
        <f t="shared" si="401"/>
        <v>147.01676385010236</v>
      </c>
      <c r="AD1335">
        <f t="shared" si="399"/>
        <v>16.871782606666212</v>
      </c>
      <c r="AF1335">
        <f t="shared" si="398"/>
        <v>1</v>
      </c>
      <c r="AG1335">
        <f t="shared" si="392"/>
        <v>1.0880208333333314</v>
      </c>
      <c r="AH1335" s="14">
        <f t="shared" si="393"/>
        <v>14456.834730912</v>
      </c>
      <c r="AI1335">
        <f t="shared" si="394"/>
        <v>14926.8920761876</v>
      </c>
      <c r="AJ1335" s="14">
        <f t="shared" si="395"/>
        <v>470.0573452755998</v>
      </c>
      <c r="AK1335" s="14">
        <f t="shared" si="400"/>
        <v>157415.16482884536</v>
      </c>
      <c r="AL1335">
        <f t="shared" si="396"/>
        <v>1.0325145409783589</v>
      </c>
      <c r="AM1335">
        <f t="shared" si="402"/>
        <v>5.1050668745983878E-3</v>
      </c>
      <c r="AN1335" s="15">
        <f t="shared" si="397"/>
        <v>0</v>
      </c>
    </row>
    <row r="1336" spans="1:40" x14ac:dyDescent="0.25">
      <c r="A1336" s="2">
        <v>41459</v>
      </c>
      <c r="B1336" s="2">
        <v>41480</v>
      </c>
      <c r="C1336" t="s">
        <v>15</v>
      </c>
      <c r="D1336">
        <v>5800</v>
      </c>
      <c r="E1336">
        <v>98</v>
      </c>
      <c r="F1336">
        <v>110.55</v>
      </c>
      <c r="G1336">
        <v>77</v>
      </c>
      <c r="H1336">
        <v>82.6</v>
      </c>
      <c r="I1336" t="s">
        <v>16</v>
      </c>
      <c r="J1336">
        <v>97.55</v>
      </c>
      <c r="K1336">
        <v>126.75</v>
      </c>
      <c r="L1336">
        <v>87.55</v>
      </c>
      <c r="M1336">
        <v>119.05</v>
      </c>
      <c r="N1336">
        <v>5836.95</v>
      </c>
      <c r="O1336">
        <v>214.45</v>
      </c>
      <c r="P1336">
        <f>VLOOKUP($A1336,Sheet2!$A:$E,2,0)</f>
        <v>5794.75</v>
      </c>
      <c r="Q1336">
        <f>VLOOKUP($A1336,Sheet2!$A:$E,3,0)</f>
        <v>5848.2</v>
      </c>
      <c r="R1336">
        <f>VLOOKUP($A1336,Sheet2!$A:$E,4,0)</f>
        <v>5786.05</v>
      </c>
      <c r="S1336">
        <f>VLOOKUP($A1336,Sheet2!$A:$E,5,0)</f>
        <v>5836.95</v>
      </c>
      <c r="T1336">
        <f t="shared" si="384"/>
        <v>78.550000000000182</v>
      </c>
      <c r="U1336">
        <f t="shared" si="385"/>
        <v>101.5</v>
      </c>
      <c r="V1336">
        <f t="shared" si="386"/>
        <v>96.600000000000364</v>
      </c>
      <c r="W1336">
        <f t="shared" si="387"/>
        <v>125.19999999999982</v>
      </c>
      <c r="X1336" s="5">
        <f t="shared" si="388"/>
        <v>195.55</v>
      </c>
      <c r="Y1336">
        <f t="shared" si="389"/>
        <v>207.15000000000038</v>
      </c>
      <c r="Z1336">
        <f t="shared" si="390"/>
        <v>189.05</v>
      </c>
      <c r="AA1336">
        <f t="shared" si="391"/>
        <v>201.64999999999998</v>
      </c>
      <c r="AB1336">
        <f>IF(Z1336/X1336&lt;'model parameter'!$B$2,'model parameter'!$B$2,IF(Y1336/X1336&gt;'model parameter'!$B$1,'model parameter'!$B$1,AA1336/X1336))</f>
        <v>1.0311940680132956</v>
      </c>
      <c r="AC1336">
        <f t="shared" si="401"/>
        <v>151.60281478073708</v>
      </c>
      <c r="AD1336">
        <f t="shared" si="399"/>
        <v>16.902976674679508</v>
      </c>
      <c r="AF1336">
        <f t="shared" si="398"/>
        <v>0.9667604193300946</v>
      </c>
      <c r="AG1336">
        <f t="shared" si="392"/>
        <v>1.0593198670416792</v>
      </c>
      <c r="AH1336" s="14">
        <f t="shared" si="393"/>
        <v>14723.262855617924</v>
      </c>
      <c r="AI1336">
        <f t="shared" si="394"/>
        <v>15065.541068152297</v>
      </c>
      <c r="AJ1336" s="14">
        <f t="shared" si="395"/>
        <v>342.27821253437287</v>
      </c>
      <c r="AK1336" s="14">
        <f t="shared" si="400"/>
        <v>157757.44304137974</v>
      </c>
      <c r="AL1336">
        <f t="shared" si="396"/>
        <v>1.0232474428997762</v>
      </c>
      <c r="AM1336">
        <f t="shared" si="402"/>
        <v>5.2237466252651526E-3</v>
      </c>
      <c r="AN1336" s="15">
        <f t="shared" si="397"/>
        <v>0</v>
      </c>
    </row>
    <row r="1337" spans="1:40" x14ac:dyDescent="0.25">
      <c r="A1337" s="2">
        <v>41460</v>
      </c>
      <c r="B1337" s="2">
        <v>41480</v>
      </c>
      <c r="C1337" t="s">
        <v>15</v>
      </c>
      <c r="D1337">
        <v>5800</v>
      </c>
      <c r="E1337">
        <v>69</v>
      </c>
      <c r="F1337">
        <v>76.8</v>
      </c>
      <c r="G1337">
        <v>59.05</v>
      </c>
      <c r="H1337">
        <v>70.05</v>
      </c>
      <c r="I1337" t="s">
        <v>16</v>
      </c>
      <c r="J1337">
        <v>144</v>
      </c>
      <c r="K1337">
        <v>159.9</v>
      </c>
      <c r="L1337">
        <v>130.5</v>
      </c>
      <c r="M1337">
        <v>140.69999999999999</v>
      </c>
      <c r="N1337">
        <v>5867.9</v>
      </c>
      <c r="O1337">
        <v>214.45</v>
      </c>
      <c r="P1337">
        <f>VLOOKUP($A1337,Sheet2!$A:$E,2,0)</f>
        <v>5889.95</v>
      </c>
      <c r="Q1337">
        <f>VLOOKUP($A1337,Sheet2!$A:$E,3,0)</f>
        <v>5900.45</v>
      </c>
      <c r="R1337">
        <f>VLOOKUP($A1337,Sheet2!$A:$E,4,0)</f>
        <v>5858.45</v>
      </c>
      <c r="S1337">
        <f>VLOOKUP($A1337,Sheet2!$A:$E,5,0)</f>
        <v>5867.9</v>
      </c>
      <c r="T1337">
        <f t="shared" si="384"/>
        <v>59.449999999999818</v>
      </c>
      <c r="U1337">
        <f t="shared" si="385"/>
        <v>72.050000000000182</v>
      </c>
      <c r="V1337">
        <f t="shared" si="386"/>
        <v>135.25</v>
      </c>
      <c r="W1337">
        <f t="shared" si="387"/>
        <v>159.5</v>
      </c>
      <c r="X1337" s="5">
        <f t="shared" si="388"/>
        <v>213</v>
      </c>
      <c r="Y1337">
        <f t="shared" si="389"/>
        <v>219.34999999999982</v>
      </c>
      <c r="Z1337">
        <f t="shared" si="390"/>
        <v>202.55000000000018</v>
      </c>
      <c r="AA1337">
        <f t="shared" si="391"/>
        <v>210.75</v>
      </c>
      <c r="AB1337">
        <f>IF(Z1337/X1337&lt;'model parameter'!$B$2,'model parameter'!$B$2,IF(Y1337/X1337&gt;'model parameter'!$B$1,'model parameter'!$B$1,AA1337/X1337))</f>
        <v>0.98943661971830987</v>
      </c>
      <c r="AC1337">
        <f t="shared" si="401"/>
        <v>150.00137659643352</v>
      </c>
      <c r="AD1337">
        <f t="shared" si="399"/>
        <v>16.892413294397816</v>
      </c>
      <c r="AF1337">
        <f t="shared" si="398"/>
        <v>0.95093896713615111</v>
      </c>
      <c r="AG1337">
        <f t="shared" si="392"/>
        <v>1.0298122065727691</v>
      </c>
      <c r="AH1337" s="14">
        <f t="shared" si="393"/>
        <v>16032.888426355499</v>
      </c>
      <c r="AI1337">
        <f t="shared" si="394"/>
        <v>15747.544217816499</v>
      </c>
      <c r="AJ1337" s="14">
        <f t="shared" si="395"/>
        <v>-285.34420853899974</v>
      </c>
      <c r="AK1337" s="14">
        <f t="shared" si="400"/>
        <v>157472.09883284074</v>
      </c>
      <c r="AL1337">
        <f t="shared" si="396"/>
        <v>0.98220257005781064</v>
      </c>
      <c r="AM1337">
        <f t="shared" si="402"/>
        <v>5.1307773606662482E-3</v>
      </c>
      <c r="AN1337" s="15">
        <f t="shared" si="397"/>
        <v>0</v>
      </c>
    </row>
    <row r="1338" spans="1:40" x14ac:dyDescent="0.25">
      <c r="A1338" s="2">
        <v>41463</v>
      </c>
      <c r="B1338" s="2">
        <v>41480</v>
      </c>
      <c r="C1338" t="s">
        <v>15</v>
      </c>
      <c r="D1338">
        <v>5800</v>
      </c>
      <c r="E1338">
        <v>85.05</v>
      </c>
      <c r="F1338">
        <v>112.75</v>
      </c>
      <c r="G1338">
        <v>77.2</v>
      </c>
      <c r="H1338">
        <v>83.9</v>
      </c>
      <c r="I1338" t="s">
        <v>16</v>
      </c>
      <c r="J1338">
        <v>110</v>
      </c>
      <c r="K1338">
        <v>118.95</v>
      </c>
      <c r="L1338">
        <v>84.4</v>
      </c>
      <c r="M1338">
        <v>110</v>
      </c>
      <c r="N1338">
        <v>5811.55</v>
      </c>
      <c r="O1338">
        <v>214.45</v>
      </c>
      <c r="P1338">
        <f>VLOOKUP($A1338,Sheet2!$A:$E,2,0)</f>
        <v>5833.15</v>
      </c>
      <c r="Q1338">
        <f>VLOOKUP($A1338,Sheet2!$A:$E,3,0)</f>
        <v>5833.85</v>
      </c>
      <c r="R1338">
        <f>VLOOKUP($A1338,Sheet2!$A:$E,4,0)</f>
        <v>5775.55</v>
      </c>
      <c r="S1338">
        <f>VLOOKUP($A1338,Sheet2!$A:$E,5,0)</f>
        <v>5811.55</v>
      </c>
      <c r="T1338">
        <f t="shared" si="384"/>
        <v>85.099999999999454</v>
      </c>
      <c r="U1338">
        <f t="shared" si="385"/>
        <v>108.84999999999945</v>
      </c>
      <c r="V1338">
        <f t="shared" si="386"/>
        <v>88.300000000000182</v>
      </c>
      <c r="W1338">
        <f t="shared" si="387"/>
        <v>111.05000000000018</v>
      </c>
      <c r="X1338" s="5">
        <f t="shared" si="388"/>
        <v>195.05</v>
      </c>
      <c r="Y1338">
        <f t="shared" si="389"/>
        <v>204.04999999999944</v>
      </c>
      <c r="Z1338">
        <f t="shared" si="390"/>
        <v>188.25000000000017</v>
      </c>
      <c r="AA1338">
        <f t="shared" si="391"/>
        <v>193.9</v>
      </c>
      <c r="AB1338">
        <f>IF(Z1338/X1338&lt;'model parameter'!$B$2,'model parameter'!$B$2,IF(Y1338/X1338&gt;'model parameter'!$B$1,'model parameter'!$B$1,AA1338/X1338))</f>
        <v>0.99410407587798</v>
      </c>
      <c r="AC1338">
        <f t="shared" si="401"/>
        <v>149.11697986182239</v>
      </c>
      <c r="AD1338">
        <f t="shared" si="399"/>
        <v>16.886517370275797</v>
      </c>
      <c r="AF1338">
        <f t="shared" si="398"/>
        <v>0.96513714432196951</v>
      </c>
      <c r="AG1338">
        <f t="shared" si="392"/>
        <v>1.0461420148679796</v>
      </c>
      <c r="AH1338" s="14">
        <f t="shared" si="393"/>
        <v>14685.737767631175</v>
      </c>
      <c r="AI1338">
        <f t="shared" si="394"/>
        <v>14484.7142099218</v>
      </c>
      <c r="AJ1338" s="14">
        <f t="shared" si="395"/>
        <v>-201.02355770937538</v>
      </c>
      <c r="AK1338" s="14">
        <f t="shared" si="400"/>
        <v>157271.07527513136</v>
      </c>
      <c r="AL1338">
        <f t="shared" si="396"/>
        <v>0.98631164733497756</v>
      </c>
      <c r="AM1338">
        <f t="shared" si="402"/>
        <v>5.0605454707077354E-3</v>
      </c>
      <c r="AN1338" s="15">
        <f t="shared" si="397"/>
        <v>0</v>
      </c>
    </row>
    <row r="1339" spans="1:40" x14ac:dyDescent="0.25">
      <c r="A1339" s="2">
        <v>41464</v>
      </c>
      <c r="B1339" s="2">
        <v>41480</v>
      </c>
      <c r="C1339" t="s">
        <v>15</v>
      </c>
      <c r="D1339">
        <v>5800</v>
      </c>
      <c r="E1339">
        <v>77</v>
      </c>
      <c r="F1339">
        <v>78.55</v>
      </c>
      <c r="G1339">
        <v>64.150000000000006</v>
      </c>
      <c r="H1339">
        <v>67.849999999999994</v>
      </c>
      <c r="I1339" t="s">
        <v>16</v>
      </c>
      <c r="J1339">
        <v>120</v>
      </c>
      <c r="K1339">
        <v>136.9</v>
      </c>
      <c r="L1339">
        <v>116.35</v>
      </c>
      <c r="M1339">
        <v>131.75</v>
      </c>
      <c r="N1339">
        <v>5859</v>
      </c>
      <c r="O1339">
        <v>214.45</v>
      </c>
      <c r="P1339">
        <f>VLOOKUP($A1339,Sheet2!$A:$E,2,0)</f>
        <v>5834.6</v>
      </c>
      <c r="Q1339">
        <f>VLOOKUP($A1339,Sheet2!$A:$E,3,0)</f>
        <v>5864.95</v>
      </c>
      <c r="R1339">
        <f>VLOOKUP($A1339,Sheet2!$A:$E,4,0)</f>
        <v>5834.6</v>
      </c>
      <c r="S1339">
        <f>VLOOKUP($A1339,Sheet2!$A:$E,5,0)</f>
        <v>5859</v>
      </c>
      <c r="T1339">
        <f t="shared" si="384"/>
        <v>71.949999999999818</v>
      </c>
      <c r="U1339">
        <f t="shared" si="385"/>
        <v>78.55</v>
      </c>
      <c r="V1339">
        <f t="shared" si="386"/>
        <v>116.35</v>
      </c>
      <c r="W1339">
        <f t="shared" si="387"/>
        <v>129.09999999999945</v>
      </c>
      <c r="X1339" s="5">
        <f t="shared" si="388"/>
        <v>197</v>
      </c>
      <c r="Y1339">
        <f t="shared" si="389"/>
        <v>208.84999999999982</v>
      </c>
      <c r="Z1339">
        <f t="shared" si="390"/>
        <v>193.24999999999946</v>
      </c>
      <c r="AA1339">
        <f t="shared" si="391"/>
        <v>199.6</v>
      </c>
      <c r="AB1339">
        <f>IF(Z1339/X1339&lt;'model parameter'!$B$2,'model parameter'!$B$2,IF(Y1339/X1339&gt;'model parameter'!$B$1,'model parameter'!$B$1,AA1339/X1339))</f>
        <v>1.0131979695431472</v>
      </c>
      <c r="AC1339">
        <f t="shared" si="401"/>
        <v>151.08502122040483</v>
      </c>
      <c r="AD1339">
        <f t="shared" si="399"/>
        <v>16.899715339818943</v>
      </c>
      <c r="AF1339">
        <f t="shared" si="398"/>
        <v>0.98096446700507345</v>
      </c>
      <c r="AG1339">
        <f t="shared" si="392"/>
        <v>1.0601522842639586</v>
      </c>
      <c r="AH1339" s="14">
        <f t="shared" si="393"/>
        <v>14832.085610779501</v>
      </c>
      <c r="AI1339">
        <f t="shared" si="394"/>
        <v>14911.902995975199</v>
      </c>
      <c r="AJ1339" s="14">
        <f t="shared" si="395"/>
        <v>79.81738519569808</v>
      </c>
      <c r="AK1339" s="14">
        <f t="shared" si="400"/>
        <v>157350.89266032705</v>
      </c>
      <c r="AL1339">
        <f t="shared" si="396"/>
        <v>1.0053813999790893</v>
      </c>
      <c r="AM1339">
        <f t="shared" si="402"/>
        <v>5.0877782899979825E-3</v>
      </c>
      <c r="AN1339" s="15">
        <f t="shared" si="397"/>
        <v>0</v>
      </c>
    </row>
    <row r="1340" spans="1:40" x14ac:dyDescent="0.25">
      <c r="A1340" s="2">
        <v>41465</v>
      </c>
      <c r="B1340" s="2">
        <v>41480</v>
      </c>
      <c r="C1340" t="s">
        <v>15</v>
      </c>
      <c r="D1340">
        <v>5800</v>
      </c>
      <c r="E1340">
        <v>66.8</v>
      </c>
      <c r="F1340">
        <v>92</v>
      </c>
      <c r="G1340">
        <v>60.75</v>
      </c>
      <c r="H1340">
        <v>85.65</v>
      </c>
      <c r="I1340" t="s">
        <v>16</v>
      </c>
      <c r="J1340">
        <v>136</v>
      </c>
      <c r="K1340">
        <v>142.9</v>
      </c>
      <c r="L1340">
        <v>95.9</v>
      </c>
      <c r="M1340">
        <v>103</v>
      </c>
      <c r="N1340">
        <v>5816.7</v>
      </c>
      <c r="O1340">
        <v>214.45</v>
      </c>
      <c r="P1340">
        <f>VLOOKUP($A1340,Sheet2!$A:$E,2,0)</f>
        <v>5869.9</v>
      </c>
      <c r="Q1340">
        <f>VLOOKUP($A1340,Sheet2!$A:$E,3,0)</f>
        <v>5879.35</v>
      </c>
      <c r="R1340">
        <f>VLOOKUP($A1340,Sheet2!$A:$E,4,0)</f>
        <v>5802.85</v>
      </c>
      <c r="S1340">
        <f>VLOOKUP($A1340,Sheet2!$A:$E,5,0)</f>
        <v>5816.7</v>
      </c>
      <c r="T1340">
        <f t="shared" si="384"/>
        <v>63.549999999999272</v>
      </c>
      <c r="U1340">
        <f t="shared" si="385"/>
        <v>92</v>
      </c>
      <c r="V1340">
        <f t="shared" si="386"/>
        <v>95.9</v>
      </c>
      <c r="W1340">
        <f t="shared" si="387"/>
        <v>140.10000000000036</v>
      </c>
      <c r="X1340" s="5">
        <f t="shared" si="388"/>
        <v>202.8</v>
      </c>
      <c r="Y1340">
        <f t="shared" si="389"/>
        <v>206.44999999999928</v>
      </c>
      <c r="Z1340">
        <f t="shared" si="390"/>
        <v>187.9</v>
      </c>
      <c r="AA1340">
        <f t="shared" si="391"/>
        <v>188.65</v>
      </c>
      <c r="AB1340">
        <f>IF(Z1340/X1340&lt;'model parameter'!$B$2,'model parameter'!$B$2,IF(Y1340/X1340&gt;'model parameter'!$B$1,'model parameter'!$B$1,AA1340/X1340))</f>
        <v>0.93022682445759364</v>
      </c>
      <c r="AC1340">
        <f t="shared" si="401"/>
        <v>140.54333951296533</v>
      </c>
      <c r="AD1340">
        <f t="shared" si="399"/>
        <v>16.829942164276538</v>
      </c>
      <c r="AF1340">
        <f t="shared" si="398"/>
        <v>0.9265285996055227</v>
      </c>
      <c r="AG1340">
        <f t="shared" si="392"/>
        <v>1.0179980276134086</v>
      </c>
      <c r="AH1340" s="14">
        <f t="shared" si="393"/>
        <v>15267.376631425799</v>
      </c>
      <c r="AI1340">
        <f t="shared" si="394"/>
        <v>14091.250854346299</v>
      </c>
      <c r="AJ1340" s="14">
        <f t="shared" si="395"/>
        <v>-1176.1257770795</v>
      </c>
      <c r="AK1340" s="14">
        <f t="shared" si="400"/>
        <v>156174.76688324756</v>
      </c>
      <c r="AL1340">
        <f t="shared" si="396"/>
        <v>0.92296477610576488</v>
      </c>
      <c r="AM1340">
        <f t="shared" si="402"/>
        <v>4.6958401503037596E-3</v>
      </c>
      <c r="AN1340" s="15">
        <f t="shared" si="397"/>
        <v>0</v>
      </c>
    </row>
    <row r="1341" spans="1:40" x14ac:dyDescent="0.25">
      <c r="A1341" s="2">
        <v>41466</v>
      </c>
      <c r="B1341" s="2">
        <v>41480</v>
      </c>
      <c r="C1341" t="s">
        <v>15</v>
      </c>
      <c r="D1341">
        <v>5800</v>
      </c>
      <c r="E1341">
        <v>42.5</v>
      </c>
      <c r="F1341">
        <v>57.5</v>
      </c>
      <c r="G1341">
        <v>35.1</v>
      </c>
      <c r="H1341">
        <v>38.6</v>
      </c>
      <c r="I1341" t="s">
        <v>16</v>
      </c>
      <c r="J1341">
        <v>136</v>
      </c>
      <c r="K1341">
        <v>192.95</v>
      </c>
      <c r="L1341">
        <v>136</v>
      </c>
      <c r="M1341">
        <v>173.85</v>
      </c>
      <c r="N1341">
        <v>5935.1</v>
      </c>
      <c r="O1341">
        <v>214.45</v>
      </c>
      <c r="P1341">
        <f>VLOOKUP($A1341,Sheet2!$A:$E,2,0)</f>
        <v>5894.5</v>
      </c>
      <c r="Q1341">
        <f>VLOOKUP($A1341,Sheet2!$A:$E,3,0)</f>
        <v>5948.85</v>
      </c>
      <c r="R1341">
        <f>VLOOKUP($A1341,Sheet2!$A:$E,4,0)</f>
        <v>5887.95</v>
      </c>
      <c r="S1341">
        <f>VLOOKUP($A1341,Sheet2!$A:$E,5,0)</f>
        <v>5935.1</v>
      </c>
      <c r="T1341">
        <f t="shared" si="384"/>
        <v>44.099999999999454</v>
      </c>
      <c r="U1341">
        <f t="shared" si="385"/>
        <v>48.050000000000182</v>
      </c>
      <c r="V1341">
        <f t="shared" si="386"/>
        <v>145.44999999999982</v>
      </c>
      <c r="W1341">
        <f t="shared" si="387"/>
        <v>183.95000000000073</v>
      </c>
      <c r="X1341" s="5">
        <f t="shared" si="388"/>
        <v>178.5</v>
      </c>
      <c r="Y1341">
        <f t="shared" si="389"/>
        <v>237.04999999999944</v>
      </c>
      <c r="Z1341">
        <f t="shared" si="390"/>
        <v>178.5</v>
      </c>
      <c r="AA1341">
        <f t="shared" si="391"/>
        <v>212.45</v>
      </c>
      <c r="AB1341">
        <f>IF(Z1341/X1341&lt;'model parameter'!$B$2,'model parameter'!$B$2,IF(Y1341/X1341&gt;'model parameter'!$B$1,'model parameter'!$B$1,AA1341/X1341))</f>
        <v>1.1100000000000001</v>
      </c>
      <c r="AC1341">
        <f t="shared" si="401"/>
        <v>156.00310685939152</v>
      </c>
      <c r="AD1341">
        <f t="shared" si="399"/>
        <v>16.939942164276538</v>
      </c>
      <c r="AF1341">
        <f t="shared" si="398"/>
        <v>1</v>
      </c>
      <c r="AG1341">
        <f t="shared" si="392"/>
        <v>1.3280112044817896</v>
      </c>
      <c r="AH1341" s="14">
        <f t="shared" si="393"/>
        <v>13443.657355269748</v>
      </c>
      <c r="AI1341">
        <f t="shared" si="394"/>
        <v>14802.10798341937</v>
      </c>
      <c r="AJ1341" s="14">
        <f t="shared" si="395"/>
        <v>1358.4506281496215</v>
      </c>
      <c r="AK1341" s="14">
        <f t="shared" si="400"/>
        <v>157533.21751139718</v>
      </c>
      <c r="AL1341">
        <f t="shared" si="396"/>
        <v>1.1010476979775987</v>
      </c>
      <c r="AM1341">
        <f t="shared" si="402"/>
        <v>5.1703439875627356E-3</v>
      </c>
      <c r="AN1341" s="15">
        <f t="shared" si="397"/>
        <v>0</v>
      </c>
    </row>
    <row r="1342" spans="1:40" x14ac:dyDescent="0.25">
      <c r="A1342" s="2">
        <v>41467</v>
      </c>
      <c r="B1342" s="2">
        <v>41480</v>
      </c>
      <c r="C1342" t="s">
        <v>15</v>
      </c>
      <c r="D1342">
        <v>5800</v>
      </c>
      <c r="E1342">
        <v>31</v>
      </c>
      <c r="F1342">
        <v>34.65</v>
      </c>
      <c r="G1342">
        <v>20.399999999999999</v>
      </c>
      <c r="H1342">
        <v>22.3</v>
      </c>
      <c r="I1342" t="s">
        <v>16</v>
      </c>
      <c r="J1342">
        <v>213.45</v>
      </c>
      <c r="K1342">
        <v>235.5</v>
      </c>
      <c r="L1342">
        <v>178.25</v>
      </c>
      <c r="M1342">
        <v>223</v>
      </c>
      <c r="N1342">
        <v>6009</v>
      </c>
      <c r="O1342">
        <v>214.45</v>
      </c>
      <c r="P1342">
        <f>VLOOKUP($A1342,Sheet2!$A:$E,2,0)</f>
        <v>6000.5</v>
      </c>
      <c r="Q1342">
        <f>VLOOKUP($A1342,Sheet2!$A:$E,3,0)</f>
        <v>6019</v>
      </c>
      <c r="R1342">
        <f>VLOOKUP($A1342,Sheet2!$A:$E,4,0)</f>
        <v>5951.15</v>
      </c>
      <c r="S1342">
        <f>VLOOKUP($A1342,Sheet2!$A:$E,5,0)</f>
        <v>6009</v>
      </c>
      <c r="T1342">
        <f t="shared" si="384"/>
        <v>20.399999999999999</v>
      </c>
      <c r="U1342">
        <f t="shared" si="385"/>
        <v>27.100000000000364</v>
      </c>
      <c r="V1342">
        <f t="shared" si="386"/>
        <v>185.79999999999927</v>
      </c>
      <c r="W1342">
        <f t="shared" si="387"/>
        <v>235.5</v>
      </c>
      <c r="X1342" s="5">
        <f t="shared" si="388"/>
        <v>244.45</v>
      </c>
      <c r="Y1342">
        <f t="shared" si="389"/>
        <v>255.9</v>
      </c>
      <c r="Z1342">
        <f t="shared" si="390"/>
        <v>205.35000000000036</v>
      </c>
      <c r="AA1342">
        <f t="shared" si="391"/>
        <v>245.3</v>
      </c>
      <c r="AB1342">
        <f>IF(Z1342/X1342&lt;'model parameter'!$B$2,'model parameter'!$B$2,IF(Y1342/X1342&gt;'model parameter'!$B$1,'model parameter'!$B$1,AA1342/X1342))</f>
        <v>1.0034771937001432</v>
      </c>
      <c r="AC1342">
        <f t="shared" si="401"/>
        <v>156.54555987976576</v>
      </c>
      <c r="AD1342">
        <f t="shared" si="399"/>
        <v>16.94341935797668</v>
      </c>
      <c r="AF1342">
        <f t="shared" si="398"/>
        <v>0.8400490897934153</v>
      </c>
      <c r="AG1342">
        <f t="shared" si="392"/>
        <v>1.0468398445489875</v>
      </c>
      <c r="AH1342" s="14">
        <f t="shared" si="393"/>
        <v>18393.216460722073</v>
      </c>
      <c r="AI1342">
        <f t="shared" si="394"/>
        <v>18336.907824508598</v>
      </c>
      <c r="AJ1342" s="14">
        <f t="shared" si="395"/>
        <v>-56.308636213474529</v>
      </c>
      <c r="AK1342" s="14">
        <f t="shared" si="400"/>
        <v>157476.9088751837</v>
      </c>
      <c r="AL1342">
        <f t="shared" si="396"/>
        <v>0.99693861939081074</v>
      </c>
      <c r="AM1342">
        <f t="shared" si="402"/>
        <v>5.1545155967363731E-3</v>
      </c>
      <c r="AN1342" s="15">
        <f t="shared" si="397"/>
        <v>0</v>
      </c>
    </row>
    <row r="1343" spans="1:40" x14ac:dyDescent="0.25">
      <c r="A1343" s="2">
        <v>41470</v>
      </c>
      <c r="B1343" s="2">
        <v>41480</v>
      </c>
      <c r="C1343" t="s">
        <v>15</v>
      </c>
      <c r="D1343">
        <v>5800</v>
      </c>
      <c r="E1343">
        <v>24</v>
      </c>
      <c r="F1343">
        <v>24</v>
      </c>
      <c r="G1343">
        <v>13.35</v>
      </c>
      <c r="H1343">
        <v>14.1</v>
      </c>
      <c r="I1343" t="s">
        <v>16</v>
      </c>
      <c r="J1343">
        <v>220.15</v>
      </c>
      <c r="K1343">
        <v>253.7</v>
      </c>
      <c r="L1343">
        <v>203.2</v>
      </c>
      <c r="M1343">
        <v>242.4</v>
      </c>
      <c r="N1343">
        <v>6030.8</v>
      </c>
      <c r="O1343">
        <v>214.45</v>
      </c>
      <c r="P1343">
        <f>VLOOKUP($A1343,Sheet2!$A:$E,2,0)</f>
        <v>5991.2</v>
      </c>
      <c r="Q1343">
        <f>VLOOKUP($A1343,Sheet2!$A:$E,3,0)</f>
        <v>6038.2</v>
      </c>
      <c r="R1343">
        <f>VLOOKUP($A1343,Sheet2!$A:$E,4,0)</f>
        <v>5980.95</v>
      </c>
      <c r="S1343">
        <f>VLOOKUP($A1343,Sheet2!$A:$E,5,0)</f>
        <v>6030.8</v>
      </c>
      <c r="T1343">
        <f t="shared" si="384"/>
        <v>15.5</v>
      </c>
      <c r="U1343">
        <f t="shared" si="385"/>
        <v>22.25</v>
      </c>
      <c r="V1343">
        <f t="shared" si="386"/>
        <v>204.94999999999982</v>
      </c>
      <c r="W1343">
        <f t="shared" si="387"/>
        <v>251.55000000000018</v>
      </c>
      <c r="X1343" s="5">
        <f t="shared" si="388"/>
        <v>244.15</v>
      </c>
      <c r="Y1343">
        <f t="shared" si="389"/>
        <v>269.2</v>
      </c>
      <c r="Z1343">
        <f t="shared" si="390"/>
        <v>225.45</v>
      </c>
      <c r="AA1343">
        <f t="shared" si="391"/>
        <v>256.5</v>
      </c>
      <c r="AB1343">
        <f>IF(Z1343/X1343&lt;'model parameter'!$B$2,'model parameter'!$B$2,IF(Y1343/X1343&gt;'model parameter'!$B$1,'model parameter'!$B$1,AA1343/X1343))</f>
        <v>1.0505836575875487</v>
      </c>
      <c r="AC1343">
        <f t="shared" si="401"/>
        <v>164.46420687757492</v>
      </c>
      <c r="AD1343">
        <f t="shared" si="399"/>
        <v>16.994003015564228</v>
      </c>
      <c r="AF1343">
        <f t="shared" si="398"/>
        <v>0.92340774114274005</v>
      </c>
      <c r="AG1343">
        <f t="shared" si="392"/>
        <v>1.102600860126971</v>
      </c>
      <c r="AH1343" s="14">
        <f t="shared" si="393"/>
        <v>18370.701407930024</v>
      </c>
      <c r="AI1343">
        <f t="shared" si="394"/>
        <v>19176.296316403001</v>
      </c>
      <c r="AJ1343" s="14">
        <f t="shared" si="395"/>
        <v>805.59490847297639</v>
      </c>
      <c r="AK1343" s="14">
        <f t="shared" si="400"/>
        <v>158282.50378365666</v>
      </c>
      <c r="AL1343">
        <f t="shared" si="396"/>
        <v>1.0438521584224991</v>
      </c>
      <c r="AM1343">
        <f t="shared" si="402"/>
        <v>5.3805522312756994E-3</v>
      </c>
      <c r="AN1343" s="15">
        <f t="shared" si="397"/>
        <v>0</v>
      </c>
    </row>
    <row r="1344" spans="1:40" x14ac:dyDescent="0.25">
      <c r="A1344" s="2">
        <v>41471</v>
      </c>
      <c r="B1344" s="2">
        <v>41480</v>
      </c>
      <c r="C1344" t="s">
        <v>15</v>
      </c>
      <c r="D1344">
        <v>5800</v>
      </c>
      <c r="E1344">
        <v>23.5</v>
      </c>
      <c r="F1344">
        <v>33.799999999999997</v>
      </c>
      <c r="G1344">
        <v>16.95</v>
      </c>
      <c r="H1344">
        <v>19.899999999999999</v>
      </c>
      <c r="I1344" t="s">
        <v>16</v>
      </c>
      <c r="J1344">
        <v>146.5</v>
      </c>
      <c r="K1344">
        <v>194.35</v>
      </c>
      <c r="L1344">
        <v>141.05000000000001</v>
      </c>
      <c r="M1344">
        <v>184.45</v>
      </c>
      <c r="N1344">
        <v>5955.25</v>
      </c>
      <c r="O1344">
        <v>214.45</v>
      </c>
      <c r="P1344">
        <f>VLOOKUP($A1344,Sheet2!$A:$E,2,0)</f>
        <v>5930.8</v>
      </c>
      <c r="Q1344">
        <f>VLOOKUP($A1344,Sheet2!$A:$E,3,0)</f>
        <v>5966.05</v>
      </c>
      <c r="R1344">
        <f>VLOOKUP($A1344,Sheet2!$A:$E,4,0)</f>
        <v>5910.95</v>
      </c>
      <c r="S1344">
        <f>VLOOKUP($A1344,Sheet2!$A:$E,5,0)</f>
        <v>5955.25</v>
      </c>
      <c r="T1344">
        <f t="shared" si="384"/>
        <v>28.300000000000182</v>
      </c>
      <c r="U1344">
        <f t="shared" si="385"/>
        <v>30.100000000000364</v>
      </c>
      <c r="V1344">
        <f t="shared" si="386"/>
        <v>144.75</v>
      </c>
      <c r="W1344">
        <f t="shared" si="387"/>
        <v>183</v>
      </c>
      <c r="X1344" s="5">
        <f t="shared" si="388"/>
        <v>170</v>
      </c>
      <c r="Y1344">
        <f t="shared" si="389"/>
        <v>222.65000000000018</v>
      </c>
      <c r="Z1344">
        <f t="shared" si="390"/>
        <v>170</v>
      </c>
      <c r="AA1344">
        <f t="shared" si="391"/>
        <v>204.35</v>
      </c>
      <c r="AB1344">
        <f>IF(Z1344/X1344&lt;'model parameter'!$B$2,'model parameter'!$B$2,IF(Y1344/X1344&gt;'model parameter'!$B$1,'model parameter'!$B$1,AA1344/X1344))</f>
        <v>1.1100000000000001</v>
      </c>
      <c r="AC1344">
        <f t="shared" si="401"/>
        <v>182.55526963410819</v>
      </c>
      <c r="AD1344">
        <f t="shared" si="399"/>
        <v>17.104003015564228</v>
      </c>
      <c r="AF1344">
        <f t="shared" si="398"/>
        <v>1</v>
      </c>
      <c r="AG1344">
        <f t="shared" si="392"/>
        <v>1.3097058823529422</v>
      </c>
      <c r="AH1344" s="14">
        <f t="shared" si="393"/>
        <v>12805.730859495001</v>
      </c>
      <c r="AI1344">
        <f t="shared" si="394"/>
        <v>14094.998124399401</v>
      </c>
      <c r="AJ1344" s="14">
        <f t="shared" si="395"/>
        <v>1289.2672649043998</v>
      </c>
      <c r="AK1344" s="14">
        <f t="shared" si="400"/>
        <v>159571.77104856106</v>
      </c>
      <c r="AL1344">
        <f t="shared" si="396"/>
        <v>1.1006789287585608</v>
      </c>
      <c r="AM1344">
        <f t="shared" si="402"/>
        <v>5.922260466050021E-3</v>
      </c>
      <c r="AN1344" s="15">
        <f t="shared" si="397"/>
        <v>0</v>
      </c>
    </row>
    <row r="1345" spans="1:40" x14ac:dyDescent="0.25">
      <c r="A1345" s="2">
        <v>41472</v>
      </c>
      <c r="B1345" s="2">
        <v>41480</v>
      </c>
      <c r="C1345" t="s">
        <v>15</v>
      </c>
      <c r="D1345">
        <v>5800</v>
      </c>
      <c r="E1345">
        <v>15</v>
      </c>
      <c r="F1345">
        <v>26.2</v>
      </c>
      <c r="G1345">
        <v>13</v>
      </c>
      <c r="H1345">
        <v>17.899999999999999</v>
      </c>
      <c r="I1345" t="s">
        <v>16</v>
      </c>
      <c r="J1345">
        <v>198</v>
      </c>
      <c r="K1345">
        <v>207.5</v>
      </c>
      <c r="L1345">
        <v>153</v>
      </c>
      <c r="M1345">
        <v>184.35</v>
      </c>
      <c r="N1345">
        <v>5973.3</v>
      </c>
      <c r="O1345">
        <v>214.45</v>
      </c>
      <c r="P1345">
        <f>VLOOKUP($A1345,Sheet2!$A:$E,2,0)</f>
        <v>5972.25</v>
      </c>
      <c r="Q1345">
        <f>VLOOKUP($A1345,Sheet2!$A:$E,3,0)</f>
        <v>5989.8</v>
      </c>
      <c r="R1345">
        <f>VLOOKUP($A1345,Sheet2!$A:$E,4,0)</f>
        <v>5926.75</v>
      </c>
      <c r="S1345">
        <f>VLOOKUP($A1345,Sheet2!$A:$E,5,0)</f>
        <v>5973.3</v>
      </c>
      <c r="T1345">
        <f t="shared" si="384"/>
        <v>17.699999999999818</v>
      </c>
      <c r="U1345">
        <f t="shared" si="385"/>
        <v>26.2</v>
      </c>
      <c r="V1345">
        <f t="shared" si="386"/>
        <v>153</v>
      </c>
      <c r="W1345">
        <f t="shared" si="387"/>
        <v>202.80000000000018</v>
      </c>
      <c r="X1345" s="5">
        <f t="shared" si="388"/>
        <v>213</v>
      </c>
      <c r="Y1345">
        <f t="shared" si="389"/>
        <v>225.19999999999982</v>
      </c>
      <c r="Z1345">
        <f t="shared" si="390"/>
        <v>179.2</v>
      </c>
      <c r="AA1345">
        <f t="shared" si="391"/>
        <v>202.25</v>
      </c>
      <c r="AB1345">
        <f>IF(Z1345/X1345&lt;'model parameter'!$B$2,'model parameter'!$B$2,IF(Y1345/X1345&gt;'model parameter'!$B$1,'model parameter'!$B$1,AA1345/X1345))</f>
        <v>0.94953051643192488</v>
      </c>
      <c r="AC1345">
        <f t="shared" si="401"/>
        <v>173.34179945304405</v>
      </c>
      <c r="AD1345">
        <f t="shared" si="399"/>
        <v>17.053533531996152</v>
      </c>
      <c r="AF1345">
        <f t="shared" si="398"/>
        <v>0.84131455399061028</v>
      </c>
      <c r="AG1345">
        <f t="shared" si="392"/>
        <v>1.0572769953051635</v>
      </c>
      <c r="AH1345" s="14">
        <f t="shared" si="393"/>
        <v>16032.888426355499</v>
      </c>
      <c r="AI1345">
        <f t="shared" si="394"/>
        <v>15110.508308789498</v>
      </c>
      <c r="AJ1345" s="14">
        <f t="shared" si="395"/>
        <v>-922.38011756600099</v>
      </c>
      <c r="AK1345" s="14">
        <f t="shared" si="400"/>
        <v>158649.39093099505</v>
      </c>
      <c r="AL1345">
        <f t="shared" si="396"/>
        <v>0.94246949813174297</v>
      </c>
      <c r="AM1345">
        <f t="shared" si="402"/>
        <v>5.5815498492436258E-3</v>
      </c>
      <c r="AN1345" s="15">
        <f t="shared" si="397"/>
        <v>0</v>
      </c>
    </row>
    <row r="1346" spans="1:40" x14ac:dyDescent="0.25">
      <c r="A1346" s="2">
        <v>41473</v>
      </c>
      <c r="B1346" s="2">
        <v>41480</v>
      </c>
      <c r="C1346" t="s">
        <v>15</v>
      </c>
      <c r="D1346">
        <v>5800</v>
      </c>
      <c r="E1346">
        <v>14.4</v>
      </c>
      <c r="F1346">
        <v>14.9</v>
      </c>
      <c r="G1346">
        <v>5.45</v>
      </c>
      <c r="H1346">
        <v>6.3</v>
      </c>
      <c r="I1346" t="s">
        <v>16</v>
      </c>
      <c r="J1346">
        <v>203.3</v>
      </c>
      <c r="K1346">
        <v>268.7</v>
      </c>
      <c r="L1346">
        <v>192.6</v>
      </c>
      <c r="M1346">
        <v>252.65</v>
      </c>
      <c r="N1346">
        <v>6038.05</v>
      </c>
      <c r="O1346">
        <v>214.45</v>
      </c>
      <c r="P1346">
        <f>VLOOKUP($A1346,Sheet2!$A:$E,2,0)</f>
        <v>5984.7</v>
      </c>
      <c r="Q1346">
        <f>VLOOKUP($A1346,Sheet2!$A:$E,3,0)</f>
        <v>6051.1</v>
      </c>
      <c r="R1346">
        <f>VLOOKUP($A1346,Sheet2!$A:$E,4,0)</f>
        <v>5974.55</v>
      </c>
      <c r="S1346">
        <f>VLOOKUP($A1346,Sheet2!$A:$E,5,0)</f>
        <v>6038.05</v>
      </c>
      <c r="T1346">
        <f t="shared" si="384"/>
        <v>17.599999999999454</v>
      </c>
      <c r="U1346">
        <f t="shared" si="385"/>
        <v>14.9</v>
      </c>
      <c r="V1346">
        <f t="shared" si="386"/>
        <v>192.6</v>
      </c>
      <c r="W1346">
        <f t="shared" si="387"/>
        <v>256.55000000000018</v>
      </c>
      <c r="X1346" s="5">
        <f t="shared" si="388"/>
        <v>217.70000000000002</v>
      </c>
      <c r="Y1346">
        <f t="shared" si="389"/>
        <v>286.29999999999944</v>
      </c>
      <c r="Z1346">
        <f t="shared" si="390"/>
        <v>207.5</v>
      </c>
      <c r="AA1346">
        <f t="shared" si="391"/>
        <v>258.95</v>
      </c>
      <c r="AB1346">
        <f>IF(Z1346/X1346&lt;'model parameter'!$B$2,'model parameter'!$B$2,IF(Y1346/X1346&gt;'model parameter'!$B$1,'model parameter'!$B$1,AA1346/X1346))</f>
        <v>1.1100000000000001</v>
      </c>
      <c r="AC1346">
        <f t="shared" si="401"/>
        <v>192.4093973928789</v>
      </c>
      <c r="AD1346">
        <f t="shared" si="399"/>
        <v>17.163533531996151</v>
      </c>
      <c r="AF1346">
        <f t="shared" si="398"/>
        <v>0.95314653192466692</v>
      </c>
      <c r="AG1346">
        <f t="shared" si="392"/>
        <v>1.3151125401929233</v>
      </c>
      <c r="AH1346" s="14">
        <f t="shared" si="393"/>
        <v>16385.624253430949</v>
      </c>
      <c r="AI1346">
        <f t="shared" si="394"/>
        <v>18063.132274429117</v>
      </c>
      <c r="AJ1346" s="14">
        <f t="shared" si="395"/>
        <v>1677.5080209981679</v>
      </c>
      <c r="AK1346" s="14">
        <f t="shared" si="400"/>
        <v>160326.89895199321</v>
      </c>
      <c r="AL1346">
        <f t="shared" si="396"/>
        <v>1.1023768148868005</v>
      </c>
      <c r="AM1346">
        <f t="shared" si="402"/>
        <v>6.1529711449410896E-3</v>
      </c>
      <c r="AN1346" s="15">
        <f t="shared" si="397"/>
        <v>0</v>
      </c>
    </row>
    <row r="1347" spans="1:40" x14ac:dyDescent="0.25">
      <c r="A1347" s="2">
        <v>41474</v>
      </c>
      <c r="B1347" s="2">
        <v>41480</v>
      </c>
      <c r="C1347" t="s">
        <v>15</v>
      </c>
      <c r="D1347">
        <v>5800</v>
      </c>
      <c r="E1347">
        <v>5.45</v>
      </c>
      <c r="F1347">
        <v>6.4</v>
      </c>
      <c r="G1347">
        <v>3.6</v>
      </c>
      <c r="H1347">
        <v>4</v>
      </c>
      <c r="I1347" t="s">
        <v>16</v>
      </c>
      <c r="J1347">
        <v>257.14999999999998</v>
      </c>
      <c r="K1347">
        <v>273.75</v>
      </c>
      <c r="L1347">
        <v>234</v>
      </c>
      <c r="M1347">
        <v>241.3</v>
      </c>
      <c r="N1347">
        <v>6029.2</v>
      </c>
      <c r="O1347">
        <v>214.45</v>
      </c>
      <c r="P1347">
        <f>VLOOKUP($A1347,Sheet2!$A:$E,2,0)</f>
        <v>6057.2</v>
      </c>
      <c r="Q1347">
        <f>VLOOKUP($A1347,Sheet2!$A:$E,3,0)</f>
        <v>6066.85</v>
      </c>
      <c r="R1347">
        <f>VLOOKUP($A1347,Sheet2!$A:$E,4,0)</f>
        <v>6020.25</v>
      </c>
      <c r="S1347">
        <f>VLOOKUP($A1347,Sheet2!$A:$E,5,0)</f>
        <v>6029.2</v>
      </c>
      <c r="T1347">
        <f t="shared" ref="T1347:T1410" si="403">MAX(K1347+D1347-Q1347,0,G1347)</f>
        <v>6.8999999999996362</v>
      </c>
      <c r="U1347">
        <f t="shared" ref="U1347:U1410" si="404">MIN(MAX(L1347+D1347-R1347,0),F1347)</f>
        <v>6.4</v>
      </c>
      <c r="V1347">
        <f t="shared" ref="V1347:V1410" si="405">MAX(L1347,F1347+R1347-D1347)</f>
        <v>234</v>
      </c>
      <c r="W1347">
        <f t="shared" ref="W1347:W1410" si="406">MIN(K1347,G1347+Q1347-D1347)</f>
        <v>270.45000000000073</v>
      </c>
      <c r="X1347" s="5">
        <f t="shared" ref="X1347:X1410" si="407">E1347+J1347</f>
        <v>262.59999999999997</v>
      </c>
      <c r="Y1347">
        <f t="shared" ref="Y1347:Y1410" si="408">MAX(T1347+K1347,U1347+L1347,V1347+F1347,W1347+G1347,X1347,AA1347)</f>
        <v>280.64999999999964</v>
      </c>
      <c r="Z1347">
        <f t="shared" ref="Z1347:Z1410" si="409">MIN(T1347+K1347,U1347+L1347,V1347+F1347,W1347+G1347,X1347,AA1347)</f>
        <v>240.4</v>
      </c>
      <c r="AA1347">
        <f t="shared" ref="AA1347:AA1410" si="410">H1347+M1347</f>
        <v>245.3</v>
      </c>
      <c r="AB1347">
        <f>IF(Z1347/X1347&lt;'model parameter'!$B$2,'model parameter'!$B$2,IF(Y1347/X1347&gt;'model parameter'!$B$1,'model parameter'!$B$1,AA1347/X1347))</f>
        <v>0.93412033511043424</v>
      </c>
      <c r="AC1347">
        <f t="shared" si="401"/>
        <v>179.73353077103275</v>
      </c>
      <c r="AD1347">
        <f t="shared" si="399"/>
        <v>17.097653867106587</v>
      </c>
      <c r="AF1347">
        <f t="shared" si="398"/>
        <v>0.91546077684691562</v>
      </c>
      <c r="AG1347">
        <f t="shared" ref="AG1347:AG1410" si="411">Y1347/X1347</f>
        <v>1.0687357197258174</v>
      </c>
      <c r="AH1347" s="14">
        <f t="shared" ref="AH1347:AH1410" si="412">(75*X1347+20*2*1.18+0.00055*75*X1347*1.18)*1.00002</f>
        <v>19755.377154641094</v>
      </c>
      <c r="AI1347">
        <f t="shared" ref="AI1347:AI1410" si="413">(AB1347*X1347*75-20*2*1.18-0.0006*75*X1347*1.18*AB1347)*(1-0.00002)</f>
        <v>18336.907824508598</v>
      </c>
      <c r="AJ1347" s="14">
        <f t="shared" ref="AJ1347:AJ1410" si="414">AI1347-AH1347</f>
        <v>-1418.4693301324951</v>
      </c>
      <c r="AK1347" s="14">
        <f t="shared" si="400"/>
        <v>158908.42962186071</v>
      </c>
      <c r="AL1347">
        <f t="shared" ref="AL1347:AL1410" si="415">AI1347/AH1347</f>
        <v>0.92819831689220589</v>
      </c>
      <c r="AM1347">
        <f t="shared" si="402"/>
        <v>5.711177460620628E-3</v>
      </c>
      <c r="AN1347" s="15">
        <f t="shared" ref="AN1347:AN1410" si="416">IF(AND(Y1347/X1347&gt;1.1,Z1347/X1347&lt;0.9),1,0)</f>
        <v>0</v>
      </c>
    </row>
    <row r="1348" spans="1:40" x14ac:dyDescent="0.25">
      <c r="A1348" s="2">
        <v>41477</v>
      </c>
      <c r="B1348" s="2">
        <v>41480</v>
      </c>
      <c r="C1348" t="s">
        <v>15</v>
      </c>
      <c r="D1348">
        <v>5800</v>
      </c>
      <c r="E1348">
        <v>4.05</v>
      </c>
      <c r="F1348">
        <v>4.3</v>
      </c>
      <c r="G1348">
        <v>1.65</v>
      </c>
      <c r="H1348">
        <v>1.8</v>
      </c>
      <c r="I1348" t="s">
        <v>16</v>
      </c>
      <c r="J1348">
        <v>219.6</v>
      </c>
      <c r="K1348">
        <v>277.7</v>
      </c>
      <c r="L1348">
        <v>219.6</v>
      </c>
      <c r="M1348">
        <v>241.35</v>
      </c>
      <c r="N1348">
        <v>6031.8</v>
      </c>
      <c r="O1348">
        <v>214.45</v>
      </c>
      <c r="P1348">
        <f>VLOOKUP($A1348,Sheet2!$A:$E,2,0)</f>
        <v>6009.75</v>
      </c>
      <c r="Q1348">
        <f>VLOOKUP($A1348,Sheet2!$A:$E,3,0)</f>
        <v>6064.15</v>
      </c>
      <c r="R1348">
        <f>VLOOKUP($A1348,Sheet2!$A:$E,4,0)</f>
        <v>6004.25</v>
      </c>
      <c r="S1348">
        <f>VLOOKUP($A1348,Sheet2!$A:$E,5,0)</f>
        <v>6031.8</v>
      </c>
      <c r="T1348">
        <f t="shared" si="403"/>
        <v>13.550000000000182</v>
      </c>
      <c r="U1348">
        <f t="shared" si="404"/>
        <v>4.3</v>
      </c>
      <c r="V1348">
        <f t="shared" si="405"/>
        <v>219.6</v>
      </c>
      <c r="W1348">
        <f t="shared" si="406"/>
        <v>265.79999999999927</v>
      </c>
      <c r="X1348" s="5">
        <f t="shared" si="407"/>
        <v>223.65</v>
      </c>
      <c r="Y1348">
        <f t="shared" si="408"/>
        <v>291.25000000000017</v>
      </c>
      <c r="Z1348">
        <f t="shared" si="409"/>
        <v>223.65</v>
      </c>
      <c r="AA1348">
        <f t="shared" si="410"/>
        <v>243.15</v>
      </c>
      <c r="AB1348">
        <f>IF(Z1348/X1348&lt;'model parameter'!$B$2,'model parameter'!$B$2,IF(Y1348/X1348&gt;'model parameter'!$B$1,'model parameter'!$B$1,AA1348/X1348))</f>
        <v>1.1100000000000001</v>
      </c>
      <c r="AC1348">
        <f t="shared" si="401"/>
        <v>199.50421915584636</v>
      </c>
      <c r="AD1348">
        <f t="shared" si="399"/>
        <v>17.207653867106586</v>
      </c>
      <c r="AF1348">
        <f t="shared" ref="AF1348:AF1411" si="417">Z1348/X1348</f>
        <v>1</v>
      </c>
      <c r="AG1348">
        <f t="shared" si="411"/>
        <v>1.3022579923988382</v>
      </c>
      <c r="AH1348" s="14">
        <f t="shared" si="412"/>
        <v>16832.172800473276</v>
      </c>
      <c r="AI1348">
        <f t="shared" si="413"/>
        <v>18558.109175743095</v>
      </c>
      <c r="AJ1348" s="14">
        <f t="shared" si="414"/>
        <v>1725.9363752698191</v>
      </c>
      <c r="AK1348" s="14">
        <f t="shared" si="400"/>
        <v>160634.36599713052</v>
      </c>
      <c r="AL1348">
        <f t="shared" si="415"/>
        <v>1.102537943005272</v>
      </c>
      <c r="AM1348">
        <f t="shared" si="402"/>
        <v>6.2967898495707398E-3</v>
      </c>
      <c r="AN1348" s="15">
        <f t="shared" si="416"/>
        <v>0</v>
      </c>
    </row>
    <row r="1349" spans="1:40" x14ac:dyDescent="0.25">
      <c r="A1349" s="2">
        <v>41478</v>
      </c>
      <c r="B1349" s="2">
        <v>41480</v>
      </c>
      <c r="C1349" t="s">
        <v>15</v>
      </c>
      <c r="D1349">
        <v>5800</v>
      </c>
      <c r="E1349">
        <v>1.65</v>
      </c>
      <c r="F1349">
        <v>1.65</v>
      </c>
      <c r="G1349">
        <v>0.8</v>
      </c>
      <c r="H1349">
        <v>0.95</v>
      </c>
      <c r="I1349" t="s">
        <v>16</v>
      </c>
      <c r="J1349">
        <v>274</v>
      </c>
      <c r="K1349">
        <v>303.55</v>
      </c>
      <c r="L1349">
        <v>268</v>
      </c>
      <c r="M1349">
        <v>286.7</v>
      </c>
      <c r="N1349">
        <v>6077.8</v>
      </c>
      <c r="O1349">
        <v>214.45</v>
      </c>
      <c r="P1349">
        <f>VLOOKUP($A1349,Sheet2!$A:$E,2,0)</f>
        <v>6064.3</v>
      </c>
      <c r="Q1349">
        <f>VLOOKUP($A1349,Sheet2!$A:$E,3,0)</f>
        <v>6093.35</v>
      </c>
      <c r="R1349">
        <f>VLOOKUP($A1349,Sheet2!$A:$E,4,0)</f>
        <v>6061.3</v>
      </c>
      <c r="S1349">
        <f>VLOOKUP($A1349,Sheet2!$A:$E,5,0)</f>
        <v>6077.8</v>
      </c>
      <c r="T1349">
        <f t="shared" si="403"/>
        <v>10.199999999999818</v>
      </c>
      <c r="U1349">
        <f t="shared" si="404"/>
        <v>1.65</v>
      </c>
      <c r="V1349">
        <f t="shared" si="405"/>
        <v>268</v>
      </c>
      <c r="W1349">
        <f t="shared" si="406"/>
        <v>294.15000000000055</v>
      </c>
      <c r="X1349" s="5">
        <f t="shared" si="407"/>
        <v>275.64999999999998</v>
      </c>
      <c r="Y1349">
        <f t="shared" si="408"/>
        <v>313.74999999999983</v>
      </c>
      <c r="Z1349">
        <f t="shared" si="409"/>
        <v>269.64999999999998</v>
      </c>
      <c r="AA1349">
        <f t="shared" si="410"/>
        <v>287.64999999999998</v>
      </c>
      <c r="AB1349">
        <f>IF(Z1349/X1349&lt;'model parameter'!$B$2,'model parameter'!$B$2,IF(Y1349/X1349&gt;'model parameter'!$B$1,'model parameter'!$B$1,AA1349/X1349))</f>
        <v>1.1100000000000001</v>
      </c>
      <c r="AC1349">
        <f t="shared" si="401"/>
        <v>221.44968326298948</v>
      </c>
      <c r="AD1349">
        <f t="shared" ref="AD1349:AD1412" si="418">(AB1349-1)+AD1348</f>
        <v>17.317653867106586</v>
      </c>
      <c r="AF1349">
        <f t="shared" si="417"/>
        <v>0.9782332668238708</v>
      </c>
      <c r="AG1349">
        <f t="shared" si="411"/>
        <v>1.1382187556684196</v>
      </c>
      <c r="AH1349" s="14">
        <f t="shared" si="412"/>
        <v>20734.781951095276</v>
      </c>
      <c r="AI1349">
        <f t="shared" si="413"/>
        <v>22883.957725041731</v>
      </c>
      <c r="AJ1349" s="14">
        <f t="shared" si="414"/>
        <v>2149.1757739464556</v>
      </c>
      <c r="AK1349" s="14">
        <f t="shared" ref="AK1349:AK1412" si="419">AJ1349+AK1348</f>
        <v>162783.54177107697</v>
      </c>
      <c r="AL1349">
        <f t="shared" si="415"/>
        <v>1.1036507535509883</v>
      </c>
      <c r="AM1349">
        <f t="shared" si="402"/>
        <v>6.9494568624309614E-3</v>
      </c>
      <c r="AN1349" s="15">
        <f t="shared" si="416"/>
        <v>0</v>
      </c>
    </row>
    <row r="1350" spans="1:40" x14ac:dyDescent="0.25">
      <c r="A1350" s="2">
        <v>41479</v>
      </c>
      <c r="B1350" s="2">
        <v>41480</v>
      </c>
      <c r="C1350" t="s">
        <v>15</v>
      </c>
      <c r="D1350">
        <v>5800</v>
      </c>
      <c r="E1350">
        <v>0.55000000000000004</v>
      </c>
      <c r="F1350">
        <v>1.95</v>
      </c>
      <c r="G1350">
        <v>0.4</v>
      </c>
      <c r="H1350">
        <v>0.5</v>
      </c>
      <c r="I1350" t="s">
        <v>16</v>
      </c>
      <c r="J1350">
        <v>242.55</v>
      </c>
      <c r="K1350">
        <v>255.5</v>
      </c>
      <c r="L1350">
        <v>169.1</v>
      </c>
      <c r="M1350">
        <v>199.15</v>
      </c>
      <c r="N1350">
        <v>5990.5</v>
      </c>
      <c r="O1350">
        <v>214.45</v>
      </c>
      <c r="P1350">
        <f>VLOOKUP($A1350,Sheet2!$A:$E,2,0)</f>
        <v>6032.2</v>
      </c>
      <c r="Q1350">
        <f>VLOOKUP($A1350,Sheet2!$A:$E,3,0)</f>
        <v>6047.25</v>
      </c>
      <c r="R1350">
        <f>VLOOKUP($A1350,Sheet2!$A:$E,4,0)</f>
        <v>5962.6</v>
      </c>
      <c r="S1350">
        <f>VLOOKUP($A1350,Sheet2!$A:$E,5,0)</f>
        <v>5990.5</v>
      </c>
      <c r="T1350">
        <f t="shared" si="403"/>
        <v>8.25</v>
      </c>
      <c r="U1350">
        <f t="shared" si="404"/>
        <v>1.95</v>
      </c>
      <c r="V1350">
        <f t="shared" si="405"/>
        <v>169.1</v>
      </c>
      <c r="W1350">
        <f t="shared" si="406"/>
        <v>247.64999999999964</v>
      </c>
      <c r="X1350" s="5">
        <f t="shared" si="407"/>
        <v>243.10000000000002</v>
      </c>
      <c r="Y1350">
        <f t="shared" si="408"/>
        <v>263.75</v>
      </c>
      <c r="Z1350">
        <f t="shared" si="409"/>
        <v>171.04999999999998</v>
      </c>
      <c r="AA1350">
        <f t="shared" si="410"/>
        <v>199.65</v>
      </c>
      <c r="AB1350">
        <f>IF(Z1350/X1350&lt;'model parameter'!$B$2,'model parameter'!$B$2,IF(Y1350/X1350&gt;'model parameter'!$B$1,'model parameter'!$B$1,AA1350/X1350))</f>
        <v>0.82126696832579182</v>
      </c>
      <c r="AC1350">
        <f t="shared" ref="AC1350:AC1413" si="420">AB1350*AC1349</f>
        <v>181.86931001010223</v>
      </c>
      <c r="AD1350">
        <f t="shared" si="418"/>
        <v>17.138920835432376</v>
      </c>
      <c r="AF1350">
        <f t="shared" si="417"/>
        <v>0.70361990950226228</v>
      </c>
      <c r="AG1350">
        <f t="shared" si="411"/>
        <v>1.0849444672974085</v>
      </c>
      <c r="AH1350" s="14">
        <f t="shared" si="412"/>
        <v>18291.898723157847</v>
      </c>
      <c r="AI1350">
        <f t="shared" si="413"/>
        <v>14915.6502660283</v>
      </c>
      <c r="AJ1350" s="14">
        <f t="shared" si="414"/>
        <v>-3376.2484571295463</v>
      </c>
      <c r="AK1350" s="14">
        <f t="shared" si="419"/>
        <v>159407.29331394742</v>
      </c>
      <c r="AL1350">
        <f t="shared" si="415"/>
        <v>0.81542383826698317</v>
      </c>
      <c r="AM1350">
        <f t="shared" ref="AM1350:AM1413" si="421">AL1350*AM1349</f>
        <v>5.6667527886342809E-3</v>
      </c>
      <c r="AN1350" s="15">
        <f t="shared" si="416"/>
        <v>0</v>
      </c>
    </row>
    <row r="1351" spans="1:40" x14ac:dyDescent="0.25">
      <c r="A1351" s="2">
        <v>41480</v>
      </c>
      <c r="B1351" s="2">
        <v>41480</v>
      </c>
      <c r="C1351" t="s">
        <v>15</v>
      </c>
      <c r="D1351">
        <v>5800</v>
      </c>
      <c r="E1351">
        <v>0.3</v>
      </c>
      <c r="F1351">
        <v>0.3</v>
      </c>
      <c r="G1351">
        <v>0.05</v>
      </c>
      <c r="H1351">
        <v>0.05</v>
      </c>
      <c r="I1351" t="s">
        <v>16</v>
      </c>
      <c r="J1351">
        <v>175.35</v>
      </c>
      <c r="K1351">
        <v>188.7</v>
      </c>
      <c r="L1351">
        <v>98.75</v>
      </c>
      <c r="M1351">
        <v>105.75</v>
      </c>
      <c r="N1351">
        <v>5907.5</v>
      </c>
      <c r="O1351">
        <v>214.45</v>
      </c>
      <c r="P1351">
        <f>VLOOKUP($A1351,Sheet2!$A:$E,2,0)</f>
        <v>5970.4</v>
      </c>
      <c r="Q1351">
        <f>VLOOKUP($A1351,Sheet2!$A:$E,3,0)</f>
        <v>5990.65</v>
      </c>
      <c r="R1351">
        <f>VLOOKUP($A1351,Sheet2!$A:$E,4,0)</f>
        <v>5896.4</v>
      </c>
      <c r="S1351">
        <f>VLOOKUP($A1351,Sheet2!$A:$E,5,0)</f>
        <v>5907.5</v>
      </c>
      <c r="T1351">
        <f t="shared" si="403"/>
        <v>0.05</v>
      </c>
      <c r="U1351">
        <f t="shared" si="404"/>
        <v>0.3</v>
      </c>
      <c r="V1351">
        <f t="shared" si="405"/>
        <v>98.75</v>
      </c>
      <c r="W1351">
        <f t="shared" si="406"/>
        <v>188.7</v>
      </c>
      <c r="X1351" s="5">
        <f t="shared" si="407"/>
        <v>175.65</v>
      </c>
      <c r="Y1351">
        <f t="shared" si="408"/>
        <v>188.75</v>
      </c>
      <c r="Z1351">
        <f t="shared" si="409"/>
        <v>99.05</v>
      </c>
      <c r="AA1351">
        <f t="shared" si="410"/>
        <v>105.8</v>
      </c>
      <c r="AB1351">
        <f>IF(Z1351/X1351&lt;'model parameter'!$B$2,'model parameter'!$B$2,IF(Y1351/X1351&gt;'model parameter'!$B$1,'model parameter'!$B$1,AA1351/X1351))</f>
        <v>0.60233418730429833</v>
      </c>
      <c r="AC1351">
        <f t="shared" si="420"/>
        <v>109.54610304052841</v>
      </c>
      <c r="AD1351">
        <f t="shared" si="418"/>
        <v>16.741255022736674</v>
      </c>
      <c r="AF1351">
        <f t="shared" si="417"/>
        <v>0.56390549387987476</v>
      </c>
      <c r="AG1351">
        <f t="shared" si="411"/>
        <v>1.0745801309422145</v>
      </c>
      <c r="AH1351" s="14">
        <f t="shared" si="412"/>
        <v>13229.764353745273</v>
      </c>
      <c r="AI1351">
        <f t="shared" si="413"/>
        <v>7882.0243763596009</v>
      </c>
      <c r="AJ1351" s="14">
        <f t="shared" si="414"/>
        <v>-5347.7399773856723</v>
      </c>
      <c r="AK1351" s="14">
        <f t="shared" si="419"/>
        <v>154059.55333656174</v>
      </c>
      <c r="AL1351">
        <f t="shared" si="415"/>
        <v>0.59577965000776778</v>
      </c>
      <c r="AM1351">
        <f t="shared" si="421"/>
        <v>3.3761359930930741E-3</v>
      </c>
      <c r="AN1351" s="15">
        <f t="shared" si="416"/>
        <v>0</v>
      </c>
    </row>
    <row r="1352" spans="1:40" s="4" customFormat="1" x14ac:dyDescent="0.25">
      <c r="A1352" s="3">
        <v>41481</v>
      </c>
      <c r="B1352" s="3">
        <v>41515</v>
      </c>
      <c r="C1352" s="4" t="s">
        <v>15</v>
      </c>
      <c r="D1352" s="4">
        <v>6000</v>
      </c>
      <c r="E1352" s="4">
        <v>130.25</v>
      </c>
      <c r="F1352" s="4">
        <v>163.80000000000001</v>
      </c>
      <c r="G1352" s="4">
        <v>125.1</v>
      </c>
      <c r="H1352" s="4">
        <v>152.55000000000001</v>
      </c>
      <c r="I1352" s="4" t="s">
        <v>16</v>
      </c>
      <c r="J1352" s="4">
        <v>95</v>
      </c>
      <c r="K1352" s="4">
        <v>99.65</v>
      </c>
      <c r="L1352" s="4">
        <v>71.2</v>
      </c>
      <c r="M1352" s="4">
        <v>78.5</v>
      </c>
      <c r="N1352" s="4">
        <v>5886.2</v>
      </c>
      <c r="O1352" s="4">
        <v>225.25</v>
      </c>
      <c r="P1352">
        <f>VLOOKUP($A1352,Sheet2!$A:$E,2,0)</f>
        <v>5937.95</v>
      </c>
      <c r="Q1352">
        <f>VLOOKUP($A1352,Sheet2!$A:$E,3,0)</f>
        <v>5944.5</v>
      </c>
      <c r="R1352">
        <f>VLOOKUP($A1352,Sheet2!$A:$E,4,0)</f>
        <v>5869.5</v>
      </c>
      <c r="S1352">
        <f>VLOOKUP($A1352,Sheet2!$A:$E,5,0)</f>
        <v>5886.2</v>
      </c>
      <c r="T1352">
        <f t="shared" si="403"/>
        <v>155.14999999999964</v>
      </c>
      <c r="U1352">
        <f t="shared" si="404"/>
        <v>163.80000000000001</v>
      </c>
      <c r="V1352">
        <f t="shared" si="405"/>
        <v>71.2</v>
      </c>
      <c r="W1352">
        <f t="shared" si="406"/>
        <v>69.600000000000364</v>
      </c>
      <c r="X1352" s="5">
        <f t="shared" si="407"/>
        <v>225.25</v>
      </c>
      <c r="Y1352">
        <f t="shared" si="408"/>
        <v>254.79999999999964</v>
      </c>
      <c r="Z1352">
        <f t="shared" si="409"/>
        <v>194.70000000000036</v>
      </c>
      <c r="AA1352">
        <f t="shared" si="410"/>
        <v>231.05</v>
      </c>
      <c r="AB1352">
        <f>IF(Z1352/X1352&lt;'model parameter'!$B$2,'model parameter'!$B$2,IF(Y1352/X1352&gt;'model parameter'!$B$1,'model parameter'!$B$1,AA1352/X1352))</f>
        <v>1.1100000000000001</v>
      </c>
      <c r="AC1352">
        <f t="shared" si="420"/>
        <v>121.59617437498655</v>
      </c>
      <c r="AD1352">
        <f t="shared" si="418"/>
        <v>16.851255022736673</v>
      </c>
      <c r="AF1352">
        <f t="shared" si="417"/>
        <v>0.86437291897891388</v>
      </c>
      <c r="AG1352">
        <f t="shared" si="411"/>
        <v>1.1311875693673681</v>
      </c>
      <c r="AH1352" s="14">
        <f t="shared" si="412"/>
        <v>16952.253082030871</v>
      </c>
      <c r="AI1352">
        <f t="shared" si="413"/>
        <v>18691.212208029207</v>
      </c>
      <c r="AJ1352" s="14">
        <f t="shared" si="414"/>
        <v>1738.9591259983354</v>
      </c>
      <c r="AK1352" s="14">
        <f t="shared" si="419"/>
        <v>155798.51246256009</v>
      </c>
      <c r="AL1352">
        <f t="shared" si="415"/>
        <v>1.1025798233180937</v>
      </c>
      <c r="AM1352">
        <f t="shared" si="421"/>
        <v>3.7224594267624184E-3</v>
      </c>
      <c r="AN1352" s="15">
        <f t="shared" si="416"/>
        <v>1</v>
      </c>
    </row>
    <row r="1353" spans="1:40" s="4" customFormat="1" x14ac:dyDescent="0.25">
      <c r="A1353" s="3">
        <v>41484</v>
      </c>
      <c r="B1353" s="3">
        <v>41515</v>
      </c>
      <c r="C1353" s="4" t="s">
        <v>15</v>
      </c>
      <c r="D1353" s="4">
        <v>6000</v>
      </c>
      <c r="E1353" s="4">
        <v>163.69999999999999</v>
      </c>
      <c r="F1353" s="4">
        <v>189</v>
      </c>
      <c r="G1353" s="4">
        <v>152</v>
      </c>
      <c r="H1353" s="4">
        <v>184.45</v>
      </c>
      <c r="I1353" s="4" t="s">
        <v>16</v>
      </c>
      <c r="J1353" s="4">
        <v>80</v>
      </c>
      <c r="K1353" s="4">
        <v>80</v>
      </c>
      <c r="L1353" s="4">
        <v>61</v>
      </c>
      <c r="M1353" s="4">
        <v>63.65</v>
      </c>
      <c r="N1353" s="4">
        <v>5831.65</v>
      </c>
      <c r="O1353" s="4">
        <v>225.25</v>
      </c>
      <c r="P1353">
        <f>VLOOKUP($A1353,Sheet2!$A:$E,2,0)</f>
        <v>5869.95</v>
      </c>
      <c r="Q1353">
        <f>VLOOKUP($A1353,Sheet2!$A:$E,3,0)</f>
        <v>5886</v>
      </c>
      <c r="R1353">
        <f>VLOOKUP($A1353,Sheet2!$A:$E,4,0)</f>
        <v>5825.8</v>
      </c>
      <c r="S1353">
        <f>VLOOKUP($A1353,Sheet2!$A:$E,5,0)</f>
        <v>5831.65</v>
      </c>
      <c r="T1353">
        <f t="shared" si="403"/>
        <v>194</v>
      </c>
      <c r="U1353">
        <f t="shared" si="404"/>
        <v>189</v>
      </c>
      <c r="V1353">
        <f t="shared" si="405"/>
        <v>61</v>
      </c>
      <c r="W1353">
        <f t="shared" si="406"/>
        <v>38</v>
      </c>
      <c r="X1353" s="5">
        <f t="shared" si="407"/>
        <v>243.7</v>
      </c>
      <c r="Y1353">
        <f t="shared" si="408"/>
        <v>274</v>
      </c>
      <c r="Z1353">
        <f t="shared" si="409"/>
        <v>190</v>
      </c>
      <c r="AA1353">
        <f t="shared" si="410"/>
        <v>248.1</v>
      </c>
      <c r="AB1353">
        <f>IF(Z1353/X1353&lt;'model parameter'!$B$2,'model parameter'!$B$2,IF(Y1353/X1353&gt;'model parameter'!$B$1,'model parameter'!$B$1,AA1353/X1353))</f>
        <v>1.1100000000000001</v>
      </c>
      <c r="AC1353">
        <f t="shared" si="420"/>
        <v>134.97175355623509</v>
      </c>
      <c r="AD1353">
        <f t="shared" si="418"/>
        <v>16.961255022736673</v>
      </c>
      <c r="AF1353">
        <f t="shared" si="417"/>
        <v>0.77964710709889207</v>
      </c>
      <c r="AG1353">
        <f t="shared" si="411"/>
        <v>1.1243331965531391</v>
      </c>
      <c r="AH1353" s="14">
        <f t="shared" si="412"/>
        <v>18336.928828741951</v>
      </c>
      <c r="AI1353">
        <f t="shared" si="413"/>
        <v>20226.056549078432</v>
      </c>
      <c r="AJ1353" s="14">
        <f t="shared" si="414"/>
        <v>1889.1277203364807</v>
      </c>
      <c r="AK1353" s="14">
        <f t="shared" si="419"/>
        <v>157687.64018289658</v>
      </c>
      <c r="AL1353">
        <f t="shared" si="415"/>
        <v>1.1030231255179108</v>
      </c>
      <c r="AM1353">
        <f t="shared" si="421"/>
        <v>4.1059588315210931E-3</v>
      </c>
      <c r="AN1353" s="15">
        <f t="shared" si="416"/>
        <v>1</v>
      </c>
    </row>
    <row r="1354" spans="1:40" s="4" customFormat="1" x14ac:dyDescent="0.25">
      <c r="A1354" s="3">
        <v>41485</v>
      </c>
      <c r="B1354" s="3">
        <v>41515</v>
      </c>
      <c r="C1354" s="4" t="s">
        <v>15</v>
      </c>
      <c r="D1354" s="4">
        <v>6000</v>
      </c>
      <c r="E1354" s="4">
        <v>215.8</v>
      </c>
      <c r="F1354" s="4">
        <v>245.5</v>
      </c>
      <c r="G1354" s="4">
        <v>158.5</v>
      </c>
      <c r="H1354" s="4">
        <v>236.85</v>
      </c>
      <c r="I1354" s="4" t="s">
        <v>16</v>
      </c>
      <c r="J1354" s="4">
        <v>69</v>
      </c>
      <c r="K1354" s="4">
        <v>69</v>
      </c>
      <c r="L1354" s="4">
        <v>35.950000000000003</v>
      </c>
      <c r="M1354" s="4">
        <v>37.25</v>
      </c>
      <c r="N1354" s="4">
        <v>5755.05</v>
      </c>
      <c r="O1354" s="4">
        <v>225.25</v>
      </c>
      <c r="P1354">
        <f>VLOOKUP($A1354,Sheet2!$A:$E,2,0)</f>
        <v>5836.05</v>
      </c>
      <c r="Q1354">
        <f>VLOOKUP($A1354,Sheet2!$A:$E,3,0)</f>
        <v>5861.3</v>
      </c>
      <c r="R1354">
        <f>VLOOKUP($A1354,Sheet2!$A:$E,4,0)</f>
        <v>5747.6</v>
      </c>
      <c r="S1354">
        <f>VLOOKUP($A1354,Sheet2!$A:$E,5,0)</f>
        <v>5755.05</v>
      </c>
      <c r="T1354">
        <f t="shared" si="403"/>
        <v>207.69999999999982</v>
      </c>
      <c r="U1354">
        <f t="shared" si="404"/>
        <v>245.5</v>
      </c>
      <c r="V1354">
        <f t="shared" si="405"/>
        <v>35.950000000000003</v>
      </c>
      <c r="W1354">
        <f t="shared" si="406"/>
        <v>19.800000000000182</v>
      </c>
      <c r="X1354" s="5">
        <f t="shared" si="407"/>
        <v>284.8</v>
      </c>
      <c r="Y1354">
        <f t="shared" si="408"/>
        <v>284.8</v>
      </c>
      <c r="Z1354">
        <f t="shared" si="409"/>
        <v>178.30000000000018</v>
      </c>
      <c r="AA1354">
        <f t="shared" si="410"/>
        <v>274.10000000000002</v>
      </c>
      <c r="AB1354">
        <f>IF(Z1354/X1354&lt;'model parameter'!$B$2,'model parameter'!$B$2,IF(Y1354/X1354&gt;'model parameter'!$B$1,'model parameter'!$B$1,AA1354/X1354))</f>
        <v>0.9624297752808989</v>
      </c>
      <c r="AC1354">
        <f t="shared" si="420"/>
        <v>129.9008344443962</v>
      </c>
      <c r="AD1354">
        <f t="shared" si="418"/>
        <v>16.923684798017572</v>
      </c>
      <c r="AF1354">
        <f t="shared" si="417"/>
        <v>0.62605337078651746</v>
      </c>
      <c r="AG1354">
        <f t="shared" si="411"/>
        <v>1</v>
      </c>
      <c r="AH1354" s="14">
        <f t="shared" si="412"/>
        <v>21421.491061252796</v>
      </c>
      <c r="AI1354">
        <f t="shared" si="413"/>
        <v>20495.335375094197</v>
      </c>
      <c r="AJ1354" s="14">
        <f t="shared" si="414"/>
        <v>-926.15568615859956</v>
      </c>
      <c r="AK1354" s="14">
        <f t="shared" si="419"/>
        <v>156761.48449673798</v>
      </c>
      <c r="AL1354">
        <f t="shared" si="415"/>
        <v>0.95676511576573531</v>
      </c>
      <c r="AM1354">
        <f t="shared" si="421"/>
        <v>3.9284381767696218E-3</v>
      </c>
      <c r="AN1354" s="15">
        <f t="shared" si="416"/>
        <v>0</v>
      </c>
    </row>
    <row r="1355" spans="1:40" s="4" customFormat="1" x14ac:dyDescent="0.25">
      <c r="A1355" s="3">
        <v>41486</v>
      </c>
      <c r="B1355" s="3">
        <v>41515</v>
      </c>
      <c r="C1355" s="4" t="s">
        <v>15</v>
      </c>
      <c r="D1355" s="4">
        <v>6000</v>
      </c>
      <c r="E1355" s="4">
        <v>249</v>
      </c>
      <c r="F1355" s="4">
        <v>303.60000000000002</v>
      </c>
      <c r="G1355" s="4">
        <v>238.2</v>
      </c>
      <c r="H1355" s="4">
        <v>249</v>
      </c>
      <c r="I1355" s="4" t="s">
        <v>16</v>
      </c>
      <c r="J1355" s="4">
        <v>32</v>
      </c>
      <c r="K1355" s="4">
        <v>35.25</v>
      </c>
      <c r="L1355" s="4">
        <v>23</v>
      </c>
      <c r="M1355" s="4">
        <v>33.450000000000003</v>
      </c>
      <c r="N1355" s="4">
        <v>5742</v>
      </c>
      <c r="O1355" s="4">
        <v>225.25</v>
      </c>
      <c r="P1355">
        <f>VLOOKUP($A1355,Sheet2!$A:$E,2,0)</f>
        <v>5738.35</v>
      </c>
      <c r="Q1355">
        <f>VLOOKUP($A1355,Sheet2!$A:$E,3,0)</f>
        <v>5752.1</v>
      </c>
      <c r="R1355">
        <f>VLOOKUP($A1355,Sheet2!$A:$E,4,0)</f>
        <v>5675.75</v>
      </c>
      <c r="S1355">
        <f>VLOOKUP($A1355,Sheet2!$A:$E,5,0)</f>
        <v>5742</v>
      </c>
      <c r="T1355">
        <f t="shared" si="403"/>
        <v>283.14999999999964</v>
      </c>
      <c r="U1355">
        <f t="shared" si="404"/>
        <v>303.60000000000002</v>
      </c>
      <c r="V1355">
        <f t="shared" si="405"/>
        <v>23</v>
      </c>
      <c r="W1355">
        <f t="shared" si="406"/>
        <v>-9.6999999999998181</v>
      </c>
      <c r="X1355" s="5">
        <f t="shared" si="407"/>
        <v>281</v>
      </c>
      <c r="Y1355">
        <f t="shared" si="408"/>
        <v>326.60000000000002</v>
      </c>
      <c r="Z1355">
        <f t="shared" si="409"/>
        <v>228.50000000000017</v>
      </c>
      <c r="AA1355">
        <f t="shared" si="410"/>
        <v>282.45</v>
      </c>
      <c r="AB1355">
        <f>IF(Z1355/X1355&lt;'model parameter'!$B$2,'model parameter'!$B$2,IF(Y1355/X1355&gt;'model parameter'!$B$1,'model parameter'!$B$1,AA1355/X1355))</f>
        <v>1.1100000000000001</v>
      </c>
      <c r="AC1355">
        <f t="shared" si="420"/>
        <v>144.18992623327978</v>
      </c>
      <c r="AD1355">
        <f t="shared" si="418"/>
        <v>17.033684798017571</v>
      </c>
      <c r="AF1355">
        <f t="shared" si="417"/>
        <v>0.81316725978647753</v>
      </c>
      <c r="AG1355">
        <f t="shared" si="411"/>
        <v>1.1622775800711744</v>
      </c>
      <c r="AH1355" s="14">
        <f t="shared" si="412"/>
        <v>21136.300392553498</v>
      </c>
      <c r="AI1355">
        <f t="shared" si="413"/>
        <v>23329.020989248424</v>
      </c>
      <c r="AJ1355" s="14">
        <f t="shared" si="414"/>
        <v>2192.7205966949259</v>
      </c>
      <c r="AK1355" s="14">
        <f t="shared" si="419"/>
        <v>158954.20509343292</v>
      </c>
      <c r="AL1355">
        <f t="shared" si="415"/>
        <v>1.1037419300431328</v>
      </c>
      <c r="AM1355">
        <f t="shared" si="421"/>
        <v>4.3359819352828278E-3</v>
      </c>
      <c r="AN1355" s="15">
        <f t="shared" si="416"/>
        <v>1</v>
      </c>
    </row>
    <row r="1356" spans="1:40" s="4" customFormat="1" x14ac:dyDescent="0.25">
      <c r="A1356" s="3">
        <v>41487</v>
      </c>
      <c r="B1356" s="3">
        <v>41515</v>
      </c>
      <c r="C1356" s="4" t="s">
        <v>15</v>
      </c>
      <c r="D1356" s="4">
        <v>6000</v>
      </c>
      <c r="E1356" s="4">
        <v>236</v>
      </c>
      <c r="F1356" s="4">
        <v>319.7</v>
      </c>
      <c r="G1356" s="4">
        <v>198.1</v>
      </c>
      <c r="H1356" s="4">
        <v>265.39999999999998</v>
      </c>
      <c r="I1356" s="4" t="s">
        <v>16</v>
      </c>
      <c r="J1356" s="4">
        <v>37</v>
      </c>
      <c r="K1356" s="4">
        <v>41.45</v>
      </c>
      <c r="L1356" s="4">
        <v>21.9</v>
      </c>
      <c r="M1356" s="4">
        <v>29.9</v>
      </c>
      <c r="N1356" s="4">
        <v>5727.85</v>
      </c>
      <c r="O1356" s="4">
        <v>225.25</v>
      </c>
      <c r="P1356">
        <f>VLOOKUP($A1356,Sheet2!$A:$E,2,0)</f>
        <v>5776.9</v>
      </c>
      <c r="Q1356">
        <f>VLOOKUP($A1356,Sheet2!$A:$E,3,0)</f>
        <v>5808.5</v>
      </c>
      <c r="R1356">
        <f>VLOOKUP($A1356,Sheet2!$A:$E,4,0)</f>
        <v>5676.85</v>
      </c>
      <c r="S1356">
        <f>VLOOKUP($A1356,Sheet2!$A:$E,5,0)</f>
        <v>5727.85</v>
      </c>
      <c r="T1356">
        <f t="shared" si="403"/>
        <v>232.94999999999982</v>
      </c>
      <c r="U1356">
        <f t="shared" si="404"/>
        <v>319.7</v>
      </c>
      <c r="V1356">
        <f t="shared" si="405"/>
        <v>21.9</v>
      </c>
      <c r="W1356">
        <f t="shared" si="406"/>
        <v>6.6000000000003638</v>
      </c>
      <c r="X1356" s="5">
        <f t="shared" si="407"/>
        <v>273</v>
      </c>
      <c r="Y1356">
        <f t="shared" si="408"/>
        <v>341.59999999999997</v>
      </c>
      <c r="Z1356">
        <f t="shared" si="409"/>
        <v>204.70000000000036</v>
      </c>
      <c r="AA1356">
        <f t="shared" si="410"/>
        <v>295.29999999999995</v>
      </c>
      <c r="AB1356">
        <f>IF(Z1356/X1356&lt;'model parameter'!$B$2,'model parameter'!$B$2,IF(Y1356/X1356&gt;'model parameter'!$B$1,'model parameter'!$B$1,AA1356/X1356))</f>
        <v>1.1100000000000001</v>
      </c>
      <c r="AC1356">
        <f t="shared" si="420"/>
        <v>160.05081811894055</v>
      </c>
      <c r="AD1356">
        <f t="shared" si="418"/>
        <v>17.143684798017571</v>
      </c>
      <c r="AF1356">
        <f t="shared" si="417"/>
        <v>0.74981684981685115</v>
      </c>
      <c r="AG1356">
        <f t="shared" si="411"/>
        <v>1.2512820512820511</v>
      </c>
      <c r="AH1356" s="14">
        <f t="shared" si="412"/>
        <v>20535.898984765499</v>
      </c>
      <c r="AI1356">
        <f t="shared" si="413"/>
        <v>22663.505827817862</v>
      </c>
      <c r="AJ1356" s="14">
        <f t="shared" si="414"/>
        <v>2127.6068430523628</v>
      </c>
      <c r="AK1356" s="14">
        <f t="shared" si="419"/>
        <v>161081.81193648529</v>
      </c>
      <c r="AL1356">
        <f t="shared" si="415"/>
        <v>1.1036042709710796</v>
      </c>
      <c r="AM1356">
        <f t="shared" si="421"/>
        <v>4.7852081826315757E-3</v>
      </c>
      <c r="AN1356" s="15">
        <f t="shared" si="416"/>
        <v>1</v>
      </c>
    </row>
    <row r="1357" spans="1:40" s="4" customFormat="1" x14ac:dyDescent="0.25">
      <c r="A1357" s="3">
        <v>41488</v>
      </c>
      <c r="B1357" s="3">
        <v>41515</v>
      </c>
      <c r="C1357" s="4" t="s">
        <v>15</v>
      </c>
      <c r="D1357" s="4">
        <v>6000</v>
      </c>
      <c r="E1357" s="4">
        <v>247</v>
      </c>
      <c r="F1357" s="4">
        <v>334.75</v>
      </c>
      <c r="G1357" s="4">
        <v>243.65</v>
      </c>
      <c r="H1357" s="4">
        <v>311.8</v>
      </c>
      <c r="I1357" s="4" t="s">
        <v>16</v>
      </c>
      <c r="J1357" s="4">
        <v>32</v>
      </c>
      <c r="K1357" s="4">
        <v>33.4</v>
      </c>
      <c r="L1357" s="4">
        <v>18.95</v>
      </c>
      <c r="M1357" s="4">
        <v>21.35</v>
      </c>
      <c r="N1357" s="4">
        <v>5677.9</v>
      </c>
      <c r="O1357" s="4">
        <v>225.25</v>
      </c>
      <c r="P1357">
        <f>VLOOKUP($A1357,Sheet2!$A:$E,2,0)</f>
        <v>5750.05</v>
      </c>
      <c r="Q1357">
        <f>VLOOKUP($A1357,Sheet2!$A:$E,3,0)</f>
        <v>5761.85</v>
      </c>
      <c r="R1357">
        <f>VLOOKUP($A1357,Sheet2!$A:$E,4,0)</f>
        <v>5649</v>
      </c>
      <c r="S1357">
        <f>VLOOKUP($A1357,Sheet2!$A:$E,5,0)</f>
        <v>5677.9</v>
      </c>
      <c r="T1357">
        <f t="shared" si="403"/>
        <v>271.54999999999927</v>
      </c>
      <c r="U1357">
        <f t="shared" si="404"/>
        <v>334.75</v>
      </c>
      <c r="V1357">
        <f t="shared" si="405"/>
        <v>18.95</v>
      </c>
      <c r="W1357">
        <f t="shared" si="406"/>
        <v>5.5</v>
      </c>
      <c r="X1357" s="5">
        <f t="shared" si="407"/>
        <v>279</v>
      </c>
      <c r="Y1357">
        <f t="shared" si="408"/>
        <v>353.7</v>
      </c>
      <c r="Z1357">
        <f t="shared" si="409"/>
        <v>249.15</v>
      </c>
      <c r="AA1357">
        <f t="shared" si="410"/>
        <v>333.15000000000003</v>
      </c>
      <c r="AB1357">
        <f>IF(Z1357/X1357&lt;'model parameter'!$B$2,'model parameter'!$B$2,IF(Y1357/X1357&gt;'model parameter'!$B$1,'model parameter'!$B$1,AA1357/X1357))</f>
        <v>1.1100000000000001</v>
      </c>
      <c r="AC1357">
        <f t="shared" si="420"/>
        <v>177.65640811202402</v>
      </c>
      <c r="AD1357">
        <f t="shared" si="418"/>
        <v>17.25368479801757</v>
      </c>
      <c r="AF1357">
        <f t="shared" si="417"/>
        <v>0.89301075268817209</v>
      </c>
      <c r="AG1357">
        <f t="shared" si="411"/>
        <v>1.2677419354838708</v>
      </c>
      <c r="AH1357" s="14">
        <f t="shared" si="412"/>
        <v>20986.200040606498</v>
      </c>
      <c r="AI1357">
        <f t="shared" si="413"/>
        <v>23162.642198890782</v>
      </c>
      <c r="AJ1357" s="14">
        <f t="shared" si="414"/>
        <v>2176.4421582842842</v>
      </c>
      <c r="AK1357" s="14">
        <f t="shared" si="419"/>
        <v>163258.25409476957</v>
      </c>
      <c r="AL1357">
        <f t="shared" si="415"/>
        <v>1.1037082537130616</v>
      </c>
      <c r="AM1357">
        <f t="shared" si="421"/>
        <v>5.281473766905749E-3</v>
      </c>
      <c r="AN1357" s="15">
        <f t="shared" si="416"/>
        <v>1</v>
      </c>
    </row>
    <row r="1358" spans="1:40" s="4" customFormat="1" x14ac:dyDescent="0.25">
      <c r="A1358" s="3">
        <v>41491</v>
      </c>
      <c r="B1358" s="3">
        <v>41515</v>
      </c>
      <c r="C1358" s="4" t="s">
        <v>15</v>
      </c>
      <c r="D1358" s="4">
        <v>6000</v>
      </c>
      <c r="E1358" s="4">
        <v>292.3</v>
      </c>
      <c r="F1358" s="4">
        <v>324.8</v>
      </c>
      <c r="G1358" s="4">
        <v>261.25</v>
      </c>
      <c r="H1358" s="4">
        <v>292.7</v>
      </c>
      <c r="I1358" s="4" t="s">
        <v>16</v>
      </c>
      <c r="J1358" s="4">
        <v>25</v>
      </c>
      <c r="K1358" s="4">
        <v>27.85</v>
      </c>
      <c r="L1358" s="4">
        <v>19.75</v>
      </c>
      <c r="M1358" s="4">
        <v>21.3</v>
      </c>
      <c r="N1358" s="4">
        <v>5685.4</v>
      </c>
      <c r="O1358" s="4">
        <v>225.25</v>
      </c>
      <c r="P1358">
        <f>VLOOKUP($A1358,Sheet2!$A:$E,2,0)</f>
        <v>5682.4</v>
      </c>
      <c r="Q1358">
        <f>VLOOKUP($A1358,Sheet2!$A:$E,3,0)</f>
        <v>5721</v>
      </c>
      <c r="R1358">
        <f>VLOOKUP($A1358,Sheet2!$A:$E,4,0)</f>
        <v>5661.5</v>
      </c>
      <c r="S1358">
        <f>VLOOKUP($A1358,Sheet2!$A:$E,5,0)</f>
        <v>5685.4</v>
      </c>
      <c r="T1358">
        <f t="shared" si="403"/>
        <v>306.85000000000036</v>
      </c>
      <c r="U1358">
        <f t="shared" si="404"/>
        <v>324.8</v>
      </c>
      <c r="V1358">
        <f t="shared" si="405"/>
        <v>19.75</v>
      </c>
      <c r="W1358">
        <f t="shared" si="406"/>
        <v>-17.75</v>
      </c>
      <c r="X1358" s="5">
        <f t="shared" si="407"/>
        <v>317.3</v>
      </c>
      <c r="Y1358">
        <f t="shared" si="408"/>
        <v>344.55</v>
      </c>
      <c r="Z1358">
        <f t="shared" si="409"/>
        <v>243.5</v>
      </c>
      <c r="AA1358">
        <f t="shared" si="410"/>
        <v>314</v>
      </c>
      <c r="AB1358">
        <f>IF(Z1358/X1358&lt;'model parameter'!$B$2,'model parameter'!$B$2,IF(Y1358/X1358&gt;'model parameter'!$B$1,'model parameter'!$B$1,AA1358/X1358))</f>
        <v>0.98959974787267568</v>
      </c>
      <c r="AC1358">
        <f t="shared" si="420"/>
        <v>175.80873667562415</v>
      </c>
      <c r="AD1358">
        <f t="shared" si="418"/>
        <v>17.243284545890244</v>
      </c>
      <c r="AF1358">
        <f t="shared" si="417"/>
        <v>0.7674125433343838</v>
      </c>
      <c r="AG1358">
        <f t="shared" si="411"/>
        <v>1.0858808698392688</v>
      </c>
      <c r="AH1358" s="14">
        <f t="shared" si="412"/>
        <v>23860.621780391546</v>
      </c>
      <c r="AI1358">
        <f t="shared" si="413"/>
        <v>23485.656877467998</v>
      </c>
      <c r="AJ1358" s="14">
        <f t="shared" si="414"/>
        <v>-374.96490292354792</v>
      </c>
      <c r="AK1358" s="14">
        <f t="shared" si="419"/>
        <v>162883.28919184601</v>
      </c>
      <c r="AL1358">
        <f t="shared" si="415"/>
        <v>0.98428519984203888</v>
      </c>
      <c r="AM1358">
        <f t="shared" si="421"/>
        <v>5.1984764621193112E-3</v>
      </c>
      <c r="AN1358" s="15">
        <f t="shared" si="416"/>
        <v>0</v>
      </c>
    </row>
    <row r="1359" spans="1:40" s="4" customFormat="1" x14ac:dyDescent="0.25">
      <c r="A1359" s="3">
        <v>41492</v>
      </c>
      <c r="B1359" s="3">
        <v>41515</v>
      </c>
      <c r="C1359" s="4" t="s">
        <v>15</v>
      </c>
      <c r="D1359" s="4">
        <v>6000</v>
      </c>
      <c r="E1359" s="4">
        <v>313.8</v>
      </c>
      <c r="F1359" s="4">
        <v>457.3</v>
      </c>
      <c r="G1359" s="4">
        <v>313.75</v>
      </c>
      <c r="H1359" s="4">
        <v>431.5</v>
      </c>
      <c r="I1359" s="4" t="s">
        <v>16</v>
      </c>
      <c r="J1359" s="4">
        <v>15.9</v>
      </c>
      <c r="K1359" s="4">
        <v>16.5</v>
      </c>
      <c r="L1359" s="4">
        <v>7.6</v>
      </c>
      <c r="M1359" s="4">
        <v>8.3000000000000007</v>
      </c>
      <c r="N1359" s="4">
        <v>5542.25</v>
      </c>
      <c r="O1359" s="4">
        <v>225.25</v>
      </c>
      <c r="P1359">
        <f>VLOOKUP($A1359,Sheet2!$A:$E,2,0)</f>
        <v>5664.9</v>
      </c>
      <c r="Q1359">
        <f>VLOOKUP($A1359,Sheet2!$A:$E,3,0)</f>
        <v>5664.9</v>
      </c>
      <c r="R1359">
        <f>VLOOKUP($A1359,Sheet2!$A:$E,4,0)</f>
        <v>5521.8</v>
      </c>
      <c r="S1359">
        <f>VLOOKUP($A1359,Sheet2!$A:$E,5,0)</f>
        <v>5542.25</v>
      </c>
      <c r="T1359">
        <f t="shared" si="403"/>
        <v>351.60000000000036</v>
      </c>
      <c r="U1359">
        <f t="shared" si="404"/>
        <v>457.3</v>
      </c>
      <c r="V1359">
        <f t="shared" si="405"/>
        <v>7.6</v>
      </c>
      <c r="W1359">
        <f t="shared" si="406"/>
        <v>-21.350000000000364</v>
      </c>
      <c r="X1359" s="5">
        <f t="shared" si="407"/>
        <v>329.7</v>
      </c>
      <c r="Y1359">
        <f t="shared" si="408"/>
        <v>464.90000000000003</v>
      </c>
      <c r="Z1359">
        <f t="shared" si="409"/>
        <v>292.39999999999964</v>
      </c>
      <c r="AA1359">
        <f t="shared" si="410"/>
        <v>439.8</v>
      </c>
      <c r="AB1359">
        <f>IF(Z1359/X1359&lt;'model parameter'!$B$2,'model parameter'!$B$2,IF(Y1359/X1359&gt;'model parameter'!$B$1,'model parameter'!$B$1,AA1359/X1359))</f>
        <v>1.1100000000000001</v>
      </c>
      <c r="AC1359">
        <f t="shared" si="420"/>
        <v>195.14769770994283</v>
      </c>
      <c r="AD1359">
        <f t="shared" si="418"/>
        <v>17.353284545890244</v>
      </c>
      <c r="AF1359">
        <f t="shared" si="417"/>
        <v>0.88686684865028709</v>
      </c>
      <c r="AG1359">
        <f t="shared" si="411"/>
        <v>1.410069760388232</v>
      </c>
      <c r="AH1359" s="14">
        <f t="shared" si="412"/>
        <v>24791.243962462951</v>
      </c>
      <c r="AI1359">
        <f t="shared" si="413"/>
        <v>27380.344534456952</v>
      </c>
      <c r="AJ1359" s="14">
        <f t="shared" si="414"/>
        <v>2589.1005719940003</v>
      </c>
      <c r="AK1359" s="14">
        <f t="shared" si="419"/>
        <v>165472.38976384001</v>
      </c>
      <c r="AL1359">
        <f t="shared" si="415"/>
        <v>1.1044360894481222</v>
      </c>
      <c r="AM1359">
        <f t="shared" si="421"/>
        <v>5.7413850149111616E-3</v>
      </c>
      <c r="AN1359" s="15">
        <f t="shared" si="416"/>
        <v>1</v>
      </c>
    </row>
    <row r="1360" spans="1:40" s="4" customFormat="1" x14ac:dyDescent="0.25">
      <c r="A1360" s="3">
        <v>41493</v>
      </c>
      <c r="B1360" s="3">
        <v>41515</v>
      </c>
      <c r="C1360" s="4" t="s">
        <v>15</v>
      </c>
      <c r="D1360" s="4">
        <v>6000</v>
      </c>
      <c r="E1360" s="4">
        <v>434.85</v>
      </c>
      <c r="F1360" s="4">
        <v>484.25</v>
      </c>
      <c r="G1360" s="4">
        <v>401.2</v>
      </c>
      <c r="H1360" s="4">
        <v>443.65</v>
      </c>
      <c r="I1360" s="4" t="s">
        <v>16</v>
      </c>
      <c r="J1360" s="4">
        <v>8</v>
      </c>
      <c r="K1360" s="4">
        <v>9.4</v>
      </c>
      <c r="L1360" s="4">
        <v>5.6</v>
      </c>
      <c r="M1360" s="4">
        <v>6.2</v>
      </c>
      <c r="N1360" s="4">
        <v>5519.1</v>
      </c>
      <c r="O1360" s="4">
        <v>225.25</v>
      </c>
      <c r="P1360">
        <f>VLOOKUP($A1360,Sheet2!$A:$E,2,0)</f>
        <v>5549.3</v>
      </c>
      <c r="Q1360">
        <f>VLOOKUP($A1360,Sheet2!$A:$E,3,0)</f>
        <v>5561.45</v>
      </c>
      <c r="R1360">
        <f>VLOOKUP($A1360,Sheet2!$A:$E,4,0)</f>
        <v>5486.85</v>
      </c>
      <c r="S1360">
        <f>VLOOKUP($A1360,Sheet2!$A:$E,5,0)</f>
        <v>5519.1</v>
      </c>
      <c r="T1360">
        <f t="shared" si="403"/>
        <v>447.94999999999982</v>
      </c>
      <c r="U1360">
        <f t="shared" si="404"/>
        <v>484.25</v>
      </c>
      <c r="V1360">
        <f t="shared" si="405"/>
        <v>5.6</v>
      </c>
      <c r="W1360">
        <f t="shared" si="406"/>
        <v>-37.350000000000364</v>
      </c>
      <c r="X1360" s="5">
        <f t="shared" si="407"/>
        <v>442.85</v>
      </c>
      <c r="Y1360">
        <f t="shared" si="408"/>
        <v>489.85</v>
      </c>
      <c r="Z1360">
        <f t="shared" si="409"/>
        <v>363.84999999999962</v>
      </c>
      <c r="AA1360">
        <f t="shared" si="410"/>
        <v>449.84999999999997</v>
      </c>
      <c r="AB1360">
        <f>IF(Z1360/X1360&lt;'model parameter'!$B$2,'model parameter'!$B$2,IF(Y1360/X1360&gt;'model parameter'!$B$1,'model parameter'!$B$1,AA1360/X1360))</f>
        <v>1.0158067065597831</v>
      </c>
      <c r="AC1360">
        <f t="shared" si="420"/>
        <v>198.23234010346115</v>
      </c>
      <c r="AD1360">
        <f t="shared" si="418"/>
        <v>17.369091252450026</v>
      </c>
      <c r="AF1360">
        <f t="shared" si="417"/>
        <v>0.82161002596815991</v>
      </c>
      <c r="AG1360">
        <f t="shared" si="411"/>
        <v>1.1061307440442587</v>
      </c>
      <c r="AH1360" s="14">
        <f t="shared" si="412"/>
        <v>33283.171373864476</v>
      </c>
      <c r="AI1360">
        <f t="shared" si="413"/>
        <v>33666.989611740704</v>
      </c>
      <c r="AJ1360" s="14">
        <f t="shared" si="414"/>
        <v>383.81823787622852</v>
      </c>
      <c r="AK1360" s="14">
        <f t="shared" si="419"/>
        <v>165856.20800171624</v>
      </c>
      <c r="AL1360">
        <f t="shared" si="415"/>
        <v>1.0115319010188319</v>
      </c>
      <c r="AM1360">
        <f t="shared" si="421"/>
        <v>5.8075940986141222E-3</v>
      </c>
      <c r="AN1360" s="15">
        <f t="shared" si="416"/>
        <v>1</v>
      </c>
    </row>
    <row r="1361" spans="1:40" s="4" customFormat="1" x14ac:dyDescent="0.25">
      <c r="A1361" s="3">
        <v>41494</v>
      </c>
      <c r="B1361" s="3">
        <v>41515</v>
      </c>
      <c r="C1361" s="4" t="s">
        <v>15</v>
      </c>
      <c r="D1361" s="4">
        <v>6000</v>
      </c>
      <c r="E1361" s="4">
        <v>450</v>
      </c>
      <c r="F1361" s="4">
        <v>457</v>
      </c>
      <c r="G1361" s="4">
        <v>401</v>
      </c>
      <c r="H1361" s="4">
        <v>408.8</v>
      </c>
      <c r="I1361" s="4" t="s">
        <v>16</v>
      </c>
      <c r="J1361" s="4">
        <v>5.2</v>
      </c>
      <c r="K1361" s="4">
        <v>5.95</v>
      </c>
      <c r="L1361" s="4">
        <v>4.4000000000000004</v>
      </c>
      <c r="M1361" s="4">
        <v>5.7</v>
      </c>
      <c r="N1361" s="4">
        <v>5565.65</v>
      </c>
      <c r="O1361" s="4">
        <v>225.25</v>
      </c>
      <c r="P1361">
        <f>VLOOKUP($A1361,Sheet2!$A:$E,2,0)</f>
        <v>5510.05</v>
      </c>
      <c r="Q1361">
        <f>VLOOKUP($A1361,Sheet2!$A:$E,3,0)</f>
        <v>5577.6</v>
      </c>
      <c r="R1361">
        <f>VLOOKUP($A1361,Sheet2!$A:$E,4,0)</f>
        <v>5510.05</v>
      </c>
      <c r="S1361">
        <f>VLOOKUP($A1361,Sheet2!$A:$E,5,0)</f>
        <v>5565.65</v>
      </c>
      <c r="T1361">
        <f t="shared" si="403"/>
        <v>428.34999999999945</v>
      </c>
      <c r="U1361">
        <f t="shared" si="404"/>
        <v>457</v>
      </c>
      <c r="V1361">
        <f t="shared" si="405"/>
        <v>4.4000000000000004</v>
      </c>
      <c r="W1361">
        <f t="shared" si="406"/>
        <v>-21.399999999999636</v>
      </c>
      <c r="X1361" s="5">
        <f t="shared" si="407"/>
        <v>455.2</v>
      </c>
      <c r="Y1361">
        <f t="shared" si="408"/>
        <v>461.4</v>
      </c>
      <c r="Z1361">
        <f t="shared" si="409"/>
        <v>379.60000000000036</v>
      </c>
      <c r="AA1361">
        <f t="shared" si="410"/>
        <v>414.5</v>
      </c>
      <c r="AB1361">
        <f>IF(Z1361/X1361&lt;'model parameter'!$B$2,'model parameter'!$B$2,IF(Y1361/X1361&gt;'model parameter'!$B$1,'model parameter'!$B$1,AA1361/X1361))</f>
        <v>0.91058875219683655</v>
      </c>
      <c r="AC1361">
        <f t="shared" si="420"/>
        <v>180.50813921986961</v>
      </c>
      <c r="AD1361">
        <f t="shared" si="418"/>
        <v>17.279680004646863</v>
      </c>
      <c r="AF1361">
        <f t="shared" si="417"/>
        <v>0.83391915641476355</v>
      </c>
      <c r="AG1361">
        <f t="shared" si="411"/>
        <v>1.0136203866432336</v>
      </c>
      <c r="AH1361" s="14">
        <f t="shared" si="412"/>
        <v>34210.041047137194</v>
      </c>
      <c r="AI1361">
        <f t="shared" si="413"/>
        <v>31017.669684198998</v>
      </c>
      <c r="AJ1361" s="14">
        <f t="shared" si="414"/>
        <v>-3192.3713629381964</v>
      </c>
      <c r="AK1361" s="14">
        <f t="shared" si="419"/>
        <v>162663.83663877804</v>
      </c>
      <c r="AL1361">
        <f t="shared" si="415"/>
        <v>0.90668320571321426</v>
      </c>
      <c r="AM1361">
        <f t="shared" si="421"/>
        <v>5.2656480348125976E-3</v>
      </c>
      <c r="AN1361" s="15">
        <f t="shared" si="416"/>
        <v>0</v>
      </c>
    </row>
    <row r="1362" spans="1:40" s="4" customFormat="1" x14ac:dyDescent="0.25">
      <c r="A1362" s="3">
        <v>41498</v>
      </c>
      <c r="B1362" s="3">
        <v>41515</v>
      </c>
      <c r="C1362" s="4" t="s">
        <v>15</v>
      </c>
      <c r="D1362" s="4">
        <v>6000</v>
      </c>
      <c r="E1362" s="4">
        <v>389.1</v>
      </c>
      <c r="F1362" s="4">
        <v>431.5</v>
      </c>
      <c r="G1362" s="4">
        <v>345</v>
      </c>
      <c r="H1362" s="4">
        <v>378.9</v>
      </c>
      <c r="I1362" s="4" t="s">
        <v>16</v>
      </c>
      <c r="J1362" s="4">
        <v>6.25</v>
      </c>
      <c r="K1362" s="4">
        <v>6.75</v>
      </c>
      <c r="L1362" s="4">
        <v>4.0999999999999996</v>
      </c>
      <c r="M1362" s="4">
        <v>4.8</v>
      </c>
      <c r="N1362" s="4">
        <v>5612.4</v>
      </c>
      <c r="O1362" s="4">
        <v>225.25</v>
      </c>
      <c r="P1362">
        <f>VLOOKUP($A1362,Sheet2!$A:$E,2,0)</f>
        <v>5606.7</v>
      </c>
      <c r="Q1362">
        <f>VLOOKUP($A1362,Sheet2!$A:$E,3,0)</f>
        <v>5644.1</v>
      </c>
      <c r="R1362">
        <f>VLOOKUP($A1362,Sheet2!$A:$E,4,0)</f>
        <v>5557.1</v>
      </c>
      <c r="S1362">
        <f>VLOOKUP($A1362,Sheet2!$A:$E,5,0)</f>
        <v>5612.4</v>
      </c>
      <c r="T1362">
        <f t="shared" si="403"/>
        <v>362.64999999999964</v>
      </c>
      <c r="U1362">
        <f t="shared" si="404"/>
        <v>431.5</v>
      </c>
      <c r="V1362">
        <f t="shared" si="405"/>
        <v>4.0999999999999996</v>
      </c>
      <c r="W1362">
        <f t="shared" si="406"/>
        <v>-10.899999999999636</v>
      </c>
      <c r="X1362" s="5">
        <f t="shared" si="407"/>
        <v>395.35</v>
      </c>
      <c r="Y1362">
        <f t="shared" si="408"/>
        <v>435.6</v>
      </c>
      <c r="Z1362">
        <f t="shared" si="409"/>
        <v>334.10000000000036</v>
      </c>
      <c r="AA1362">
        <f t="shared" si="410"/>
        <v>383.7</v>
      </c>
      <c r="AB1362">
        <f>IF(Z1362/X1362&lt;'model parameter'!$B$2,'model parameter'!$B$2,IF(Y1362/X1362&gt;'model parameter'!$B$1,'model parameter'!$B$1,AA1362/X1362))</f>
        <v>0.97053243961047164</v>
      </c>
      <c r="AC1362">
        <f t="shared" si="420"/>
        <v>175.1890047266067</v>
      </c>
      <c r="AD1362">
        <f t="shared" si="418"/>
        <v>17.250212444257336</v>
      </c>
      <c r="AF1362">
        <f t="shared" si="417"/>
        <v>0.84507398507651532</v>
      </c>
      <c r="AG1362">
        <f t="shared" si="411"/>
        <v>1.1018085240925761</v>
      </c>
      <c r="AH1362" s="14">
        <f t="shared" si="412"/>
        <v>29718.28801512322</v>
      </c>
      <c r="AI1362">
        <f t="shared" si="413"/>
        <v>28709.351331489401</v>
      </c>
      <c r="AJ1362" s="14">
        <f t="shared" si="414"/>
        <v>-1008.9366836338195</v>
      </c>
      <c r="AK1362" s="14">
        <f t="shared" si="419"/>
        <v>161654.89995514421</v>
      </c>
      <c r="AL1362">
        <f t="shared" si="415"/>
        <v>0.96604997289479178</v>
      </c>
      <c r="AM1362">
        <f t="shared" si="421"/>
        <v>5.0868791413042234E-3</v>
      </c>
      <c r="AN1362" s="15">
        <f t="shared" si="416"/>
        <v>1</v>
      </c>
    </row>
    <row r="1363" spans="1:40" s="9" customFormat="1" x14ac:dyDescent="0.25">
      <c r="A1363" s="7">
        <v>41499</v>
      </c>
      <c r="B1363" s="7">
        <v>41515</v>
      </c>
      <c r="C1363" s="4" t="s">
        <v>15</v>
      </c>
      <c r="D1363" s="4">
        <v>6000</v>
      </c>
      <c r="E1363" s="4">
        <v>408.95</v>
      </c>
      <c r="F1363" s="4">
        <v>409.7</v>
      </c>
      <c r="G1363" s="4">
        <v>286.7</v>
      </c>
      <c r="H1363" s="4">
        <v>292.3</v>
      </c>
      <c r="I1363" s="4" t="s">
        <v>16</v>
      </c>
      <c r="J1363" s="4">
        <v>3.7</v>
      </c>
      <c r="K1363" s="4">
        <v>7.15</v>
      </c>
      <c r="L1363" s="4">
        <v>3.45</v>
      </c>
      <c r="M1363" s="4">
        <v>6.65</v>
      </c>
      <c r="N1363" s="4">
        <v>5699.3</v>
      </c>
      <c r="O1363" s="4">
        <v>225.25</v>
      </c>
      <c r="P1363">
        <f>VLOOKUP($A1363,Sheet2!$A:$E,2,0)</f>
        <v>5600.25</v>
      </c>
      <c r="Q1363">
        <f>VLOOKUP($A1363,Sheet2!$A:$E,3,0)</f>
        <v>5704.75</v>
      </c>
      <c r="R1363">
        <f>VLOOKUP($A1363,Sheet2!$A:$E,4,0)</f>
        <v>5578.9</v>
      </c>
      <c r="S1363">
        <f>VLOOKUP($A1363,Sheet2!$A:$E,5,0)</f>
        <v>5699.3</v>
      </c>
      <c r="T1363">
        <f t="shared" si="403"/>
        <v>302.39999999999964</v>
      </c>
      <c r="U1363">
        <f t="shared" si="404"/>
        <v>409.7</v>
      </c>
      <c r="V1363">
        <f t="shared" si="405"/>
        <v>3.45</v>
      </c>
      <c r="W1363">
        <f t="shared" si="406"/>
        <v>-8.5500000000001819</v>
      </c>
      <c r="X1363" s="8">
        <f t="shared" si="407"/>
        <v>412.65</v>
      </c>
      <c r="Y1363" s="9">
        <f t="shared" si="408"/>
        <v>413.15</v>
      </c>
      <c r="Z1363" s="9">
        <f t="shared" si="409"/>
        <v>278.14999999999981</v>
      </c>
      <c r="AA1363" s="9">
        <f t="shared" si="410"/>
        <v>298.95</v>
      </c>
      <c r="AB1363">
        <f>IF(Z1363/X1363&lt;'model parameter'!$B$2,'model parameter'!$B$2,IF(Y1363/X1363&gt;'model parameter'!$B$1,'model parameter'!$B$1,AA1363/X1363))</f>
        <v>0.72446383133406034</v>
      </c>
      <c r="AC1363" s="9">
        <f t="shared" si="420"/>
        <v>126.91809757183829</v>
      </c>
      <c r="AD1363">
        <f t="shared" si="418"/>
        <v>16.974676275591396</v>
      </c>
      <c r="AE1363" s="9">
        <f>WEEKDAY(A1363)</f>
        <v>3</v>
      </c>
      <c r="AF1363">
        <f t="shared" si="417"/>
        <v>0.6740579183327271</v>
      </c>
      <c r="AG1363">
        <f t="shared" si="411"/>
        <v>1.0012116806009936</v>
      </c>
      <c r="AH1363" s="14">
        <f t="shared" si="412"/>
        <v>31016.656059464774</v>
      </c>
      <c r="AI1363">
        <f t="shared" si="413"/>
        <v>22357.728591484898</v>
      </c>
      <c r="AJ1363" s="14">
        <f t="shared" si="414"/>
        <v>-8658.9274679798764</v>
      </c>
      <c r="AK1363" s="14">
        <f t="shared" si="419"/>
        <v>152995.97248716434</v>
      </c>
      <c r="AL1363">
        <f t="shared" si="415"/>
        <v>0.72082975510386804</v>
      </c>
      <c r="AM1363" s="9">
        <f t="shared" si="421"/>
        <v>3.666773845669298E-3</v>
      </c>
      <c r="AN1363" s="15">
        <f t="shared" si="416"/>
        <v>0</v>
      </c>
    </row>
    <row r="1364" spans="1:40" s="4" customFormat="1" x14ac:dyDescent="0.25">
      <c r="A1364" s="3">
        <v>41500</v>
      </c>
      <c r="B1364" s="3">
        <v>41515</v>
      </c>
      <c r="C1364" s="4" t="s">
        <v>15</v>
      </c>
      <c r="D1364" s="4">
        <v>6000</v>
      </c>
      <c r="E1364" s="4">
        <v>298.14999999999998</v>
      </c>
      <c r="F1364" s="4">
        <v>301.89999999999998</v>
      </c>
      <c r="G1364" s="4">
        <v>245.95</v>
      </c>
      <c r="H1364" s="4">
        <v>252</v>
      </c>
      <c r="I1364" s="4" t="s">
        <v>16</v>
      </c>
      <c r="J1364" s="4">
        <v>6.65</v>
      </c>
      <c r="K1364" s="4">
        <v>9.0500000000000007</v>
      </c>
      <c r="L1364" s="4">
        <v>5.3</v>
      </c>
      <c r="M1364" s="4">
        <v>8.1</v>
      </c>
      <c r="N1364" s="4">
        <v>5742.3</v>
      </c>
      <c r="O1364" s="4">
        <v>225.25</v>
      </c>
      <c r="P1364">
        <f>VLOOKUP($A1364,Sheet2!$A:$E,2,0)</f>
        <v>5715.4</v>
      </c>
      <c r="Q1364">
        <f>VLOOKUP($A1364,Sheet2!$A:$E,3,0)</f>
        <v>5754.55</v>
      </c>
      <c r="R1364">
        <f>VLOOKUP($A1364,Sheet2!$A:$E,4,0)</f>
        <v>5690.2</v>
      </c>
      <c r="S1364">
        <f>VLOOKUP($A1364,Sheet2!$A:$E,5,0)</f>
        <v>5742.3</v>
      </c>
      <c r="T1364">
        <f t="shared" si="403"/>
        <v>254.5</v>
      </c>
      <c r="U1364">
        <f t="shared" si="404"/>
        <v>301.89999999999998</v>
      </c>
      <c r="V1364">
        <f t="shared" si="405"/>
        <v>5.3</v>
      </c>
      <c r="W1364">
        <f t="shared" si="406"/>
        <v>0.5</v>
      </c>
      <c r="X1364" s="5">
        <f t="shared" si="407"/>
        <v>304.79999999999995</v>
      </c>
      <c r="Y1364">
        <f t="shared" si="408"/>
        <v>307.2</v>
      </c>
      <c r="Z1364">
        <f t="shared" si="409"/>
        <v>246.45</v>
      </c>
      <c r="AA1364">
        <f t="shared" si="410"/>
        <v>260.10000000000002</v>
      </c>
      <c r="AB1364">
        <f>IF(Z1364/X1364&lt;'model parameter'!$B$2,'model parameter'!$B$2,IF(Y1364/X1364&gt;'model parameter'!$B$1,'model parameter'!$B$1,AA1364/X1364))</f>
        <v>0.85334645669291354</v>
      </c>
      <c r="AC1364">
        <f t="shared" si="420"/>
        <v>108.30510885313367</v>
      </c>
      <c r="AD1364">
        <f t="shared" si="418"/>
        <v>16.82802273228431</v>
      </c>
      <c r="AF1364">
        <f t="shared" si="417"/>
        <v>0.80856299212598437</v>
      </c>
      <c r="AG1364">
        <f t="shared" si="411"/>
        <v>1.0078740157480317</v>
      </c>
      <c r="AH1364" s="14">
        <f t="shared" si="412"/>
        <v>22922.494580722796</v>
      </c>
      <c r="AI1364">
        <f t="shared" si="413"/>
        <v>19446.0997602262</v>
      </c>
      <c r="AJ1364" s="14">
        <f t="shared" si="414"/>
        <v>-3476.3948204965964</v>
      </c>
      <c r="AK1364" s="14">
        <f t="shared" si="419"/>
        <v>149519.57766666776</v>
      </c>
      <c r="AL1364">
        <f t="shared" si="415"/>
        <v>0.84834133962801106</v>
      </c>
      <c r="AM1364">
        <f t="shared" si="421"/>
        <v>3.1106758363480462E-3</v>
      </c>
      <c r="AN1364" s="15">
        <f t="shared" si="416"/>
        <v>0</v>
      </c>
    </row>
    <row r="1365" spans="1:40" s="4" customFormat="1" x14ac:dyDescent="0.25">
      <c r="A1365" s="3">
        <v>41502</v>
      </c>
      <c r="B1365" s="3">
        <v>41515</v>
      </c>
      <c r="C1365" s="4" t="s">
        <v>15</v>
      </c>
      <c r="D1365" s="4">
        <v>6000</v>
      </c>
      <c r="E1365" s="4">
        <v>272.14999999999998</v>
      </c>
      <c r="F1365" s="4">
        <v>505.85</v>
      </c>
      <c r="G1365" s="4">
        <v>272.14999999999998</v>
      </c>
      <c r="H1365" s="4">
        <v>497.75</v>
      </c>
      <c r="I1365" s="4" t="s">
        <v>16</v>
      </c>
      <c r="J1365" s="4">
        <v>5.7</v>
      </c>
      <c r="K1365" s="4">
        <v>6.6</v>
      </c>
      <c r="L1365" s="4">
        <v>2.65</v>
      </c>
      <c r="M1365" s="4">
        <v>2.9</v>
      </c>
      <c r="N1365" s="4">
        <v>5507.85</v>
      </c>
      <c r="O1365" s="4">
        <v>225.25</v>
      </c>
      <c r="P1365">
        <f>VLOOKUP($A1365,Sheet2!$A:$E,2,0)</f>
        <v>5705.45</v>
      </c>
      <c r="Q1365">
        <f>VLOOKUP($A1365,Sheet2!$A:$E,3,0)</f>
        <v>5716.6</v>
      </c>
      <c r="R1365">
        <f>VLOOKUP($A1365,Sheet2!$A:$E,4,0)</f>
        <v>5496.05</v>
      </c>
      <c r="S1365">
        <f>VLOOKUP($A1365,Sheet2!$A:$E,5,0)</f>
        <v>5507.85</v>
      </c>
      <c r="T1365">
        <f t="shared" si="403"/>
        <v>290</v>
      </c>
      <c r="U1365">
        <f t="shared" si="404"/>
        <v>505.85</v>
      </c>
      <c r="V1365">
        <f t="shared" si="405"/>
        <v>2.65</v>
      </c>
      <c r="W1365">
        <f t="shared" si="406"/>
        <v>-11.25</v>
      </c>
      <c r="X1365" s="5">
        <f t="shared" si="407"/>
        <v>277.84999999999997</v>
      </c>
      <c r="Y1365">
        <f t="shared" si="408"/>
        <v>508.5</v>
      </c>
      <c r="Z1365">
        <f t="shared" si="409"/>
        <v>260.89999999999998</v>
      </c>
      <c r="AA1365">
        <f t="shared" si="410"/>
        <v>500.65</v>
      </c>
      <c r="AB1365">
        <f>IF(Z1365/X1365&lt;'model parameter'!$B$2,'model parameter'!$B$2,IF(Y1365/X1365&gt;'model parameter'!$B$1,'model parameter'!$B$1,AA1365/X1365))</f>
        <v>1.1100000000000001</v>
      </c>
      <c r="AC1365">
        <f t="shared" si="420"/>
        <v>120.2186708269784</v>
      </c>
      <c r="AD1365">
        <f t="shared" si="418"/>
        <v>16.93802273228431</v>
      </c>
      <c r="AF1365">
        <f t="shared" si="417"/>
        <v>0.93899586107612021</v>
      </c>
      <c r="AG1365">
        <f t="shared" si="411"/>
        <v>1.830124167716394</v>
      </c>
      <c r="AH1365" s="14">
        <f t="shared" si="412"/>
        <v>20899.892338236972</v>
      </c>
      <c r="AI1365">
        <f t="shared" si="413"/>
        <v>23066.974394435136</v>
      </c>
      <c r="AJ1365" s="14">
        <f t="shared" si="414"/>
        <v>2167.0820561981636</v>
      </c>
      <c r="AK1365" s="14">
        <f t="shared" si="419"/>
        <v>151686.65972286591</v>
      </c>
      <c r="AL1365">
        <f t="shared" si="415"/>
        <v>1.1036886707896301</v>
      </c>
      <c r="AM1365">
        <f t="shared" si="421"/>
        <v>3.4332176790763959E-3</v>
      </c>
      <c r="AN1365" s="15">
        <f t="shared" si="416"/>
        <v>0</v>
      </c>
    </row>
    <row r="1366" spans="1:40" s="4" customFormat="1" x14ac:dyDescent="0.25">
      <c r="A1366" s="3">
        <v>41505</v>
      </c>
      <c r="B1366" s="3">
        <v>41515</v>
      </c>
      <c r="C1366" s="4" t="s">
        <v>15</v>
      </c>
      <c r="D1366" s="4">
        <v>6000</v>
      </c>
      <c r="E1366" s="4">
        <v>538.15</v>
      </c>
      <c r="F1366" s="4">
        <v>629.6</v>
      </c>
      <c r="G1366" s="4">
        <v>528.1</v>
      </c>
      <c r="H1366" s="4">
        <v>579.65</v>
      </c>
      <c r="I1366" s="4" t="s">
        <v>16</v>
      </c>
      <c r="J1366" s="4">
        <v>2.6</v>
      </c>
      <c r="K1366" s="4">
        <v>2.6</v>
      </c>
      <c r="L1366" s="4">
        <v>1.8</v>
      </c>
      <c r="M1366" s="4">
        <v>2.1</v>
      </c>
      <c r="N1366" s="4">
        <v>5414.75</v>
      </c>
      <c r="O1366" s="4">
        <v>225.25</v>
      </c>
      <c r="P1366">
        <f>VLOOKUP($A1366,Sheet2!$A:$E,2,0)</f>
        <v>5497.55</v>
      </c>
      <c r="Q1366">
        <f>VLOOKUP($A1366,Sheet2!$A:$E,3,0)</f>
        <v>5499.65</v>
      </c>
      <c r="R1366">
        <f>VLOOKUP($A1366,Sheet2!$A:$E,4,0)</f>
        <v>5360.65</v>
      </c>
      <c r="S1366">
        <f>VLOOKUP($A1366,Sheet2!$A:$E,5,0)</f>
        <v>5414.75</v>
      </c>
      <c r="T1366">
        <f t="shared" si="403"/>
        <v>528.1</v>
      </c>
      <c r="U1366">
        <f t="shared" si="404"/>
        <v>629.6</v>
      </c>
      <c r="V1366">
        <f t="shared" si="405"/>
        <v>1.8</v>
      </c>
      <c r="W1366">
        <f t="shared" si="406"/>
        <v>2.6</v>
      </c>
      <c r="X1366" s="5">
        <f t="shared" si="407"/>
        <v>540.75</v>
      </c>
      <c r="Y1366">
        <f t="shared" si="408"/>
        <v>631.4</v>
      </c>
      <c r="Z1366">
        <f t="shared" si="409"/>
        <v>530.70000000000005</v>
      </c>
      <c r="AA1366">
        <f t="shared" si="410"/>
        <v>581.75</v>
      </c>
      <c r="AB1366">
        <f>IF(Z1366/X1366&lt;'model parameter'!$B$2,'model parameter'!$B$2,IF(Y1366/X1366&gt;'model parameter'!$B$1,'model parameter'!$B$1,AA1366/X1366))</f>
        <v>1.1100000000000001</v>
      </c>
      <c r="AC1366">
        <f t="shared" si="420"/>
        <v>133.44272461794603</v>
      </c>
      <c r="AD1366">
        <f t="shared" si="418"/>
        <v>17.048022732284309</v>
      </c>
      <c r="AF1366">
        <f t="shared" si="417"/>
        <v>0.98141470180305135</v>
      </c>
      <c r="AG1366">
        <f t="shared" si="411"/>
        <v>1.1676375404530743</v>
      </c>
      <c r="AH1366" s="14">
        <f t="shared" si="412"/>
        <v>40630.583601670121</v>
      </c>
      <c r="AI1366">
        <f t="shared" si="413"/>
        <v>44937.466386946922</v>
      </c>
      <c r="AJ1366" s="14">
        <f t="shared" si="414"/>
        <v>4306.8827852768009</v>
      </c>
      <c r="AK1366" s="14">
        <f t="shared" si="419"/>
        <v>155993.54250814271</v>
      </c>
      <c r="AL1366">
        <f t="shared" si="415"/>
        <v>1.1060010072092532</v>
      </c>
      <c r="AM1366">
        <f t="shared" si="421"/>
        <v>3.7971422110271084E-3</v>
      </c>
      <c r="AN1366" s="15">
        <f t="shared" si="416"/>
        <v>0</v>
      </c>
    </row>
    <row r="1367" spans="1:40" s="4" customFormat="1" x14ac:dyDescent="0.25">
      <c r="A1367" s="3">
        <v>41506</v>
      </c>
      <c r="B1367" s="3">
        <v>41515</v>
      </c>
      <c r="C1367" s="4" t="s">
        <v>15</v>
      </c>
      <c r="D1367" s="4">
        <v>6000</v>
      </c>
      <c r="E1367" s="4">
        <v>670</v>
      </c>
      <c r="F1367" s="4">
        <v>690</v>
      </c>
      <c r="G1367" s="4">
        <v>579</v>
      </c>
      <c r="H1367" s="4">
        <v>601.1</v>
      </c>
      <c r="I1367" s="4" t="s">
        <v>16</v>
      </c>
      <c r="J1367" s="4">
        <v>1.75</v>
      </c>
      <c r="K1367" s="4">
        <v>1.85</v>
      </c>
      <c r="L1367" s="4">
        <v>1.35</v>
      </c>
      <c r="M1367" s="4">
        <v>1.5</v>
      </c>
      <c r="N1367" s="4">
        <v>5401.45</v>
      </c>
      <c r="O1367" s="4">
        <v>225.25</v>
      </c>
      <c r="P1367">
        <f>VLOOKUP($A1367,Sheet2!$A:$E,2,0)</f>
        <v>5353.45</v>
      </c>
      <c r="Q1367">
        <f>VLOOKUP($A1367,Sheet2!$A:$E,3,0)</f>
        <v>5417.8</v>
      </c>
      <c r="R1367">
        <f>VLOOKUP($A1367,Sheet2!$A:$E,4,0)</f>
        <v>5306.35</v>
      </c>
      <c r="S1367">
        <f>VLOOKUP($A1367,Sheet2!$A:$E,5,0)</f>
        <v>5401.45</v>
      </c>
      <c r="T1367">
        <f t="shared" si="403"/>
        <v>584.05000000000018</v>
      </c>
      <c r="U1367">
        <f t="shared" si="404"/>
        <v>690</v>
      </c>
      <c r="V1367">
        <f t="shared" si="405"/>
        <v>1.35</v>
      </c>
      <c r="W1367">
        <f t="shared" si="406"/>
        <v>-3.1999999999998181</v>
      </c>
      <c r="X1367" s="5">
        <f t="shared" si="407"/>
        <v>671.75</v>
      </c>
      <c r="Y1367">
        <f t="shared" si="408"/>
        <v>691.35</v>
      </c>
      <c r="Z1367">
        <f t="shared" si="409"/>
        <v>575.80000000000018</v>
      </c>
      <c r="AA1367">
        <f t="shared" si="410"/>
        <v>602.6</v>
      </c>
      <c r="AB1367">
        <f>IF(Z1367/X1367&lt;'model parameter'!$B$2,'model parameter'!$B$2,IF(Y1367/X1367&gt;'model parameter'!$B$1,'model parameter'!$B$1,AA1367/X1367))</f>
        <v>0.89705991812430219</v>
      </c>
      <c r="AC1367">
        <f t="shared" si="420"/>
        <v>119.70611962005847</v>
      </c>
      <c r="AD1367">
        <f t="shared" si="418"/>
        <v>16.945082650408612</v>
      </c>
      <c r="AF1367">
        <f t="shared" si="417"/>
        <v>0.85716412355787153</v>
      </c>
      <c r="AG1367">
        <f t="shared" si="411"/>
        <v>1.0291775213993302</v>
      </c>
      <c r="AH1367" s="14">
        <f t="shared" si="412"/>
        <v>50462.156654198618</v>
      </c>
      <c r="AI1367">
        <f t="shared" si="413"/>
        <v>45114.899623961202</v>
      </c>
      <c r="AJ1367" s="14">
        <f t="shared" si="414"/>
        <v>-5347.2570302374152</v>
      </c>
      <c r="AK1367" s="14">
        <f t="shared" si="419"/>
        <v>150646.2854779053</v>
      </c>
      <c r="AL1367">
        <f t="shared" si="415"/>
        <v>0.89403431433023173</v>
      </c>
      <c r="AM1367">
        <f t="shared" si="421"/>
        <v>3.3947754330500009E-3</v>
      </c>
      <c r="AN1367" s="15">
        <f t="shared" si="416"/>
        <v>0</v>
      </c>
    </row>
    <row r="1368" spans="1:40" s="4" customFormat="1" x14ac:dyDescent="0.25">
      <c r="A1368" s="3">
        <v>41507</v>
      </c>
      <c r="B1368" s="3">
        <v>41515</v>
      </c>
      <c r="C1368" s="4" t="s">
        <v>15</v>
      </c>
      <c r="D1368" s="4">
        <v>6000</v>
      </c>
      <c r="E1368" s="4">
        <v>505</v>
      </c>
      <c r="F1368" s="4">
        <v>740</v>
      </c>
      <c r="G1368" s="4">
        <v>505</v>
      </c>
      <c r="H1368" s="4">
        <v>708.1</v>
      </c>
      <c r="I1368" s="4" t="s">
        <v>16</v>
      </c>
      <c r="J1368" s="4">
        <v>3.25</v>
      </c>
      <c r="K1368" s="4">
        <v>3.25</v>
      </c>
      <c r="L1368" s="4">
        <v>0.9</v>
      </c>
      <c r="M1368" s="4">
        <v>1</v>
      </c>
      <c r="N1368" s="4">
        <v>5302.55</v>
      </c>
      <c r="O1368" s="4">
        <v>225.25</v>
      </c>
      <c r="P1368">
        <f>VLOOKUP($A1368,Sheet2!$A:$E,2,0)</f>
        <v>5494.45</v>
      </c>
      <c r="Q1368">
        <f>VLOOKUP($A1368,Sheet2!$A:$E,3,0)</f>
        <v>5504.1</v>
      </c>
      <c r="R1368">
        <f>VLOOKUP($A1368,Sheet2!$A:$E,4,0)</f>
        <v>5268.45</v>
      </c>
      <c r="S1368">
        <f>VLOOKUP($A1368,Sheet2!$A:$E,5,0)</f>
        <v>5302.55</v>
      </c>
      <c r="T1368">
        <f t="shared" si="403"/>
        <v>505</v>
      </c>
      <c r="U1368">
        <f t="shared" si="404"/>
        <v>732.44999999999982</v>
      </c>
      <c r="V1368">
        <f t="shared" si="405"/>
        <v>8.4499999999998181</v>
      </c>
      <c r="W1368">
        <f t="shared" si="406"/>
        <v>3.25</v>
      </c>
      <c r="X1368" s="5">
        <f t="shared" si="407"/>
        <v>508.25</v>
      </c>
      <c r="Y1368">
        <f t="shared" si="408"/>
        <v>748.44999999999982</v>
      </c>
      <c r="Z1368">
        <f t="shared" si="409"/>
        <v>508.25</v>
      </c>
      <c r="AA1368">
        <f t="shared" si="410"/>
        <v>709.1</v>
      </c>
      <c r="AB1368">
        <f>IF(Z1368/X1368&lt;'model parameter'!$B$2,'model parameter'!$B$2,IF(Y1368/X1368&gt;'model parameter'!$B$1,'model parameter'!$B$1,AA1368/X1368))</f>
        <v>1.1100000000000001</v>
      </c>
      <c r="AC1368">
        <f t="shared" si="420"/>
        <v>132.87379277826491</v>
      </c>
      <c r="AD1368">
        <f t="shared" si="418"/>
        <v>17.055082650408611</v>
      </c>
      <c r="AF1368">
        <f t="shared" si="417"/>
        <v>1</v>
      </c>
      <c r="AG1368">
        <f t="shared" si="411"/>
        <v>1.4726020659124444</v>
      </c>
      <c r="AH1368" s="14">
        <f t="shared" si="412"/>
        <v>38191.452882531368</v>
      </c>
      <c r="AI1368">
        <f t="shared" si="413"/>
        <v>42233.811043635273</v>
      </c>
      <c r="AJ1368" s="14">
        <f t="shared" si="414"/>
        <v>4042.3581611039044</v>
      </c>
      <c r="AK1368" s="14">
        <f t="shared" si="419"/>
        <v>154688.64363900921</v>
      </c>
      <c r="AL1368">
        <f t="shared" si="415"/>
        <v>1.1058445766265379</v>
      </c>
      <c r="AM1368">
        <f t="shared" si="421"/>
        <v>3.7540940015033499E-3</v>
      </c>
      <c r="AN1368" s="15">
        <f t="shared" si="416"/>
        <v>0</v>
      </c>
    </row>
    <row r="1369" spans="1:40" s="9" customFormat="1" x14ac:dyDescent="0.25">
      <c r="A1369" s="7">
        <v>41508</v>
      </c>
      <c r="B1369" s="7">
        <v>41515</v>
      </c>
      <c r="C1369" s="4" t="s">
        <v>15</v>
      </c>
      <c r="D1369" s="4">
        <v>6000</v>
      </c>
      <c r="E1369" s="4">
        <v>732</v>
      </c>
      <c r="F1369" s="4">
        <v>732</v>
      </c>
      <c r="G1369" s="4">
        <v>571.1</v>
      </c>
      <c r="H1369" s="4">
        <v>583.25</v>
      </c>
      <c r="I1369" s="4" t="s">
        <v>16</v>
      </c>
      <c r="J1369" s="4">
        <v>0.8</v>
      </c>
      <c r="K1369" s="4">
        <v>1.2</v>
      </c>
      <c r="L1369" s="4">
        <v>0.65</v>
      </c>
      <c r="M1369" s="4">
        <v>1.05</v>
      </c>
      <c r="N1369" s="4">
        <v>5408.45</v>
      </c>
      <c r="O1369" s="4">
        <v>225.25</v>
      </c>
      <c r="P1369">
        <f>VLOOKUP($A1369,Sheet2!$A:$E,2,0)</f>
        <v>5282.8</v>
      </c>
      <c r="Q1369">
        <f>VLOOKUP($A1369,Sheet2!$A:$E,3,0)</f>
        <v>5418.95</v>
      </c>
      <c r="R1369">
        <f>VLOOKUP($A1369,Sheet2!$A:$E,4,0)</f>
        <v>5254.05</v>
      </c>
      <c r="S1369">
        <f>VLOOKUP($A1369,Sheet2!$A:$E,5,0)</f>
        <v>5408.45</v>
      </c>
      <c r="T1369">
        <f t="shared" si="403"/>
        <v>582.25</v>
      </c>
      <c r="U1369">
        <f t="shared" si="404"/>
        <v>732</v>
      </c>
      <c r="V1369">
        <f t="shared" si="405"/>
        <v>0.65</v>
      </c>
      <c r="W1369">
        <f t="shared" si="406"/>
        <v>-9.9499999999998181</v>
      </c>
      <c r="X1369" s="8">
        <f t="shared" si="407"/>
        <v>732.8</v>
      </c>
      <c r="Y1369" s="9">
        <f t="shared" si="408"/>
        <v>732.8</v>
      </c>
      <c r="Z1369" s="9">
        <f t="shared" si="409"/>
        <v>561.1500000000002</v>
      </c>
      <c r="AA1369" s="9">
        <f t="shared" si="410"/>
        <v>584.29999999999995</v>
      </c>
      <c r="AB1369">
        <f>IF(Z1369/X1369&lt;'model parameter'!$B$2,'model parameter'!$B$2,IF(Y1369/X1369&gt;'model parameter'!$B$1,'model parameter'!$B$1,AA1369/X1369))</f>
        <v>0.79735262008733621</v>
      </c>
      <c r="AC1369" s="9">
        <f t="shared" si="420"/>
        <v>105.9472668126913</v>
      </c>
      <c r="AD1369">
        <f t="shared" si="418"/>
        <v>16.852435270495945</v>
      </c>
      <c r="AE1369" s="9">
        <f>WEEKDAY(A1369)</f>
        <v>5</v>
      </c>
      <c r="AF1369">
        <f t="shared" si="417"/>
        <v>0.76576146288209634</v>
      </c>
      <c r="AG1369">
        <f t="shared" si="411"/>
        <v>1</v>
      </c>
      <c r="AH1369" s="14">
        <f t="shared" si="412"/>
        <v>55043.96989738079</v>
      </c>
      <c r="AI1369">
        <f t="shared" si="413"/>
        <v>43743.398784526602</v>
      </c>
      <c r="AJ1369" s="14">
        <f t="shared" si="414"/>
        <v>-11300.571112854188</v>
      </c>
      <c r="AK1369" s="14">
        <f t="shared" si="419"/>
        <v>143388.07252615504</v>
      </c>
      <c r="AL1369">
        <f t="shared" si="415"/>
        <v>0.79469919895091157</v>
      </c>
      <c r="AM1369" s="9">
        <f t="shared" si="421"/>
        <v>2.9833754957811344E-3</v>
      </c>
      <c r="AN1369" s="15">
        <f t="shared" si="416"/>
        <v>0</v>
      </c>
    </row>
    <row r="1370" spans="1:40" s="4" customFormat="1" x14ac:dyDescent="0.25">
      <c r="A1370" s="3">
        <v>41509</v>
      </c>
      <c r="B1370" s="3">
        <v>41515</v>
      </c>
      <c r="C1370" s="4" t="s">
        <v>15</v>
      </c>
      <c r="D1370" s="4">
        <v>6000</v>
      </c>
      <c r="E1370" s="4">
        <v>592.1</v>
      </c>
      <c r="F1370" s="4">
        <v>626.9</v>
      </c>
      <c r="G1370" s="4">
        <v>528</v>
      </c>
      <c r="H1370" s="4">
        <v>535.04999999999995</v>
      </c>
      <c r="I1370" s="4" t="s">
        <v>16</v>
      </c>
      <c r="J1370" s="4">
        <v>0.7</v>
      </c>
      <c r="K1370" s="4">
        <v>0.95</v>
      </c>
      <c r="L1370" s="4">
        <v>0.5</v>
      </c>
      <c r="M1370" s="4">
        <v>0.65</v>
      </c>
      <c r="N1370" s="4">
        <v>5471.75</v>
      </c>
      <c r="O1370" s="4">
        <v>225.25</v>
      </c>
      <c r="P1370">
        <f>VLOOKUP($A1370,Sheet2!$A:$E,2,0)</f>
        <v>5428.75</v>
      </c>
      <c r="Q1370">
        <f>VLOOKUP($A1370,Sheet2!$A:$E,3,0)</f>
        <v>5478.8</v>
      </c>
      <c r="R1370">
        <f>VLOOKUP($A1370,Sheet2!$A:$E,4,0)</f>
        <v>5377.8</v>
      </c>
      <c r="S1370">
        <f>VLOOKUP($A1370,Sheet2!$A:$E,5,0)</f>
        <v>5471.75</v>
      </c>
      <c r="T1370">
        <f t="shared" si="403"/>
        <v>528</v>
      </c>
      <c r="U1370">
        <f t="shared" si="404"/>
        <v>622.69999999999982</v>
      </c>
      <c r="V1370">
        <f t="shared" si="405"/>
        <v>4.6999999999998181</v>
      </c>
      <c r="W1370">
        <f t="shared" si="406"/>
        <v>0.95</v>
      </c>
      <c r="X1370" s="5">
        <f t="shared" si="407"/>
        <v>592.80000000000007</v>
      </c>
      <c r="Y1370">
        <f t="shared" si="408"/>
        <v>631.5999999999998</v>
      </c>
      <c r="Z1370">
        <f t="shared" si="409"/>
        <v>528.95000000000005</v>
      </c>
      <c r="AA1370">
        <f t="shared" si="410"/>
        <v>535.69999999999993</v>
      </c>
      <c r="AB1370">
        <f>IF(Z1370/X1370&lt;'model parameter'!$B$2,'model parameter'!$B$2,IF(Y1370/X1370&gt;'model parameter'!$B$1,'model parameter'!$B$1,AA1370/X1370))</f>
        <v>0.903677462887989</v>
      </c>
      <c r="AC1370">
        <f t="shared" si="420"/>
        <v>95.742157273209713</v>
      </c>
      <c r="AD1370">
        <f t="shared" si="418"/>
        <v>16.756112733383933</v>
      </c>
      <c r="AF1370">
        <f t="shared" si="417"/>
        <v>0.89229082321187581</v>
      </c>
      <c r="AG1370">
        <f t="shared" si="411"/>
        <v>1.0654520917678807</v>
      </c>
      <c r="AH1370" s="14">
        <f t="shared" si="412"/>
        <v>44536.945261090797</v>
      </c>
      <c r="AI1370">
        <f t="shared" si="413"/>
        <v>40101.052292913395</v>
      </c>
      <c r="AJ1370" s="14">
        <f t="shared" si="414"/>
        <v>-4435.8929681774025</v>
      </c>
      <c r="AK1370" s="14">
        <f t="shared" si="419"/>
        <v>138952.17955797765</v>
      </c>
      <c r="AL1370">
        <f t="shared" si="415"/>
        <v>0.90039970316390849</v>
      </c>
      <c r="AM1370">
        <f t="shared" si="421"/>
        <v>2.6862304108278118E-3</v>
      </c>
      <c r="AN1370" s="15">
        <f t="shared" si="416"/>
        <v>0</v>
      </c>
    </row>
    <row r="1371" spans="1:40" s="4" customFormat="1" x14ac:dyDescent="0.25">
      <c r="A1371" s="3">
        <v>41512</v>
      </c>
      <c r="B1371" s="3">
        <v>41515</v>
      </c>
      <c r="C1371" s="4" t="s">
        <v>15</v>
      </c>
      <c r="D1371" s="4">
        <v>6000</v>
      </c>
      <c r="E1371" s="4">
        <v>502.75</v>
      </c>
      <c r="F1371" s="4">
        <v>554</v>
      </c>
      <c r="G1371" s="4">
        <v>474.75</v>
      </c>
      <c r="H1371" s="4">
        <v>528.15</v>
      </c>
      <c r="I1371" s="4" t="s">
        <v>16</v>
      </c>
      <c r="J1371" s="4">
        <v>0.4</v>
      </c>
      <c r="K1371" s="4">
        <v>0.65</v>
      </c>
      <c r="L1371" s="4">
        <v>0.4</v>
      </c>
      <c r="M1371" s="4">
        <v>0.5</v>
      </c>
      <c r="O1371" s="4">
        <v>225.25</v>
      </c>
      <c r="P1371">
        <f>VLOOKUP($A1371,Sheet2!$A:$E,2,0)</f>
        <v>5499.4</v>
      </c>
      <c r="Q1371">
        <f>VLOOKUP($A1371,Sheet2!$A:$E,3,0)</f>
        <v>5528.7</v>
      </c>
      <c r="R1371">
        <f>VLOOKUP($A1371,Sheet2!$A:$E,4,0)</f>
        <v>5454.45</v>
      </c>
      <c r="S1371">
        <f>VLOOKUP($A1371,Sheet2!$A:$E,5,0)</f>
        <v>5476.5</v>
      </c>
      <c r="T1371">
        <f t="shared" si="403"/>
        <v>474.75</v>
      </c>
      <c r="U1371">
        <f t="shared" si="404"/>
        <v>545.94999999999982</v>
      </c>
      <c r="V1371">
        <f t="shared" si="405"/>
        <v>8.4499999999998181</v>
      </c>
      <c r="W1371">
        <f t="shared" si="406"/>
        <v>0.65</v>
      </c>
      <c r="X1371" s="5">
        <f t="shared" si="407"/>
        <v>503.15</v>
      </c>
      <c r="Y1371">
        <f t="shared" si="408"/>
        <v>562.44999999999982</v>
      </c>
      <c r="Z1371">
        <f t="shared" si="409"/>
        <v>475.4</v>
      </c>
      <c r="AA1371">
        <f t="shared" si="410"/>
        <v>528.65</v>
      </c>
      <c r="AB1371">
        <f>IF(Z1371/X1371&lt;'model parameter'!$B$2,'model parameter'!$B$2,IF(Y1371/X1371&gt;'model parameter'!$B$1,'model parameter'!$B$1,AA1371/X1371))</f>
        <v>1.1100000000000001</v>
      </c>
      <c r="AC1371">
        <f t="shared" si="420"/>
        <v>106.27379457326279</v>
      </c>
      <c r="AD1371">
        <f t="shared" si="418"/>
        <v>16.866112733383932</v>
      </c>
      <c r="AF1371">
        <f t="shared" si="417"/>
        <v>0.94484746099572692</v>
      </c>
      <c r="AG1371">
        <f t="shared" si="411"/>
        <v>1.117857497764086</v>
      </c>
      <c r="AH1371" s="14">
        <f t="shared" si="412"/>
        <v>37808.696985066519</v>
      </c>
      <c r="AI1371">
        <f t="shared" si="413"/>
        <v>41809.545128223283</v>
      </c>
      <c r="AJ1371" s="14">
        <f t="shared" si="414"/>
        <v>4000.8481431567634</v>
      </c>
      <c r="AK1371" s="14">
        <f t="shared" si="419"/>
        <v>142953.02770113442</v>
      </c>
      <c r="AL1371">
        <f t="shared" si="415"/>
        <v>1.1058181969279977</v>
      </c>
      <c r="AM1371">
        <f t="shared" si="421"/>
        <v>2.9704824694347653E-3</v>
      </c>
      <c r="AN1371" s="15">
        <f t="shared" si="416"/>
        <v>0</v>
      </c>
    </row>
    <row r="1372" spans="1:40" s="4" customFormat="1" x14ac:dyDescent="0.25">
      <c r="A1372" s="3">
        <v>41513</v>
      </c>
      <c r="B1372" s="3">
        <v>41515</v>
      </c>
      <c r="C1372" s="4" t="s">
        <v>15</v>
      </c>
      <c r="D1372" s="4">
        <v>6000</v>
      </c>
      <c r="E1372" s="4">
        <v>597.45000000000005</v>
      </c>
      <c r="F1372" s="4">
        <v>736.45</v>
      </c>
      <c r="G1372" s="4">
        <v>590.1</v>
      </c>
      <c r="H1372" s="4">
        <v>712.7</v>
      </c>
      <c r="I1372" s="4" t="s">
        <v>16</v>
      </c>
      <c r="J1372" s="4">
        <v>0.3</v>
      </c>
      <c r="K1372" s="4">
        <v>0.55000000000000004</v>
      </c>
      <c r="L1372" s="4">
        <v>0.3</v>
      </c>
      <c r="M1372" s="4">
        <v>0.5</v>
      </c>
      <c r="N1372" s="4">
        <v>5287.45</v>
      </c>
      <c r="O1372" s="4">
        <v>225.25</v>
      </c>
      <c r="P1372">
        <f>VLOOKUP($A1372,Sheet2!$A:$E,2,0)</f>
        <v>5426.5</v>
      </c>
      <c r="Q1372">
        <f>VLOOKUP($A1372,Sheet2!$A:$E,3,0)</f>
        <v>5427.4</v>
      </c>
      <c r="R1372">
        <f>VLOOKUP($A1372,Sheet2!$A:$E,4,0)</f>
        <v>5274.25</v>
      </c>
      <c r="S1372">
        <f>VLOOKUP($A1372,Sheet2!$A:$E,5,0)</f>
        <v>5287.45</v>
      </c>
      <c r="T1372">
        <f t="shared" si="403"/>
        <v>590.1</v>
      </c>
      <c r="U1372">
        <f t="shared" si="404"/>
        <v>726.05000000000018</v>
      </c>
      <c r="V1372">
        <f t="shared" si="405"/>
        <v>10.699999999999818</v>
      </c>
      <c r="W1372">
        <f t="shared" si="406"/>
        <v>0.55000000000000004</v>
      </c>
      <c r="X1372" s="5">
        <f t="shared" si="407"/>
        <v>597.75</v>
      </c>
      <c r="Y1372">
        <f t="shared" si="408"/>
        <v>747.14999999999986</v>
      </c>
      <c r="Z1372">
        <f t="shared" si="409"/>
        <v>590.65</v>
      </c>
      <c r="AA1372">
        <f t="shared" si="410"/>
        <v>713.2</v>
      </c>
      <c r="AB1372">
        <f>IF(Z1372/X1372&lt;'model parameter'!$B$2,'model parameter'!$B$2,IF(Y1372/X1372&gt;'model parameter'!$B$1,'model parameter'!$B$1,AA1372/X1372))</f>
        <v>1.1100000000000001</v>
      </c>
      <c r="AC1372">
        <f t="shared" si="420"/>
        <v>117.96391197632171</v>
      </c>
      <c r="AD1372">
        <f t="shared" si="418"/>
        <v>16.976112733383932</v>
      </c>
      <c r="AF1372">
        <f t="shared" si="417"/>
        <v>0.98812212463404425</v>
      </c>
      <c r="AG1372">
        <f t="shared" si="411"/>
        <v>1.2499372647427853</v>
      </c>
      <c r="AH1372" s="14">
        <f t="shared" si="412"/>
        <v>44908.443632159615</v>
      </c>
      <c r="AI1372">
        <f t="shared" si="413"/>
        <v>49679.261912139664</v>
      </c>
      <c r="AJ1372" s="14">
        <f t="shared" si="414"/>
        <v>4770.8182799800488</v>
      </c>
      <c r="AK1372" s="14">
        <f t="shared" si="419"/>
        <v>147723.84598111446</v>
      </c>
      <c r="AL1372">
        <f t="shared" si="415"/>
        <v>1.1062343268686246</v>
      </c>
      <c r="AM1372">
        <f t="shared" si="421"/>
        <v>3.2860496750502172E-3</v>
      </c>
      <c r="AN1372" s="15">
        <f t="shared" si="416"/>
        <v>0</v>
      </c>
    </row>
    <row r="1373" spans="1:40" s="4" customFormat="1" x14ac:dyDescent="0.25">
      <c r="A1373" s="3">
        <v>41514</v>
      </c>
      <c r="B1373" s="3">
        <v>41515</v>
      </c>
      <c r="C1373" s="4" t="s">
        <v>15</v>
      </c>
      <c r="D1373" s="4">
        <v>6000</v>
      </c>
      <c r="E1373" s="4">
        <v>781.45</v>
      </c>
      <c r="F1373" s="4">
        <v>885</v>
      </c>
      <c r="G1373" s="4">
        <v>680</v>
      </c>
      <c r="H1373" s="4">
        <v>712.3</v>
      </c>
      <c r="I1373" s="4" t="s">
        <v>16</v>
      </c>
      <c r="J1373" s="4">
        <v>0.5</v>
      </c>
      <c r="K1373" s="4">
        <v>0.5</v>
      </c>
      <c r="L1373" s="4">
        <v>0.3</v>
      </c>
      <c r="M1373" s="4">
        <v>0.35</v>
      </c>
      <c r="N1373" s="4">
        <v>5285</v>
      </c>
      <c r="O1373" s="4">
        <v>225.25</v>
      </c>
      <c r="P1373">
        <f>VLOOKUP($A1373,Sheet2!$A:$E,2,0)</f>
        <v>5233.45</v>
      </c>
      <c r="Q1373">
        <f>VLOOKUP($A1373,Sheet2!$A:$E,3,0)</f>
        <v>5317.7</v>
      </c>
      <c r="R1373">
        <f>VLOOKUP($A1373,Sheet2!$A:$E,4,0)</f>
        <v>5118.8500000000004</v>
      </c>
      <c r="S1373">
        <f>VLOOKUP($A1373,Sheet2!$A:$E,5,0)</f>
        <v>5285</v>
      </c>
      <c r="T1373">
        <f t="shared" si="403"/>
        <v>682.80000000000018</v>
      </c>
      <c r="U1373">
        <f t="shared" si="404"/>
        <v>881.44999999999982</v>
      </c>
      <c r="V1373">
        <f t="shared" si="405"/>
        <v>3.8500000000003638</v>
      </c>
      <c r="W1373">
        <f t="shared" si="406"/>
        <v>-2.3000000000001819</v>
      </c>
      <c r="X1373" s="5">
        <f t="shared" si="407"/>
        <v>781.95</v>
      </c>
      <c r="Y1373">
        <f t="shared" si="408"/>
        <v>888.85000000000036</v>
      </c>
      <c r="Z1373">
        <f t="shared" si="409"/>
        <v>677.69999999999982</v>
      </c>
      <c r="AA1373">
        <f t="shared" si="410"/>
        <v>712.65</v>
      </c>
      <c r="AB1373">
        <f>IF(Z1373/X1373&lt;'model parameter'!$B$2,'model parameter'!$B$2,IF(Y1373/X1373&gt;'model parameter'!$B$1,'model parameter'!$B$1,AA1373/X1373))</f>
        <v>1.1100000000000001</v>
      </c>
      <c r="AC1373">
        <f t="shared" si="420"/>
        <v>130.93994229371711</v>
      </c>
      <c r="AD1373">
        <f t="shared" si="418"/>
        <v>17.086112733383931</v>
      </c>
      <c r="AF1373">
        <f t="shared" si="417"/>
        <v>0.86667945520813328</v>
      </c>
      <c r="AG1373">
        <f t="shared" si="411"/>
        <v>1.1367095082805809</v>
      </c>
      <c r="AH1373" s="14">
        <f t="shared" si="412"/>
        <v>58732.686046478317</v>
      </c>
      <c r="AI1373">
        <f t="shared" si="413"/>
        <v>65002.748504078307</v>
      </c>
      <c r="AJ1373" s="14">
        <f t="shared" si="414"/>
        <v>6270.06245759999</v>
      </c>
      <c r="AK1373" s="14">
        <f t="shared" si="419"/>
        <v>153993.90843871445</v>
      </c>
      <c r="AL1373">
        <f t="shared" si="415"/>
        <v>1.1067559289326245</v>
      </c>
      <c r="AM1373">
        <f t="shared" si="421"/>
        <v>3.6368549606289519E-3</v>
      </c>
      <c r="AN1373" s="15">
        <f t="shared" si="416"/>
        <v>1</v>
      </c>
    </row>
    <row r="1374" spans="1:40" s="4" customFormat="1" x14ac:dyDescent="0.25">
      <c r="A1374" s="3">
        <v>41515</v>
      </c>
      <c r="B1374" s="3">
        <v>41515</v>
      </c>
      <c r="C1374" s="4" t="s">
        <v>15</v>
      </c>
      <c r="D1374" s="4">
        <v>6000</v>
      </c>
      <c r="E1374" s="4">
        <v>680</v>
      </c>
      <c r="F1374" s="4">
        <v>700</v>
      </c>
      <c r="G1374" s="4">
        <v>576</v>
      </c>
      <c r="H1374" s="4">
        <v>585.15</v>
      </c>
      <c r="I1374" s="4" t="s">
        <v>16</v>
      </c>
      <c r="J1374" s="4">
        <v>3.25</v>
      </c>
      <c r="K1374" s="4">
        <v>3.25</v>
      </c>
      <c r="L1374" s="4">
        <v>0.05</v>
      </c>
      <c r="M1374" s="4">
        <v>0.05</v>
      </c>
      <c r="N1374" s="4">
        <v>5409.05</v>
      </c>
      <c r="O1374" s="4">
        <v>225.25</v>
      </c>
      <c r="P1374">
        <f>VLOOKUP($A1374,Sheet2!$A:$E,2,0)</f>
        <v>5316.5</v>
      </c>
      <c r="Q1374">
        <f>VLOOKUP($A1374,Sheet2!$A:$E,3,0)</f>
        <v>5428.9</v>
      </c>
      <c r="R1374">
        <f>VLOOKUP($A1374,Sheet2!$A:$E,4,0)</f>
        <v>5303</v>
      </c>
      <c r="S1374">
        <f>VLOOKUP($A1374,Sheet2!$A:$E,5,0)</f>
        <v>5409.05</v>
      </c>
      <c r="T1374">
        <f t="shared" si="403"/>
        <v>576</v>
      </c>
      <c r="U1374">
        <f t="shared" si="404"/>
        <v>697.05000000000018</v>
      </c>
      <c r="V1374">
        <f t="shared" si="405"/>
        <v>3</v>
      </c>
      <c r="W1374">
        <f t="shared" si="406"/>
        <v>3.25</v>
      </c>
      <c r="X1374" s="5">
        <f t="shared" si="407"/>
        <v>683.25</v>
      </c>
      <c r="Y1374">
        <f t="shared" si="408"/>
        <v>703</v>
      </c>
      <c r="Z1374">
        <f t="shared" si="409"/>
        <v>579.25</v>
      </c>
      <c r="AA1374">
        <f t="shared" si="410"/>
        <v>585.19999999999993</v>
      </c>
      <c r="AB1374">
        <f>IF(Z1374/X1374&lt;'model parameter'!$B$2,'model parameter'!$B$2,IF(Y1374/X1374&gt;'model parameter'!$B$1,'model parameter'!$B$1,AA1374/X1374))</f>
        <v>0.85649469447493587</v>
      </c>
      <c r="AC1374">
        <f t="shared" si="420"/>
        <v>112.14936586942297</v>
      </c>
      <c r="AD1374">
        <f t="shared" si="418"/>
        <v>16.942607427858867</v>
      </c>
      <c r="AF1374">
        <f t="shared" si="417"/>
        <v>0.84778631540431759</v>
      </c>
      <c r="AG1374">
        <f t="shared" si="411"/>
        <v>1.0289059641419684</v>
      </c>
      <c r="AH1374" s="14">
        <f t="shared" si="412"/>
        <v>51325.23367789387</v>
      </c>
      <c r="AI1374">
        <f t="shared" si="413"/>
        <v>43810.849645482398</v>
      </c>
      <c r="AJ1374" s="14">
        <f t="shared" si="414"/>
        <v>-7514.3840324114717</v>
      </c>
      <c r="AK1374" s="14">
        <f t="shared" si="419"/>
        <v>146479.52440630298</v>
      </c>
      <c r="AL1374">
        <f t="shared" si="415"/>
        <v>0.85359279453903458</v>
      </c>
      <c r="AM1374">
        <f t="shared" si="421"/>
        <v>3.1043931891764176E-3</v>
      </c>
      <c r="AN1374" s="15">
        <f t="shared" si="416"/>
        <v>0</v>
      </c>
    </row>
    <row r="1375" spans="1:40" x14ac:dyDescent="0.25">
      <c r="A1375" s="2">
        <v>41516</v>
      </c>
      <c r="B1375" s="2">
        <v>41543</v>
      </c>
      <c r="C1375" t="s">
        <v>15</v>
      </c>
      <c r="D1375">
        <v>5400</v>
      </c>
      <c r="E1375">
        <v>162</v>
      </c>
      <c r="F1375">
        <v>185.95</v>
      </c>
      <c r="G1375">
        <v>117</v>
      </c>
      <c r="H1375">
        <v>129.19999999999999</v>
      </c>
      <c r="I1375" t="s">
        <v>16</v>
      </c>
      <c r="J1375">
        <v>145.15</v>
      </c>
      <c r="K1375">
        <v>197.5</v>
      </c>
      <c r="L1375">
        <v>138.1</v>
      </c>
      <c r="M1375">
        <v>182.7</v>
      </c>
      <c r="N1375">
        <v>5471.8</v>
      </c>
      <c r="O1375">
        <v>307.14999999999998</v>
      </c>
      <c r="P1375">
        <f>VLOOKUP($A1375,Sheet2!$A:$E,2,0)</f>
        <v>5407.45</v>
      </c>
      <c r="Q1375">
        <f>VLOOKUP($A1375,Sheet2!$A:$E,3,0)</f>
        <v>5493.3</v>
      </c>
      <c r="R1375">
        <f>VLOOKUP($A1375,Sheet2!$A:$E,4,0)</f>
        <v>5360.2</v>
      </c>
      <c r="S1375">
        <f>VLOOKUP($A1375,Sheet2!$A:$E,5,0)</f>
        <v>5471.8</v>
      </c>
      <c r="T1375">
        <f t="shared" si="403"/>
        <v>117</v>
      </c>
      <c r="U1375">
        <f t="shared" si="404"/>
        <v>177.90000000000055</v>
      </c>
      <c r="V1375">
        <f t="shared" si="405"/>
        <v>146.14999999999964</v>
      </c>
      <c r="W1375">
        <f t="shared" si="406"/>
        <v>197.5</v>
      </c>
      <c r="X1375" s="5">
        <f t="shared" si="407"/>
        <v>307.14999999999998</v>
      </c>
      <c r="Y1375">
        <f t="shared" si="408"/>
        <v>332.09999999999962</v>
      </c>
      <c r="Z1375">
        <f t="shared" si="409"/>
        <v>307.14999999999998</v>
      </c>
      <c r="AA1375">
        <f t="shared" si="410"/>
        <v>311.89999999999998</v>
      </c>
      <c r="AB1375">
        <f>IF(Z1375/X1375&lt;'model parameter'!$B$2,'model parameter'!$B$2,IF(Y1375/X1375&gt;'model parameter'!$B$1,'model parameter'!$B$1,AA1375/X1375))</f>
        <v>1.0154647566335666</v>
      </c>
      <c r="AC1375">
        <f t="shared" si="420"/>
        <v>113.88372851920241</v>
      </c>
      <c r="AD1375">
        <f t="shared" si="418"/>
        <v>16.958072184492433</v>
      </c>
      <c r="AF1375">
        <f t="shared" si="417"/>
        <v>1</v>
      </c>
      <c r="AG1375">
        <f t="shared" si="411"/>
        <v>1.0812306690542068</v>
      </c>
      <c r="AH1375" s="14">
        <f t="shared" si="412"/>
        <v>23098.862494260524</v>
      </c>
      <c r="AI1375">
        <f t="shared" si="413"/>
        <v>23328.271535237796</v>
      </c>
      <c r="AJ1375" s="14">
        <f t="shared" si="414"/>
        <v>229.40904097727253</v>
      </c>
      <c r="AK1375" s="14">
        <f t="shared" si="419"/>
        <v>146708.93344728026</v>
      </c>
      <c r="AL1375">
        <f t="shared" si="415"/>
        <v>1.0099316163743679</v>
      </c>
      <c r="AM1375">
        <f t="shared" si="421"/>
        <v>3.1352248314065181E-3</v>
      </c>
      <c r="AN1375" s="15">
        <f t="shared" si="416"/>
        <v>0</v>
      </c>
    </row>
    <row r="1376" spans="1:40" x14ac:dyDescent="0.25">
      <c r="A1376" s="2">
        <v>41519</v>
      </c>
      <c r="B1376" s="2">
        <v>41543</v>
      </c>
      <c r="C1376" t="s">
        <v>15</v>
      </c>
      <c r="D1376">
        <v>5400</v>
      </c>
      <c r="E1376">
        <v>122</v>
      </c>
      <c r="F1376">
        <v>127.05</v>
      </c>
      <c r="G1376">
        <v>89</v>
      </c>
      <c r="H1376">
        <v>93.5</v>
      </c>
      <c r="I1376" t="s">
        <v>16</v>
      </c>
      <c r="J1376">
        <v>195.85</v>
      </c>
      <c r="K1376">
        <v>251.75</v>
      </c>
      <c r="L1376">
        <v>186.9</v>
      </c>
      <c r="M1376">
        <v>241.7</v>
      </c>
      <c r="N1376">
        <v>5550.75</v>
      </c>
      <c r="O1376">
        <v>307.14999999999998</v>
      </c>
      <c r="P1376">
        <f>VLOOKUP($A1376,Sheet2!$A:$E,2,0)</f>
        <v>5480.25</v>
      </c>
      <c r="Q1376">
        <f>VLOOKUP($A1376,Sheet2!$A:$E,3,0)</f>
        <v>5564.9</v>
      </c>
      <c r="R1376">
        <f>VLOOKUP($A1376,Sheet2!$A:$E,4,0)</f>
        <v>5478.85</v>
      </c>
      <c r="S1376">
        <f>VLOOKUP($A1376,Sheet2!$A:$E,5,0)</f>
        <v>5550.75</v>
      </c>
      <c r="T1376">
        <f t="shared" si="403"/>
        <v>89</v>
      </c>
      <c r="U1376">
        <f t="shared" si="404"/>
        <v>108.04999999999927</v>
      </c>
      <c r="V1376">
        <f t="shared" si="405"/>
        <v>205.90000000000055</v>
      </c>
      <c r="W1376">
        <f t="shared" si="406"/>
        <v>251.75</v>
      </c>
      <c r="X1376" s="5">
        <f t="shared" si="407"/>
        <v>317.85000000000002</v>
      </c>
      <c r="Y1376">
        <f t="shared" si="408"/>
        <v>340.75</v>
      </c>
      <c r="Z1376">
        <f t="shared" si="409"/>
        <v>294.94999999999925</v>
      </c>
      <c r="AA1376">
        <f t="shared" si="410"/>
        <v>335.2</v>
      </c>
      <c r="AB1376">
        <f>IF(Z1376/X1376&lt;'model parameter'!$B$2,'model parameter'!$B$2,IF(Y1376/X1376&gt;'model parameter'!$B$1,'model parameter'!$B$1,AA1376/X1376))</f>
        <v>1.0545854963032877</v>
      </c>
      <c r="AC1376">
        <f t="shared" si="420"/>
        <v>120.10012836129195</v>
      </c>
      <c r="AD1376">
        <f t="shared" si="418"/>
        <v>17.012657680795719</v>
      </c>
      <c r="AF1376">
        <f t="shared" si="417"/>
        <v>0.92795343715588874</v>
      </c>
      <c r="AG1376">
        <f t="shared" si="411"/>
        <v>1.0720465628441087</v>
      </c>
      <c r="AH1376" s="14">
        <f t="shared" si="412"/>
        <v>23901.899377176975</v>
      </c>
      <c r="AI1376">
        <f t="shared" si="413"/>
        <v>25074.499379982401</v>
      </c>
      <c r="AJ1376" s="14">
        <f t="shared" si="414"/>
        <v>1172.6000028054259</v>
      </c>
      <c r="AK1376" s="14">
        <f t="shared" si="419"/>
        <v>147881.53345008567</v>
      </c>
      <c r="AL1376">
        <f t="shared" si="415"/>
        <v>1.0490588628251485</v>
      </c>
      <c r="AM1376">
        <f t="shared" si="421"/>
        <v>3.2890353963364897E-3</v>
      </c>
      <c r="AN1376" s="15">
        <f t="shared" si="416"/>
        <v>0</v>
      </c>
    </row>
    <row r="1377" spans="1:40" x14ac:dyDescent="0.25">
      <c r="A1377" s="2">
        <v>41520</v>
      </c>
      <c r="B1377" s="2">
        <v>41543</v>
      </c>
      <c r="C1377" t="s">
        <v>15</v>
      </c>
      <c r="D1377">
        <v>5400</v>
      </c>
      <c r="E1377">
        <v>85.15</v>
      </c>
      <c r="F1377">
        <v>206.65</v>
      </c>
      <c r="G1377">
        <v>81.900000000000006</v>
      </c>
      <c r="H1377">
        <v>193.95</v>
      </c>
      <c r="I1377" t="s">
        <v>16</v>
      </c>
      <c r="J1377">
        <v>249.55</v>
      </c>
      <c r="K1377">
        <v>252.85</v>
      </c>
      <c r="L1377">
        <v>127.65</v>
      </c>
      <c r="M1377">
        <v>134.85</v>
      </c>
      <c r="N1377">
        <v>5341.45</v>
      </c>
      <c r="O1377">
        <v>307.14999999999998</v>
      </c>
      <c r="P1377">
        <f>VLOOKUP($A1377,Sheet2!$A:$E,2,0)</f>
        <v>5574.7</v>
      </c>
      <c r="Q1377">
        <f>VLOOKUP($A1377,Sheet2!$A:$E,3,0)</f>
        <v>5580.95</v>
      </c>
      <c r="R1377">
        <f>VLOOKUP($A1377,Sheet2!$A:$E,4,0)</f>
        <v>5323.75</v>
      </c>
      <c r="S1377">
        <f>VLOOKUP($A1377,Sheet2!$A:$E,5,0)</f>
        <v>5341.45</v>
      </c>
      <c r="T1377">
        <f t="shared" si="403"/>
        <v>81.900000000000006</v>
      </c>
      <c r="U1377">
        <f t="shared" si="404"/>
        <v>203.89999999999964</v>
      </c>
      <c r="V1377">
        <f t="shared" si="405"/>
        <v>130.39999999999964</v>
      </c>
      <c r="W1377">
        <f t="shared" si="406"/>
        <v>252.85</v>
      </c>
      <c r="X1377" s="5">
        <f t="shared" si="407"/>
        <v>334.70000000000005</v>
      </c>
      <c r="Y1377">
        <f t="shared" si="408"/>
        <v>337.04999999999961</v>
      </c>
      <c r="Z1377">
        <f t="shared" si="409"/>
        <v>328.79999999999995</v>
      </c>
      <c r="AA1377">
        <f t="shared" si="410"/>
        <v>328.79999999999995</v>
      </c>
      <c r="AB1377">
        <f>IF(Z1377/X1377&lt;'model parameter'!$B$2,'model parameter'!$B$2,IF(Y1377/X1377&gt;'model parameter'!$B$1,'model parameter'!$B$1,AA1377/X1377))</f>
        <v>0.98237227367792024</v>
      </c>
      <c r="AC1377">
        <f t="shared" si="420"/>
        <v>117.98303616729244</v>
      </c>
      <c r="AD1377">
        <f t="shared" si="418"/>
        <v>16.99502995447364</v>
      </c>
      <c r="AF1377">
        <f t="shared" si="417"/>
        <v>0.98237227367792024</v>
      </c>
      <c r="AG1377">
        <f t="shared" si="411"/>
        <v>1.0070212130265896</v>
      </c>
      <c r="AH1377" s="14">
        <f t="shared" si="412"/>
        <v>25166.494842330452</v>
      </c>
      <c r="AI1377">
        <f t="shared" si="413"/>
        <v>24594.848813185596</v>
      </c>
      <c r="AJ1377" s="14">
        <f t="shared" si="414"/>
        <v>-571.64602914485658</v>
      </c>
      <c r="AK1377" s="14">
        <f t="shared" si="419"/>
        <v>147309.88742094082</v>
      </c>
      <c r="AL1377">
        <f t="shared" si="415"/>
        <v>0.97728543316316985</v>
      </c>
      <c r="AM1377">
        <f t="shared" si="421"/>
        <v>3.2143263819977043E-3</v>
      </c>
      <c r="AN1377" s="15">
        <f t="shared" si="416"/>
        <v>0</v>
      </c>
    </row>
    <row r="1378" spans="1:40" x14ac:dyDescent="0.25">
      <c r="A1378" s="2">
        <v>41521</v>
      </c>
      <c r="B1378" s="2">
        <v>41543</v>
      </c>
      <c r="C1378" t="s">
        <v>15</v>
      </c>
      <c r="D1378">
        <v>5400</v>
      </c>
      <c r="E1378">
        <v>184</v>
      </c>
      <c r="F1378">
        <v>209.7</v>
      </c>
      <c r="G1378">
        <v>127.6</v>
      </c>
      <c r="H1378">
        <v>135.5</v>
      </c>
      <c r="I1378" t="s">
        <v>16</v>
      </c>
      <c r="J1378">
        <v>150</v>
      </c>
      <c r="K1378">
        <v>199.6</v>
      </c>
      <c r="L1378">
        <v>110.1</v>
      </c>
      <c r="M1378">
        <v>188.85</v>
      </c>
      <c r="N1378">
        <v>5448.1</v>
      </c>
      <c r="O1378">
        <v>307.14999999999998</v>
      </c>
      <c r="P1378">
        <f>VLOOKUP($A1378,Sheet2!$A:$E,2,0)</f>
        <v>5358.65</v>
      </c>
      <c r="Q1378">
        <f>VLOOKUP($A1378,Sheet2!$A:$E,3,0)</f>
        <v>5460.25</v>
      </c>
      <c r="R1378">
        <f>VLOOKUP($A1378,Sheet2!$A:$E,4,0)</f>
        <v>5318.9</v>
      </c>
      <c r="S1378">
        <f>VLOOKUP($A1378,Sheet2!$A:$E,5,0)</f>
        <v>5448.1</v>
      </c>
      <c r="T1378">
        <f t="shared" si="403"/>
        <v>139.35000000000036</v>
      </c>
      <c r="U1378">
        <f t="shared" si="404"/>
        <v>191.20000000000073</v>
      </c>
      <c r="V1378">
        <f t="shared" si="405"/>
        <v>128.59999999999945</v>
      </c>
      <c r="W1378">
        <f t="shared" si="406"/>
        <v>187.85000000000036</v>
      </c>
      <c r="X1378" s="5">
        <f t="shared" si="407"/>
        <v>334</v>
      </c>
      <c r="Y1378">
        <f t="shared" si="408"/>
        <v>338.95000000000039</v>
      </c>
      <c r="Z1378">
        <f t="shared" si="409"/>
        <v>301.30000000000075</v>
      </c>
      <c r="AA1378">
        <f t="shared" si="410"/>
        <v>324.35000000000002</v>
      </c>
      <c r="AB1378">
        <f>IF(Z1378/X1378&lt;'model parameter'!$B$2,'model parameter'!$B$2,IF(Y1378/X1378&gt;'model parameter'!$B$1,'model parameter'!$B$1,AA1378/X1378))</f>
        <v>0.97110778443113777</v>
      </c>
      <c r="AC1378">
        <f t="shared" si="420"/>
        <v>114.57424485287815</v>
      </c>
      <c r="AD1378">
        <f t="shared" si="418"/>
        <v>16.966137738904777</v>
      </c>
      <c r="AF1378">
        <f t="shared" si="417"/>
        <v>0.90209580838323578</v>
      </c>
      <c r="AG1378">
        <f t="shared" si="411"/>
        <v>1.0148203592814382</v>
      </c>
      <c r="AH1378" s="14">
        <f t="shared" si="412"/>
        <v>25113.959719148999</v>
      </c>
      <c r="AI1378">
        <f t="shared" si="413"/>
        <v>24261.341778459697</v>
      </c>
      <c r="AJ1378" s="14">
        <f t="shared" si="414"/>
        <v>-852.61794068930249</v>
      </c>
      <c r="AK1378" s="14">
        <f t="shared" si="419"/>
        <v>146457.26948025153</v>
      </c>
      <c r="AL1378">
        <f t="shared" si="415"/>
        <v>0.96605003949101687</v>
      </c>
      <c r="AM1378">
        <f t="shared" si="421"/>
        <v>3.1052001282658994E-3</v>
      </c>
      <c r="AN1378" s="15">
        <f t="shared" si="416"/>
        <v>0</v>
      </c>
    </row>
    <row r="1379" spans="1:40" x14ac:dyDescent="0.25">
      <c r="A1379" s="2">
        <v>41522</v>
      </c>
      <c r="B1379" s="2">
        <v>41543</v>
      </c>
      <c r="C1379" t="s">
        <v>15</v>
      </c>
      <c r="D1379">
        <v>5400</v>
      </c>
      <c r="E1379">
        <v>88.75</v>
      </c>
      <c r="F1379">
        <v>109.05</v>
      </c>
      <c r="G1379">
        <v>67.650000000000006</v>
      </c>
      <c r="H1379">
        <v>76.5</v>
      </c>
      <c r="I1379" t="s">
        <v>16</v>
      </c>
      <c r="J1379">
        <v>242.9</v>
      </c>
      <c r="K1379">
        <v>302.60000000000002</v>
      </c>
      <c r="L1379">
        <v>235.35</v>
      </c>
      <c r="M1379">
        <v>277.05</v>
      </c>
      <c r="N1379">
        <v>5592.95</v>
      </c>
      <c r="O1379">
        <v>307.14999999999998</v>
      </c>
      <c r="P1379">
        <f>VLOOKUP($A1379,Sheet2!$A:$E,2,0)</f>
        <v>5553.75</v>
      </c>
      <c r="Q1379">
        <f>VLOOKUP($A1379,Sheet2!$A:$E,3,0)</f>
        <v>5625.75</v>
      </c>
      <c r="R1379">
        <f>VLOOKUP($A1379,Sheet2!$A:$E,4,0)</f>
        <v>5552.7</v>
      </c>
      <c r="S1379">
        <f>VLOOKUP($A1379,Sheet2!$A:$E,5,0)</f>
        <v>5592.95</v>
      </c>
      <c r="T1379">
        <f t="shared" si="403"/>
        <v>76.850000000000364</v>
      </c>
      <c r="U1379">
        <f t="shared" si="404"/>
        <v>82.650000000000546</v>
      </c>
      <c r="V1379">
        <f t="shared" si="405"/>
        <v>261.75</v>
      </c>
      <c r="W1379">
        <f t="shared" si="406"/>
        <v>293.39999999999964</v>
      </c>
      <c r="X1379" s="5">
        <f t="shared" si="407"/>
        <v>331.65</v>
      </c>
      <c r="Y1379">
        <f t="shared" si="408"/>
        <v>379.45000000000039</v>
      </c>
      <c r="Z1379">
        <f t="shared" si="409"/>
        <v>318.00000000000057</v>
      </c>
      <c r="AA1379">
        <f t="shared" si="410"/>
        <v>353.55</v>
      </c>
      <c r="AB1379">
        <f>IF(Z1379/X1379&lt;'model parameter'!$B$2,'model parameter'!$B$2,IF(Y1379/X1379&gt;'model parameter'!$B$1,'model parameter'!$B$1,AA1379/X1379))</f>
        <v>1.1100000000000001</v>
      </c>
      <c r="AC1379">
        <f t="shared" si="420"/>
        <v>127.17741178669476</v>
      </c>
      <c r="AD1379">
        <f t="shared" si="418"/>
        <v>17.076137738904777</v>
      </c>
      <c r="AF1379">
        <f t="shared" si="417"/>
        <v>0.95884215287200536</v>
      </c>
      <c r="AG1379">
        <f t="shared" si="411"/>
        <v>1.1441278456203843</v>
      </c>
      <c r="AH1379" s="14">
        <f t="shared" si="412"/>
        <v>24937.591805611275</v>
      </c>
      <c r="AI1379">
        <f t="shared" si="413"/>
        <v>27542.563855055654</v>
      </c>
      <c r="AJ1379" s="14">
        <f t="shared" si="414"/>
        <v>2604.9720494443791</v>
      </c>
      <c r="AK1379" s="14">
        <f t="shared" si="419"/>
        <v>149062.24152969592</v>
      </c>
      <c r="AL1379">
        <f t="shared" si="415"/>
        <v>1.1044596474972466</v>
      </c>
      <c r="AM1379">
        <f t="shared" si="421"/>
        <v>3.4295682390729602E-3</v>
      </c>
      <c r="AN1379" s="15">
        <f t="shared" si="416"/>
        <v>0</v>
      </c>
    </row>
    <row r="1380" spans="1:40" x14ac:dyDescent="0.25">
      <c r="A1380" s="2">
        <v>41523</v>
      </c>
      <c r="B1380" s="2">
        <v>41543</v>
      </c>
      <c r="C1380" t="s">
        <v>15</v>
      </c>
      <c r="D1380">
        <v>5400</v>
      </c>
      <c r="E1380">
        <v>69.900000000000006</v>
      </c>
      <c r="F1380">
        <v>85.75</v>
      </c>
      <c r="G1380">
        <v>56.1</v>
      </c>
      <c r="H1380">
        <v>59.1</v>
      </c>
      <c r="I1380" t="s">
        <v>16</v>
      </c>
      <c r="J1380">
        <v>290.35000000000002</v>
      </c>
      <c r="K1380">
        <v>356.9</v>
      </c>
      <c r="L1380">
        <v>261</v>
      </c>
      <c r="M1380">
        <v>348.65</v>
      </c>
      <c r="N1380">
        <v>5680.4</v>
      </c>
      <c r="O1380">
        <v>307.14999999999998</v>
      </c>
      <c r="P1380">
        <f>VLOOKUP($A1380,Sheet2!$A:$E,2,0)</f>
        <v>5617.45</v>
      </c>
      <c r="Q1380">
        <f>VLOOKUP($A1380,Sheet2!$A:$E,3,0)</f>
        <v>5688.6</v>
      </c>
      <c r="R1380">
        <f>VLOOKUP($A1380,Sheet2!$A:$E,4,0)</f>
        <v>5566.15</v>
      </c>
      <c r="S1380">
        <f>VLOOKUP($A1380,Sheet2!$A:$E,5,0)</f>
        <v>5680.4</v>
      </c>
      <c r="T1380">
        <f t="shared" si="403"/>
        <v>68.299999999999272</v>
      </c>
      <c r="U1380">
        <f t="shared" si="404"/>
        <v>85.75</v>
      </c>
      <c r="V1380">
        <f t="shared" si="405"/>
        <v>261</v>
      </c>
      <c r="W1380">
        <f t="shared" si="406"/>
        <v>344.70000000000073</v>
      </c>
      <c r="X1380" s="5">
        <f t="shared" si="407"/>
        <v>360.25</v>
      </c>
      <c r="Y1380">
        <f t="shared" si="408"/>
        <v>425.19999999999925</v>
      </c>
      <c r="Z1380">
        <f t="shared" si="409"/>
        <v>346.75</v>
      </c>
      <c r="AA1380">
        <f t="shared" si="410"/>
        <v>407.75</v>
      </c>
      <c r="AB1380">
        <f>IF(Z1380/X1380&lt;'model parameter'!$B$2,'model parameter'!$B$2,IF(Y1380/X1380&gt;'model parameter'!$B$1,'model parameter'!$B$1,AA1380/X1380))</f>
        <v>1.1100000000000001</v>
      </c>
      <c r="AC1380">
        <f t="shared" si="420"/>
        <v>141.1669270832312</v>
      </c>
      <c r="AD1380">
        <f t="shared" si="418"/>
        <v>17.186137738904776</v>
      </c>
      <c r="AF1380">
        <f t="shared" si="417"/>
        <v>0.96252602359472583</v>
      </c>
      <c r="AG1380">
        <f t="shared" si="411"/>
        <v>1.1802914642609279</v>
      </c>
      <c r="AH1380" s="14">
        <f t="shared" si="412"/>
        <v>27084.026838453374</v>
      </c>
      <c r="AI1380">
        <f t="shared" si="413"/>
        <v>29921.78055716991</v>
      </c>
      <c r="AJ1380" s="14">
        <f t="shared" si="414"/>
        <v>2837.7537187165362</v>
      </c>
      <c r="AK1380" s="14">
        <f t="shared" si="419"/>
        <v>151899.99524841245</v>
      </c>
      <c r="AL1380">
        <f t="shared" si="415"/>
        <v>1.1047759159168882</v>
      </c>
      <c r="AM1380">
        <f t="shared" si="421"/>
        <v>3.7889043925212989E-3</v>
      </c>
      <c r="AN1380" s="15">
        <f t="shared" si="416"/>
        <v>0</v>
      </c>
    </row>
    <row r="1381" spans="1:40" x14ac:dyDescent="0.25">
      <c r="A1381" s="2">
        <v>41527</v>
      </c>
      <c r="B1381" s="2">
        <v>41543</v>
      </c>
      <c r="C1381" t="s">
        <v>15</v>
      </c>
      <c r="D1381">
        <v>5400</v>
      </c>
      <c r="E1381">
        <v>34.5</v>
      </c>
      <c r="F1381">
        <v>44.95</v>
      </c>
      <c r="G1381">
        <v>25</v>
      </c>
      <c r="H1381">
        <v>26.95</v>
      </c>
      <c r="I1381" t="s">
        <v>16</v>
      </c>
      <c r="J1381">
        <v>401</v>
      </c>
      <c r="K1381">
        <v>536.85</v>
      </c>
      <c r="L1381">
        <v>400</v>
      </c>
      <c r="M1381">
        <v>528.85</v>
      </c>
      <c r="N1381">
        <v>5896.75</v>
      </c>
      <c r="O1381">
        <v>307.14999999999998</v>
      </c>
      <c r="P1381">
        <f>VLOOKUP($A1381,Sheet2!$A:$E,2,0)</f>
        <v>5738.5</v>
      </c>
      <c r="Q1381">
        <f>VLOOKUP($A1381,Sheet2!$A:$E,3,0)</f>
        <v>5904.85</v>
      </c>
      <c r="R1381">
        <f>VLOOKUP($A1381,Sheet2!$A:$E,4,0)</f>
        <v>5738.2</v>
      </c>
      <c r="S1381">
        <f>VLOOKUP($A1381,Sheet2!$A:$E,5,0)</f>
        <v>5896.75</v>
      </c>
      <c r="T1381">
        <f t="shared" si="403"/>
        <v>32</v>
      </c>
      <c r="U1381">
        <f t="shared" si="404"/>
        <v>44.95</v>
      </c>
      <c r="V1381">
        <f t="shared" si="405"/>
        <v>400</v>
      </c>
      <c r="W1381">
        <f t="shared" si="406"/>
        <v>529.85000000000036</v>
      </c>
      <c r="X1381" s="5">
        <f t="shared" si="407"/>
        <v>435.5</v>
      </c>
      <c r="Y1381">
        <f t="shared" si="408"/>
        <v>568.85</v>
      </c>
      <c r="Z1381">
        <f t="shared" si="409"/>
        <v>435.5</v>
      </c>
      <c r="AA1381">
        <f t="shared" si="410"/>
        <v>555.80000000000007</v>
      </c>
      <c r="AB1381">
        <f>IF(Z1381/X1381&lt;'model parameter'!$B$2,'model parameter'!$B$2,IF(Y1381/X1381&gt;'model parameter'!$B$1,'model parameter'!$B$1,AA1381/X1381))</f>
        <v>1.1100000000000001</v>
      </c>
      <c r="AC1381">
        <f t="shared" si="420"/>
        <v>156.69528906238665</v>
      </c>
      <c r="AD1381">
        <f t="shared" si="418"/>
        <v>17.296137738904775</v>
      </c>
      <c r="AF1381">
        <f t="shared" si="417"/>
        <v>1</v>
      </c>
      <c r="AG1381">
        <f t="shared" si="411"/>
        <v>1.3061997703788748</v>
      </c>
      <c r="AH1381" s="14">
        <f t="shared" si="412"/>
        <v>32731.552580459247</v>
      </c>
      <c r="AI1381">
        <f t="shared" si="413"/>
        <v>36181.782544376118</v>
      </c>
      <c r="AJ1381" s="14">
        <f t="shared" si="414"/>
        <v>3450.2299639168705</v>
      </c>
      <c r="AK1381" s="14">
        <f t="shared" si="419"/>
        <v>155350.22521232933</v>
      </c>
      <c r="AL1381">
        <f t="shared" si="415"/>
        <v>1.105409908541175</v>
      </c>
      <c r="AM1381">
        <f t="shared" si="421"/>
        <v>4.1882924580082257E-3</v>
      </c>
      <c r="AN1381" s="15">
        <f t="shared" si="416"/>
        <v>0</v>
      </c>
    </row>
    <row r="1382" spans="1:40" x14ac:dyDescent="0.25">
      <c r="A1382" s="2">
        <v>41528</v>
      </c>
      <c r="B1382" s="2">
        <v>41543</v>
      </c>
      <c r="C1382" t="s">
        <v>15</v>
      </c>
      <c r="D1382">
        <v>5400</v>
      </c>
      <c r="E1382">
        <v>29.2</v>
      </c>
      <c r="F1382">
        <v>35.549999999999997</v>
      </c>
      <c r="G1382">
        <v>21.45</v>
      </c>
      <c r="H1382">
        <v>23.3</v>
      </c>
      <c r="I1382" t="s">
        <v>16</v>
      </c>
      <c r="J1382">
        <v>505</v>
      </c>
      <c r="K1382">
        <v>568</v>
      </c>
      <c r="L1382">
        <v>480.95</v>
      </c>
      <c r="M1382">
        <v>554.45000000000005</v>
      </c>
      <c r="N1382">
        <v>5913.15</v>
      </c>
      <c r="O1382">
        <v>307.14999999999998</v>
      </c>
      <c r="P1382">
        <f>VLOOKUP($A1382,Sheet2!$A:$E,2,0)</f>
        <v>5887.25</v>
      </c>
      <c r="Q1382">
        <f>VLOOKUP($A1382,Sheet2!$A:$E,3,0)</f>
        <v>5924.35</v>
      </c>
      <c r="R1382">
        <f>VLOOKUP($A1382,Sheet2!$A:$E,4,0)</f>
        <v>5832.7</v>
      </c>
      <c r="S1382">
        <f>VLOOKUP($A1382,Sheet2!$A:$E,5,0)</f>
        <v>5913.15</v>
      </c>
      <c r="T1382">
        <f t="shared" si="403"/>
        <v>43.649999999999636</v>
      </c>
      <c r="U1382">
        <f t="shared" si="404"/>
        <v>35.549999999999997</v>
      </c>
      <c r="V1382">
        <f t="shared" si="405"/>
        <v>480.95</v>
      </c>
      <c r="W1382">
        <f t="shared" si="406"/>
        <v>545.80000000000018</v>
      </c>
      <c r="X1382" s="5">
        <f t="shared" si="407"/>
        <v>534.20000000000005</v>
      </c>
      <c r="Y1382">
        <f t="shared" si="408"/>
        <v>611.64999999999964</v>
      </c>
      <c r="Z1382">
        <f t="shared" si="409"/>
        <v>516.5</v>
      </c>
      <c r="AA1382">
        <f t="shared" si="410"/>
        <v>577.75</v>
      </c>
      <c r="AB1382">
        <f>IF(Z1382/X1382&lt;'model parameter'!$B$2,'model parameter'!$B$2,IF(Y1382/X1382&gt;'model parameter'!$B$1,'model parameter'!$B$1,AA1382/X1382))</f>
        <v>1.1100000000000001</v>
      </c>
      <c r="AC1382">
        <f t="shared" si="420"/>
        <v>173.93177085924918</v>
      </c>
      <c r="AD1382">
        <f t="shared" si="418"/>
        <v>17.406137738904775</v>
      </c>
      <c r="AF1382">
        <f t="shared" si="417"/>
        <v>0.96686634219393475</v>
      </c>
      <c r="AG1382">
        <f t="shared" si="411"/>
        <v>1.1449831523773859</v>
      </c>
      <c r="AH1382" s="14">
        <f t="shared" si="412"/>
        <v>40139.004949043694</v>
      </c>
      <c r="AI1382">
        <f t="shared" si="413"/>
        <v>44392.575848525652</v>
      </c>
      <c r="AJ1382" s="14">
        <f t="shared" si="414"/>
        <v>4253.5708994819579</v>
      </c>
      <c r="AK1382" s="14">
        <f t="shared" si="419"/>
        <v>159603.7961118113</v>
      </c>
      <c r="AL1382">
        <f t="shared" si="415"/>
        <v>1.1059710101155185</v>
      </c>
      <c r="AM1382">
        <f t="shared" si="421"/>
        <v>4.632130040442565E-3</v>
      </c>
      <c r="AN1382" s="15">
        <f t="shared" si="416"/>
        <v>0</v>
      </c>
    </row>
    <row r="1383" spans="1:40" x14ac:dyDescent="0.25">
      <c r="A1383" s="2">
        <v>41529</v>
      </c>
      <c r="B1383" s="2">
        <v>41543</v>
      </c>
      <c r="C1383" t="s">
        <v>15</v>
      </c>
      <c r="D1383">
        <v>5400</v>
      </c>
      <c r="E1383">
        <v>21.6</v>
      </c>
      <c r="F1383">
        <v>31</v>
      </c>
      <c r="G1383">
        <v>20.25</v>
      </c>
      <c r="H1383">
        <v>26.1</v>
      </c>
      <c r="I1383" t="s">
        <v>16</v>
      </c>
      <c r="J1383">
        <v>567</v>
      </c>
      <c r="K1383">
        <v>569</v>
      </c>
      <c r="L1383">
        <v>450.9</v>
      </c>
      <c r="M1383">
        <v>484.15</v>
      </c>
      <c r="N1383">
        <v>5850.7</v>
      </c>
      <c r="O1383">
        <v>307.14999999999998</v>
      </c>
      <c r="P1383">
        <f>VLOOKUP($A1383,Sheet2!$A:$E,2,0)</f>
        <v>5931.15</v>
      </c>
      <c r="Q1383">
        <f>VLOOKUP($A1383,Sheet2!$A:$E,3,0)</f>
        <v>5932</v>
      </c>
      <c r="R1383">
        <f>VLOOKUP($A1383,Sheet2!$A:$E,4,0)</f>
        <v>5815.8</v>
      </c>
      <c r="S1383">
        <f>VLOOKUP($A1383,Sheet2!$A:$E,5,0)</f>
        <v>5850.7</v>
      </c>
      <c r="T1383">
        <f t="shared" si="403"/>
        <v>37</v>
      </c>
      <c r="U1383">
        <f t="shared" si="404"/>
        <v>31</v>
      </c>
      <c r="V1383">
        <f t="shared" si="405"/>
        <v>450.9</v>
      </c>
      <c r="W1383">
        <f t="shared" si="406"/>
        <v>552.25</v>
      </c>
      <c r="X1383" s="5">
        <f t="shared" si="407"/>
        <v>588.6</v>
      </c>
      <c r="Y1383">
        <f t="shared" si="408"/>
        <v>606</v>
      </c>
      <c r="Z1383">
        <f t="shared" si="409"/>
        <v>481.9</v>
      </c>
      <c r="AA1383">
        <f t="shared" si="410"/>
        <v>510.25</v>
      </c>
      <c r="AB1383">
        <f>IF(Z1383/X1383&lt;'model parameter'!$B$2,'model parameter'!$B$2,IF(Y1383/X1383&gt;'model parameter'!$B$1,'model parameter'!$B$1,AA1383/X1383))</f>
        <v>0.86688752973156635</v>
      </c>
      <c r="AC1383">
        <f t="shared" si="420"/>
        <v>150.77928318201137</v>
      </c>
      <c r="AD1383">
        <f t="shared" si="418"/>
        <v>17.273025268636342</v>
      </c>
      <c r="AF1383">
        <f t="shared" si="417"/>
        <v>0.81872239211688747</v>
      </c>
      <c r="AG1383">
        <f t="shared" si="411"/>
        <v>1.0295616717635065</v>
      </c>
      <c r="AH1383" s="14">
        <f t="shared" si="412"/>
        <v>44221.734522002094</v>
      </c>
      <c r="AI1383">
        <f t="shared" si="413"/>
        <v>38193.691835885496</v>
      </c>
      <c r="AJ1383" s="14">
        <f t="shared" si="414"/>
        <v>-6028.0426861165979</v>
      </c>
      <c r="AK1383" s="14">
        <f t="shared" si="419"/>
        <v>153575.75342569471</v>
      </c>
      <c r="AL1383">
        <f t="shared" si="415"/>
        <v>0.86368597362192101</v>
      </c>
      <c r="AM1383">
        <f t="shared" si="421"/>
        <v>4.0007057439229851E-3</v>
      </c>
      <c r="AN1383" s="15">
        <f t="shared" si="416"/>
        <v>0</v>
      </c>
    </row>
    <row r="1384" spans="1:40" x14ac:dyDescent="0.25">
      <c r="A1384" s="2">
        <v>41530</v>
      </c>
      <c r="B1384" s="2">
        <v>41543</v>
      </c>
      <c r="C1384" t="s">
        <v>15</v>
      </c>
      <c r="D1384">
        <v>5400</v>
      </c>
      <c r="E1384">
        <v>30</v>
      </c>
      <c r="F1384">
        <v>30</v>
      </c>
      <c r="G1384">
        <v>14.5</v>
      </c>
      <c r="H1384">
        <v>16.350000000000001</v>
      </c>
      <c r="I1384" t="s">
        <v>16</v>
      </c>
      <c r="J1384">
        <v>462</v>
      </c>
      <c r="K1384">
        <v>518.85</v>
      </c>
      <c r="L1384">
        <v>455.05</v>
      </c>
      <c r="M1384">
        <v>491.85</v>
      </c>
      <c r="N1384">
        <v>5850.6</v>
      </c>
      <c r="O1384">
        <v>307.14999999999998</v>
      </c>
      <c r="P1384">
        <f>VLOOKUP($A1384,Sheet2!$A:$E,2,0)</f>
        <v>5828</v>
      </c>
      <c r="Q1384">
        <f>VLOOKUP($A1384,Sheet2!$A:$E,3,0)</f>
        <v>5884.3</v>
      </c>
      <c r="R1384">
        <f>VLOOKUP($A1384,Sheet2!$A:$E,4,0)</f>
        <v>5822.9</v>
      </c>
      <c r="S1384">
        <f>VLOOKUP($A1384,Sheet2!$A:$E,5,0)</f>
        <v>5850.6</v>
      </c>
      <c r="T1384">
        <f t="shared" si="403"/>
        <v>34.550000000000182</v>
      </c>
      <c r="U1384">
        <f t="shared" si="404"/>
        <v>30</v>
      </c>
      <c r="V1384">
        <f t="shared" si="405"/>
        <v>455.05</v>
      </c>
      <c r="W1384">
        <f t="shared" si="406"/>
        <v>498.80000000000018</v>
      </c>
      <c r="X1384" s="5">
        <f t="shared" si="407"/>
        <v>492</v>
      </c>
      <c r="Y1384">
        <f t="shared" si="408"/>
        <v>553.4000000000002</v>
      </c>
      <c r="Z1384">
        <f t="shared" si="409"/>
        <v>485.05</v>
      </c>
      <c r="AA1384">
        <f t="shared" si="410"/>
        <v>508.20000000000005</v>
      </c>
      <c r="AB1384">
        <f>IF(Z1384/X1384&lt;'model parameter'!$B$2,'model parameter'!$B$2,IF(Y1384/X1384&gt;'model parameter'!$B$1,'model parameter'!$B$1,AA1384/X1384))</f>
        <v>1.1100000000000001</v>
      </c>
      <c r="AC1384">
        <f t="shared" si="420"/>
        <v>167.36500433203264</v>
      </c>
      <c r="AD1384">
        <f t="shared" si="418"/>
        <v>17.383025268636342</v>
      </c>
      <c r="AF1384">
        <f t="shared" si="417"/>
        <v>0.98587398373983737</v>
      </c>
      <c r="AG1384">
        <f t="shared" si="411"/>
        <v>1.1247967479674801</v>
      </c>
      <c r="AH1384" s="14">
        <f t="shared" si="412"/>
        <v>36971.887522961995</v>
      </c>
      <c r="AI1384">
        <f t="shared" si="413"/>
        <v>40881.983371979441</v>
      </c>
      <c r="AJ1384" s="14">
        <f t="shared" si="414"/>
        <v>3910.0958490174453</v>
      </c>
      <c r="AK1384" s="14">
        <f t="shared" si="419"/>
        <v>157485.84927471215</v>
      </c>
      <c r="AL1384">
        <f t="shared" si="415"/>
        <v>1.1057586212386104</v>
      </c>
      <c r="AM1384">
        <f t="shared" si="421"/>
        <v>4.423814867381669E-3</v>
      </c>
      <c r="AN1384" s="15">
        <f t="shared" si="416"/>
        <v>0</v>
      </c>
    </row>
    <row r="1385" spans="1:40" x14ac:dyDescent="0.25">
      <c r="A1385" s="2">
        <v>41533</v>
      </c>
      <c r="B1385" s="2">
        <v>41543</v>
      </c>
      <c r="C1385" t="s">
        <v>15</v>
      </c>
      <c r="D1385">
        <v>5400</v>
      </c>
      <c r="E1385">
        <v>11.7</v>
      </c>
      <c r="F1385">
        <v>22.15</v>
      </c>
      <c r="G1385">
        <v>7.05</v>
      </c>
      <c r="H1385">
        <v>17</v>
      </c>
      <c r="I1385" t="s">
        <v>16</v>
      </c>
      <c r="J1385">
        <v>589</v>
      </c>
      <c r="K1385">
        <v>594</v>
      </c>
      <c r="L1385">
        <v>432.15</v>
      </c>
      <c r="M1385">
        <v>475.5</v>
      </c>
      <c r="N1385">
        <v>5840.55</v>
      </c>
      <c r="O1385">
        <v>307.14999999999998</v>
      </c>
      <c r="P1385">
        <f>VLOOKUP($A1385,Sheet2!$A:$E,2,0)</f>
        <v>5930.3</v>
      </c>
      <c r="Q1385">
        <f>VLOOKUP($A1385,Sheet2!$A:$E,3,0)</f>
        <v>5957.25</v>
      </c>
      <c r="R1385">
        <f>VLOOKUP($A1385,Sheet2!$A:$E,4,0)</f>
        <v>5798.15</v>
      </c>
      <c r="S1385">
        <f>VLOOKUP($A1385,Sheet2!$A:$E,5,0)</f>
        <v>5840.55</v>
      </c>
      <c r="T1385">
        <f t="shared" si="403"/>
        <v>36.75</v>
      </c>
      <c r="U1385">
        <f t="shared" si="404"/>
        <v>22.15</v>
      </c>
      <c r="V1385">
        <f t="shared" si="405"/>
        <v>432.15</v>
      </c>
      <c r="W1385">
        <f t="shared" si="406"/>
        <v>564.30000000000018</v>
      </c>
      <c r="X1385" s="5">
        <f t="shared" si="407"/>
        <v>600.70000000000005</v>
      </c>
      <c r="Y1385">
        <f t="shared" si="408"/>
        <v>630.75</v>
      </c>
      <c r="Z1385">
        <f t="shared" si="409"/>
        <v>454.29999999999995</v>
      </c>
      <c r="AA1385">
        <f t="shared" si="410"/>
        <v>492.5</v>
      </c>
      <c r="AB1385">
        <f>IF(Z1385/X1385&lt;'model parameter'!$B$2,'model parameter'!$B$2,IF(Y1385/X1385&gt;'model parameter'!$B$1,'model parameter'!$B$1,AA1385/X1385))</f>
        <v>0.81987681038788074</v>
      </c>
      <c r="AC1385">
        <f t="shared" si="420"/>
        <v>137.21868592230075</v>
      </c>
      <c r="AD1385">
        <f t="shared" si="418"/>
        <v>17.202902079024224</v>
      </c>
      <c r="AF1385">
        <f t="shared" si="417"/>
        <v>0.75628433494256686</v>
      </c>
      <c r="AG1385">
        <f t="shared" si="411"/>
        <v>1.0500249708673213</v>
      </c>
      <c r="AH1385" s="14">
        <f t="shared" si="412"/>
        <v>45129.841651281444</v>
      </c>
      <c r="AI1385">
        <f t="shared" si="413"/>
        <v>36863.410967035008</v>
      </c>
      <c r="AJ1385" s="14">
        <f t="shared" si="414"/>
        <v>-8266.4306842464357</v>
      </c>
      <c r="AK1385" s="14">
        <f t="shared" si="419"/>
        <v>149219.41859046571</v>
      </c>
      <c r="AL1385">
        <f t="shared" si="415"/>
        <v>0.81683005342404713</v>
      </c>
      <c r="AM1385">
        <f t="shared" si="421"/>
        <v>3.6135049344614627E-3</v>
      </c>
      <c r="AN1385" s="15">
        <f t="shared" si="416"/>
        <v>0</v>
      </c>
    </row>
    <row r="1386" spans="1:40" x14ac:dyDescent="0.25">
      <c r="A1386" s="2">
        <v>41534</v>
      </c>
      <c r="B1386" s="2">
        <v>41543</v>
      </c>
      <c r="C1386" t="s">
        <v>15</v>
      </c>
      <c r="D1386">
        <v>5400</v>
      </c>
      <c r="E1386">
        <v>17</v>
      </c>
      <c r="F1386">
        <v>19.899999999999999</v>
      </c>
      <c r="G1386">
        <v>12.3</v>
      </c>
      <c r="H1386">
        <v>12.9</v>
      </c>
      <c r="I1386" t="s">
        <v>16</v>
      </c>
      <c r="J1386">
        <v>456.05</v>
      </c>
      <c r="K1386">
        <v>494.85</v>
      </c>
      <c r="L1386">
        <v>434.65</v>
      </c>
      <c r="M1386">
        <v>490.5</v>
      </c>
      <c r="N1386">
        <v>5850.2</v>
      </c>
      <c r="O1386">
        <v>307.14999999999998</v>
      </c>
      <c r="P1386">
        <f>VLOOKUP($A1386,Sheet2!$A:$E,2,0)</f>
        <v>5824.2</v>
      </c>
      <c r="Q1386">
        <f>VLOOKUP($A1386,Sheet2!$A:$E,3,0)</f>
        <v>5857.8</v>
      </c>
      <c r="R1386">
        <f>VLOOKUP($A1386,Sheet2!$A:$E,4,0)</f>
        <v>5804.9</v>
      </c>
      <c r="S1386">
        <f>VLOOKUP($A1386,Sheet2!$A:$E,5,0)</f>
        <v>5850.2</v>
      </c>
      <c r="T1386">
        <f t="shared" si="403"/>
        <v>37.050000000000182</v>
      </c>
      <c r="U1386">
        <f t="shared" si="404"/>
        <v>19.899999999999999</v>
      </c>
      <c r="V1386">
        <f t="shared" si="405"/>
        <v>434.65</v>
      </c>
      <c r="W1386">
        <f t="shared" si="406"/>
        <v>470.10000000000036</v>
      </c>
      <c r="X1386" s="5">
        <f t="shared" si="407"/>
        <v>473.05</v>
      </c>
      <c r="Y1386">
        <f t="shared" si="408"/>
        <v>531.9000000000002</v>
      </c>
      <c r="Z1386">
        <f t="shared" si="409"/>
        <v>454.54999999999995</v>
      </c>
      <c r="AA1386">
        <f t="shared" si="410"/>
        <v>503.4</v>
      </c>
      <c r="AB1386">
        <f>IF(Z1386/X1386&lt;'model parameter'!$B$2,'model parameter'!$B$2,IF(Y1386/X1386&gt;'model parameter'!$B$1,'model parameter'!$B$1,AA1386/X1386))</f>
        <v>1.1100000000000001</v>
      </c>
      <c r="AC1386">
        <f t="shared" si="420"/>
        <v>152.31274137375385</v>
      </c>
      <c r="AD1386">
        <f t="shared" si="418"/>
        <v>17.312902079024223</v>
      </c>
      <c r="AF1386">
        <f t="shared" si="417"/>
        <v>0.96089208328929276</v>
      </c>
      <c r="AG1386">
        <f t="shared" si="411"/>
        <v>1.1244054539689254</v>
      </c>
      <c r="AH1386" s="14">
        <f t="shared" si="412"/>
        <v>35549.68668826417</v>
      </c>
      <c r="AI1386">
        <f t="shared" si="413"/>
        <v>39305.544333340804</v>
      </c>
      <c r="AJ1386" s="14">
        <f t="shared" si="414"/>
        <v>3755.8576450766341</v>
      </c>
      <c r="AK1386" s="14">
        <f t="shared" si="419"/>
        <v>152975.27623554235</v>
      </c>
      <c r="AL1386">
        <f t="shared" si="415"/>
        <v>1.1056509352110981</v>
      </c>
      <c r="AM1386">
        <f t="shared" si="421"/>
        <v>3.995275110177234E-3</v>
      </c>
      <c r="AN1386" s="15">
        <f t="shared" si="416"/>
        <v>0</v>
      </c>
    </row>
    <row r="1387" spans="1:40" x14ac:dyDescent="0.25">
      <c r="A1387" s="2">
        <v>41535</v>
      </c>
      <c r="B1387" s="2">
        <v>41543</v>
      </c>
      <c r="C1387" t="s">
        <v>15</v>
      </c>
      <c r="D1387">
        <v>5400</v>
      </c>
      <c r="E1387">
        <v>10.8</v>
      </c>
      <c r="F1387">
        <v>12.75</v>
      </c>
      <c r="G1387">
        <v>9.1999999999999993</v>
      </c>
      <c r="H1387">
        <v>9.75</v>
      </c>
      <c r="I1387" t="s">
        <v>16</v>
      </c>
      <c r="J1387">
        <v>485.8</v>
      </c>
      <c r="K1387">
        <v>551.25</v>
      </c>
      <c r="L1387">
        <v>474</v>
      </c>
      <c r="M1387">
        <v>534.9</v>
      </c>
      <c r="N1387">
        <v>5899.45</v>
      </c>
      <c r="O1387">
        <v>307.14999999999998</v>
      </c>
      <c r="P1387">
        <f>VLOOKUP($A1387,Sheet2!$A:$E,2,0)</f>
        <v>5872.75</v>
      </c>
      <c r="Q1387">
        <f>VLOOKUP($A1387,Sheet2!$A:$E,3,0)</f>
        <v>5916.9</v>
      </c>
      <c r="R1387">
        <f>VLOOKUP($A1387,Sheet2!$A:$E,4,0)</f>
        <v>5840.2</v>
      </c>
      <c r="S1387">
        <f>VLOOKUP($A1387,Sheet2!$A:$E,5,0)</f>
        <v>5899.45</v>
      </c>
      <c r="T1387">
        <f t="shared" si="403"/>
        <v>34.350000000000364</v>
      </c>
      <c r="U1387">
        <f t="shared" si="404"/>
        <v>12.75</v>
      </c>
      <c r="V1387">
        <f t="shared" si="405"/>
        <v>474</v>
      </c>
      <c r="W1387">
        <f t="shared" si="406"/>
        <v>526.09999999999945</v>
      </c>
      <c r="X1387" s="5">
        <f t="shared" si="407"/>
        <v>496.6</v>
      </c>
      <c r="Y1387">
        <f t="shared" si="408"/>
        <v>585.60000000000036</v>
      </c>
      <c r="Z1387">
        <f t="shared" si="409"/>
        <v>486.75</v>
      </c>
      <c r="AA1387">
        <f t="shared" si="410"/>
        <v>544.65</v>
      </c>
      <c r="AB1387">
        <f>IF(Z1387/X1387&lt;'model parameter'!$B$2,'model parameter'!$B$2,IF(Y1387/X1387&gt;'model parameter'!$B$1,'model parameter'!$B$1,AA1387/X1387))</f>
        <v>1.1100000000000001</v>
      </c>
      <c r="AC1387">
        <f t="shared" si="420"/>
        <v>169.0671429248668</v>
      </c>
      <c r="AD1387">
        <f t="shared" si="418"/>
        <v>17.422902079024222</v>
      </c>
      <c r="AF1387">
        <f t="shared" si="417"/>
        <v>0.9801651228352799</v>
      </c>
      <c r="AG1387">
        <f t="shared" si="411"/>
        <v>1.1792186870720909</v>
      </c>
      <c r="AH1387" s="14">
        <f t="shared" si="412"/>
        <v>37317.118332440092</v>
      </c>
      <c r="AI1387">
        <f t="shared" si="413"/>
        <v>41264.654589802027</v>
      </c>
      <c r="AJ1387" s="14">
        <f t="shared" si="414"/>
        <v>3947.536257361935</v>
      </c>
      <c r="AK1387" s="14">
        <f t="shared" si="419"/>
        <v>156922.81249290428</v>
      </c>
      <c r="AL1387">
        <f t="shared" si="415"/>
        <v>1.1057835233201891</v>
      </c>
      <c r="AM1387">
        <f t="shared" si="421"/>
        <v>4.4179093879652383E-3</v>
      </c>
      <c r="AN1387" s="15">
        <f t="shared" si="416"/>
        <v>0</v>
      </c>
    </row>
    <row r="1388" spans="1:40" x14ac:dyDescent="0.25">
      <c r="A1388" s="2">
        <v>41536</v>
      </c>
      <c r="B1388" s="2">
        <v>41543</v>
      </c>
      <c r="C1388" t="s">
        <v>15</v>
      </c>
      <c r="D1388">
        <v>5400</v>
      </c>
      <c r="E1388">
        <v>2.1</v>
      </c>
      <c r="F1388">
        <v>4.3499999999999996</v>
      </c>
      <c r="G1388">
        <v>2.1</v>
      </c>
      <c r="H1388">
        <v>2.9</v>
      </c>
      <c r="I1388" t="s">
        <v>16</v>
      </c>
      <c r="J1388">
        <v>691.55</v>
      </c>
      <c r="K1388">
        <v>773.2</v>
      </c>
      <c r="L1388">
        <v>674.15</v>
      </c>
      <c r="M1388">
        <v>749.2</v>
      </c>
      <c r="N1388">
        <v>6115.55</v>
      </c>
      <c r="O1388">
        <v>307.14999999999998</v>
      </c>
      <c r="P1388">
        <f>VLOOKUP($A1388,Sheet2!$A:$E,2,0)</f>
        <v>6044.15</v>
      </c>
      <c r="Q1388">
        <f>VLOOKUP($A1388,Sheet2!$A:$E,3,0)</f>
        <v>6142.5</v>
      </c>
      <c r="R1388">
        <f>VLOOKUP($A1388,Sheet2!$A:$E,4,0)</f>
        <v>6040.15</v>
      </c>
      <c r="S1388">
        <f>VLOOKUP($A1388,Sheet2!$A:$E,5,0)</f>
        <v>6115.55</v>
      </c>
      <c r="T1388">
        <f t="shared" si="403"/>
        <v>30.699999999999818</v>
      </c>
      <c r="U1388">
        <f t="shared" si="404"/>
        <v>4.3499999999999996</v>
      </c>
      <c r="V1388">
        <f t="shared" si="405"/>
        <v>674.15</v>
      </c>
      <c r="W1388">
        <f t="shared" si="406"/>
        <v>744.60000000000036</v>
      </c>
      <c r="X1388" s="5">
        <f t="shared" si="407"/>
        <v>693.65</v>
      </c>
      <c r="Y1388">
        <f t="shared" si="408"/>
        <v>803.89999999999986</v>
      </c>
      <c r="Z1388">
        <f t="shared" si="409"/>
        <v>678.5</v>
      </c>
      <c r="AA1388">
        <f t="shared" si="410"/>
        <v>752.1</v>
      </c>
      <c r="AB1388">
        <f>IF(Z1388/X1388&lt;'model parameter'!$B$2,'model parameter'!$B$2,IF(Y1388/X1388&gt;'model parameter'!$B$1,'model parameter'!$B$1,AA1388/X1388))</f>
        <v>1.1100000000000001</v>
      </c>
      <c r="AC1388">
        <f t="shared" si="420"/>
        <v>187.66452864660218</v>
      </c>
      <c r="AD1388">
        <f t="shared" si="418"/>
        <v>17.532902079024222</v>
      </c>
      <c r="AF1388">
        <f t="shared" si="417"/>
        <v>0.97815901391191529</v>
      </c>
      <c r="AG1388">
        <f t="shared" si="411"/>
        <v>1.1589418294528939</v>
      </c>
      <c r="AH1388" s="14">
        <f t="shared" si="412"/>
        <v>52105.755508018265</v>
      </c>
      <c r="AI1388">
        <f t="shared" si="413"/>
        <v>57657.124909788494</v>
      </c>
      <c r="AJ1388" s="14">
        <f t="shared" si="414"/>
        <v>5551.3694017702292</v>
      </c>
      <c r="AK1388" s="14">
        <f t="shared" si="419"/>
        <v>162474.18189467452</v>
      </c>
      <c r="AL1388">
        <f t="shared" si="415"/>
        <v>1.1065404262474605</v>
      </c>
      <c r="AM1388">
        <f t="shared" si="421"/>
        <v>4.888595337281712E-3</v>
      </c>
      <c r="AN1388" s="15">
        <f t="shared" si="416"/>
        <v>0</v>
      </c>
    </row>
    <row r="1389" spans="1:40" x14ac:dyDescent="0.25">
      <c r="A1389" s="2">
        <v>41537</v>
      </c>
      <c r="B1389" s="2">
        <v>41543</v>
      </c>
      <c r="C1389" t="s">
        <v>15</v>
      </c>
      <c r="D1389">
        <v>5400</v>
      </c>
      <c r="E1389">
        <v>2.5</v>
      </c>
      <c r="F1389">
        <v>4.95</v>
      </c>
      <c r="G1389">
        <v>1.7</v>
      </c>
      <c r="H1389">
        <v>1.9</v>
      </c>
      <c r="I1389" t="s">
        <v>16</v>
      </c>
      <c r="J1389">
        <v>727.9</v>
      </c>
      <c r="K1389">
        <v>750.95</v>
      </c>
      <c r="L1389">
        <v>556.15</v>
      </c>
      <c r="M1389">
        <v>624.04999999999995</v>
      </c>
      <c r="N1389">
        <v>6012.1</v>
      </c>
      <c r="O1389">
        <v>307.14999999999998</v>
      </c>
      <c r="P1389">
        <f>VLOOKUP($A1389,Sheet2!$A:$E,2,0)</f>
        <v>6104.55</v>
      </c>
      <c r="Q1389">
        <f>VLOOKUP($A1389,Sheet2!$A:$E,3,0)</f>
        <v>6130.95</v>
      </c>
      <c r="R1389">
        <f>VLOOKUP($A1389,Sheet2!$A:$E,4,0)</f>
        <v>5932.85</v>
      </c>
      <c r="S1389">
        <f>VLOOKUP($A1389,Sheet2!$A:$E,5,0)</f>
        <v>6012.1</v>
      </c>
      <c r="T1389">
        <f t="shared" si="403"/>
        <v>20</v>
      </c>
      <c r="U1389">
        <f t="shared" si="404"/>
        <v>4.95</v>
      </c>
      <c r="V1389">
        <f t="shared" si="405"/>
        <v>556.15</v>
      </c>
      <c r="W1389">
        <f t="shared" si="406"/>
        <v>732.64999999999964</v>
      </c>
      <c r="X1389" s="5">
        <f t="shared" si="407"/>
        <v>730.4</v>
      </c>
      <c r="Y1389">
        <f t="shared" si="408"/>
        <v>770.95</v>
      </c>
      <c r="Z1389">
        <f t="shared" si="409"/>
        <v>561.1</v>
      </c>
      <c r="AA1389">
        <f t="shared" si="410"/>
        <v>625.94999999999993</v>
      </c>
      <c r="AB1389">
        <f>IF(Z1389/X1389&lt;'model parameter'!$B$2,'model parameter'!$B$2,IF(Y1389/X1389&gt;'model parameter'!$B$1,'model parameter'!$B$1,AA1389/X1389))</f>
        <v>0.85699616648411825</v>
      </c>
      <c r="AC1389">
        <f t="shared" si="420"/>
        <v>160.82778163518705</v>
      </c>
      <c r="AD1389">
        <f t="shared" si="418"/>
        <v>17.389898245508341</v>
      </c>
      <c r="AF1389">
        <f t="shared" si="417"/>
        <v>0.76820920043811614</v>
      </c>
      <c r="AG1389">
        <f t="shared" si="411"/>
        <v>1.0555175246440307</v>
      </c>
      <c r="AH1389" s="14">
        <f t="shared" si="412"/>
        <v>54863.849475044393</v>
      </c>
      <c r="AI1389">
        <f t="shared" si="413"/>
        <v>46864.874738758896</v>
      </c>
      <c r="AJ1389" s="14">
        <f t="shared" si="414"/>
        <v>-7998.9747362854978</v>
      </c>
      <c r="AK1389" s="14">
        <f t="shared" si="419"/>
        <v>154475.20715838904</v>
      </c>
      <c r="AL1389">
        <f t="shared" si="415"/>
        <v>0.8542031809138011</v>
      </c>
      <c r="AM1389">
        <f t="shared" si="421"/>
        <v>4.1758536873064151E-3</v>
      </c>
      <c r="AN1389" s="15">
        <f t="shared" si="416"/>
        <v>0</v>
      </c>
    </row>
    <row r="1390" spans="1:40" x14ac:dyDescent="0.25">
      <c r="A1390" s="2">
        <v>41540</v>
      </c>
      <c r="B1390" s="2">
        <v>41543</v>
      </c>
      <c r="C1390" t="s">
        <v>15</v>
      </c>
      <c r="D1390">
        <v>5400</v>
      </c>
      <c r="E1390">
        <v>2.0499999999999998</v>
      </c>
      <c r="F1390">
        <v>2.0499999999999998</v>
      </c>
      <c r="G1390">
        <v>0.75</v>
      </c>
      <c r="H1390">
        <v>0.95</v>
      </c>
      <c r="I1390" t="s">
        <v>16</v>
      </c>
      <c r="J1390">
        <v>590</v>
      </c>
      <c r="K1390">
        <v>607</v>
      </c>
      <c r="L1390">
        <v>488</v>
      </c>
      <c r="M1390">
        <v>512.85</v>
      </c>
      <c r="N1390">
        <v>5889.75</v>
      </c>
      <c r="O1390">
        <v>307.14999999999998</v>
      </c>
      <c r="P1390">
        <f>VLOOKUP($A1390,Sheet2!$A:$E,2,0)</f>
        <v>5945.8</v>
      </c>
      <c r="Q1390">
        <f>VLOOKUP($A1390,Sheet2!$A:$E,3,0)</f>
        <v>5989.4</v>
      </c>
      <c r="R1390">
        <f>VLOOKUP($A1390,Sheet2!$A:$E,4,0)</f>
        <v>5871.4</v>
      </c>
      <c r="S1390">
        <f>VLOOKUP($A1390,Sheet2!$A:$E,5,0)</f>
        <v>5889.75</v>
      </c>
      <c r="T1390">
        <f t="shared" si="403"/>
        <v>17.600000000000364</v>
      </c>
      <c r="U1390">
        <f t="shared" si="404"/>
        <v>2.0499999999999998</v>
      </c>
      <c r="V1390">
        <f t="shared" si="405"/>
        <v>488</v>
      </c>
      <c r="W1390">
        <f t="shared" si="406"/>
        <v>590.14999999999964</v>
      </c>
      <c r="X1390" s="5">
        <f t="shared" si="407"/>
        <v>592.04999999999995</v>
      </c>
      <c r="Y1390">
        <f t="shared" si="408"/>
        <v>624.60000000000036</v>
      </c>
      <c r="Z1390">
        <f t="shared" si="409"/>
        <v>490.05</v>
      </c>
      <c r="AA1390">
        <f t="shared" si="410"/>
        <v>513.80000000000007</v>
      </c>
      <c r="AB1390">
        <f>IF(Z1390/X1390&lt;'model parameter'!$B$2,'model parameter'!$B$2,IF(Y1390/X1390&gt;'model parameter'!$B$1,'model parameter'!$B$1,AA1390/X1390))</f>
        <v>0.86783210877459693</v>
      </c>
      <c r="AC1390">
        <f t="shared" si="420"/>
        <v>139.57151288600477</v>
      </c>
      <c r="AD1390">
        <f t="shared" si="418"/>
        <v>17.257730354282938</v>
      </c>
      <c r="AF1390">
        <f t="shared" si="417"/>
        <v>0.8277172536103371</v>
      </c>
      <c r="AG1390">
        <f t="shared" si="411"/>
        <v>1.054978464656702</v>
      </c>
      <c r="AH1390" s="14">
        <f t="shared" si="412"/>
        <v>44480.657629110668</v>
      </c>
      <c r="AI1390">
        <f t="shared" si="413"/>
        <v>38459.74800965561</v>
      </c>
      <c r="AJ1390" s="14">
        <f t="shared" si="414"/>
        <v>-6020.9096194550584</v>
      </c>
      <c r="AK1390" s="14">
        <f t="shared" si="419"/>
        <v>148454.29753893398</v>
      </c>
      <c r="AL1390">
        <f t="shared" si="415"/>
        <v>0.86463982458041189</v>
      </c>
      <c r="AM1390">
        <f t="shared" si="421"/>
        <v>3.6106093996660848E-3</v>
      </c>
      <c r="AN1390" s="15">
        <f t="shared" si="416"/>
        <v>0</v>
      </c>
    </row>
    <row r="1391" spans="1:40" x14ac:dyDescent="0.25">
      <c r="A1391" s="2">
        <v>41541</v>
      </c>
      <c r="B1391" s="2">
        <v>41543</v>
      </c>
      <c r="C1391" t="s">
        <v>15</v>
      </c>
      <c r="D1391">
        <v>5400</v>
      </c>
      <c r="E1391">
        <v>0.8</v>
      </c>
      <c r="F1391">
        <v>0.95</v>
      </c>
      <c r="G1391">
        <v>0.45</v>
      </c>
      <c r="H1391">
        <v>0.65</v>
      </c>
      <c r="I1391" t="s">
        <v>16</v>
      </c>
      <c r="J1391">
        <v>494.2</v>
      </c>
      <c r="K1391">
        <v>559.25</v>
      </c>
      <c r="L1391">
        <v>484</v>
      </c>
      <c r="M1391">
        <v>511.85</v>
      </c>
      <c r="N1391">
        <v>5892.45</v>
      </c>
      <c r="O1391">
        <v>307.14999999999998</v>
      </c>
      <c r="P1391">
        <f>VLOOKUP($A1391,Sheet2!$A:$E,2,0)</f>
        <v>5855</v>
      </c>
      <c r="Q1391">
        <f>VLOOKUP($A1391,Sheet2!$A:$E,3,0)</f>
        <v>5938.4</v>
      </c>
      <c r="R1391">
        <f>VLOOKUP($A1391,Sheet2!$A:$E,4,0)</f>
        <v>5854.55</v>
      </c>
      <c r="S1391">
        <f>VLOOKUP($A1391,Sheet2!$A:$E,5,0)</f>
        <v>5892.45</v>
      </c>
      <c r="T1391">
        <f t="shared" si="403"/>
        <v>20.850000000000364</v>
      </c>
      <c r="U1391">
        <f t="shared" si="404"/>
        <v>0.95</v>
      </c>
      <c r="V1391">
        <f t="shared" si="405"/>
        <v>484</v>
      </c>
      <c r="W1391">
        <f t="shared" si="406"/>
        <v>538.84999999999945</v>
      </c>
      <c r="X1391" s="5">
        <f t="shared" si="407"/>
        <v>495</v>
      </c>
      <c r="Y1391">
        <f t="shared" si="408"/>
        <v>580.10000000000036</v>
      </c>
      <c r="Z1391">
        <f t="shared" si="409"/>
        <v>484.95</v>
      </c>
      <c r="AA1391">
        <f t="shared" si="410"/>
        <v>512.5</v>
      </c>
      <c r="AB1391">
        <f>IF(Z1391/X1391&lt;'model parameter'!$B$2,'model parameter'!$B$2,IF(Y1391/X1391&gt;'model parameter'!$B$1,'model parameter'!$B$1,AA1391/X1391))</f>
        <v>1.1100000000000001</v>
      </c>
      <c r="AC1391">
        <f t="shared" si="420"/>
        <v>154.92437930346532</v>
      </c>
      <c r="AD1391">
        <f t="shared" si="418"/>
        <v>17.367730354282937</v>
      </c>
      <c r="AF1391">
        <f t="shared" si="417"/>
        <v>0.97969696969696962</v>
      </c>
      <c r="AG1391">
        <f t="shared" si="411"/>
        <v>1.1719191919191927</v>
      </c>
      <c r="AH1391" s="14">
        <f t="shared" si="412"/>
        <v>37197.038050882496</v>
      </c>
      <c r="AI1391">
        <f t="shared" si="413"/>
        <v>41131.551557515901</v>
      </c>
      <c r="AJ1391" s="14">
        <f t="shared" si="414"/>
        <v>3934.5135066334042</v>
      </c>
      <c r="AK1391" s="14">
        <f t="shared" si="419"/>
        <v>152388.81104556739</v>
      </c>
      <c r="AL1391">
        <f t="shared" si="415"/>
        <v>1.1057749141544904</v>
      </c>
      <c r="AM1391">
        <f t="shared" si="421"/>
        <v>3.9925212989611611E-3</v>
      </c>
      <c r="AN1391" s="15">
        <f t="shared" si="416"/>
        <v>0</v>
      </c>
    </row>
    <row r="1392" spans="1:40" x14ac:dyDescent="0.25">
      <c r="A1392" s="2">
        <v>41542</v>
      </c>
      <c r="B1392" s="2">
        <v>41543</v>
      </c>
      <c r="C1392" t="s">
        <v>15</v>
      </c>
      <c r="D1392">
        <v>5400</v>
      </c>
      <c r="E1392">
        <v>0.35</v>
      </c>
      <c r="F1392">
        <v>0.55000000000000004</v>
      </c>
      <c r="G1392">
        <v>0.25</v>
      </c>
      <c r="H1392">
        <v>0.35</v>
      </c>
      <c r="I1392" t="s">
        <v>16</v>
      </c>
      <c r="J1392">
        <v>510</v>
      </c>
      <c r="K1392">
        <v>519</v>
      </c>
      <c r="L1392">
        <v>420.4</v>
      </c>
      <c r="M1392">
        <v>487.2</v>
      </c>
      <c r="N1392">
        <v>5873.85</v>
      </c>
      <c r="O1392">
        <v>307.14999999999998</v>
      </c>
      <c r="P1392">
        <f>VLOOKUP($A1392,Sheet2!$A:$E,2,0)</f>
        <v>5901.55</v>
      </c>
      <c r="Q1392">
        <f>VLOOKUP($A1392,Sheet2!$A:$E,3,0)</f>
        <v>5910.55</v>
      </c>
      <c r="R1392">
        <f>VLOOKUP($A1392,Sheet2!$A:$E,4,0)</f>
        <v>5811.1</v>
      </c>
      <c r="S1392">
        <f>VLOOKUP($A1392,Sheet2!$A:$E,5,0)</f>
        <v>5873.85</v>
      </c>
      <c r="T1392">
        <f t="shared" si="403"/>
        <v>8.4499999999998181</v>
      </c>
      <c r="U1392">
        <f t="shared" si="404"/>
        <v>0.55000000000000004</v>
      </c>
      <c r="V1392">
        <f t="shared" si="405"/>
        <v>420.4</v>
      </c>
      <c r="W1392">
        <f t="shared" si="406"/>
        <v>510.80000000000018</v>
      </c>
      <c r="X1392" s="5">
        <f t="shared" si="407"/>
        <v>510.35</v>
      </c>
      <c r="Y1392">
        <f t="shared" si="408"/>
        <v>527.44999999999982</v>
      </c>
      <c r="Z1392">
        <f t="shared" si="409"/>
        <v>420.95</v>
      </c>
      <c r="AA1392">
        <f t="shared" si="410"/>
        <v>487.55</v>
      </c>
      <c r="AB1392">
        <f>IF(Z1392/X1392&lt;'model parameter'!$B$2,'model parameter'!$B$2,IF(Y1392/X1392&gt;'model parameter'!$B$1,'model parameter'!$B$1,AA1392/X1392))</f>
        <v>0.95532477711374542</v>
      </c>
      <c r="AC1392">
        <f t="shared" si="420"/>
        <v>148.00309812756836</v>
      </c>
      <c r="AD1392">
        <f t="shared" si="418"/>
        <v>17.323055131396682</v>
      </c>
      <c r="AF1392">
        <f t="shared" si="417"/>
        <v>0.8248260997354756</v>
      </c>
      <c r="AG1392">
        <f t="shared" si="411"/>
        <v>1.0335064171646906</v>
      </c>
      <c r="AH1392" s="14">
        <f t="shared" si="412"/>
        <v>38349.058252075716</v>
      </c>
      <c r="AI1392">
        <f t="shared" si="413"/>
        <v>36492.4312317781</v>
      </c>
      <c r="AJ1392" s="14">
        <f t="shared" si="414"/>
        <v>-1856.6270202976157</v>
      </c>
      <c r="AK1392" s="14">
        <f t="shared" si="419"/>
        <v>150532.18402526976</v>
      </c>
      <c r="AL1392">
        <f t="shared" si="415"/>
        <v>0.95158611176072039</v>
      </c>
      <c r="AM1392">
        <f t="shared" si="421"/>
        <v>3.7992278190003121E-3</v>
      </c>
      <c r="AN1392" s="15">
        <f t="shared" si="416"/>
        <v>0</v>
      </c>
    </row>
    <row r="1393" spans="1:40" x14ac:dyDescent="0.25">
      <c r="A1393" s="2">
        <v>41543</v>
      </c>
      <c r="B1393" s="2">
        <v>41543</v>
      </c>
      <c r="C1393" t="s">
        <v>15</v>
      </c>
      <c r="D1393">
        <v>5400</v>
      </c>
      <c r="E1393">
        <v>0.1</v>
      </c>
      <c r="F1393">
        <v>0.1</v>
      </c>
      <c r="G1393">
        <v>0.05</v>
      </c>
      <c r="H1393">
        <v>0.05</v>
      </c>
      <c r="I1393" t="s">
        <v>16</v>
      </c>
      <c r="J1393">
        <v>486</v>
      </c>
      <c r="K1393">
        <v>518.65</v>
      </c>
      <c r="L1393">
        <v>465.95</v>
      </c>
      <c r="M1393">
        <v>481.35</v>
      </c>
      <c r="N1393">
        <v>5882.25</v>
      </c>
      <c r="O1393">
        <v>307.14999999999998</v>
      </c>
      <c r="P1393">
        <f>VLOOKUP($A1393,Sheet2!$A:$E,2,0)</f>
        <v>5872.8</v>
      </c>
      <c r="Q1393">
        <f>VLOOKUP($A1393,Sheet2!$A:$E,3,0)</f>
        <v>5917.65</v>
      </c>
      <c r="R1393">
        <f>VLOOKUP($A1393,Sheet2!$A:$E,4,0)</f>
        <v>5864.1</v>
      </c>
      <c r="S1393">
        <f>VLOOKUP($A1393,Sheet2!$A:$E,5,0)</f>
        <v>5882.25</v>
      </c>
      <c r="T1393">
        <f t="shared" si="403"/>
        <v>1</v>
      </c>
      <c r="U1393">
        <f t="shared" si="404"/>
        <v>0.1</v>
      </c>
      <c r="V1393">
        <f t="shared" si="405"/>
        <v>465.95</v>
      </c>
      <c r="W1393">
        <f t="shared" si="406"/>
        <v>517.69999999999982</v>
      </c>
      <c r="X1393" s="5">
        <f t="shared" si="407"/>
        <v>486.1</v>
      </c>
      <c r="Y1393">
        <f t="shared" si="408"/>
        <v>519.65</v>
      </c>
      <c r="Z1393">
        <f t="shared" si="409"/>
        <v>466.05</v>
      </c>
      <c r="AA1393">
        <f t="shared" si="410"/>
        <v>481.40000000000003</v>
      </c>
      <c r="AB1393">
        <f>IF(Z1393/X1393&lt;'model parameter'!$B$2,'model parameter'!$B$2,IF(Y1393/X1393&gt;'model parameter'!$B$1,'model parameter'!$B$1,AA1393/X1393))</f>
        <v>0.99033120757045878</v>
      </c>
      <c r="AC1393">
        <f t="shared" si="420"/>
        <v>146.57208689284388</v>
      </c>
      <c r="AD1393">
        <f t="shared" si="418"/>
        <v>17.313386338967142</v>
      </c>
      <c r="AF1393">
        <f t="shared" si="417"/>
        <v>0.95875334293355274</v>
      </c>
      <c r="AG1393">
        <f t="shared" si="411"/>
        <v>1.0690187204278954</v>
      </c>
      <c r="AH1393" s="14">
        <f t="shared" si="412"/>
        <v>36529.091484718345</v>
      </c>
      <c r="AI1393">
        <f t="shared" si="413"/>
        <v>36031.517015246805</v>
      </c>
      <c r="AJ1393" s="14">
        <f t="shared" si="414"/>
        <v>-497.57446947153949</v>
      </c>
      <c r="AK1393" s="14">
        <f t="shared" si="419"/>
        <v>150034.60955579823</v>
      </c>
      <c r="AL1393">
        <f t="shared" si="415"/>
        <v>0.98637867931427492</v>
      </c>
      <c r="AM1393">
        <f t="shared" si="421"/>
        <v>3.7474773185195809E-3</v>
      </c>
      <c r="AN1393" s="15">
        <f t="shared" si="416"/>
        <v>0</v>
      </c>
    </row>
    <row r="1394" spans="1:40" x14ac:dyDescent="0.25">
      <c r="A1394" s="2">
        <v>41544</v>
      </c>
      <c r="B1394" s="2">
        <v>41578</v>
      </c>
      <c r="C1394" t="s">
        <v>15</v>
      </c>
      <c r="D1394">
        <v>6000</v>
      </c>
      <c r="E1394">
        <v>180</v>
      </c>
      <c r="F1394">
        <v>227.8</v>
      </c>
      <c r="G1394">
        <v>174.85</v>
      </c>
      <c r="H1394">
        <v>220.15</v>
      </c>
      <c r="I1394" t="s">
        <v>16</v>
      </c>
      <c r="J1394">
        <v>141.85</v>
      </c>
      <c r="K1394">
        <v>142.15</v>
      </c>
      <c r="L1394">
        <v>104.7</v>
      </c>
      <c r="M1394">
        <v>109.55</v>
      </c>
      <c r="N1394">
        <v>5833.2</v>
      </c>
      <c r="O1394">
        <v>321.85000000000002</v>
      </c>
      <c r="P1394">
        <f>VLOOKUP($A1394,Sheet2!$A:$E,2,0)</f>
        <v>5905.55</v>
      </c>
      <c r="Q1394">
        <f>VLOOKUP($A1394,Sheet2!$A:$E,3,0)</f>
        <v>5909.2</v>
      </c>
      <c r="R1394">
        <f>VLOOKUP($A1394,Sheet2!$A:$E,4,0)</f>
        <v>5819.3</v>
      </c>
      <c r="S1394">
        <f>VLOOKUP($A1394,Sheet2!$A:$E,5,0)</f>
        <v>5833.2</v>
      </c>
      <c r="T1394">
        <f t="shared" si="403"/>
        <v>232.94999999999982</v>
      </c>
      <c r="U1394">
        <f t="shared" si="404"/>
        <v>227.8</v>
      </c>
      <c r="V1394">
        <f t="shared" si="405"/>
        <v>104.7</v>
      </c>
      <c r="W1394">
        <f t="shared" si="406"/>
        <v>84.050000000000182</v>
      </c>
      <c r="X1394" s="5">
        <f t="shared" si="407"/>
        <v>321.85000000000002</v>
      </c>
      <c r="Y1394">
        <f t="shared" si="408"/>
        <v>375.0999999999998</v>
      </c>
      <c r="Z1394">
        <f t="shared" si="409"/>
        <v>258.9000000000002</v>
      </c>
      <c r="AA1394">
        <f t="shared" si="410"/>
        <v>329.7</v>
      </c>
      <c r="AB1394">
        <f>IF(Z1394/X1394&lt;'model parameter'!$B$2,'model parameter'!$B$2,IF(Y1394/X1394&gt;'model parameter'!$B$1,'model parameter'!$B$1,AA1394/X1394))</f>
        <v>1.1100000000000001</v>
      </c>
      <c r="AC1394">
        <f t="shared" si="420"/>
        <v>162.69501645105672</v>
      </c>
      <c r="AD1394">
        <f t="shared" si="418"/>
        <v>17.423386338967141</v>
      </c>
      <c r="AF1394">
        <f t="shared" si="417"/>
        <v>0.80441199316451817</v>
      </c>
      <c r="AG1394">
        <f t="shared" si="411"/>
        <v>1.1654497436694105</v>
      </c>
      <c r="AH1394" s="14">
        <f t="shared" si="412"/>
        <v>24202.100081070974</v>
      </c>
      <c r="AI1394">
        <f t="shared" si="413"/>
        <v>26727.307782303218</v>
      </c>
      <c r="AJ1394" s="14">
        <f t="shared" si="414"/>
        <v>2525.2077012322443</v>
      </c>
      <c r="AK1394" s="14">
        <f t="shared" si="419"/>
        <v>152559.81725703049</v>
      </c>
      <c r="AL1394">
        <f t="shared" si="415"/>
        <v>1.1043383711650407</v>
      </c>
      <c r="AM1394">
        <f t="shared" si="421"/>
        <v>4.1384829979118484E-3</v>
      </c>
      <c r="AN1394" s="15">
        <f t="shared" si="416"/>
        <v>1</v>
      </c>
    </row>
    <row r="1395" spans="1:40" x14ac:dyDescent="0.25">
      <c r="A1395" s="2">
        <v>41547</v>
      </c>
      <c r="B1395" s="2">
        <v>41578</v>
      </c>
      <c r="C1395" t="s">
        <v>15</v>
      </c>
      <c r="D1395">
        <v>6000</v>
      </c>
      <c r="E1395">
        <v>242.95</v>
      </c>
      <c r="F1395">
        <v>294.95</v>
      </c>
      <c r="G1395">
        <v>241.45</v>
      </c>
      <c r="H1395">
        <v>282.05</v>
      </c>
      <c r="I1395" t="s">
        <v>16</v>
      </c>
      <c r="J1395">
        <v>92.8</v>
      </c>
      <c r="K1395">
        <v>98</v>
      </c>
      <c r="L1395">
        <v>71.099999999999994</v>
      </c>
      <c r="M1395">
        <v>76.099999999999994</v>
      </c>
      <c r="N1395">
        <v>5735.3</v>
      </c>
      <c r="O1395">
        <v>321.85000000000002</v>
      </c>
      <c r="P1395">
        <f>VLOOKUP($A1395,Sheet2!$A:$E,2,0)</f>
        <v>5801.05</v>
      </c>
      <c r="Q1395">
        <f>VLOOKUP($A1395,Sheet2!$A:$E,3,0)</f>
        <v>5810.2</v>
      </c>
      <c r="R1395">
        <f>VLOOKUP($A1395,Sheet2!$A:$E,4,0)</f>
        <v>5718.5</v>
      </c>
      <c r="S1395">
        <f>VLOOKUP($A1395,Sheet2!$A:$E,5,0)</f>
        <v>5735.3</v>
      </c>
      <c r="T1395">
        <f t="shared" si="403"/>
        <v>287.80000000000018</v>
      </c>
      <c r="U1395">
        <f t="shared" si="404"/>
        <v>294.95</v>
      </c>
      <c r="V1395">
        <f t="shared" si="405"/>
        <v>71.099999999999994</v>
      </c>
      <c r="W1395">
        <f t="shared" si="406"/>
        <v>51.649999999999636</v>
      </c>
      <c r="X1395" s="5">
        <f t="shared" si="407"/>
        <v>335.75</v>
      </c>
      <c r="Y1395">
        <f t="shared" si="408"/>
        <v>385.80000000000018</v>
      </c>
      <c r="Z1395">
        <f t="shared" si="409"/>
        <v>293.09999999999962</v>
      </c>
      <c r="AA1395">
        <f t="shared" si="410"/>
        <v>358.15</v>
      </c>
      <c r="AB1395">
        <f>IF(Z1395/X1395&lt;'model parameter'!$B$2,'model parameter'!$B$2,IF(Y1395/X1395&gt;'model parameter'!$B$1,'model parameter'!$B$1,AA1395/X1395))</f>
        <v>1.1100000000000001</v>
      </c>
      <c r="AC1395">
        <f t="shared" si="420"/>
        <v>180.59146826067297</v>
      </c>
      <c r="AD1395">
        <f t="shared" si="418"/>
        <v>17.533386338967141</v>
      </c>
      <c r="AF1395">
        <f t="shared" si="417"/>
        <v>0.87297096053611212</v>
      </c>
      <c r="AG1395">
        <f t="shared" si="411"/>
        <v>1.1490692479523461</v>
      </c>
      <c r="AH1395" s="14">
        <f t="shared" si="412"/>
        <v>25245.297527102626</v>
      </c>
      <c r="AI1395">
        <f t="shared" si="413"/>
        <v>27883.640375288815</v>
      </c>
      <c r="AJ1395" s="14">
        <f t="shared" si="414"/>
        <v>2638.3428481861883</v>
      </c>
      <c r="AK1395" s="14">
        <f t="shared" si="419"/>
        <v>155198.16010521667</v>
      </c>
      <c r="AL1395">
        <f t="shared" si="415"/>
        <v>1.1045082889339584</v>
      </c>
      <c r="AM1395">
        <f t="shared" si="421"/>
        <v>4.5709887748058937E-3</v>
      </c>
      <c r="AN1395" s="15">
        <f t="shared" si="416"/>
        <v>1</v>
      </c>
    </row>
    <row r="1396" spans="1:40" x14ac:dyDescent="0.25">
      <c r="A1396" s="2">
        <v>41548</v>
      </c>
      <c r="B1396" s="2">
        <v>41578</v>
      </c>
      <c r="C1396" t="s">
        <v>15</v>
      </c>
      <c r="D1396">
        <v>6000</v>
      </c>
      <c r="E1396">
        <v>274.35000000000002</v>
      </c>
      <c r="F1396">
        <v>313.39999999999998</v>
      </c>
      <c r="G1396">
        <v>246.1</v>
      </c>
      <c r="H1396">
        <v>251.25</v>
      </c>
      <c r="I1396" t="s">
        <v>16</v>
      </c>
      <c r="J1396">
        <v>78.349999999999994</v>
      </c>
      <c r="K1396">
        <v>87</v>
      </c>
      <c r="L1396">
        <v>69.5</v>
      </c>
      <c r="M1396">
        <v>82.7</v>
      </c>
      <c r="N1396">
        <v>5780.05</v>
      </c>
      <c r="O1396">
        <v>321.85000000000002</v>
      </c>
      <c r="P1396">
        <f>VLOOKUP($A1396,Sheet2!$A:$E,2,0)</f>
        <v>5756.1</v>
      </c>
      <c r="Q1396">
        <f>VLOOKUP($A1396,Sheet2!$A:$E,3,0)</f>
        <v>5786.45</v>
      </c>
      <c r="R1396">
        <f>VLOOKUP($A1396,Sheet2!$A:$E,4,0)</f>
        <v>5700.95</v>
      </c>
      <c r="S1396">
        <f>VLOOKUP($A1396,Sheet2!$A:$E,5,0)</f>
        <v>5780.05</v>
      </c>
      <c r="T1396">
        <f t="shared" si="403"/>
        <v>300.55000000000018</v>
      </c>
      <c r="U1396">
        <f t="shared" si="404"/>
        <v>313.39999999999998</v>
      </c>
      <c r="V1396">
        <f t="shared" si="405"/>
        <v>69.5</v>
      </c>
      <c r="W1396">
        <f t="shared" si="406"/>
        <v>32.550000000000182</v>
      </c>
      <c r="X1396" s="5">
        <f t="shared" si="407"/>
        <v>352.70000000000005</v>
      </c>
      <c r="Y1396">
        <f t="shared" si="408"/>
        <v>387.55000000000018</v>
      </c>
      <c r="Z1396">
        <f t="shared" si="409"/>
        <v>278.6500000000002</v>
      </c>
      <c r="AA1396">
        <f t="shared" si="410"/>
        <v>333.95</v>
      </c>
      <c r="AB1396">
        <f>IF(Z1396/X1396&lt;'model parameter'!$B$2,'model parameter'!$B$2,IF(Y1396/X1396&gt;'model parameter'!$B$1,'model parameter'!$B$1,AA1396/X1396))</f>
        <v>0.94683867309328029</v>
      </c>
      <c r="AC1396">
        <f t="shared" si="420"/>
        <v>170.99098617990285</v>
      </c>
      <c r="AD1396">
        <f t="shared" si="418"/>
        <v>17.480225012060423</v>
      </c>
      <c r="AF1396">
        <f t="shared" si="417"/>
        <v>0.79004819960306261</v>
      </c>
      <c r="AG1396">
        <f t="shared" si="411"/>
        <v>1.09880918627729</v>
      </c>
      <c r="AH1396" s="14">
        <f t="shared" si="412"/>
        <v>26517.398009853452</v>
      </c>
      <c r="AI1396">
        <f t="shared" si="413"/>
        <v>24980.817628654899</v>
      </c>
      <c r="AJ1396" s="14">
        <f t="shared" si="414"/>
        <v>-1536.5803811985534</v>
      </c>
      <c r="AK1396" s="14">
        <f t="shared" si="419"/>
        <v>153661.57972401811</v>
      </c>
      <c r="AL1396">
        <f t="shared" si="415"/>
        <v>0.94205387796240103</v>
      </c>
      <c r="AM1396">
        <f t="shared" si="421"/>
        <v>4.3061177014284968E-3</v>
      </c>
      <c r="AN1396" s="15">
        <f t="shared" si="416"/>
        <v>0</v>
      </c>
    </row>
    <row r="1397" spans="1:40" x14ac:dyDescent="0.25">
      <c r="A1397" s="2">
        <v>41550</v>
      </c>
      <c r="B1397" s="2">
        <v>41578</v>
      </c>
      <c r="C1397" t="s">
        <v>15</v>
      </c>
      <c r="D1397">
        <v>6000</v>
      </c>
      <c r="E1397">
        <v>230.85</v>
      </c>
      <c r="F1397">
        <v>237.1</v>
      </c>
      <c r="G1397">
        <v>162.5</v>
      </c>
      <c r="H1397">
        <v>168.3</v>
      </c>
      <c r="I1397" t="s">
        <v>16</v>
      </c>
      <c r="J1397">
        <v>90.25</v>
      </c>
      <c r="K1397">
        <v>139.4</v>
      </c>
      <c r="L1397">
        <v>86.35</v>
      </c>
      <c r="M1397">
        <v>135.30000000000001</v>
      </c>
      <c r="N1397">
        <v>5909.7</v>
      </c>
      <c r="O1397">
        <v>321.85000000000002</v>
      </c>
      <c r="P1397">
        <f>VLOOKUP($A1397,Sheet2!$A:$E,2,0)</f>
        <v>5819.1</v>
      </c>
      <c r="Q1397">
        <f>VLOOKUP($A1397,Sheet2!$A:$E,3,0)</f>
        <v>5917.6</v>
      </c>
      <c r="R1397">
        <f>VLOOKUP($A1397,Sheet2!$A:$E,4,0)</f>
        <v>5802.7</v>
      </c>
      <c r="S1397">
        <f>VLOOKUP($A1397,Sheet2!$A:$E,5,0)</f>
        <v>5909.7</v>
      </c>
      <c r="T1397">
        <f t="shared" si="403"/>
        <v>221.79999999999927</v>
      </c>
      <c r="U1397">
        <f t="shared" si="404"/>
        <v>237.1</v>
      </c>
      <c r="V1397">
        <f t="shared" si="405"/>
        <v>86.35</v>
      </c>
      <c r="W1397">
        <f t="shared" si="406"/>
        <v>80.100000000000364</v>
      </c>
      <c r="X1397" s="5">
        <f t="shared" si="407"/>
        <v>321.10000000000002</v>
      </c>
      <c r="Y1397">
        <f t="shared" si="408"/>
        <v>361.19999999999925</v>
      </c>
      <c r="Z1397">
        <f t="shared" si="409"/>
        <v>242.60000000000036</v>
      </c>
      <c r="AA1397">
        <f t="shared" si="410"/>
        <v>303.60000000000002</v>
      </c>
      <c r="AB1397">
        <f>IF(Z1397/X1397&lt;'model parameter'!$B$2,'model parameter'!$B$2,IF(Y1397/X1397&gt;'model parameter'!$B$1,'model parameter'!$B$1,AA1397/X1397))</f>
        <v>1.1100000000000001</v>
      </c>
      <c r="AC1397">
        <f t="shared" si="420"/>
        <v>189.79999465969217</v>
      </c>
      <c r="AD1397">
        <f t="shared" si="418"/>
        <v>17.590225012060422</v>
      </c>
      <c r="AF1397">
        <f t="shared" si="417"/>
        <v>0.75552787293678092</v>
      </c>
      <c r="AG1397">
        <f t="shared" si="411"/>
        <v>1.1248832139520375</v>
      </c>
      <c r="AH1397" s="14">
        <f t="shared" si="412"/>
        <v>24145.812449090849</v>
      </c>
      <c r="AI1397">
        <f t="shared" si="413"/>
        <v>26664.915735919105</v>
      </c>
      <c r="AJ1397" s="14">
        <f t="shared" si="414"/>
        <v>2519.1032868282564</v>
      </c>
      <c r="AK1397" s="14">
        <f t="shared" si="419"/>
        <v>156180.68301084638</v>
      </c>
      <c r="AL1397">
        <f t="shared" si="415"/>
        <v>1.1043287854628849</v>
      </c>
      <c r="AM1397">
        <f t="shared" si="421"/>
        <v>4.7553697312787612E-3</v>
      </c>
      <c r="AN1397" s="15">
        <f t="shared" si="416"/>
        <v>1</v>
      </c>
    </row>
    <row r="1398" spans="1:40" x14ac:dyDescent="0.25">
      <c r="A1398" s="2">
        <v>41551</v>
      </c>
      <c r="B1398" s="2">
        <v>41578</v>
      </c>
      <c r="C1398" t="s">
        <v>15</v>
      </c>
      <c r="D1398">
        <v>6000</v>
      </c>
      <c r="E1398">
        <v>178.7</v>
      </c>
      <c r="F1398">
        <v>194.5</v>
      </c>
      <c r="G1398">
        <v>153.65</v>
      </c>
      <c r="H1398">
        <v>180.05</v>
      </c>
      <c r="I1398" t="s">
        <v>16</v>
      </c>
      <c r="J1398">
        <v>126</v>
      </c>
      <c r="K1398">
        <v>162.55000000000001</v>
      </c>
      <c r="L1398">
        <v>120.35</v>
      </c>
      <c r="M1398">
        <v>131.55000000000001</v>
      </c>
      <c r="N1398">
        <v>5907.3</v>
      </c>
      <c r="O1398">
        <v>321.85000000000002</v>
      </c>
      <c r="P1398">
        <f>VLOOKUP($A1398,Sheet2!$A:$E,2,0)</f>
        <v>5891.3</v>
      </c>
      <c r="Q1398">
        <f>VLOOKUP($A1398,Sheet2!$A:$E,3,0)</f>
        <v>5950.45</v>
      </c>
      <c r="R1398">
        <f>VLOOKUP($A1398,Sheet2!$A:$E,4,0)</f>
        <v>5885</v>
      </c>
      <c r="S1398">
        <f>VLOOKUP($A1398,Sheet2!$A:$E,5,0)</f>
        <v>5907.3</v>
      </c>
      <c r="T1398">
        <f t="shared" si="403"/>
        <v>212.10000000000036</v>
      </c>
      <c r="U1398">
        <f t="shared" si="404"/>
        <v>194.5</v>
      </c>
      <c r="V1398">
        <f t="shared" si="405"/>
        <v>120.35</v>
      </c>
      <c r="W1398">
        <f t="shared" si="406"/>
        <v>104.09999999999945</v>
      </c>
      <c r="X1398" s="5">
        <f t="shared" si="407"/>
        <v>304.7</v>
      </c>
      <c r="Y1398">
        <f t="shared" si="408"/>
        <v>374.65000000000038</v>
      </c>
      <c r="Z1398">
        <f t="shared" si="409"/>
        <v>257.74999999999943</v>
      </c>
      <c r="AA1398">
        <f t="shared" si="410"/>
        <v>311.60000000000002</v>
      </c>
      <c r="AB1398">
        <f>IF(Z1398/X1398&lt;'model parameter'!$B$2,'model parameter'!$B$2,IF(Y1398/X1398&gt;'model parameter'!$B$1,'model parameter'!$B$1,AA1398/X1398))</f>
        <v>1.1100000000000001</v>
      </c>
      <c r="AC1398">
        <f t="shared" si="420"/>
        <v>210.67799407225834</v>
      </c>
      <c r="AD1398">
        <f t="shared" si="418"/>
        <v>17.700225012060422</v>
      </c>
      <c r="AF1398">
        <f t="shared" si="417"/>
        <v>0.84591401378404807</v>
      </c>
      <c r="AG1398">
        <f t="shared" si="411"/>
        <v>1.2295700689202507</v>
      </c>
      <c r="AH1398" s="14">
        <f t="shared" si="412"/>
        <v>22914.989563125448</v>
      </c>
      <c r="AI1398">
        <f t="shared" si="413"/>
        <v>25300.609654986452</v>
      </c>
      <c r="AJ1398" s="14">
        <f t="shared" si="414"/>
        <v>2385.6200918610048</v>
      </c>
      <c r="AK1398" s="14">
        <f t="shared" si="419"/>
        <v>158566.30310270737</v>
      </c>
      <c r="AL1398">
        <f t="shared" si="415"/>
        <v>1.1041074046876249</v>
      </c>
      <c r="AM1398">
        <f t="shared" si="421"/>
        <v>5.2504389323322813E-3</v>
      </c>
      <c r="AN1398" s="15">
        <f t="shared" si="416"/>
        <v>1</v>
      </c>
    </row>
    <row r="1399" spans="1:40" x14ac:dyDescent="0.25">
      <c r="A1399" s="2">
        <v>41554</v>
      </c>
      <c r="B1399" s="2">
        <v>41578</v>
      </c>
      <c r="C1399" t="s">
        <v>15</v>
      </c>
      <c r="D1399">
        <v>6000</v>
      </c>
      <c r="E1399">
        <v>185.45</v>
      </c>
      <c r="F1399">
        <v>234.35</v>
      </c>
      <c r="G1399">
        <v>176.2</v>
      </c>
      <c r="H1399">
        <v>180.3</v>
      </c>
      <c r="I1399" t="s">
        <v>16</v>
      </c>
      <c r="J1399">
        <v>132.1</v>
      </c>
      <c r="K1399">
        <v>132.1</v>
      </c>
      <c r="L1399">
        <v>93.15</v>
      </c>
      <c r="M1399">
        <v>124.75</v>
      </c>
      <c r="N1399">
        <v>5906.15</v>
      </c>
      <c r="O1399">
        <v>321.85000000000002</v>
      </c>
      <c r="P1399">
        <f>VLOOKUP($A1399,Sheet2!$A:$E,2,0)</f>
        <v>5889.05</v>
      </c>
      <c r="Q1399">
        <f>VLOOKUP($A1399,Sheet2!$A:$E,3,0)</f>
        <v>5912</v>
      </c>
      <c r="R1399">
        <f>VLOOKUP($A1399,Sheet2!$A:$E,4,0)</f>
        <v>5825.85</v>
      </c>
      <c r="S1399">
        <f>VLOOKUP($A1399,Sheet2!$A:$E,5,0)</f>
        <v>5906.15</v>
      </c>
      <c r="T1399">
        <f t="shared" si="403"/>
        <v>220.10000000000036</v>
      </c>
      <c r="U1399">
        <f t="shared" si="404"/>
        <v>234.35</v>
      </c>
      <c r="V1399">
        <f t="shared" si="405"/>
        <v>93.15</v>
      </c>
      <c r="W1399">
        <f t="shared" si="406"/>
        <v>88.199999999999818</v>
      </c>
      <c r="X1399" s="5">
        <f t="shared" si="407"/>
        <v>317.54999999999995</v>
      </c>
      <c r="Y1399">
        <f t="shared" si="408"/>
        <v>352.20000000000039</v>
      </c>
      <c r="Z1399">
        <f t="shared" si="409"/>
        <v>264.39999999999981</v>
      </c>
      <c r="AA1399">
        <f t="shared" si="410"/>
        <v>305.05</v>
      </c>
      <c r="AB1399">
        <f>IF(Z1399/X1399&lt;'model parameter'!$B$2,'model parameter'!$B$2,IF(Y1399/X1399&gt;'model parameter'!$B$1,'model parameter'!$B$1,AA1399/X1399))</f>
        <v>0.96063612029601653</v>
      </c>
      <c r="AC1399">
        <f t="shared" si="420"/>
        <v>202.38489085732141</v>
      </c>
      <c r="AD1399">
        <f t="shared" si="418"/>
        <v>17.660861132356438</v>
      </c>
      <c r="AF1399">
        <f t="shared" si="417"/>
        <v>0.83262478349866109</v>
      </c>
      <c r="AG1399">
        <f t="shared" si="411"/>
        <v>1.1091166745394441</v>
      </c>
      <c r="AH1399" s="14">
        <f t="shared" si="412"/>
        <v>23879.384324384922</v>
      </c>
      <c r="AI1399">
        <f t="shared" si="413"/>
        <v>22814.895537963101</v>
      </c>
      <c r="AJ1399" s="14">
        <f t="shared" si="414"/>
        <v>-1064.4887864218217</v>
      </c>
      <c r="AK1399" s="14">
        <f t="shared" si="419"/>
        <v>157501.81431628554</v>
      </c>
      <c r="AL1399">
        <f t="shared" si="415"/>
        <v>0.95542226834823385</v>
      </c>
      <c r="AM1399">
        <f t="shared" si="421"/>
        <v>5.016386274552787E-3</v>
      </c>
      <c r="AN1399" s="15">
        <f t="shared" si="416"/>
        <v>1</v>
      </c>
    </row>
    <row r="1400" spans="1:40" x14ac:dyDescent="0.25">
      <c r="A1400" s="2">
        <v>41555</v>
      </c>
      <c r="B1400" s="2">
        <v>41578</v>
      </c>
      <c r="C1400" t="s">
        <v>15</v>
      </c>
      <c r="D1400">
        <v>6000</v>
      </c>
      <c r="E1400">
        <v>152.30000000000001</v>
      </c>
      <c r="F1400">
        <v>181.15</v>
      </c>
      <c r="G1400">
        <v>139.15</v>
      </c>
      <c r="H1400">
        <v>168.05</v>
      </c>
      <c r="I1400" t="s">
        <v>16</v>
      </c>
      <c r="J1400">
        <v>158</v>
      </c>
      <c r="K1400">
        <v>160.19999999999999</v>
      </c>
      <c r="L1400">
        <v>123.5</v>
      </c>
      <c r="M1400">
        <v>127.7</v>
      </c>
      <c r="N1400">
        <v>5928.4</v>
      </c>
      <c r="O1400">
        <v>321.85000000000002</v>
      </c>
      <c r="P1400">
        <f>VLOOKUP($A1400,Sheet2!$A:$E,2,0)</f>
        <v>5975</v>
      </c>
      <c r="Q1400">
        <f>VLOOKUP($A1400,Sheet2!$A:$E,3,0)</f>
        <v>5981.7</v>
      </c>
      <c r="R1400">
        <f>VLOOKUP($A1400,Sheet2!$A:$E,4,0)</f>
        <v>5913</v>
      </c>
      <c r="S1400">
        <f>VLOOKUP($A1400,Sheet2!$A:$E,5,0)</f>
        <v>5928.4</v>
      </c>
      <c r="T1400">
        <f t="shared" si="403"/>
        <v>178.5</v>
      </c>
      <c r="U1400">
        <f t="shared" si="404"/>
        <v>181.15</v>
      </c>
      <c r="V1400">
        <f t="shared" si="405"/>
        <v>123.5</v>
      </c>
      <c r="W1400">
        <f t="shared" si="406"/>
        <v>120.84999999999945</v>
      </c>
      <c r="X1400" s="5">
        <f t="shared" si="407"/>
        <v>310.3</v>
      </c>
      <c r="Y1400">
        <f t="shared" si="408"/>
        <v>338.7</v>
      </c>
      <c r="Z1400">
        <f t="shared" si="409"/>
        <v>259.99999999999943</v>
      </c>
      <c r="AA1400">
        <f t="shared" si="410"/>
        <v>295.75</v>
      </c>
      <c r="AB1400">
        <f>IF(Z1400/X1400&lt;'model parameter'!$B$2,'model parameter'!$B$2,IF(Y1400/X1400&gt;'model parameter'!$B$1,'model parameter'!$B$1,AA1400/X1400))</f>
        <v>0.95310989365130516</v>
      </c>
      <c r="AC1400">
        <f t="shared" si="420"/>
        <v>192.89504180165261</v>
      </c>
      <c r="AD1400">
        <f t="shared" si="418"/>
        <v>17.613971026007743</v>
      </c>
      <c r="AF1400">
        <f t="shared" si="417"/>
        <v>0.83789880760554114</v>
      </c>
      <c r="AG1400">
        <f t="shared" si="411"/>
        <v>1.0915243312922978</v>
      </c>
      <c r="AH1400" s="14">
        <f t="shared" si="412"/>
        <v>23335.270548577049</v>
      </c>
      <c r="AI1400">
        <f t="shared" si="413"/>
        <v>22117.903308086501</v>
      </c>
      <c r="AJ1400" s="14">
        <f t="shared" si="414"/>
        <v>-1217.3672404905483</v>
      </c>
      <c r="AK1400" s="14">
        <f t="shared" si="419"/>
        <v>156284.447075795</v>
      </c>
      <c r="AL1400">
        <f t="shared" si="415"/>
        <v>0.94783144948088971</v>
      </c>
      <c r="AM1400">
        <f t="shared" si="421"/>
        <v>4.7546886737654089E-3</v>
      </c>
      <c r="AN1400" s="15">
        <f t="shared" si="416"/>
        <v>0</v>
      </c>
    </row>
    <row r="1401" spans="1:40" x14ac:dyDescent="0.25">
      <c r="A1401" s="2">
        <v>41556</v>
      </c>
      <c r="B1401" s="2">
        <v>41578</v>
      </c>
      <c r="C1401" t="s">
        <v>15</v>
      </c>
      <c r="D1401">
        <v>6000</v>
      </c>
      <c r="E1401">
        <v>188.95</v>
      </c>
      <c r="F1401">
        <v>197.6</v>
      </c>
      <c r="G1401">
        <v>118.25</v>
      </c>
      <c r="H1401">
        <v>123.1</v>
      </c>
      <c r="I1401" t="s">
        <v>16</v>
      </c>
      <c r="J1401">
        <v>105.05</v>
      </c>
      <c r="K1401">
        <v>175</v>
      </c>
      <c r="L1401">
        <v>102.5</v>
      </c>
      <c r="M1401">
        <v>170.9</v>
      </c>
      <c r="N1401">
        <v>6007.45</v>
      </c>
      <c r="O1401">
        <v>321.85000000000002</v>
      </c>
      <c r="P1401">
        <f>VLOOKUP($A1401,Sheet2!$A:$E,2,0)</f>
        <v>5893.25</v>
      </c>
      <c r="Q1401">
        <f>VLOOKUP($A1401,Sheet2!$A:$E,3,0)</f>
        <v>6015.5</v>
      </c>
      <c r="R1401">
        <f>VLOOKUP($A1401,Sheet2!$A:$E,4,0)</f>
        <v>5877.1</v>
      </c>
      <c r="S1401">
        <f>VLOOKUP($A1401,Sheet2!$A:$E,5,0)</f>
        <v>6007.45</v>
      </c>
      <c r="T1401">
        <f t="shared" si="403"/>
        <v>159.5</v>
      </c>
      <c r="U1401">
        <f t="shared" si="404"/>
        <v>197.6</v>
      </c>
      <c r="V1401">
        <f t="shared" si="405"/>
        <v>102.5</v>
      </c>
      <c r="W1401">
        <f t="shared" si="406"/>
        <v>133.75</v>
      </c>
      <c r="X1401" s="5">
        <f t="shared" si="407"/>
        <v>294</v>
      </c>
      <c r="Y1401">
        <f t="shared" si="408"/>
        <v>334.5</v>
      </c>
      <c r="Z1401">
        <f t="shared" si="409"/>
        <v>252</v>
      </c>
      <c r="AA1401">
        <f t="shared" si="410"/>
        <v>294</v>
      </c>
      <c r="AB1401">
        <f>IF(Z1401/X1401&lt;'model parameter'!$B$2,'model parameter'!$B$2,IF(Y1401/X1401&gt;'model parameter'!$B$1,'model parameter'!$B$1,AA1401/X1401))</f>
        <v>1.1100000000000001</v>
      </c>
      <c r="AC1401">
        <f t="shared" si="420"/>
        <v>214.11349639983442</v>
      </c>
      <c r="AD1401">
        <f t="shared" si="418"/>
        <v>17.723971026007742</v>
      </c>
      <c r="AF1401">
        <f t="shared" si="417"/>
        <v>0.8571428571428571</v>
      </c>
      <c r="AG1401">
        <f t="shared" si="411"/>
        <v>1.1377551020408163</v>
      </c>
      <c r="AH1401" s="14">
        <f t="shared" si="412"/>
        <v>22111.952680209</v>
      </c>
      <c r="AI1401">
        <f t="shared" si="413"/>
        <v>24410.483126573083</v>
      </c>
      <c r="AJ1401" s="14">
        <f t="shared" si="414"/>
        <v>2298.5304463640823</v>
      </c>
      <c r="AK1401" s="14">
        <f t="shared" si="419"/>
        <v>158582.97752215908</v>
      </c>
      <c r="AL1401">
        <f t="shared" si="415"/>
        <v>1.1039496818578736</v>
      </c>
      <c r="AM1401">
        <f t="shared" si="421"/>
        <v>5.2489370487365577E-3</v>
      </c>
      <c r="AN1401" s="15">
        <f t="shared" si="416"/>
        <v>1</v>
      </c>
    </row>
    <row r="1402" spans="1:40" x14ac:dyDescent="0.25">
      <c r="A1402" s="2">
        <v>41557</v>
      </c>
      <c r="B1402" s="2">
        <v>41578</v>
      </c>
      <c r="C1402" t="s">
        <v>15</v>
      </c>
      <c r="D1402">
        <v>6000</v>
      </c>
      <c r="E1402">
        <v>130.1</v>
      </c>
      <c r="F1402">
        <v>144</v>
      </c>
      <c r="G1402">
        <v>110.05</v>
      </c>
      <c r="H1402">
        <v>115</v>
      </c>
      <c r="I1402" t="s">
        <v>16</v>
      </c>
      <c r="J1402">
        <v>151.6</v>
      </c>
      <c r="K1402">
        <v>184</v>
      </c>
      <c r="L1402">
        <v>148.85</v>
      </c>
      <c r="M1402">
        <v>173.45</v>
      </c>
      <c r="N1402">
        <v>6020.95</v>
      </c>
      <c r="O1402">
        <v>321.85000000000002</v>
      </c>
      <c r="P1402">
        <f>VLOOKUP($A1402,Sheet2!$A:$E,2,0)</f>
        <v>6001.05</v>
      </c>
      <c r="Q1402">
        <f>VLOOKUP($A1402,Sheet2!$A:$E,3,0)</f>
        <v>6033.95</v>
      </c>
      <c r="R1402">
        <f>VLOOKUP($A1402,Sheet2!$A:$E,4,0)</f>
        <v>5979.8</v>
      </c>
      <c r="S1402">
        <f>VLOOKUP($A1402,Sheet2!$A:$E,5,0)</f>
        <v>6020.95</v>
      </c>
      <c r="T1402">
        <f t="shared" si="403"/>
        <v>150.05000000000018</v>
      </c>
      <c r="U1402">
        <f t="shared" si="404"/>
        <v>144</v>
      </c>
      <c r="V1402">
        <f t="shared" si="405"/>
        <v>148.85</v>
      </c>
      <c r="W1402">
        <f t="shared" si="406"/>
        <v>144</v>
      </c>
      <c r="X1402" s="5">
        <f t="shared" si="407"/>
        <v>281.7</v>
      </c>
      <c r="Y1402">
        <f t="shared" si="408"/>
        <v>334.05000000000018</v>
      </c>
      <c r="Z1402">
        <f t="shared" si="409"/>
        <v>254.05</v>
      </c>
      <c r="AA1402">
        <f t="shared" si="410"/>
        <v>288.45</v>
      </c>
      <c r="AB1402">
        <f>IF(Z1402/X1402&lt;'model parameter'!$B$2,'model parameter'!$B$2,IF(Y1402/X1402&gt;'model parameter'!$B$1,'model parameter'!$B$1,AA1402/X1402))</f>
        <v>1.1100000000000001</v>
      </c>
      <c r="AC1402">
        <f t="shared" si="420"/>
        <v>237.66598100381623</v>
      </c>
      <c r="AD1402">
        <f t="shared" si="418"/>
        <v>17.833971026007742</v>
      </c>
      <c r="AF1402">
        <f t="shared" si="417"/>
        <v>0.90184593539226132</v>
      </c>
      <c r="AG1402">
        <f t="shared" si="411"/>
        <v>1.1858359957401499</v>
      </c>
      <c r="AH1402" s="14">
        <f t="shared" si="412"/>
        <v>21188.835515734951</v>
      </c>
      <c r="AI1402">
        <f t="shared" si="413"/>
        <v>23387.253565873594</v>
      </c>
      <c r="AJ1402" s="14">
        <f t="shared" si="414"/>
        <v>2198.4180501386436</v>
      </c>
      <c r="AK1402" s="14">
        <f t="shared" si="419"/>
        <v>160781.39557229774</v>
      </c>
      <c r="AL1402">
        <f t="shared" si="415"/>
        <v>1.1037536040386027</v>
      </c>
      <c r="AM1402">
        <f t="shared" si="421"/>
        <v>5.7935331849147224E-3</v>
      </c>
      <c r="AN1402" s="15">
        <f t="shared" si="416"/>
        <v>0</v>
      </c>
    </row>
    <row r="1403" spans="1:40" x14ac:dyDescent="0.25">
      <c r="A1403" s="2">
        <v>41558</v>
      </c>
      <c r="B1403" s="2">
        <v>41578</v>
      </c>
      <c r="C1403" t="s">
        <v>15</v>
      </c>
      <c r="D1403">
        <v>6000</v>
      </c>
      <c r="E1403">
        <v>88.8</v>
      </c>
      <c r="F1403">
        <v>105.45</v>
      </c>
      <c r="G1403">
        <v>70.7</v>
      </c>
      <c r="H1403">
        <v>74.55</v>
      </c>
      <c r="I1403" t="s">
        <v>16</v>
      </c>
      <c r="J1403">
        <v>222</v>
      </c>
      <c r="K1403">
        <v>256.35000000000002</v>
      </c>
      <c r="L1403">
        <v>174.05</v>
      </c>
      <c r="M1403">
        <v>203.4</v>
      </c>
      <c r="N1403">
        <v>6096.2</v>
      </c>
      <c r="O1403">
        <v>321.85000000000002</v>
      </c>
      <c r="P1403">
        <f>VLOOKUP($A1403,Sheet2!$A:$E,2,0)</f>
        <v>6104.85</v>
      </c>
      <c r="Q1403">
        <f>VLOOKUP($A1403,Sheet2!$A:$E,3,0)</f>
        <v>6107.6</v>
      </c>
      <c r="R1403">
        <f>VLOOKUP($A1403,Sheet2!$A:$E,4,0)</f>
        <v>6046.4</v>
      </c>
      <c r="S1403">
        <f>VLOOKUP($A1403,Sheet2!$A:$E,5,0)</f>
        <v>6096.2</v>
      </c>
      <c r="T1403">
        <f t="shared" si="403"/>
        <v>148.75</v>
      </c>
      <c r="U1403">
        <f t="shared" si="404"/>
        <v>105.45</v>
      </c>
      <c r="V1403">
        <f t="shared" si="405"/>
        <v>174.05</v>
      </c>
      <c r="W1403">
        <f t="shared" si="406"/>
        <v>178.30000000000018</v>
      </c>
      <c r="X1403" s="5">
        <f t="shared" si="407"/>
        <v>310.8</v>
      </c>
      <c r="Y1403">
        <f t="shared" si="408"/>
        <v>405.1</v>
      </c>
      <c r="Z1403">
        <f t="shared" si="409"/>
        <v>249.00000000000017</v>
      </c>
      <c r="AA1403">
        <f t="shared" si="410"/>
        <v>277.95</v>
      </c>
      <c r="AB1403">
        <f>IF(Z1403/X1403&lt;'model parameter'!$B$2,'model parameter'!$B$2,IF(Y1403/X1403&gt;'model parameter'!$B$1,'model parameter'!$B$1,AA1403/X1403))</f>
        <v>1.1100000000000001</v>
      </c>
      <c r="AC1403">
        <f t="shared" si="420"/>
        <v>263.80923891423606</v>
      </c>
      <c r="AD1403">
        <f t="shared" si="418"/>
        <v>17.943971026007741</v>
      </c>
      <c r="AF1403">
        <f t="shared" si="417"/>
        <v>0.80115830115830167</v>
      </c>
      <c r="AG1403">
        <f t="shared" si="411"/>
        <v>1.3034105534105533</v>
      </c>
      <c r="AH1403" s="14">
        <f t="shared" si="412"/>
        <v>23372.795636563798</v>
      </c>
      <c r="AI1403">
        <f t="shared" si="413"/>
        <v>25808.064965577261</v>
      </c>
      <c r="AJ1403" s="14">
        <f t="shared" si="414"/>
        <v>2435.269329013463</v>
      </c>
      <c r="AK1403" s="14">
        <f t="shared" si="419"/>
        <v>163216.66490131122</v>
      </c>
      <c r="AL1403">
        <f t="shared" si="415"/>
        <v>1.1041924708914064</v>
      </c>
      <c r="AM1403">
        <f t="shared" si="421"/>
        <v>6.3971757226423467E-3</v>
      </c>
      <c r="AN1403" s="15">
        <f t="shared" si="416"/>
        <v>1</v>
      </c>
    </row>
    <row r="1404" spans="1:40" x14ac:dyDescent="0.25">
      <c r="A1404" s="2">
        <v>41561</v>
      </c>
      <c r="B1404" s="2">
        <v>41578</v>
      </c>
      <c r="C1404" t="s">
        <v>15</v>
      </c>
      <c r="D1404">
        <v>6000</v>
      </c>
      <c r="E1404">
        <v>74.2</v>
      </c>
      <c r="F1404">
        <v>80.599999999999994</v>
      </c>
      <c r="G1404">
        <v>59.05</v>
      </c>
      <c r="H1404">
        <v>61.2</v>
      </c>
      <c r="I1404" t="s">
        <v>16</v>
      </c>
      <c r="J1404">
        <v>192</v>
      </c>
      <c r="K1404">
        <v>211.25</v>
      </c>
      <c r="L1404">
        <v>181.7</v>
      </c>
      <c r="M1404">
        <v>201.35</v>
      </c>
      <c r="N1404">
        <v>6112.7</v>
      </c>
      <c r="O1404">
        <v>321.85000000000002</v>
      </c>
      <c r="P1404">
        <f>VLOOKUP($A1404,Sheet2!$A:$E,2,0)</f>
        <v>6093</v>
      </c>
      <c r="Q1404">
        <f>VLOOKUP($A1404,Sheet2!$A:$E,3,0)</f>
        <v>6124.1</v>
      </c>
      <c r="R1404">
        <f>VLOOKUP($A1404,Sheet2!$A:$E,4,0)</f>
        <v>6082.9</v>
      </c>
      <c r="S1404">
        <f>VLOOKUP($A1404,Sheet2!$A:$E,5,0)</f>
        <v>6112.7</v>
      </c>
      <c r="T1404">
        <f t="shared" si="403"/>
        <v>87.149999999999636</v>
      </c>
      <c r="U1404">
        <f t="shared" si="404"/>
        <v>80.599999999999994</v>
      </c>
      <c r="V1404">
        <f t="shared" si="405"/>
        <v>181.7</v>
      </c>
      <c r="W1404">
        <f t="shared" si="406"/>
        <v>183.15000000000055</v>
      </c>
      <c r="X1404" s="5">
        <f t="shared" si="407"/>
        <v>266.2</v>
      </c>
      <c r="Y1404">
        <f t="shared" si="408"/>
        <v>298.39999999999964</v>
      </c>
      <c r="Z1404">
        <f t="shared" si="409"/>
        <v>242.20000000000056</v>
      </c>
      <c r="AA1404">
        <f t="shared" si="410"/>
        <v>262.55</v>
      </c>
      <c r="AB1404">
        <f>IF(Z1404/X1404&lt;'model parameter'!$B$2,'model parameter'!$B$2,IF(Y1404/X1404&gt;'model parameter'!$B$1,'model parameter'!$B$1,AA1404/X1404))</f>
        <v>1.1100000000000001</v>
      </c>
      <c r="AC1404">
        <f t="shared" si="420"/>
        <v>292.82825519480207</v>
      </c>
      <c r="AD1404">
        <f t="shared" si="418"/>
        <v>18.053971026007741</v>
      </c>
      <c r="AF1404">
        <f t="shared" si="417"/>
        <v>0.9098422238918128</v>
      </c>
      <c r="AG1404">
        <f t="shared" si="411"/>
        <v>1.1209616829451527</v>
      </c>
      <c r="AH1404" s="14">
        <f t="shared" si="412"/>
        <v>20025.557788145699</v>
      </c>
      <c r="AI1404">
        <f t="shared" si="413"/>
        <v>22097.817940601886</v>
      </c>
      <c r="AJ1404" s="14">
        <f t="shared" si="414"/>
        <v>2072.2601524561869</v>
      </c>
      <c r="AK1404" s="14">
        <f t="shared" si="419"/>
        <v>165288.92505376739</v>
      </c>
      <c r="AL1404">
        <f t="shared" si="415"/>
        <v>1.1034807706421481</v>
      </c>
      <c r="AM1404">
        <f t="shared" si="421"/>
        <v>7.0591603963546176E-3</v>
      </c>
      <c r="AN1404" s="15">
        <f t="shared" si="416"/>
        <v>0</v>
      </c>
    </row>
    <row r="1405" spans="1:40" x14ac:dyDescent="0.25">
      <c r="A1405" s="2">
        <v>41562</v>
      </c>
      <c r="B1405" s="2">
        <v>41578</v>
      </c>
      <c r="C1405" t="s">
        <v>15</v>
      </c>
      <c r="D1405">
        <v>6000</v>
      </c>
      <c r="E1405">
        <v>42.45</v>
      </c>
      <c r="F1405">
        <v>86.75</v>
      </c>
      <c r="G1405">
        <v>42.45</v>
      </c>
      <c r="H1405">
        <v>71.3</v>
      </c>
      <c r="I1405" t="s">
        <v>16</v>
      </c>
      <c r="J1405">
        <v>228.4</v>
      </c>
      <c r="K1405">
        <v>230</v>
      </c>
      <c r="L1405">
        <v>161.1</v>
      </c>
      <c r="M1405">
        <v>177.1</v>
      </c>
      <c r="N1405">
        <v>6089.05</v>
      </c>
      <c r="O1405">
        <v>321.85000000000002</v>
      </c>
      <c r="P1405">
        <f>VLOOKUP($A1405,Sheet2!$A:$E,2,0)</f>
        <v>6147.55</v>
      </c>
      <c r="Q1405">
        <f>VLOOKUP($A1405,Sheet2!$A:$E,3,0)</f>
        <v>6156.3</v>
      </c>
      <c r="R1405">
        <f>VLOOKUP($A1405,Sheet2!$A:$E,4,0)</f>
        <v>6056.55</v>
      </c>
      <c r="S1405">
        <f>VLOOKUP($A1405,Sheet2!$A:$E,5,0)</f>
        <v>6089.05</v>
      </c>
      <c r="T1405">
        <f t="shared" si="403"/>
        <v>73.699999999999818</v>
      </c>
      <c r="U1405">
        <f t="shared" si="404"/>
        <v>86.75</v>
      </c>
      <c r="V1405">
        <f t="shared" si="405"/>
        <v>161.1</v>
      </c>
      <c r="W1405">
        <f t="shared" si="406"/>
        <v>198.75</v>
      </c>
      <c r="X1405" s="5">
        <f t="shared" si="407"/>
        <v>270.85000000000002</v>
      </c>
      <c r="Y1405">
        <f t="shared" si="408"/>
        <v>303.69999999999982</v>
      </c>
      <c r="Z1405">
        <f t="shared" si="409"/>
        <v>241.2</v>
      </c>
      <c r="AA1405">
        <f t="shared" si="410"/>
        <v>248.39999999999998</v>
      </c>
      <c r="AB1405">
        <f>IF(Z1405/X1405&lt;'model parameter'!$B$2,'model parameter'!$B$2,IF(Y1405/X1405&gt;'model parameter'!$B$1,'model parameter'!$B$1,AA1405/X1405))</f>
        <v>1.1100000000000001</v>
      </c>
      <c r="AC1405">
        <f t="shared" si="420"/>
        <v>325.03936326623034</v>
      </c>
      <c r="AD1405">
        <f t="shared" si="418"/>
        <v>18.16397102600774</v>
      </c>
      <c r="AF1405">
        <f t="shared" si="417"/>
        <v>0.89052981354993532</v>
      </c>
      <c r="AG1405">
        <f t="shared" si="411"/>
        <v>1.1212848440095986</v>
      </c>
      <c r="AH1405" s="14">
        <f t="shared" si="412"/>
        <v>20374.541106422472</v>
      </c>
      <c r="AI1405">
        <f t="shared" si="413"/>
        <v>22484.648628183397</v>
      </c>
      <c r="AJ1405" s="14">
        <f t="shared" si="414"/>
        <v>2110.107521760925</v>
      </c>
      <c r="AK1405" s="14">
        <f t="shared" si="419"/>
        <v>167399.03257552831</v>
      </c>
      <c r="AL1405">
        <f t="shared" si="415"/>
        <v>1.103565891901034</v>
      </c>
      <c r="AM1405">
        <f t="shared" si="421"/>
        <v>7.7902486388755406E-3</v>
      </c>
      <c r="AN1405" s="15">
        <f t="shared" si="416"/>
        <v>1</v>
      </c>
    </row>
    <row r="1406" spans="1:40" s="9" customFormat="1" x14ac:dyDescent="0.25">
      <c r="A1406" s="7">
        <v>41564</v>
      </c>
      <c r="B1406" s="7">
        <v>41578</v>
      </c>
      <c r="C1406" t="s">
        <v>15</v>
      </c>
      <c r="D1406">
        <v>6000</v>
      </c>
      <c r="E1406">
        <v>70</v>
      </c>
      <c r="F1406">
        <v>71</v>
      </c>
      <c r="G1406">
        <v>47.9</v>
      </c>
      <c r="H1406">
        <v>63.95</v>
      </c>
      <c r="I1406" t="s">
        <v>16</v>
      </c>
      <c r="J1406">
        <v>184.5</v>
      </c>
      <c r="K1406">
        <v>185</v>
      </c>
      <c r="L1406">
        <v>125.1</v>
      </c>
      <c r="M1406">
        <v>132.4</v>
      </c>
      <c r="N1406">
        <v>6045.85</v>
      </c>
      <c r="O1406">
        <v>321.85000000000002</v>
      </c>
      <c r="P1406">
        <f>VLOOKUP($A1406,Sheet2!$A:$E,2,0)</f>
        <v>6098.5</v>
      </c>
      <c r="Q1406">
        <f>VLOOKUP($A1406,Sheet2!$A:$E,3,0)</f>
        <v>6110.75</v>
      </c>
      <c r="R1406">
        <f>VLOOKUP($A1406,Sheet2!$A:$E,4,0)</f>
        <v>6032.55</v>
      </c>
      <c r="S1406">
        <f>VLOOKUP($A1406,Sheet2!$A:$E,5,0)</f>
        <v>6045.85</v>
      </c>
      <c r="T1406">
        <f t="shared" si="403"/>
        <v>74.25</v>
      </c>
      <c r="U1406">
        <f t="shared" si="404"/>
        <v>71</v>
      </c>
      <c r="V1406">
        <f t="shared" si="405"/>
        <v>125.1</v>
      </c>
      <c r="W1406">
        <f t="shared" si="406"/>
        <v>158.64999999999964</v>
      </c>
      <c r="X1406" s="8">
        <f t="shared" si="407"/>
        <v>254.5</v>
      </c>
      <c r="Y1406" s="9">
        <f t="shared" si="408"/>
        <v>259.25</v>
      </c>
      <c r="Z1406" s="9">
        <f t="shared" si="409"/>
        <v>196.1</v>
      </c>
      <c r="AA1406" s="9">
        <f t="shared" si="410"/>
        <v>196.35000000000002</v>
      </c>
      <c r="AB1406">
        <f>IF(Z1406/X1406&lt;'model parameter'!$B$2,'model parameter'!$B$2,IF(Y1406/X1406&gt;'model parameter'!$B$1,'model parameter'!$B$1,AA1406/X1406))</f>
        <v>0.77151277013752462</v>
      </c>
      <c r="AC1406" s="9">
        <f t="shared" si="420"/>
        <v>250.77201955726653</v>
      </c>
      <c r="AD1406">
        <f t="shared" si="418"/>
        <v>17.935483796145263</v>
      </c>
      <c r="AE1406" s="9">
        <f>WEEKDAY(A1406)</f>
        <v>5</v>
      </c>
      <c r="AF1406">
        <f t="shared" si="417"/>
        <v>0.77053045186640468</v>
      </c>
      <c r="AG1406">
        <f t="shared" si="411"/>
        <v>1.0186640471512771</v>
      </c>
      <c r="AH1406" s="14">
        <f t="shared" si="412"/>
        <v>19147.47072925575</v>
      </c>
      <c r="AI1406">
        <f t="shared" si="413"/>
        <v>14668.3304425237</v>
      </c>
      <c r="AJ1406" s="14">
        <f t="shared" si="414"/>
        <v>-4479.1402867320503</v>
      </c>
      <c r="AK1406" s="14">
        <f t="shared" si="419"/>
        <v>162919.89228879625</v>
      </c>
      <c r="AL1406">
        <f t="shared" si="415"/>
        <v>0.76607143836035252</v>
      </c>
      <c r="AM1406" s="9">
        <f t="shared" si="421"/>
        <v>5.9678869799681634E-3</v>
      </c>
      <c r="AN1406" s="15">
        <f t="shared" si="416"/>
        <v>0</v>
      </c>
    </row>
    <row r="1407" spans="1:40" x14ac:dyDescent="0.25">
      <c r="A1407" s="2">
        <v>41565</v>
      </c>
      <c r="B1407" s="2">
        <v>41578</v>
      </c>
      <c r="C1407" t="s">
        <v>15</v>
      </c>
      <c r="D1407">
        <v>6000</v>
      </c>
      <c r="E1407">
        <v>50.3</v>
      </c>
      <c r="F1407">
        <v>57.85</v>
      </c>
      <c r="G1407">
        <v>21.6</v>
      </c>
      <c r="H1407">
        <v>23</v>
      </c>
      <c r="I1407" t="s">
        <v>16</v>
      </c>
      <c r="J1407">
        <v>149.9</v>
      </c>
      <c r="K1407">
        <v>241.6</v>
      </c>
      <c r="L1407">
        <v>142.85</v>
      </c>
      <c r="M1407">
        <v>230.4</v>
      </c>
      <c r="N1407">
        <v>6189.35</v>
      </c>
      <c r="O1407">
        <v>321.85000000000002</v>
      </c>
      <c r="P1407">
        <f>VLOOKUP($A1407,Sheet2!$A:$E,2,0)</f>
        <v>6070.9</v>
      </c>
      <c r="Q1407">
        <f>VLOOKUP($A1407,Sheet2!$A:$E,3,0)</f>
        <v>6201.45</v>
      </c>
      <c r="R1407">
        <f>VLOOKUP($A1407,Sheet2!$A:$E,4,0)</f>
        <v>6070.9</v>
      </c>
      <c r="S1407">
        <f>VLOOKUP($A1407,Sheet2!$A:$E,5,0)</f>
        <v>6189.35</v>
      </c>
      <c r="T1407">
        <f t="shared" si="403"/>
        <v>40.150000000000546</v>
      </c>
      <c r="U1407">
        <f t="shared" si="404"/>
        <v>57.85</v>
      </c>
      <c r="V1407">
        <f t="shared" si="405"/>
        <v>142.85</v>
      </c>
      <c r="W1407">
        <f t="shared" si="406"/>
        <v>223.05000000000018</v>
      </c>
      <c r="X1407" s="5">
        <f t="shared" si="407"/>
        <v>200.2</v>
      </c>
      <c r="Y1407">
        <f t="shared" si="408"/>
        <v>281.75000000000057</v>
      </c>
      <c r="Z1407">
        <f t="shared" si="409"/>
        <v>200.2</v>
      </c>
      <c r="AA1407">
        <f t="shared" si="410"/>
        <v>253.4</v>
      </c>
      <c r="AB1407">
        <f>IF(Z1407/X1407&lt;'model parameter'!$B$2,'model parameter'!$B$2,IF(Y1407/X1407&gt;'model parameter'!$B$1,'model parameter'!$B$1,AA1407/X1407))</f>
        <v>1.1100000000000001</v>
      </c>
      <c r="AC1407">
        <f t="shared" si="420"/>
        <v>278.3569417085659</v>
      </c>
      <c r="AD1407">
        <f t="shared" si="418"/>
        <v>18.045483796145263</v>
      </c>
      <c r="AF1407">
        <f t="shared" si="417"/>
        <v>1</v>
      </c>
      <c r="AG1407">
        <f t="shared" si="411"/>
        <v>1.4073426573426602</v>
      </c>
      <c r="AH1407" s="14">
        <f t="shared" si="412"/>
        <v>15072.2461738947</v>
      </c>
      <c r="AI1407">
        <f t="shared" si="413"/>
        <v>16607.317858799765</v>
      </c>
      <c r="AJ1407" s="14">
        <f t="shared" si="414"/>
        <v>1535.0716849050641</v>
      </c>
      <c r="AK1407" s="14">
        <f t="shared" si="419"/>
        <v>164454.96397370132</v>
      </c>
      <c r="AL1407">
        <f t="shared" si="415"/>
        <v>1.1018475724981076</v>
      </c>
      <c r="AM1407">
        <f t="shared" si="421"/>
        <v>6.5757017818209836E-3</v>
      </c>
      <c r="AN1407" s="15">
        <f t="shared" si="416"/>
        <v>0</v>
      </c>
    </row>
    <row r="1408" spans="1:40" x14ac:dyDescent="0.25">
      <c r="A1408" s="2">
        <v>41568</v>
      </c>
      <c r="B1408" s="2">
        <v>41578</v>
      </c>
      <c r="C1408" t="s">
        <v>15</v>
      </c>
      <c r="D1408">
        <v>6000</v>
      </c>
      <c r="E1408">
        <v>20</v>
      </c>
      <c r="F1408">
        <v>24.6</v>
      </c>
      <c r="G1408">
        <v>14.85</v>
      </c>
      <c r="H1408">
        <v>16.55</v>
      </c>
      <c r="I1408" t="s">
        <v>16</v>
      </c>
      <c r="J1408">
        <v>233.1</v>
      </c>
      <c r="K1408">
        <v>253</v>
      </c>
      <c r="L1408">
        <v>203.15</v>
      </c>
      <c r="M1408">
        <v>241.5</v>
      </c>
      <c r="N1408">
        <v>6204.95</v>
      </c>
      <c r="O1408">
        <v>321.85000000000002</v>
      </c>
      <c r="P1408">
        <f>VLOOKUP($A1408,Sheet2!$A:$E,2,0)</f>
        <v>6202</v>
      </c>
      <c r="Q1408">
        <f>VLOOKUP($A1408,Sheet2!$A:$E,3,0)</f>
        <v>6218.95</v>
      </c>
      <c r="R1408">
        <f>VLOOKUP($A1408,Sheet2!$A:$E,4,0)</f>
        <v>6163.3</v>
      </c>
      <c r="S1408">
        <f>VLOOKUP($A1408,Sheet2!$A:$E,5,0)</f>
        <v>6204.95</v>
      </c>
      <c r="T1408">
        <f t="shared" si="403"/>
        <v>34.050000000000182</v>
      </c>
      <c r="U1408">
        <f t="shared" si="404"/>
        <v>24.6</v>
      </c>
      <c r="V1408">
        <f t="shared" si="405"/>
        <v>203.15</v>
      </c>
      <c r="W1408">
        <f t="shared" si="406"/>
        <v>233.80000000000018</v>
      </c>
      <c r="X1408" s="5">
        <f t="shared" si="407"/>
        <v>253.1</v>
      </c>
      <c r="Y1408">
        <f t="shared" si="408"/>
        <v>287.05000000000018</v>
      </c>
      <c r="Z1408">
        <f t="shared" si="409"/>
        <v>227.75</v>
      </c>
      <c r="AA1408">
        <f t="shared" si="410"/>
        <v>258.05</v>
      </c>
      <c r="AB1408">
        <f>IF(Z1408/X1408&lt;'model parameter'!$B$2,'model parameter'!$B$2,IF(Y1408/X1408&gt;'model parameter'!$B$1,'model parameter'!$B$1,AA1408/X1408))</f>
        <v>1.1100000000000001</v>
      </c>
      <c r="AC1408">
        <f t="shared" si="420"/>
        <v>308.97620529650817</v>
      </c>
      <c r="AD1408">
        <f t="shared" si="418"/>
        <v>18.155483796145262</v>
      </c>
      <c r="AF1408">
        <f t="shared" si="417"/>
        <v>0.89984195969972347</v>
      </c>
      <c r="AG1408">
        <f t="shared" si="411"/>
        <v>1.1341367048597399</v>
      </c>
      <c r="AH1408" s="14">
        <f t="shared" si="412"/>
        <v>19042.400482892848</v>
      </c>
      <c r="AI1408">
        <f t="shared" si="413"/>
        <v>21008.036863759342</v>
      </c>
      <c r="AJ1408" s="14">
        <f t="shared" si="414"/>
        <v>1965.6363808664937</v>
      </c>
      <c r="AK1408" s="14">
        <f t="shared" si="419"/>
        <v>166420.60035456781</v>
      </c>
      <c r="AL1408">
        <f t="shared" si="415"/>
        <v>1.1032241908068452</v>
      </c>
      <c r="AM1408">
        <f t="shared" si="421"/>
        <v>7.2544732772365844E-3</v>
      </c>
      <c r="AN1408" s="15">
        <f t="shared" si="416"/>
        <v>1</v>
      </c>
    </row>
    <row r="1409" spans="1:40" x14ac:dyDescent="0.25">
      <c r="A1409" s="2">
        <v>41569</v>
      </c>
      <c r="B1409" s="2">
        <v>41578</v>
      </c>
      <c r="C1409" t="s">
        <v>15</v>
      </c>
      <c r="D1409">
        <v>6000</v>
      </c>
      <c r="E1409">
        <v>18.899999999999999</v>
      </c>
      <c r="F1409">
        <v>19.75</v>
      </c>
      <c r="G1409">
        <v>13.3</v>
      </c>
      <c r="H1409">
        <v>14</v>
      </c>
      <c r="I1409" t="s">
        <v>16</v>
      </c>
      <c r="J1409">
        <v>223.3</v>
      </c>
      <c r="K1409">
        <v>247.25</v>
      </c>
      <c r="L1409">
        <v>213.6</v>
      </c>
      <c r="M1409">
        <v>233.1</v>
      </c>
      <c r="N1409">
        <v>6202.8</v>
      </c>
      <c r="O1409">
        <v>321.85000000000002</v>
      </c>
      <c r="P1409">
        <f>VLOOKUP($A1409,Sheet2!$A:$E,2,0)</f>
        <v>6192.3</v>
      </c>
      <c r="Q1409">
        <f>VLOOKUP($A1409,Sheet2!$A:$E,3,0)</f>
        <v>6220.1</v>
      </c>
      <c r="R1409">
        <f>VLOOKUP($A1409,Sheet2!$A:$E,4,0)</f>
        <v>6181.8</v>
      </c>
      <c r="S1409">
        <f>VLOOKUP($A1409,Sheet2!$A:$E,5,0)</f>
        <v>6202.8</v>
      </c>
      <c r="T1409">
        <f t="shared" si="403"/>
        <v>27.149999999999636</v>
      </c>
      <c r="U1409">
        <f t="shared" si="404"/>
        <v>19.75</v>
      </c>
      <c r="V1409">
        <f t="shared" si="405"/>
        <v>213.6</v>
      </c>
      <c r="W1409">
        <f t="shared" si="406"/>
        <v>233.40000000000055</v>
      </c>
      <c r="X1409" s="5">
        <f t="shared" si="407"/>
        <v>242.20000000000002</v>
      </c>
      <c r="Y1409">
        <f t="shared" si="408"/>
        <v>274.39999999999964</v>
      </c>
      <c r="Z1409">
        <f t="shared" si="409"/>
        <v>233.35</v>
      </c>
      <c r="AA1409">
        <f t="shared" si="410"/>
        <v>247.1</v>
      </c>
      <c r="AB1409">
        <f>IF(Z1409/X1409&lt;'model parameter'!$B$2,'model parameter'!$B$2,IF(Y1409/X1409&gt;'model parameter'!$B$1,'model parameter'!$B$1,AA1409/X1409))</f>
        <v>1.1100000000000001</v>
      </c>
      <c r="AC1409">
        <f t="shared" si="420"/>
        <v>342.96358787912408</v>
      </c>
      <c r="AD1409">
        <f t="shared" si="418"/>
        <v>18.265483796145261</v>
      </c>
      <c r="AF1409">
        <f t="shared" si="417"/>
        <v>0.96345995045416999</v>
      </c>
      <c r="AG1409">
        <f t="shared" si="411"/>
        <v>1.132947976878611</v>
      </c>
      <c r="AH1409" s="14">
        <f t="shared" si="412"/>
        <v>18224.353564781701</v>
      </c>
      <c r="AI1409">
        <f t="shared" si="413"/>
        <v>20101.272456310202</v>
      </c>
      <c r="AJ1409" s="14">
        <f t="shared" si="414"/>
        <v>1876.9188915285013</v>
      </c>
      <c r="AK1409" s="14">
        <f t="shared" si="419"/>
        <v>168297.51924609632</v>
      </c>
      <c r="AL1409">
        <f t="shared" si="415"/>
        <v>1.1029896004188384</v>
      </c>
      <c r="AM1409">
        <f t="shared" si="421"/>
        <v>8.0016085813083213E-3</v>
      </c>
      <c r="AN1409" s="15">
        <f t="shared" si="416"/>
        <v>0</v>
      </c>
    </row>
    <row r="1410" spans="1:40" x14ac:dyDescent="0.25">
      <c r="A1410" s="2">
        <v>41570</v>
      </c>
      <c r="B1410" s="2">
        <v>41578</v>
      </c>
      <c r="C1410" t="s">
        <v>15</v>
      </c>
      <c r="D1410">
        <v>6000</v>
      </c>
      <c r="E1410">
        <v>11</v>
      </c>
      <c r="F1410">
        <v>28.7</v>
      </c>
      <c r="G1410">
        <v>11</v>
      </c>
      <c r="H1410">
        <v>14.65</v>
      </c>
      <c r="I1410" t="s">
        <v>16</v>
      </c>
      <c r="J1410">
        <v>230</v>
      </c>
      <c r="K1410">
        <v>236.85</v>
      </c>
      <c r="L1410">
        <v>152.1</v>
      </c>
      <c r="M1410">
        <v>201.35</v>
      </c>
      <c r="N1410">
        <v>6178.35</v>
      </c>
      <c r="O1410">
        <v>321.85000000000002</v>
      </c>
      <c r="P1410">
        <f>VLOOKUP($A1410,Sheet2!$A:$E,2,0)</f>
        <v>6209.55</v>
      </c>
      <c r="Q1410">
        <f>VLOOKUP($A1410,Sheet2!$A:$E,3,0)</f>
        <v>6217.95</v>
      </c>
      <c r="R1410">
        <f>VLOOKUP($A1410,Sheet2!$A:$E,4,0)</f>
        <v>6116.6</v>
      </c>
      <c r="S1410">
        <f>VLOOKUP($A1410,Sheet2!$A:$E,5,0)</f>
        <v>6178.35</v>
      </c>
      <c r="T1410">
        <f t="shared" si="403"/>
        <v>18.900000000000546</v>
      </c>
      <c r="U1410">
        <f t="shared" si="404"/>
        <v>28.7</v>
      </c>
      <c r="V1410">
        <f t="shared" si="405"/>
        <v>152.1</v>
      </c>
      <c r="W1410">
        <f t="shared" si="406"/>
        <v>228.94999999999982</v>
      </c>
      <c r="X1410" s="5">
        <f t="shared" si="407"/>
        <v>241</v>
      </c>
      <c r="Y1410">
        <f t="shared" si="408"/>
        <v>255.75000000000054</v>
      </c>
      <c r="Z1410">
        <f t="shared" si="409"/>
        <v>180.79999999999998</v>
      </c>
      <c r="AA1410">
        <f t="shared" si="410"/>
        <v>216</v>
      </c>
      <c r="AB1410">
        <f>IF(Z1410/X1410&lt;'model parameter'!$B$2,'model parameter'!$B$2,IF(Y1410/X1410&gt;'model parameter'!$B$1,'model parameter'!$B$1,AA1410/X1410))</f>
        <v>0.89626556016597514</v>
      </c>
      <c r="AC1410">
        <f t="shared" si="420"/>
        <v>307.38645220701579</v>
      </c>
      <c r="AD1410">
        <f t="shared" si="418"/>
        <v>18.161749356311237</v>
      </c>
      <c r="AF1410">
        <f t="shared" si="417"/>
        <v>0.75020746887966794</v>
      </c>
      <c r="AG1410">
        <f t="shared" si="411"/>
        <v>1.0612033195020769</v>
      </c>
      <c r="AH1410" s="14">
        <f t="shared" si="412"/>
        <v>18134.293353613499</v>
      </c>
      <c r="AI1410">
        <f t="shared" si="413"/>
        <v>16141.007573391998</v>
      </c>
      <c r="AJ1410" s="14">
        <f t="shared" si="414"/>
        <v>-1993.2857802215003</v>
      </c>
      <c r="AK1410" s="14">
        <f t="shared" si="419"/>
        <v>166304.2334658748</v>
      </c>
      <c r="AL1410">
        <f t="shared" si="415"/>
        <v>0.89008197113871479</v>
      </c>
      <c r="AM1410">
        <f t="shared" si="421"/>
        <v>7.1220875383313656E-3</v>
      </c>
      <c r="AN1410" s="15">
        <f t="shared" si="416"/>
        <v>0</v>
      </c>
    </row>
    <row r="1411" spans="1:40" x14ac:dyDescent="0.25">
      <c r="A1411" s="2">
        <v>41571</v>
      </c>
      <c r="B1411" s="2">
        <v>41578</v>
      </c>
      <c r="C1411" t="s">
        <v>15</v>
      </c>
      <c r="D1411">
        <v>6000</v>
      </c>
      <c r="E1411">
        <v>18</v>
      </c>
      <c r="F1411">
        <v>22.7</v>
      </c>
      <c r="G1411">
        <v>8.35</v>
      </c>
      <c r="H1411">
        <v>14.85</v>
      </c>
      <c r="I1411" t="s">
        <v>16</v>
      </c>
      <c r="J1411">
        <v>197.05</v>
      </c>
      <c r="K1411">
        <v>272.05</v>
      </c>
      <c r="L1411">
        <v>165.35</v>
      </c>
      <c r="M1411">
        <v>184.9</v>
      </c>
      <c r="N1411">
        <v>6164.35</v>
      </c>
      <c r="O1411">
        <v>321.85000000000002</v>
      </c>
      <c r="P1411">
        <f>VLOOKUP($A1411,Sheet2!$A:$E,2,0)</f>
        <v>6162.8</v>
      </c>
      <c r="Q1411">
        <f>VLOOKUP($A1411,Sheet2!$A:$E,3,0)</f>
        <v>6252.45</v>
      </c>
      <c r="R1411">
        <f>VLOOKUP($A1411,Sheet2!$A:$E,4,0)</f>
        <v>6142.95</v>
      </c>
      <c r="S1411">
        <f>VLOOKUP($A1411,Sheet2!$A:$E,5,0)</f>
        <v>6164.35</v>
      </c>
      <c r="T1411">
        <f t="shared" ref="T1411:T1474" si="422">MAX(K1411+D1411-Q1411,0,G1411)</f>
        <v>19.600000000000364</v>
      </c>
      <c r="U1411">
        <f t="shared" ref="U1411:U1474" si="423">MIN(MAX(L1411+D1411-R1411,0),F1411)</f>
        <v>22.400000000000546</v>
      </c>
      <c r="V1411">
        <f t="shared" ref="V1411:V1474" si="424">MAX(L1411,F1411+R1411-D1411)</f>
        <v>165.64999999999964</v>
      </c>
      <c r="W1411">
        <f t="shared" ref="W1411:W1474" si="425">MIN(K1411,G1411+Q1411-D1411)</f>
        <v>260.80000000000018</v>
      </c>
      <c r="X1411" s="5">
        <f t="shared" ref="X1411:X1474" si="426">E1411+J1411</f>
        <v>215.05</v>
      </c>
      <c r="Y1411">
        <f t="shared" ref="Y1411:Y1474" si="427">MAX(T1411+K1411,U1411+L1411,V1411+F1411,W1411+G1411,X1411,AA1411)</f>
        <v>291.65000000000038</v>
      </c>
      <c r="Z1411">
        <f t="shared" ref="Z1411:Z1474" si="428">MIN(T1411+K1411,U1411+L1411,V1411+F1411,W1411+G1411,X1411,AA1411)</f>
        <v>187.75000000000054</v>
      </c>
      <c r="AA1411">
        <f t="shared" ref="AA1411:AA1474" si="429">H1411+M1411</f>
        <v>199.75</v>
      </c>
      <c r="AB1411">
        <f>IF(Z1411/X1411&lt;'model parameter'!$B$2,'model parameter'!$B$2,IF(Y1411/X1411&gt;'model parameter'!$B$1,'model parameter'!$B$1,AA1411/X1411))</f>
        <v>1.1100000000000001</v>
      </c>
      <c r="AC1411">
        <f t="shared" si="420"/>
        <v>341.19896194978759</v>
      </c>
      <c r="AD1411">
        <f t="shared" si="418"/>
        <v>18.271749356311236</v>
      </c>
      <c r="AF1411">
        <f t="shared" si="417"/>
        <v>0.87305277842362483</v>
      </c>
      <c r="AG1411">
        <f t="shared" ref="AG1411:AG1474" si="430">Y1411/X1411</f>
        <v>1.3561962334340867</v>
      </c>
      <c r="AH1411" s="14">
        <f t="shared" ref="AH1411:AH1474" si="431">(75*X1411+20*2*1.18+0.00055*75*X1411*1.18)*1.00002</f>
        <v>16186.741287101175</v>
      </c>
      <c r="AI1411">
        <f t="shared" ref="AI1411:AI1474" si="432">(AB1411*X1411*75-20*2*1.18-0.0006*75*X1411*1.18*AB1411)*(1-0.00002)</f>
        <v>17842.680377205241</v>
      </c>
      <c r="AJ1411" s="14">
        <f t="shared" ref="AJ1411:AJ1474" si="433">AI1411-AH1411</f>
        <v>1655.9390901040661</v>
      </c>
      <c r="AK1411" s="14">
        <f t="shared" si="419"/>
        <v>167960.17255597888</v>
      </c>
      <c r="AL1411">
        <f t="shared" ref="AL1411:AL1474" si="434">AI1411/AH1411</f>
        <v>1.1023021904615009</v>
      </c>
      <c r="AM1411">
        <f t="shared" si="421"/>
        <v>7.8506926941612227E-3</v>
      </c>
      <c r="AN1411" s="15">
        <f t="shared" ref="AN1411:AN1474" si="435">IF(AND(Y1411/X1411&gt;1.1,Z1411/X1411&lt;0.9),1,0)</f>
        <v>1</v>
      </c>
    </row>
    <row r="1412" spans="1:40" x14ac:dyDescent="0.25">
      <c r="A1412" s="2">
        <v>41572</v>
      </c>
      <c r="B1412" s="2">
        <v>41578</v>
      </c>
      <c r="C1412" t="s">
        <v>15</v>
      </c>
      <c r="D1412">
        <v>6000</v>
      </c>
      <c r="E1412">
        <v>20</v>
      </c>
      <c r="F1412">
        <v>20</v>
      </c>
      <c r="G1412">
        <v>9.9</v>
      </c>
      <c r="H1412">
        <v>13</v>
      </c>
      <c r="I1412" t="s">
        <v>16</v>
      </c>
      <c r="J1412">
        <v>177.4</v>
      </c>
      <c r="K1412">
        <v>195</v>
      </c>
      <c r="L1412">
        <v>146</v>
      </c>
      <c r="M1412">
        <v>164.65</v>
      </c>
      <c r="N1412">
        <v>6144.9</v>
      </c>
      <c r="O1412">
        <v>321.85000000000002</v>
      </c>
      <c r="P1412">
        <f>VLOOKUP($A1412,Sheet2!$A:$E,2,0)</f>
        <v>6154</v>
      </c>
      <c r="Q1412">
        <f>VLOOKUP($A1412,Sheet2!$A:$E,3,0)</f>
        <v>6174.75</v>
      </c>
      <c r="R1412">
        <f>VLOOKUP($A1412,Sheet2!$A:$E,4,0)</f>
        <v>6125.95</v>
      </c>
      <c r="S1412">
        <f>VLOOKUP($A1412,Sheet2!$A:$E,5,0)</f>
        <v>6144.9</v>
      </c>
      <c r="T1412">
        <f t="shared" si="422"/>
        <v>20.25</v>
      </c>
      <c r="U1412">
        <f t="shared" si="423"/>
        <v>20</v>
      </c>
      <c r="V1412">
        <f t="shared" si="424"/>
        <v>146</v>
      </c>
      <c r="W1412">
        <f t="shared" si="425"/>
        <v>184.64999999999964</v>
      </c>
      <c r="X1412" s="5">
        <f t="shared" si="426"/>
        <v>197.4</v>
      </c>
      <c r="Y1412">
        <f t="shared" si="427"/>
        <v>215.25</v>
      </c>
      <c r="Z1412">
        <f t="shared" si="428"/>
        <v>166</v>
      </c>
      <c r="AA1412">
        <f t="shared" si="429"/>
        <v>177.65</v>
      </c>
      <c r="AB1412">
        <f>IF(Z1412/X1412&lt;'model parameter'!$B$2,'model parameter'!$B$2,IF(Y1412/X1412&gt;'model parameter'!$B$1,'model parameter'!$B$1,AA1412/X1412))</f>
        <v>0.8999493414387032</v>
      </c>
      <c r="AC1412">
        <f t="shared" si="420"/>
        <v>307.06178110628048</v>
      </c>
      <c r="AD1412">
        <f t="shared" si="418"/>
        <v>18.171698697749939</v>
      </c>
      <c r="AF1412">
        <f t="shared" ref="AF1412:AF1475" si="436">Z1412/X1412</f>
        <v>0.84093211752786223</v>
      </c>
      <c r="AG1412">
        <f t="shared" si="430"/>
        <v>1.0904255319148937</v>
      </c>
      <c r="AH1412" s="14">
        <f t="shared" si="431"/>
        <v>14862.1056811689</v>
      </c>
      <c r="AI1412">
        <f t="shared" si="432"/>
        <v>13266.8514426643</v>
      </c>
      <c r="AJ1412" s="14">
        <f t="shared" si="433"/>
        <v>-1595.2542385045999</v>
      </c>
      <c r="AK1412" s="14">
        <f t="shared" si="419"/>
        <v>166364.91831747428</v>
      </c>
      <c r="AL1412">
        <f t="shared" si="434"/>
        <v>0.89266297301829345</v>
      </c>
      <c r="AM1412">
        <f t="shared" si="421"/>
        <v>7.008022680622953E-3</v>
      </c>
      <c r="AN1412" s="15">
        <f t="shared" si="435"/>
        <v>0</v>
      </c>
    </row>
    <row r="1413" spans="1:40" x14ac:dyDescent="0.25">
      <c r="A1413" s="2">
        <v>41575</v>
      </c>
      <c r="B1413" s="2">
        <v>41578</v>
      </c>
      <c r="C1413" t="s">
        <v>15</v>
      </c>
      <c r="D1413">
        <v>6000</v>
      </c>
      <c r="E1413">
        <v>9.9</v>
      </c>
      <c r="F1413">
        <v>20</v>
      </c>
      <c r="G1413">
        <v>8.5</v>
      </c>
      <c r="H1413">
        <v>18</v>
      </c>
      <c r="I1413" t="s">
        <v>16</v>
      </c>
      <c r="J1413">
        <v>172.3</v>
      </c>
      <c r="K1413">
        <v>183.15</v>
      </c>
      <c r="L1413">
        <v>116.05</v>
      </c>
      <c r="M1413">
        <v>121.8</v>
      </c>
      <c r="N1413">
        <v>6101.1</v>
      </c>
      <c r="O1413">
        <v>321.85000000000002</v>
      </c>
      <c r="P1413">
        <f>VLOOKUP($A1413,Sheet2!$A:$E,2,0)</f>
        <v>6155.1</v>
      </c>
      <c r="Q1413">
        <f>VLOOKUP($A1413,Sheet2!$A:$E,3,0)</f>
        <v>6168.75</v>
      </c>
      <c r="R1413">
        <f>VLOOKUP($A1413,Sheet2!$A:$E,4,0)</f>
        <v>6094.1</v>
      </c>
      <c r="S1413">
        <f>VLOOKUP($A1413,Sheet2!$A:$E,5,0)</f>
        <v>6101.1</v>
      </c>
      <c r="T1413">
        <f t="shared" si="422"/>
        <v>14.399999999999636</v>
      </c>
      <c r="U1413">
        <f t="shared" si="423"/>
        <v>20</v>
      </c>
      <c r="V1413">
        <f t="shared" si="424"/>
        <v>116.05</v>
      </c>
      <c r="W1413">
        <f t="shared" si="425"/>
        <v>177.25</v>
      </c>
      <c r="X1413" s="5">
        <f t="shared" si="426"/>
        <v>182.20000000000002</v>
      </c>
      <c r="Y1413">
        <f t="shared" si="427"/>
        <v>197.54999999999964</v>
      </c>
      <c r="Z1413">
        <f t="shared" si="428"/>
        <v>136.05000000000001</v>
      </c>
      <c r="AA1413">
        <f t="shared" si="429"/>
        <v>139.80000000000001</v>
      </c>
      <c r="AB1413">
        <f>IF(Z1413/X1413&lt;'model parameter'!$B$2,'model parameter'!$B$2,IF(Y1413/X1413&gt;'model parameter'!$B$1,'model parameter'!$B$1,AA1413/X1413))</f>
        <v>0.76728869374313935</v>
      </c>
      <c r="AC1413">
        <f t="shared" si="420"/>
        <v>235.60503292347974</v>
      </c>
      <c r="AD1413">
        <f t="shared" ref="AD1413:AD1476" si="437">(AB1413-1)+AD1412</f>
        <v>17.938987391493079</v>
      </c>
      <c r="AF1413">
        <f t="shared" si="436"/>
        <v>0.74670691547749724</v>
      </c>
      <c r="AG1413">
        <f t="shared" si="430"/>
        <v>1.0842480790340265</v>
      </c>
      <c r="AH1413" s="14">
        <f t="shared" si="431"/>
        <v>13721.343006371702</v>
      </c>
      <c r="AI1413">
        <f t="shared" si="432"/>
        <v>10430.168012467599</v>
      </c>
      <c r="AJ1413" s="14">
        <f t="shared" si="433"/>
        <v>-3291.1749939041038</v>
      </c>
      <c r="AK1413" s="14">
        <f t="shared" ref="AK1413:AK1476" si="438">AJ1413+AK1412</f>
        <v>163073.74332357018</v>
      </c>
      <c r="AL1413">
        <f t="shared" si="434"/>
        <v>0.76014191960832123</v>
      </c>
      <c r="AM1413">
        <f t="shared" si="421"/>
        <v>5.3270918131073843E-3</v>
      </c>
      <c r="AN1413" s="15">
        <f t="shared" si="435"/>
        <v>0</v>
      </c>
    </row>
    <row r="1414" spans="1:40" x14ac:dyDescent="0.25">
      <c r="A1414" s="2">
        <v>41576</v>
      </c>
      <c r="B1414" s="2">
        <v>41578</v>
      </c>
      <c r="C1414" t="s">
        <v>15</v>
      </c>
      <c r="D1414">
        <v>6000</v>
      </c>
      <c r="E1414">
        <v>17.7</v>
      </c>
      <c r="F1414">
        <v>21.9</v>
      </c>
      <c r="G1414">
        <v>1.8</v>
      </c>
      <c r="H1414">
        <v>2.1</v>
      </c>
      <c r="I1414" t="s">
        <v>16</v>
      </c>
      <c r="J1414">
        <v>121.5</v>
      </c>
      <c r="K1414">
        <v>237.7</v>
      </c>
      <c r="L1414">
        <v>100</v>
      </c>
      <c r="M1414">
        <v>226.25</v>
      </c>
      <c r="N1414">
        <v>6220.9</v>
      </c>
      <c r="O1414">
        <v>321.85000000000002</v>
      </c>
      <c r="P1414">
        <f>VLOOKUP($A1414,Sheet2!$A:$E,2,0)</f>
        <v>6107.55</v>
      </c>
      <c r="Q1414">
        <f>VLOOKUP($A1414,Sheet2!$A:$E,3,0)</f>
        <v>6228.05</v>
      </c>
      <c r="R1414">
        <f>VLOOKUP($A1414,Sheet2!$A:$E,4,0)</f>
        <v>6079.2</v>
      </c>
      <c r="S1414">
        <f>VLOOKUP($A1414,Sheet2!$A:$E,5,0)</f>
        <v>6220.9</v>
      </c>
      <c r="T1414">
        <f t="shared" si="422"/>
        <v>9.6499999999996362</v>
      </c>
      <c r="U1414">
        <f t="shared" si="423"/>
        <v>20.800000000000182</v>
      </c>
      <c r="V1414">
        <f t="shared" si="424"/>
        <v>101.09999999999945</v>
      </c>
      <c r="W1414">
        <f t="shared" si="425"/>
        <v>229.85000000000036</v>
      </c>
      <c r="X1414" s="5">
        <f t="shared" si="426"/>
        <v>139.19999999999999</v>
      </c>
      <c r="Y1414">
        <f t="shared" si="427"/>
        <v>247.34999999999962</v>
      </c>
      <c r="Z1414">
        <f t="shared" si="428"/>
        <v>120.80000000000018</v>
      </c>
      <c r="AA1414">
        <f t="shared" si="429"/>
        <v>228.35</v>
      </c>
      <c r="AB1414">
        <f>IF(Z1414/X1414&lt;'model parameter'!$B$2,'model parameter'!$B$2,IF(Y1414/X1414&gt;'model parameter'!$B$1,'model parameter'!$B$1,AA1414/X1414))</f>
        <v>1.1100000000000001</v>
      </c>
      <c r="AC1414">
        <f t="shared" ref="AC1414:AC1477" si="439">AB1414*AC1413</f>
        <v>261.52158654506252</v>
      </c>
      <c r="AD1414">
        <f t="shared" si="437"/>
        <v>18.048987391493078</v>
      </c>
      <c r="AF1414">
        <f t="shared" si="436"/>
        <v>0.86781609195402432</v>
      </c>
      <c r="AG1414">
        <f t="shared" si="430"/>
        <v>1.7769396551724113</v>
      </c>
      <c r="AH1414" s="14">
        <f t="shared" si="431"/>
        <v>10494.1854395112</v>
      </c>
      <c r="AI1414">
        <f t="shared" si="432"/>
        <v>11532.764752891742</v>
      </c>
      <c r="AJ1414" s="14">
        <f t="shared" si="433"/>
        <v>1038.5793133805419</v>
      </c>
      <c r="AK1414" s="14">
        <f t="shared" si="438"/>
        <v>164112.3226369507</v>
      </c>
      <c r="AL1414">
        <f t="shared" si="434"/>
        <v>1.0989671203512597</v>
      </c>
      <c r="AM1414">
        <f t="shared" ref="AM1414:AM1477" si="440">AL1414*AM1413</f>
        <v>5.8542987496973927E-3</v>
      </c>
      <c r="AN1414" s="15">
        <f t="shared" si="435"/>
        <v>1</v>
      </c>
    </row>
    <row r="1415" spans="1:40" x14ac:dyDescent="0.25">
      <c r="A1415" s="2">
        <v>41577</v>
      </c>
      <c r="B1415" s="2">
        <v>41578</v>
      </c>
      <c r="C1415" t="s">
        <v>15</v>
      </c>
      <c r="D1415">
        <v>6000</v>
      </c>
      <c r="E1415">
        <v>1.8</v>
      </c>
      <c r="F1415">
        <v>1.8</v>
      </c>
      <c r="G1415">
        <v>0.6</v>
      </c>
      <c r="H1415">
        <v>0.75</v>
      </c>
      <c r="I1415" t="s">
        <v>16</v>
      </c>
      <c r="J1415">
        <v>234.45</v>
      </c>
      <c r="K1415">
        <v>273.14999999999998</v>
      </c>
      <c r="L1415">
        <v>223.1</v>
      </c>
      <c r="M1415">
        <v>248.3</v>
      </c>
      <c r="N1415">
        <v>6251.7</v>
      </c>
      <c r="O1415">
        <v>321.85000000000002</v>
      </c>
      <c r="P1415">
        <f>VLOOKUP($A1415,Sheet2!$A:$E,2,0)</f>
        <v>6230.8</v>
      </c>
      <c r="Q1415">
        <f>VLOOKUP($A1415,Sheet2!$A:$E,3,0)</f>
        <v>6269.2</v>
      </c>
      <c r="R1415">
        <f>VLOOKUP($A1415,Sheet2!$A:$E,4,0)</f>
        <v>6222.6</v>
      </c>
      <c r="S1415">
        <f>VLOOKUP($A1415,Sheet2!$A:$E,5,0)</f>
        <v>6251.7</v>
      </c>
      <c r="T1415">
        <f t="shared" si="422"/>
        <v>3.9499999999998181</v>
      </c>
      <c r="U1415">
        <f t="shared" si="423"/>
        <v>0.5</v>
      </c>
      <c r="V1415">
        <f t="shared" si="424"/>
        <v>224.40000000000055</v>
      </c>
      <c r="W1415">
        <f t="shared" si="425"/>
        <v>269.80000000000018</v>
      </c>
      <c r="X1415" s="5">
        <f t="shared" si="426"/>
        <v>236.25</v>
      </c>
      <c r="Y1415">
        <f t="shared" si="427"/>
        <v>277.0999999999998</v>
      </c>
      <c r="Z1415">
        <f t="shared" si="428"/>
        <v>223.6</v>
      </c>
      <c r="AA1415">
        <f t="shared" si="429"/>
        <v>249.05</v>
      </c>
      <c r="AB1415">
        <f>IF(Z1415/X1415&lt;'model parameter'!$B$2,'model parameter'!$B$2,IF(Y1415/X1415&gt;'model parameter'!$B$1,'model parameter'!$B$1,AA1415/X1415))</f>
        <v>1.1100000000000001</v>
      </c>
      <c r="AC1415">
        <f t="shared" si="439"/>
        <v>290.28896106501941</v>
      </c>
      <c r="AD1415">
        <f t="shared" si="437"/>
        <v>18.158987391493078</v>
      </c>
      <c r="AF1415">
        <f t="shared" si="436"/>
        <v>0.94645502645502644</v>
      </c>
      <c r="AG1415">
        <f t="shared" si="430"/>
        <v>1.172910052910052</v>
      </c>
      <c r="AH1415" s="14">
        <f t="shared" si="431"/>
        <v>17777.805017739374</v>
      </c>
      <c r="AI1415">
        <f t="shared" si="432"/>
        <v>19606.295554996224</v>
      </c>
      <c r="AJ1415" s="14">
        <f t="shared" si="433"/>
        <v>1828.4905372568501</v>
      </c>
      <c r="AK1415" s="14">
        <f t="shared" si="438"/>
        <v>165940.81317420755</v>
      </c>
      <c r="AL1415">
        <f t="shared" si="434"/>
        <v>1.1028524351252762</v>
      </c>
      <c r="AM1415">
        <f t="shared" si="440"/>
        <v>6.4564276320546289E-3</v>
      </c>
      <c r="AN1415" s="15">
        <f t="shared" si="435"/>
        <v>0</v>
      </c>
    </row>
    <row r="1416" spans="1:40" x14ac:dyDescent="0.25">
      <c r="A1416" s="2">
        <v>41578</v>
      </c>
      <c r="B1416" s="2">
        <v>41578</v>
      </c>
      <c r="C1416" t="s">
        <v>15</v>
      </c>
      <c r="D1416">
        <v>6000</v>
      </c>
      <c r="E1416">
        <v>0.45</v>
      </c>
      <c r="F1416">
        <v>0.45</v>
      </c>
      <c r="G1416">
        <v>0.05</v>
      </c>
      <c r="H1416">
        <v>0.05</v>
      </c>
      <c r="I1416" t="s">
        <v>16</v>
      </c>
      <c r="J1416">
        <v>238</v>
      </c>
      <c r="K1416">
        <v>299.95</v>
      </c>
      <c r="L1416">
        <v>230.1</v>
      </c>
      <c r="M1416">
        <v>291.95</v>
      </c>
      <c r="N1416">
        <v>6299.15</v>
      </c>
      <c r="O1416">
        <v>321.85000000000002</v>
      </c>
      <c r="P1416">
        <f>VLOOKUP($A1416,Sheet2!$A:$E,2,0)</f>
        <v>6237.15</v>
      </c>
      <c r="Q1416">
        <f>VLOOKUP($A1416,Sheet2!$A:$E,3,0)</f>
        <v>6309.05</v>
      </c>
      <c r="R1416">
        <f>VLOOKUP($A1416,Sheet2!$A:$E,4,0)</f>
        <v>6235.9</v>
      </c>
      <c r="S1416">
        <f>VLOOKUP($A1416,Sheet2!$A:$E,5,0)</f>
        <v>6299.15</v>
      </c>
      <c r="T1416">
        <f t="shared" si="422"/>
        <v>0.05</v>
      </c>
      <c r="U1416">
        <f t="shared" si="423"/>
        <v>0</v>
      </c>
      <c r="V1416">
        <f t="shared" si="424"/>
        <v>236.34999999999945</v>
      </c>
      <c r="W1416">
        <f t="shared" si="425"/>
        <v>299.95</v>
      </c>
      <c r="X1416" s="5">
        <f t="shared" si="426"/>
        <v>238.45</v>
      </c>
      <c r="Y1416">
        <f t="shared" si="427"/>
        <v>300</v>
      </c>
      <c r="Z1416">
        <f t="shared" si="428"/>
        <v>230.1</v>
      </c>
      <c r="AA1416">
        <f t="shared" si="429"/>
        <v>292</v>
      </c>
      <c r="AB1416">
        <f>IF(Z1416/X1416&lt;'model parameter'!$B$2,'model parameter'!$B$2,IF(Y1416/X1416&gt;'model parameter'!$B$1,'model parameter'!$B$1,AA1416/X1416))</f>
        <v>1.1100000000000001</v>
      </c>
      <c r="AC1416">
        <f t="shared" si="439"/>
        <v>322.22074678217155</v>
      </c>
      <c r="AD1416">
        <f t="shared" si="437"/>
        <v>18.268987391493077</v>
      </c>
      <c r="AF1416">
        <f t="shared" si="436"/>
        <v>0.96498217655693019</v>
      </c>
      <c r="AG1416">
        <f t="shared" si="430"/>
        <v>1.2581253931641854</v>
      </c>
      <c r="AH1416" s="14">
        <f t="shared" si="431"/>
        <v>17942.915404881074</v>
      </c>
      <c r="AI1416">
        <f t="shared" si="432"/>
        <v>19789.312224389629</v>
      </c>
      <c r="AJ1416" s="14">
        <f t="shared" si="433"/>
        <v>1846.3968195085545</v>
      </c>
      <c r="AK1416" s="14">
        <f t="shared" si="438"/>
        <v>167787.2099937161</v>
      </c>
      <c r="AL1416">
        <f t="shared" si="434"/>
        <v>1.102903947203935</v>
      </c>
      <c r="AM1416">
        <f t="shared" si="440"/>
        <v>7.1208195202296055E-3</v>
      </c>
      <c r="AN1416" s="15">
        <f t="shared" si="435"/>
        <v>0</v>
      </c>
    </row>
    <row r="1417" spans="1:40" x14ac:dyDescent="0.25">
      <c r="A1417" s="2">
        <v>41579</v>
      </c>
      <c r="B1417" s="2">
        <v>41606</v>
      </c>
      <c r="C1417" t="s">
        <v>15</v>
      </c>
      <c r="D1417">
        <v>6300</v>
      </c>
      <c r="E1417">
        <v>112.9</v>
      </c>
      <c r="F1417">
        <v>114</v>
      </c>
      <c r="G1417">
        <v>88</v>
      </c>
      <c r="H1417">
        <v>91.35</v>
      </c>
      <c r="I1417" t="s">
        <v>16</v>
      </c>
      <c r="J1417">
        <v>120</v>
      </c>
      <c r="K1417">
        <v>156</v>
      </c>
      <c r="L1417">
        <v>120</v>
      </c>
      <c r="M1417">
        <v>146</v>
      </c>
      <c r="N1417">
        <v>6307.2</v>
      </c>
      <c r="O1417">
        <v>232.9</v>
      </c>
      <c r="P1417">
        <f>VLOOKUP($A1417,Sheet2!$A:$E,2,0)</f>
        <v>6289.75</v>
      </c>
      <c r="Q1417">
        <f>VLOOKUP($A1417,Sheet2!$A:$E,3,0)</f>
        <v>6332.6</v>
      </c>
      <c r="R1417">
        <f>VLOOKUP($A1417,Sheet2!$A:$E,4,0)</f>
        <v>6286.95</v>
      </c>
      <c r="S1417">
        <f>VLOOKUP($A1417,Sheet2!$A:$E,5,0)</f>
        <v>6307.2</v>
      </c>
      <c r="T1417">
        <f t="shared" si="422"/>
        <v>123.39999999999964</v>
      </c>
      <c r="U1417">
        <f t="shared" si="423"/>
        <v>114</v>
      </c>
      <c r="V1417">
        <f t="shared" si="424"/>
        <v>120</v>
      </c>
      <c r="W1417">
        <f t="shared" si="425"/>
        <v>120.60000000000036</v>
      </c>
      <c r="X1417" s="5">
        <f t="shared" si="426"/>
        <v>232.9</v>
      </c>
      <c r="Y1417">
        <f t="shared" si="427"/>
        <v>279.39999999999964</v>
      </c>
      <c r="Z1417">
        <f t="shared" si="428"/>
        <v>208.60000000000036</v>
      </c>
      <c r="AA1417">
        <f t="shared" si="429"/>
        <v>237.35</v>
      </c>
      <c r="AB1417">
        <f>IF(Z1417/X1417&lt;'model parameter'!$B$2,'model parameter'!$B$2,IF(Y1417/X1417&gt;'model parameter'!$B$1,'model parameter'!$B$1,AA1417/X1417))</f>
        <v>1.1100000000000001</v>
      </c>
      <c r="AC1417">
        <f t="shared" si="439"/>
        <v>357.66502892821046</v>
      </c>
      <c r="AD1417">
        <f t="shared" si="437"/>
        <v>18.378987391493077</v>
      </c>
      <c r="AF1417">
        <f t="shared" si="436"/>
        <v>0.89566337483898828</v>
      </c>
      <c r="AG1417">
        <f t="shared" si="430"/>
        <v>1.1996565049377399</v>
      </c>
      <c r="AH1417" s="14">
        <f t="shared" si="431"/>
        <v>17526.386928228148</v>
      </c>
      <c r="AI1417">
        <f t="shared" si="432"/>
        <v>19327.611081147177</v>
      </c>
      <c r="AJ1417" s="14">
        <f t="shared" si="433"/>
        <v>1801.2241529190287</v>
      </c>
      <c r="AK1417" s="14">
        <f t="shared" si="438"/>
        <v>169588.43414663512</v>
      </c>
      <c r="AL1417">
        <f t="shared" si="434"/>
        <v>1.1027721321168575</v>
      </c>
      <c r="AM1417">
        <f t="shared" si="440"/>
        <v>7.8526413247429414E-3</v>
      </c>
      <c r="AN1417" s="15">
        <f t="shared" si="435"/>
        <v>1</v>
      </c>
    </row>
    <row r="1418" spans="1:40" x14ac:dyDescent="0.25">
      <c r="A1418" s="2">
        <v>41581</v>
      </c>
      <c r="B1418" s="2">
        <v>41606</v>
      </c>
      <c r="C1418" t="s">
        <v>15</v>
      </c>
      <c r="D1418">
        <v>6300</v>
      </c>
      <c r="E1418">
        <v>86.95</v>
      </c>
      <c r="F1418">
        <v>96.35</v>
      </c>
      <c r="G1418">
        <v>83.25</v>
      </c>
      <c r="H1418">
        <v>93.65</v>
      </c>
      <c r="I1418" t="s">
        <v>16</v>
      </c>
      <c r="J1418">
        <v>153</v>
      </c>
      <c r="K1418">
        <v>155.94999999999999</v>
      </c>
      <c r="L1418">
        <v>139.25</v>
      </c>
      <c r="M1418">
        <v>143</v>
      </c>
      <c r="N1418">
        <v>6317.35</v>
      </c>
      <c r="O1418">
        <v>232.9</v>
      </c>
      <c r="P1418">
        <f>VLOOKUP($A1418,Sheet2!$A:$E,2,0)</f>
        <v>6332.05</v>
      </c>
      <c r="Q1418">
        <f>VLOOKUP($A1418,Sheet2!$A:$E,3,0)</f>
        <v>6342.95</v>
      </c>
      <c r="R1418">
        <f>VLOOKUP($A1418,Sheet2!$A:$E,4,0)</f>
        <v>6311.15</v>
      </c>
      <c r="S1418">
        <f>VLOOKUP($A1418,Sheet2!$A:$E,5,0)</f>
        <v>6317.35</v>
      </c>
      <c r="T1418">
        <f t="shared" si="422"/>
        <v>113</v>
      </c>
      <c r="U1418">
        <f t="shared" si="423"/>
        <v>96.35</v>
      </c>
      <c r="V1418">
        <f t="shared" si="424"/>
        <v>139.25</v>
      </c>
      <c r="W1418">
        <f t="shared" si="425"/>
        <v>126.19999999999982</v>
      </c>
      <c r="X1418" s="5">
        <f t="shared" si="426"/>
        <v>239.95</v>
      </c>
      <c r="Y1418">
        <f t="shared" si="427"/>
        <v>268.95</v>
      </c>
      <c r="Z1418">
        <f t="shared" si="428"/>
        <v>209.44999999999982</v>
      </c>
      <c r="AA1418">
        <f t="shared" si="429"/>
        <v>236.65</v>
      </c>
      <c r="AB1418">
        <f>IF(Z1418/X1418&lt;'model parameter'!$B$2,'model parameter'!$B$2,IF(Y1418/X1418&gt;'model parameter'!$B$1,'model parameter'!$B$1,AA1418/X1418))</f>
        <v>1.1100000000000001</v>
      </c>
      <c r="AC1418">
        <f t="shared" si="439"/>
        <v>397.00818211031367</v>
      </c>
      <c r="AD1418">
        <f t="shared" si="437"/>
        <v>18.488987391493076</v>
      </c>
      <c r="AF1418">
        <f t="shared" si="436"/>
        <v>0.8728901854553025</v>
      </c>
      <c r="AG1418">
        <f t="shared" si="430"/>
        <v>1.1208585121900396</v>
      </c>
      <c r="AH1418" s="14">
        <f t="shared" si="431"/>
        <v>18055.490668841325</v>
      </c>
      <c r="AI1418">
        <f t="shared" si="432"/>
        <v>19914.096317157859</v>
      </c>
      <c r="AJ1418" s="14">
        <f t="shared" si="433"/>
        <v>1858.6056483165339</v>
      </c>
      <c r="AK1418" s="14">
        <f t="shared" si="438"/>
        <v>171447.03979495165</v>
      </c>
      <c r="AL1418">
        <f t="shared" si="434"/>
        <v>1.102938528916523</v>
      </c>
      <c r="AM1418">
        <f t="shared" si="440"/>
        <v>8.6609806708210762E-3</v>
      </c>
      <c r="AN1418" s="15">
        <f t="shared" si="435"/>
        <v>1</v>
      </c>
    </row>
    <row r="1419" spans="1:40" x14ac:dyDescent="0.25">
      <c r="A1419" s="2">
        <v>41583</v>
      </c>
      <c r="B1419" s="2">
        <v>41606</v>
      </c>
      <c r="C1419" t="s">
        <v>15</v>
      </c>
      <c r="D1419">
        <v>6300</v>
      </c>
      <c r="E1419">
        <v>95</v>
      </c>
      <c r="F1419">
        <v>119.5</v>
      </c>
      <c r="G1419">
        <v>85.55</v>
      </c>
      <c r="H1419">
        <v>110.15</v>
      </c>
      <c r="I1419" t="s">
        <v>16</v>
      </c>
      <c r="J1419">
        <v>136.4</v>
      </c>
      <c r="K1419">
        <v>139.75</v>
      </c>
      <c r="L1419">
        <v>102.3</v>
      </c>
      <c r="M1419">
        <v>107.5</v>
      </c>
      <c r="N1419">
        <v>6253.15</v>
      </c>
      <c r="O1419">
        <v>232.9</v>
      </c>
      <c r="P1419">
        <f>VLOOKUP($A1419,Sheet2!$A:$E,2,0)</f>
        <v>6282.15</v>
      </c>
      <c r="Q1419">
        <f>VLOOKUP($A1419,Sheet2!$A:$E,3,0)</f>
        <v>6304.75</v>
      </c>
      <c r="R1419">
        <f>VLOOKUP($A1419,Sheet2!$A:$E,4,0)</f>
        <v>6244.3</v>
      </c>
      <c r="S1419">
        <f>VLOOKUP($A1419,Sheet2!$A:$E,5,0)</f>
        <v>6253.15</v>
      </c>
      <c r="T1419">
        <f t="shared" si="422"/>
        <v>135</v>
      </c>
      <c r="U1419">
        <f t="shared" si="423"/>
        <v>119.5</v>
      </c>
      <c r="V1419">
        <f t="shared" si="424"/>
        <v>102.3</v>
      </c>
      <c r="W1419">
        <f t="shared" si="425"/>
        <v>90.300000000000182</v>
      </c>
      <c r="X1419" s="5">
        <f t="shared" si="426"/>
        <v>231.4</v>
      </c>
      <c r="Y1419">
        <f t="shared" si="427"/>
        <v>274.75</v>
      </c>
      <c r="Z1419">
        <f t="shared" si="428"/>
        <v>175.85000000000019</v>
      </c>
      <c r="AA1419">
        <f t="shared" si="429"/>
        <v>217.65</v>
      </c>
      <c r="AB1419">
        <f>IF(Z1419/X1419&lt;'model parameter'!$B$2,'model parameter'!$B$2,IF(Y1419/X1419&gt;'model parameter'!$B$1,'model parameter'!$B$1,AA1419/X1419))</f>
        <v>1.1100000000000001</v>
      </c>
      <c r="AC1419">
        <f t="shared" si="439"/>
        <v>440.67908214244824</v>
      </c>
      <c r="AD1419">
        <f t="shared" si="437"/>
        <v>18.598987391493075</v>
      </c>
      <c r="AF1419">
        <f t="shared" si="436"/>
        <v>0.75993949870354449</v>
      </c>
      <c r="AG1419">
        <f t="shared" si="430"/>
        <v>1.1873379429559205</v>
      </c>
      <c r="AH1419" s="14">
        <f t="shared" si="431"/>
        <v>17413.811664267902</v>
      </c>
      <c r="AI1419">
        <f t="shared" si="432"/>
        <v>19202.826988378951</v>
      </c>
      <c r="AJ1419" s="14">
        <f t="shared" si="433"/>
        <v>1789.0153241110493</v>
      </c>
      <c r="AK1419" s="14">
        <f t="shared" si="438"/>
        <v>173236.05511906269</v>
      </c>
      <c r="AL1419">
        <f t="shared" si="434"/>
        <v>1.1027354239613147</v>
      </c>
      <c r="AM1419">
        <f t="shared" si="440"/>
        <v>9.5507701919586314E-3</v>
      </c>
      <c r="AN1419" s="15">
        <f t="shared" si="435"/>
        <v>1</v>
      </c>
    </row>
    <row r="1420" spans="1:40" x14ac:dyDescent="0.25">
      <c r="A1420" s="2">
        <v>41584</v>
      </c>
      <c r="B1420" s="2">
        <v>41606</v>
      </c>
      <c r="C1420" t="s">
        <v>15</v>
      </c>
      <c r="D1420">
        <v>6300</v>
      </c>
      <c r="E1420">
        <v>106.25</v>
      </c>
      <c r="F1420">
        <v>132</v>
      </c>
      <c r="G1420">
        <v>106.25</v>
      </c>
      <c r="H1420">
        <v>128.65</v>
      </c>
      <c r="I1420" t="s">
        <v>16</v>
      </c>
      <c r="J1420">
        <v>105.9</v>
      </c>
      <c r="K1420">
        <v>111.9</v>
      </c>
      <c r="L1420">
        <v>86.45</v>
      </c>
      <c r="M1420">
        <v>89.2</v>
      </c>
      <c r="N1420">
        <v>6215.15</v>
      </c>
      <c r="O1420">
        <v>232.9</v>
      </c>
      <c r="P1420">
        <f>VLOOKUP($A1420,Sheet2!$A:$E,2,0)</f>
        <v>6260.55</v>
      </c>
      <c r="Q1420">
        <f>VLOOKUP($A1420,Sheet2!$A:$E,3,0)</f>
        <v>6269.7</v>
      </c>
      <c r="R1420">
        <f>VLOOKUP($A1420,Sheet2!$A:$E,4,0)</f>
        <v>6208.7</v>
      </c>
      <c r="S1420">
        <f>VLOOKUP($A1420,Sheet2!$A:$E,5,0)</f>
        <v>6215.15</v>
      </c>
      <c r="T1420">
        <f t="shared" si="422"/>
        <v>142.19999999999982</v>
      </c>
      <c r="U1420">
        <f t="shared" si="423"/>
        <v>132</v>
      </c>
      <c r="V1420">
        <f t="shared" si="424"/>
        <v>86.45</v>
      </c>
      <c r="W1420">
        <f t="shared" si="425"/>
        <v>75.949999999999818</v>
      </c>
      <c r="X1420" s="5">
        <f t="shared" si="426"/>
        <v>212.15</v>
      </c>
      <c r="Y1420">
        <f t="shared" si="427"/>
        <v>254.09999999999982</v>
      </c>
      <c r="Z1420">
        <f t="shared" si="428"/>
        <v>182.19999999999982</v>
      </c>
      <c r="AA1420">
        <f t="shared" si="429"/>
        <v>217.85000000000002</v>
      </c>
      <c r="AB1420">
        <f>IF(Z1420/X1420&lt;'model parameter'!$B$2,'model parameter'!$B$2,IF(Y1420/X1420&gt;'model parameter'!$B$1,'model parameter'!$B$1,AA1420/X1420))</f>
        <v>1.1100000000000001</v>
      </c>
      <c r="AC1420">
        <f t="shared" si="439"/>
        <v>489.15378117811758</v>
      </c>
      <c r="AD1420">
        <f t="shared" si="437"/>
        <v>18.708987391493075</v>
      </c>
      <c r="AF1420">
        <f t="shared" si="436"/>
        <v>0.85882630214470801</v>
      </c>
      <c r="AG1420">
        <f t="shared" si="430"/>
        <v>1.1977374499175104</v>
      </c>
      <c r="AH1420" s="14">
        <f t="shared" si="431"/>
        <v>15969.095776778024</v>
      </c>
      <c r="AI1420">
        <f t="shared" si="432"/>
        <v>17601.431131186666</v>
      </c>
      <c r="AJ1420" s="14">
        <f t="shared" si="433"/>
        <v>1632.3353544086422</v>
      </c>
      <c r="AK1420" s="14">
        <f t="shared" si="438"/>
        <v>174868.39047347131</v>
      </c>
      <c r="AL1420">
        <f t="shared" si="434"/>
        <v>1.102218395908324</v>
      </c>
      <c r="AM1420">
        <f t="shared" si="440"/>
        <v>1.0527034600669678E-2</v>
      </c>
      <c r="AN1420" s="15">
        <f t="shared" si="435"/>
        <v>1</v>
      </c>
    </row>
    <row r="1421" spans="1:40" x14ac:dyDescent="0.25">
      <c r="A1421" s="2">
        <v>41585</v>
      </c>
      <c r="B1421" s="2">
        <v>41606</v>
      </c>
      <c r="C1421" t="s">
        <v>15</v>
      </c>
      <c r="D1421">
        <v>6300</v>
      </c>
      <c r="E1421">
        <v>125</v>
      </c>
      <c r="F1421">
        <v>147</v>
      </c>
      <c r="G1421">
        <v>88.1</v>
      </c>
      <c r="H1421">
        <v>142.85</v>
      </c>
      <c r="I1421" t="s">
        <v>16</v>
      </c>
      <c r="J1421">
        <v>91.55</v>
      </c>
      <c r="K1421">
        <v>126.1</v>
      </c>
      <c r="L1421">
        <v>67</v>
      </c>
      <c r="M1421">
        <v>69.8</v>
      </c>
      <c r="N1421">
        <v>6187.25</v>
      </c>
      <c r="O1421">
        <v>232.9</v>
      </c>
      <c r="P1421">
        <f>VLOOKUP($A1421,Sheet2!$A:$E,2,0)</f>
        <v>6228.9</v>
      </c>
      <c r="Q1421">
        <f>VLOOKUP($A1421,Sheet2!$A:$E,3,0)</f>
        <v>6288.95</v>
      </c>
      <c r="R1421">
        <f>VLOOKUP($A1421,Sheet2!$A:$E,4,0)</f>
        <v>6180.8</v>
      </c>
      <c r="S1421">
        <f>VLOOKUP($A1421,Sheet2!$A:$E,5,0)</f>
        <v>6187.25</v>
      </c>
      <c r="T1421">
        <f t="shared" si="422"/>
        <v>137.15000000000055</v>
      </c>
      <c r="U1421">
        <f t="shared" si="423"/>
        <v>147</v>
      </c>
      <c r="V1421">
        <f t="shared" si="424"/>
        <v>67</v>
      </c>
      <c r="W1421">
        <f t="shared" si="425"/>
        <v>77.050000000000182</v>
      </c>
      <c r="X1421" s="5">
        <f t="shared" si="426"/>
        <v>216.55</v>
      </c>
      <c r="Y1421">
        <f t="shared" si="427"/>
        <v>263.25000000000057</v>
      </c>
      <c r="Z1421">
        <f t="shared" si="428"/>
        <v>165.15000000000018</v>
      </c>
      <c r="AA1421">
        <f t="shared" si="429"/>
        <v>212.64999999999998</v>
      </c>
      <c r="AB1421">
        <f>IF(Z1421/X1421&lt;'model parameter'!$B$2,'model parameter'!$B$2,IF(Y1421/X1421&gt;'model parameter'!$B$1,'model parameter'!$B$1,AA1421/X1421))</f>
        <v>1.1100000000000001</v>
      </c>
      <c r="AC1421">
        <f t="shared" si="439"/>
        <v>542.96069710771053</v>
      </c>
      <c r="AD1421">
        <f t="shared" si="437"/>
        <v>18.818987391493074</v>
      </c>
      <c r="AF1421">
        <f t="shared" si="436"/>
        <v>0.76264142230431853</v>
      </c>
      <c r="AG1421">
        <f t="shared" si="430"/>
        <v>1.2156545832371302</v>
      </c>
      <c r="AH1421" s="14">
        <f t="shared" si="431"/>
        <v>16299.316551061424</v>
      </c>
      <c r="AI1421">
        <f t="shared" si="432"/>
        <v>17967.464469973474</v>
      </c>
      <c r="AJ1421" s="14">
        <f t="shared" si="433"/>
        <v>1668.147918912051</v>
      </c>
      <c r="AK1421" s="14">
        <f t="shared" si="438"/>
        <v>176536.53839238337</v>
      </c>
      <c r="AL1421">
        <f t="shared" si="434"/>
        <v>1.1023446543716227</v>
      </c>
      <c r="AM1421">
        <f t="shared" si="440"/>
        <v>1.1604420318433329E-2</v>
      </c>
      <c r="AN1421" s="15">
        <f t="shared" si="435"/>
        <v>1</v>
      </c>
    </row>
    <row r="1422" spans="1:40" x14ac:dyDescent="0.25">
      <c r="A1422" s="2">
        <v>41586</v>
      </c>
      <c r="B1422" s="2">
        <v>41606</v>
      </c>
      <c r="C1422" t="s">
        <v>15</v>
      </c>
      <c r="D1422">
        <v>6300</v>
      </c>
      <c r="E1422">
        <v>153</v>
      </c>
      <c r="F1422">
        <v>179.4</v>
      </c>
      <c r="G1422">
        <v>141.05000000000001</v>
      </c>
      <c r="H1422">
        <v>161.55000000000001</v>
      </c>
      <c r="I1422" t="s">
        <v>16</v>
      </c>
      <c r="J1422">
        <v>61.95</v>
      </c>
      <c r="K1422">
        <v>68.75</v>
      </c>
      <c r="L1422">
        <v>46.85</v>
      </c>
      <c r="M1422">
        <v>50.85</v>
      </c>
      <c r="N1422">
        <v>6140.75</v>
      </c>
      <c r="O1422">
        <v>232.9</v>
      </c>
      <c r="P1422">
        <f>VLOOKUP($A1422,Sheet2!$A:$E,2,0)</f>
        <v>6170.15</v>
      </c>
      <c r="Q1422">
        <f>VLOOKUP($A1422,Sheet2!$A:$E,3,0)</f>
        <v>6185.15</v>
      </c>
      <c r="R1422">
        <f>VLOOKUP($A1422,Sheet2!$A:$E,4,0)</f>
        <v>6120.95</v>
      </c>
      <c r="S1422">
        <f>VLOOKUP($A1422,Sheet2!$A:$E,5,0)</f>
        <v>6140.75</v>
      </c>
      <c r="T1422">
        <f t="shared" si="422"/>
        <v>183.60000000000036</v>
      </c>
      <c r="U1422">
        <f t="shared" si="423"/>
        <v>179.4</v>
      </c>
      <c r="V1422">
        <f t="shared" si="424"/>
        <v>46.85</v>
      </c>
      <c r="W1422">
        <f t="shared" si="425"/>
        <v>26.199999999999818</v>
      </c>
      <c r="X1422" s="5">
        <f t="shared" si="426"/>
        <v>214.95</v>
      </c>
      <c r="Y1422">
        <f t="shared" si="427"/>
        <v>252.35000000000036</v>
      </c>
      <c r="Z1422">
        <f t="shared" si="428"/>
        <v>167.24999999999983</v>
      </c>
      <c r="AA1422">
        <f t="shared" si="429"/>
        <v>212.4</v>
      </c>
      <c r="AB1422">
        <f>IF(Z1422/X1422&lt;'model parameter'!$B$2,'model parameter'!$B$2,IF(Y1422/X1422&gt;'model parameter'!$B$1,'model parameter'!$B$1,AA1422/X1422))</f>
        <v>1.1100000000000001</v>
      </c>
      <c r="AC1422">
        <f t="shared" si="439"/>
        <v>602.68637378955873</v>
      </c>
      <c r="AD1422">
        <f t="shared" si="437"/>
        <v>18.928987391493074</v>
      </c>
      <c r="AF1422">
        <f t="shared" si="436"/>
        <v>0.77808792742498178</v>
      </c>
      <c r="AG1422">
        <f t="shared" si="430"/>
        <v>1.1739939520818812</v>
      </c>
      <c r="AH1422" s="14">
        <f t="shared" si="431"/>
        <v>16179.236269503825</v>
      </c>
      <c r="AI1422">
        <f t="shared" si="432"/>
        <v>17834.361437687359</v>
      </c>
      <c r="AJ1422" s="14">
        <f t="shared" si="433"/>
        <v>1655.1251681835347</v>
      </c>
      <c r="AK1422" s="14">
        <f t="shared" si="438"/>
        <v>178191.6635605669</v>
      </c>
      <c r="AL1422">
        <f t="shared" si="434"/>
        <v>1.1022993385233686</v>
      </c>
      <c r="AM1422">
        <f t="shared" si="440"/>
        <v>1.2791544840956197E-2</v>
      </c>
      <c r="AN1422" s="15">
        <f t="shared" si="435"/>
        <v>1</v>
      </c>
    </row>
    <row r="1423" spans="1:40" x14ac:dyDescent="0.25">
      <c r="A1423" s="2">
        <v>41589</v>
      </c>
      <c r="B1423" s="2">
        <v>41606</v>
      </c>
      <c r="C1423" t="s">
        <v>15</v>
      </c>
      <c r="D1423">
        <v>6300</v>
      </c>
      <c r="E1423">
        <v>183.8</v>
      </c>
      <c r="F1423">
        <v>208.4</v>
      </c>
      <c r="G1423">
        <v>155.94999999999999</v>
      </c>
      <c r="H1423">
        <v>198.9</v>
      </c>
      <c r="I1423" t="s">
        <v>16</v>
      </c>
      <c r="J1423">
        <v>38.700000000000003</v>
      </c>
      <c r="K1423">
        <v>46.85</v>
      </c>
      <c r="L1423">
        <v>25.7</v>
      </c>
      <c r="M1423">
        <v>28.45</v>
      </c>
      <c r="N1423">
        <v>6078.8</v>
      </c>
      <c r="O1423">
        <v>232.9</v>
      </c>
      <c r="P1423">
        <f>VLOOKUP($A1423,Sheet2!$A:$E,2,0)</f>
        <v>6110.4</v>
      </c>
      <c r="Q1423">
        <f>VLOOKUP($A1423,Sheet2!$A:$E,3,0)</f>
        <v>6141.65</v>
      </c>
      <c r="R1423">
        <f>VLOOKUP($A1423,Sheet2!$A:$E,4,0)</f>
        <v>6067.75</v>
      </c>
      <c r="S1423">
        <f>VLOOKUP($A1423,Sheet2!$A:$E,5,0)</f>
        <v>6078.8</v>
      </c>
      <c r="T1423">
        <f t="shared" si="422"/>
        <v>205.20000000000073</v>
      </c>
      <c r="U1423">
        <f t="shared" si="423"/>
        <v>208.4</v>
      </c>
      <c r="V1423">
        <f t="shared" si="424"/>
        <v>25.7</v>
      </c>
      <c r="W1423">
        <f t="shared" si="425"/>
        <v>-2.4000000000005457</v>
      </c>
      <c r="X1423" s="5">
        <f t="shared" si="426"/>
        <v>222.5</v>
      </c>
      <c r="Y1423">
        <f t="shared" si="427"/>
        <v>252.05000000000072</v>
      </c>
      <c r="Z1423">
        <f t="shared" si="428"/>
        <v>153.54999999999944</v>
      </c>
      <c r="AA1423">
        <f t="shared" si="429"/>
        <v>227.35</v>
      </c>
      <c r="AB1423">
        <f>IF(Z1423/X1423&lt;'model parameter'!$B$2,'model parameter'!$B$2,IF(Y1423/X1423&gt;'model parameter'!$B$1,'model parameter'!$B$1,AA1423/X1423))</f>
        <v>1.1100000000000001</v>
      </c>
      <c r="AC1423">
        <f t="shared" si="439"/>
        <v>668.98187490641021</v>
      </c>
      <c r="AD1423">
        <f t="shared" si="437"/>
        <v>19.038987391493073</v>
      </c>
      <c r="AF1423">
        <f t="shared" si="436"/>
        <v>0.69011235955055927</v>
      </c>
      <c r="AG1423">
        <f t="shared" si="430"/>
        <v>1.1328089887640482</v>
      </c>
      <c r="AH1423" s="14">
        <f t="shared" si="431"/>
        <v>16745.86509810375</v>
      </c>
      <c r="AI1423">
        <f t="shared" si="432"/>
        <v>18462.441371287448</v>
      </c>
      <c r="AJ1423" s="14">
        <f t="shared" si="433"/>
        <v>1716.5762731836985</v>
      </c>
      <c r="AK1423" s="14">
        <f t="shared" si="438"/>
        <v>179908.23983375059</v>
      </c>
      <c r="AL1423">
        <f t="shared" si="434"/>
        <v>1.1025074705383886</v>
      </c>
      <c r="AM1423">
        <f t="shared" si="440"/>
        <v>1.4102773746880992E-2</v>
      </c>
      <c r="AN1423" s="15">
        <f t="shared" si="435"/>
        <v>1</v>
      </c>
    </row>
    <row r="1424" spans="1:40" x14ac:dyDescent="0.25">
      <c r="A1424" s="2">
        <v>41590</v>
      </c>
      <c r="B1424" s="2">
        <v>41606</v>
      </c>
      <c r="C1424" t="s">
        <v>15</v>
      </c>
      <c r="D1424">
        <v>6300</v>
      </c>
      <c r="E1424">
        <v>194.95</v>
      </c>
      <c r="F1424">
        <v>251</v>
      </c>
      <c r="G1424">
        <v>177.2</v>
      </c>
      <c r="H1424">
        <v>244.4</v>
      </c>
      <c r="I1424" t="s">
        <v>16</v>
      </c>
      <c r="J1424">
        <v>32.950000000000003</v>
      </c>
      <c r="K1424">
        <v>33.6</v>
      </c>
      <c r="L1424">
        <v>17.7</v>
      </c>
      <c r="M1424">
        <v>18.600000000000001</v>
      </c>
      <c r="N1424">
        <v>6018.05</v>
      </c>
      <c r="O1424">
        <v>232.9</v>
      </c>
      <c r="P1424">
        <f>VLOOKUP($A1424,Sheet2!$A:$E,2,0)</f>
        <v>6087.25</v>
      </c>
      <c r="Q1424">
        <f>VLOOKUP($A1424,Sheet2!$A:$E,3,0)</f>
        <v>6108.7</v>
      </c>
      <c r="R1424">
        <f>VLOOKUP($A1424,Sheet2!$A:$E,4,0)</f>
        <v>6011.75</v>
      </c>
      <c r="S1424">
        <f>VLOOKUP($A1424,Sheet2!$A:$E,5,0)</f>
        <v>6018.05</v>
      </c>
      <c r="T1424">
        <f t="shared" si="422"/>
        <v>224.90000000000055</v>
      </c>
      <c r="U1424">
        <f t="shared" si="423"/>
        <v>251</v>
      </c>
      <c r="V1424">
        <f t="shared" si="424"/>
        <v>17.7</v>
      </c>
      <c r="W1424">
        <f t="shared" si="425"/>
        <v>-14.100000000000364</v>
      </c>
      <c r="X1424" s="5">
        <f t="shared" si="426"/>
        <v>227.89999999999998</v>
      </c>
      <c r="Y1424">
        <f t="shared" si="427"/>
        <v>268.7</v>
      </c>
      <c r="Z1424">
        <f t="shared" si="428"/>
        <v>163.09999999999962</v>
      </c>
      <c r="AA1424">
        <f t="shared" si="429"/>
        <v>263</v>
      </c>
      <c r="AB1424">
        <f>IF(Z1424/X1424&lt;'model parameter'!$B$2,'model parameter'!$B$2,IF(Y1424/X1424&gt;'model parameter'!$B$1,'model parameter'!$B$1,AA1424/X1424))</f>
        <v>1.1100000000000001</v>
      </c>
      <c r="AC1424">
        <f t="shared" si="439"/>
        <v>742.56988114611545</v>
      </c>
      <c r="AD1424">
        <f t="shared" si="437"/>
        <v>19.148987391493073</v>
      </c>
      <c r="AF1424">
        <f t="shared" si="436"/>
        <v>0.71566476524791423</v>
      </c>
      <c r="AG1424">
        <f t="shared" si="430"/>
        <v>1.1790258885476086</v>
      </c>
      <c r="AH1424" s="14">
        <f t="shared" si="431"/>
        <v>17151.136048360651</v>
      </c>
      <c r="AI1424">
        <f t="shared" si="432"/>
        <v>18911.664105253076</v>
      </c>
      <c r="AJ1424" s="14">
        <f t="shared" si="433"/>
        <v>1760.5280568924245</v>
      </c>
      <c r="AK1424" s="14">
        <f t="shared" si="438"/>
        <v>181668.76789064301</v>
      </c>
      <c r="AL1424">
        <f t="shared" si="434"/>
        <v>1.102647897604468</v>
      </c>
      <c r="AM1424">
        <f t="shared" si="440"/>
        <v>1.5550393822389812E-2</v>
      </c>
      <c r="AN1424" s="15">
        <f t="shared" si="435"/>
        <v>1</v>
      </c>
    </row>
    <row r="1425" spans="1:40" x14ac:dyDescent="0.25">
      <c r="A1425" s="2">
        <v>41591</v>
      </c>
      <c r="B1425" s="2">
        <v>41606</v>
      </c>
      <c r="C1425" t="s">
        <v>15</v>
      </c>
      <c r="D1425">
        <v>6300</v>
      </c>
      <c r="E1425">
        <v>276.75</v>
      </c>
      <c r="F1425">
        <v>296.5</v>
      </c>
      <c r="G1425">
        <v>228.05</v>
      </c>
      <c r="H1425">
        <v>273.75</v>
      </c>
      <c r="I1425" t="s">
        <v>16</v>
      </c>
      <c r="J1425">
        <v>13.1</v>
      </c>
      <c r="K1425">
        <v>19.45</v>
      </c>
      <c r="L1425">
        <v>9</v>
      </c>
      <c r="M1425">
        <v>11.45</v>
      </c>
      <c r="N1425">
        <v>5989.6</v>
      </c>
      <c r="O1425">
        <v>232.9</v>
      </c>
      <c r="P1425">
        <f>VLOOKUP($A1425,Sheet2!$A:$E,2,0)</f>
        <v>5998.85</v>
      </c>
      <c r="Q1425">
        <f>VLOOKUP($A1425,Sheet2!$A:$E,3,0)</f>
        <v>6042.25</v>
      </c>
      <c r="R1425">
        <f>VLOOKUP($A1425,Sheet2!$A:$E,4,0)</f>
        <v>5972.45</v>
      </c>
      <c r="S1425">
        <f>VLOOKUP($A1425,Sheet2!$A:$E,5,0)</f>
        <v>5989.6</v>
      </c>
      <c r="T1425">
        <f t="shared" si="422"/>
        <v>277.19999999999982</v>
      </c>
      <c r="U1425">
        <f t="shared" si="423"/>
        <v>296.5</v>
      </c>
      <c r="V1425">
        <f t="shared" si="424"/>
        <v>9</v>
      </c>
      <c r="W1425">
        <f t="shared" si="425"/>
        <v>-29.699999999999818</v>
      </c>
      <c r="X1425" s="5">
        <f t="shared" si="426"/>
        <v>289.85000000000002</v>
      </c>
      <c r="Y1425">
        <f t="shared" si="427"/>
        <v>305.5</v>
      </c>
      <c r="Z1425">
        <f t="shared" si="428"/>
        <v>198.35000000000019</v>
      </c>
      <c r="AA1425">
        <f t="shared" si="429"/>
        <v>285.2</v>
      </c>
      <c r="AB1425">
        <f>IF(Z1425/X1425&lt;'model parameter'!$B$2,'model parameter'!$B$2,IF(Y1425/X1425&gt;'model parameter'!$B$1,'model parameter'!$B$1,AA1425/X1425))</f>
        <v>0.98395721925133683</v>
      </c>
      <c r="AC1425">
        <f t="shared" si="439"/>
        <v>730.6569953523275</v>
      </c>
      <c r="AD1425">
        <f t="shared" si="437"/>
        <v>19.13294461074441</v>
      </c>
      <c r="AF1425">
        <f t="shared" si="436"/>
        <v>0.6843194755908234</v>
      </c>
      <c r="AG1425">
        <f t="shared" si="430"/>
        <v>1.0539934448852855</v>
      </c>
      <c r="AH1425" s="14">
        <f t="shared" si="431"/>
        <v>21800.494449918973</v>
      </c>
      <c r="AI1425">
        <f t="shared" si="432"/>
        <v>21327.2293268824</v>
      </c>
      <c r="AJ1425" s="14">
        <f t="shared" si="433"/>
        <v>-473.26512303657364</v>
      </c>
      <c r="AK1425" s="14">
        <f t="shared" si="438"/>
        <v>181195.50276760643</v>
      </c>
      <c r="AL1425">
        <f t="shared" si="434"/>
        <v>0.97829108307044232</v>
      </c>
      <c r="AM1425">
        <f t="shared" si="440"/>
        <v>1.5212811614677644E-2</v>
      </c>
      <c r="AN1425" s="15">
        <f t="shared" si="435"/>
        <v>0</v>
      </c>
    </row>
    <row r="1426" spans="1:40" x14ac:dyDescent="0.25">
      <c r="A1426" s="2">
        <v>41592</v>
      </c>
      <c r="B1426" s="2">
        <v>41606</v>
      </c>
      <c r="C1426" t="s">
        <v>15</v>
      </c>
      <c r="D1426">
        <v>6300</v>
      </c>
      <c r="E1426">
        <v>227.35</v>
      </c>
      <c r="F1426">
        <v>246</v>
      </c>
      <c r="G1426">
        <v>180.55</v>
      </c>
      <c r="H1426">
        <v>220.35</v>
      </c>
      <c r="I1426" t="s">
        <v>16</v>
      </c>
      <c r="J1426">
        <v>14.5</v>
      </c>
      <c r="K1426">
        <v>22.5</v>
      </c>
      <c r="L1426">
        <v>11.4</v>
      </c>
      <c r="M1426">
        <v>13.1</v>
      </c>
      <c r="N1426">
        <v>6056.15</v>
      </c>
      <c r="O1426">
        <v>232.9</v>
      </c>
      <c r="P1426">
        <f>VLOOKUP($A1426,Sheet2!$A:$E,2,0)</f>
        <v>6037</v>
      </c>
      <c r="Q1426">
        <f>VLOOKUP($A1426,Sheet2!$A:$E,3,0)</f>
        <v>6101.65</v>
      </c>
      <c r="R1426">
        <f>VLOOKUP($A1426,Sheet2!$A:$E,4,0)</f>
        <v>6036.65</v>
      </c>
      <c r="S1426">
        <f>VLOOKUP($A1426,Sheet2!$A:$E,5,0)</f>
        <v>6056.15</v>
      </c>
      <c r="T1426">
        <f t="shared" si="422"/>
        <v>220.85000000000036</v>
      </c>
      <c r="U1426">
        <f t="shared" si="423"/>
        <v>246</v>
      </c>
      <c r="V1426">
        <f t="shared" si="424"/>
        <v>11.4</v>
      </c>
      <c r="W1426">
        <f t="shared" si="425"/>
        <v>-17.800000000000182</v>
      </c>
      <c r="X1426" s="5">
        <f t="shared" si="426"/>
        <v>241.85</v>
      </c>
      <c r="Y1426">
        <f t="shared" si="427"/>
        <v>257.39999999999998</v>
      </c>
      <c r="Z1426">
        <f t="shared" si="428"/>
        <v>162.74999999999983</v>
      </c>
      <c r="AA1426">
        <f t="shared" si="429"/>
        <v>233.45</v>
      </c>
      <c r="AB1426">
        <f>IF(Z1426/X1426&lt;'model parameter'!$B$2,'model parameter'!$B$2,IF(Y1426/X1426&gt;'model parameter'!$B$1,'model parameter'!$B$1,AA1426/X1426))</f>
        <v>0.96526772793053539</v>
      </c>
      <c r="AC1426">
        <f t="shared" si="439"/>
        <v>705.27961780029295</v>
      </c>
      <c r="AD1426">
        <f t="shared" si="437"/>
        <v>19.098212338674944</v>
      </c>
      <c r="AF1426">
        <f t="shared" si="436"/>
        <v>0.67293777134587485</v>
      </c>
      <c r="AG1426">
        <f t="shared" si="430"/>
        <v>1.0642960512714492</v>
      </c>
      <c r="AH1426" s="14">
        <f t="shared" si="431"/>
        <v>18198.086003190976</v>
      </c>
      <c r="AI1426">
        <f t="shared" si="432"/>
        <v>17448.804821923899</v>
      </c>
      <c r="AJ1426" s="14">
        <f t="shared" si="433"/>
        <v>-749.28118126707705</v>
      </c>
      <c r="AK1426" s="14">
        <f t="shared" si="438"/>
        <v>180446.22158633935</v>
      </c>
      <c r="AL1426">
        <f t="shared" si="434"/>
        <v>0.95882637431564544</v>
      </c>
      <c r="AM1426">
        <f t="shared" si="440"/>
        <v>1.4586445003648304E-2</v>
      </c>
      <c r="AN1426" s="15">
        <f t="shared" si="435"/>
        <v>0</v>
      </c>
    </row>
    <row r="1427" spans="1:40" s="9" customFormat="1" x14ac:dyDescent="0.25">
      <c r="A1427" s="7">
        <v>41596</v>
      </c>
      <c r="B1427" s="7">
        <v>41606</v>
      </c>
      <c r="C1427" t="s">
        <v>15</v>
      </c>
      <c r="D1427">
        <v>6300</v>
      </c>
      <c r="E1427">
        <v>156.15</v>
      </c>
      <c r="F1427">
        <v>158.75</v>
      </c>
      <c r="G1427">
        <v>105.45</v>
      </c>
      <c r="H1427">
        <v>112.05</v>
      </c>
      <c r="I1427" t="s">
        <v>16</v>
      </c>
      <c r="J1427">
        <v>25.5</v>
      </c>
      <c r="K1427">
        <v>34.85</v>
      </c>
      <c r="L1427">
        <v>17.399999999999999</v>
      </c>
      <c r="M1427">
        <v>31.2</v>
      </c>
      <c r="N1427">
        <v>6189</v>
      </c>
      <c r="O1427">
        <v>232.9</v>
      </c>
      <c r="P1427">
        <f>VLOOKUP($A1427,Sheet2!$A:$E,2,0)</f>
        <v>6111.05</v>
      </c>
      <c r="Q1427">
        <f>VLOOKUP($A1427,Sheet2!$A:$E,3,0)</f>
        <v>6196.8</v>
      </c>
      <c r="R1427">
        <f>VLOOKUP($A1427,Sheet2!$A:$E,4,0)</f>
        <v>6110.4</v>
      </c>
      <c r="S1427">
        <f>VLOOKUP($A1427,Sheet2!$A:$E,5,0)</f>
        <v>6189</v>
      </c>
      <c r="T1427">
        <f t="shared" si="422"/>
        <v>138.05000000000018</v>
      </c>
      <c r="U1427">
        <f t="shared" si="423"/>
        <v>158.75</v>
      </c>
      <c r="V1427">
        <f t="shared" si="424"/>
        <v>17.399999999999999</v>
      </c>
      <c r="W1427">
        <f t="shared" si="425"/>
        <v>2.25</v>
      </c>
      <c r="X1427" s="8">
        <f t="shared" si="426"/>
        <v>181.65</v>
      </c>
      <c r="Y1427" s="9">
        <f t="shared" si="427"/>
        <v>181.65</v>
      </c>
      <c r="Z1427" s="9">
        <f t="shared" si="428"/>
        <v>107.7</v>
      </c>
      <c r="AA1427" s="9">
        <f t="shared" si="429"/>
        <v>143.25</v>
      </c>
      <c r="AB1427">
        <f>IF(Z1427/X1427&lt;'model parameter'!$B$2,'model parameter'!$B$2,IF(Y1427/X1427&gt;'model parameter'!$B$1,'model parameter'!$B$1,AA1427/X1427))</f>
        <v>0.78860445912469035</v>
      </c>
      <c r="AC1427" s="9">
        <f t="shared" si="439"/>
        <v>556.18665152706831</v>
      </c>
      <c r="AD1427">
        <f t="shared" si="437"/>
        <v>18.886816797799636</v>
      </c>
      <c r="AE1427" s="9">
        <f>WEEKDAY(A1427)</f>
        <v>2</v>
      </c>
      <c r="AF1427">
        <f t="shared" si="436"/>
        <v>0.59289843104872009</v>
      </c>
      <c r="AG1427">
        <f t="shared" si="430"/>
        <v>1</v>
      </c>
      <c r="AH1427" s="14">
        <f t="shared" si="431"/>
        <v>13680.065409586274</v>
      </c>
      <c r="AI1427">
        <f t="shared" si="432"/>
        <v>10688.7296461315</v>
      </c>
      <c r="AJ1427" s="14">
        <f t="shared" si="433"/>
        <v>-2991.3357634547738</v>
      </c>
      <c r="AK1427" s="14">
        <f t="shared" si="438"/>
        <v>177454.88582288456</v>
      </c>
      <c r="AL1427">
        <f t="shared" si="434"/>
        <v>0.78133615053049366</v>
      </c>
      <c r="AM1427" s="9">
        <f t="shared" si="440"/>
        <v>1.1396916789075319E-2</v>
      </c>
      <c r="AN1427" s="15">
        <f t="shared" si="435"/>
        <v>0</v>
      </c>
    </row>
    <row r="1428" spans="1:40" x14ac:dyDescent="0.25">
      <c r="A1428" s="2">
        <v>41597</v>
      </c>
      <c r="B1428" s="2">
        <v>41606</v>
      </c>
      <c r="C1428" t="s">
        <v>15</v>
      </c>
      <c r="D1428">
        <v>6300</v>
      </c>
      <c r="E1428">
        <v>107.4</v>
      </c>
      <c r="F1428">
        <v>116.4</v>
      </c>
      <c r="G1428">
        <v>92.55</v>
      </c>
      <c r="H1428">
        <v>98.25</v>
      </c>
      <c r="I1428" t="s">
        <v>16</v>
      </c>
      <c r="J1428">
        <v>30.6</v>
      </c>
      <c r="K1428">
        <v>36</v>
      </c>
      <c r="L1428">
        <v>25.75</v>
      </c>
      <c r="M1428">
        <v>31.25</v>
      </c>
      <c r="N1428">
        <v>6203.35</v>
      </c>
      <c r="O1428">
        <v>232.9</v>
      </c>
      <c r="P1428">
        <f>VLOOKUP($A1428,Sheet2!$A:$E,2,0)</f>
        <v>6197.25</v>
      </c>
      <c r="Q1428">
        <f>VLOOKUP($A1428,Sheet2!$A:$E,3,0)</f>
        <v>6212.4</v>
      </c>
      <c r="R1428">
        <f>VLOOKUP($A1428,Sheet2!$A:$E,4,0)</f>
        <v>6180.2</v>
      </c>
      <c r="S1428">
        <f>VLOOKUP($A1428,Sheet2!$A:$E,5,0)</f>
        <v>6203.35</v>
      </c>
      <c r="T1428">
        <f t="shared" si="422"/>
        <v>123.60000000000036</v>
      </c>
      <c r="U1428">
        <f t="shared" si="423"/>
        <v>116.4</v>
      </c>
      <c r="V1428">
        <f t="shared" si="424"/>
        <v>25.75</v>
      </c>
      <c r="W1428">
        <f t="shared" si="425"/>
        <v>4.9499999999998181</v>
      </c>
      <c r="X1428" s="5">
        <f t="shared" si="426"/>
        <v>138</v>
      </c>
      <c r="Y1428">
        <f t="shared" si="427"/>
        <v>159.60000000000036</v>
      </c>
      <c r="Z1428">
        <f t="shared" si="428"/>
        <v>97.499999999999815</v>
      </c>
      <c r="AA1428">
        <f t="shared" si="429"/>
        <v>129.5</v>
      </c>
      <c r="AB1428">
        <f>IF(Z1428/X1428&lt;'model parameter'!$B$2,'model parameter'!$B$2,IF(Y1428/X1428&gt;'model parameter'!$B$1,'model parameter'!$B$1,AA1428/X1428))</f>
        <v>1.1100000000000001</v>
      </c>
      <c r="AC1428">
        <f t="shared" si="439"/>
        <v>617.36718319504587</v>
      </c>
      <c r="AD1428">
        <f t="shared" si="437"/>
        <v>18.996816797799635</v>
      </c>
      <c r="AF1428">
        <f t="shared" si="436"/>
        <v>0.70652173913043348</v>
      </c>
      <c r="AG1428">
        <f t="shared" si="430"/>
        <v>1.1565217391304374</v>
      </c>
      <c r="AH1428" s="14">
        <f t="shared" si="431"/>
        <v>10404.125228343</v>
      </c>
      <c r="AI1428">
        <f t="shared" si="432"/>
        <v>11432.93747867716</v>
      </c>
      <c r="AJ1428" s="14">
        <f t="shared" si="433"/>
        <v>1028.8122503341601</v>
      </c>
      <c r="AK1428" s="14">
        <f t="shared" si="438"/>
        <v>178483.69807321872</v>
      </c>
      <c r="AL1428">
        <f t="shared" si="434"/>
        <v>1.0988850314422842</v>
      </c>
      <c r="AM1428">
        <f t="shared" si="440"/>
        <v>1.2523901264108128E-2</v>
      </c>
      <c r="AN1428" s="15">
        <f t="shared" si="435"/>
        <v>1</v>
      </c>
    </row>
    <row r="1429" spans="1:40" x14ac:dyDescent="0.25">
      <c r="A1429" s="2">
        <v>41598</v>
      </c>
      <c r="B1429" s="2">
        <v>41606</v>
      </c>
      <c r="C1429" t="s">
        <v>15</v>
      </c>
      <c r="D1429">
        <v>6300</v>
      </c>
      <c r="E1429">
        <v>111.95</v>
      </c>
      <c r="F1429">
        <v>180</v>
      </c>
      <c r="G1429">
        <v>93.15</v>
      </c>
      <c r="H1429">
        <v>161.75</v>
      </c>
      <c r="I1429" t="s">
        <v>16</v>
      </c>
      <c r="J1429">
        <v>25.25</v>
      </c>
      <c r="K1429">
        <v>29.8</v>
      </c>
      <c r="L1429">
        <v>10.45</v>
      </c>
      <c r="M1429">
        <v>12.9</v>
      </c>
      <c r="N1429">
        <v>6122.9</v>
      </c>
      <c r="O1429">
        <v>232.9</v>
      </c>
      <c r="P1429">
        <f>VLOOKUP($A1429,Sheet2!$A:$E,2,0)</f>
        <v>6186.85</v>
      </c>
      <c r="Q1429">
        <f>VLOOKUP($A1429,Sheet2!$A:$E,3,0)</f>
        <v>6204.35</v>
      </c>
      <c r="R1429">
        <f>VLOOKUP($A1429,Sheet2!$A:$E,4,0)</f>
        <v>6106.95</v>
      </c>
      <c r="S1429">
        <f>VLOOKUP($A1429,Sheet2!$A:$E,5,0)</f>
        <v>6122.9</v>
      </c>
      <c r="T1429">
        <f t="shared" si="422"/>
        <v>125.44999999999982</v>
      </c>
      <c r="U1429">
        <f t="shared" si="423"/>
        <v>180</v>
      </c>
      <c r="V1429">
        <f t="shared" si="424"/>
        <v>10.45</v>
      </c>
      <c r="W1429">
        <f t="shared" si="425"/>
        <v>-2.5</v>
      </c>
      <c r="X1429" s="5">
        <f t="shared" si="426"/>
        <v>137.19999999999999</v>
      </c>
      <c r="Y1429">
        <f t="shared" si="427"/>
        <v>190.45</v>
      </c>
      <c r="Z1429">
        <f t="shared" si="428"/>
        <v>90.65</v>
      </c>
      <c r="AA1429">
        <f t="shared" si="429"/>
        <v>174.65</v>
      </c>
      <c r="AB1429">
        <f>IF(Z1429/X1429&lt;'model parameter'!$B$2,'model parameter'!$B$2,IF(Y1429/X1429&gt;'model parameter'!$B$1,'model parameter'!$B$1,AA1429/X1429))</f>
        <v>1.1100000000000001</v>
      </c>
      <c r="AC1429">
        <f t="shared" si="439"/>
        <v>685.27757334650096</v>
      </c>
      <c r="AD1429">
        <f t="shared" si="437"/>
        <v>19.106816797799635</v>
      </c>
      <c r="AF1429">
        <f t="shared" si="436"/>
        <v>0.66071428571428581</v>
      </c>
      <c r="AG1429">
        <f t="shared" si="430"/>
        <v>1.3881195335276968</v>
      </c>
      <c r="AH1429" s="14">
        <f t="shared" si="431"/>
        <v>10344.085087564199</v>
      </c>
      <c r="AI1429">
        <f t="shared" si="432"/>
        <v>11366.385962534103</v>
      </c>
      <c r="AJ1429" s="14">
        <f t="shared" si="433"/>
        <v>1022.3008749699038</v>
      </c>
      <c r="AK1429" s="14">
        <f t="shared" si="438"/>
        <v>179505.99894818862</v>
      </c>
      <c r="AL1429">
        <f t="shared" si="434"/>
        <v>1.0988295113889703</v>
      </c>
      <c r="AM1429">
        <f t="shared" si="440"/>
        <v>1.3761632306723642E-2</v>
      </c>
      <c r="AN1429" s="15">
        <f t="shared" si="435"/>
        <v>1</v>
      </c>
    </row>
    <row r="1430" spans="1:40" x14ac:dyDescent="0.25">
      <c r="A1430" s="2">
        <v>41599</v>
      </c>
      <c r="B1430" s="2">
        <v>41606</v>
      </c>
      <c r="C1430" t="s">
        <v>15</v>
      </c>
      <c r="D1430">
        <v>6300</v>
      </c>
      <c r="E1430">
        <v>192.25</v>
      </c>
      <c r="F1430">
        <v>295.7</v>
      </c>
      <c r="G1430">
        <v>175.15</v>
      </c>
      <c r="H1430">
        <v>279.60000000000002</v>
      </c>
      <c r="I1430" t="s">
        <v>16</v>
      </c>
      <c r="J1430">
        <v>8</v>
      </c>
      <c r="K1430">
        <v>8.5500000000000007</v>
      </c>
      <c r="L1430">
        <v>2.8</v>
      </c>
      <c r="M1430">
        <v>3.15</v>
      </c>
      <c r="N1430">
        <v>5999.05</v>
      </c>
      <c r="O1430">
        <v>232.9</v>
      </c>
      <c r="P1430">
        <f>VLOOKUP($A1430,Sheet2!$A:$E,2,0)</f>
        <v>6096.5</v>
      </c>
      <c r="Q1430">
        <f>VLOOKUP($A1430,Sheet2!$A:$E,3,0)</f>
        <v>6097.35</v>
      </c>
      <c r="R1430">
        <f>VLOOKUP($A1430,Sheet2!$A:$E,4,0)</f>
        <v>5985.4</v>
      </c>
      <c r="S1430">
        <f>VLOOKUP($A1430,Sheet2!$A:$E,5,0)</f>
        <v>5999.05</v>
      </c>
      <c r="T1430">
        <f t="shared" si="422"/>
        <v>211.19999999999982</v>
      </c>
      <c r="U1430">
        <f t="shared" si="423"/>
        <v>295.7</v>
      </c>
      <c r="V1430">
        <f t="shared" si="424"/>
        <v>2.8</v>
      </c>
      <c r="W1430">
        <f t="shared" si="425"/>
        <v>-27.5</v>
      </c>
      <c r="X1430" s="5">
        <f t="shared" si="426"/>
        <v>200.25</v>
      </c>
      <c r="Y1430">
        <f t="shared" si="427"/>
        <v>298.5</v>
      </c>
      <c r="Z1430">
        <f t="shared" si="428"/>
        <v>147.65</v>
      </c>
      <c r="AA1430">
        <f t="shared" si="429"/>
        <v>282.75</v>
      </c>
      <c r="AB1430">
        <f>IF(Z1430/X1430&lt;'model parameter'!$B$2,'model parameter'!$B$2,IF(Y1430/X1430&gt;'model parameter'!$B$1,'model parameter'!$B$1,AA1430/X1430))</f>
        <v>1.1100000000000001</v>
      </c>
      <c r="AC1430">
        <f t="shared" si="439"/>
        <v>760.6581064146161</v>
      </c>
      <c r="AD1430">
        <f t="shared" si="437"/>
        <v>19.216816797799634</v>
      </c>
      <c r="AF1430">
        <f t="shared" si="436"/>
        <v>0.73732833957553057</v>
      </c>
      <c r="AG1430">
        <f t="shared" si="430"/>
        <v>1.4906367041198503</v>
      </c>
      <c r="AH1430" s="14">
        <f t="shared" si="431"/>
        <v>15075.998682693375</v>
      </c>
      <c r="AI1430">
        <f t="shared" si="432"/>
        <v>16611.477328558707</v>
      </c>
      <c r="AJ1430" s="14">
        <f t="shared" si="433"/>
        <v>1535.4786458653325</v>
      </c>
      <c r="AK1430" s="14">
        <f t="shared" si="438"/>
        <v>181041.47759405395</v>
      </c>
      <c r="AL1430">
        <f t="shared" si="434"/>
        <v>1.1018492159745277</v>
      </c>
      <c r="AM1430">
        <f t="shared" si="440"/>
        <v>1.5163243767693176E-2</v>
      </c>
      <c r="AN1430" s="15">
        <f t="shared" si="435"/>
        <v>1</v>
      </c>
    </row>
    <row r="1431" spans="1:40" x14ac:dyDescent="0.25">
      <c r="A1431" s="2">
        <v>41600</v>
      </c>
      <c r="B1431" s="2">
        <v>41606</v>
      </c>
      <c r="C1431" t="s">
        <v>15</v>
      </c>
      <c r="D1431">
        <v>6300</v>
      </c>
      <c r="E1431">
        <v>250</v>
      </c>
      <c r="F1431">
        <v>313.8</v>
      </c>
      <c r="G1431">
        <v>224.9</v>
      </c>
      <c r="H1431">
        <v>286.05</v>
      </c>
      <c r="I1431" t="s">
        <v>16</v>
      </c>
      <c r="J1431">
        <v>3.95</v>
      </c>
      <c r="K1431">
        <v>4.4000000000000004</v>
      </c>
      <c r="L1431">
        <v>1.25</v>
      </c>
      <c r="M1431">
        <v>1.5</v>
      </c>
      <c r="N1431">
        <v>5995.45</v>
      </c>
      <c r="O1431">
        <v>232.9</v>
      </c>
      <c r="P1431">
        <f>VLOOKUP($A1431,Sheet2!$A:$E,2,0)</f>
        <v>6027.35</v>
      </c>
      <c r="Q1431">
        <f>VLOOKUP($A1431,Sheet2!$A:$E,3,0)</f>
        <v>6049.6</v>
      </c>
      <c r="R1431">
        <f>VLOOKUP($A1431,Sheet2!$A:$E,4,0)</f>
        <v>5972.8</v>
      </c>
      <c r="S1431">
        <f>VLOOKUP($A1431,Sheet2!$A:$E,5,0)</f>
        <v>5995.45</v>
      </c>
      <c r="T1431">
        <f t="shared" si="422"/>
        <v>254.79999999999927</v>
      </c>
      <c r="U1431">
        <f t="shared" si="423"/>
        <v>313.8</v>
      </c>
      <c r="V1431">
        <f t="shared" si="424"/>
        <v>1.25</v>
      </c>
      <c r="W1431">
        <f t="shared" si="425"/>
        <v>-25.5</v>
      </c>
      <c r="X1431" s="5">
        <f t="shared" si="426"/>
        <v>253.95</v>
      </c>
      <c r="Y1431">
        <f t="shared" si="427"/>
        <v>315.05</v>
      </c>
      <c r="Z1431">
        <f t="shared" si="428"/>
        <v>199.4</v>
      </c>
      <c r="AA1431">
        <f t="shared" si="429"/>
        <v>287.55</v>
      </c>
      <c r="AB1431">
        <f>IF(Z1431/X1431&lt;'model parameter'!$B$2,'model parameter'!$B$2,IF(Y1431/X1431&gt;'model parameter'!$B$1,'model parameter'!$B$1,AA1431/X1431))</f>
        <v>1.1100000000000001</v>
      </c>
      <c r="AC1431">
        <f t="shared" si="439"/>
        <v>844.33049812022398</v>
      </c>
      <c r="AD1431">
        <f t="shared" si="437"/>
        <v>19.326816797799633</v>
      </c>
      <c r="AF1431">
        <f t="shared" si="436"/>
        <v>0.78519393581413666</v>
      </c>
      <c r="AG1431">
        <f t="shared" si="430"/>
        <v>1.2405985430202797</v>
      </c>
      <c r="AH1431" s="14">
        <f t="shared" si="431"/>
        <v>19106.193132470326</v>
      </c>
      <c r="AI1431">
        <f t="shared" si="432"/>
        <v>21078.747849661337</v>
      </c>
      <c r="AJ1431" s="14">
        <f t="shared" si="433"/>
        <v>1972.5547171910112</v>
      </c>
      <c r="AK1431" s="14">
        <f t="shared" si="438"/>
        <v>183014.03231124496</v>
      </c>
      <c r="AL1431">
        <f t="shared" si="434"/>
        <v>1.103241640211347</v>
      </c>
      <c r="AM1431">
        <f t="shared" si="440"/>
        <v>1.6728721925194305E-2</v>
      </c>
      <c r="AN1431" s="15">
        <f t="shared" si="435"/>
        <v>1</v>
      </c>
    </row>
    <row r="1432" spans="1:40" s="9" customFormat="1" x14ac:dyDescent="0.25">
      <c r="A1432" s="7">
        <v>41603</v>
      </c>
      <c r="B1432" s="7">
        <v>41606</v>
      </c>
      <c r="C1432" t="s">
        <v>15</v>
      </c>
      <c r="D1432">
        <v>6300</v>
      </c>
      <c r="E1432">
        <v>237.7</v>
      </c>
      <c r="F1432">
        <v>238.3</v>
      </c>
      <c r="G1432">
        <v>158.25</v>
      </c>
      <c r="H1432">
        <v>167.3</v>
      </c>
      <c r="I1432" t="s">
        <v>16</v>
      </c>
      <c r="J1432">
        <v>2.2000000000000002</v>
      </c>
      <c r="K1432">
        <v>3.15</v>
      </c>
      <c r="L1432">
        <v>1.5</v>
      </c>
      <c r="M1432">
        <v>2.4500000000000002</v>
      </c>
      <c r="N1432">
        <v>6115.35</v>
      </c>
      <c r="O1432">
        <v>232.9</v>
      </c>
      <c r="P1432">
        <f>VLOOKUP($A1432,Sheet2!$A:$E,2,0)</f>
        <v>6035.95</v>
      </c>
      <c r="Q1432">
        <f>VLOOKUP($A1432,Sheet2!$A:$E,3,0)</f>
        <v>6123.5</v>
      </c>
      <c r="R1432">
        <f>VLOOKUP($A1432,Sheet2!$A:$E,4,0)</f>
        <v>6035.95</v>
      </c>
      <c r="S1432">
        <f>VLOOKUP($A1432,Sheet2!$A:$E,5,0)</f>
        <v>6115.35</v>
      </c>
      <c r="T1432">
        <f t="shared" si="422"/>
        <v>179.64999999999964</v>
      </c>
      <c r="U1432">
        <f t="shared" si="423"/>
        <v>238.3</v>
      </c>
      <c r="V1432">
        <f t="shared" si="424"/>
        <v>1.5</v>
      </c>
      <c r="W1432">
        <f t="shared" si="425"/>
        <v>-18.25</v>
      </c>
      <c r="X1432" s="8">
        <f t="shared" si="426"/>
        <v>239.89999999999998</v>
      </c>
      <c r="Y1432" s="9">
        <f t="shared" si="427"/>
        <v>239.89999999999998</v>
      </c>
      <c r="Z1432" s="9">
        <f t="shared" si="428"/>
        <v>140</v>
      </c>
      <c r="AA1432" s="9">
        <f t="shared" si="429"/>
        <v>169.75</v>
      </c>
      <c r="AB1432">
        <f>IF(Z1432/X1432&lt;'model parameter'!$B$2,'model parameter'!$B$2,IF(Y1432/X1432&gt;'model parameter'!$B$1,'model parameter'!$B$1,AA1432/X1432))</f>
        <v>0.70758649437265531</v>
      </c>
      <c r="AC1432" s="9">
        <f t="shared" si="439"/>
        <v>597.43685725680712</v>
      </c>
      <c r="AD1432">
        <f t="shared" si="437"/>
        <v>19.034403292172289</v>
      </c>
      <c r="AE1432" s="9">
        <f>WEEKDAY(A1432)</f>
        <v>2</v>
      </c>
      <c r="AF1432">
        <f t="shared" si="436"/>
        <v>0.58357649020425184</v>
      </c>
      <c r="AG1432">
        <f t="shared" si="430"/>
        <v>1</v>
      </c>
      <c r="AH1432" s="14">
        <f t="shared" si="431"/>
        <v>18051.738160042649</v>
      </c>
      <c r="AI1432">
        <f t="shared" si="432"/>
        <v>12674.782774274498</v>
      </c>
      <c r="AJ1432" s="14">
        <f t="shared" si="433"/>
        <v>-5376.9553857681512</v>
      </c>
      <c r="AK1432" s="14">
        <f t="shared" si="438"/>
        <v>177637.07692547681</v>
      </c>
      <c r="AL1432">
        <f t="shared" si="434"/>
        <v>0.70213641821650219</v>
      </c>
      <c r="AM1432" s="9">
        <f t="shared" si="440"/>
        <v>1.1745844893895798E-2</v>
      </c>
      <c r="AN1432" s="15">
        <f t="shared" si="435"/>
        <v>0</v>
      </c>
    </row>
    <row r="1433" spans="1:40" x14ac:dyDescent="0.25">
      <c r="A1433" s="2">
        <v>41604</v>
      </c>
      <c r="B1433" s="2">
        <v>41606</v>
      </c>
      <c r="C1433" t="s">
        <v>15</v>
      </c>
      <c r="D1433">
        <v>6300</v>
      </c>
      <c r="E1433">
        <v>185.9</v>
      </c>
      <c r="F1433">
        <v>234.25</v>
      </c>
      <c r="G1433">
        <v>176.7</v>
      </c>
      <c r="H1433">
        <v>225.7</v>
      </c>
      <c r="I1433" t="s">
        <v>16</v>
      </c>
      <c r="J1433">
        <v>2.2999999999999998</v>
      </c>
      <c r="K1433">
        <v>2.2999999999999998</v>
      </c>
      <c r="L1433">
        <v>0.55000000000000004</v>
      </c>
      <c r="M1433">
        <v>0.65</v>
      </c>
      <c r="N1433">
        <v>6059.1</v>
      </c>
      <c r="O1433">
        <v>232.9</v>
      </c>
      <c r="P1433">
        <f>VLOOKUP($A1433,Sheet2!$A:$E,2,0)</f>
        <v>6099.25</v>
      </c>
      <c r="Q1433">
        <f>VLOOKUP($A1433,Sheet2!$A:$E,3,0)</f>
        <v>6112.7</v>
      </c>
      <c r="R1433">
        <f>VLOOKUP($A1433,Sheet2!$A:$E,4,0)</f>
        <v>6047.75</v>
      </c>
      <c r="S1433">
        <f>VLOOKUP($A1433,Sheet2!$A:$E,5,0)</f>
        <v>6059.1</v>
      </c>
      <c r="T1433">
        <f t="shared" si="422"/>
        <v>189.60000000000036</v>
      </c>
      <c r="U1433">
        <f t="shared" si="423"/>
        <v>234.25</v>
      </c>
      <c r="V1433">
        <f t="shared" si="424"/>
        <v>0.55000000000000004</v>
      </c>
      <c r="W1433">
        <f t="shared" si="425"/>
        <v>-10.600000000000364</v>
      </c>
      <c r="X1433" s="5">
        <f t="shared" si="426"/>
        <v>188.20000000000002</v>
      </c>
      <c r="Y1433">
        <f t="shared" si="427"/>
        <v>234.8</v>
      </c>
      <c r="Z1433">
        <f t="shared" si="428"/>
        <v>166.09999999999962</v>
      </c>
      <c r="AA1433">
        <f t="shared" si="429"/>
        <v>226.35</v>
      </c>
      <c r="AB1433">
        <f>IF(Z1433/X1433&lt;'model parameter'!$B$2,'model parameter'!$B$2,IF(Y1433/X1433&gt;'model parameter'!$B$1,'model parameter'!$B$1,AA1433/X1433))</f>
        <v>1.1100000000000001</v>
      </c>
      <c r="AC1433">
        <f t="shared" si="439"/>
        <v>663.15491155505595</v>
      </c>
      <c r="AD1433">
        <f t="shared" si="437"/>
        <v>19.144403292172289</v>
      </c>
      <c r="AF1433">
        <f t="shared" si="436"/>
        <v>0.88257173219978535</v>
      </c>
      <c r="AG1433">
        <f t="shared" si="430"/>
        <v>1.2476089266737513</v>
      </c>
      <c r="AH1433" s="14">
        <f t="shared" si="431"/>
        <v>14171.644062212701</v>
      </c>
      <c r="AI1433">
        <f t="shared" si="432"/>
        <v>15609.045116653926</v>
      </c>
      <c r="AJ1433" s="14">
        <f t="shared" si="433"/>
        <v>1437.4010544412249</v>
      </c>
      <c r="AK1433" s="14">
        <f t="shared" si="438"/>
        <v>179074.47797991804</v>
      </c>
      <c r="AL1433">
        <f t="shared" si="434"/>
        <v>1.1014279675760354</v>
      </c>
      <c r="AM1433">
        <f t="shared" si="440"/>
        <v>1.2937202068947003E-2</v>
      </c>
      <c r="AN1433" s="15">
        <f t="shared" si="435"/>
        <v>1</v>
      </c>
    </row>
    <row r="1434" spans="1:40" x14ac:dyDescent="0.25">
      <c r="A1434" s="2">
        <v>41605</v>
      </c>
      <c r="B1434" s="2">
        <v>41606</v>
      </c>
      <c r="C1434" t="s">
        <v>15</v>
      </c>
      <c r="D1434">
        <v>6300</v>
      </c>
      <c r="E1434">
        <v>222.3</v>
      </c>
      <c r="F1434">
        <v>257.35000000000002</v>
      </c>
      <c r="G1434">
        <v>210.1</v>
      </c>
      <c r="H1434">
        <v>227</v>
      </c>
      <c r="I1434" t="s">
        <v>16</v>
      </c>
      <c r="J1434">
        <v>0.5</v>
      </c>
      <c r="K1434">
        <v>0.5</v>
      </c>
      <c r="L1434">
        <v>0.2</v>
      </c>
      <c r="M1434">
        <v>0.25</v>
      </c>
      <c r="N1434">
        <v>6057.1</v>
      </c>
      <c r="O1434">
        <v>232.9</v>
      </c>
      <c r="P1434">
        <f>VLOOKUP($A1434,Sheet2!$A:$E,2,0)</f>
        <v>6062.7</v>
      </c>
      <c r="Q1434">
        <f>VLOOKUP($A1434,Sheet2!$A:$E,3,0)</f>
        <v>6074</v>
      </c>
      <c r="R1434">
        <f>VLOOKUP($A1434,Sheet2!$A:$E,4,0)</f>
        <v>6030.3</v>
      </c>
      <c r="S1434">
        <f>VLOOKUP($A1434,Sheet2!$A:$E,5,0)</f>
        <v>6057.1</v>
      </c>
      <c r="T1434">
        <f t="shared" si="422"/>
        <v>226.5</v>
      </c>
      <c r="U1434">
        <f t="shared" si="423"/>
        <v>257.35000000000002</v>
      </c>
      <c r="V1434">
        <f t="shared" si="424"/>
        <v>0.2</v>
      </c>
      <c r="W1434">
        <f t="shared" si="425"/>
        <v>-15.899999999999636</v>
      </c>
      <c r="X1434" s="5">
        <f t="shared" si="426"/>
        <v>222.8</v>
      </c>
      <c r="Y1434">
        <f t="shared" si="427"/>
        <v>257.55</v>
      </c>
      <c r="Z1434">
        <f t="shared" si="428"/>
        <v>194.20000000000036</v>
      </c>
      <c r="AA1434">
        <f t="shared" si="429"/>
        <v>227.25</v>
      </c>
      <c r="AB1434">
        <f>IF(Z1434/X1434&lt;'model parameter'!$B$2,'model parameter'!$B$2,IF(Y1434/X1434&gt;'model parameter'!$B$1,'model parameter'!$B$1,AA1434/X1434))</f>
        <v>1.1100000000000001</v>
      </c>
      <c r="AC1434">
        <f t="shared" si="439"/>
        <v>736.10195182611221</v>
      </c>
      <c r="AD1434">
        <f t="shared" si="437"/>
        <v>19.254403292172288</v>
      </c>
      <c r="AF1434">
        <f t="shared" si="436"/>
        <v>0.87163375224416673</v>
      </c>
      <c r="AG1434">
        <f t="shared" si="430"/>
        <v>1.1559694793536803</v>
      </c>
      <c r="AH1434" s="14">
        <f t="shared" si="431"/>
        <v>16768.380150895799</v>
      </c>
      <c r="AI1434">
        <f t="shared" si="432"/>
        <v>18487.398189841097</v>
      </c>
      <c r="AJ1434" s="14">
        <f t="shared" si="433"/>
        <v>1719.018038945298</v>
      </c>
      <c r="AK1434" s="14">
        <f t="shared" si="438"/>
        <v>180793.49601886334</v>
      </c>
      <c r="AL1434">
        <f t="shared" si="434"/>
        <v>1.1025154501195791</v>
      </c>
      <c r="AM1434">
        <f t="shared" si="440"/>
        <v>1.4263465162333054E-2</v>
      </c>
      <c r="AN1434" s="15">
        <f t="shared" si="435"/>
        <v>1</v>
      </c>
    </row>
    <row r="1435" spans="1:40" x14ac:dyDescent="0.25">
      <c r="A1435" s="2">
        <v>41606</v>
      </c>
      <c r="B1435" s="2">
        <v>41606</v>
      </c>
      <c r="C1435" t="s">
        <v>15</v>
      </c>
      <c r="D1435">
        <v>6300</v>
      </c>
      <c r="E1435">
        <v>201.85</v>
      </c>
      <c r="F1435">
        <v>232.3</v>
      </c>
      <c r="G1435">
        <v>168.1</v>
      </c>
      <c r="H1435">
        <v>205.5</v>
      </c>
      <c r="I1435" t="s">
        <v>16</v>
      </c>
      <c r="J1435">
        <v>0.05</v>
      </c>
      <c r="K1435">
        <v>0.1</v>
      </c>
      <c r="L1435">
        <v>0.05</v>
      </c>
      <c r="M1435">
        <v>0.05</v>
      </c>
      <c r="N1435">
        <v>6091.85</v>
      </c>
      <c r="O1435">
        <v>232.9</v>
      </c>
      <c r="P1435">
        <f>VLOOKUP($A1435,Sheet2!$A:$E,2,0)</f>
        <v>6092</v>
      </c>
      <c r="Q1435">
        <f>VLOOKUP($A1435,Sheet2!$A:$E,3,0)</f>
        <v>6112.95</v>
      </c>
      <c r="R1435">
        <f>VLOOKUP($A1435,Sheet2!$A:$E,4,0)</f>
        <v>6068.3</v>
      </c>
      <c r="S1435">
        <f>VLOOKUP($A1435,Sheet2!$A:$E,5,0)</f>
        <v>6091.85</v>
      </c>
      <c r="T1435">
        <f t="shared" si="422"/>
        <v>187.15000000000055</v>
      </c>
      <c r="U1435">
        <f t="shared" si="423"/>
        <v>231.75</v>
      </c>
      <c r="V1435">
        <f t="shared" si="424"/>
        <v>0.6000000000003638</v>
      </c>
      <c r="W1435">
        <f t="shared" si="425"/>
        <v>-18.949999999999818</v>
      </c>
      <c r="X1435" s="5">
        <f t="shared" si="426"/>
        <v>201.9</v>
      </c>
      <c r="Y1435">
        <f t="shared" si="427"/>
        <v>232.90000000000038</v>
      </c>
      <c r="Z1435">
        <f t="shared" si="428"/>
        <v>149.15000000000018</v>
      </c>
      <c r="AA1435">
        <f t="shared" si="429"/>
        <v>205.55</v>
      </c>
      <c r="AB1435">
        <f>IF(Z1435/X1435&lt;'model parameter'!$B$2,'model parameter'!$B$2,IF(Y1435/X1435&gt;'model parameter'!$B$1,'model parameter'!$B$1,AA1435/X1435))</f>
        <v>1.1100000000000001</v>
      </c>
      <c r="AC1435">
        <f t="shared" si="439"/>
        <v>817.07316652698466</v>
      </c>
      <c r="AD1435">
        <f t="shared" si="437"/>
        <v>19.364403292172288</v>
      </c>
      <c r="AF1435">
        <f t="shared" si="436"/>
        <v>0.73873204556711325</v>
      </c>
      <c r="AG1435">
        <f t="shared" si="430"/>
        <v>1.1535413571074808</v>
      </c>
      <c r="AH1435" s="14">
        <f t="shared" si="431"/>
        <v>15199.83147304965</v>
      </c>
      <c r="AI1435">
        <f t="shared" si="432"/>
        <v>16748.739830603761</v>
      </c>
      <c r="AJ1435" s="14">
        <f t="shared" si="433"/>
        <v>1548.9083575541117</v>
      </c>
      <c r="AK1435" s="14">
        <f t="shared" si="438"/>
        <v>182342.40437641746</v>
      </c>
      <c r="AL1435">
        <f t="shared" si="434"/>
        <v>1.1019029954575768</v>
      </c>
      <c r="AM1435">
        <f t="shared" si="440"/>
        <v>1.5716954987979585E-2</v>
      </c>
      <c r="AN1435" s="15">
        <f t="shared" si="435"/>
        <v>1</v>
      </c>
    </row>
    <row r="1436" spans="1:40" x14ac:dyDescent="0.25">
      <c r="A1436" s="2">
        <v>41607</v>
      </c>
      <c r="B1436" s="2">
        <v>41634</v>
      </c>
      <c r="C1436" t="s">
        <v>15</v>
      </c>
      <c r="D1436">
        <v>6200</v>
      </c>
      <c r="E1436">
        <v>159.94999999999999</v>
      </c>
      <c r="F1436">
        <v>160</v>
      </c>
      <c r="G1436">
        <v>112.75</v>
      </c>
      <c r="H1436">
        <v>125</v>
      </c>
      <c r="I1436" t="s">
        <v>16</v>
      </c>
      <c r="J1436">
        <v>115</v>
      </c>
      <c r="K1436">
        <v>159.80000000000001</v>
      </c>
      <c r="L1436">
        <v>110</v>
      </c>
      <c r="M1436">
        <v>150.1</v>
      </c>
      <c r="N1436">
        <v>6176.1</v>
      </c>
      <c r="O1436">
        <v>274.95</v>
      </c>
      <c r="P1436">
        <f>VLOOKUP($A1436,Sheet2!$A:$E,2,0)</f>
        <v>6103.9</v>
      </c>
      <c r="Q1436">
        <f>VLOOKUP($A1436,Sheet2!$A:$E,3,0)</f>
        <v>6182.5</v>
      </c>
      <c r="R1436">
        <f>VLOOKUP($A1436,Sheet2!$A:$E,4,0)</f>
        <v>6103.8</v>
      </c>
      <c r="S1436">
        <f>VLOOKUP($A1436,Sheet2!$A:$E,5,0)</f>
        <v>6176.1</v>
      </c>
      <c r="T1436">
        <f t="shared" si="422"/>
        <v>177.30000000000018</v>
      </c>
      <c r="U1436">
        <f t="shared" si="423"/>
        <v>160</v>
      </c>
      <c r="V1436">
        <f t="shared" si="424"/>
        <v>110</v>
      </c>
      <c r="W1436">
        <f t="shared" si="425"/>
        <v>95.25</v>
      </c>
      <c r="X1436" s="5">
        <f t="shared" si="426"/>
        <v>274.95</v>
      </c>
      <c r="Y1436">
        <f t="shared" si="427"/>
        <v>337.10000000000019</v>
      </c>
      <c r="Z1436">
        <f t="shared" si="428"/>
        <v>208</v>
      </c>
      <c r="AA1436">
        <f t="shared" si="429"/>
        <v>275.10000000000002</v>
      </c>
      <c r="AB1436">
        <f>IF(Z1436/X1436&lt;'model parameter'!$B$2,'model parameter'!$B$2,IF(Y1436/X1436&gt;'model parameter'!$B$1,'model parameter'!$B$1,AA1436/X1436))</f>
        <v>1.1100000000000001</v>
      </c>
      <c r="AC1436">
        <f t="shared" si="439"/>
        <v>906.95121484495303</v>
      </c>
      <c r="AD1436">
        <f t="shared" si="437"/>
        <v>19.474403292172287</v>
      </c>
      <c r="AF1436">
        <f t="shared" si="436"/>
        <v>0.75650118203309691</v>
      </c>
      <c r="AG1436">
        <f t="shared" si="430"/>
        <v>1.2260410983815246</v>
      </c>
      <c r="AH1436" s="14">
        <f t="shared" si="431"/>
        <v>20682.246827913823</v>
      </c>
      <c r="AI1436">
        <f t="shared" si="432"/>
        <v>22825.725148416557</v>
      </c>
      <c r="AJ1436" s="14">
        <f t="shared" si="433"/>
        <v>2143.4783205027343</v>
      </c>
      <c r="AK1436" s="14">
        <f t="shared" si="438"/>
        <v>184485.88269692019</v>
      </c>
      <c r="AL1436">
        <f t="shared" si="434"/>
        <v>1.1036385620158922</v>
      </c>
      <c r="AM1436">
        <f t="shared" si="440"/>
        <v>1.7345837602202294E-2</v>
      </c>
      <c r="AN1436" s="15">
        <f t="shared" si="435"/>
        <v>1</v>
      </c>
    </row>
    <row r="1437" spans="1:40" x14ac:dyDescent="0.25">
      <c r="A1437" s="2">
        <v>41610</v>
      </c>
      <c r="B1437" s="2">
        <v>41634</v>
      </c>
      <c r="C1437" t="s">
        <v>15</v>
      </c>
      <c r="D1437">
        <v>6200</v>
      </c>
      <c r="E1437">
        <v>124.9</v>
      </c>
      <c r="F1437">
        <v>128.5</v>
      </c>
      <c r="G1437">
        <v>102.15</v>
      </c>
      <c r="H1437">
        <v>120.7</v>
      </c>
      <c r="I1437" t="s">
        <v>16</v>
      </c>
      <c r="J1437">
        <v>145.19999999999999</v>
      </c>
      <c r="K1437">
        <v>187.8</v>
      </c>
      <c r="L1437">
        <v>145.19999999999999</v>
      </c>
      <c r="M1437">
        <v>182.3</v>
      </c>
      <c r="N1437">
        <v>6217.85</v>
      </c>
      <c r="O1437">
        <v>274.95</v>
      </c>
      <c r="P1437">
        <f>VLOOKUP($A1437,Sheet2!$A:$E,2,0)</f>
        <v>6171.15</v>
      </c>
      <c r="Q1437">
        <f>VLOOKUP($A1437,Sheet2!$A:$E,3,0)</f>
        <v>6228.7</v>
      </c>
      <c r="R1437">
        <f>VLOOKUP($A1437,Sheet2!$A:$E,4,0)</f>
        <v>6171.15</v>
      </c>
      <c r="S1437">
        <f>VLOOKUP($A1437,Sheet2!$A:$E,5,0)</f>
        <v>6217.85</v>
      </c>
      <c r="T1437">
        <f t="shared" si="422"/>
        <v>159.10000000000036</v>
      </c>
      <c r="U1437">
        <f t="shared" si="423"/>
        <v>128.5</v>
      </c>
      <c r="V1437">
        <f t="shared" si="424"/>
        <v>145.19999999999999</v>
      </c>
      <c r="W1437">
        <f t="shared" si="425"/>
        <v>130.84999999999945</v>
      </c>
      <c r="X1437" s="5">
        <f t="shared" si="426"/>
        <v>270.10000000000002</v>
      </c>
      <c r="Y1437">
        <f t="shared" si="427"/>
        <v>346.90000000000038</v>
      </c>
      <c r="Z1437">
        <f t="shared" si="428"/>
        <v>232.99999999999946</v>
      </c>
      <c r="AA1437">
        <f t="shared" si="429"/>
        <v>303</v>
      </c>
      <c r="AB1437">
        <f>IF(Z1437/X1437&lt;'model parameter'!$B$2,'model parameter'!$B$2,IF(Y1437/X1437&gt;'model parameter'!$B$1,'model parameter'!$B$1,AA1437/X1437))</f>
        <v>1.1100000000000001</v>
      </c>
      <c r="AC1437">
        <f t="shared" si="439"/>
        <v>1006.7158484778979</v>
      </c>
      <c r="AD1437">
        <f t="shared" si="437"/>
        <v>19.584403292172286</v>
      </c>
      <c r="AF1437">
        <f t="shared" si="436"/>
        <v>0.86264346538318937</v>
      </c>
      <c r="AG1437">
        <f t="shared" si="430"/>
        <v>1.2843391336542034</v>
      </c>
      <c r="AH1437" s="14">
        <f t="shared" si="431"/>
        <v>20318.25347444235</v>
      </c>
      <c r="AI1437">
        <f t="shared" si="432"/>
        <v>22422.256581799284</v>
      </c>
      <c r="AJ1437" s="14">
        <f t="shared" si="433"/>
        <v>2104.0031073569335</v>
      </c>
      <c r="AK1437" s="14">
        <f t="shared" si="438"/>
        <v>186589.88580427712</v>
      </c>
      <c r="AL1437">
        <f t="shared" si="434"/>
        <v>1.1035523604429627</v>
      </c>
      <c r="AM1437">
        <f t="shared" si="440"/>
        <v>1.9142040029770643E-2</v>
      </c>
      <c r="AN1437" s="15">
        <f t="shared" si="435"/>
        <v>1</v>
      </c>
    </row>
    <row r="1438" spans="1:40" x14ac:dyDescent="0.25">
      <c r="A1438" s="2">
        <v>41611</v>
      </c>
      <c r="B1438" s="2">
        <v>41634</v>
      </c>
      <c r="C1438" t="s">
        <v>15</v>
      </c>
      <c r="D1438">
        <v>6200</v>
      </c>
      <c r="E1438">
        <v>127.95</v>
      </c>
      <c r="F1438">
        <v>142.5</v>
      </c>
      <c r="G1438">
        <v>126.25</v>
      </c>
      <c r="H1438">
        <v>134.5</v>
      </c>
      <c r="I1438" t="s">
        <v>16</v>
      </c>
      <c r="J1438">
        <v>174.05</v>
      </c>
      <c r="K1438">
        <v>191.8</v>
      </c>
      <c r="L1438">
        <v>161.6</v>
      </c>
      <c r="M1438">
        <v>181.15</v>
      </c>
      <c r="N1438">
        <v>6201.85</v>
      </c>
      <c r="O1438">
        <v>274.95</v>
      </c>
      <c r="P1438">
        <f>VLOOKUP($A1438,Sheet2!$A:$E,2,0)</f>
        <v>6204.25</v>
      </c>
      <c r="Q1438">
        <f>VLOOKUP($A1438,Sheet2!$A:$E,3,0)</f>
        <v>6225.4</v>
      </c>
      <c r="R1438">
        <f>VLOOKUP($A1438,Sheet2!$A:$E,4,0)</f>
        <v>6191.4</v>
      </c>
      <c r="S1438">
        <f>VLOOKUP($A1438,Sheet2!$A:$E,5,0)</f>
        <v>6201.85</v>
      </c>
      <c r="T1438">
        <f t="shared" si="422"/>
        <v>166.40000000000055</v>
      </c>
      <c r="U1438">
        <f t="shared" si="423"/>
        <v>142.5</v>
      </c>
      <c r="V1438">
        <f t="shared" si="424"/>
        <v>161.6</v>
      </c>
      <c r="W1438">
        <f t="shared" si="425"/>
        <v>151.64999999999964</v>
      </c>
      <c r="X1438" s="5">
        <f t="shared" si="426"/>
        <v>302</v>
      </c>
      <c r="Y1438">
        <f t="shared" si="427"/>
        <v>358.20000000000056</v>
      </c>
      <c r="Z1438">
        <f t="shared" si="428"/>
        <v>277.89999999999964</v>
      </c>
      <c r="AA1438">
        <f t="shared" si="429"/>
        <v>315.64999999999998</v>
      </c>
      <c r="AB1438">
        <f>IF(Z1438/X1438&lt;'model parameter'!$B$2,'model parameter'!$B$2,IF(Y1438/X1438&gt;'model parameter'!$B$1,'model parameter'!$B$1,AA1438/X1438))</f>
        <v>1.1100000000000001</v>
      </c>
      <c r="AC1438">
        <f t="shared" si="439"/>
        <v>1117.4545918104668</v>
      </c>
      <c r="AD1438">
        <f t="shared" si="437"/>
        <v>19.694403292172286</v>
      </c>
      <c r="AF1438">
        <f t="shared" si="436"/>
        <v>0.92019867549668755</v>
      </c>
      <c r="AG1438">
        <f t="shared" si="430"/>
        <v>1.1860927152317899</v>
      </c>
      <c r="AH1438" s="14">
        <f t="shared" si="431"/>
        <v>22712.354087996999</v>
      </c>
      <c r="AI1438">
        <f t="shared" si="432"/>
        <v>25075.998288003644</v>
      </c>
      <c r="AJ1438" s="14">
        <f t="shared" si="433"/>
        <v>2363.6442000066454</v>
      </c>
      <c r="AK1438" s="14">
        <f t="shared" si="438"/>
        <v>188953.53000428376</v>
      </c>
      <c r="AL1438">
        <f t="shared" si="434"/>
        <v>1.1040686575618237</v>
      </c>
      <c r="AM1438">
        <f t="shared" si="440"/>
        <v>2.1134126438663567E-2</v>
      </c>
      <c r="AN1438" s="15">
        <f t="shared" si="435"/>
        <v>0</v>
      </c>
    </row>
    <row r="1439" spans="1:40" x14ac:dyDescent="0.25">
      <c r="A1439" s="2">
        <v>41612</v>
      </c>
      <c r="B1439" s="2">
        <v>41634</v>
      </c>
      <c r="C1439" t="s">
        <v>15</v>
      </c>
      <c r="D1439">
        <v>6200</v>
      </c>
      <c r="E1439">
        <v>146</v>
      </c>
      <c r="F1439">
        <v>155</v>
      </c>
      <c r="G1439">
        <v>125.1</v>
      </c>
      <c r="H1439">
        <v>148.19999999999999</v>
      </c>
      <c r="I1439" t="s">
        <v>16</v>
      </c>
      <c r="J1439">
        <v>180</v>
      </c>
      <c r="K1439">
        <v>180</v>
      </c>
      <c r="L1439">
        <v>138.55000000000001</v>
      </c>
      <c r="M1439">
        <v>148.15</v>
      </c>
      <c r="N1439">
        <v>6160.95</v>
      </c>
      <c r="O1439">
        <v>274.95</v>
      </c>
      <c r="P1439">
        <f>VLOOKUP($A1439,Sheet2!$A:$E,2,0)</f>
        <v>6187.95</v>
      </c>
      <c r="Q1439">
        <f>VLOOKUP($A1439,Sheet2!$A:$E,3,0)</f>
        <v>6209.15</v>
      </c>
      <c r="R1439">
        <f>VLOOKUP($A1439,Sheet2!$A:$E,4,0)</f>
        <v>6149.9</v>
      </c>
      <c r="S1439">
        <f>VLOOKUP($A1439,Sheet2!$A:$E,5,0)</f>
        <v>6160.95</v>
      </c>
      <c r="T1439">
        <f t="shared" si="422"/>
        <v>170.85000000000036</v>
      </c>
      <c r="U1439">
        <f t="shared" si="423"/>
        <v>155</v>
      </c>
      <c r="V1439">
        <f t="shared" si="424"/>
        <v>138.55000000000001</v>
      </c>
      <c r="W1439">
        <f t="shared" si="425"/>
        <v>134.25</v>
      </c>
      <c r="X1439" s="5">
        <f t="shared" si="426"/>
        <v>326</v>
      </c>
      <c r="Y1439">
        <f t="shared" si="427"/>
        <v>350.85000000000036</v>
      </c>
      <c r="Z1439">
        <f t="shared" si="428"/>
        <v>259.35000000000002</v>
      </c>
      <c r="AA1439">
        <f t="shared" si="429"/>
        <v>296.35000000000002</v>
      </c>
      <c r="AB1439">
        <f>IF(Z1439/X1439&lt;'model parameter'!$B$2,'model parameter'!$B$2,IF(Y1439/X1439&gt;'model parameter'!$B$1,'model parameter'!$B$1,AA1439/X1439))</f>
        <v>0.90904907975460125</v>
      </c>
      <c r="AC1439">
        <f t="shared" si="439"/>
        <v>1015.8210683528584</v>
      </c>
      <c r="AD1439">
        <f t="shared" si="437"/>
        <v>19.603452371926888</v>
      </c>
      <c r="AF1439">
        <f t="shared" si="436"/>
        <v>0.79555214723926382</v>
      </c>
      <c r="AG1439">
        <f t="shared" si="430"/>
        <v>1.0762269938650317</v>
      </c>
      <c r="AH1439" s="14">
        <f t="shared" si="431"/>
        <v>24513.558311361001</v>
      </c>
      <c r="AI1439">
        <f t="shared" si="432"/>
        <v>22162.870548723698</v>
      </c>
      <c r="AJ1439" s="14">
        <f t="shared" si="433"/>
        <v>-2350.6877626373025</v>
      </c>
      <c r="AK1439" s="14">
        <f t="shared" si="438"/>
        <v>186602.84224164646</v>
      </c>
      <c r="AL1439">
        <f t="shared" si="434"/>
        <v>0.9041066281451331</v>
      </c>
      <c r="AM1439">
        <f t="shared" si="440"/>
        <v>1.9107503793253027E-2</v>
      </c>
      <c r="AN1439" s="15">
        <f t="shared" si="435"/>
        <v>0</v>
      </c>
    </row>
    <row r="1440" spans="1:40" x14ac:dyDescent="0.25">
      <c r="A1440" s="2">
        <v>41613</v>
      </c>
      <c r="B1440" s="2">
        <v>41634</v>
      </c>
      <c r="C1440" t="s">
        <v>15</v>
      </c>
      <c r="D1440">
        <v>6200</v>
      </c>
      <c r="E1440">
        <v>88.9</v>
      </c>
      <c r="F1440">
        <v>108.4</v>
      </c>
      <c r="G1440">
        <v>75.599999999999994</v>
      </c>
      <c r="H1440">
        <v>97.5</v>
      </c>
      <c r="I1440" t="s">
        <v>16</v>
      </c>
      <c r="J1440">
        <v>210</v>
      </c>
      <c r="K1440">
        <v>216.45</v>
      </c>
      <c r="L1440">
        <v>169.9</v>
      </c>
      <c r="M1440">
        <v>175.8</v>
      </c>
      <c r="N1440">
        <v>6241.1</v>
      </c>
      <c r="O1440">
        <v>274.95</v>
      </c>
      <c r="P1440">
        <f>VLOOKUP($A1440,Sheet2!$A:$E,2,0)</f>
        <v>6262.45</v>
      </c>
      <c r="Q1440">
        <f>VLOOKUP($A1440,Sheet2!$A:$E,3,0)</f>
        <v>6300.55</v>
      </c>
      <c r="R1440">
        <f>VLOOKUP($A1440,Sheet2!$A:$E,4,0)</f>
        <v>6232</v>
      </c>
      <c r="S1440">
        <f>VLOOKUP($A1440,Sheet2!$A:$E,5,0)</f>
        <v>6241.1</v>
      </c>
      <c r="T1440">
        <f t="shared" si="422"/>
        <v>115.89999999999964</v>
      </c>
      <c r="U1440">
        <f t="shared" si="423"/>
        <v>108.4</v>
      </c>
      <c r="V1440">
        <f t="shared" si="424"/>
        <v>169.9</v>
      </c>
      <c r="W1440">
        <f t="shared" si="425"/>
        <v>176.15000000000055</v>
      </c>
      <c r="X1440" s="5">
        <f t="shared" si="426"/>
        <v>298.89999999999998</v>
      </c>
      <c r="Y1440">
        <f t="shared" si="427"/>
        <v>332.34999999999962</v>
      </c>
      <c r="Z1440">
        <f t="shared" si="428"/>
        <v>251.75000000000054</v>
      </c>
      <c r="AA1440">
        <f t="shared" si="429"/>
        <v>273.3</v>
      </c>
      <c r="AB1440">
        <f>IF(Z1440/X1440&lt;'model parameter'!$B$2,'model parameter'!$B$2,IF(Y1440/X1440&gt;'model parameter'!$B$1,'model parameter'!$B$1,AA1440/X1440))</f>
        <v>1.1100000000000001</v>
      </c>
      <c r="AC1440">
        <f t="shared" si="439"/>
        <v>1127.5613858716729</v>
      </c>
      <c r="AD1440">
        <f t="shared" si="437"/>
        <v>19.713452371926888</v>
      </c>
      <c r="AF1440">
        <f t="shared" si="436"/>
        <v>0.84225493476079138</v>
      </c>
      <c r="AG1440">
        <f t="shared" si="430"/>
        <v>1.111910337905653</v>
      </c>
      <c r="AH1440" s="14">
        <f t="shared" si="431"/>
        <v>22479.698542479149</v>
      </c>
      <c r="AI1440">
        <f t="shared" si="432"/>
        <v>24818.111162949299</v>
      </c>
      <c r="AJ1440" s="14">
        <f t="shared" si="433"/>
        <v>2338.4126204701497</v>
      </c>
      <c r="AK1440" s="14">
        <f t="shared" si="438"/>
        <v>188941.25486211662</v>
      </c>
      <c r="AL1440">
        <f t="shared" si="434"/>
        <v>1.1040233086778868</v>
      </c>
      <c r="AM1440">
        <f t="shared" si="440"/>
        <v>2.1095129558402478E-2</v>
      </c>
      <c r="AN1440" s="15">
        <f t="shared" si="435"/>
        <v>1</v>
      </c>
    </row>
    <row r="1441" spans="1:40" x14ac:dyDescent="0.25">
      <c r="A1441" s="2">
        <v>41614</v>
      </c>
      <c r="B1441" s="2">
        <v>41634</v>
      </c>
      <c r="C1441" t="s">
        <v>15</v>
      </c>
      <c r="D1441">
        <v>6200</v>
      </c>
      <c r="E1441">
        <v>96</v>
      </c>
      <c r="F1441">
        <v>104.65</v>
      </c>
      <c r="G1441">
        <v>86</v>
      </c>
      <c r="H1441">
        <v>92.8</v>
      </c>
      <c r="I1441" t="s">
        <v>16</v>
      </c>
      <c r="J1441">
        <v>170.45</v>
      </c>
      <c r="K1441">
        <v>205</v>
      </c>
      <c r="L1441">
        <v>170.45</v>
      </c>
      <c r="M1441">
        <v>194.5</v>
      </c>
      <c r="N1441">
        <v>6259.9</v>
      </c>
      <c r="O1441">
        <v>274.95</v>
      </c>
      <c r="P1441">
        <f>VLOOKUP($A1441,Sheet2!$A:$E,2,0)</f>
        <v>6234.4</v>
      </c>
      <c r="Q1441">
        <f>VLOOKUP($A1441,Sheet2!$A:$E,3,0)</f>
        <v>6275.35</v>
      </c>
      <c r="R1441">
        <f>VLOOKUP($A1441,Sheet2!$A:$E,4,0)</f>
        <v>6230.75</v>
      </c>
      <c r="S1441">
        <f>VLOOKUP($A1441,Sheet2!$A:$E,5,0)</f>
        <v>6259.9</v>
      </c>
      <c r="T1441">
        <f t="shared" si="422"/>
        <v>129.64999999999964</v>
      </c>
      <c r="U1441">
        <f t="shared" si="423"/>
        <v>104.65</v>
      </c>
      <c r="V1441">
        <f t="shared" si="424"/>
        <v>170.45</v>
      </c>
      <c r="W1441">
        <f t="shared" si="425"/>
        <v>161.35000000000036</v>
      </c>
      <c r="X1441" s="5">
        <f t="shared" si="426"/>
        <v>266.45</v>
      </c>
      <c r="Y1441">
        <f t="shared" si="427"/>
        <v>334.64999999999964</v>
      </c>
      <c r="Z1441">
        <f t="shared" si="428"/>
        <v>247.35000000000036</v>
      </c>
      <c r="AA1441">
        <f t="shared" si="429"/>
        <v>287.3</v>
      </c>
      <c r="AB1441">
        <f>IF(Z1441/X1441&lt;'model parameter'!$B$2,'model parameter'!$B$2,IF(Y1441/X1441&gt;'model parameter'!$B$1,'model parameter'!$B$1,AA1441/X1441))</f>
        <v>1.1100000000000001</v>
      </c>
      <c r="AC1441">
        <f t="shared" si="439"/>
        <v>1251.5931383175571</v>
      </c>
      <c r="AD1441">
        <f t="shared" si="437"/>
        <v>19.823452371926887</v>
      </c>
      <c r="AF1441">
        <f t="shared" si="436"/>
        <v>0.92831675736536079</v>
      </c>
      <c r="AG1441">
        <f t="shared" si="430"/>
        <v>1.2559579658472495</v>
      </c>
      <c r="AH1441" s="14">
        <f t="shared" si="431"/>
        <v>20044.320332139076</v>
      </c>
      <c r="AI1441">
        <f t="shared" si="432"/>
        <v>22118.615289396592</v>
      </c>
      <c r="AJ1441" s="14">
        <f t="shared" si="433"/>
        <v>2074.2949572575162</v>
      </c>
      <c r="AK1441" s="14">
        <f t="shared" si="438"/>
        <v>191015.54981937414</v>
      </c>
      <c r="AL1441">
        <f t="shared" si="434"/>
        <v>1.1034854224481532</v>
      </c>
      <c r="AM1441">
        <f t="shared" si="440"/>
        <v>2.3278167952352283E-2</v>
      </c>
      <c r="AN1441" s="15">
        <f t="shared" si="435"/>
        <v>0</v>
      </c>
    </row>
    <row r="1442" spans="1:40" x14ac:dyDescent="0.25">
      <c r="A1442" s="2">
        <v>41617</v>
      </c>
      <c r="B1442" s="2">
        <v>41634</v>
      </c>
      <c r="C1442" t="s">
        <v>15</v>
      </c>
      <c r="D1442">
        <v>6200</v>
      </c>
      <c r="E1442">
        <v>41.05</v>
      </c>
      <c r="F1442">
        <v>43.5</v>
      </c>
      <c r="G1442">
        <v>29.6</v>
      </c>
      <c r="H1442">
        <v>38.200000000000003</v>
      </c>
      <c r="I1442" t="s">
        <v>16</v>
      </c>
      <c r="J1442">
        <v>296.60000000000002</v>
      </c>
      <c r="K1442">
        <v>296.60000000000002</v>
      </c>
      <c r="L1442">
        <v>213.65</v>
      </c>
      <c r="M1442">
        <v>228.9</v>
      </c>
      <c r="N1442">
        <v>6363.9</v>
      </c>
      <c r="O1442">
        <v>274.95</v>
      </c>
      <c r="P1442">
        <f>VLOOKUP($A1442,Sheet2!$A:$E,2,0)</f>
        <v>6415</v>
      </c>
      <c r="Q1442">
        <f>VLOOKUP($A1442,Sheet2!$A:$E,3,0)</f>
        <v>6415.25</v>
      </c>
      <c r="R1442">
        <f>VLOOKUP($A1442,Sheet2!$A:$E,4,0)</f>
        <v>6345</v>
      </c>
      <c r="S1442">
        <f>VLOOKUP($A1442,Sheet2!$A:$E,5,0)</f>
        <v>6363.9</v>
      </c>
      <c r="T1442">
        <f t="shared" si="422"/>
        <v>81.350000000000364</v>
      </c>
      <c r="U1442">
        <f t="shared" si="423"/>
        <v>43.5</v>
      </c>
      <c r="V1442">
        <f t="shared" si="424"/>
        <v>213.65</v>
      </c>
      <c r="W1442">
        <f t="shared" si="425"/>
        <v>244.85000000000036</v>
      </c>
      <c r="X1442" s="5">
        <f t="shared" si="426"/>
        <v>337.65000000000003</v>
      </c>
      <c r="Y1442">
        <f t="shared" si="427"/>
        <v>377.95000000000039</v>
      </c>
      <c r="Z1442">
        <f t="shared" si="428"/>
        <v>257.14999999999998</v>
      </c>
      <c r="AA1442">
        <f t="shared" si="429"/>
        <v>267.10000000000002</v>
      </c>
      <c r="AB1442">
        <f>IF(Z1442/X1442&lt;'model parameter'!$B$2,'model parameter'!$B$2,IF(Y1442/X1442&gt;'model parameter'!$B$1,'model parameter'!$B$1,AA1442/X1442))</f>
        <v>1.1100000000000001</v>
      </c>
      <c r="AC1442">
        <f t="shared" si="439"/>
        <v>1389.2683835324885</v>
      </c>
      <c r="AD1442">
        <f t="shared" si="437"/>
        <v>19.933452371926887</v>
      </c>
      <c r="AF1442">
        <f t="shared" si="436"/>
        <v>0.76158744261809552</v>
      </c>
      <c r="AG1442">
        <f t="shared" si="430"/>
        <v>1.1193543610247307</v>
      </c>
      <c r="AH1442" s="14">
        <f t="shared" si="431"/>
        <v>25387.892861452277</v>
      </c>
      <c r="AI1442">
        <f t="shared" si="432"/>
        <v>28041.700226128578</v>
      </c>
      <c r="AJ1442" s="14">
        <f t="shared" si="433"/>
        <v>2653.8073646763005</v>
      </c>
      <c r="AK1442" s="14">
        <f t="shared" si="438"/>
        <v>193669.35718405043</v>
      </c>
      <c r="AL1442">
        <f t="shared" si="434"/>
        <v>1.1045304302786669</v>
      </c>
      <c r="AM1442">
        <f t="shared" si="440"/>
        <v>2.5711444864510741E-2</v>
      </c>
      <c r="AN1442" s="15">
        <f t="shared" si="435"/>
        <v>1</v>
      </c>
    </row>
    <row r="1443" spans="1:40" x14ac:dyDescent="0.25">
      <c r="A1443" s="2">
        <v>41618</v>
      </c>
      <c r="B1443" s="2">
        <v>41634</v>
      </c>
      <c r="C1443" t="s">
        <v>15</v>
      </c>
      <c r="D1443">
        <v>6200</v>
      </c>
      <c r="E1443">
        <v>35</v>
      </c>
      <c r="F1443">
        <v>42.55</v>
      </c>
      <c r="G1443">
        <v>30.75</v>
      </c>
      <c r="H1443">
        <v>32.700000000000003</v>
      </c>
      <c r="I1443" t="s">
        <v>16</v>
      </c>
      <c r="J1443">
        <v>211.6</v>
      </c>
      <c r="K1443">
        <v>235</v>
      </c>
      <c r="L1443">
        <v>183.75</v>
      </c>
      <c r="M1443">
        <v>199.95</v>
      </c>
      <c r="N1443">
        <v>6332.85</v>
      </c>
      <c r="O1443">
        <v>274.95</v>
      </c>
      <c r="P1443">
        <f>VLOOKUP($A1443,Sheet2!$A:$E,2,0)</f>
        <v>6354.7</v>
      </c>
      <c r="Q1443">
        <f>VLOOKUP($A1443,Sheet2!$A:$E,3,0)</f>
        <v>6362.25</v>
      </c>
      <c r="R1443">
        <f>VLOOKUP($A1443,Sheet2!$A:$E,4,0)</f>
        <v>6307.55</v>
      </c>
      <c r="S1443">
        <f>VLOOKUP($A1443,Sheet2!$A:$E,5,0)</f>
        <v>6332.85</v>
      </c>
      <c r="T1443">
        <f t="shared" si="422"/>
        <v>72.75</v>
      </c>
      <c r="U1443">
        <f t="shared" si="423"/>
        <v>42.55</v>
      </c>
      <c r="V1443">
        <f t="shared" si="424"/>
        <v>183.75</v>
      </c>
      <c r="W1443">
        <f t="shared" si="425"/>
        <v>193</v>
      </c>
      <c r="X1443" s="5">
        <f t="shared" si="426"/>
        <v>246.6</v>
      </c>
      <c r="Y1443">
        <f t="shared" si="427"/>
        <v>307.75</v>
      </c>
      <c r="Z1443">
        <f t="shared" si="428"/>
        <v>223.75</v>
      </c>
      <c r="AA1443">
        <f t="shared" si="429"/>
        <v>232.64999999999998</v>
      </c>
      <c r="AB1443">
        <f>IF(Z1443/X1443&lt;'model parameter'!$B$2,'model parameter'!$B$2,IF(Y1443/X1443&gt;'model parameter'!$B$1,'model parameter'!$B$1,AA1443/X1443))</f>
        <v>1.1100000000000001</v>
      </c>
      <c r="AC1443">
        <f t="shared" si="439"/>
        <v>1542.0879057210625</v>
      </c>
      <c r="AD1443">
        <f t="shared" si="437"/>
        <v>20.043452371926886</v>
      </c>
      <c r="AF1443">
        <f t="shared" si="436"/>
        <v>0.90733982157339821</v>
      </c>
      <c r="AG1443">
        <f t="shared" si="430"/>
        <v>1.2479724249797244</v>
      </c>
      <c r="AH1443" s="14">
        <f t="shared" si="431"/>
        <v>18554.574339065097</v>
      </c>
      <c r="AI1443">
        <f t="shared" si="432"/>
        <v>20467.305795097011</v>
      </c>
      <c r="AJ1443" s="14">
        <f t="shared" si="433"/>
        <v>1912.7314560319137</v>
      </c>
      <c r="AK1443" s="14">
        <f t="shared" si="438"/>
        <v>195582.08864008234</v>
      </c>
      <c r="AL1443">
        <f t="shared" si="434"/>
        <v>1.1030867871759698</v>
      </c>
      <c r="AM1443">
        <f t="shared" si="440"/>
        <v>2.8361955109245239E-2</v>
      </c>
      <c r="AN1443" s="15">
        <f t="shared" si="435"/>
        <v>0</v>
      </c>
    </row>
    <row r="1444" spans="1:40" x14ac:dyDescent="0.25">
      <c r="A1444" s="2">
        <v>41619</v>
      </c>
      <c r="B1444" s="2">
        <v>41634</v>
      </c>
      <c r="C1444" t="s">
        <v>15</v>
      </c>
      <c r="D1444">
        <v>6200</v>
      </c>
      <c r="E1444">
        <v>36.700000000000003</v>
      </c>
      <c r="F1444">
        <v>41.75</v>
      </c>
      <c r="G1444">
        <v>29.05</v>
      </c>
      <c r="H1444">
        <v>32.6</v>
      </c>
      <c r="I1444" t="s">
        <v>16</v>
      </c>
      <c r="J1444">
        <v>180.05</v>
      </c>
      <c r="K1444">
        <v>186.45</v>
      </c>
      <c r="L1444">
        <v>152.15</v>
      </c>
      <c r="M1444">
        <v>172.65</v>
      </c>
      <c r="N1444">
        <v>6307.9</v>
      </c>
      <c r="O1444">
        <v>274.95</v>
      </c>
      <c r="P1444">
        <f>VLOOKUP($A1444,Sheet2!$A:$E,2,0)</f>
        <v>6307.2</v>
      </c>
      <c r="Q1444">
        <f>VLOOKUP($A1444,Sheet2!$A:$E,3,0)</f>
        <v>6326.6</v>
      </c>
      <c r="R1444">
        <f>VLOOKUP($A1444,Sheet2!$A:$E,4,0)</f>
        <v>6280.25</v>
      </c>
      <c r="S1444">
        <f>VLOOKUP($A1444,Sheet2!$A:$E,5,0)</f>
        <v>6307.9</v>
      </c>
      <c r="T1444">
        <f t="shared" si="422"/>
        <v>59.849999999999454</v>
      </c>
      <c r="U1444">
        <f t="shared" si="423"/>
        <v>41.75</v>
      </c>
      <c r="V1444">
        <f t="shared" si="424"/>
        <v>152.15</v>
      </c>
      <c r="W1444">
        <f t="shared" si="425"/>
        <v>155.65000000000055</v>
      </c>
      <c r="X1444" s="5">
        <f t="shared" si="426"/>
        <v>216.75</v>
      </c>
      <c r="Y1444">
        <f t="shared" si="427"/>
        <v>246.29999999999944</v>
      </c>
      <c r="Z1444">
        <f t="shared" si="428"/>
        <v>184.70000000000056</v>
      </c>
      <c r="AA1444">
        <f t="shared" si="429"/>
        <v>205.25</v>
      </c>
      <c r="AB1444">
        <f>IF(Z1444/X1444&lt;'model parameter'!$B$2,'model parameter'!$B$2,IF(Y1444/X1444&gt;'model parameter'!$B$1,'model parameter'!$B$1,AA1444/X1444))</f>
        <v>1.1100000000000001</v>
      </c>
      <c r="AC1444">
        <f t="shared" si="439"/>
        <v>1711.7175753503795</v>
      </c>
      <c r="AD1444">
        <f t="shared" si="437"/>
        <v>20.153452371926885</v>
      </c>
      <c r="AF1444">
        <f t="shared" si="436"/>
        <v>0.85213379469435091</v>
      </c>
      <c r="AG1444">
        <f t="shared" si="430"/>
        <v>1.1363321799307933</v>
      </c>
      <c r="AH1444" s="14">
        <f t="shared" si="431"/>
        <v>16314.326586256124</v>
      </c>
      <c r="AI1444">
        <f t="shared" si="432"/>
        <v>17984.102349009238</v>
      </c>
      <c r="AJ1444" s="14">
        <f t="shared" si="433"/>
        <v>1669.7757627531137</v>
      </c>
      <c r="AK1444" s="14">
        <f t="shared" si="438"/>
        <v>197251.86440283546</v>
      </c>
      <c r="AL1444">
        <f t="shared" si="434"/>
        <v>1.1023502719480804</v>
      </c>
      <c r="AM1444">
        <f t="shared" si="440"/>
        <v>3.1264808927655742E-2</v>
      </c>
      <c r="AN1444" s="15">
        <f t="shared" si="435"/>
        <v>1</v>
      </c>
    </row>
    <row r="1445" spans="1:40" x14ac:dyDescent="0.25">
      <c r="A1445" s="2">
        <v>41620</v>
      </c>
      <c r="B1445" s="2">
        <v>41634</v>
      </c>
      <c r="C1445" t="s">
        <v>15</v>
      </c>
      <c r="D1445">
        <v>6200</v>
      </c>
      <c r="E1445">
        <v>38</v>
      </c>
      <c r="F1445">
        <v>54.4</v>
      </c>
      <c r="G1445">
        <v>37.35</v>
      </c>
      <c r="H1445">
        <v>50.8</v>
      </c>
      <c r="I1445" t="s">
        <v>16</v>
      </c>
      <c r="J1445">
        <v>152.55000000000001</v>
      </c>
      <c r="K1445">
        <v>152.80000000000001</v>
      </c>
      <c r="L1445">
        <v>110</v>
      </c>
      <c r="M1445">
        <v>115.3</v>
      </c>
      <c r="N1445">
        <v>6237.05</v>
      </c>
      <c r="O1445">
        <v>274.95</v>
      </c>
      <c r="P1445">
        <f>VLOOKUP($A1445,Sheet2!$A:$E,2,0)</f>
        <v>6276.75</v>
      </c>
      <c r="Q1445">
        <f>VLOOKUP($A1445,Sheet2!$A:$E,3,0)</f>
        <v>6286.85</v>
      </c>
      <c r="R1445">
        <f>VLOOKUP($A1445,Sheet2!$A:$E,4,0)</f>
        <v>6230.55</v>
      </c>
      <c r="S1445">
        <f>VLOOKUP($A1445,Sheet2!$A:$E,5,0)</f>
        <v>6237.05</v>
      </c>
      <c r="T1445">
        <f t="shared" si="422"/>
        <v>65.949999999999818</v>
      </c>
      <c r="U1445">
        <f t="shared" si="423"/>
        <v>54.4</v>
      </c>
      <c r="V1445">
        <f t="shared" si="424"/>
        <v>110</v>
      </c>
      <c r="W1445">
        <f t="shared" si="425"/>
        <v>124.20000000000073</v>
      </c>
      <c r="X1445" s="5">
        <f t="shared" si="426"/>
        <v>190.55</v>
      </c>
      <c r="Y1445">
        <f t="shared" si="427"/>
        <v>218.74999999999983</v>
      </c>
      <c r="Z1445">
        <f t="shared" si="428"/>
        <v>161.55000000000072</v>
      </c>
      <c r="AA1445">
        <f t="shared" si="429"/>
        <v>166.1</v>
      </c>
      <c r="AB1445">
        <f>IF(Z1445/X1445&lt;'model parameter'!$B$2,'model parameter'!$B$2,IF(Y1445/X1445&gt;'model parameter'!$B$1,'model parameter'!$B$1,AA1445/X1445))</f>
        <v>1.1100000000000001</v>
      </c>
      <c r="AC1445">
        <f t="shared" si="439"/>
        <v>1900.0065086389216</v>
      </c>
      <c r="AD1445">
        <f t="shared" si="437"/>
        <v>20.263452371926885</v>
      </c>
      <c r="AF1445">
        <f t="shared" si="436"/>
        <v>0.84780897402256994</v>
      </c>
      <c r="AG1445">
        <f t="shared" si="430"/>
        <v>1.1479926528470208</v>
      </c>
      <c r="AH1445" s="14">
        <f t="shared" si="431"/>
        <v>14348.011975750424</v>
      </c>
      <c r="AI1445">
        <f t="shared" si="432"/>
        <v>15804.540195324153</v>
      </c>
      <c r="AJ1445" s="14">
        <f t="shared" si="433"/>
        <v>1456.5282195737291</v>
      </c>
      <c r="AK1445" s="14">
        <f t="shared" si="438"/>
        <v>198708.39262240918</v>
      </c>
      <c r="AL1445">
        <f t="shared" si="434"/>
        <v>1.101514287974906</v>
      </c>
      <c r="AM1445">
        <f t="shared" si="440"/>
        <v>3.4438633744618197E-2</v>
      </c>
      <c r="AN1445" s="15">
        <f t="shared" si="435"/>
        <v>1</v>
      </c>
    </row>
    <row r="1446" spans="1:40" x14ac:dyDescent="0.25">
      <c r="A1446" s="2">
        <v>41621</v>
      </c>
      <c r="B1446" s="2">
        <v>41634</v>
      </c>
      <c r="C1446" t="s">
        <v>15</v>
      </c>
      <c r="D1446">
        <v>6200</v>
      </c>
      <c r="E1446">
        <v>60.65</v>
      </c>
      <c r="F1446">
        <v>79.400000000000006</v>
      </c>
      <c r="G1446">
        <v>59.25</v>
      </c>
      <c r="H1446">
        <v>75.25</v>
      </c>
      <c r="I1446" t="s">
        <v>16</v>
      </c>
      <c r="J1446">
        <v>96.1</v>
      </c>
      <c r="K1446">
        <v>99.4</v>
      </c>
      <c r="L1446">
        <v>68.8</v>
      </c>
      <c r="M1446">
        <v>73.349999999999994</v>
      </c>
      <c r="N1446">
        <v>6168.4</v>
      </c>
      <c r="O1446">
        <v>274.95</v>
      </c>
      <c r="P1446">
        <f>VLOOKUP($A1446,Sheet2!$A:$E,2,0)</f>
        <v>6201.3</v>
      </c>
      <c r="Q1446">
        <f>VLOOKUP($A1446,Sheet2!$A:$E,3,0)</f>
        <v>6208.6</v>
      </c>
      <c r="R1446">
        <f>VLOOKUP($A1446,Sheet2!$A:$E,4,0)</f>
        <v>6161.4</v>
      </c>
      <c r="S1446">
        <f>VLOOKUP($A1446,Sheet2!$A:$E,5,0)</f>
        <v>6168.4</v>
      </c>
      <c r="T1446">
        <f t="shared" si="422"/>
        <v>90.799999999999272</v>
      </c>
      <c r="U1446">
        <f t="shared" si="423"/>
        <v>79.400000000000006</v>
      </c>
      <c r="V1446">
        <f t="shared" si="424"/>
        <v>68.8</v>
      </c>
      <c r="W1446">
        <f t="shared" si="425"/>
        <v>67.850000000000364</v>
      </c>
      <c r="X1446" s="5">
        <f t="shared" si="426"/>
        <v>156.75</v>
      </c>
      <c r="Y1446">
        <f t="shared" si="427"/>
        <v>190.19999999999928</v>
      </c>
      <c r="Z1446">
        <f t="shared" si="428"/>
        <v>127.10000000000036</v>
      </c>
      <c r="AA1446">
        <f t="shared" si="429"/>
        <v>148.6</v>
      </c>
      <c r="AB1446">
        <f>IF(Z1446/X1446&lt;'model parameter'!$B$2,'model parameter'!$B$2,IF(Y1446/X1446&gt;'model parameter'!$B$1,'model parameter'!$B$1,AA1446/X1446))</f>
        <v>1.1100000000000001</v>
      </c>
      <c r="AC1446">
        <f t="shared" si="439"/>
        <v>2109.0072245892029</v>
      </c>
      <c r="AD1446">
        <f t="shared" si="437"/>
        <v>20.373452371926884</v>
      </c>
      <c r="AF1446">
        <f t="shared" si="436"/>
        <v>0.8108452950558237</v>
      </c>
      <c r="AG1446">
        <f t="shared" si="430"/>
        <v>1.2133971291865984</v>
      </c>
      <c r="AH1446" s="14">
        <f t="shared" si="431"/>
        <v>11811.316027846124</v>
      </c>
      <c r="AI1446">
        <f t="shared" si="432"/>
        <v>12992.738638280034</v>
      </c>
      <c r="AJ1446" s="14">
        <f t="shared" si="433"/>
        <v>1181.4226104339104</v>
      </c>
      <c r="AK1446" s="14">
        <f t="shared" si="438"/>
        <v>199889.8152328431</v>
      </c>
      <c r="AL1446">
        <f t="shared" si="434"/>
        <v>1.1000246380376761</v>
      </c>
      <c r="AM1446">
        <f t="shared" si="440"/>
        <v>3.7883345619435731E-2</v>
      </c>
      <c r="AN1446" s="15">
        <f t="shared" si="435"/>
        <v>1</v>
      </c>
    </row>
    <row r="1447" spans="1:40" x14ac:dyDescent="0.25">
      <c r="A1447" s="2">
        <v>41624</v>
      </c>
      <c r="B1447" s="2">
        <v>41634</v>
      </c>
      <c r="C1447" t="s">
        <v>15</v>
      </c>
      <c r="D1447">
        <v>6200</v>
      </c>
      <c r="E1447">
        <v>76.7</v>
      </c>
      <c r="F1447">
        <v>89.8</v>
      </c>
      <c r="G1447">
        <v>73.5</v>
      </c>
      <c r="H1447">
        <v>82.9</v>
      </c>
      <c r="I1447" t="s">
        <v>16</v>
      </c>
      <c r="J1447">
        <v>66</v>
      </c>
      <c r="K1447">
        <v>78.150000000000006</v>
      </c>
      <c r="L1447">
        <v>60</v>
      </c>
      <c r="M1447">
        <v>63.7</v>
      </c>
      <c r="N1447">
        <v>6154.7</v>
      </c>
      <c r="O1447">
        <v>274.95</v>
      </c>
      <c r="P1447">
        <f>VLOOKUP($A1447,Sheet2!$A:$E,2,0)</f>
        <v>6168.35</v>
      </c>
      <c r="Q1447">
        <f>VLOOKUP($A1447,Sheet2!$A:$E,3,0)</f>
        <v>6183.25</v>
      </c>
      <c r="R1447">
        <f>VLOOKUP($A1447,Sheet2!$A:$E,4,0)</f>
        <v>6146.05</v>
      </c>
      <c r="S1447">
        <f>VLOOKUP($A1447,Sheet2!$A:$E,5,0)</f>
        <v>6154.7</v>
      </c>
      <c r="T1447">
        <f t="shared" si="422"/>
        <v>94.899999999999636</v>
      </c>
      <c r="U1447">
        <f t="shared" si="423"/>
        <v>89.8</v>
      </c>
      <c r="V1447">
        <f t="shared" si="424"/>
        <v>60</v>
      </c>
      <c r="W1447">
        <f t="shared" si="425"/>
        <v>56.75</v>
      </c>
      <c r="X1447" s="5">
        <f t="shared" si="426"/>
        <v>142.69999999999999</v>
      </c>
      <c r="Y1447">
        <f t="shared" si="427"/>
        <v>173.04999999999964</v>
      </c>
      <c r="Z1447">
        <f t="shared" si="428"/>
        <v>130.25</v>
      </c>
      <c r="AA1447">
        <f t="shared" si="429"/>
        <v>146.60000000000002</v>
      </c>
      <c r="AB1447">
        <f>IF(Z1447/X1447&lt;'model parameter'!$B$2,'model parameter'!$B$2,IF(Y1447/X1447&gt;'model parameter'!$B$1,'model parameter'!$B$1,AA1447/X1447))</f>
        <v>1.1100000000000001</v>
      </c>
      <c r="AC1447">
        <f t="shared" si="439"/>
        <v>2340.9980192940156</v>
      </c>
      <c r="AD1447">
        <f t="shared" si="437"/>
        <v>20.483452371926884</v>
      </c>
      <c r="AF1447">
        <f t="shared" si="436"/>
        <v>0.91275402943237571</v>
      </c>
      <c r="AG1447">
        <f t="shared" si="430"/>
        <v>1.2126839523475799</v>
      </c>
      <c r="AH1447" s="14">
        <f t="shared" si="431"/>
        <v>10756.861055418449</v>
      </c>
      <c r="AI1447">
        <f t="shared" si="432"/>
        <v>11823.927636017614</v>
      </c>
      <c r="AJ1447" s="14">
        <f t="shared" si="433"/>
        <v>1067.0665805991648</v>
      </c>
      <c r="AK1447" s="14">
        <f t="shared" si="438"/>
        <v>200956.88181344228</v>
      </c>
      <c r="AL1447">
        <f t="shared" si="434"/>
        <v>1.0991986951492381</v>
      </c>
      <c r="AM1447">
        <f t="shared" si="440"/>
        <v>4.1641324072771359E-2</v>
      </c>
      <c r="AN1447" s="15">
        <f t="shared" si="435"/>
        <v>0</v>
      </c>
    </row>
    <row r="1448" spans="1:40" x14ac:dyDescent="0.25">
      <c r="A1448" s="2">
        <v>41625</v>
      </c>
      <c r="B1448" s="2">
        <v>41634</v>
      </c>
      <c r="C1448" t="s">
        <v>15</v>
      </c>
      <c r="D1448">
        <v>6200</v>
      </c>
      <c r="E1448">
        <v>61.15</v>
      </c>
      <c r="F1448">
        <v>96.15</v>
      </c>
      <c r="G1448">
        <v>61.15</v>
      </c>
      <c r="H1448">
        <v>91.7</v>
      </c>
      <c r="I1448" t="s">
        <v>16</v>
      </c>
      <c r="J1448">
        <v>73</v>
      </c>
      <c r="K1448">
        <v>78.900000000000006</v>
      </c>
      <c r="L1448">
        <v>50.3</v>
      </c>
      <c r="M1448">
        <v>53.7</v>
      </c>
      <c r="N1448">
        <v>6139.05</v>
      </c>
      <c r="O1448">
        <v>274.95</v>
      </c>
      <c r="P1448">
        <f>VLOOKUP($A1448,Sheet2!$A:$E,2,0)</f>
        <v>6178.2</v>
      </c>
      <c r="Q1448">
        <f>VLOOKUP($A1448,Sheet2!$A:$E,3,0)</f>
        <v>6190.55</v>
      </c>
      <c r="R1448">
        <f>VLOOKUP($A1448,Sheet2!$A:$E,4,0)</f>
        <v>6133</v>
      </c>
      <c r="S1448">
        <f>VLOOKUP($A1448,Sheet2!$A:$E,5,0)</f>
        <v>6139.05</v>
      </c>
      <c r="T1448">
        <f t="shared" si="422"/>
        <v>88.349999999999454</v>
      </c>
      <c r="U1448">
        <f t="shared" si="423"/>
        <v>96.15</v>
      </c>
      <c r="V1448">
        <f t="shared" si="424"/>
        <v>50.3</v>
      </c>
      <c r="W1448">
        <f t="shared" si="425"/>
        <v>51.699999999999818</v>
      </c>
      <c r="X1448" s="5">
        <f t="shared" si="426"/>
        <v>134.15</v>
      </c>
      <c r="Y1448">
        <f t="shared" si="427"/>
        <v>167.24999999999946</v>
      </c>
      <c r="Z1448">
        <f t="shared" si="428"/>
        <v>112.84999999999982</v>
      </c>
      <c r="AA1448">
        <f t="shared" si="429"/>
        <v>145.4</v>
      </c>
      <c r="AB1448">
        <f>IF(Z1448/X1448&lt;'model parameter'!$B$2,'model parameter'!$B$2,IF(Y1448/X1448&gt;'model parameter'!$B$1,'model parameter'!$B$1,AA1448/X1448))</f>
        <v>1.1100000000000001</v>
      </c>
      <c r="AC1448">
        <f t="shared" si="439"/>
        <v>2598.5078014163578</v>
      </c>
      <c r="AD1448">
        <f t="shared" si="437"/>
        <v>20.593452371926883</v>
      </c>
      <c r="AF1448">
        <f t="shared" si="436"/>
        <v>0.84122251211330468</v>
      </c>
      <c r="AG1448">
        <f t="shared" si="430"/>
        <v>1.2467387253074875</v>
      </c>
      <c r="AH1448" s="14">
        <f t="shared" si="431"/>
        <v>10115.182050845026</v>
      </c>
      <c r="AI1448">
        <f t="shared" si="432"/>
        <v>11112.658307238702</v>
      </c>
      <c r="AJ1448" s="14">
        <f t="shared" si="433"/>
        <v>997.47625639367652</v>
      </c>
      <c r="AK1448" s="14">
        <f t="shared" si="438"/>
        <v>201954.35806983596</v>
      </c>
      <c r="AL1448">
        <f t="shared" si="434"/>
        <v>1.0986117947635303</v>
      </c>
      <c r="AM1448">
        <f t="shared" si="440"/>
        <v>4.5747649775917144E-2</v>
      </c>
      <c r="AN1448" s="15">
        <f t="shared" si="435"/>
        <v>1</v>
      </c>
    </row>
    <row r="1449" spans="1:40" x14ac:dyDescent="0.25">
      <c r="A1449" s="2">
        <v>41626</v>
      </c>
      <c r="B1449" s="2">
        <v>41634</v>
      </c>
      <c r="C1449" t="s">
        <v>15</v>
      </c>
      <c r="D1449">
        <v>6200</v>
      </c>
      <c r="E1449">
        <v>94.75</v>
      </c>
      <c r="F1449">
        <v>94.75</v>
      </c>
      <c r="G1449">
        <v>40</v>
      </c>
      <c r="H1449">
        <v>46.6</v>
      </c>
      <c r="I1449" t="s">
        <v>16</v>
      </c>
      <c r="J1449">
        <v>55</v>
      </c>
      <c r="K1449">
        <v>102.85</v>
      </c>
      <c r="L1449">
        <v>49</v>
      </c>
      <c r="M1449">
        <v>92.4</v>
      </c>
      <c r="N1449">
        <v>6217.15</v>
      </c>
      <c r="O1449">
        <v>274.95</v>
      </c>
      <c r="P1449">
        <f>VLOOKUP($A1449,Sheet2!$A:$E,2,0)</f>
        <v>6129.95</v>
      </c>
      <c r="Q1449">
        <f>VLOOKUP($A1449,Sheet2!$A:$E,3,0)</f>
        <v>6236</v>
      </c>
      <c r="R1449">
        <f>VLOOKUP($A1449,Sheet2!$A:$E,4,0)</f>
        <v>6129.95</v>
      </c>
      <c r="S1449">
        <f>VLOOKUP($A1449,Sheet2!$A:$E,5,0)</f>
        <v>6217.15</v>
      </c>
      <c r="T1449">
        <f t="shared" si="422"/>
        <v>66.850000000000364</v>
      </c>
      <c r="U1449">
        <f t="shared" si="423"/>
        <v>94.75</v>
      </c>
      <c r="V1449">
        <f t="shared" si="424"/>
        <v>49</v>
      </c>
      <c r="W1449">
        <f t="shared" si="425"/>
        <v>76</v>
      </c>
      <c r="X1449" s="5">
        <f t="shared" si="426"/>
        <v>149.75</v>
      </c>
      <c r="Y1449">
        <f t="shared" si="427"/>
        <v>169.70000000000036</v>
      </c>
      <c r="Z1449">
        <f t="shared" si="428"/>
        <v>116</v>
      </c>
      <c r="AA1449">
        <f t="shared" si="429"/>
        <v>139</v>
      </c>
      <c r="AB1449">
        <f>IF(Z1449/X1449&lt;'model parameter'!$B$2,'model parameter'!$B$2,IF(Y1449/X1449&gt;'model parameter'!$B$1,'model parameter'!$B$1,AA1449/X1449))</f>
        <v>1.1100000000000001</v>
      </c>
      <c r="AC1449">
        <f t="shared" si="439"/>
        <v>2884.3436595721573</v>
      </c>
      <c r="AD1449">
        <f t="shared" si="437"/>
        <v>20.703452371926883</v>
      </c>
      <c r="AF1449">
        <f t="shared" si="436"/>
        <v>0.77462437395659434</v>
      </c>
      <c r="AG1449">
        <f t="shared" si="430"/>
        <v>1.1332220367278822</v>
      </c>
      <c r="AH1449" s="14">
        <f t="shared" si="431"/>
        <v>11285.964796031625</v>
      </c>
      <c r="AI1449">
        <f t="shared" si="432"/>
        <v>12410.412872028297</v>
      </c>
      <c r="AJ1449" s="14">
        <f t="shared" si="433"/>
        <v>1124.4480759966718</v>
      </c>
      <c r="AK1449" s="14">
        <f t="shared" si="438"/>
        <v>203078.80614583264</v>
      </c>
      <c r="AL1449">
        <f t="shared" si="434"/>
        <v>1.0996324280926386</v>
      </c>
      <c r="AM1449">
        <f t="shared" si="440"/>
        <v>5.0305599202623424E-2</v>
      </c>
      <c r="AN1449" s="15">
        <f t="shared" si="435"/>
        <v>1</v>
      </c>
    </row>
    <row r="1450" spans="1:40" x14ac:dyDescent="0.25">
      <c r="A1450" s="2">
        <v>41627</v>
      </c>
      <c r="B1450" s="2">
        <v>41634</v>
      </c>
      <c r="C1450" t="s">
        <v>15</v>
      </c>
      <c r="D1450">
        <v>6200</v>
      </c>
      <c r="E1450">
        <v>31</v>
      </c>
      <c r="F1450">
        <v>76.150000000000006</v>
      </c>
      <c r="G1450">
        <v>22.05</v>
      </c>
      <c r="H1450">
        <v>60.6</v>
      </c>
      <c r="I1450" t="s">
        <v>16</v>
      </c>
      <c r="J1450">
        <v>105</v>
      </c>
      <c r="K1450">
        <v>115</v>
      </c>
      <c r="L1450">
        <v>33.950000000000003</v>
      </c>
      <c r="M1450">
        <v>37.75</v>
      </c>
      <c r="N1450">
        <v>6166.65</v>
      </c>
      <c r="O1450">
        <v>274.95</v>
      </c>
      <c r="P1450">
        <f>VLOOKUP($A1450,Sheet2!$A:$E,2,0)</f>
        <v>6253.9</v>
      </c>
      <c r="Q1450">
        <f>VLOOKUP($A1450,Sheet2!$A:$E,3,0)</f>
        <v>6263.75</v>
      </c>
      <c r="R1450">
        <f>VLOOKUP($A1450,Sheet2!$A:$E,4,0)</f>
        <v>6150.7</v>
      </c>
      <c r="S1450">
        <f>VLOOKUP($A1450,Sheet2!$A:$E,5,0)</f>
        <v>6166.65</v>
      </c>
      <c r="T1450">
        <f t="shared" si="422"/>
        <v>51.25</v>
      </c>
      <c r="U1450">
        <f t="shared" si="423"/>
        <v>76.150000000000006</v>
      </c>
      <c r="V1450">
        <f t="shared" si="424"/>
        <v>33.950000000000003</v>
      </c>
      <c r="W1450">
        <f t="shared" si="425"/>
        <v>85.800000000000182</v>
      </c>
      <c r="X1450" s="5">
        <f t="shared" si="426"/>
        <v>136</v>
      </c>
      <c r="Y1450">
        <f t="shared" si="427"/>
        <v>166.25</v>
      </c>
      <c r="Z1450">
        <f t="shared" si="428"/>
        <v>98.35</v>
      </c>
      <c r="AA1450">
        <f t="shared" si="429"/>
        <v>98.35</v>
      </c>
      <c r="AB1450">
        <f>IF(Z1450/X1450&lt;'model parameter'!$B$2,'model parameter'!$B$2,IF(Y1450/X1450&gt;'model parameter'!$B$1,'model parameter'!$B$1,AA1450/X1450))</f>
        <v>1.1100000000000001</v>
      </c>
      <c r="AC1450">
        <f t="shared" si="439"/>
        <v>3201.6214621250947</v>
      </c>
      <c r="AD1450">
        <f t="shared" si="437"/>
        <v>20.813452371926882</v>
      </c>
      <c r="AF1450">
        <f t="shared" si="436"/>
        <v>0.72316176470588234</v>
      </c>
      <c r="AG1450">
        <f t="shared" si="430"/>
        <v>1.2224264705882353</v>
      </c>
      <c r="AH1450" s="14">
        <f t="shared" si="431"/>
        <v>10254.024876396001</v>
      </c>
      <c r="AI1450">
        <f t="shared" si="432"/>
        <v>11266.558688319519</v>
      </c>
      <c r="AJ1450" s="14">
        <f t="shared" si="433"/>
        <v>1012.5338119235184</v>
      </c>
      <c r="AK1450" s="14">
        <f t="shared" si="438"/>
        <v>204091.33995775616</v>
      </c>
      <c r="AL1450">
        <f t="shared" si="434"/>
        <v>1.0987450122394666</v>
      </c>
      <c r="AM1450">
        <f t="shared" si="440"/>
        <v>5.5273026211600178E-2</v>
      </c>
      <c r="AN1450" s="15">
        <f t="shared" si="435"/>
        <v>1</v>
      </c>
    </row>
    <row r="1451" spans="1:40" x14ac:dyDescent="0.25">
      <c r="A1451" s="2">
        <v>41628</v>
      </c>
      <c r="B1451" s="2">
        <v>41634</v>
      </c>
      <c r="C1451" t="s">
        <v>15</v>
      </c>
      <c r="D1451">
        <v>6200</v>
      </c>
      <c r="E1451">
        <v>57.75</v>
      </c>
      <c r="F1451">
        <v>59</v>
      </c>
      <c r="G1451">
        <v>10.1</v>
      </c>
      <c r="H1451">
        <v>12.35</v>
      </c>
      <c r="I1451" t="s">
        <v>16</v>
      </c>
      <c r="J1451">
        <v>39.049999999999997</v>
      </c>
      <c r="K1451">
        <v>114.8</v>
      </c>
      <c r="L1451">
        <v>32.1</v>
      </c>
      <c r="M1451">
        <v>101.6</v>
      </c>
      <c r="N1451">
        <v>6274.25</v>
      </c>
      <c r="O1451">
        <v>274.95</v>
      </c>
      <c r="P1451">
        <f>VLOOKUP($A1451,Sheet2!$A:$E,2,0)</f>
        <v>6179.95</v>
      </c>
      <c r="Q1451">
        <f>VLOOKUP($A1451,Sheet2!$A:$E,3,0)</f>
        <v>6284.5</v>
      </c>
      <c r="R1451">
        <f>VLOOKUP($A1451,Sheet2!$A:$E,4,0)</f>
        <v>6170.35</v>
      </c>
      <c r="S1451">
        <f>VLOOKUP($A1451,Sheet2!$A:$E,5,0)</f>
        <v>6274.25</v>
      </c>
      <c r="T1451">
        <f t="shared" si="422"/>
        <v>30.300000000000182</v>
      </c>
      <c r="U1451">
        <f t="shared" si="423"/>
        <v>59</v>
      </c>
      <c r="V1451">
        <f t="shared" si="424"/>
        <v>32.1</v>
      </c>
      <c r="W1451">
        <f t="shared" si="425"/>
        <v>94.600000000000364</v>
      </c>
      <c r="X1451" s="5">
        <f t="shared" si="426"/>
        <v>96.8</v>
      </c>
      <c r="Y1451">
        <f t="shared" si="427"/>
        <v>145.10000000000019</v>
      </c>
      <c r="Z1451">
        <f t="shared" si="428"/>
        <v>91.1</v>
      </c>
      <c r="AA1451">
        <f t="shared" si="429"/>
        <v>113.94999999999999</v>
      </c>
      <c r="AB1451">
        <f>IF(Z1451/X1451&lt;'model parameter'!$B$2,'model parameter'!$B$2,IF(Y1451/X1451&gt;'model parameter'!$B$1,'model parameter'!$B$1,AA1451/X1451))</f>
        <v>1.1100000000000001</v>
      </c>
      <c r="AC1451">
        <f t="shared" si="439"/>
        <v>3553.7998229588552</v>
      </c>
      <c r="AD1451">
        <f t="shared" si="437"/>
        <v>20.923452371926881</v>
      </c>
      <c r="AF1451">
        <f t="shared" si="436"/>
        <v>0.94111570247933884</v>
      </c>
      <c r="AG1451">
        <f t="shared" si="430"/>
        <v>1.4989669421487624</v>
      </c>
      <c r="AH1451" s="14">
        <f t="shared" si="431"/>
        <v>7312.0579782347986</v>
      </c>
      <c r="AI1451">
        <f t="shared" si="432"/>
        <v>8005.5343973097761</v>
      </c>
      <c r="AJ1451" s="14">
        <f t="shared" si="433"/>
        <v>693.47641907497746</v>
      </c>
      <c r="AK1451" s="14">
        <f t="shared" si="438"/>
        <v>204784.81637683115</v>
      </c>
      <c r="AL1451">
        <f t="shared" si="434"/>
        <v>1.0948401149360674</v>
      </c>
      <c r="AM1451">
        <f t="shared" si="440"/>
        <v>6.0515126370372603E-2</v>
      </c>
      <c r="AN1451" s="15">
        <f t="shared" si="435"/>
        <v>0</v>
      </c>
    </row>
    <row r="1452" spans="1:40" x14ac:dyDescent="0.25">
      <c r="A1452" s="2">
        <v>41631</v>
      </c>
      <c r="B1452" s="2">
        <v>41634</v>
      </c>
      <c r="C1452" t="s">
        <v>15</v>
      </c>
      <c r="D1452">
        <v>6200</v>
      </c>
      <c r="E1452">
        <v>6.25</v>
      </c>
      <c r="F1452">
        <v>11.7</v>
      </c>
      <c r="G1452">
        <v>3.6</v>
      </c>
      <c r="H1452">
        <v>4.8499999999999996</v>
      </c>
      <c r="I1452" t="s">
        <v>16</v>
      </c>
      <c r="J1452">
        <v>104.8</v>
      </c>
      <c r="K1452">
        <v>134.5</v>
      </c>
      <c r="L1452">
        <v>92.1</v>
      </c>
      <c r="M1452">
        <v>102.9</v>
      </c>
      <c r="N1452">
        <v>6284.5</v>
      </c>
      <c r="O1452">
        <v>274.95</v>
      </c>
      <c r="P1452">
        <f>VLOOKUP($A1452,Sheet2!$A:$E,2,0)</f>
        <v>6267.2</v>
      </c>
      <c r="Q1452">
        <f>VLOOKUP($A1452,Sheet2!$A:$E,3,0)</f>
        <v>6317.5</v>
      </c>
      <c r="R1452">
        <f>VLOOKUP($A1452,Sheet2!$A:$E,4,0)</f>
        <v>6266.95</v>
      </c>
      <c r="S1452">
        <f>VLOOKUP($A1452,Sheet2!$A:$E,5,0)</f>
        <v>6284.5</v>
      </c>
      <c r="T1452">
        <f t="shared" si="422"/>
        <v>17</v>
      </c>
      <c r="U1452">
        <f t="shared" si="423"/>
        <v>11.7</v>
      </c>
      <c r="V1452">
        <f t="shared" si="424"/>
        <v>92.1</v>
      </c>
      <c r="W1452">
        <f t="shared" si="425"/>
        <v>121.10000000000036</v>
      </c>
      <c r="X1452" s="5">
        <f t="shared" si="426"/>
        <v>111.05</v>
      </c>
      <c r="Y1452">
        <f t="shared" si="427"/>
        <v>151.5</v>
      </c>
      <c r="Z1452">
        <f t="shared" si="428"/>
        <v>103.8</v>
      </c>
      <c r="AA1452">
        <f t="shared" si="429"/>
        <v>107.75</v>
      </c>
      <c r="AB1452">
        <f>IF(Z1452/X1452&lt;'model parameter'!$B$2,'model parameter'!$B$2,IF(Y1452/X1452&gt;'model parameter'!$B$1,'model parameter'!$B$1,AA1452/X1452))</f>
        <v>1.1100000000000001</v>
      </c>
      <c r="AC1452">
        <f t="shared" si="439"/>
        <v>3944.7178034843296</v>
      </c>
      <c r="AD1452">
        <f t="shared" si="437"/>
        <v>21.033452371926881</v>
      </c>
      <c r="AF1452">
        <f t="shared" si="436"/>
        <v>0.93471409275101303</v>
      </c>
      <c r="AG1452">
        <f t="shared" si="430"/>
        <v>1.3642503376857271</v>
      </c>
      <c r="AH1452" s="14">
        <f t="shared" si="431"/>
        <v>8381.5229858571747</v>
      </c>
      <c r="AI1452">
        <f t="shared" si="432"/>
        <v>9190.9832786079605</v>
      </c>
      <c r="AJ1452" s="14">
        <f t="shared" si="433"/>
        <v>809.46029275078581</v>
      </c>
      <c r="AK1452" s="14">
        <f t="shared" si="438"/>
        <v>205594.27666958194</v>
      </c>
      <c r="AL1452">
        <f t="shared" si="434"/>
        <v>1.0965767550976897</v>
      </c>
      <c r="AM1452">
        <f t="shared" si="440"/>
        <v>6.6359480909549823E-2</v>
      </c>
      <c r="AN1452" s="15">
        <f t="shared" si="435"/>
        <v>0</v>
      </c>
    </row>
    <row r="1453" spans="1:40" x14ac:dyDescent="0.25">
      <c r="A1453" s="2">
        <v>41632</v>
      </c>
      <c r="B1453" s="2">
        <v>41634</v>
      </c>
      <c r="C1453" t="s">
        <v>15</v>
      </c>
      <c r="D1453">
        <v>6200</v>
      </c>
      <c r="E1453">
        <v>3.75</v>
      </c>
      <c r="F1453">
        <v>4.9000000000000004</v>
      </c>
      <c r="G1453">
        <v>1.5</v>
      </c>
      <c r="H1453">
        <v>2.0499999999999998</v>
      </c>
      <c r="I1453" t="s">
        <v>16</v>
      </c>
      <c r="J1453">
        <v>103.8</v>
      </c>
      <c r="K1453">
        <v>114</v>
      </c>
      <c r="L1453">
        <v>72.5</v>
      </c>
      <c r="M1453">
        <v>79.650000000000006</v>
      </c>
      <c r="N1453">
        <v>6268.4</v>
      </c>
      <c r="O1453">
        <v>274.95</v>
      </c>
      <c r="P1453">
        <f>VLOOKUP($A1453,Sheet2!$A:$E,2,0)</f>
        <v>6296.45</v>
      </c>
      <c r="Q1453">
        <f>VLOOKUP($A1453,Sheet2!$A:$E,3,0)</f>
        <v>6301.5</v>
      </c>
      <c r="R1453">
        <f>VLOOKUP($A1453,Sheet2!$A:$E,4,0)</f>
        <v>6262</v>
      </c>
      <c r="S1453">
        <f>VLOOKUP($A1453,Sheet2!$A:$E,5,0)</f>
        <v>6268.4</v>
      </c>
      <c r="T1453">
        <f t="shared" si="422"/>
        <v>12.5</v>
      </c>
      <c r="U1453">
        <f t="shared" si="423"/>
        <v>4.9000000000000004</v>
      </c>
      <c r="V1453">
        <f t="shared" si="424"/>
        <v>72.5</v>
      </c>
      <c r="W1453">
        <f t="shared" si="425"/>
        <v>103</v>
      </c>
      <c r="X1453" s="5">
        <f t="shared" si="426"/>
        <v>107.55</v>
      </c>
      <c r="Y1453">
        <f t="shared" si="427"/>
        <v>126.5</v>
      </c>
      <c r="Z1453">
        <f t="shared" si="428"/>
        <v>77.400000000000006</v>
      </c>
      <c r="AA1453">
        <f t="shared" si="429"/>
        <v>81.7</v>
      </c>
      <c r="AB1453">
        <f>IF(Z1453/X1453&lt;'model parameter'!$B$2,'model parameter'!$B$2,IF(Y1453/X1453&gt;'model parameter'!$B$1,'model parameter'!$B$1,AA1453/X1453))</f>
        <v>1.1100000000000001</v>
      </c>
      <c r="AC1453">
        <f t="shared" si="439"/>
        <v>4378.6367618676059</v>
      </c>
      <c r="AD1453">
        <f t="shared" si="437"/>
        <v>21.14345237192688</v>
      </c>
      <c r="AF1453">
        <f t="shared" si="436"/>
        <v>0.7196652719665273</v>
      </c>
      <c r="AG1453">
        <f t="shared" si="430"/>
        <v>1.1761971176197117</v>
      </c>
      <c r="AH1453" s="14">
        <f t="shared" si="431"/>
        <v>8118.8473699499245</v>
      </c>
      <c r="AI1453">
        <f t="shared" si="432"/>
        <v>8899.820395482091</v>
      </c>
      <c r="AJ1453" s="14">
        <f t="shared" si="433"/>
        <v>780.9730255321665</v>
      </c>
      <c r="AK1453" s="14">
        <f t="shared" si="438"/>
        <v>206375.24969511412</v>
      </c>
      <c r="AL1453">
        <f t="shared" si="434"/>
        <v>1.0961925985236232</v>
      </c>
      <c r="AM1453">
        <f t="shared" si="440"/>
        <v>7.2742771814918186E-2</v>
      </c>
      <c r="AN1453" s="15">
        <f t="shared" si="435"/>
        <v>1</v>
      </c>
    </row>
    <row r="1454" spans="1:40" x14ac:dyDescent="0.25">
      <c r="A1454" s="2">
        <v>41634</v>
      </c>
      <c r="B1454" s="2">
        <v>41634</v>
      </c>
      <c r="C1454" t="s">
        <v>15</v>
      </c>
      <c r="D1454">
        <v>6200</v>
      </c>
      <c r="E1454">
        <v>1.05</v>
      </c>
      <c r="F1454">
        <v>1.05</v>
      </c>
      <c r="G1454">
        <v>0.05</v>
      </c>
      <c r="H1454">
        <v>0.05</v>
      </c>
      <c r="I1454" t="s">
        <v>16</v>
      </c>
      <c r="J1454">
        <v>75</v>
      </c>
      <c r="K1454">
        <v>98.9</v>
      </c>
      <c r="L1454">
        <v>61</v>
      </c>
      <c r="M1454">
        <v>73.599999999999994</v>
      </c>
      <c r="O1454">
        <v>274.95</v>
      </c>
      <c r="P1454">
        <f>VLOOKUP($A1454,Sheet2!$A:$E,2,0)</f>
        <v>6270.1</v>
      </c>
      <c r="Q1454">
        <f>VLOOKUP($A1454,Sheet2!$A:$E,3,0)</f>
        <v>6302.75</v>
      </c>
      <c r="R1454">
        <f>VLOOKUP($A1454,Sheet2!$A:$E,4,0)</f>
        <v>6259.45</v>
      </c>
      <c r="S1454">
        <f>VLOOKUP($A1454,Sheet2!$A:$E,5,0)</f>
        <v>6278.9</v>
      </c>
      <c r="T1454">
        <f t="shared" si="422"/>
        <v>0.05</v>
      </c>
      <c r="U1454">
        <f t="shared" si="423"/>
        <v>1.05</v>
      </c>
      <c r="V1454">
        <f t="shared" si="424"/>
        <v>61</v>
      </c>
      <c r="W1454">
        <f t="shared" si="425"/>
        <v>98.9</v>
      </c>
      <c r="X1454" s="5">
        <f t="shared" si="426"/>
        <v>76.05</v>
      </c>
      <c r="Y1454">
        <f t="shared" si="427"/>
        <v>98.95</v>
      </c>
      <c r="Z1454">
        <f t="shared" si="428"/>
        <v>62.05</v>
      </c>
      <c r="AA1454">
        <f t="shared" si="429"/>
        <v>73.649999999999991</v>
      </c>
      <c r="AB1454">
        <f>IF(Z1454/X1454&lt;'model parameter'!$B$2,'model parameter'!$B$2,IF(Y1454/X1454&gt;'model parameter'!$B$1,'model parameter'!$B$1,AA1454/X1454))</f>
        <v>1.1100000000000001</v>
      </c>
      <c r="AC1454">
        <f t="shared" si="439"/>
        <v>4860.2868056730431</v>
      </c>
      <c r="AD1454">
        <f t="shared" si="437"/>
        <v>21.25345237192688</v>
      </c>
      <c r="AF1454">
        <f t="shared" si="436"/>
        <v>0.81591058514135439</v>
      </c>
      <c r="AG1454">
        <f t="shared" si="430"/>
        <v>1.3011176857330704</v>
      </c>
      <c r="AH1454" s="14">
        <f t="shared" si="431"/>
        <v>5754.7668267846748</v>
      </c>
      <c r="AI1454">
        <f t="shared" si="432"/>
        <v>6279.354447349262</v>
      </c>
      <c r="AJ1454" s="14">
        <f t="shared" si="433"/>
        <v>524.58762056458727</v>
      </c>
      <c r="AK1454" s="14">
        <f t="shared" si="438"/>
        <v>206899.83731567871</v>
      </c>
      <c r="AL1454">
        <f t="shared" si="434"/>
        <v>1.091157059243995</v>
      </c>
      <c r="AM1454">
        <f t="shared" si="440"/>
        <v>7.9373788974823098E-2</v>
      </c>
      <c r="AN1454" s="15">
        <f t="shared" si="435"/>
        <v>1</v>
      </c>
    </row>
    <row r="1455" spans="1:40" x14ac:dyDescent="0.25">
      <c r="A1455" s="2">
        <v>41635</v>
      </c>
      <c r="B1455" s="2">
        <v>41669</v>
      </c>
      <c r="C1455" t="s">
        <v>15</v>
      </c>
      <c r="D1455">
        <v>6300</v>
      </c>
      <c r="E1455">
        <v>93.35</v>
      </c>
      <c r="F1455">
        <v>94.35</v>
      </c>
      <c r="G1455">
        <v>74.099999999999994</v>
      </c>
      <c r="H1455">
        <v>77.900000000000006</v>
      </c>
      <c r="I1455" t="s">
        <v>16</v>
      </c>
      <c r="J1455">
        <v>133</v>
      </c>
      <c r="K1455">
        <v>154.5</v>
      </c>
      <c r="L1455">
        <v>128.80000000000001</v>
      </c>
      <c r="M1455">
        <v>147.15</v>
      </c>
      <c r="N1455">
        <v>6313.8</v>
      </c>
      <c r="O1455">
        <v>226.35</v>
      </c>
      <c r="P1455">
        <f>VLOOKUP($A1455,Sheet2!$A:$E,2,0)</f>
        <v>6292.8</v>
      </c>
      <c r="Q1455">
        <f>VLOOKUP($A1455,Sheet2!$A:$E,3,0)</f>
        <v>6324.9</v>
      </c>
      <c r="R1455">
        <f>VLOOKUP($A1455,Sheet2!$A:$E,4,0)</f>
        <v>6289.4</v>
      </c>
      <c r="S1455">
        <f>VLOOKUP($A1455,Sheet2!$A:$E,5,0)</f>
        <v>6313.8</v>
      </c>
      <c r="T1455">
        <f t="shared" si="422"/>
        <v>129.60000000000036</v>
      </c>
      <c r="U1455">
        <f t="shared" si="423"/>
        <v>94.35</v>
      </c>
      <c r="V1455">
        <f t="shared" si="424"/>
        <v>128.80000000000001</v>
      </c>
      <c r="W1455">
        <f t="shared" si="425"/>
        <v>99</v>
      </c>
      <c r="X1455" s="5">
        <f t="shared" si="426"/>
        <v>226.35</v>
      </c>
      <c r="Y1455">
        <f t="shared" si="427"/>
        <v>284.10000000000036</v>
      </c>
      <c r="Z1455">
        <f t="shared" si="428"/>
        <v>173.1</v>
      </c>
      <c r="AA1455">
        <f t="shared" si="429"/>
        <v>225.05</v>
      </c>
      <c r="AB1455">
        <f>IF(Z1455/X1455&lt;'model parameter'!$B$2,'model parameter'!$B$2,IF(Y1455/X1455&gt;'model parameter'!$B$1,'model parameter'!$B$1,AA1455/X1455))</f>
        <v>1.1100000000000001</v>
      </c>
      <c r="AC1455">
        <f t="shared" si="439"/>
        <v>5394.9183542970786</v>
      </c>
      <c r="AD1455">
        <f t="shared" si="437"/>
        <v>21.363452371926879</v>
      </c>
      <c r="AF1455">
        <f t="shared" si="436"/>
        <v>0.76474486414844267</v>
      </c>
      <c r="AG1455">
        <f t="shared" si="430"/>
        <v>1.2551358515573243</v>
      </c>
      <c r="AH1455" s="14">
        <f t="shared" si="431"/>
        <v>17034.808275601725</v>
      </c>
      <c r="AI1455">
        <f t="shared" si="432"/>
        <v>18782.720542725907</v>
      </c>
      <c r="AJ1455" s="14">
        <f t="shared" si="433"/>
        <v>1747.9122671241821</v>
      </c>
      <c r="AK1455" s="14">
        <f t="shared" si="438"/>
        <v>208647.74958280291</v>
      </c>
      <c r="AL1455">
        <f t="shared" si="434"/>
        <v>1.102608273532943</v>
      </c>
      <c r="AM1455">
        <f t="shared" si="440"/>
        <v>8.7518196425297845E-2</v>
      </c>
      <c r="AN1455" s="15">
        <f t="shared" si="435"/>
        <v>1</v>
      </c>
    </row>
    <row r="1456" spans="1:40" x14ac:dyDescent="0.25">
      <c r="A1456" s="2">
        <v>41638</v>
      </c>
      <c r="B1456" s="2">
        <v>41669</v>
      </c>
      <c r="C1456" t="s">
        <v>15</v>
      </c>
      <c r="D1456">
        <v>6300</v>
      </c>
      <c r="E1456">
        <v>74.900000000000006</v>
      </c>
      <c r="F1456">
        <v>95</v>
      </c>
      <c r="G1456">
        <v>68</v>
      </c>
      <c r="H1456">
        <v>89.7</v>
      </c>
      <c r="I1456" t="s">
        <v>16</v>
      </c>
      <c r="J1456">
        <v>151.94999999999999</v>
      </c>
      <c r="K1456">
        <v>157.30000000000001</v>
      </c>
      <c r="L1456">
        <v>115.5</v>
      </c>
      <c r="M1456">
        <v>122</v>
      </c>
      <c r="N1456">
        <v>6291.1</v>
      </c>
      <c r="O1456">
        <v>226.35</v>
      </c>
      <c r="P1456">
        <f>VLOOKUP($A1456,Sheet2!$A:$E,2,0)</f>
        <v>6336.4</v>
      </c>
      <c r="Q1456">
        <f>VLOOKUP($A1456,Sheet2!$A:$E,3,0)</f>
        <v>6344.05</v>
      </c>
      <c r="R1456">
        <f>VLOOKUP($A1456,Sheet2!$A:$E,4,0)</f>
        <v>6273.15</v>
      </c>
      <c r="S1456">
        <f>VLOOKUP($A1456,Sheet2!$A:$E,5,0)</f>
        <v>6291.1</v>
      </c>
      <c r="T1456">
        <f t="shared" si="422"/>
        <v>113.25</v>
      </c>
      <c r="U1456">
        <f t="shared" si="423"/>
        <v>95</v>
      </c>
      <c r="V1456">
        <f t="shared" si="424"/>
        <v>115.5</v>
      </c>
      <c r="W1456">
        <f t="shared" si="425"/>
        <v>112.05000000000018</v>
      </c>
      <c r="X1456" s="5">
        <f t="shared" si="426"/>
        <v>226.85</v>
      </c>
      <c r="Y1456">
        <f t="shared" si="427"/>
        <v>270.55</v>
      </c>
      <c r="Z1456">
        <f t="shared" si="428"/>
        <v>180.05000000000018</v>
      </c>
      <c r="AA1456">
        <f t="shared" si="429"/>
        <v>211.7</v>
      </c>
      <c r="AB1456">
        <f>IF(Z1456/X1456&lt;'model parameter'!$B$2,'model parameter'!$B$2,IF(Y1456/X1456&gt;'model parameter'!$B$1,'model parameter'!$B$1,AA1456/X1456))</f>
        <v>1.1100000000000001</v>
      </c>
      <c r="AC1456">
        <f t="shared" si="439"/>
        <v>5988.3593732697582</v>
      </c>
      <c r="AD1456">
        <f t="shared" si="437"/>
        <v>21.473452371926879</v>
      </c>
      <c r="AF1456">
        <f t="shared" si="436"/>
        <v>0.79369627507163409</v>
      </c>
      <c r="AG1456">
        <f t="shared" si="430"/>
        <v>1.1926383072514879</v>
      </c>
      <c r="AH1456" s="14">
        <f t="shared" si="431"/>
        <v>17072.333363588474</v>
      </c>
      <c r="AI1456">
        <f t="shared" si="432"/>
        <v>18824.315240315318</v>
      </c>
      <c r="AJ1456" s="14">
        <f t="shared" si="433"/>
        <v>1751.9818767268443</v>
      </c>
      <c r="AK1456" s="14">
        <f t="shared" si="438"/>
        <v>210399.73145952975</v>
      </c>
      <c r="AL1456">
        <f t="shared" si="434"/>
        <v>1.1026211144906199</v>
      </c>
      <c r="AM1456">
        <f t="shared" si="440"/>
        <v>9.6499411280670896E-2</v>
      </c>
      <c r="AN1456" s="15">
        <f t="shared" si="435"/>
        <v>1</v>
      </c>
    </row>
    <row r="1457" spans="1:40" x14ac:dyDescent="0.25">
      <c r="A1457" s="2">
        <v>41639</v>
      </c>
      <c r="B1457" s="2">
        <v>41669</v>
      </c>
      <c r="C1457" t="s">
        <v>15</v>
      </c>
      <c r="D1457">
        <v>6300</v>
      </c>
      <c r="E1457">
        <v>78</v>
      </c>
      <c r="F1457">
        <v>87.5</v>
      </c>
      <c r="G1457">
        <v>72</v>
      </c>
      <c r="H1457">
        <v>79.150000000000006</v>
      </c>
      <c r="I1457" t="s">
        <v>16</v>
      </c>
      <c r="J1457">
        <v>134.94999999999999</v>
      </c>
      <c r="K1457">
        <v>145</v>
      </c>
      <c r="L1457">
        <v>125</v>
      </c>
      <c r="M1457">
        <v>131.85</v>
      </c>
      <c r="N1457">
        <v>6304</v>
      </c>
      <c r="O1457">
        <v>226.35</v>
      </c>
      <c r="P1457">
        <f>VLOOKUP($A1457,Sheet2!$A:$E,2,0)</f>
        <v>6307.35</v>
      </c>
      <c r="Q1457">
        <f>VLOOKUP($A1457,Sheet2!$A:$E,3,0)</f>
        <v>6317.3</v>
      </c>
      <c r="R1457">
        <f>VLOOKUP($A1457,Sheet2!$A:$E,4,0)</f>
        <v>6287.3</v>
      </c>
      <c r="S1457">
        <f>VLOOKUP($A1457,Sheet2!$A:$E,5,0)</f>
        <v>6304</v>
      </c>
      <c r="T1457">
        <f t="shared" si="422"/>
        <v>127.69999999999982</v>
      </c>
      <c r="U1457">
        <f t="shared" si="423"/>
        <v>87.5</v>
      </c>
      <c r="V1457">
        <f t="shared" si="424"/>
        <v>125</v>
      </c>
      <c r="W1457">
        <f t="shared" si="425"/>
        <v>89.300000000000182</v>
      </c>
      <c r="X1457" s="5">
        <f t="shared" si="426"/>
        <v>212.95</v>
      </c>
      <c r="Y1457">
        <f t="shared" si="427"/>
        <v>272.69999999999982</v>
      </c>
      <c r="Z1457">
        <f t="shared" si="428"/>
        <v>161.30000000000018</v>
      </c>
      <c r="AA1457">
        <f t="shared" si="429"/>
        <v>211</v>
      </c>
      <c r="AB1457">
        <f>IF(Z1457/X1457&lt;'model parameter'!$B$2,'model parameter'!$B$2,IF(Y1457/X1457&gt;'model parameter'!$B$1,'model parameter'!$B$1,AA1457/X1457))</f>
        <v>1.1100000000000001</v>
      </c>
      <c r="AC1457">
        <f t="shared" si="439"/>
        <v>6647.0789043294326</v>
      </c>
      <c r="AD1457">
        <f t="shared" si="437"/>
        <v>21.583452371926878</v>
      </c>
      <c r="AF1457">
        <f t="shared" si="436"/>
        <v>0.75745480159661982</v>
      </c>
      <c r="AG1457">
        <f t="shared" si="430"/>
        <v>1.2805822963136879</v>
      </c>
      <c r="AH1457" s="14">
        <f t="shared" si="431"/>
        <v>16029.135917556825</v>
      </c>
      <c r="AI1457">
        <f t="shared" si="432"/>
        <v>17667.982647329718</v>
      </c>
      <c r="AJ1457" s="14">
        <f t="shared" si="433"/>
        <v>1638.846729772893</v>
      </c>
      <c r="AK1457" s="14">
        <f t="shared" si="438"/>
        <v>212038.57818930264</v>
      </c>
      <c r="AL1457">
        <f t="shared" si="434"/>
        <v>1.1022417389310333</v>
      </c>
      <c r="AM1457">
        <f t="shared" si="440"/>
        <v>0.10636567889582765</v>
      </c>
      <c r="AN1457" s="15">
        <f t="shared" si="435"/>
        <v>1</v>
      </c>
    </row>
    <row r="1458" spans="1:40" x14ac:dyDescent="0.25">
      <c r="A1458" s="2">
        <v>41640</v>
      </c>
      <c r="B1458" s="2">
        <v>41669</v>
      </c>
      <c r="C1458" t="s">
        <v>15</v>
      </c>
      <c r="D1458">
        <v>6300</v>
      </c>
      <c r="E1458">
        <v>73.55</v>
      </c>
      <c r="F1458">
        <v>84.4</v>
      </c>
      <c r="G1458">
        <v>72.599999999999994</v>
      </c>
      <c r="H1458">
        <v>78.7</v>
      </c>
      <c r="I1458" t="s">
        <v>16</v>
      </c>
      <c r="J1458">
        <v>139.35</v>
      </c>
      <c r="K1458">
        <v>144.9</v>
      </c>
      <c r="L1458">
        <v>127.5</v>
      </c>
      <c r="M1458">
        <v>134.65</v>
      </c>
      <c r="N1458">
        <v>6301.65</v>
      </c>
      <c r="O1458">
        <v>226.35</v>
      </c>
      <c r="P1458">
        <f>VLOOKUP($A1458,Sheet2!$A:$E,2,0)</f>
        <v>6323.8</v>
      </c>
      <c r="Q1458">
        <f>VLOOKUP($A1458,Sheet2!$A:$E,3,0)</f>
        <v>6327.2</v>
      </c>
      <c r="R1458">
        <f>VLOOKUP($A1458,Sheet2!$A:$E,4,0)</f>
        <v>6298.25</v>
      </c>
      <c r="S1458">
        <f>VLOOKUP($A1458,Sheet2!$A:$E,5,0)</f>
        <v>6301.65</v>
      </c>
      <c r="T1458">
        <f t="shared" si="422"/>
        <v>117.69999999999982</v>
      </c>
      <c r="U1458">
        <f t="shared" si="423"/>
        <v>84.4</v>
      </c>
      <c r="V1458">
        <f t="shared" si="424"/>
        <v>127.5</v>
      </c>
      <c r="W1458">
        <f t="shared" si="425"/>
        <v>99.800000000000182</v>
      </c>
      <c r="X1458" s="5">
        <f t="shared" si="426"/>
        <v>212.89999999999998</v>
      </c>
      <c r="Y1458">
        <f t="shared" si="427"/>
        <v>262.5999999999998</v>
      </c>
      <c r="Z1458">
        <f t="shared" si="428"/>
        <v>172.40000000000018</v>
      </c>
      <c r="AA1458">
        <f t="shared" si="429"/>
        <v>213.35000000000002</v>
      </c>
      <c r="AB1458">
        <f>IF(Z1458/X1458&lt;'model parameter'!$B$2,'model parameter'!$B$2,IF(Y1458/X1458&gt;'model parameter'!$B$1,'model parameter'!$B$1,AA1458/X1458))</f>
        <v>1.1100000000000001</v>
      </c>
      <c r="AC1458">
        <f t="shared" si="439"/>
        <v>7378.2575838056709</v>
      </c>
      <c r="AD1458">
        <f t="shared" si="437"/>
        <v>21.693452371926877</v>
      </c>
      <c r="AF1458">
        <f t="shared" si="436"/>
        <v>0.80976984499765237</v>
      </c>
      <c r="AG1458">
        <f t="shared" si="430"/>
        <v>1.2334429309534984</v>
      </c>
      <c r="AH1458" s="14">
        <f t="shared" si="431"/>
        <v>16025.383408758149</v>
      </c>
      <c r="AI1458">
        <f t="shared" si="432"/>
        <v>17663.823177570779</v>
      </c>
      <c r="AJ1458" s="14">
        <f t="shared" si="433"/>
        <v>1638.4397688126301</v>
      </c>
      <c r="AK1458" s="14">
        <f t="shared" si="438"/>
        <v>213677.01795811526</v>
      </c>
      <c r="AL1458">
        <f t="shared" si="434"/>
        <v>1.1022402851164981</v>
      </c>
      <c r="AM1458">
        <f t="shared" si="440"/>
        <v>0.11724053623274695</v>
      </c>
      <c r="AN1458" s="15">
        <f t="shared" si="435"/>
        <v>1</v>
      </c>
    </row>
    <row r="1459" spans="1:40" x14ac:dyDescent="0.25">
      <c r="A1459" s="2">
        <v>41641</v>
      </c>
      <c r="B1459" s="2">
        <v>41669</v>
      </c>
      <c r="C1459" t="s">
        <v>15</v>
      </c>
      <c r="D1459">
        <v>6300</v>
      </c>
      <c r="E1459">
        <v>75.3</v>
      </c>
      <c r="F1459">
        <v>136</v>
      </c>
      <c r="G1459">
        <v>64.95</v>
      </c>
      <c r="H1459">
        <v>128.94999999999999</v>
      </c>
      <c r="I1459" t="s">
        <v>16</v>
      </c>
      <c r="J1459">
        <v>128.44999999999999</v>
      </c>
      <c r="K1459">
        <v>171.1</v>
      </c>
      <c r="L1459">
        <v>83</v>
      </c>
      <c r="M1459">
        <v>87.45</v>
      </c>
      <c r="N1459">
        <v>6221.15</v>
      </c>
      <c r="O1459">
        <v>226.35</v>
      </c>
      <c r="P1459">
        <f>VLOOKUP($A1459,Sheet2!$A:$E,2,0)</f>
        <v>6301.25</v>
      </c>
      <c r="Q1459">
        <f>VLOOKUP($A1459,Sheet2!$A:$E,3,0)</f>
        <v>6358.3</v>
      </c>
      <c r="R1459">
        <f>VLOOKUP($A1459,Sheet2!$A:$E,4,0)</f>
        <v>6211.3</v>
      </c>
      <c r="S1459">
        <f>VLOOKUP($A1459,Sheet2!$A:$E,5,0)</f>
        <v>6221.15</v>
      </c>
      <c r="T1459">
        <f t="shared" si="422"/>
        <v>112.80000000000018</v>
      </c>
      <c r="U1459">
        <f t="shared" si="423"/>
        <v>136</v>
      </c>
      <c r="V1459">
        <f t="shared" si="424"/>
        <v>83</v>
      </c>
      <c r="W1459">
        <f t="shared" si="425"/>
        <v>123.25</v>
      </c>
      <c r="X1459" s="5">
        <f t="shared" si="426"/>
        <v>203.75</v>
      </c>
      <c r="Y1459">
        <f t="shared" si="427"/>
        <v>283.9000000000002</v>
      </c>
      <c r="Z1459">
        <f t="shared" si="428"/>
        <v>188.2</v>
      </c>
      <c r="AA1459">
        <f t="shared" si="429"/>
        <v>216.39999999999998</v>
      </c>
      <c r="AB1459">
        <f>IF(Z1459/X1459&lt;'model parameter'!$B$2,'model parameter'!$B$2,IF(Y1459/X1459&gt;'model parameter'!$B$1,'model parameter'!$B$1,AA1459/X1459))</f>
        <v>1.1100000000000001</v>
      </c>
      <c r="AC1459">
        <f t="shared" si="439"/>
        <v>8189.8659180242958</v>
      </c>
      <c r="AD1459">
        <f t="shared" si="437"/>
        <v>21.803452371926877</v>
      </c>
      <c r="AF1459">
        <f t="shared" si="436"/>
        <v>0.92368098159509193</v>
      </c>
      <c r="AG1459">
        <f t="shared" si="430"/>
        <v>1.3933742331288355</v>
      </c>
      <c r="AH1459" s="14">
        <f t="shared" si="431"/>
        <v>15338.674298600623</v>
      </c>
      <c r="AI1459">
        <f t="shared" si="432"/>
        <v>16902.640211684571</v>
      </c>
      <c r="AJ1459" s="14">
        <f t="shared" si="433"/>
        <v>1563.9659130839482</v>
      </c>
      <c r="AK1459" s="14">
        <f t="shared" si="438"/>
        <v>215240.98387119922</v>
      </c>
      <c r="AL1459">
        <f t="shared" si="434"/>
        <v>1.1019622610558093</v>
      </c>
      <c r="AM1459">
        <f t="shared" si="440"/>
        <v>0.12919464639443337</v>
      </c>
      <c r="AN1459" s="15">
        <f t="shared" si="435"/>
        <v>0</v>
      </c>
    </row>
    <row r="1460" spans="1:40" x14ac:dyDescent="0.25">
      <c r="A1460" s="2">
        <v>41642</v>
      </c>
      <c r="B1460" s="2">
        <v>41669</v>
      </c>
      <c r="C1460" t="s">
        <v>15</v>
      </c>
      <c r="D1460">
        <v>6300</v>
      </c>
      <c r="E1460">
        <v>149</v>
      </c>
      <c r="F1460">
        <v>162.5</v>
      </c>
      <c r="G1460">
        <v>118.95</v>
      </c>
      <c r="H1460">
        <v>124.15</v>
      </c>
      <c r="I1460" t="s">
        <v>16</v>
      </c>
      <c r="J1460">
        <v>69</v>
      </c>
      <c r="K1460">
        <v>80.55</v>
      </c>
      <c r="L1460">
        <v>61.6</v>
      </c>
      <c r="M1460">
        <v>75.900000000000006</v>
      </c>
      <c r="N1460">
        <v>6211.15</v>
      </c>
      <c r="O1460">
        <v>226.35</v>
      </c>
      <c r="P1460">
        <f>VLOOKUP($A1460,Sheet2!$A:$E,2,0)</f>
        <v>6194.55</v>
      </c>
      <c r="Q1460">
        <f>VLOOKUP($A1460,Sheet2!$A:$E,3,0)</f>
        <v>6221.7</v>
      </c>
      <c r="R1460">
        <f>VLOOKUP($A1460,Sheet2!$A:$E,4,0)</f>
        <v>6171.25</v>
      </c>
      <c r="S1460">
        <f>VLOOKUP($A1460,Sheet2!$A:$E,5,0)</f>
        <v>6211.15</v>
      </c>
      <c r="T1460">
        <f t="shared" si="422"/>
        <v>158.85000000000036</v>
      </c>
      <c r="U1460">
        <f t="shared" si="423"/>
        <v>162.5</v>
      </c>
      <c r="V1460">
        <f t="shared" si="424"/>
        <v>61.6</v>
      </c>
      <c r="W1460">
        <f t="shared" si="425"/>
        <v>40.649999999999636</v>
      </c>
      <c r="X1460" s="5">
        <f t="shared" si="426"/>
        <v>218</v>
      </c>
      <c r="Y1460">
        <f t="shared" si="427"/>
        <v>239.40000000000038</v>
      </c>
      <c r="Z1460">
        <f t="shared" si="428"/>
        <v>159.59999999999962</v>
      </c>
      <c r="AA1460">
        <f t="shared" si="429"/>
        <v>200.05</v>
      </c>
      <c r="AB1460">
        <f>IF(Z1460/X1460&lt;'model parameter'!$B$2,'model parameter'!$B$2,IF(Y1460/X1460&gt;'model parameter'!$B$1,'model parameter'!$B$1,AA1460/X1460))</f>
        <v>0.91766055045871564</v>
      </c>
      <c r="AC1460">
        <f t="shared" si="439"/>
        <v>7515.5168665172496</v>
      </c>
      <c r="AD1460">
        <f t="shared" si="437"/>
        <v>21.721112922385593</v>
      </c>
      <c r="AF1460">
        <f t="shared" si="436"/>
        <v>0.73211009174311759</v>
      </c>
      <c r="AG1460">
        <f t="shared" si="430"/>
        <v>1.0981651376146806</v>
      </c>
      <c r="AH1460" s="14">
        <f t="shared" si="431"/>
        <v>16408.139306222998</v>
      </c>
      <c r="AI1460">
        <f t="shared" si="432"/>
        <v>14945.6284264531</v>
      </c>
      <c r="AJ1460" s="14">
        <f t="shared" si="433"/>
        <v>-1462.5108797698977</v>
      </c>
      <c r="AK1460" s="14">
        <f t="shared" si="438"/>
        <v>213778.47299142933</v>
      </c>
      <c r="AL1460">
        <f t="shared" si="434"/>
        <v>0.910866744091134</v>
      </c>
      <c r="AM1460">
        <f t="shared" si="440"/>
        <v>0.11767910691530289</v>
      </c>
      <c r="AN1460" s="15">
        <f t="shared" si="435"/>
        <v>0</v>
      </c>
    </row>
    <row r="1461" spans="1:40" x14ac:dyDescent="0.25">
      <c r="A1461" s="2">
        <v>41645</v>
      </c>
      <c r="B1461" s="2">
        <v>41669</v>
      </c>
      <c r="C1461" t="s">
        <v>15</v>
      </c>
      <c r="D1461">
        <v>6300</v>
      </c>
      <c r="E1461">
        <v>124.9</v>
      </c>
      <c r="F1461">
        <v>150</v>
      </c>
      <c r="G1461">
        <v>124.9</v>
      </c>
      <c r="H1461">
        <v>133.69999999999999</v>
      </c>
      <c r="I1461" t="s">
        <v>16</v>
      </c>
      <c r="J1461">
        <v>65.2</v>
      </c>
      <c r="K1461">
        <v>73.8</v>
      </c>
      <c r="L1461">
        <v>54.25</v>
      </c>
      <c r="M1461">
        <v>62.95</v>
      </c>
      <c r="N1461">
        <v>6191.45</v>
      </c>
      <c r="O1461">
        <v>226.35</v>
      </c>
      <c r="P1461">
        <f>VLOOKUP($A1461,Sheet2!$A:$E,2,0)</f>
        <v>6220.85</v>
      </c>
      <c r="Q1461">
        <f>VLOOKUP($A1461,Sheet2!$A:$E,3,0)</f>
        <v>6224.7</v>
      </c>
      <c r="R1461">
        <f>VLOOKUP($A1461,Sheet2!$A:$E,4,0)</f>
        <v>6170.25</v>
      </c>
      <c r="S1461">
        <f>VLOOKUP($A1461,Sheet2!$A:$E,5,0)</f>
        <v>6191.45</v>
      </c>
      <c r="T1461">
        <f t="shared" si="422"/>
        <v>149.10000000000036</v>
      </c>
      <c r="U1461">
        <f t="shared" si="423"/>
        <v>150</v>
      </c>
      <c r="V1461">
        <f t="shared" si="424"/>
        <v>54.25</v>
      </c>
      <c r="W1461">
        <f t="shared" si="425"/>
        <v>49.599999999999454</v>
      </c>
      <c r="X1461" s="5">
        <f t="shared" si="426"/>
        <v>190.10000000000002</v>
      </c>
      <c r="Y1461">
        <f t="shared" si="427"/>
        <v>222.90000000000038</v>
      </c>
      <c r="Z1461">
        <f t="shared" si="428"/>
        <v>174.49999999999946</v>
      </c>
      <c r="AA1461">
        <f t="shared" si="429"/>
        <v>196.64999999999998</v>
      </c>
      <c r="AB1461">
        <f>IF(Z1461/X1461&lt;'model parameter'!$B$2,'model parameter'!$B$2,IF(Y1461/X1461&gt;'model parameter'!$B$1,'model parameter'!$B$1,AA1461/X1461))</f>
        <v>1.1100000000000001</v>
      </c>
      <c r="AC1461">
        <f t="shared" si="439"/>
        <v>8342.223721834147</v>
      </c>
      <c r="AD1461">
        <f t="shared" si="437"/>
        <v>21.831112922385593</v>
      </c>
      <c r="AF1461">
        <f t="shared" si="436"/>
        <v>0.91793792740662516</v>
      </c>
      <c r="AG1461">
        <f t="shared" si="430"/>
        <v>1.1725407680168352</v>
      </c>
      <c r="AH1461" s="14">
        <f t="shared" si="431"/>
        <v>14314.239396562352</v>
      </c>
      <c r="AI1461">
        <f t="shared" si="432"/>
        <v>15767.104967493686</v>
      </c>
      <c r="AJ1461" s="14">
        <f t="shared" si="433"/>
        <v>1452.8655709313334</v>
      </c>
      <c r="AK1461" s="14">
        <f t="shared" si="438"/>
        <v>215231.33856236067</v>
      </c>
      <c r="AL1461">
        <f t="shared" si="434"/>
        <v>1.1014979231994855</v>
      </c>
      <c r="AM1461">
        <f t="shared" si="440"/>
        <v>0.12962329187117635</v>
      </c>
      <c r="AN1461" s="15">
        <f t="shared" si="435"/>
        <v>0</v>
      </c>
    </row>
    <row r="1462" spans="1:40" x14ac:dyDescent="0.25">
      <c r="A1462" s="2">
        <v>41646</v>
      </c>
      <c r="B1462" s="2">
        <v>41669</v>
      </c>
      <c r="C1462" t="s">
        <v>15</v>
      </c>
      <c r="D1462">
        <v>6300</v>
      </c>
      <c r="E1462">
        <v>128.05000000000001</v>
      </c>
      <c r="F1462">
        <v>170</v>
      </c>
      <c r="G1462">
        <v>118.65</v>
      </c>
      <c r="H1462">
        <v>151.19999999999999</v>
      </c>
      <c r="I1462" t="s">
        <v>16</v>
      </c>
      <c r="J1462">
        <v>63.8</v>
      </c>
      <c r="K1462">
        <v>70.2</v>
      </c>
      <c r="L1462">
        <v>44</v>
      </c>
      <c r="M1462">
        <v>48</v>
      </c>
      <c r="N1462">
        <v>6162.25</v>
      </c>
      <c r="O1462">
        <v>226.35</v>
      </c>
      <c r="P1462">
        <f>VLOOKUP($A1462,Sheet2!$A:$E,2,0)</f>
        <v>6203.9</v>
      </c>
      <c r="Q1462">
        <f>VLOOKUP($A1462,Sheet2!$A:$E,3,0)</f>
        <v>6221.5</v>
      </c>
      <c r="R1462">
        <f>VLOOKUP($A1462,Sheet2!$A:$E,4,0)</f>
        <v>6144.75</v>
      </c>
      <c r="S1462">
        <f>VLOOKUP($A1462,Sheet2!$A:$E,5,0)</f>
        <v>6162.25</v>
      </c>
      <c r="T1462">
        <f t="shared" si="422"/>
        <v>148.69999999999982</v>
      </c>
      <c r="U1462">
        <f t="shared" si="423"/>
        <v>170</v>
      </c>
      <c r="V1462">
        <f t="shared" si="424"/>
        <v>44</v>
      </c>
      <c r="W1462">
        <f t="shared" si="425"/>
        <v>40.149999999999636</v>
      </c>
      <c r="X1462" s="5">
        <f t="shared" si="426"/>
        <v>191.85000000000002</v>
      </c>
      <c r="Y1462">
        <f t="shared" si="427"/>
        <v>218.89999999999981</v>
      </c>
      <c r="Z1462">
        <f t="shared" si="428"/>
        <v>158.79999999999964</v>
      </c>
      <c r="AA1462">
        <f t="shared" si="429"/>
        <v>199.2</v>
      </c>
      <c r="AB1462">
        <f>IF(Z1462/X1462&lt;'model parameter'!$B$2,'model parameter'!$B$2,IF(Y1462/X1462&gt;'model parameter'!$B$1,'model parameter'!$B$1,AA1462/X1462))</f>
        <v>1.1100000000000001</v>
      </c>
      <c r="AC1462">
        <f t="shared" si="439"/>
        <v>9259.8683312359044</v>
      </c>
      <c r="AD1462">
        <f t="shared" si="437"/>
        <v>21.941112922385592</v>
      </c>
      <c r="AF1462">
        <f t="shared" si="436"/>
        <v>0.82772999739379527</v>
      </c>
      <c r="AG1462">
        <f t="shared" si="430"/>
        <v>1.1409955694553024</v>
      </c>
      <c r="AH1462" s="14">
        <f t="shared" si="431"/>
        <v>14445.577204515977</v>
      </c>
      <c r="AI1462">
        <f t="shared" si="432"/>
        <v>15912.68640905662</v>
      </c>
      <c r="AJ1462" s="14">
        <f t="shared" si="433"/>
        <v>1467.1092045406422</v>
      </c>
      <c r="AK1462" s="14">
        <f t="shared" si="438"/>
        <v>216698.44776690131</v>
      </c>
      <c r="AL1462">
        <f t="shared" si="434"/>
        <v>1.101561134163749</v>
      </c>
      <c r="AM1462">
        <f t="shared" si="440"/>
        <v>0.1427879804076517</v>
      </c>
      <c r="AN1462" s="15">
        <f t="shared" si="435"/>
        <v>1</v>
      </c>
    </row>
    <row r="1463" spans="1:40" x14ac:dyDescent="0.25">
      <c r="A1463" s="2">
        <v>41647</v>
      </c>
      <c r="B1463" s="2">
        <v>41669</v>
      </c>
      <c r="C1463" t="s">
        <v>15</v>
      </c>
      <c r="D1463">
        <v>6300</v>
      </c>
      <c r="E1463">
        <v>138.1</v>
      </c>
      <c r="F1463">
        <v>160.1</v>
      </c>
      <c r="G1463">
        <v>136.1</v>
      </c>
      <c r="H1463">
        <v>148</v>
      </c>
      <c r="I1463" t="s">
        <v>16</v>
      </c>
      <c r="J1463">
        <v>54</v>
      </c>
      <c r="K1463">
        <v>54</v>
      </c>
      <c r="L1463">
        <v>43.65</v>
      </c>
      <c r="M1463">
        <v>46.6</v>
      </c>
      <c r="N1463">
        <v>6174.6</v>
      </c>
      <c r="O1463">
        <v>226.35</v>
      </c>
      <c r="P1463">
        <f>VLOOKUP($A1463,Sheet2!$A:$E,2,0)</f>
        <v>6178.05</v>
      </c>
      <c r="Q1463">
        <f>VLOOKUP($A1463,Sheet2!$A:$E,3,0)</f>
        <v>6192.1</v>
      </c>
      <c r="R1463">
        <f>VLOOKUP($A1463,Sheet2!$A:$E,4,0)</f>
        <v>6160.35</v>
      </c>
      <c r="S1463">
        <f>VLOOKUP($A1463,Sheet2!$A:$E,5,0)</f>
        <v>6174.6</v>
      </c>
      <c r="T1463">
        <f t="shared" si="422"/>
        <v>161.89999999999964</v>
      </c>
      <c r="U1463">
        <f t="shared" si="423"/>
        <v>160.1</v>
      </c>
      <c r="V1463">
        <f t="shared" si="424"/>
        <v>43.65</v>
      </c>
      <c r="W1463">
        <f t="shared" si="425"/>
        <v>28.200000000000728</v>
      </c>
      <c r="X1463" s="5">
        <f t="shared" si="426"/>
        <v>192.1</v>
      </c>
      <c r="Y1463">
        <f t="shared" si="427"/>
        <v>215.89999999999964</v>
      </c>
      <c r="Z1463">
        <f t="shared" si="428"/>
        <v>164.30000000000072</v>
      </c>
      <c r="AA1463">
        <f t="shared" si="429"/>
        <v>194.6</v>
      </c>
      <c r="AB1463">
        <f>IF(Z1463/X1463&lt;'model parameter'!$B$2,'model parameter'!$B$2,IF(Y1463/X1463&gt;'model parameter'!$B$1,'model parameter'!$B$1,AA1463/X1463))</f>
        <v>1.1100000000000001</v>
      </c>
      <c r="AC1463">
        <f t="shared" si="439"/>
        <v>10278.453847671855</v>
      </c>
      <c r="AD1463">
        <f t="shared" si="437"/>
        <v>22.051112922385592</v>
      </c>
      <c r="AF1463">
        <f t="shared" si="436"/>
        <v>0.85528370640291895</v>
      </c>
      <c r="AG1463">
        <f t="shared" si="430"/>
        <v>1.1238938053097327</v>
      </c>
      <c r="AH1463" s="14">
        <f t="shared" si="431"/>
        <v>14464.33974850935</v>
      </c>
      <c r="AI1463">
        <f t="shared" si="432"/>
        <v>15933.483757851323</v>
      </c>
      <c r="AJ1463" s="14">
        <f t="shared" si="433"/>
        <v>1469.1440093419733</v>
      </c>
      <c r="AK1463" s="14">
        <f t="shared" si="438"/>
        <v>218167.59177624329</v>
      </c>
      <c r="AL1463">
        <f t="shared" si="434"/>
        <v>1.1015700705933278</v>
      </c>
      <c r="AM1463">
        <f t="shared" si="440"/>
        <v>0.15729096565753559</v>
      </c>
      <c r="AN1463" s="15">
        <f t="shared" si="435"/>
        <v>1</v>
      </c>
    </row>
    <row r="1464" spans="1:40" x14ac:dyDescent="0.25">
      <c r="A1464" s="2">
        <v>41648</v>
      </c>
      <c r="B1464" s="2">
        <v>41669</v>
      </c>
      <c r="C1464" t="s">
        <v>15</v>
      </c>
      <c r="D1464">
        <v>6300</v>
      </c>
      <c r="E1464">
        <v>148</v>
      </c>
      <c r="F1464">
        <v>171.5</v>
      </c>
      <c r="G1464">
        <v>143.69999999999999</v>
      </c>
      <c r="H1464">
        <v>154.85</v>
      </c>
      <c r="I1464" t="s">
        <v>16</v>
      </c>
      <c r="J1464">
        <v>45.65</v>
      </c>
      <c r="K1464">
        <v>48.75</v>
      </c>
      <c r="L1464">
        <v>34.85</v>
      </c>
      <c r="M1464">
        <v>40.65</v>
      </c>
      <c r="N1464">
        <v>6168.35</v>
      </c>
      <c r="O1464">
        <v>226.35</v>
      </c>
      <c r="P1464">
        <f>VLOOKUP($A1464,Sheet2!$A:$E,2,0)</f>
        <v>6181.7</v>
      </c>
      <c r="Q1464">
        <f>VLOOKUP($A1464,Sheet2!$A:$E,3,0)</f>
        <v>6188.05</v>
      </c>
      <c r="R1464">
        <f>VLOOKUP($A1464,Sheet2!$A:$E,4,0)</f>
        <v>6148.25</v>
      </c>
      <c r="S1464">
        <f>VLOOKUP($A1464,Sheet2!$A:$E,5,0)</f>
        <v>6168.35</v>
      </c>
      <c r="T1464">
        <f t="shared" si="422"/>
        <v>160.69999999999982</v>
      </c>
      <c r="U1464">
        <f t="shared" si="423"/>
        <v>171.5</v>
      </c>
      <c r="V1464">
        <f t="shared" si="424"/>
        <v>34.85</v>
      </c>
      <c r="W1464">
        <f t="shared" si="425"/>
        <v>31.75</v>
      </c>
      <c r="X1464" s="5">
        <f t="shared" si="426"/>
        <v>193.65</v>
      </c>
      <c r="Y1464">
        <f t="shared" si="427"/>
        <v>209.44999999999982</v>
      </c>
      <c r="Z1464">
        <f t="shared" si="428"/>
        <v>175.45</v>
      </c>
      <c r="AA1464">
        <f t="shared" si="429"/>
        <v>195.5</v>
      </c>
      <c r="AB1464">
        <f>IF(Z1464/X1464&lt;'model parameter'!$B$2,'model parameter'!$B$2,IF(Y1464/X1464&gt;'model parameter'!$B$1,'model parameter'!$B$1,AA1464/X1464))</f>
        <v>1.0095533178414666</v>
      </c>
      <c r="AC1464">
        <f t="shared" si="439"/>
        <v>10376.647184197511</v>
      </c>
      <c r="AD1464">
        <f t="shared" si="437"/>
        <v>22.060666240227057</v>
      </c>
      <c r="AF1464">
        <f t="shared" si="436"/>
        <v>0.90601600826232886</v>
      </c>
      <c r="AG1464">
        <f t="shared" si="430"/>
        <v>1.0815904983217135</v>
      </c>
      <c r="AH1464" s="14">
        <f t="shared" si="431"/>
        <v>14580.667521268273</v>
      </c>
      <c r="AI1464">
        <f t="shared" si="432"/>
        <v>14604.626851621</v>
      </c>
      <c r="AJ1464" s="14">
        <f t="shared" si="433"/>
        <v>23.959330352727193</v>
      </c>
      <c r="AK1464" s="14">
        <f t="shared" si="438"/>
        <v>218191.55110659602</v>
      </c>
      <c r="AL1464">
        <f t="shared" si="434"/>
        <v>1.0016432258891974</v>
      </c>
      <c r="AM1464">
        <f t="shared" si="440"/>
        <v>0.1575494302444409</v>
      </c>
      <c r="AN1464" s="15">
        <f t="shared" si="435"/>
        <v>0</v>
      </c>
    </row>
    <row r="1465" spans="1:40" x14ac:dyDescent="0.25">
      <c r="A1465" s="2">
        <v>41649</v>
      </c>
      <c r="B1465" s="2">
        <v>41669</v>
      </c>
      <c r="C1465" t="s">
        <v>15</v>
      </c>
      <c r="D1465">
        <v>6300</v>
      </c>
      <c r="E1465">
        <v>150.94999999999999</v>
      </c>
      <c r="F1465">
        <v>172.45</v>
      </c>
      <c r="G1465">
        <v>98.4</v>
      </c>
      <c r="H1465">
        <v>152.75</v>
      </c>
      <c r="I1465" t="s">
        <v>16</v>
      </c>
      <c r="J1465">
        <v>36</v>
      </c>
      <c r="K1465">
        <v>59.85</v>
      </c>
      <c r="L1465">
        <v>29.2</v>
      </c>
      <c r="M1465">
        <v>32.1</v>
      </c>
      <c r="N1465">
        <v>6171.45</v>
      </c>
      <c r="O1465">
        <v>226.35</v>
      </c>
      <c r="P1465">
        <f>VLOOKUP($A1465,Sheet2!$A:$E,2,0)</f>
        <v>6178.85</v>
      </c>
      <c r="Q1465">
        <f>VLOOKUP($A1465,Sheet2!$A:$E,3,0)</f>
        <v>6239.1</v>
      </c>
      <c r="R1465">
        <f>VLOOKUP($A1465,Sheet2!$A:$E,4,0)</f>
        <v>6139.6</v>
      </c>
      <c r="S1465">
        <f>VLOOKUP($A1465,Sheet2!$A:$E,5,0)</f>
        <v>6171.45</v>
      </c>
      <c r="T1465">
        <f t="shared" si="422"/>
        <v>120.75</v>
      </c>
      <c r="U1465">
        <f t="shared" si="423"/>
        <v>172.45</v>
      </c>
      <c r="V1465">
        <f t="shared" si="424"/>
        <v>29.2</v>
      </c>
      <c r="W1465">
        <f t="shared" si="425"/>
        <v>37.5</v>
      </c>
      <c r="X1465" s="5">
        <f t="shared" si="426"/>
        <v>186.95</v>
      </c>
      <c r="Y1465">
        <f t="shared" si="427"/>
        <v>201.64999999999998</v>
      </c>
      <c r="Z1465">
        <f t="shared" si="428"/>
        <v>135.9</v>
      </c>
      <c r="AA1465">
        <f t="shared" si="429"/>
        <v>184.85</v>
      </c>
      <c r="AB1465">
        <f>IF(Z1465/X1465&lt;'model parameter'!$B$2,'model parameter'!$B$2,IF(Y1465/X1465&gt;'model parameter'!$B$1,'model parameter'!$B$1,AA1465/X1465))</f>
        <v>0.98876705001337262</v>
      </c>
      <c r="AC1465">
        <f t="shared" si="439"/>
        <v>10260.086825348542</v>
      </c>
      <c r="AD1465">
        <f t="shared" si="437"/>
        <v>22.04943329024043</v>
      </c>
      <c r="AF1465">
        <f t="shared" si="436"/>
        <v>0.72693233484889019</v>
      </c>
      <c r="AG1465">
        <f t="shared" si="430"/>
        <v>1.078630649906392</v>
      </c>
      <c r="AH1465" s="14">
        <f t="shared" si="431"/>
        <v>14077.831342245825</v>
      </c>
      <c r="AI1465">
        <f t="shared" si="432"/>
        <v>13806.458330310699</v>
      </c>
      <c r="AJ1465" s="14">
        <f t="shared" si="433"/>
        <v>-271.37301193512576</v>
      </c>
      <c r="AK1465" s="14">
        <f t="shared" si="438"/>
        <v>217920.17809466089</v>
      </c>
      <c r="AL1465">
        <f t="shared" si="434"/>
        <v>0.98072337952218758</v>
      </c>
      <c r="AM1465">
        <f t="shared" si="440"/>
        <v>0.15451240967112323</v>
      </c>
      <c r="AN1465" s="15">
        <f t="shared" si="435"/>
        <v>0</v>
      </c>
    </row>
    <row r="1466" spans="1:40" x14ac:dyDescent="0.25">
      <c r="A1466" s="2">
        <v>41652</v>
      </c>
      <c r="B1466" s="2">
        <v>41669</v>
      </c>
      <c r="C1466" t="s">
        <v>15</v>
      </c>
      <c r="D1466">
        <v>6300</v>
      </c>
      <c r="E1466">
        <v>130.80000000000001</v>
      </c>
      <c r="F1466">
        <v>134.6</v>
      </c>
      <c r="G1466">
        <v>76</v>
      </c>
      <c r="H1466">
        <v>82.35</v>
      </c>
      <c r="I1466" t="s">
        <v>16</v>
      </c>
      <c r="J1466">
        <v>33.200000000000003</v>
      </c>
      <c r="K1466">
        <v>77.2</v>
      </c>
      <c r="L1466">
        <v>33.15</v>
      </c>
      <c r="M1466">
        <v>68.900000000000006</v>
      </c>
      <c r="N1466">
        <v>6272.75</v>
      </c>
      <c r="O1466">
        <v>226.35</v>
      </c>
      <c r="P1466">
        <f>VLOOKUP($A1466,Sheet2!$A:$E,2,0)</f>
        <v>6189.55</v>
      </c>
      <c r="Q1466">
        <f>VLOOKUP($A1466,Sheet2!$A:$E,3,0)</f>
        <v>6288.2</v>
      </c>
      <c r="R1466">
        <f>VLOOKUP($A1466,Sheet2!$A:$E,4,0)</f>
        <v>6189.55</v>
      </c>
      <c r="S1466">
        <f>VLOOKUP($A1466,Sheet2!$A:$E,5,0)</f>
        <v>6272.75</v>
      </c>
      <c r="T1466">
        <f t="shared" si="422"/>
        <v>89</v>
      </c>
      <c r="U1466">
        <f t="shared" si="423"/>
        <v>134.6</v>
      </c>
      <c r="V1466">
        <f t="shared" si="424"/>
        <v>33.15</v>
      </c>
      <c r="W1466">
        <f t="shared" si="425"/>
        <v>64.199999999999818</v>
      </c>
      <c r="X1466" s="5">
        <f t="shared" si="426"/>
        <v>164</v>
      </c>
      <c r="Y1466">
        <f t="shared" si="427"/>
        <v>167.75</v>
      </c>
      <c r="Z1466">
        <f t="shared" si="428"/>
        <v>140.19999999999982</v>
      </c>
      <c r="AA1466">
        <f t="shared" si="429"/>
        <v>151.25</v>
      </c>
      <c r="AB1466">
        <f>IF(Z1466/X1466&lt;'model parameter'!$B$2,'model parameter'!$B$2,IF(Y1466/X1466&gt;'model parameter'!$B$1,'model parameter'!$B$1,AA1466/X1466))</f>
        <v>0.9222560975609756</v>
      </c>
      <c r="AC1466">
        <f t="shared" si="439"/>
        <v>9462.4276361827251</v>
      </c>
      <c r="AD1466">
        <f t="shared" si="437"/>
        <v>21.971689387801405</v>
      </c>
      <c r="AF1466">
        <f t="shared" si="436"/>
        <v>0.85487804878048668</v>
      </c>
      <c r="AG1466">
        <f t="shared" si="430"/>
        <v>1.0228658536585367</v>
      </c>
      <c r="AH1466" s="14">
        <f t="shared" si="431"/>
        <v>12355.429803654</v>
      </c>
      <c r="AI1466">
        <f t="shared" si="432"/>
        <v>11288.292854627498</v>
      </c>
      <c r="AJ1466" s="14">
        <f t="shared" si="433"/>
        <v>-1067.1369490265024</v>
      </c>
      <c r="AK1466" s="14">
        <f t="shared" si="438"/>
        <v>216853.0411456344</v>
      </c>
      <c r="AL1466">
        <f t="shared" si="434"/>
        <v>0.91363012327495829</v>
      </c>
      <c r="AM1466">
        <f t="shared" si="440"/>
        <v>0.14116719189533916</v>
      </c>
      <c r="AN1466" s="15">
        <f t="shared" si="435"/>
        <v>0</v>
      </c>
    </row>
    <row r="1467" spans="1:40" x14ac:dyDescent="0.25">
      <c r="A1467" s="2">
        <v>41653</v>
      </c>
      <c r="B1467" s="2">
        <v>41669</v>
      </c>
      <c r="C1467" t="s">
        <v>15</v>
      </c>
      <c r="D1467">
        <v>6300</v>
      </c>
      <c r="E1467">
        <v>85</v>
      </c>
      <c r="F1467">
        <v>106.95</v>
      </c>
      <c r="G1467">
        <v>83</v>
      </c>
      <c r="H1467">
        <v>97.45</v>
      </c>
      <c r="I1467" t="s">
        <v>16</v>
      </c>
      <c r="J1467">
        <v>65</v>
      </c>
      <c r="K1467">
        <v>70.45</v>
      </c>
      <c r="L1467">
        <v>48.2</v>
      </c>
      <c r="M1467">
        <v>52.1</v>
      </c>
      <c r="N1467">
        <v>6241.85</v>
      </c>
      <c r="O1467">
        <v>226.35</v>
      </c>
      <c r="P1467">
        <f>VLOOKUP($A1467,Sheet2!$A:$E,2,0)</f>
        <v>6260.25</v>
      </c>
      <c r="Q1467">
        <f>VLOOKUP($A1467,Sheet2!$A:$E,3,0)</f>
        <v>6280.35</v>
      </c>
      <c r="R1467">
        <f>VLOOKUP($A1467,Sheet2!$A:$E,4,0)</f>
        <v>6234.15</v>
      </c>
      <c r="S1467">
        <f>VLOOKUP($A1467,Sheet2!$A:$E,5,0)</f>
        <v>6241.85</v>
      </c>
      <c r="T1467">
        <f t="shared" si="422"/>
        <v>90.099999999999454</v>
      </c>
      <c r="U1467">
        <f t="shared" si="423"/>
        <v>106.95</v>
      </c>
      <c r="V1467">
        <f t="shared" si="424"/>
        <v>48.2</v>
      </c>
      <c r="W1467">
        <f t="shared" si="425"/>
        <v>63.350000000000364</v>
      </c>
      <c r="X1467" s="5">
        <f t="shared" si="426"/>
        <v>150</v>
      </c>
      <c r="Y1467">
        <f t="shared" si="427"/>
        <v>160.54999999999944</v>
      </c>
      <c r="Z1467">
        <f t="shared" si="428"/>
        <v>146.35000000000036</v>
      </c>
      <c r="AA1467">
        <f t="shared" si="429"/>
        <v>149.55000000000001</v>
      </c>
      <c r="AB1467">
        <f>IF(Z1467/X1467&lt;'model parameter'!$B$2,'model parameter'!$B$2,IF(Y1467/X1467&gt;'model parameter'!$B$1,'model parameter'!$B$1,AA1467/X1467))</f>
        <v>0.99700000000000011</v>
      </c>
      <c r="AC1467">
        <f t="shared" si="439"/>
        <v>9434.0403532741784</v>
      </c>
      <c r="AD1467">
        <f t="shared" si="437"/>
        <v>21.968689387801405</v>
      </c>
      <c r="AF1467">
        <f t="shared" si="436"/>
        <v>0.97566666666666912</v>
      </c>
      <c r="AG1467">
        <f t="shared" si="430"/>
        <v>1.0703333333333296</v>
      </c>
      <c r="AH1467" s="14">
        <f t="shared" si="431"/>
        <v>11304.727340025</v>
      </c>
      <c r="AI1467">
        <f t="shared" si="432"/>
        <v>11160.8856728221</v>
      </c>
      <c r="AJ1467" s="14">
        <f t="shared" si="433"/>
        <v>-143.84166720289977</v>
      </c>
      <c r="AK1467" s="14">
        <f t="shared" si="438"/>
        <v>216709.19947843149</v>
      </c>
      <c r="AL1467">
        <f t="shared" si="434"/>
        <v>0.98727597200034889</v>
      </c>
      <c r="AM1467">
        <f t="shared" si="440"/>
        <v>0.13937097659303074</v>
      </c>
      <c r="AN1467" s="15">
        <f t="shared" si="435"/>
        <v>0</v>
      </c>
    </row>
    <row r="1468" spans="1:40" x14ac:dyDescent="0.25">
      <c r="A1468" s="2">
        <v>41654</v>
      </c>
      <c r="B1468" s="2">
        <v>41669</v>
      </c>
      <c r="C1468" t="s">
        <v>15</v>
      </c>
      <c r="D1468">
        <v>6300</v>
      </c>
      <c r="E1468">
        <v>88</v>
      </c>
      <c r="F1468">
        <v>88</v>
      </c>
      <c r="G1468">
        <v>55.6</v>
      </c>
      <c r="H1468">
        <v>57.95</v>
      </c>
      <c r="I1468" t="s">
        <v>16</v>
      </c>
      <c r="J1468">
        <v>54.55</v>
      </c>
      <c r="K1468">
        <v>89.9</v>
      </c>
      <c r="L1468">
        <v>54.2</v>
      </c>
      <c r="M1468">
        <v>86.7</v>
      </c>
      <c r="N1468">
        <v>6320.9</v>
      </c>
      <c r="O1468">
        <v>226.35</v>
      </c>
      <c r="P1468">
        <f>VLOOKUP($A1468,Sheet2!$A:$E,2,0)</f>
        <v>6265.95</v>
      </c>
      <c r="Q1468">
        <f>VLOOKUP($A1468,Sheet2!$A:$E,3,0)</f>
        <v>6325.2</v>
      </c>
      <c r="R1468">
        <f>VLOOKUP($A1468,Sheet2!$A:$E,4,0)</f>
        <v>6265.3</v>
      </c>
      <c r="S1468">
        <f>VLOOKUP($A1468,Sheet2!$A:$E,5,0)</f>
        <v>6320.9</v>
      </c>
      <c r="T1468">
        <f t="shared" si="422"/>
        <v>64.699999999999818</v>
      </c>
      <c r="U1468">
        <f t="shared" si="423"/>
        <v>88</v>
      </c>
      <c r="V1468">
        <f t="shared" si="424"/>
        <v>54.2</v>
      </c>
      <c r="W1468">
        <f t="shared" si="425"/>
        <v>80.800000000000182</v>
      </c>
      <c r="X1468" s="5">
        <f t="shared" si="426"/>
        <v>142.55000000000001</v>
      </c>
      <c r="Y1468">
        <f t="shared" si="427"/>
        <v>154.59999999999982</v>
      </c>
      <c r="Z1468">
        <f t="shared" si="428"/>
        <v>136.40000000000018</v>
      </c>
      <c r="AA1468">
        <f t="shared" si="429"/>
        <v>144.65</v>
      </c>
      <c r="AB1468">
        <f>IF(Z1468/X1468&lt;'model parameter'!$B$2,'model parameter'!$B$2,IF(Y1468/X1468&gt;'model parameter'!$B$1,'model parameter'!$B$1,AA1468/X1468))</f>
        <v>1.0147316730971589</v>
      </c>
      <c r="AC1468">
        <f t="shared" si="439"/>
        <v>9573.0195517440188</v>
      </c>
      <c r="AD1468">
        <f t="shared" si="437"/>
        <v>21.983421060898564</v>
      </c>
      <c r="AF1468">
        <f t="shared" si="436"/>
        <v>0.95685724307260722</v>
      </c>
      <c r="AG1468">
        <f t="shared" si="430"/>
        <v>1.0845317432479817</v>
      </c>
      <c r="AH1468" s="14">
        <f t="shared" si="431"/>
        <v>10745.603529022424</v>
      </c>
      <c r="AI1468">
        <f t="shared" si="432"/>
        <v>10793.653207618298</v>
      </c>
      <c r="AJ1468" s="14">
        <f t="shared" si="433"/>
        <v>48.049678595873047</v>
      </c>
      <c r="AK1468" s="14">
        <f t="shared" si="438"/>
        <v>216757.24915702737</v>
      </c>
      <c r="AL1468">
        <f t="shared" si="434"/>
        <v>1.0044715662983561</v>
      </c>
      <c r="AM1468">
        <f t="shared" si="440"/>
        <v>0.13999418315493312</v>
      </c>
      <c r="AN1468" s="15">
        <f t="shared" si="435"/>
        <v>0</v>
      </c>
    </row>
    <row r="1469" spans="1:40" x14ac:dyDescent="0.25">
      <c r="A1469" s="2">
        <v>41655</v>
      </c>
      <c r="B1469" s="2">
        <v>41669</v>
      </c>
      <c r="C1469" t="s">
        <v>15</v>
      </c>
      <c r="D1469">
        <v>6300</v>
      </c>
      <c r="E1469">
        <v>49</v>
      </c>
      <c r="F1469">
        <v>68</v>
      </c>
      <c r="G1469">
        <v>45.75</v>
      </c>
      <c r="H1469">
        <v>54.6</v>
      </c>
      <c r="I1469" t="s">
        <v>16</v>
      </c>
      <c r="J1469">
        <v>93.4</v>
      </c>
      <c r="K1469">
        <v>97.6</v>
      </c>
      <c r="L1469">
        <v>70.349999999999994</v>
      </c>
      <c r="M1469">
        <v>82.3</v>
      </c>
      <c r="O1469">
        <v>226.35</v>
      </c>
      <c r="P1469">
        <f>VLOOKUP($A1469,Sheet2!$A:$E,2,0)</f>
        <v>6341.35</v>
      </c>
      <c r="Q1469">
        <f>VLOOKUP($A1469,Sheet2!$A:$E,3,0)</f>
        <v>6346.5</v>
      </c>
      <c r="R1469">
        <f>VLOOKUP($A1469,Sheet2!$A:$E,4,0)</f>
        <v>6299.85</v>
      </c>
      <c r="S1469">
        <f>VLOOKUP($A1469,Sheet2!$A:$E,5,0)</f>
        <v>6318.9</v>
      </c>
      <c r="T1469">
        <f t="shared" si="422"/>
        <v>51.100000000000364</v>
      </c>
      <c r="U1469">
        <f t="shared" si="423"/>
        <v>68</v>
      </c>
      <c r="V1469">
        <f t="shared" si="424"/>
        <v>70.349999999999994</v>
      </c>
      <c r="W1469">
        <f t="shared" si="425"/>
        <v>92.25</v>
      </c>
      <c r="X1469" s="5">
        <f t="shared" si="426"/>
        <v>142.4</v>
      </c>
      <c r="Y1469">
        <f t="shared" si="427"/>
        <v>148.70000000000036</v>
      </c>
      <c r="Z1469">
        <f t="shared" si="428"/>
        <v>136.9</v>
      </c>
      <c r="AA1469">
        <f t="shared" si="429"/>
        <v>136.9</v>
      </c>
      <c r="AB1469">
        <f>IF(Z1469/X1469&lt;'model parameter'!$B$2,'model parameter'!$B$2,IF(Y1469/X1469&gt;'model parameter'!$B$1,'model parameter'!$B$1,AA1469/X1469))</f>
        <v>0.961376404494382</v>
      </c>
      <c r="AC1469">
        <f t="shared" si="439"/>
        <v>9203.2751168100858</v>
      </c>
      <c r="AD1469">
        <f t="shared" si="437"/>
        <v>21.944797465392945</v>
      </c>
      <c r="AF1469">
        <f t="shared" si="436"/>
        <v>0.961376404494382</v>
      </c>
      <c r="AG1469">
        <f t="shared" si="430"/>
        <v>1.0442415730337102</v>
      </c>
      <c r="AH1469" s="14">
        <f t="shared" si="431"/>
        <v>10734.3460026264</v>
      </c>
      <c r="AI1469">
        <f t="shared" si="432"/>
        <v>10212.8263493878</v>
      </c>
      <c r="AJ1469" s="14">
        <f t="shared" si="433"/>
        <v>-521.51965323859986</v>
      </c>
      <c r="AK1469" s="14">
        <f t="shared" si="438"/>
        <v>216235.72950378878</v>
      </c>
      <c r="AL1469">
        <f t="shared" si="434"/>
        <v>0.95141579625707995</v>
      </c>
      <c r="AM1469">
        <f t="shared" si="440"/>
        <v>0.13319267723771017</v>
      </c>
      <c r="AN1469" s="15">
        <f t="shared" si="435"/>
        <v>0</v>
      </c>
    </row>
    <row r="1470" spans="1:40" x14ac:dyDescent="0.25">
      <c r="A1470" s="2">
        <v>41656</v>
      </c>
      <c r="B1470" s="2">
        <v>41669</v>
      </c>
      <c r="C1470" t="s">
        <v>15</v>
      </c>
      <c r="D1470">
        <v>6300</v>
      </c>
      <c r="E1470">
        <v>53.1</v>
      </c>
      <c r="F1470">
        <v>90.45</v>
      </c>
      <c r="G1470">
        <v>49.05</v>
      </c>
      <c r="H1470">
        <v>81.599999999999994</v>
      </c>
      <c r="I1470" t="s">
        <v>16</v>
      </c>
      <c r="J1470">
        <v>76</v>
      </c>
      <c r="K1470">
        <v>86</v>
      </c>
      <c r="L1470">
        <v>38</v>
      </c>
      <c r="M1470">
        <v>44.2</v>
      </c>
      <c r="N1470">
        <v>6261.65</v>
      </c>
      <c r="O1470">
        <v>226.35</v>
      </c>
      <c r="P1470">
        <f>VLOOKUP($A1470,Sheet2!$A:$E,2,0)</f>
        <v>6306.25</v>
      </c>
      <c r="Q1470">
        <f>VLOOKUP($A1470,Sheet2!$A:$E,3,0)</f>
        <v>6327.1</v>
      </c>
      <c r="R1470">
        <f>VLOOKUP($A1470,Sheet2!$A:$E,4,0)</f>
        <v>6246.35</v>
      </c>
      <c r="S1470">
        <f>VLOOKUP($A1470,Sheet2!$A:$E,5,0)</f>
        <v>6261.65</v>
      </c>
      <c r="T1470">
        <f t="shared" si="422"/>
        <v>58.899999999999636</v>
      </c>
      <c r="U1470">
        <f t="shared" si="423"/>
        <v>90.45</v>
      </c>
      <c r="V1470">
        <f t="shared" si="424"/>
        <v>38</v>
      </c>
      <c r="W1470">
        <f t="shared" si="425"/>
        <v>76.150000000000546</v>
      </c>
      <c r="X1470" s="5">
        <f t="shared" si="426"/>
        <v>129.1</v>
      </c>
      <c r="Y1470">
        <f t="shared" si="427"/>
        <v>144.89999999999964</v>
      </c>
      <c r="Z1470">
        <f t="shared" si="428"/>
        <v>125.20000000000054</v>
      </c>
      <c r="AA1470">
        <f t="shared" si="429"/>
        <v>125.8</v>
      </c>
      <c r="AB1470">
        <f>IF(Z1470/X1470&lt;'model parameter'!$B$2,'model parameter'!$B$2,IF(Y1470/X1470&gt;'model parameter'!$B$1,'model parameter'!$B$1,AA1470/X1470))</f>
        <v>1.1100000000000001</v>
      </c>
      <c r="AC1470">
        <f t="shared" si="439"/>
        <v>10215.635379659196</v>
      </c>
      <c r="AD1470">
        <f t="shared" si="437"/>
        <v>22.054797465392944</v>
      </c>
      <c r="AF1470">
        <f t="shared" si="436"/>
        <v>0.96979085979861002</v>
      </c>
      <c r="AG1470">
        <f t="shared" si="430"/>
        <v>1.1223857474825689</v>
      </c>
      <c r="AH1470" s="14">
        <f t="shared" si="431"/>
        <v>9736.1786621788506</v>
      </c>
      <c r="AI1470">
        <f t="shared" si="432"/>
        <v>10692.551861585662</v>
      </c>
      <c r="AJ1470" s="14">
        <f t="shared" si="433"/>
        <v>956.37319940681118</v>
      </c>
      <c r="AK1470" s="14">
        <f t="shared" si="438"/>
        <v>217192.10270319559</v>
      </c>
      <c r="AL1470">
        <f t="shared" si="434"/>
        <v>1.0982288054267058</v>
      </c>
      <c r="AM1470">
        <f t="shared" si="440"/>
        <v>0.14627603481435522</v>
      </c>
      <c r="AN1470" s="15">
        <f t="shared" si="435"/>
        <v>0</v>
      </c>
    </row>
    <row r="1471" spans="1:40" x14ac:dyDescent="0.25">
      <c r="A1471" s="2">
        <v>41659</v>
      </c>
      <c r="B1471" s="2">
        <v>41669</v>
      </c>
      <c r="C1471" t="s">
        <v>15</v>
      </c>
      <c r="D1471">
        <v>6300</v>
      </c>
      <c r="E1471">
        <v>79.45</v>
      </c>
      <c r="F1471">
        <v>87.6</v>
      </c>
      <c r="G1471">
        <v>43.75</v>
      </c>
      <c r="H1471">
        <v>46.75</v>
      </c>
      <c r="I1471" t="s">
        <v>16</v>
      </c>
      <c r="J1471">
        <v>44</v>
      </c>
      <c r="K1471">
        <v>70.5</v>
      </c>
      <c r="L1471">
        <v>34.75</v>
      </c>
      <c r="M1471">
        <v>66.45</v>
      </c>
      <c r="N1471">
        <v>6303.95</v>
      </c>
      <c r="O1471">
        <v>226.35</v>
      </c>
      <c r="P1471">
        <f>VLOOKUP($A1471,Sheet2!$A:$E,2,0)</f>
        <v>6261.75</v>
      </c>
      <c r="Q1471">
        <f>VLOOKUP($A1471,Sheet2!$A:$E,3,0)</f>
        <v>6307.45</v>
      </c>
      <c r="R1471">
        <f>VLOOKUP($A1471,Sheet2!$A:$E,4,0)</f>
        <v>6243.35</v>
      </c>
      <c r="S1471">
        <f>VLOOKUP($A1471,Sheet2!$A:$E,5,0)</f>
        <v>6303.95</v>
      </c>
      <c r="T1471">
        <f t="shared" si="422"/>
        <v>63.050000000000182</v>
      </c>
      <c r="U1471">
        <f t="shared" si="423"/>
        <v>87.6</v>
      </c>
      <c r="V1471">
        <f t="shared" si="424"/>
        <v>34.75</v>
      </c>
      <c r="W1471">
        <f t="shared" si="425"/>
        <v>51.199999999999818</v>
      </c>
      <c r="X1471" s="5">
        <f t="shared" si="426"/>
        <v>123.45</v>
      </c>
      <c r="Y1471">
        <f t="shared" si="427"/>
        <v>133.55000000000018</v>
      </c>
      <c r="Z1471">
        <f t="shared" si="428"/>
        <v>94.949999999999818</v>
      </c>
      <c r="AA1471">
        <f t="shared" si="429"/>
        <v>113.2</v>
      </c>
      <c r="AB1471">
        <f>IF(Z1471/X1471&lt;'model parameter'!$B$2,'model parameter'!$B$2,IF(Y1471/X1471&gt;'model parameter'!$B$1,'model parameter'!$B$1,AA1471/X1471))</f>
        <v>0.91697043337383555</v>
      </c>
      <c r="AC1471">
        <f t="shared" si="439"/>
        <v>9367.4356012751796</v>
      </c>
      <c r="AD1471">
        <f t="shared" si="437"/>
        <v>21.971767898766778</v>
      </c>
      <c r="AF1471">
        <f t="shared" si="436"/>
        <v>0.76913730255163881</v>
      </c>
      <c r="AG1471">
        <f t="shared" si="430"/>
        <v>1.0818144997974903</v>
      </c>
      <c r="AH1471" s="14">
        <f t="shared" si="431"/>
        <v>9312.1451679285747</v>
      </c>
      <c r="AI1471">
        <f t="shared" si="432"/>
        <v>8436.6203442183978</v>
      </c>
      <c r="AJ1471" s="14">
        <f t="shared" si="433"/>
        <v>-875.52482371017686</v>
      </c>
      <c r="AK1471" s="14">
        <f t="shared" si="438"/>
        <v>216316.57787948541</v>
      </c>
      <c r="AL1471">
        <f t="shared" si="434"/>
        <v>0.90598032913774562</v>
      </c>
      <c r="AM1471">
        <f t="shared" si="440"/>
        <v>0.13252321016607388</v>
      </c>
      <c r="AN1471" s="15">
        <f t="shared" si="435"/>
        <v>0</v>
      </c>
    </row>
    <row r="1472" spans="1:40" x14ac:dyDescent="0.25">
      <c r="A1472" s="2">
        <v>41660</v>
      </c>
      <c r="B1472" s="2">
        <v>41669</v>
      </c>
      <c r="C1472" t="s">
        <v>15</v>
      </c>
      <c r="D1472">
        <v>6300</v>
      </c>
      <c r="E1472">
        <v>42.95</v>
      </c>
      <c r="F1472">
        <v>53</v>
      </c>
      <c r="G1472">
        <v>38</v>
      </c>
      <c r="H1472">
        <v>42</v>
      </c>
      <c r="I1472" t="s">
        <v>16</v>
      </c>
      <c r="J1472">
        <v>72.099999999999994</v>
      </c>
      <c r="K1472">
        <v>77.7</v>
      </c>
      <c r="L1472">
        <v>56.8</v>
      </c>
      <c r="M1472">
        <v>66</v>
      </c>
      <c r="N1472">
        <v>6313.8</v>
      </c>
      <c r="O1472">
        <v>226.35</v>
      </c>
      <c r="P1472">
        <f>VLOOKUP($A1472,Sheet2!$A:$E,2,0)</f>
        <v>6320.15</v>
      </c>
      <c r="Q1472">
        <f>VLOOKUP($A1472,Sheet2!$A:$E,3,0)</f>
        <v>6330.3</v>
      </c>
      <c r="R1472">
        <f>VLOOKUP($A1472,Sheet2!$A:$E,4,0)</f>
        <v>6297.9</v>
      </c>
      <c r="S1472">
        <f>VLOOKUP($A1472,Sheet2!$A:$E,5,0)</f>
        <v>6313.8</v>
      </c>
      <c r="T1472">
        <f t="shared" si="422"/>
        <v>47.399999999999636</v>
      </c>
      <c r="U1472">
        <f t="shared" si="423"/>
        <v>53</v>
      </c>
      <c r="V1472">
        <f t="shared" si="424"/>
        <v>56.8</v>
      </c>
      <c r="W1472">
        <f t="shared" si="425"/>
        <v>68.300000000000182</v>
      </c>
      <c r="X1472" s="5">
        <f t="shared" si="426"/>
        <v>115.05</v>
      </c>
      <c r="Y1472">
        <f t="shared" si="427"/>
        <v>125.09999999999964</v>
      </c>
      <c r="Z1472">
        <f t="shared" si="428"/>
        <v>106.30000000000018</v>
      </c>
      <c r="AA1472">
        <f t="shared" si="429"/>
        <v>108</v>
      </c>
      <c r="AB1472">
        <f>IF(Z1472/X1472&lt;'model parameter'!$B$2,'model parameter'!$B$2,IF(Y1472/X1472&gt;'model parameter'!$B$1,'model parameter'!$B$1,AA1472/X1472))</f>
        <v>0.93872229465449808</v>
      </c>
      <c r="AC1472">
        <f t="shared" si="439"/>
        <v>8793.4206426572746</v>
      </c>
      <c r="AD1472">
        <f t="shared" si="437"/>
        <v>21.910490193421275</v>
      </c>
      <c r="AF1472">
        <f t="shared" si="436"/>
        <v>0.92394611038678998</v>
      </c>
      <c r="AG1472">
        <f t="shared" si="430"/>
        <v>1.0873533246414571</v>
      </c>
      <c r="AH1472" s="14">
        <f t="shared" si="431"/>
        <v>8681.7236897511757</v>
      </c>
      <c r="AI1472">
        <f t="shared" si="432"/>
        <v>8046.9042586959995</v>
      </c>
      <c r="AJ1472" s="14">
        <f t="shared" si="433"/>
        <v>-634.81943105517621</v>
      </c>
      <c r="AK1472" s="14">
        <f t="shared" si="438"/>
        <v>215681.75844843025</v>
      </c>
      <c r="AL1472">
        <f t="shared" si="434"/>
        <v>0.92687864141488585</v>
      </c>
      <c r="AM1472">
        <f t="shared" si="440"/>
        <v>0.12283293299466995</v>
      </c>
      <c r="AN1472" s="15">
        <f t="shared" si="435"/>
        <v>0</v>
      </c>
    </row>
    <row r="1473" spans="1:40" x14ac:dyDescent="0.25">
      <c r="A1473" s="2">
        <v>41661</v>
      </c>
      <c r="B1473" s="2">
        <v>41669</v>
      </c>
      <c r="C1473" t="s">
        <v>15</v>
      </c>
      <c r="D1473">
        <v>6300</v>
      </c>
      <c r="E1473">
        <v>47.9</v>
      </c>
      <c r="F1473">
        <v>56</v>
      </c>
      <c r="G1473">
        <v>27.65</v>
      </c>
      <c r="H1473">
        <v>31.6</v>
      </c>
      <c r="I1473" t="s">
        <v>16</v>
      </c>
      <c r="J1473">
        <v>63</v>
      </c>
      <c r="K1473">
        <v>90.8</v>
      </c>
      <c r="L1473">
        <v>43</v>
      </c>
      <c r="M1473">
        <v>82.7</v>
      </c>
      <c r="N1473">
        <v>6338.95</v>
      </c>
      <c r="O1473">
        <v>226.35</v>
      </c>
      <c r="P1473">
        <f>VLOOKUP($A1473,Sheet2!$A:$E,2,0)</f>
        <v>6309.05</v>
      </c>
      <c r="Q1473">
        <f>VLOOKUP($A1473,Sheet2!$A:$E,3,0)</f>
        <v>6349.95</v>
      </c>
      <c r="R1473">
        <f>VLOOKUP($A1473,Sheet2!$A:$E,4,0)</f>
        <v>6287.45</v>
      </c>
      <c r="S1473">
        <f>VLOOKUP($A1473,Sheet2!$A:$E,5,0)</f>
        <v>6338.95</v>
      </c>
      <c r="T1473">
        <f t="shared" si="422"/>
        <v>40.850000000000364</v>
      </c>
      <c r="U1473">
        <f t="shared" si="423"/>
        <v>55.550000000000182</v>
      </c>
      <c r="V1473">
        <f t="shared" si="424"/>
        <v>43.449999999999818</v>
      </c>
      <c r="W1473">
        <f t="shared" si="425"/>
        <v>77.599999999999454</v>
      </c>
      <c r="X1473" s="5">
        <f t="shared" si="426"/>
        <v>110.9</v>
      </c>
      <c r="Y1473">
        <f t="shared" si="427"/>
        <v>131.65000000000038</v>
      </c>
      <c r="Z1473">
        <f t="shared" si="428"/>
        <v>98.550000000000182</v>
      </c>
      <c r="AA1473">
        <f t="shared" si="429"/>
        <v>114.30000000000001</v>
      </c>
      <c r="AB1473">
        <f>IF(Z1473/X1473&lt;'model parameter'!$B$2,'model parameter'!$B$2,IF(Y1473/X1473&gt;'model parameter'!$B$1,'model parameter'!$B$1,AA1473/X1473))</f>
        <v>1.1100000000000001</v>
      </c>
      <c r="AC1473">
        <f t="shared" si="439"/>
        <v>9760.696913349575</v>
      </c>
      <c r="AD1473">
        <f t="shared" si="437"/>
        <v>22.020490193421274</v>
      </c>
      <c r="AF1473">
        <f t="shared" si="436"/>
        <v>0.8886384129846725</v>
      </c>
      <c r="AG1473">
        <f t="shared" si="430"/>
        <v>1.1871055004508599</v>
      </c>
      <c r="AH1473" s="14">
        <f t="shared" si="431"/>
        <v>8370.2654594611504</v>
      </c>
      <c r="AI1473">
        <f t="shared" si="432"/>
        <v>9178.5048693311383</v>
      </c>
      <c r="AJ1473" s="14">
        <f t="shared" si="433"/>
        <v>808.23940986998787</v>
      </c>
      <c r="AK1473" s="14">
        <f t="shared" si="438"/>
        <v>216489.99785830022</v>
      </c>
      <c r="AL1473">
        <f t="shared" si="434"/>
        <v>1.096560785770111</v>
      </c>
      <c r="AM1473">
        <f t="shared" si="440"/>
        <v>0.13469377752308268</v>
      </c>
      <c r="AN1473" s="15">
        <f t="shared" si="435"/>
        <v>1</v>
      </c>
    </row>
    <row r="1474" spans="1:40" x14ac:dyDescent="0.25">
      <c r="A1474" s="2">
        <v>41662</v>
      </c>
      <c r="B1474" s="2">
        <v>41669</v>
      </c>
      <c r="C1474" t="s">
        <v>15</v>
      </c>
      <c r="D1474">
        <v>6300</v>
      </c>
      <c r="E1474">
        <v>37.9</v>
      </c>
      <c r="F1474">
        <v>40.200000000000003</v>
      </c>
      <c r="G1474">
        <v>24.35</v>
      </c>
      <c r="H1474">
        <v>26.55</v>
      </c>
      <c r="I1474" t="s">
        <v>16</v>
      </c>
      <c r="J1474">
        <v>66</v>
      </c>
      <c r="K1474">
        <v>89.9</v>
      </c>
      <c r="L1474">
        <v>61.15</v>
      </c>
      <c r="M1474">
        <v>82.4</v>
      </c>
      <c r="N1474">
        <v>6345.65</v>
      </c>
      <c r="O1474">
        <v>226.35</v>
      </c>
      <c r="P1474">
        <f>VLOOKUP($A1474,Sheet2!$A:$E,2,0)</f>
        <v>6325.95</v>
      </c>
      <c r="Q1474">
        <f>VLOOKUP($A1474,Sheet2!$A:$E,3,0)</f>
        <v>6355.6</v>
      </c>
      <c r="R1474">
        <f>VLOOKUP($A1474,Sheet2!$A:$E,4,0)</f>
        <v>6316.4</v>
      </c>
      <c r="S1474">
        <f>VLOOKUP($A1474,Sheet2!$A:$E,5,0)</f>
        <v>6345.65</v>
      </c>
      <c r="T1474">
        <f t="shared" si="422"/>
        <v>34.299999999999272</v>
      </c>
      <c r="U1474">
        <f t="shared" si="423"/>
        <v>40.200000000000003</v>
      </c>
      <c r="V1474">
        <f t="shared" si="424"/>
        <v>61.15</v>
      </c>
      <c r="W1474">
        <f t="shared" si="425"/>
        <v>79.950000000000728</v>
      </c>
      <c r="X1474" s="5">
        <f t="shared" si="426"/>
        <v>103.9</v>
      </c>
      <c r="Y1474">
        <f t="shared" si="427"/>
        <v>124.19999999999928</v>
      </c>
      <c r="Z1474">
        <f t="shared" si="428"/>
        <v>101.35</v>
      </c>
      <c r="AA1474">
        <f t="shared" si="429"/>
        <v>108.95</v>
      </c>
      <c r="AB1474">
        <f>IF(Z1474/X1474&lt;'model parameter'!$B$2,'model parameter'!$B$2,IF(Y1474/X1474&gt;'model parameter'!$B$1,'model parameter'!$B$1,AA1474/X1474))</f>
        <v>1.1100000000000001</v>
      </c>
      <c r="AC1474">
        <f t="shared" si="439"/>
        <v>10834.373573818029</v>
      </c>
      <c r="AD1474">
        <f t="shared" si="437"/>
        <v>22.130490193421274</v>
      </c>
      <c r="AF1474">
        <f t="shared" si="436"/>
        <v>0.97545717035611157</v>
      </c>
      <c r="AG1474">
        <f t="shared" si="430"/>
        <v>1.1953801732434963</v>
      </c>
      <c r="AH1474" s="14">
        <f t="shared" si="431"/>
        <v>7844.9142276466491</v>
      </c>
      <c r="AI1474">
        <f t="shared" si="432"/>
        <v>8596.1791030793993</v>
      </c>
      <c r="AJ1474" s="14">
        <f t="shared" si="433"/>
        <v>751.26487543275016</v>
      </c>
      <c r="AK1474" s="14">
        <f t="shared" si="438"/>
        <v>217241.26273373296</v>
      </c>
      <c r="AL1474">
        <f t="shared" si="434"/>
        <v>1.0957645748101592</v>
      </c>
      <c r="AM1474">
        <f t="shared" si="440"/>
        <v>0.14759266985715486</v>
      </c>
      <c r="AN1474" s="15">
        <f t="shared" si="435"/>
        <v>0</v>
      </c>
    </row>
    <row r="1475" spans="1:40" x14ac:dyDescent="0.25">
      <c r="A1475" s="2">
        <v>41663</v>
      </c>
      <c r="B1475" s="2">
        <v>41669</v>
      </c>
      <c r="C1475" t="s">
        <v>15</v>
      </c>
      <c r="D1475">
        <v>6300</v>
      </c>
      <c r="E1475">
        <v>35.35</v>
      </c>
      <c r="F1475">
        <v>61.5</v>
      </c>
      <c r="G1475">
        <v>31.6</v>
      </c>
      <c r="H1475">
        <v>54.85</v>
      </c>
      <c r="I1475" t="s">
        <v>16</v>
      </c>
      <c r="J1475">
        <v>50.05</v>
      </c>
      <c r="K1475">
        <v>70</v>
      </c>
      <c r="L1475">
        <v>30.05</v>
      </c>
      <c r="M1475">
        <v>32.9</v>
      </c>
      <c r="N1475">
        <v>6266.75</v>
      </c>
      <c r="O1475">
        <v>226.35</v>
      </c>
      <c r="P1475">
        <f>VLOOKUP($A1475,Sheet2!$A:$E,2,0)</f>
        <v>6301.65</v>
      </c>
      <c r="Q1475">
        <f>VLOOKUP($A1475,Sheet2!$A:$E,3,0)</f>
        <v>6331.45</v>
      </c>
      <c r="R1475">
        <f>VLOOKUP($A1475,Sheet2!$A:$E,4,0)</f>
        <v>6263.9</v>
      </c>
      <c r="S1475">
        <f>VLOOKUP($A1475,Sheet2!$A:$E,5,0)</f>
        <v>6266.75</v>
      </c>
      <c r="T1475">
        <f t="shared" ref="T1475:T1538" si="441">MAX(K1475+D1475-Q1475,0,G1475)</f>
        <v>38.550000000000182</v>
      </c>
      <c r="U1475">
        <f t="shared" ref="U1475:U1538" si="442">MIN(MAX(L1475+D1475-R1475,0),F1475)</f>
        <v>61.5</v>
      </c>
      <c r="V1475">
        <f t="shared" ref="V1475:V1538" si="443">MAX(L1475,F1475+R1475-D1475)</f>
        <v>30.05</v>
      </c>
      <c r="W1475">
        <f t="shared" ref="W1475:W1538" si="444">MIN(K1475,G1475+Q1475-D1475)</f>
        <v>63.050000000000182</v>
      </c>
      <c r="X1475" s="5">
        <f t="shared" ref="X1475:X1538" si="445">E1475+J1475</f>
        <v>85.4</v>
      </c>
      <c r="Y1475">
        <f t="shared" ref="Y1475:Y1538" si="446">MAX(T1475+K1475,U1475+L1475,V1475+F1475,W1475+G1475,X1475,AA1475)</f>
        <v>108.55000000000018</v>
      </c>
      <c r="Z1475">
        <f t="shared" ref="Z1475:Z1538" si="447">MIN(T1475+K1475,U1475+L1475,V1475+F1475,W1475+G1475,X1475,AA1475)</f>
        <v>85.4</v>
      </c>
      <c r="AA1475">
        <f t="shared" ref="AA1475:AA1538" si="448">H1475+M1475</f>
        <v>87.75</v>
      </c>
      <c r="AB1475">
        <f>IF(Z1475/X1475&lt;'model parameter'!$B$2,'model parameter'!$B$2,IF(Y1475/X1475&gt;'model parameter'!$B$1,'model parameter'!$B$1,AA1475/X1475))</f>
        <v>1.1100000000000001</v>
      </c>
      <c r="AC1475">
        <f t="shared" si="439"/>
        <v>12026.154666938013</v>
      </c>
      <c r="AD1475">
        <f t="shared" si="437"/>
        <v>22.240490193421273</v>
      </c>
      <c r="AF1475">
        <f t="shared" si="436"/>
        <v>1</v>
      </c>
      <c r="AG1475">
        <f t="shared" ref="AG1475:AG1538" si="449">Y1475/X1475</f>
        <v>1.2710772833723674</v>
      </c>
      <c r="AH1475" s="14">
        <f t="shared" ref="AH1475:AH1538" si="450">(75*X1475+20*2*1.18+0.00055*75*X1475*1.18)*1.00002</f>
        <v>6456.4859721368994</v>
      </c>
      <c r="AI1475">
        <f t="shared" ref="AI1475:AI1538" si="451">(AB1475*X1475*75-20*2*1.18-0.0006*75*X1475*1.18*AB1475)*(1-0.00002)</f>
        <v>7057.1752922712294</v>
      </c>
      <c r="AJ1475" s="14">
        <f t="shared" ref="AJ1475:AJ1538" si="452">AI1475-AH1475</f>
        <v>600.68932013433005</v>
      </c>
      <c r="AK1475" s="14">
        <f t="shared" si="438"/>
        <v>217841.95205386728</v>
      </c>
      <c r="AL1475">
        <f t="shared" ref="AL1475:AL1538" si="453">AI1475/AH1475</f>
        <v>1.0930365717089168</v>
      </c>
      <c r="AM1475">
        <f t="shared" si="440"/>
        <v>0.16132418587003053</v>
      </c>
      <c r="AN1475" s="15">
        <f t="shared" ref="AN1475:AN1538" si="454">IF(AND(Y1475/X1475&gt;1.1,Z1475/X1475&lt;0.9),1,0)</f>
        <v>0</v>
      </c>
    </row>
    <row r="1476" spans="1:40" x14ac:dyDescent="0.25">
      <c r="A1476" s="2">
        <v>41666</v>
      </c>
      <c r="B1476" s="2">
        <v>41669</v>
      </c>
      <c r="C1476" t="s">
        <v>15</v>
      </c>
      <c r="D1476">
        <v>6300</v>
      </c>
      <c r="E1476">
        <v>101.1</v>
      </c>
      <c r="F1476">
        <v>161.30000000000001</v>
      </c>
      <c r="G1476">
        <v>101.1</v>
      </c>
      <c r="H1476">
        <v>156.1</v>
      </c>
      <c r="I1476" t="s">
        <v>16</v>
      </c>
      <c r="J1476">
        <v>9.9</v>
      </c>
      <c r="K1476">
        <v>14</v>
      </c>
      <c r="L1476">
        <v>6.1</v>
      </c>
      <c r="M1476">
        <v>6.7</v>
      </c>
      <c r="N1476">
        <v>6135.85</v>
      </c>
      <c r="O1476">
        <v>226.35</v>
      </c>
      <c r="P1476">
        <f>VLOOKUP($A1476,Sheet2!$A:$E,2,0)</f>
        <v>6186.3</v>
      </c>
      <c r="Q1476">
        <f>VLOOKUP($A1476,Sheet2!$A:$E,3,0)</f>
        <v>6188.55</v>
      </c>
      <c r="R1476">
        <f>VLOOKUP($A1476,Sheet2!$A:$E,4,0)</f>
        <v>6130.25</v>
      </c>
      <c r="S1476">
        <f>VLOOKUP($A1476,Sheet2!$A:$E,5,0)</f>
        <v>6135.85</v>
      </c>
      <c r="T1476">
        <f t="shared" si="441"/>
        <v>125.44999999999982</v>
      </c>
      <c r="U1476">
        <f t="shared" si="442"/>
        <v>161.30000000000001</v>
      </c>
      <c r="V1476">
        <f t="shared" si="443"/>
        <v>6.1</v>
      </c>
      <c r="W1476">
        <f t="shared" si="444"/>
        <v>-10.349999999999454</v>
      </c>
      <c r="X1476" s="5">
        <f t="shared" si="445"/>
        <v>111</v>
      </c>
      <c r="Y1476">
        <f t="shared" si="446"/>
        <v>167.4</v>
      </c>
      <c r="Z1476">
        <f t="shared" si="447"/>
        <v>90.75000000000054</v>
      </c>
      <c r="AA1476">
        <f t="shared" si="448"/>
        <v>162.79999999999998</v>
      </c>
      <c r="AB1476">
        <f>IF(Z1476/X1476&lt;'model parameter'!$B$2,'model parameter'!$B$2,IF(Y1476/X1476&gt;'model parameter'!$B$1,'model parameter'!$B$1,AA1476/X1476))</f>
        <v>1.1100000000000001</v>
      </c>
      <c r="AC1476">
        <f t="shared" si="439"/>
        <v>13349.031680301196</v>
      </c>
      <c r="AD1476">
        <f t="shared" si="437"/>
        <v>22.350490193421273</v>
      </c>
      <c r="AF1476">
        <f t="shared" ref="AF1476:AF1539" si="455">Z1476/X1476</f>
        <v>0.81756756756757243</v>
      </c>
      <c r="AG1476">
        <f t="shared" si="449"/>
        <v>1.5081081081081082</v>
      </c>
      <c r="AH1476" s="14">
        <f t="shared" si="450"/>
        <v>8377.7704770585005</v>
      </c>
      <c r="AI1476">
        <f t="shared" si="451"/>
        <v>9186.8238088490198</v>
      </c>
      <c r="AJ1476" s="14">
        <f t="shared" si="452"/>
        <v>809.05333179051922</v>
      </c>
      <c r="AK1476" s="14">
        <f t="shared" si="438"/>
        <v>218651.0053856578</v>
      </c>
      <c r="AL1476">
        <f t="shared" si="453"/>
        <v>1.096571436757072</v>
      </c>
      <c r="AM1476">
        <f t="shared" si="440"/>
        <v>0.17690349428316432</v>
      </c>
      <c r="AN1476" s="15">
        <f t="shared" si="454"/>
        <v>1</v>
      </c>
    </row>
    <row r="1477" spans="1:40" x14ac:dyDescent="0.25">
      <c r="A1477" s="2">
        <v>41667</v>
      </c>
      <c r="B1477" s="2">
        <v>41669</v>
      </c>
      <c r="C1477" t="s">
        <v>15</v>
      </c>
      <c r="D1477">
        <v>6300</v>
      </c>
      <c r="E1477">
        <v>164.85</v>
      </c>
      <c r="F1477">
        <v>210</v>
      </c>
      <c r="G1477">
        <v>129.4</v>
      </c>
      <c r="H1477">
        <v>159</v>
      </c>
      <c r="I1477" t="s">
        <v>16</v>
      </c>
      <c r="J1477">
        <v>6</v>
      </c>
      <c r="K1477">
        <v>6.9</v>
      </c>
      <c r="L1477">
        <v>1.45</v>
      </c>
      <c r="M1477">
        <v>1.75</v>
      </c>
      <c r="N1477">
        <v>6126.25</v>
      </c>
      <c r="O1477">
        <v>226.35</v>
      </c>
      <c r="P1477">
        <f>VLOOKUP($A1477,Sheet2!$A:$E,2,0)</f>
        <v>6131.85</v>
      </c>
      <c r="Q1477">
        <f>VLOOKUP($A1477,Sheet2!$A:$E,3,0)</f>
        <v>6163.6</v>
      </c>
      <c r="R1477">
        <f>VLOOKUP($A1477,Sheet2!$A:$E,4,0)</f>
        <v>6085.95</v>
      </c>
      <c r="S1477">
        <f>VLOOKUP($A1477,Sheet2!$A:$E,5,0)</f>
        <v>6126.25</v>
      </c>
      <c r="T1477">
        <f t="shared" si="441"/>
        <v>143.29999999999927</v>
      </c>
      <c r="U1477">
        <f t="shared" si="442"/>
        <v>210</v>
      </c>
      <c r="V1477">
        <f t="shared" si="443"/>
        <v>1.45</v>
      </c>
      <c r="W1477">
        <f t="shared" si="444"/>
        <v>-7</v>
      </c>
      <c r="X1477" s="5">
        <f t="shared" si="445"/>
        <v>170.85</v>
      </c>
      <c r="Y1477">
        <f t="shared" si="446"/>
        <v>211.45</v>
      </c>
      <c r="Z1477">
        <f t="shared" si="447"/>
        <v>122.4</v>
      </c>
      <c r="AA1477">
        <f t="shared" si="448"/>
        <v>160.75</v>
      </c>
      <c r="AB1477">
        <f>IF(Z1477/X1477&lt;'model parameter'!$B$2,'model parameter'!$B$2,IF(Y1477/X1477&gt;'model parameter'!$B$1,'model parameter'!$B$1,AA1477/X1477))</f>
        <v>1.1100000000000001</v>
      </c>
      <c r="AC1477">
        <f t="shared" si="439"/>
        <v>14817.425165134329</v>
      </c>
      <c r="AD1477">
        <f t="shared" ref="AD1477:AD1540" si="456">(AB1477-1)+AD1476</f>
        <v>22.460490193421272</v>
      </c>
      <c r="AF1477">
        <f t="shared" si="455"/>
        <v>0.71641791044776126</v>
      </c>
      <c r="AG1477">
        <f t="shared" si="449"/>
        <v>1.237635352648522</v>
      </c>
      <c r="AH1477" s="14">
        <f t="shared" si="450"/>
        <v>12869.523509072475</v>
      </c>
      <c r="AI1477">
        <f t="shared" si="451"/>
        <v>14165.709110301395</v>
      </c>
      <c r="AJ1477" s="14">
        <f t="shared" si="452"/>
        <v>1296.1856012289209</v>
      </c>
      <c r="AK1477" s="14">
        <f t="shared" ref="AK1477:AK1540" si="457">AJ1477+AK1476</f>
        <v>219947.19098688674</v>
      </c>
      <c r="AL1477">
        <f t="shared" si="453"/>
        <v>1.1007174508298745</v>
      </c>
      <c r="AM1477">
        <f t="shared" si="440"/>
        <v>0.19472076327026192</v>
      </c>
      <c r="AN1477" s="15">
        <f t="shared" si="454"/>
        <v>1</v>
      </c>
    </row>
    <row r="1478" spans="1:40" x14ac:dyDescent="0.25">
      <c r="A1478" s="2">
        <v>41668</v>
      </c>
      <c r="B1478" s="2">
        <v>41669</v>
      </c>
      <c r="C1478" t="s">
        <v>15</v>
      </c>
      <c r="D1478">
        <v>6300</v>
      </c>
      <c r="E1478">
        <v>127</v>
      </c>
      <c r="F1478">
        <v>189.75</v>
      </c>
      <c r="G1478">
        <v>124.3</v>
      </c>
      <c r="H1478">
        <v>175.95</v>
      </c>
      <c r="I1478" t="s">
        <v>16</v>
      </c>
      <c r="J1478">
        <v>1.2</v>
      </c>
      <c r="K1478">
        <v>2.1</v>
      </c>
      <c r="L1478">
        <v>0.3</v>
      </c>
      <c r="M1478">
        <v>0.5</v>
      </c>
      <c r="N1478">
        <v>6120.25</v>
      </c>
      <c r="O1478">
        <v>226.35</v>
      </c>
      <c r="P1478">
        <f>VLOOKUP($A1478,Sheet2!$A:$E,2,0)</f>
        <v>6161</v>
      </c>
      <c r="Q1478">
        <f>VLOOKUP($A1478,Sheet2!$A:$E,3,0)</f>
        <v>6170.45</v>
      </c>
      <c r="R1478">
        <f>VLOOKUP($A1478,Sheet2!$A:$E,4,0)</f>
        <v>6109.8</v>
      </c>
      <c r="S1478">
        <f>VLOOKUP($A1478,Sheet2!$A:$E,5,0)</f>
        <v>6120.25</v>
      </c>
      <c r="T1478">
        <f t="shared" si="441"/>
        <v>131.65000000000055</v>
      </c>
      <c r="U1478">
        <f t="shared" si="442"/>
        <v>189.75</v>
      </c>
      <c r="V1478">
        <f t="shared" si="443"/>
        <v>0.3</v>
      </c>
      <c r="W1478">
        <f t="shared" si="444"/>
        <v>-5.25</v>
      </c>
      <c r="X1478" s="5">
        <f t="shared" si="445"/>
        <v>128.19999999999999</v>
      </c>
      <c r="Y1478">
        <f t="shared" si="446"/>
        <v>190.05</v>
      </c>
      <c r="Z1478">
        <f t="shared" si="447"/>
        <v>119.05</v>
      </c>
      <c r="AA1478">
        <f t="shared" si="448"/>
        <v>176.45</v>
      </c>
      <c r="AB1478">
        <f>IF(Z1478/X1478&lt;'model parameter'!$B$2,'model parameter'!$B$2,IF(Y1478/X1478&gt;'model parameter'!$B$1,'model parameter'!$B$1,AA1478/X1478))</f>
        <v>1.1100000000000001</v>
      </c>
      <c r="AC1478">
        <f t="shared" ref="AC1478:AC1541" si="458">AB1478*AC1477</f>
        <v>16447.341933299107</v>
      </c>
      <c r="AD1478">
        <f t="shared" si="456"/>
        <v>22.570490193421271</v>
      </c>
      <c r="AF1478">
        <f t="shared" si="455"/>
        <v>0.92862714508580346</v>
      </c>
      <c r="AG1478">
        <f t="shared" si="449"/>
        <v>1.482449297971919</v>
      </c>
      <c r="AH1478" s="14">
        <f t="shared" si="450"/>
        <v>9668.6335038026991</v>
      </c>
      <c r="AI1478">
        <f t="shared" si="451"/>
        <v>10617.681405924723</v>
      </c>
      <c r="AJ1478" s="14">
        <f t="shared" si="452"/>
        <v>949.04790212202352</v>
      </c>
      <c r="AK1478" s="14">
        <f t="shared" si="457"/>
        <v>220896.23888900876</v>
      </c>
      <c r="AL1478">
        <f t="shared" si="453"/>
        <v>1.0981573975007699</v>
      </c>
      <c r="AM1478">
        <f t="shared" ref="AM1478:AM1541" si="459">AL1478*AM1477</f>
        <v>0.21383404663223432</v>
      </c>
      <c r="AN1478" s="15">
        <f t="shared" si="454"/>
        <v>0</v>
      </c>
    </row>
    <row r="1479" spans="1:40" x14ac:dyDescent="0.25">
      <c r="A1479" s="2">
        <v>41669</v>
      </c>
      <c r="B1479" s="2">
        <v>41669</v>
      </c>
      <c r="C1479" t="s">
        <v>15</v>
      </c>
      <c r="D1479">
        <v>6300</v>
      </c>
      <c r="E1479">
        <v>236.2</v>
      </c>
      <c r="F1479">
        <v>269.64999999999998</v>
      </c>
      <c r="G1479">
        <v>217.55</v>
      </c>
      <c r="H1479">
        <v>225.9</v>
      </c>
      <c r="I1479" t="s">
        <v>16</v>
      </c>
      <c r="J1479">
        <v>0.1</v>
      </c>
      <c r="K1479">
        <v>0.1</v>
      </c>
      <c r="L1479">
        <v>0.05</v>
      </c>
      <c r="M1479">
        <v>0.05</v>
      </c>
      <c r="N1479">
        <v>6073.7</v>
      </c>
      <c r="O1479">
        <v>226.35</v>
      </c>
      <c r="P1479">
        <f>VLOOKUP($A1479,Sheet2!$A:$E,2,0)</f>
        <v>6067</v>
      </c>
      <c r="Q1479">
        <f>VLOOKUP($A1479,Sheet2!$A:$E,3,0)</f>
        <v>6082.85</v>
      </c>
      <c r="R1479">
        <f>VLOOKUP($A1479,Sheet2!$A:$E,4,0)</f>
        <v>6027.25</v>
      </c>
      <c r="S1479">
        <f>VLOOKUP($A1479,Sheet2!$A:$E,5,0)</f>
        <v>6073.7</v>
      </c>
      <c r="T1479">
        <f t="shared" si="441"/>
        <v>217.55</v>
      </c>
      <c r="U1479">
        <f t="shared" si="442"/>
        <v>269.64999999999998</v>
      </c>
      <c r="V1479">
        <f t="shared" si="443"/>
        <v>0.05</v>
      </c>
      <c r="W1479">
        <f t="shared" si="444"/>
        <v>0.1</v>
      </c>
      <c r="X1479" s="5">
        <f t="shared" si="445"/>
        <v>236.29999999999998</v>
      </c>
      <c r="Y1479">
        <f t="shared" si="446"/>
        <v>269.7</v>
      </c>
      <c r="Z1479">
        <f t="shared" si="447"/>
        <v>217.65</v>
      </c>
      <c r="AA1479">
        <f t="shared" si="448"/>
        <v>225.95000000000002</v>
      </c>
      <c r="AB1479">
        <f>IF(Z1479/X1479&lt;'model parameter'!$B$2,'model parameter'!$B$2,IF(Y1479/X1479&gt;'model parameter'!$B$1,'model parameter'!$B$1,AA1479/X1479))</f>
        <v>1.1100000000000001</v>
      </c>
      <c r="AC1479">
        <f t="shared" si="458"/>
        <v>18256.549545962011</v>
      </c>
      <c r="AD1479">
        <f t="shared" si="456"/>
        <v>22.680490193421271</v>
      </c>
      <c r="AF1479">
        <f t="shared" si="455"/>
        <v>0.92107490478205678</v>
      </c>
      <c r="AG1479">
        <f t="shared" si="449"/>
        <v>1.1413457469318664</v>
      </c>
      <c r="AH1479" s="14">
        <f t="shared" si="450"/>
        <v>17781.55752653805</v>
      </c>
      <c r="AI1479">
        <f t="shared" si="451"/>
        <v>19610.455024755167</v>
      </c>
      <c r="AJ1479" s="14">
        <f t="shared" si="452"/>
        <v>1828.8974982171167</v>
      </c>
      <c r="AK1479" s="14">
        <f t="shared" si="457"/>
        <v>222725.13638722588</v>
      </c>
      <c r="AL1479">
        <f t="shared" si="453"/>
        <v>1.1028536164780607</v>
      </c>
      <c r="AM1479">
        <f t="shared" si="459"/>
        <v>0.2358276516544979</v>
      </c>
      <c r="AN1479" s="15">
        <f t="shared" si="454"/>
        <v>0</v>
      </c>
    </row>
    <row r="1480" spans="1:40" x14ac:dyDescent="0.25">
      <c r="A1480" s="2">
        <v>41726</v>
      </c>
      <c r="B1480" s="2">
        <v>41753</v>
      </c>
      <c r="C1480" t="s">
        <v>15</v>
      </c>
      <c r="D1480">
        <v>6700</v>
      </c>
      <c r="E1480">
        <v>110</v>
      </c>
      <c r="F1480">
        <v>119.4</v>
      </c>
      <c r="G1480">
        <v>95.8</v>
      </c>
      <c r="H1480">
        <v>98.15</v>
      </c>
      <c r="I1480" t="s">
        <v>16</v>
      </c>
      <c r="J1480">
        <v>116.9</v>
      </c>
      <c r="K1480">
        <v>130.9</v>
      </c>
      <c r="L1480">
        <v>103.7</v>
      </c>
      <c r="M1480">
        <v>124.45</v>
      </c>
      <c r="N1480">
        <v>6695.9</v>
      </c>
      <c r="O1480">
        <v>226.9</v>
      </c>
      <c r="P1480">
        <f>VLOOKUP($A1480,Sheet2!$A:$E,2,0)</f>
        <v>6673.05</v>
      </c>
      <c r="Q1480">
        <f>VLOOKUP($A1480,Sheet2!$A:$E,3,0)</f>
        <v>6702.6</v>
      </c>
      <c r="R1480">
        <f>VLOOKUP($A1480,Sheet2!$A:$E,4,0)</f>
        <v>6643.8</v>
      </c>
      <c r="S1480">
        <f>VLOOKUP($A1480,Sheet2!$A:$E,5,0)</f>
        <v>6695.9</v>
      </c>
      <c r="T1480">
        <f t="shared" si="441"/>
        <v>128.29999999999927</v>
      </c>
      <c r="U1480">
        <f t="shared" si="442"/>
        <v>119.4</v>
      </c>
      <c r="V1480">
        <f t="shared" si="443"/>
        <v>103.7</v>
      </c>
      <c r="W1480">
        <f t="shared" si="444"/>
        <v>98.400000000000546</v>
      </c>
      <c r="X1480" s="5">
        <f t="shared" si="445"/>
        <v>226.9</v>
      </c>
      <c r="Y1480">
        <f t="shared" si="446"/>
        <v>259.19999999999925</v>
      </c>
      <c r="Z1480">
        <f t="shared" si="447"/>
        <v>194.20000000000056</v>
      </c>
      <c r="AA1480">
        <f t="shared" si="448"/>
        <v>222.60000000000002</v>
      </c>
      <c r="AB1480">
        <f>IF(Z1480/X1480&lt;'model parameter'!$B$2,'model parameter'!$B$2,IF(Y1480/X1480&gt;'model parameter'!$B$1,'model parameter'!$B$1,AA1480/X1480))</f>
        <v>1.1100000000000001</v>
      </c>
      <c r="AC1480">
        <f t="shared" si="458"/>
        <v>20264.769996017832</v>
      </c>
      <c r="AD1480">
        <f t="shared" si="456"/>
        <v>22.79049019342127</v>
      </c>
      <c r="AF1480">
        <f t="shared" si="455"/>
        <v>0.85588364918466531</v>
      </c>
      <c r="AG1480">
        <f t="shared" si="449"/>
        <v>1.1423534596738618</v>
      </c>
      <c r="AH1480" s="14">
        <f t="shared" si="450"/>
        <v>17076.08587238715</v>
      </c>
      <c r="AI1480">
        <f t="shared" si="451"/>
        <v>18828.474710074261</v>
      </c>
      <c r="AJ1480" s="14">
        <f t="shared" si="452"/>
        <v>1752.3888376871109</v>
      </c>
      <c r="AK1480" s="14">
        <f t="shared" si="457"/>
        <v>224477.525224913</v>
      </c>
      <c r="AL1480">
        <f t="shared" si="453"/>
        <v>1.1026223954823751</v>
      </c>
      <c r="AM1480">
        <f t="shared" si="459"/>
        <v>0.26002885018826555</v>
      </c>
      <c r="AN1480" s="15">
        <f t="shared" si="454"/>
        <v>1</v>
      </c>
    </row>
    <row r="1481" spans="1:40" x14ac:dyDescent="0.25">
      <c r="A1481" s="2">
        <v>41729</v>
      </c>
      <c r="B1481" s="2">
        <v>41753</v>
      </c>
      <c r="C1481" t="s">
        <v>15</v>
      </c>
      <c r="D1481">
        <v>6700</v>
      </c>
      <c r="E1481">
        <v>85</v>
      </c>
      <c r="F1481">
        <v>110.4</v>
      </c>
      <c r="G1481">
        <v>82</v>
      </c>
      <c r="H1481">
        <v>96.7</v>
      </c>
      <c r="I1481" t="s">
        <v>16</v>
      </c>
      <c r="J1481">
        <v>137</v>
      </c>
      <c r="K1481">
        <v>148</v>
      </c>
      <c r="L1481">
        <v>114</v>
      </c>
      <c r="M1481">
        <v>136</v>
      </c>
      <c r="N1481">
        <v>6704.2</v>
      </c>
      <c r="O1481">
        <v>226.9</v>
      </c>
      <c r="P1481">
        <f>VLOOKUP($A1481,Sheet2!$A:$E,2,0)</f>
        <v>6723.15</v>
      </c>
      <c r="Q1481">
        <f>VLOOKUP($A1481,Sheet2!$A:$E,3,0)</f>
        <v>6730.05</v>
      </c>
      <c r="R1481">
        <f>VLOOKUP($A1481,Sheet2!$A:$E,4,0)</f>
        <v>6662.4</v>
      </c>
      <c r="S1481">
        <f>VLOOKUP($A1481,Sheet2!$A:$E,5,0)</f>
        <v>6704.2</v>
      </c>
      <c r="T1481">
        <f t="shared" si="441"/>
        <v>117.94999999999982</v>
      </c>
      <c r="U1481">
        <f t="shared" si="442"/>
        <v>110.4</v>
      </c>
      <c r="V1481">
        <f t="shared" si="443"/>
        <v>114</v>
      </c>
      <c r="W1481">
        <f t="shared" si="444"/>
        <v>112.05000000000018</v>
      </c>
      <c r="X1481" s="5">
        <f t="shared" si="445"/>
        <v>222</v>
      </c>
      <c r="Y1481">
        <f t="shared" si="446"/>
        <v>265.94999999999982</v>
      </c>
      <c r="Z1481">
        <f t="shared" si="447"/>
        <v>194.05000000000018</v>
      </c>
      <c r="AA1481">
        <f t="shared" si="448"/>
        <v>232.7</v>
      </c>
      <c r="AB1481">
        <f>IF(Z1481/X1481&lt;'model parameter'!$B$2,'model parameter'!$B$2,IF(Y1481/X1481&gt;'model parameter'!$B$1,'model parameter'!$B$1,AA1481/X1481))</f>
        <v>1.1100000000000001</v>
      </c>
      <c r="AC1481">
        <f t="shared" si="458"/>
        <v>22493.894695579795</v>
      </c>
      <c r="AD1481">
        <f t="shared" si="456"/>
        <v>22.90049019342127</v>
      </c>
      <c r="AF1481">
        <f t="shared" si="455"/>
        <v>0.87409909909909989</v>
      </c>
      <c r="AG1481">
        <f t="shared" si="449"/>
        <v>1.1979729729729722</v>
      </c>
      <c r="AH1481" s="14">
        <f t="shared" si="450"/>
        <v>16708.340010117001</v>
      </c>
      <c r="AI1481">
        <f t="shared" si="451"/>
        <v>18420.846673698041</v>
      </c>
      <c r="AJ1481" s="14">
        <f t="shared" si="452"/>
        <v>1712.5066635810399</v>
      </c>
      <c r="AK1481" s="14">
        <f t="shared" si="457"/>
        <v>226190.03188849404</v>
      </c>
      <c r="AL1481">
        <f t="shared" si="453"/>
        <v>1.102494123446381</v>
      </c>
      <c r="AM1481">
        <f t="shared" si="459"/>
        <v>0.28668027925908213</v>
      </c>
      <c r="AN1481" s="15">
        <f t="shared" si="454"/>
        <v>1</v>
      </c>
    </row>
    <row r="1482" spans="1:40" x14ac:dyDescent="0.25">
      <c r="A1482" s="2">
        <v>41730</v>
      </c>
      <c r="B1482" s="2">
        <v>41753</v>
      </c>
      <c r="C1482" t="s">
        <v>15</v>
      </c>
      <c r="D1482">
        <v>6700</v>
      </c>
      <c r="E1482">
        <v>88.15</v>
      </c>
      <c r="F1482">
        <v>98.85</v>
      </c>
      <c r="G1482">
        <v>67.8</v>
      </c>
      <c r="H1482">
        <v>72.650000000000006</v>
      </c>
      <c r="I1482" t="s">
        <v>16</v>
      </c>
      <c r="J1482">
        <v>139</v>
      </c>
      <c r="K1482">
        <v>149.9</v>
      </c>
      <c r="L1482">
        <v>103.05</v>
      </c>
      <c r="M1482">
        <v>125.35</v>
      </c>
      <c r="N1482">
        <v>6721.05</v>
      </c>
      <c r="O1482">
        <v>226.9</v>
      </c>
      <c r="P1482">
        <f>VLOOKUP($A1482,Sheet2!$A:$E,2,0)</f>
        <v>6729.5</v>
      </c>
      <c r="Q1482">
        <f>VLOOKUP($A1482,Sheet2!$A:$E,3,0)</f>
        <v>6732.25</v>
      </c>
      <c r="R1482">
        <f>VLOOKUP($A1482,Sheet2!$A:$E,4,0)</f>
        <v>6675.45</v>
      </c>
      <c r="S1482">
        <f>VLOOKUP($A1482,Sheet2!$A:$E,5,0)</f>
        <v>6721.05</v>
      </c>
      <c r="T1482">
        <f t="shared" si="441"/>
        <v>117.64999999999964</v>
      </c>
      <c r="U1482">
        <f t="shared" si="442"/>
        <v>98.85</v>
      </c>
      <c r="V1482">
        <f t="shared" si="443"/>
        <v>103.05</v>
      </c>
      <c r="W1482">
        <f t="shared" si="444"/>
        <v>100.05000000000018</v>
      </c>
      <c r="X1482" s="5">
        <f t="shared" si="445"/>
        <v>227.15</v>
      </c>
      <c r="Y1482">
        <f t="shared" si="446"/>
        <v>267.54999999999961</v>
      </c>
      <c r="Z1482">
        <f t="shared" si="447"/>
        <v>167.85000000000019</v>
      </c>
      <c r="AA1482">
        <f t="shared" si="448"/>
        <v>198</v>
      </c>
      <c r="AB1482">
        <f>IF(Z1482/X1482&lt;'model parameter'!$B$2,'model parameter'!$B$2,IF(Y1482/X1482&gt;'model parameter'!$B$1,'model parameter'!$B$1,AA1482/X1482))</f>
        <v>1.1100000000000001</v>
      </c>
      <c r="AC1482">
        <f t="shared" si="458"/>
        <v>24968.223112093576</v>
      </c>
      <c r="AD1482">
        <f t="shared" si="456"/>
        <v>23.010490193421269</v>
      </c>
      <c r="AF1482">
        <f t="shared" si="455"/>
        <v>0.73893902707462111</v>
      </c>
      <c r="AG1482">
        <f t="shared" si="449"/>
        <v>1.1778560422628201</v>
      </c>
      <c r="AH1482" s="14">
        <f t="shared" si="450"/>
        <v>17094.848416380522</v>
      </c>
      <c r="AI1482">
        <f t="shared" si="451"/>
        <v>18849.272058868966</v>
      </c>
      <c r="AJ1482" s="14">
        <f t="shared" si="452"/>
        <v>1754.4236424884439</v>
      </c>
      <c r="AK1482" s="14">
        <f t="shared" si="457"/>
        <v>227944.45553098246</v>
      </c>
      <c r="AL1482">
        <f t="shared" si="453"/>
        <v>1.1026287920053932</v>
      </c>
      <c r="AM1482">
        <f t="shared" si="459"/>
        <v>0.31610193001121051</v>
      </c>
      <c r="AN1482" s="15">
        <f t="shared" si="454"/>
        <v>1</v>
      </c>
    </row>
    <row r="1483" spans="1:40" x14ac:dyDescent="0.25">
      <c r="A1483" s="2">
        <v>41731</v>
      </c>
      <c r="B1483" s="2">
        <v>41753</v>
      </c>
      <c r="C1483" t="s">
        <v>15</v>
      </c>
      <c r="D1483">
        <v>6700</v>
      </c>
      <c r="E1483">
        <v>56.2</v>
      </c>
      <c r="F1483">
        <v>70.650000000000006</v>
      </c>
      <c r="G1483">
        <v>54.65</v>
      </c>
      <c r="H1483">
        <v>57.65</v>
      </c>
      <c r="I1483" t="s">
        <v>16</v>
      </c>
      <c r="J1483">
        <v>140</v>
      </c>
      <c r="K1483">
        <v>149.75</v>
      </c>
      <c r="L1483">
        <v>122</v>
      </c>
      <c r="M1483">
        <v>143.65</v>
      </c>
      <c r="N1483">
        <v>6752.55</v>
      </c>
      <c r="O1483">
        <v>226.9</v>
      </c>
      <c r="P1483">
        <f>VLOOKUP($A1483,Sheet2!$A:$E,2,0)</f>
        <v>6757.6</v>
      </c>
      <c r="Q1483">
        <f>VLOOKUP($A1483,Sheet2!$A:$E,3,0)</f>
        <v>6763.5</v>
      </c>
      <c r="R1483">
        <f>VLOOKUP($A1483,Sheet2!$A:$E,4,0)</f>
        <v>6723.6</v>
      </c>
      <c r="S1483">
        <f>VLOOKUP($A1483,Sheet2!$A:$E,5,0)</f>
        <v>6752.55</v>
      </c>
      <c r="T1483">
        <f t="shared" si="441"/>
        <v>86.25</v>
      </c>
      <c r="U1483">
        <f t="shared" si="442"/>
        <v>70.650000000000006</v>
      </c>
      <c r="V1483">
        <f t="shared" si="443"/>
        <v>122</v>
      </c>
      <c r="W1483">
        <f t="shared" si="444"/>
        <v>118.14999999999964</v>
      </c>
      <c r="X1483" s="5">
        <f t="shared" si="445"/>
        <v>196.2</v>
      </c>
      <c r="Y1483">
        <f t="shared" si="446"/>
        <v>236</v>
      </c>
      <c r="Z1483">
        <f t="shared" si="447"/>
        <v>172.79999999999964</v>
      </c>
      <c r="AA1483">
        <f t="shared" si="448"/>
        <v>201.3</v>
      </c>
      <c r="AB1483">
        <f>IF(Z1483/X1483&lt;'model parameter'!$B$2,'model parameter'!$B$2,IF(Y1483/X1483&gt;'model parameter'!$B$1,'model parameter'!$B$1,AA1483/X1483))</f>
        <v>1.1100000000000001</v>
      </c>
      <c r="AC1483">
        <f t="shared" si="458"/>
        <v>27714.72765442387</v>
      </c>
      <c r="AD1483">
        <f t="shared" si="456"/>
        <v>23.120490193421269</v>
      </c>
      <c r="AF1483">
        <f t="shared" si="455"/>
        <v>0.88073394495412671</v>
      </c>
      <c r="AG1483">
        <f t="shared" si="449"/>
        <v>1.2028542303771663</v>
      </c>
      <c r="AH1483" s="14">
        <f t="shared" si="450"/>
        <v>14772.045470000699</v>
      </c>
      <c r="AI1483">
        <f t="shared" si="451"/>
        <v>16274.560278084486</v>
      </c>
      <c r="AJ1483" s="14">
        <f t="shared" si="452"/>
        <v>1502.5148080837862</v>
      </c>
      <c r="AK1483" s="14">
        <f t="shared" si="457"/>
        <v>229446.97033906626</v>
      </c>
      <c r="AL1483">
        <f t="shared" si="453"/>
        <v>1.101713389058754</v>
      </c>
      <c r="AM1483">
        <f t="shared" si="459"/>
        <v>0.34825372860066378</v>
      </c>
      <c r="AN1483" s="15">
        <f t="shared" si="454"/>
        <v>1</v>
      </c>
    </row>
    <row r="1484" spans="1:40" x14ac:dyDescent="0.25">
      <c r="A1484" s="2">
        <v>41732</v>
      </c>
      <c r="B1484" s="2">
        <v>41753</v>
      </c>
      <c r="C1484" t="s">
        <v>15</v>
      </c>
      <c r="D1484">
        <v>6700</v>
      </c>
      <c r="E1484">
        <v>53</v>
      </c>
      <c r="F1484">
        <v>77</v>
      </c>
      <c r="G1484">
        <v>50.25</v>
      </c>
      <c r="H1484">
        <v>63.55</v>
      </c>
      <c r="I1484" t="s">
        <v>16</v>
      </c>
      <c r="J1484">
        <v>148.30000000000001</v>
      </c>
      <c r="K1484">
        <v>149.9</v>
      </c>
      <c r="L1484">
        <v>109.8</v>
      </c>
      <c r="M1484">
        <v>128.30000000000001</v>
      </c>
      <c r="N1484">
        <v>6736.1</v>
      </c>
      <c r="O1484">
        <v>226.9</v>
      </c>
      <c r="P1484">
        <f>VLOOKUP($A1484,Sheet2!$A:$E,2,0)</f>
        <v>6772.05</v>
      </c>
      <c r="Q1484">
        <f>VLOOKUP($A1484,Sheet2!$A:$E,3,0)</f>
        <v>6776.75</v>
      </c>
      <c r="R1484">
        <f>VLOOKUP($A1484,Sheet2!$A:$E,4,0)</f>
        <v>6696.9</v>
      </c>
      <c r="S1484">
        <f>VLOOKUP($A1484,Sheet2!$A:$E,5,0)</f>
        <v>6736.1</v>
      </c>
      <c r="T1484">
        <f t="shared" si="441"/>
        <v>73.149999999999636</v>
      </c>
      <c r="U1484">
        <f t="shared" si="442"/>
        <v>77</v>
      </c>
      <c r="V1484">
        <f t="shared" si="443"/>
        <v>109.8</v>
      </c>
      <c r="W1484">
        <f t="shared" si="444"/>
        <v>127</v>
      </c>
      <c r="X1484" s="5">
        <f t="shared" si="445"/>
        <v>201.3</v>
      </c>
      <c r="Y1484">
        <f t="shared" si="446"/>
        <v>223.04999999999964</v>
      </c>
      <c r="Z1484">
        <f t="shared" si="447"/>
        <v>177.25</v>
      </c>
      <c r="AA1484">
        <f t="shared" si="448"/>
        <v>191.85000000000002</v>
      </c>
      <c r="AB1484">
        <f>IF(Z1484/X1484&lt;'model parameter'!$B$2,'model parameter'!$B$2,IF(Y1484/X1484&gt;'model parameter'!$B$1,'model parameter'!$B$1,AA1484/X1484))</f>
        <v>0.95305514157973181</v>
      </c>
      <c r="AC1484">
        <f t="shared" si="458"/>
        <v>26413.663688530651</v>
      </c>
      <c r="AD1484">
        <f t="shared" si="456"/>
        <v>23.073545335001</v>
      </c>
      <c r="AF1484">
        <f t="shared" si="455"/>
        <v>0.88052657724788863</v>
      </c>
      <c r="AG1484">
        <f t="shared" si="449"/>
        <v>1.1080476900149012</v>
      </c>
      <c r="AH1484" s="14">
        <f t="shared" si="450"/>
        <v>15154.801367465549</v>
      </c>
      <c r="AI1484">
        <f t="shared" si="451"/>
        <v>14331.076137744702</v>
      </c>
      <c r="AJ1484" s="14">
        <f t="shared" si="452"/>
        <v>-823.72522972084698</v>
      </c>
      <c r="AK1484" s="14">
        <f t="shared" si="457"/>
        <v>228623.24510934541</v>
      </c>
      <c r="AL1484">
        <f t="shared" si="453"/>
        <v>0.94564592370776779</v>
      </c>
      <c r="AM1484">
        <f t="shared" si="459"/>
        <v>0.32932471886724896</v>
      </c>
      <c r="AN1484" s="15">
        <f t="shared" si="454"/>
        <v>1</v>
      </c>
    </row>
    <row r="1485" spans="1:40" x14ac:dyDescent="0.25">
      <c r="A1485" s="2">
        <v>41733</v>
      </c>
      <c r="B1485" s="2">
        <v>41753</v>
      </c>
      <c r="C1485" t="s">
        <v>15</v>
      </c>
      <c r="D1485">
        <v>6700</v>
      </c>
      <c r="E1485">
        <v>63.55</v>
      </c>
      <c r="F1485">
        <v>73</v>
      </c>
      <c r="G1485">
        <v>54</v>
      </c>
      <c r="H1485">
        <v>62.2</v>
      </c>
      <c r="I1485" t="s">
        <v>16</v>
      </c>
      <c r="J1485">
        <v>121</v>
      </c>
      <c r="K1485">
        <v>127.05</v>
      </c>
      <c r="L1485">
        <v>100</v>
      </c>
      <c r="M1485">
        <v>104.4</v>
      </c>
      <c r="N1485">
        <v>6694.35</v>
      </c>
      <c r="O1485">
        <v>226.9</v>
      </c>
      <c r="P1485">
        <f>VLOOKUP($A1485,Sheet2!$A:$E,2,0)</f>
        <v>6741.85</v>
      </c>
      <c r="Q1485">
        <f>VLOOKUP($A1485,Sheet2!$A:$E,3,0)</f>
        <v>6741.85</v>
      </c>
      <c r="R1485">
        <f>VLOOKUP($A1485,Sheet2!$A:$E,4,0)</f>
        <v>6685.15</v>
      </c>
      <c r="S1485">
        <f>VLOOKUP($A1485,Sheet2!$A:$E,5,0)</f>
        <v>6694.35</v>
      </c>
      <c r="T1485">
        <f t="shared" si="441"/>
        <v>85.199999999999818</v>
      </c>
      <c r="U1485">
        <f t="shared" si="442"/>
        <v>73</v>
      </c>
      <c r="V1485">
        <f t="shared" si="443"/>
        <v>100</v>
      </c>
      <c r="W1485">
        <f t="shared" si="444"/>
        <v>95.850000000000364</v>
      </c>
      <c r="X1485" s="5">
        <f t="shared" si="445"/>
        <v>184.55</v>
      </c>
      <c r="Y1485">
        <f t="shared" si="446"/>
        <v>212.24999999999983</v>
      </c>
      <c r="Z1485">
        <f t="shared" si="447"/>
        <v>149.85000000000036</v>
      </c>
      <c r="AA1485">
        <f t="shared" si="448"/>
        <v>166.60000000000002</v>
      </c>
      <c r="AB1485">
        <f>IF(Z1485/X1485&lt;'model parameter'!$B$2,'model parameter'!$B$2,IF(Y1485/X1485&gt;'model parameter'!$B$1,'model parameter'!$B$1,AA1485/X1485))</f>
        <v>1.1100000000000001</v>
      </c>
      <c r="AC1485">
        <f t="shared" si="458"/>
        <v>29319.166694269024</v>
      </c>
      <c r="AD1485">
        <f t="shared" si="456"/>
        <v>23.183545335001</v>
      </c>
      <c r="AF1485">
        <f t="shared" si="455"/>
        <v>0.81197507450555595</v>
      </c>
      <c r="AG1485">
        <f t="shared" si="449"/>
        <v>1.1500948252506087</v>
      </c>
      <c r="AH1485" s="14">
        <f t="shared" si="450"/>
        <v>13897.710919909425</v>
      </c>
      <c r="AI1485">
        <f t="shared" si="451"/>
        <v>15305.403824251232</v>
      </c>
      <c r="AJ1485" s="14">
        <f t="shared" si="452"/>
        <v>1407.6929043418077</v>
      </c>
      <c r="AK1485" s="14">
        <f t="shared" si="457"/>
        <v>230030.93801368724</v>
      </c>
      <c r="AL1485">
        <f t="shared" si="453"/>
        <v>1.1012895513839758</v>
      </c>
      <c r="AM1485">
        <f t="shared" si="459"/>
        <v>0.36268187190096657</v>
      </c>
      <c r="AN1485" s="15">
        <f t="shared" si="454"/>
        <v>1</v>
      </c>
    </row>
    <row r="1486" spans="1:40" x14ac:dyDescent="0.25">
      <c r="A1486" s="2">
        <v>41736</v>
      </c>
      <c r="B1486" s="2">
        <v>41753</v>
      </c>
      <c r="C1486" t="s">
        <v>15</v>
      </c>
      <c r="D1486">
        <v>6700</v>
      </c>
      <c r="E1486">
        <v>63</v>
      </c>
      <c r="F1486">
        <v>78</v>
      </c>
      <c r="G1486">
        <v>50.7</v>
      </c>
      <c r="H1486">
        <v>54</v>
      </c>
      <c r="I1486" t="s">
        <v>16</v>
      </c>
      <c r="J1486">
        <v>102.55</v>
      </c>
      <c r="K1486">
        <v>117.05</v>
      </c>
      <c r="L1486">
        <v>73.7</v>
      </c>
      <c r="M1486">
        <v>88.35</v>
      </c>
      <c r="N1486">
        <v>6695.05</v>
      </c>
      <c r="O1486">
        <v>226.9</v>
      </c>
      <c r="P1486">
        <f>VLOOKUP($A1486,Sheet2!$A:$E,2,0)</f>
        <v>6694.25</v>
      </c>
      <c r="Q1486">
        <f>VLOOKUP($A1486,Sheet2!$A:$E,3,0)</f>
        <v>6725.15</v>
      </c>
      <c r="R1486">
        <f>VLOOKUP($A1486,Sheet2!$A:$E,4,0)</f>
        <v>6650.4</v>
      </c>
      <c r="S1486">
        <f>VLOOKUP($A1486,Sheet2!$A:$E,5,0)</f>
        <v>6695.05</v>
      </c>
      <c r="T1486">
        <f t="shared" si="441"/>
        <v>91.900000000000546</v>
      </c>
      <c r="U1486">
        <f t="shared" si="442"/>
        <v>78</v>
      </c>
      <c r="V1486">
        <f t="shared" si="443"/>
        <v>73.7</v>
      </c>
      <c r="W1486">
        <f t="shared" si="444"/>
        <v>75.849999999999454</v>
      </c>
      <c r="X1486" s="5">
        <f t="shared" si="445"/>
        <v>165.55</v>
      </c>
      <c r="Y1486">
        <f t="shared" si="446"/>
        <v>208.95000000000056</v>
      </c>
      <c r="Z1486">
        <f t="shared" si="447"/>
        <v>126.54999999999946</v>
      </c>
      <c r="AA1486">
        <f t="shared" si="448"/>
        <v>142.35</v>
      </c>
      <c r="AB1486">
        <f>IF(Z1486/X1486&lt;'model parameter'!$B$2,'model parameter'!$B$2,IF(Y1486/X1486&gt;'model parameter'!$B$1,'model parameter'!$B$1,AA1486/X1486))</f>
        <v>1.1100000000000001</v>
      </c>
      <c r="AC1486">
        <f t="shared" si="458"/>
        <v>32544.275030638619</v>
      </c>
      <c r="AD1486">
        <f t="shared" si="456"/>
        <v>23.293545335000999</v>
      </c>
      <c r="AF1486">
        <f t="shared" si="455"/>
        <v>0.76442162488673782</v>
      </c>
      <c r="AG1486">
        <f t="shared" si="449"/>
        <v>1.262156448202963</v>
      </c>
      <c r="AH1486" s="14">
        <f t="shared" si="450"/>
        <v>12471.757576412923</v>
      </c>
      <c r="AI1486">
        <f t="shared" si="451"/>
        <v>13724.805315853651</v>
      </c>
      <c r="AJ1486" s="14">
        <f t="shared" si="452"/>
        <v>1253.047739440728</v>
      </c>
      <c r="AK1486" s="14">
        <f t="shared" si="457"/>
        <v>231283.98575312796</v>
      </c>
      <c r="AL1486">
        <f t="shared" si="453"/>
        <v>1.1004708223170199</v>
      </c>
      <c r="AM1486">
        <f t="shared" si="459"/>
        <v>0.39912081781033276</v>
      </c>
      <c r="AN1486" s="15">
        <f t="shared" si="454"/>
        <v>1</v>
      </c>
    </row>
    <row r="1487" spans="1:40" x14ac:dyDescent="0.25">
      <c r="A1487" s="2">
        <v>41738</v>
      </c>
      <c r="B1487" s="2">
        <v>41753</v>
      </c>
      <c r="C1487" t="s">
        <v>15</v>
      </c>
      <c r="D1487">
        <v>6700</v>
      </c>
      <c r="E1487">
        <v>44</v>
      </c>
      <c r="F1487">
        <v>44.55</v>
      </c>
      <c r="G1487">
        <v>20.05</v>
      </c>
      <c r="H1487">
        <v>21.9</v>
      </c>
      <c r="I1487" t="s">
        <v>16</v>
      </c>
      <c r="J1487">
        <v>100.8</v>
      </c>
      <c r="K1487">
        <v>163.80000000000001</v>
      </c>
      <c r="L1487">
        <v>90.85</v>
      </c>
      <c r="M1487">
        <v>153.25</v>
      </c>
      <c r="N1487">
        <v>6796.2</v>
      </c>
      <c r="O1487">
        <v>226.9</v>
      </c>
      <c r="P1487">
        <f>VLOOKUP($A1487,Sheet2!$A:$E,2,0)</f>
        <v>6722</v>
      </c>
      <c r="Q1487">
        <f>VLOOKUP($A1487,Sheet2!$A:$E,3,0)</f>
        <v>6808.7</v>
      </c>
      <c r="R1487">
        <f>VLOOKUP($A1487,Sheet2!$A:$E,4,0)</f>
        <v>6705.1</v>
      </c>
      <c r="S1487">
        <f>VLOOKUP($A1487,Sheet2!$A:$E,5,0)</f>
        <v>6796.2</v>
      </c>
      <c r="T1487">
        <f t="shared" si="441"/>
        <v>55.100000000000364</v>
      </c>
      <c r="U1487">
        <f t="shared" si="442"/>
        <v>44.55</v>
      </c>
      <c r="V1487">
        <f t="shared" si="443"/>
        <v>90.85</v>
      </c>
      <c r="W1487">
        <f t="shared" si="444"/>
        <v>128.75</v>
      </c>
      <c r="X1487" s="5">
        <f t="shared" si="445"/>
        <v>144.80000000000001</v>
      </c>
      <c r="Y1487">
        <f t="shared" si="446"/>
        <v>218.90000000000038</v>
      </c>
      <c r="Z1487">
        <f t="shared" si="447"/>
        <v>135.39999999999998</v>
      </c>
      <c r="AA1487">
        <f t="shared" si="448"/>
        <v>175.15</v>
      </c>
      <c r="AB1487">
        <f>IF(Z1487/X1487&lt;'model parameter'!$B$2,'model parameter'!$B$2,IF(Y1487/X1487&gt;'model parameter'!$B$1,'model parameter'!$B$1,AA1487/X1487))</f>
        <v>1.1100000000000001</v>
      </c>
      <c r="AC1487">
        <f t="shared" si="458"/>
        <v>36124.145284008868</v>
      </c>
      <c r="AD1487">
        <f t="shared" si="456"/>
        <v>23.403545335000999</v>
      </c>
      <c r="AF1487">
        <f t="shared" si="455"/>
        <v>0.9350828729281766</v>
      </c>
      <c r="AG1487">
        <f t="shared" si="449"/>
        <v>1.5117403314917153</v>
      </c>
      <c r="AH1487" s="14">
        <f t="shared" si="450"/>
        <v>10914.4664249628</v>
      </c>
      <c r="AI1487">
        <f t="shared" si="451"/>
        <v>11998.625365893136</v>
      </c>
      <c r="AJ1487" s="14">
        <f t="shared" si="452"/>
        <v>1084.158940930336</v>
      </c>
      <c r="AK1487" s="14">
        <f t="shared" si="457"/>
        <v>232368.14469405828</v>
      </c>
      <c r="AL1487">
        <f t="shared" si="453"/>
        <v>1.0993322897077886</v>
      </c>
      <c r="AM1487">
        <f t="shared" si="459"/>
        <v>0.43876640251347826</v>
      </c>
      <c r="AN1487" s="15">
        <f t="shared" si="454"/>
        <v>0</v>
      </c>
    </row>
    <row r="1488" spans="1:40" x14ac:dyDescent="0.25">
      <c r="A1488" s="2">
        <v>41739</v>
      </c>
      <c r="B1488" s="2">
        <v>41753</v>
      </c>
      <c r="C1488" t="s">
        <v>15</v>
      </c>
      <c r="D1488">
        <v>6700</v>
      </c>
      <c r="E1488">
        <v>20.8</v>
      </c>
      <c r="F1488">
        <v>29.55</v>
      </c>
      <c r="G1488">
        <v>18.7</v>
      </c>
      <c r="H1488">
        <v>25.8</v>
      </c>
      <c r="I1488" t="s">
        <v>16</v>
      </c>
      <c r="J1488">
        <v>150</v>
      </c>
      <c r="K1488">
        <v>177.7</v>
      </c>
      <c r="L1488">
        <v>131.80000000000001</v>
      </c>
      <c r="M1488">
        <v>149.85</v>
      </c>
      <c r="N1488">
        <v>6796.4</v>
      </c>
      <c r="O1488">
        <v>226.9</v>
      </c>
      <c r="P1488">
        <f>VLOOKUP($A1488,Sheet2!$A:$E,2,0)</f>
        <v>6803.05</v>
      </c>
      <c r="Q1488">
        <f>VLOOKUP($A1488,Sheet2!$A:$E,3,0)</f>
        <v>6819.05</v>
      </c>
      <c r="R1488">
        <f>VLOOKUP($A1488,Sheet2!$A:$E,4,0)</f>
        <v>6777.3</v>
      </c>
      <c r="S1488">
        <f>VLOOKUP($A1488,Sheet2!$A:$E,5,0)</f>
        <v>6796.4</v>
      </c>
      <c r="T1488">
        <f t="shared" si="441"/>
        <v>58.649999999999636</v>
      </c>
      <c r="U1488">
        <f t="shared" si="442"/>
        <v>29.55</v>
      </c>
      <c r="V1488">
        <f t="shared" si="443"/>
        <v>131.80000000000001</v>
      </c>
      <c r="W1488">
        <f t="shared" si="444"/>
        <v>137.75</v>
      </c>
      <c r="X1488" s="5">
        <f t="shared" si="445"/>
        <v>170.8</v>
      </c>
      <c r="Y1488">
        <f t="shared" si="446"/>
        <v>236.34999999999962</v>
      </c>
      <c r="Z1488">
        <f t="shared" si="447"/>
        <v>156.44999999999999</v>
      </c>
      <c r="AA1488">
        <f t="shared" si="448"/>
        <v>175.65</v>
      </c>
      <c r="AB1488">
        <f>IF(Z1488/X1488&lt;'model parameter'!$B$2,'model parameter'!$B$2,IF(Y1488/X1488&gt;'model parameter'!$B$1,'model parameter'!$B$1,AA1488/X1488))</f>
        <v>1.1100000000000001</v>
      </c>
      <c r="AC1488">
        <f t="shared" si="458"/>
        <v>40097.801265249844</v>
      </c>
      <c r="AD1488">
        <f t="shared" si="456"/>
        <v>23.513545335000998</v>
      </c>
      <c r="AF1488">
        <f t="shared" si="455"/>
        <v>0.91598360655737687</v>
      </c>
      <c r="AG1488">
        <f t="shared" si="449"/>
        <v>1.38378220140515</v>
      </c>
      <c r="AH1488" s="14">
        <f t="shared" si="450"/>
        <v>12865.7710002738</v>
      </c>
      <c r="AI1488">
        <f t="shared" si="451"/>
        <v>14161.549640542458</v>
      </c>
      <c r="AJ1488" s="14">
        <f t="shared" si="452"/>
        <v>1295.7786402686579</v>
      </c>
      <c r="AK1488" s="14">
        <f t="shared" si="457"/>
        <v>233663.92333432694</v>
      </c>
      <c r="AL1488">
        <f t="shared" si="453"/>
        <v>1.1007151954003442</v>
      </c>
      <c r="AM1488">
        <f t="shared" si="459"/>
        <v>0.4829568464777293</v>
      </c>
      <c r="AN1488" s="15">
        <f t="shared" si="454"/>
        <v>0</v>
      </c>
    </row>
    <row r="1489" spans="1:40" x14ac:dyDescent="0.25">
      <c r="A1489" s="2">
        <v>41740</v>
      </c>
      <c r="B1489" s="2">
        <v>41753</v>
      </c>
      <c r="C1489" t="s">
        <v>15</v>
      </c>
      <c r="D1489">
        <v>6700</v>
      </c>
      <c r="E1489">
        <v>30</v>
      </c>
      <c r="F1489">
        <v>35.450000000000003</v>
      </c>
      <c r="G1489">
        <v>22.2</v>
      </c>
      <c r="H1489">
        <v>26.45</v>
      </c>
      <c r="I1489" t="s">
        <v>16</v>
      </c>
      <c r="J1489">
        <v>139.9</v>
      </c>
      <c r="K1489">
        <v>143</v>
      </c>
      <c r="L1489">
        <v>112.35</v>
      </c>
      <c r="M1489">
        <v>128</v>
      </c>
      <c r="N1489">
        <v>6776.3</v>
      </c>
      <c r="O1489">
        <v>226.9</v>
      </c>
      <c r="P1489">
        <f>VLOOKUP($A1489,Sheet2!$A:$E,2,0)</f>
        <v>6758.35</v>
      </c>
      <c r="Q1489">
        <f>VLOOKUP($A1489,Sheet2!$A:$E,3,0)</f>
        <v>6789.35</v>
      </c>
      <c r="R1489">
        <f>VLOOKUP($A1489,Sheet2!$A:$E,4,0)</f>
        <v>6743.15</v>
      </c>
      <c r="S1489">
        <f>VLOOKUP($A1489,Sheet2!$A:$E,5,0)</f>
        <v>6776.3</v>
      </c>
      <c r="T1489">
        <f t="shared" si="441"/>
        <v>53.649999999999636</v>
      </c>
      <c r="U1489">
        <f t="shared" si="442"/>
        <v>35.450000000000003</v>
      </c>
      <c r="V1489">
        <f t="shared" si="443"/>
        <v>112.35</v>
      </c>
      <c r="W1489">
        <f t="shared" si="444"/>
        <v>111.55000000000018</v>
      </c>
      <c r="X1489" s="5">
        <f t="shared" si="445"/>
        <v>169.9</v>
      </c>
      <c r="Y1489">
        <f t="shared" si="446"/>
        <v>196.64999999999964</v>
      </c>
      <c r="Z1489">
        <f t="shared" si="447"/>
        <v>133.75000000000017</v>
      </c>
      <c r="AA1489">
        <f t="shared" si="448"/>
        <v>154.44999999999999</v>
      </c>
      <c r="AB1489">
        <f>IF(Z1489/X1489&lt;'model parameter'!$B$2,'model parameter'!$B$2,IF(Y1489/X1489&gt;'model parameter'!$B$1,'model parameter'!$B$1,AA1489/X1489))</f>
        <v>1.1100000000000001</v>
      </c>
      <c r="AC1489">
        <f t="shared" si="458"/>
        <v>44508.559404427331</v>
      </c>
      <c r="AD1489">
        <f t="shared" si="456"/>
        <v>23.623545335000998</v>
      </c>
      <c r="AF1489">
        <f t="shared" si="455"/>
        <v>0.7872277810476761</v>
      </c>
      <c r="AG1489">
        <f t="shared" si="449"/>
        <v>1.1574455562095329</v>
      </c>
      <c r="AH1489" s="14">
        <f t="shared" si="450"/>
        <v>12798.225841897651</v>
      </c>
      <c r="AI1489">
        <f t="shared" si="451"/>
        <v>14086.679184881519</v>
      </c>
      <c r="AJ1489" s="14">
        <f t="shared" si="452"/>
        <v>1288.4533429838684</v>
      </c>
      <c r="AK1489" s="14">
        <f t="shared" si="457"/>
        <v>234952.37667731082</v>
      </c>
      <c r="AL1489">
        <f t="shared" si="453"/>
        <v>1.1006743715027945</v>
      </c>
      <c r="AM1489">
        <f t="shared" si="459"/>
        <v>0.53157822345984629</v>
      </c>
      <c r="AN1489" s="15">
        <f t="shared" si="454"/>
        <v>1</v>
      </c>
    </row>
    <row r="1490" spans="1:40" x14ac:dyDescent="0.25">
      <c r="A1490" s="2">
        <v>41744</v>
      </c>
      <c r="B1490" s="2">
        <v>41753</v>
      </c>
      <c r="C1490" t="s">
        <v>15</v>
      </c>
      <c r="D1490">
        <v>6700</v>
      </c>
      <c r="E1490">
        <v>21.6</v>
      </c>
      <c r="F1490">
        <v>45</v>
      </c>
      <c r="G1490">
        <v>18.350000000000001</v>
      </c>
      <c r="H1490">
        <v>32.6</v>
      </c>
      <c r="I1490" t="s">
        <v>16</v>
      </c>
      <c r="J1490">
        <v>139.65</v>
      </c>
      <c r="K1490">
        <v>151.15</v>
      </c>
      <c r="L1490">
        <v>77.05</v>
      </c>
      <c r="M1490">
        <v>85.4</v>
      </c>
      <c r="N1490">
        <v>6733.1</v>
      </c>
      <c r="O1490">
        <v>226.9</v>
      </c>
      <c r="P1490">
        <f>VLOOKUP($A1490,Sheet2!$A:$E,2,0)</f>
        <v>6792.7</v>
      </c>
      <c r="Q1490">
        <f>VLOOKUP($A1490,Sheet2!$A:$E,3,0)</f>
        <v>6813.4</v>
      </c>
      <c r="R1490">
        <f>VLOOKUP($A1490,Sheet2!$A:$E,4,0)</f>
        <v>6711.75</v>
      </c>
      <c r="S1490">
        <f>VLOOKUP($A1490,Sheet2!$A:$E,5,0)</f>
        <v>6733.1</v>
      </c>
      <c r="T1490">
        <f t="shared" si="441"/>
        <v>37.75</v>
      </c>
      <c r="U1490">
        <f t="shared" si="442"/>
        <v>45</v>
      </c>
      <c r="V1490">
        <f t="shared" si="443"/>
        <v>77.05</v>
      </c>
      <c r="W1490">
        <f t="shared" si="444"/>
        <v>131.75</v>
      </c>
      <c r="X1490" s="5">
        <f t="shared" si="445"/>
        <v>161.25</v>
      </c>
      <c r="Y1490">
        <f t="shared" si="446"/>
        <v>188.9</v>
      </c>
      <c r="Z1490">
        <f t="shared" si="447"/>
        <v>118</v>
      </c>
      <c r="AA1490">
        <f t="shared" si="448"/>
        <v>118</v>
      </c>
      <c r="AB1490">
        <f>IF(Z1490/X1490&lt;'model parameter'!$B$2,'model parameter'!$B$2,IF(Y1490/X1490&gt;'model parameter'!$B$1,'model parameter'!$B$1,AA1490/X1490))</f>
        <v>1.1100000000000001</v>
      </c>
      <c r="AC1490">
        <f t="shared" si="458"/>
        <v>49404.500938914345</v>
      </c>
      <c r="AD1490">
        <f t="shared" si="456"/>
        <v>23.733545335000997</v>
      </c>
      <c r="AF1490">
        <f t="shared" si="455"/>
        <v>0.7317829457364341</v>
      </c>
      <c r="AG1490">
        <f t="shared" si="449"/>
        <v>1.1714728682170543</v>
      </c>
      <c r="AH1490" s="14">
        <f t="shared" si="450"/>
        <v>12149.041819726875</v>
      </c>
      <c r="AI1490">
        <f t="shared" si="451"/>
        <v>13367.090916584722</v>
      </c>
      <c r="AJ1490" s="14">
        <f t="shared" si="452"/>
        <v>1218.049096857847</v>
      </c>
      <c r="AK1490" s="14">
        <f t="shared" si="457"/>
        <v>236170.42577416866</v>
      </c>
      <c r="AL1490">
        <f t="shared" si="453"/>
        <v>1.1002588611457451</v>
      </c>
      <c r="AM1490">
        <f t="shared" si="459"/>
        <v>0.58487365075380893</v>
      </c>
      <c r="AN1490" s="15">
        <f t="shared" si="454"/>
        <v>1</v>
      </c>
    </row>
    <row r="1491" spans="1:40" x14ac:dyDescent="0.25">
      <c r="A1491" s="2">
        <v>41745</v>
      </c>
      <c r="B1491" s="2">
        <v>41753</v>
      </c>
      <c r="C1491" t="s">
        <v>15</v>
      </c>
      <c r="D1491">
        <v>6700</v>
      </c>
      <c r="E1491">
        <v>25</v>
      </c>
      <c r="F1491">
        <v>52.85</v>
      </c>
      <c r="G1491">
        <v>22.15</v>
      </c>
      <c r="H1491">
        <v>48.2</v>
      </c>
      <c r="I1491" t="s">
        <v>16</v>
      </c>
      <c r="J1491">
        <v>75.599999999999994</v>
      </c>
      <c r="K1491">
        <v>95.25</v>
      </c>
      <c r="L1491">
        <v>41</v>
      </c>
      <c r="M1491">
        <v>44.95</v>
      </c>
      <c r="N1491">
        <v>6675.3</v>
      </c>
      <c r="O1491">
        <v>226.9</v>
      </c>
      <c r="P1491">
        <f>VLOOKUP($A1491,Sheet2!$A:$E,2,0)</f>
        <v>6727.25</v>
      </c>
      <c r="Q1491">
        <f>VLOOKUP($A1491,Sheet2!$A:$E,3,0)</f>
        <v>6748.65</v>
      </c>
      <c r="R1491">
        <f>VLOOKUP($A1491,Sheet2!$A:$E,4,0)</f>
        <v>6665.15</v>
      </c>
      <c r="S1491">
        <f>VLOOKUP($A1491,Sheet2!$A:$E,5,0)</f>
        <v>6675.3</v>
      </c>
      <c r="T1491">
        <f t="shared" si="441"/>
        <v>46.600000000000364</v>
      </c>
      <c r="U1491">
        <f t="shared" si="442"/>
        <v>52.85</v>
      </c>
      <c r="V1491">
        <f t="shared" si="443"/>
        <v>41</v>
      </c>
      <c r="W1491">
        <f t="shared" si="444"/>
        <v>70.799999999999272</v>
      </c>
      <c r="X1491" s="5">
        <f t="shared" si="445"/>
        <v>100.6</v>
      </c>
      <c r="Y1491">
        <f t="shared" si="446"/>
        <v>141.85000000000036</v>
      </c>
      <c r="Z1491">
        <f t="shared" si="447"/>
        <v>92.949999999999278</v>
      </c>
      <c r="AA1491">
        <f t="shared" si="448"/>
        <v>93.15</v>
      </c>
      <c r="AB1491">
        <f>IF(Z1491/X1491&lt;'model parameter'!$B$2,'model parameter'!$B$2,IF(Y1491/X1491&gt;'model parameter'!$B$1,'model parameter'!$B$1,AA1491/X1491))</f>
        <v>1.1100000000000001</v>
      </c>
      <c r="AC1491">
        <f t="shared" si="458"/>
        <v>54838.996042194929</v>
      </c>
      <c r="AD1491">
        <f t="shared" si="456"/>
        <v>23.843545335000996</v>
      </c>
      <c r="AF1491">
        <f t="shared" si="455"/>
        <v>0.92395626242544016</v>
      </c>
      <c r="AG1491">
        <f t="shared" si="449"/>
        <v>1.4100397614314153</v>
      </c>
      <c r="AH1491" s="14">
        <f t="shared" si="450"/>
        <v>7597.2486469340993</v>
      </c>
      <c r="AI1491">
        <f t="shared" si="451"/>
        <v>8321.654098989291</v>
      </c>
      <c r="AJ1491" s="14">
        <f t="shared" si="452"/>
        <v>724.40545205519174</v>
      </c>
      <c r="AK1491" s="14">
        <f t="shared" si="457"/>
        <v>236894.83122622385</v>
      </c>
      <c r="AL1491">
        <f t="shared" si="453"/>
        <v>1.0953510258411154</v>
      </c>
      <c r="AM1491">
        <f t="shared" si="459"/>
        <v>0.6406419533406229</v>
      </c>
      <c r="AN1491" s="15">
        <f t="shared" si="454"/>
        <v>0</v>
      </c>
    </row>
    <row r="1492" spans="1:40" x14ac:dyDescent="0.25">
      <c r="A1492" s="2">
        <v>41746</v>
      </c>
      <c r="B1492" s="2">
        <v>41753</v>
      </c>
      <c r="C1492" t="s">
        <v>15</v>
      </c>
      <c r="D1492">
        <v>6700</v>
      </c>
      <c r="E1492">
        <v>39.799999999999997</v>
      </c>
      <c r="F1492">
        <v>41.3</v>
      </c>
      <c r="G1492">
        <v>10.050000000000001</v>
      </c>
      <c r="H1492">
        <v>10.9</v>
      </c>
      <c r="I1492" t="s">
        <v>16</v>
      </c>
      <c r="J1492">
        <v>46.8</v>
      </c>
      <c r="K1492">
        <v>113.65</v>
      </c>
      <c r="L1492">
        <v>42.65</v>
      </c>
      <c r="M1492">
        <v>109.2</v>
      </c>
      <c r="N1492">
        <v>6779.4</v>
      </c>
      <c r="O1492">
        <v>226.9</v>
      </c>
      <c r="P1492">
        <f>VLOOKUP($A1492,Sheet2!$A:$E,2,0)</f>
        <v>6695.45</v>
      </c>
      <c r="Q1492">
        <f>VLOOKUP($A1492,Sheet2!$A:$E,3,0)</f>
        <v>6783.05</v>
      </c>
      <c r="R1492">
        <f>VLOOKUP($A1492,Sheet2!$A:$E,4,0)</f>
        <v>6684.4</v>
      </c>
      <c r="S1492">
        <f>VLOOKUP($A1492,Sheet2!$A:$E,5,0)</f>
        <v>6779.4</v>
      </c>
      <c r="T1492">
        <f t="shared" si="441"/>
        <v>30.599999999999454</v>
      </c>
      <c r="U1492">
        <f t="shared" si="442"/>
        <v>41.3</v>
      </c>
      <c r="V1492">
        <f t="shared" si="443"/>
        <v>42.65</v>
      </c>
      <c r="W1492">
        <f t="shared" si="444"/>
        <v>93.100000000000364</v>
      </c>
      <c r="X1492" s="5">
        <f t="shared" si="445"/>
        <v>86.6</v>
      </c>
      <c r="Y1492">
        <f t="shared" si="446"/>
        <v>144.24999999999946</v>
      </c>
      <c r="Z1492">
        <f t="shared" si="447"/>
        <v>83.949999999999989</v>
      </c>
      <c r="AA1492">
        <f t="shared" si="448"/>
        <v>120.10000000000001</v>
      </c>
      <c r="AB1492">
        <f>IF(Z1492/X1492&lt;'model parameter'!$B$2,'model parameter'!$B$2,IF(Y1492/X1492&gt;'model parameter'!$B$1,'model parameter'!$B$1,AA1492/X1492))</f>
        <v>1.1100000000000001</v>
      </c>
      <c r="AC1492">
        <f t="shared" si="458"/>
        <v>60871.285606836376</v>
      </c>
      <c r="AD1492">
        <f t="shared" si="456"/>
        <v>23.953545335000996</v>
      </c>
      <c r="AF1492">
        <f t="shared" si="455"/>
        <v>0.96939953810623547</v>
      </c>
      <c r="AG1492">
        <f t="shared" si="449"/>
        <v>1.665704387990756</v>
      </c>
      <c r="AH1492" s="14">
        <f t="shared" si="450"/>
        <v>6546.5461833050995</v>
      </c>
      <c r="AI1492">
        <f t="shared" si="451"/>
        <v>7157.0025664858122</v>
      </c>
      <c r="AJ1492" s="14">
        <f t="shared" si="452"/>
        <v>610.45638318071269</v>
      </c>
      <c r="AK1492" s="14">
        <f t="shared" si="457"/>
        <v>237505.28760940456</v>
      </c>
      <c r="AL1492">
        <f t="shared" si="453"/>
        <v>1.0932486178341625</v>
      </c>
      <c r="AM1492">
        <f t="shared" si="459"/>
        <v>0.70038093001621404</v>
      </c>
      <c r="AN1492" s="15">
        <f t="shared" si="454"/>
        <v>0</v>
      </c>
    </row>
    <row r="1493" spans="1:40" x14ac:dyDescent="0.25">
      <c r="A1493" s="2">
        <v>41750</v>
      </c>
      <c r="B1493" s="2">
        <v>41753</v>
      </c>
      <c r="C1493" t="s">
        <v>15</v>
      </c>
      <c r="D1493">
        <v>6700</v>
      </c>
      <c r="E1493">
        <v>10.1</v>
      </c>
      <c r="F1493">
        <v>10.1</v>
      </c>
      <c r="G1493">
        <v>3.35</v>
      </c>
      <c r="H1493">
        <v>3.9</v>
      </c>
      <c r="I1493" t="s">
        <v>16</v>
      </c>
      <c r="J1493">
        <v>114</v>
      </c>
      <c r="K1493">
        <v>149.85</v>
      </c>
      <c r="L1493">
        <v>103.1</v>
      </c>
      <c r="M1493">
        <v>139.85</v>
      </c>
      <c r="N1493">
        <v>6817.65</v>
      </c>
      <c r="O1493">
        <v>226.9</v>
      </c>
      <c r="P1493">
        <f>VLOOKUP($A1493,Sheet2!$A:$E,2,0)</f>
        <v>6789.25</v>
      </c>
      <c r="Q1493">
        <f>VLOOKUP($A1493,Sheet2!$A:$E,3,0)</f>
        <v>6825.45</v>
      </c>
      <c r="R1493">
        <f>VLOOKUP($A1493,Sheet2!$A:$E,4,0)</f>
        <v>6786.9</v>
      </c>
      <c r="S1493">
        <f>VLOOKUP($A1493,Sheet2!$A:$E,5,0)</f>
        <v>6817.65</v>
      </c>
      <c r="T1493">
        <f t="shared" si="441"/>
        <v>24.400000000000546</v>
      </c>
      <c r="U1493">
        <f t="shared" si="442"/>
        <v>10.1</v>
      </c>
      <c r="V1493">
        <f t="shared" si="443"/>
        <v>103.1</v>
      </c>
      <c r="W1493">
        <f t="shared" si="444"/>
        <v>128.80000000000018</v>
      </c>
      <c r="X1493" s="5">
        <f t="shared" si="445"/>
        <v>124.1</v>
      </c>
      <c r="Y1493">
        <f t="shared" si="446"/>
        <v>174.25000000000054</v>
      </c>
      <c r="Z1493">
        <f t="shared" si="447"/>
        <v>113.19999999999999</v>
      </c>
      <c r="AA1493">
        <f t="shared" si="448"/>
        <v>143.75</v>
      </c>
      <c r="AB1493">
        <f>IF(Z1493/X1493&lt;'model parameter'!$B$2,'model parameter'!$B$2,IF(Y1493/X1493&gt;'model parameter'!$B$1,'model parameter'!$B$1,AA1493/X1493))</f>
        <v>1.1100000000000001</v>
      </c>
      <c r="AC1493">
        <f t="shared" si="458"/>
        <v>67567.127023588386</v>
      </c>
      <c r="AD1493">
        <f t="shared" si="456"/>
        <v>24.063545335000995</v>
      </c>
      <c r="AF1493">
        <f t="shared" si="455"/>
        <v>0.91216760676873487</v>
      </c>
      <c r="AG1493">
        <f t="shared" si="449"/>
        <v>1.4041095890411004</v>
      </c>
      <c r="AH1493" s="14">
        <f t="shared" si="450"/>
        <v>9360.9277823113498</v>
      </c>
      <c r="AI1493">
        <f t="shared" si="451"/>
        <v>10276.604885691562</v>
      </c>
      <c r="AJ1493" s="14">
        <f t="shared" si="452"/>
        <v>915.67710338021243</v>
      </c>
      <c r="AK1493" s="14">
        <f t="shared" si="457"/>
        <v>238420.96471278477</v>
      </c>
      <c r="AL1493">
        <f t="shared" si="453"/>
        <v>1.0978190543367399</v>
      </c>
      <c r="AM1493">
        <f t="shared" si="459"/>
        <v>0.76889153026588652</v>
      </c>
      <c r="AN1493" s="15">
        <f t="shared" si="454"/>
        <v>0</v>
      </c>
    </row>
    <row r="1494" spans="1:40" x14ac:dyDescent="0.25">
      <c r="A1494" s="2">
        <v>41751</v>
      </c>
      <c r="B1494" s="2">
        <v>41753</v>
      </c>
      <c r="C1494" t="s">
        <v>15</v>
      </c>
      <c r="D1494">
        <v>6700</v>
      </c>
      <c r="E1494">
        <v>2.9</v>
      </c>
      <c r="F1494">
        <v>3.65</v>
      </c>
      <c r="G1494">
        <v>0.8</v>
      </c>
      <c r="H1494">
        <v>1.2</v>
      </c>
      <c r="I1494" t="s">
        <v>16</v>
      </c>
      <c r="J1494">
        <v>133.69999999999999</v>
      </c>
      <c r="K1494">
        <v>147.19999999999999</v>
      </c>
      <c r="L1494">
        <v>105</v>
      </c>
      <c r="M1494">
        <v>127.3</v>
      </c>
      <c r="N1494">
        <v>6815.35</v>
      </c>
      <c r="O1494">
        <v>226.9</v>
      </c>
      <c r="P1494">
        <f>VLOOKUP($A1494,Sheet2!$A:$E,2,0)</f>
        <v>6822.9</v>
      </c>
      <c r="Q1494">
        <f>VLOOKUP($A1494,Sheet2!$A:$E,3,0)</f>
        <v>6838</v>
      </c>
      <c r="R1494">
        <f>VLOOKUP($A1494,Sheet2!$A:$E,4,0)</f>
        <v>6806.25</v>
      </c>
      <c r="S1494">
        <f>VLOOKUP($A1494,Sheet2!$A:$E,5,0)</f>
        <v>6815.35</v>
      </c>
      <c r="T1494">
        <f t="shared" si="441"/>
        <v>9.1999999999998181</v>
      </c>
      <c r="U1494">
        <f t="shared" si="442"/>
        <v>0</v>
      </c>
      <c r="V1494">
        <f t="shared" si="443"/>
        <v>109.89999999999964</v>
      </c>
      <c r="W1494">
        <f t="shared" si="444"/>
        <v>138.80000000000018</v>
      </c>
      <c r="X1494" s="5">
        <f t="shared" si="445"/>
        <v>136.6</v>
      </c>
      <c r="Y1494">
        <f t="shared" si="446"/>
        <v>156.39999999999981</v>
      </c>
      <c r="Z1494">
        <f t="shared" si="447"/>
        <v>105</v>
      </c>
      <c r="AA1494">
        <f t="shared" si="448"/>
        <v>128.5</v>
      </c>
      <c r="AB1494">
        <f>IF(Z1494/X1494&lt;'model parameter'!$B$2,'model parameter'!$B$2,IF(Y1494/X1494&gt;'model parameter'!$B$1,'model parameter'!$B$1,AA1494/X1494))</f>
        <v>1.1100000000000001</v>
      </c>
      <c r="AC1494">
        <f t="shared" si="458"/>
        <v>74999.510996183119</v>
      </c>
      <c r="AD1494">
        <f t="shared" si="456"/>
        <v>24.173545335000995</v>
      </c>
      <c r="AF1494">
        <f t="shared" si="455"/>
        <v>0.76866764275256227</v>
      </c>
      <c r="AG1494">
        <f t="shared" si="449"/>
        <v>1.1449487554904818</v>
      </c>
      <c r="AH1494" s="14">
        <f t="shared" si="450"/>
        <v>10299.0549819801</v>
      </c>
      <c r="AI1494">
        <f t="shared" si="451"/>
        <v>11316.472325426812</v>
      </c>
      <c r="AJ1494" s="14">
        <f t="shared" si="452"/>
        <v>1017.417343446712</v>
      </c>
      <c r="AK1494" s="14">
        <f t="shared" si="457"/>
        <v>239438.38205623149</v>
      </c>
      <c r="AL1494">
        <f t="shared" si="453"/>
        <v>1.0987874465401779</v>
      </c>
      <c r="AM1494">
        <f t="shared" si="459"/>
        <v>0.8448483612072234</v>
      </c>
      <c r="AN1494" s="15">
        <f t="shared" si="454"/>
        <v>1</v>
      </c>
    </row>
    <row r="1495" spans="1:40" x14ac:dyDescent="0.25">
      <c r="A1495" s="2">
        <v>41752</v>
      </c>
      <c r="B1495" s="2">
        <v>41753</v>
      </c>
      <c r="C1495" t="s">
        <v>15</v>
      </c>
      <c r="D1495">
        <v>6700</v>
      </c>
      <c r="E1495">
        <v>0.25</v>
      </c>
      <c r="F1495">
        <v>0.3</v>
      </c>
      <c r="G1495">
        <v>0.05</v>
      </c>
      <c r="H1495">
        <v>0.05</v>
      </c>
      <c r="I1495" t="s">
        <v>16</v>
      </c>
      <c r="J1495">
        <v>151.5</v>
      </c>
      <c r="K1495">
        <v>169.9</v>
      </c>
      <c r="L1495">
        <v>119.95</v>
      </c>
      <c r="M1495">
        <v>133.55000000000001</v>
      </c>
      <c r="N1495">
        <v>6840.8</v>
      </c>
      <c r="O1495">
        <v>226.9</v>
      </c>
      <c r="P1495">
        <f>VLOOKUP($A1495,Sheet2!$A:$E,2,0)</f>
        <v>6823.25</v>
      </c>
      <c r="Q1495">
        <f>VLOOKUP($A1495,Sheet2!$A:$E,3,0)</f>
        <v>6861.6</v>
      </c>
      <c r="R1495">
        <f>VLOOKUP($A1495,Sheet2!$A:$E,4,0)</f>
        <v>6820.75</v>
      </c>
      <c r="S1495">
        <f>VLOOKUP($A1495,Sheet2!$A:$E,5,0)</f>
        <v>6840.8</v>
      </c>
      <c r="T1495">
        <f t="shared" si="441"/>
        <v>8.2999999999992724</v>
      </c>
      <c r="U1495">
        <f t="shared" si="442"/>
        <v>0</v>
      </c>
      <c r="V1495">
        <f t="shared" si="443"/>
        <v>121.05000000000018</v>
      </c>
      <c r="W1495">
        <f t="shared" si="444"/>
        <v>161.65000000000055</v>
      </c>
      <c r="X1495" s="5">
        <f t="shared" si="445"/>
        <v>151.75</v>
      </c>
      <c r="Y1495">
        <f t="shared" si="446"/>
        <v>178.19999999999928</v>
      </c>
      <c r="Z1495">
        <f t="shared" si="447"/>
        <v>119.95</v>
      </c>
      <c r="AA1495">
        <f t="shared" si="448"/>
        <v>133.60000000000002</v>
      </c>
      <c r="AB1495">
        <f>IF(Z1495/X1495&lt;'model parameter'!$B$2,'model parameter'!$B$2,IF(Y1495/X1495&gt;'model parameter'!$B$1,'model parameter'!$B$1,AA1495/X1495))</f>
        <v>1.1100000000000001</v>
      </c>
      <c r="AC1495">
        <f t="shared" si="458"/>
        <v>83249.457205763276</v>
      </c>
      <c r="AD1495">
        <f t="shared" si="456"/>
        <v>24.283545335000994</v>
      </c>
      <c r="AF1495">
        <f t="shared" si="455"/>
        <v>0.79044481054365734</v>
      </c>
      <c r="AG1495">
        <f t="shared" si="449"/>
        <v>1.1742998352553495</v>
      </c>
      <c r="AH1495" s="14">
        <f t="shared" si="450"/>
        <v>11436.065147978625</v>
      </c>
      <c r="AI1495">
        <f t="shared" si="451"/>
        <v>12576.791662385936</v>
      </c>
      <c r="AJ1495" s="14">
        <f t="shared" si="452"/>
        <v>1140.7265144073117</v>
      </c>
      <c r="AK1495" s="14">
        <f t="shared" si="457"/>
        <v>240579.10857063881</v>
      </c>
      <c r="AL1495">
        <f t="shared" si="453"/>
        <v>1.0997481650940875</v>
      </c>
      <c r="AM1495">
        <f t="shared" si="459"/>
        <v>0.92912043502039077</v>
      </c>
      <c r="AN1495" s="15">
        <f t="shared" si="454"/>
        <v>1</v>
      </c>
    </row>
    <row r="1496" spans="1:40" x14ac:dyDescent="0.25">
      <c r="A1496" s="2">
        <v>41789</v>
      </c>
      <c r="B1496" s="2">
        <v>41816</v>
      </c>
      <c r="C1496" t="s">
        <v>15</v>
      </c>
      <c r="D1496">
        <v>7300</v>
      </c>
      <c r="E1496">
        <v>136</v>
      </c>
      <c r="F1496">
        <v>157.75</v>
      </c>
      <c r="G1496">
        <v>121.45</v>
      </c>
      <c r="H1496">
        <v>151.55000000000001</v>
      </c>
      <c r="I1496" t="s">
        <v>16</v>
      </c>
      <c r="J1496">
        <v>109</v>
      </c>
      <c r="K1496">
        <v>118</v>
      </c>
      <c r="L1496">
        <v>83.2</v>
      </c>
      <c r="M1496">
        <v>87.45</v>
      </c>
      <c r="N1496">
        <v>7229.95</v>
      </c>
      <c r="O1496">
        <v>245</v>
      </c>
      <c r="P1496">
        <f>VLOOKUP($A1496,Sheet2!$A:$E,2,0)</f>
        <v>7254.85</v>
      </c>
      <c r="Q1496">
        <f>VLOOKUP($A1496,Sheet2!$A:$E,3,0)</f>
        <v>7272.5</v>
      </c>
      <c r="R1496">
        <f>VLOOKUP($A1496,Sheet2!$A:$E,4,0)</f>
        <v>7118.45</v>
      </c>
      <c r="S1496">
        <f>VLOOKUP($A1496,Sheet2!$A:$E,5,0)</f>
        <v>7229.95</v>
      </c>
      <c r="T1496">
        <f t="shared" si="441"/>
        <v>145.5</v>
      </c>
      <c r="U1496">
        <f t="shared" si="442"/>
        <v>157.75</v>
      </c>
      <c r="V1496">
        <f t="shared" si="443"/>
        <v>83.2</v>
      </c>
      <c r="W1496">
        <f t="shared" si="444"/>
        <v>93.949999999999818</v>
      </c>
      <c r="X1496" s="5">
        <f t="shared" si="445"/>
        <v>245</v>
      </c>
      <c r="Y1496">
        <f t="shared" si="446"/>
        <v>263.5</v>
      </c>
      <c r="Z1496">
        <f t="shared" si="447"/>
        <v>215.39999999999981</v>
      </c>
      <c r="AA1496">
        <f t="shared" si="448"/>
        <v>239</v>
      </c>
      <c r="AB1496">
        <f>IF(Z1496/X1496&lt;'model parameter'!$B$2,'model parameter'!$B$2,IF(Y1496/X1496&gt;'model parameter'!$B$1,'model parameter'!$B$1,AA1496/X1496))</f>
        <v>0.97551020408163269</v>
      </c>
      <c r="AC1496">
        <f t="shared" si="458"/>
        <v>81210.694988479285</v>
      </c>
      <c r="AD1496">
        <f t="shared" si="456"/>
        <v>24.259055539082627</v>
      </c>
      <c r="AF1496">
        <f t="shared" si="455"/>
        <v>0.87918367346938697</v>
      </c>
      <c r="AG1496">
        <f t="shared" si="449"/>
        <v>1.0755102040816327</v>
      </c>
      <c r="AH1496" s="14">
        <f t="shared" si="450"/>
        <v>18434.494057507498</v>
      </c>
      <c r="AI1496">
        <f t="shared" si="451"/>
        <v>17864.751797817997</v>
      </c>
      <c r="AJ1496" s="14">
        <f t="shared" si="452"/>
        <v>-569.74225968950122</v>
      </c>
      <c r="AK1496" s="14">
        <f t="shared" si="457"/>
        <v>240009.36631094932</v>
      </c>
      <c r="AL1496">
        <f t="shared" si="453"/>
        <v>0.96909368611299251</v>
      </c>
      <c r="AM1496">
        <f t="shared" si="459"/>
        <v>0.90040474721681762</v>
      </c>
      <c r="AN1496" s="15">
        <f t="shared" si="454"/>
        <v>0</v>
      </c>
    </row>
    <row r="1497" spans="1:40" x14ac:dyDescent="0.25">
      <c r="A1497" s="2">
        <v>41792</v>
      </c>
      <c r="B1497" s="2">
        <v>41816</v>
      </c>
      <c r="C1497" t="s">
        <v>15</v>
      </c>
      <c r="D1497">
        <v>7300</v>
      </c>
      <c r="E1497">
        <v>149.80000000000001</v>
      </c>
      <c r="F1497">
        <v>166.75</v>
      </c>
      <c r="G1497">
        <v>81.2</v>
      </c>
      <c r="H1497">
        <v>84.4</v>
      </c>
      <c r="I1497" t="s">
        <v>16</v>
      </c>
      <c r="J1497">
        <v>94.5</v>
      </c>
      <c r="K1497">
        <v>160</v>
      </c>
      <c r="L1497">
        <v>84</v>
      </c>
      <c r="M1497">
        <v>154.80000000000001</v>
      </c>
      <c r="N1497">
        <v>7362.5</v>
      </c>
      <c r="O1497">
        <v>245</v>
      </c>
      <c r="P1497">
        <f>VLOOKUP($A1497,Sheet2!$A:$E,2,0)</f>
        <v>7264.05</v>
      </c>
      <c r="Q1497">
        <f>VLOOKUP($A1497,Sheet2!$A:$E,3,0)</f>
        <v>7368.6</v>
      </c>
      <c r="R1497">
        <f>VLOOKUP($A1497,Sheet2!$A:$E,4,0)</f>
        <v>7239.5</v>
      </c>
      <c r="S1497">
        <f>VLOOKUP($A1497,Sheet2!$A:$E,5,0)</f>
        <v>7362.5</v>
      </c>
      <c r="T1497">
        <f t="shared" si="441"/>
        <v>91.399999999999636</v>
      </c>
      <c r="U1497">
        <f t="shared" si="442"/>
        <v>144.5</v>
      </c>
      <c r="V1497">
        <f t="shared" si="443"/>
        <v>106.25</v>
      </c>
      <c r="W1497">
        <f t="shared" si="444"/>
        <v>149.80000000000018</v>
      </c>
      <c r="X1497" s="5">
        <f t="shared" si="445"/>
        <v>244.3</v>
      </c>
      <c r="Y1497">
        <f t="shared" si="446"/>
        <v>273</v>
      </c>
      <c r="Z1497">
        <f t="shared" si="447"/>
        <v>228.5</v>
      </c>
      <c r="AA1497">
        <f t="shared" si="448"/>
        <v>239.20000000000002</v>
      </c>
      <c r="AB1497">
        <f>IF(Z1497/X1497&lt;'model parameter'!$B$2,'model parameter'!$B$2,IF(Y1497/X1497&gt;'model parameter'!$B$1,'model parameter'!$B$1,AA1497/X1497))</f>
        <v>1.1100000000000001</v>
      </c>
      <c r="AC1497">
        <f t="shared" si="458"/>
        <v>90143.871437212016</v>
      </c>
      <c r="AD1497">
        <f t="shared" si="456"/>
        <v>24.369055539082627</v>
      </c>
      <c r="AF1497">
        <f t="shared" si="455"/>
        <v>0.93532541956610715</v>
      </c>
      <c r="AG1497">
        <f t="shared" si="449"/>
        <v>1.1174785100286533</v>
      </c>
      <c r="AH1497" s="14">
        <f t="shared" si="450"/>
        <v>18381.958934326049</v>
      </c>
      <c r="AI1497">
        <f t="shared" si="451"/>
        <v>20275.970186185732</v>
      </c>
      <c r="AJ1497" s="14">
        <f t="shared" si="452"/>
        <v>1894.0112518596834</v>
      </c>
      <c r="AK1497" s="14">
        <f t="shared" si="457"/>
        <v>241903.37756280901</v>
      </c>
      <c r="AL1497">
        <f t="shared" si="453"/>
        <v>1.1030364205809888</v>
      </c>
      <c r="AM1497">
        <f t="shared" si="459"/>
        <v>0.99317922944416859</v>
      </c>
      <c r="AN1497" s="15">
        <f t="shared" si="454"/>
        <v>0</v>
      </c>
    </row>
    <row r="1498" spans="1:40" x14ac:dyDescent="0.25">
      <c r="A1498" s="2">
        <v>41793</v>
      </c>
      <c r="B1498" s="2">
        <v>41816</v>
      </c>
      <c r="C1498" t="s">
        <v>15</v>
      </c>
      <c r="D1498">
        <v>7300</v>
      </c>
      <c r="E1498">
        <v>75.099999999999994</v>
      </c>
      <c r="F1498">
        <v>90</v>
      </c>
      <c r="G1498">
        <v>58.25</v>
      </c>
      <c r="H1498">
        <v>61.75</v>
      </c>
      <c r="I1498" t="s">
        <v>16</v>
      </c>
      <c r="J1498">
        <v>169.75</v>
      </c>
      <c r="K1498">
        <v>187.8</v>
      </c>
      <c r="L1498">
        <v>133.4</v>
      </c>
      <c r="M1498">
        <v>179.6</v>
      </c>
      <c r="N1498">
        <v>7415.85</v>
      </c>
      <c r="O1498">
        <v>245</v>
      </c>
      <c r="P1498">
        <f>VLOOKUP($A1498,Sheet2!$A:$E,2,0)</f>
        <v>7375.35</v>
      </c>
      <c r="Q1498">
        <f>VLOOKUP($A1498,Sheet2!$A:$E,3,0)</f>
        <v>7424.95</v>
      </c>
      <c r="R1498">
        <f>VLOOKUP($A1498,Sheet2!$A:$E,4,0)</f>
        <v>7342.15</v>
      </c>
      <c r="S1498">
        <f>VLOOKUP($A1498,Sheet2!$A:$E,5,0)</f>
        <v>7415.85</v>
      </c>
      <c r="T1498">
        <f t="shared" si="441"/>
        <v>62.850000000000364</v>
      </c>
      <c r="U1498">
        <f t="shared" si="442"/>
        <v>90</v>
      </c>
      <c r="V1498">
        <f t="shared" si="443"/>
        <v>133.4</v>
      </c>
      <c r="W1498">
        <f t="shared" si="444"/>
        <v>183.19999999999982</v>
      </c>
      <c r="X1498" s="5">
        <f t="shared" si="445"/>
        <v>244.85</v>
      </c>
      <c r="Y1498">
        <f t="shared" si="446"/>
        <v>250.65000000000038</v>
      </c>
      <c r="Z1498">
        <f t="shared" si="447"/>
        <v>223.4</v>
      </c>
      <c r="AA1498">
        <f t="shared" si="448"/>
        <v>241.35</v>
      </c>
      <c r="AB1498">
        <f>IF(Z1498/X1498&lt;'model parameter'!$B$2,'model parameter'!$B$2,IF(Y1498/X1498&gt;'model parameter'!$B$1,'model parameter'!$B$1,AA1498/X1498))</f>
        <v>0.98570553400040839</v>
      </c>
      <c r="AC1498">
        <f t="shared" si="458"/>
        <v>88855.312931881228</v>
      </c>
      <c r="AD1498">
        <f t="shared" si="456"/>
        <v>24.354761073083036</v>
      </c>
      <c r="AF1498">
        <f t="shared" si="455"/>
        <v>0.91239534408821732</v>
      </c>
      <c r="AG1498">
        <f t="shared" si="449"/>
        <v>1.0236879722278962</v>
      </c>
      <c r="AH1498" s="14">
        <f t="shared" si="450"/>
        <v>18423.236531111474</v>
      </c>
      <c r="AI1498">
        <f t="shared" si="451"/>
        <v>18040.873490313697</v>
      </c>
      <c r="AJ1498" s="14">
        <f t="shared" si="452"/>
        <v>-382.36304079777619</v>
      </c>
      <c r="AK1498" s="14">
        <f t="shared" si="457"/>
        <v>241521.01452201122</v>
      </c>
      <c r="AL1498">
        <f t="shared" si="453"/>
        <v>0.97924560974115071</v>
      </c>
      <c r="AM1498">
        <f t="shared" si="459"/>
        <v>0.97256640011930107</v>
      </c>
      <c r="AN1498" s="15">
        <f t="shared" si="454"/>
        <v>0</v>
      </c>
    </row>
    <row r="1499" spans="1:40" x14ac:dyDescent="0.25">
      <c r="A1499" s="2">
        <v>41794</v>
      </c>
      <c r="B1499" s="2">
        <v>41816</v>
      </c>
      <c r="C1499" t="s">
        <v>15</v>
      </c>
      <c r="D1499">
        <v>7300</v>
      </c>
      <c r="E1499">
        <v>61.75</v>
      </c>
      <c r="F1499">
        <v>66.5</v>
      </c>
      <c r="G1499">
        <v>54.95</v>
      </c>
      <c r="H1499">
        <v>59.75</v>
      </c>
      <c r="I1499" t="s">
        <v>16</v>
      </c>
      <c r="J1499">
        <v>181.15</v>
      </c>
      <c r="K1499">
        <v>190.8</v>
      </c>
      <c r="L1499">
        <v>166.6</v>
      </c>
      <c r="M1499">
        <v>173.4</v>
      </c>
      <c r="N1499">
        <v>7402.25</v>
      </c>
      <c r="O1499">
        <v>245</v>
      </c>
      <c r="P1499">
        <f>VLOOKUP($A1499,Sheet2!$A:$E,2,0)</f>
        <v>7417.55</v>
      </c>
      <c r="Q1499">
        <f>VLOOKUP($A1499,Sheet2!$A:$E,3,0)</f>
        <v>7433.3</v>
      </c>
      <c r="R1499">
        <f>VLOOKUP($A1499,Sheet2!$A:$E,4,0)</f>
        <v>7391.35</v>
      </c>
      <c r="S1499">
        <f>VLOOKUP($A1499,Sheet2!$A:$E,5,0)</f>
        <v>7402.25</v>
      </c>
      <c r="T1499">
        <f t="shared" si="441"/>
        <v>57.5</v>
      </c>
      <c r="U1499">
        <f t="shared" si="442"/>
        <v>66.5</v>
      </c>
      <c r="V1499">
        <f t="shared" si="443"/>
        <v>166.6</v>
      </c>
      <c r="W1499">
        <f t="shared" si="444"/>
        <v>188.25</v>
      </c>
      <c r="X1499" s="5">
        <f t="shared" si="445"/>
        <v>242.9</v>
      </c>
      <c r="Y1499">
        <f t="shared" si="446"/>
        <v>248.3</v>
      </c>
      <c r="Z1499">
        <f t="shared" si="447"/>
        <v>233.1</v>
      </c>
      <c r="AA1499">
        <f t="shared" si="448"/>
        <v>233.15</v>
      </c>
      <c r="AB1499">
        <f>IF(Z1499/X1499&lt;'model parameter'!$B$2,'model parameter'!$B$2,IF(Y1499/X1499&gt;'model parameter'!$B$1,'model parameter'!$B$1,AA1499/X1499))</f>
        <v>0.95986002470152321</v>
      </c>
      <c r="AC1499">
        <f t="shared" si="458"/>
        <v>85288.662865657083</v>
      </c>
      <c r="AD1499">
        <f t="shared" si="456"/>
        <v>24.31462109778456</v>
      </c>
      <c r="AF1499">
        <f t="shared" si="455"/>
        <v>0.95965417867435154</v>
      </c>
      <c r="AG1499">
        <f t="shared" si="449"/>
        <v>1.022231370934541</v>
      </c>
      <c r="AH1499" s="14">
        <f t="shared" si="450"/>
        <v>18276.888687963146</v>
      </c>
      <c r="AI1499">
        <f t="shared" si="451"/>
        <v>17426.3212016053</v>
      </c>
      <c r="AJ1499" s="14">
        <f t="shared" si="452"/>
        <v>-850.56748635784606</v>
      </c>
      <c r="AK1499" s="14">
        <f t="shared" si="457"/>
        <v>240670.44703565337</v>
      </c>
      <c r="AL1499">
        <f t="shared" si="453"/>
        <v>0.95346212909213501</v>
      </c>
      <c r="AM1499">
        <f t="shared" si="459"/>
        <v>0.92730523054122205</v>
      </c>
      <c r="AN1499" s="15">
        <f t="shared" si="454"/>
        <v>0</v>
      </c>
    </row>
    <row r="1500" spans="1:40" x14ac:dyDescent="0.25">
      <c r="A1500" s="2">
        <v>41795</v>
      </c>
      <c r="B1500" s="2">
        <v>41816</v>
      </c>
      <c r="C1500" t="s">
        <v>15</v>
      </c>
      <c r="D1500">
        <v>7300</v>
      </c>
      <c r="E1500">
        <v>60.3</v>
      </c>
      <c r="F1500">
        <v>72.95</v>
      </c>
      <c r="G1500">
        <v>37.4</v>
      </c>
      <c r="H1500">
        <v>40.049999999999997</v>
      </c>
      <c r="I1500" t="s">
        <v>16</v>
      </c>
      <c r="J1500">
        <v>168.85</v>
      </c>
      <c r="K1500">
        <v>237.45</v>
      </c>
      <c r="L1500">
        <v>147.75</v>
      </c>
      <c r="M1500">
        <v>222.9</v>
      </c>
      <c r="N1500">
        <v>7474.1</v>
      </c>
      <c r="O1500">
        <v>245</v>
      </c>
      <c r="P1500">
        <f>VLOOKUP($A1500,Sheet2!$A:$E,2,0)</f>
        <v>7399.75</v>
      </c>
      <c r="Q1500">
        <f>VLOOKUP($A1500,Sheet2!$A:$E,3,0)</f>
        <v>7484.7</v>
      </c>
      <c r="R1500">
        <f>VLOOKUP($A1500,Sheet2!$A:$E,4,0)</f>
        <v>7360.5</v>
      </c>
      <c r="S1500">
        <f>VLOOKUP($A1500,Sheet2!$A:$E,5,0)</f>
        <v>7474.1</v>
      </c>
      <c r="T1500">
        <f t="shared" si="441"/>
        <v>52.75</v>
      </c>
      <c r="U1500">
        <f t="shared" si="442"/>
        <v>72.95</v>
      </c>
      <c r="V1500">
        <f t="shared" si="443"/>
        <v>147.75</v>
      </c>
      <c r="W1500">
        <f t="shared" si="444"/>
        <v>222.09999999999945</v>
      </c>
      <c r="X1500" s="5">
        <f t="shared" si="445"/>
        <v>229.14999999999998</v>
      </c>
      <c r="Y1500">
        <f t="shared" si="446"/>
        <v>290.2</v>
      </c>
      <c r="Z1500">
        <f t="shared" si="447"/>
        <v>220.7</v>
      </c>
      <c r="AA1500">
        <f t="shared" si="448"/>
        <v>262.95</v>
      </c>
      <c r="AB1500">
        <f>IF(Z1500/X1500&lt;'model parameter'!$B$2,'model parameter'!$B$2,IF(Y1500/X1500&gt;'model parameter'!$B$1,'model parameter'!$B$1,AA1500/X1500))</f>
        <v>1.1100000000000001</v>
      </c>
      <c r="AC1500">
        <f t="shared" si="458"/>
        <v>94670.415780879368</v>
      </c>
      <c r="AD1500">
        <f t="shared" si="456"/>
        <v>24.424621097784559</v>
      </c>
      <c r="AF1500">
        <f t="shared" si="455"/>
        <v>0.96312459087933677</v>
      </c>
      <c r="AG1500">
        <f t="shared" si="449"/>
        <v>1.266419375954615</v>
      </c>
      <c r="AH1500" s="14">
        <f t="shared" si="450"/>
        <v>17244.948768327522</v>
      </c>
      <c r="AI1500">
        <f t="shared" si="451"/>
        <v>19015.6508492266</v>
      </c>
      <c r="AJ1500" s="14">
        <f t="shared" si="452"/>
        <v>1770.7020808990783</v>
      </c>
      <c r="AK1500" s="14">
        <f t="shared" si="457"/>
        <v>242441.14911655243</v>
      </c>
      <c r="AL1500">
        <f t="shared" si="453"/>
        <v>1.1026794631104495</v>
      </c>
      <c r="AM1500">
        <f t="shared" si="459"/>
        <v>1.0225204337527063</v>
      </c>
      <c r="AN1500" s="15">
        <f t="shared" si="454"/>
        <v>0</v>
      </c>
    </row>
    <row r="1501" spans="1:40" x14ac:dyDescent="0.25">
      <c r="A1501" s="2">
        <v>41796</v>
      </c>
      <c r="B1501" s="2">
        <v>41816</v>
      </c>
      <c r="C1501" t="s">
        <v>15</v>
      </c>
      <c r="D1501">
        <v>7300</v>
      </c>
      <c r="E1501">
        <v>35</v>
      </c>
      <c r="F1501">
        <v>36.700000000000003</v>
      </c>
      <c r="G1501">
        <v>21</v>
      </c>
      <c r="H1501">
        <v>23.35</v>
      </c>
      <c r="I1501" t="s">
        <v>16</v>
      </c>
      <c r="J1501">
        <v>250</v>
      </c>
      <c r="K1501">
        <v>319.39999999999998</v>
      </c>
      <c r="L1501">
        <v>245.1</v>
      </c>
      <c r="M1501">
        <v>309.3</v>
      </c>
      <c r="N1501">
        <v>7583.4</v>
      </c>
      <c r="O1501">
        <v>245</v>
      </c>
      <c r="P1501">
        <f>VLOOKUP($A1501,Sheet2!$A:$E,2,0)</f>
        <v>7521.5</v>
      </c>
      <c r="Q1501">
        <f>VLOOKUP($A1501,Sheet2!$A:$E,3,0)</f>
        <v>7592.7</v>
      </c>
      <c r="R1501">
        <f>VLOOKUP($A1501,Sheet2!$A:$E,4,0)</f>
        <v>7497.65</v>
      </c>
      <c r="S1501">
        <f>VLOOKUP($A1501,Sheet2!$A:$E,5,0)</f>
        <v>7583.4</v>
      </c>
      <c r="T1501">
        <f t="shared" si="441"/>
        <v>26.699999999999818</v>
      </c>
      <c r="U1501">
        <f t="shared" si="442"/>
        <v>36.700000000000003</v>
      </c>
      <c r="V1501">
        <f t="shared" si="443"/>
        <v>245.1</v>
      </c>
      <c r="W1501">
        <f t="shared" si="444"/>
        <v>313.69999999999982</v>
      </c>
      <c r="X1501" s="5">
        <f t="shared" si="445"/>
        <v>285</v>
      </c>
      <c r="Y1501">
        <f t="shared" si="446"/>
        <v>346.0999999999998</v>
      </c>
      <c r="Z1501">
        <f t="shared" si="447"/>
        <v>281.8</v>
      </c>
      <c r="AA1501">
        <f t="shared" si="448"/>
        <v>332.65000000000003</v>
      </c>
      <c r="AB1501">
        <f>IF(Z1501/X1501&lt;'model parameter'!$B$2,'model parameter'!$B$2,IF(Y1501/X1501&gt;'model parameter'!$B$1,'model parameter'!$B$1,AA1501/X1501))</f>
        <v>1.1100000000000001</v>
      </c>
      <c r="AC1501">
        <f t="shared" si="458"/>
        <v>105084.1615167761</v>
      </c>
      <c r="AD1501">
        <f t="shared" si="456"/>
        <v>24.534621097784559</v>
      </c>
      <c r="AF1501">
        <f t="shared" si="455"/>
        <v>0.98877192982456141</v>
      </c>
      <c r="AG1501">
        <f t="shared" si="449"/>
        <v>1.2143859649122799</v>
      </c>
      <c r="AH1501" s="14">
        <f t="shared" si="450"/>
        <v>21436.501096447497</v>
      </c>
      <c r="AI1501">
        <f t="shared" si="451"/>
        <v>23661.778569963699</v>
      </c>
      <c r="AJ1501" s="14">
        <f t="shared" si="452"/>
        <v>2225.277473516202</v>
      </c>
      <c r="AK1501" s="14">
        <f t="shared" si="457"/>
        <v>244666.42659006864</v>
      </c>
      <c r="AL1501">
        <f t="shared" si="453"/>
        <v>1.103807867874715</v>
      </c>
      <c r="AM1501">
        <f t="shared" si="459"/>
        <v>1.1286660998389035</v>
      </c>
      <c r="AN1501" s="15">
        <f t="shared" si="454"/>
        <v>0</v>
      </c>
    </row>
    <row r="1502" spans="1:40" x14ac:dyDescent="0.25">
      <c r="A1502" s="2">
        <v>41799</v>
      </c>
      <c r="B1502" s="2">
        <v>41816</v>
      </c>
      <c r="C1502" t="s">
        <v>15</v>
      </c>
      <c r="D1502">
        <v>7300</v>
      </c>
      <c r="E1502">
        <v>20</v>
      </c>
      <c r="F1502">
        <v>20.45</v>
      </c>
      <c r="G1502">
        <v>14.3</v>
      </c>
      <c r="H1502">
        <v>15.1</v>
      </c>
      <c r="I1502" t="s">
        <v>16</v>
      </c>
      <c r="J1502">
        <v>340.1</v>
      </c>
      <c r="K1502">
        <v>396.9</v>
      </c>
      <c r="L1502">
        <v>337</v>
      </c>
      <c r="M1502">
        <v>379.35</v>
      </c>
      <c r="N1502">
        <v>7654.6</v>
      </c>
      <c r="O1502">
        <v>245</v>
      </c>
      <c r="P1502">
        <f>VLOOKUP($A1502,Sheet2!$A:$E,2,0)</f>
        <v>7621.65</v>
      </c>
      <c r="Q1502">
        <f>VLOOKUP($A1502,Sheet2!$A:$E,3,0)</f>
        <v>7673.7</v>
      </c>
      <c r="R1502">
        <f>VLOOKUP($A1502,Sheet2!$A:$E,4,0)</f>
        <v>7580.25</v>
      </c>
      <c r="S1502">
        <f>VLOOKUP($A1502,Sheet2!$A:$E,5,0)</f>
        <v>7654.6</v>
      </c>
      <c r="T1502">
        <f t="shared" si="441"/>
        <v>23.199999999999818</v>
      </c>
      <c r="U1502">
        <f t="shared" si="442"/>
        <v>20.45</v>
      </c>
      <c r="V1502">
        <f t="shared" si="443"/>
        <v>337</v>
      </c>
      <c r="W1502">
        <f t="shared" si="444"/>
        <v>388</v>
      </c>
      <c r="X1502" s="5">
        <f t="shared" si="445"/>
        <v>360.1</v>
      </c>
      <c r="Y1502">
        <f t="shared" si="446"/>
        <v>420.0999999999998</v>
      </c>
      <c r="Z1502">
        <f t="shared" si="447"/>
        <v>357.45</v>
      </c>
      <c r="AA1502">
        <f t="shared" si="448"/>
        <v>394.45000000000005</v>
      </c>
      <c r="AB1502">
        <f>IF(Z1502/X1502&lt;'model parameter'!$B$2,'model parameter'!$B$2,IF(Y1502/X1502&gt;'model parameter'!$B$1,'model parameter'!$B$1,AA1502/X1502))</f>
        <v>1.1100000000000001</v>
      </c>
      <c r="AC1502">
        <f t="shared" si="458"/>
        <v>116643.41928362149</v>
      </c>
      <c r="AD1502">
        <f t="shared" si="456"/>
        <v>24.644621097784558</v>
      </c>
      <c r="AF1502">
        <f t="shared" si="455"/>
        <v>0.99264093307414603</v>
      </c>
      <c r="AG1502">
        <f t="shared" si="449"/>
        <v>1.1666203832268809</v>
      </c>
      <c r="AH1502" s="14">
        <f t="shared" si="450"/>
        <v>27072.769312057349</v>
      </c>
      <c r="AI1502">
        <f t="shared" si="451"/>
        <v>29909.302147893086</v>
      </c>
      <c r="AJ1502" s="14">
        <f t="shared" si="452"/>
        <v>2836.5328358357365</v>
      </c>
      <c r="AK1502" s="14">
        <f t="shared" si="457"/>
        <v>247502.95942590438</v>
      </c>
      <c r="AL1502">
        <f t="shared" si="453"/>
        <v>1.1047743879889094</v>
      </c>
      <c r="AM1502">
        <f t="shared" si="459"/>
        <v>1.2469213996933539</v>
      </c>
      <c r="AN1502" s="15">
        <f t="shared" si="454"/>
        <v>0</v>
      </c>
    </row>
    <row r="1503" spans="1:40" x14ac:dyDescent="0.25">
      <c r="A1503" s="2">
        <v>41800</v>
      </c>
      <c r="B1503" s="2">
        <v>41816</v>
      </c>
      <c r="C1503" t="s">
        <v>15</v>
      </c>
      <c r="D1503">
        <v>7300</v>
      </c>
      <c r="E1503">
        <v>14</v>
      </c>
      <c r="F1503">
        <v>20.399999999999999</v>
      </c>
      <c r="G1503">
        <v>9.1</v>
      </c>
      <c r="H1503">
        <v>10</v>
      </c>
      <c r="I1503" t="s">
        <v>16</v>
      </c>
      <c r="J1503">
        <v>383.25</v>
      </c>
      <c r="K1503">
        <v>383.6</v>
      </c>
      <c r="L1503">
        <v>304.55</v>
      </c>
      <c r="M1503">
        <v>375.3</v>
      </c>
      <c r="N1503">
        <v>7656.4</v>
      </c>
      <c r="O1503">
        <v>245</v>
      </c>
      <c r="P1503">
        <f>VLOOKUP($A1503,Sheet2!$A:$E,2,0)</f>
        <v>7679.05</v>
      </c>
      <c r="Q1503">
        <f>VLOOKUP($A1503,Sheet2!$A:$E,3,0)</f>
        <v>7683.2</v>
      </c>
      <c r="R1503">
        <f>VLOOKUP($A1503,Sheet2!$A:$E,4,0)</f>
        <v>7579.3</v>
      </c>
      <c r="S1503">
        <f>VLOOKUP($A1503,Sheet2!$A:$E,5,0)</f>
        <v>7656.4</v>
      </c>
      <c r="T1503">
        <f t="shared" si="441"/>
        <v>9.1</v>
      </c>
      <c r="U1503">
        <f t="shared" si="442"/>
        <v>20.399999999999999</v>
      </c>
      <c r="V1503">
        <f t="shared" si="443"/>
        <v>304.55</v>
      </c>
      <c r="W1503">
        <f t="shared" si="444"/>
        <v>383.6</v>
      </c>
      <c r="X1503" s="5">
        <f t="shared" si="445"/>
        <v>397.25</v>
      </c>
      <c r="Y1503">
        <f t="shared" si="446"/>
        <v>397.25</v>
      </c>
      <c r="Z1503">
        <f t="shared" si="447"/>
        <v>324.95</v>
      </c>
      <c r="AA1503">
        <f t="shared" si="448"/>
        <v>385.3</v>
      </c>
      <c r="AB1503">
        <f>IF(Z1503/X1503&lt;'model parameter'!$B$2,'model parameter'!$B$2,IF(Y1503/X1503&gt;'model parameter'!$B$1,'model parameter'!$B$1,AA1503/X1503))</f>
        <v>0.9699181875393329</v>
      </c>
      <c r="AC1503">
        <f t="shared" si="458"/>
        <v>113134.57381996063</v>
      </c>
      <c r="AD1503">
        <f t="shared" si="456"/>
        <v>24.61453928532389</v>
      </c>
      <c r="AF1503">
        <f t="shared" si="455"/>
        <v>0.81799874134675898</v>
      </c>
      <c r="AG1503">
        <f t="shared" si="449"/>
        <v>1</v>
      </c>
      <c r="AH1503" s="14">
        <f t="shared" si="450"/>
        <v>29860.883349472871</v>
      </c>
      <c r="AI1503">
        <f t="shared" si="451"/>
        <v>28829.263973188601</v>
      </c>
      <c r="AJ1503" s="14">
        <f t="shared" si="452"/>
        <v>-1031.6193762842704</v>
      </c>
      <c r="AK1503" s="14">
        <f t="shared" si="457"/>
        <v>246471.34004962011</v>
      </c>
      <c r="AL1503">
        <f t="shared" si="453"/>
        <v>0.965452482962046</v>
      </c>
      <c r="AM1503">
        <f t="shared" si="459"/>
        <v>1.2038433613924584</v>
      </c>
      <c r="AN1503" s="15">
        <f t="shared" si="454"/>
        <v>0</v>
      </c>
    </row>
    <row r="1504" spans="1:40" x14ac:dyDescent="0.25">
      <c r="A1504" s="2">
        <v>41801</v>
      </c>
      <c r="B1504" s="2">
        <v>41816</v>
      </c>
      <c r="C1504" t="s">
        <v>15</v>
      </c>
      <c r="D1504">
        <v>7300</v>
      </c>
      <c r="E1504">
        <v>10.35</v>
      </c>
      <c r="F1504">
        <v>16.7</v>
      </c>
      <c r="G1504">
        <v>8.5500000000000007</v>
      </c>
      <c r="H1504">
        <v>12.1</v>
      </c>
      <c r="I1504" t="s">
        <v>16</v>
      </c>
      <c r="J1504">
        <v>360.15</v>
      </c>
      <c r="K1504">
        <v>418.3</v>
      </c>
      <c r="L1504">
        <v>324.60000000000002</v>
      </c>
      <c r="M1504">
        <v>348.35</v>
      </c>
      <c r="N1504">
        <v>7626.85</v>
      </c>
      <c r="O1504">
        <v>245</v>
      </c>
      <c r="P1504">
        <f>VLOOKUP($A1504,Sheet2!$A:$E,2,0)</f>
        <v>7672.4</v>
      </c>
      <c r="Q1504">
        <f>VLOOKUP($A1504,Sheet2!$A:$E,3,0)</f>
        <v>7700.05</v>
      </c>
      <c r="R1504">
        <f>VLOOKUP($A1504,Sheet2!$A:$E,4,0)</f>
        <v>7589.05</v>
      </c>
      <c r="S1504">
        <f>VLOOKUP($A1504,Sheet2!$A:$E,5,0)</f>
        <v>7626.85</v>
      </c>
      <c r="T1504">
        <f t="shared" si="441"/>
        <v>18.25</v>
      </c>
      <c r="U1504">
        <f t="shared" si="442"/>
        <v>16.7</v>
      </c>
      <c r="V1504">
        <f t="shared" si="443"/>
        <v>324.60000000000002</v>
      </c>
      <c r="W1504">
        <f t="shared" si="444"/>
        <v>408.60000000000036</v>
      </c>
      <c r="X1504" s="5">
        <f t="shared" si="445"/>
        <v>370.5</v>
      </c>
      <c r="Y1504">
        <f t="shared" si="446"/>
        <v>436.55</v>
      </c>
      <c r="Z1504">
        <f t="shared" si="447"/>
        <v>341.3</v>
      </c>
      <c r="AA1504">
        <f t="shared" si="448"/>
        <v>360.45000000000005</v>
      </c>
      <c r="AB1504">
        <f>IF(Z1504/X1504&lt;'model parameter'!$B$2,'model parameter'!$B$2,IF(Y1504/X1504&gt;'model parameter'!$B$1,'model parameter'!$B$1,AA1504/X1504))</f>
        <v>1.1100000000000001</v>
      </c>
      <c r="AC1504">
        <f t="shared" si="458"/>
        <v>125579.3769401563</v>
      </c>
      <c r="AD1504">
        <f t="shared" si="456"/>
        <v>24.724539285323889</v>
      </c>
      <c r="AF1504">
        <f t="shared" si="455"/>
        <v>0.92118758434547909</v>
      </c>
      <c r="AG1504">
        <f t="shared" si="449"/>
        <v>1.178272604588394</v>
      </c>
      <c r="AH1504" s="14">
        <f t="shared" si="450"/>
        <v>27853.291142181748</v>
      </c>
      <c r="AI1504">
        <f t="shared" si="451"/>
        <v>30774.471857752811</v>
      </c>
      <c r="AJ1504" s="14">
        <f t="shared" si="452"/>
        <v>2921.180715571063</v>
      </c>
      <c r="AK1504" s="14">
        <f t="shared" si="457"/>
        <v>249392.52076519118</v>
      </c>
      <c r="AL1504">
        <f t="shared" si="453"/>
        <v>1.1048773985328848</v>
      </c>
      <c r="AM1504">
        <f t="shared" si="459"/>
        <v>1.330099321376383</v>
      </c>
      <c r="AN1504" s="15">
        <f t="shared" si="454"/>
        <v>0</v>
      </c>
    </row>
    <row r="1505" spans="1:40" x14ac:dyDescent="0.25">
      <c r="A1505" s="2">
        <v>41802</v>
      </c>
      <c r="B1505" s="2">
        <v>41816</v>
      </c>
      <c r="C1505" t="s">
        <v>15</v>
      </c>
      <c r="D1505">
        <v>7300</v>
      </c>
      <c r="E1505">
        <v>13.25</v>
      </c>
      <c r="F1505">
        <v>15.4</v>
      </c>
      <c r="G1505">
        <v>8.5500000000000007</v>
      </c>
      <c r="H1505">
        <v>9.1999999999999993</v>
      </c>
      <c r="I1505" t="s">
        <v>16</v>
      </c>
      <c r="J1505">
        <v>335.05</v>
      </c>
      <c r="K1505">
        <v>381.7</v>
      </c>
      <c r="L1505">
        <v>322</v>
      </c>
      <c r="M1505">
        <v>369.25</v>
      </c>
      <c r="N1505">
        <v>7649.9</v>
      </c>
      <c r="O1505">
        <v>245</v>
      </c>
      <c r="P1505">
        <f>VLOOKUP($A1505,Sheet2!$A:$E,2,0)</f>
        <v>7641.3</v>
      </c>
      <c r="Q1505">
        <f>VLOOKUP($A1505,Sheet2!$A:$E,3,0)</f>
        <v>7658</v>
      </c>
      <c r="R1505">
        <f>VLOOKUP($A1505,Sheet2!$A:$E,4,0)</f>
        <v>7593.8</v>
      </c>
      <c r="S1505">
        <f>VLOOKUP($A1505,Sheet2!$A:$E,5,0)</f>
        <v>7649.9</v>
      </c>
      <c r="T1505">
        <f t="shared" si="441"/>
        <v>23.699999999999818</v>
      </c>
      <c r="U1505">
        <f t="shared" si="442"/>
        <v>15.4</v>
      </c>
      <c r="V1505">
        <f t="shared" si="443"/>
        <v>322</v>
      </c>
      <c r="W1505">
        <f t="shared" si="444"/>
        <v>366.55000000000018</v>
      </c>
      <c r="X1505" s="5">
        <f t="shared" si="445"/>
        <v>348.3</v>
      </c>
      <c r="Y1505">
        <f t="shared" si="446"/>
        <v>405.39999999999981</v>
      </c>
      <c r="Z1505">
        <f t="shared" si="447"/>
        <v>337.4</v>
      </c>
      <c r="AA1505">
        <f t="shared" si="448"/>
        <v>378.45</v>
      </c>
      <c r="AB1505">
        <f>IF(Z1505/X1505&lt;'model parameter'!$B$2,'model parameter'!$B$2,IF(Y1505/X1505&gt;'model parameter'!$B$1,'model parameter'!$B$1,AA1505/X1505))</f>
        <v>1.1100000000000001</v>
      </c>
      <c r="AC1505">
        <f t="shared" si="458"/>
        <v>139393.10840357351</v>
      </c>
      <c r="AD1505">
        <f t="shared" si="456"/>
        <v>24.834539285323888</v>
      </c>
      <c r="AF1505">
        <f t="shared" si="455"/>
        <v>0.96870513924777479</v>
      </c>
      <c r="AG1505">
        <f t="shared" si="449"/>
        <v>1.1639391329313804</v>
      </c>
      <c r="AH1505" s="14">
        <f t="shared" si="450"/>
        <v>26187.177235570049</v>
      </c>
      <c r="AI1505">
        <f t="shared" si="451"/>
        <v>28927.667284783009</v>
      </c>
      <c r="AJ1505" s="14">
        <f t="shared" si="452"/>
        <v>2740.49004921296</v>
      </c>
      <c r="AK1505" s="14">
        <f t="shared" si="457"/>
        <v>252133.01081440414</v>
      </c>
      <c r="AL1505">
        <f t="shared" si="453"/>
        <v>1.1046500745216079</v>
      </c>
      <c r="AM1505">
        <f t="shared" si="459"/>
        <v>1.4692943144795616</v>
      </c>
      <c r="AN1505" s="15">
        <f t="shared" si="454"/>
        <v>0</v>
      </c>
    </row>
    <row r="1506" spans="1:40" s="9" customFormat="1" x14ac:dyDescent="0.25">
      <c r="A1506" s="7">
        <v>41803</v>
      </c>
      <c r="B1506" s="7">
        <v>41816</v>
      </c>
      <c r="C1506" t="s">
        <v>15</v>
      </c>
      <c r="D1506">
        <v>7300</v>
      </c>
      <c r="E1506">
        <v>8.5500000000000007</v>
      </c>
      <c r="F1506">
        <v>19.899999999999999</v>
      </c>
      <c r="G1506">
        <v>7.45</v>
      </c>
      <c r="H1506">
        <v>15.9</v>
      </c>
      <c r="I1506" t="s">
        <v>16</v>
      </c>
      <c r="J1506">
        <v>370</v>
      </c>
      <c r="K1506">
        <v>383.65</v>
      </c>
      <c r="L1506">
        <v>260</v>
      </c>
      <c r="M1506">
        <v>272.5</v>
      </c>
      <c r="N1506">
        <v>7542.1</v>
      </c>
      <c r="O1506">
        <v>245</v>
      </c>
      <c r="P1506">
        <f>VLOOKUP($A1506,Sheet2!$A:$E,2,0)</f>
        <v>7668.2</v>
      </c>
      <c r="Q1506">
        <f>VLOOKUP($A1506,Sheet2!$A:$E,3,0)</f>
        <v>7678.5</v>
      </c>
      <c r="R1506">
        <f>VLOOKUP($A1506,Sheet2!$A:$E,4,0)</f>
        <v>7525.35</v>
      </c>
      <c r="S1506">
        <f>VLOOKUP($A1506,Sheet2!$A:$E,5,0)</f>
        <v>7542.1</v>
      </c>
      <c r="T1506">
        <f t="shared" si="441"/>
        <v>7.45</v>
      </c>
      <c r="U1506">
        <f t="shared" si="442"/>
        <v>19.899999999999999</v>
      </c>
      <c r="V1506">
        <f t="shared" si="443"/>
        <v>260</v>
      </c>
      <c r="W1506">
        <f t="shared" si="444"/>
        <v>383.65</v>
      </c>
      <c r="X1506" s="8">
        <f t="shared" si="445"/>
        <v>378.55</v>
      </c>
      <c r="Y1506" s="9">
        <f t="shared" si="446"/>
        <v>391.09999999999997</v>
      </c>
      <c r="Z1506" s="9">
        <f t="shared" si="447"/>
        <v>279.89999999999998</v>
      </c>
      <c r="AA1506" s="9">
        <f t="shared" si="448"/>
        <v>288.39999999999998</v>
      </c>
      <c r="AB1506">
        <f>IF(Z1506/X1506&lt;'model parameter'!$B$2,'model parameter'!$B$2,IF(Y1506/X1506&gt;'model parameter'!$B$1,'model parameter'!$B$1,AA1506/X1506))</f>
        <v>0.76185444459120322</v>
      </c>
      <c r="AC1506" s="9">
        <f t="shared" si="458"/>
        <v>106197.25918264588</v>
      </c>
      <c r="AD1506">
        <f t="shared" si="456"/>
        <v>24.596393729915093</v>
      </c>
      <c r="AE1506" s="9">
        <f>WEEKDAY(A1506)</f>
        <v>6</v>
      </c>
      <c r="AF1506">
        <f t="shared" si="455"/>
        <v>0.73940034341566496</v>
      </c>
      <c r="AG1506">
        <f t="shared" si="449"/>
        <v>1.0331528199709417</v>
      </c>
      <c r="AH1506" s="14">
        <f t="shared" si="450"/>
        <v>28457.445058768422</v>
      </c>
      <c r="AI1506">
        <f t="shared" si="451"/>
        <v>21567.054610280797</v>
      </c>
      <c r="AJ1506" s="14">
        <f t="shared" si="452"/>
        <v>-6890.3904484876257</v>
      </c>
      <c r="AK1506" s="14">
        <f t="shared" si="457"/>
        <v>245242.62036591652</v>
      </c>
      <c r="AL1506">
        <f t="shared" si="453"/>
        <v>0.75787037682904945</v>
      </c>
      <c r="AM1506" s="9">
        <f t="shared" si="459"/>
        <v>1.1135346357874052</v>
      </c>
      <c r="AN1506" s="15">
        <f t="shared" si="454"/>
        <v>0</v>
      </c>
    </row>
    <row r="1507" spans="1:40" x14ac:dyDescent="0.25">
      <c r="A1507" s="2">
        <v>41806</v>
      </c>
      <c r="B1507" s="2">
        <v>41816</v>
      </c>
      <c r="C1507" t="s">
        <v>15</v>
      </c>
      <c r="D1507">
        <v>7300</v>
      </c>
      <c r="E1507">
        <v>10.15</v>
      </c>
      <c r="F1507">
        <v>20.45</v>
      </c>
      <c r="G1507">
        <v>10.15</v>
      </c>
      <c r="H1507">
        <v>12.7</v>
      </c>
      <c r="I1507" t="s">
        <v>16</v>
      </c>
      <c r="J1507">
        <v>260</v>
      </c>
      <c r="K1507">
        <v>285.64999999999998</v>
      </c>
      <c r="L1507">
        <v>230.45</v>
      </c>
      <c r="M1507">
        <v>268</v>
      </c>
      <c r="N1507">
        <v>7533.55</v>
      </c>
      <c r="O1507">
        <v>245</v>
      </c>
      <c r="P1507">
        <f>VLOOKUP($A1507,Sheet2!$A:$E,2,0)</f>
        <v>7534.8</v>
      </c>
      <c r="Q1507">
        <f>VLOOKUP($A1507,Sheet2!$A:$E,3,0)</f>
        <v>7548.6</v>
      </c>
      <c r="R1507">
        <f>VLOOKUP($A1507,Sheet2!$A:$E,4,0)</f>
        <v>7487.55</v>
      </c>
      <c r="S1507">
        <f>VLOOKUP($A1507,Sheet2!$A:$E,5,0)</f>
        <v>7533.55</v>
      </c>
      <c r="T1507">
        <f t="shared" si="441"/>
        <v>37.049999999999272</v>
      </c>
      <c r="U1507">
        <f t="shared" si="442"/>
        <v>20.45</v>
      </c>
      <c r="V1507">
        <f t="shared" si="443"/>
        <v>230.45</v>
      </c>
      <c r="W1507">
        <f t="shared" si="444"/>
        <v>258.75</v>
      </c>
      <c r="X1507" s="5">
        <f t="shared" si="445"/>
        <v>270.14999999999998</v>
      </c>
      <c r="Y1507">
        <f t="shared" si="446"/>
        <v>322.69999999999925</v>
      </c>
      <c r="Z1507">
        <f t="shared" si="447"/>
        <v>250.89999999999998</v>
      </c>
      <c r="AA1507">
        <f t="shared" si="448"/>
        <v>280.7</v>
      </c>
      <c r="AB1507">
        <f>IF(Z1507/X1507&lt;'model parameter'!$B$2,'model parameter'!$B$2,IF(Y1507/X1507&gt;'model parameter'!$B$1,'model parameter'!$B$1,AA1507/X1507))</f>
        <v>1.1100000000000001</v>
      </c>
      <c r="AC1507">
        <f t="shared" si="458"/>
        <v>117878.95769273693</v>
      </c>
      <c r="AD1507">
        <f t="shared" si="456"/>
        <v>24.706393729915092</v>
      </c>
      <c r="AF1507">
        <f t="shared" si="455"/>
        <v>0.92874329076439011</v>
      </c>
      <c r="AG1507">
        <f t="shared" si="449"/>
        <v>1.1945215620951297</v>
      </c>
      <c r="AH1507" s="14">
        <f t="shared" si="450"/>
        <v>20322.005983241026</v>
      </c>
      <c r="AI1507">
        <f t="shared" si="451"/>
        <v>22426.416051558223</v>
      </c>
      <c r="AJ1507" s="14">
        <f t="shared" si="452"/>
        <v>2104.4100683171964</v>
      </c>
      <c r="AK1507" s="14">
        <f t="shared" si="457"/>
        <v>247347.03043423372</v>
      </c>
      <c r="AL1507">
        <f t="shared" si="453"/>
        <v>1.1035532648722102</v>
      </c>
      <c r="AM1507">
        <f t="shared" si="459"/>
        <v>1.2288447828714784</v>
      </c>
      <c r="AN1507" s="15">
        <f t="shared" si="454"/>
        <v>0</v>
      </c>
    </row>
    <row r="1508" spans="1:40" x14ac:dyDescent="0.25">
      <c r="A1508" s="2">
        <v>41807</v>
      </c>
      <c r="B1508" s="2">
        <v>41816</v>
      </c>
      <c r="C1508" t="s">
        <v>15</v>
      </c>
      <c r="D1508">
        <v>7300</v>
      </c>
      <c r="E1508">
        <v>16</v>
      </c>
      <c r="F1508">
        <v>16</v>
      </c>
      <c r="G1508">
        <v>5</v>
      </c>
      <c r="H1508">
        <v>5.45</v>
      </c>
      <c r="I1508" t="s">
        <v>16</v>
      </c>
      <c r="J1508">
        <v>248.3</v>
      </c>
      <c r="K1508">
        <v>366</v>
      </c>
      <c r="L1508">
        <v>248.25</v>
      </c>
      <c r="M1508">
        <v>359.35</v>
      </c>
      <c r="N1508">
        <v>7631.7</v>
      </c>
      <c r="O1508">
        <v>245</v>
      </c>
      <c r="P1508">
        <f>VLOOKUP($A1508,Sheet2!$A:$E,2,0)</f>
        <v>7525.05</v>
      </c>
      <c r="Q1508">
        <f>VLOOKUP($A1508,Sheet2!$A:$E,3,0)</f>
        <v>7637.6</v>
      </c>
      <c r="R1508">
        <f>VLOOKUP($A1508,Sheet2!$A:$E,4,0)</f>
        <v>7509.25</v>
      </c>
      <c r="S1508">
        <f>VLOOKUP($A1508,Sheet2!$A:$E,5,0)</f>
        <v>7631.7</v>
      </c>
      <c r="T1508">
        <f t="shared" si="441"/>
        <v>28.399999999999636</v>
      </c>
      <c r="U1508">
        <f t="shared" si="442"/>
        <v>16</v>
      </c>
      <c r="V1508">
        <f t="shared" si="443"/>
        <v>248.25</v>
      </c>
      <c r="W1508">
        <f t="shared" si="444"/>
        <v>342.60000000000036</v>
      </c>
      <c r="X1508" s="5">
        <f t="shared" si="445"/>
        <v>264.3</v>
      </c>
      <c r="Y1508">
        <f t="shared" si="446"/>
        <v>394.39999999999964</v>
      </c>
      <c r="Z1508">
        <f t="shared" si="447"/>
        <v>264.25</v>
      </c>
      <c r="AA1508">
        <f t="shared" si="448"/>
        <v>364.8</v>
      </c>
      <c r="AB1508">
        <f>IF(Z1508/X1508&lt;'model parameter'!$B$2,'model parameter'!$B$2,IF(Y1508/X1508&gt;'model parameter'!$B$1,'model parameter'!$B$1,AA1508/X1508))</f>
        <v>1.1100000000000001</v>
      </c>
      <c r="AC1508">
        <f t="shared" si="458"/>
        <v>130845.64303893801</v>
      </c>
      <c r="AD1508">
        <f t="shared" si="456"/>
        <v>24.816393729915092</v>
      </c>
      <c r="AF1508">
        <f t="shared" si="455"/>
        <v>0.99981082103670071</v>
      </c>
      <c r="AG1508">
        <f t="shared" si="449"/>
        <v>1.492243662504728</v>
      </c>
      <c r="AH1508" s="14">
        <f t="shared" si="450"/>
        <v>19882.962453796048</v>
      </c>
      <c r="AI1508">
        <f t="shared" si="451"/>
        <v>21939.758089762126</v>
      </c>
      <c r="AJ1508" s="14">
        <f t="shared" si="452"/>
        <v>2056.7956359660784</v>
      </c>
      <c r="AK1508" s="14">
        <f t="shared" si="457"/>
        <v>249403.82607019981</v>
      </c>
      <c r="AL1508">
        <f t="shared" si="453"/>
        <v>1.1034451300074448</v>
      </c>
      <c r="AM1508">
        <f t="shared" si="459"/>
        <v>1.3559627911945888</v>
      </c>
      <c r="AN1508" s="15">
        <f t="shared" si="454"/>
        <v>0</v>
      </c>
    </row>
    <row r="1509" spans="1:40" x14ac:dyDescent="0.25">
      <c r="A1509" s="2">
        <v>41808</v>
      </c>
      <c r="B1509" s="2">
        <v>41816</v>
      </c>
      <c r="C1509" t="s">
        <v>15</v>
      </c>
      <c r="D1509">
        <v>7300</v>
      </c>
      <c r="E1509">
        <v>4.0999999999999996</v>
      </c>
      <c r="F1509">
        <v>18.600000000000001</v>
      </c>
      <c r="G1509">
        <v>4.0999999999999996</v>
      </c>
      <c r="H1509">
        <v>11</v>
      </c>
      <c r="I1509" t="s">
        <v>16</v>
      </c>
      <c r="J1509">
        <v>353.35</v>
      </c>
      <c r="K1509">
        <v>371.45</v>
      </c>
      <c r="L1509">
        <v>238.6</v>
      </c>
      <c r="M1509">
        <v>276.55</v>
      </c>
      <c r="N1509">
        <v>7558.2</v>
      </c>
      <c r="O1509">
        <v>245</v>
      </c>
      <c r="P1509">
        <f>VLOOKUP($A1509,Sheet2!$A:$E,2,0)</f>
        <v>7636.05</v>
      </c>
      <c r="Q1509">
        <f>VLOOKUP($A1509,Sheet2!$A:$E,3,0)</f>
        <v>7663</v>
      </c>
      <c r="R1509">
        <f>VLOOKUP($A1509,Sheet2!$A:$E,4,0)</f>
        <v>7515.5</v>
      </c>
      <c r="S1509">
        <f>VLOOKUP($A1509,Sheet2!$A:$E,5,0)</f>
        <v>7558.2</v>
      </c>
      <c r="T1509">
        <f t="shared" si="441"/>
        <v>8.4499999999998181</v>
      </c>
      <c r="U1509">
        <f t="shared" si="442"/>
        <v>18.600000000000001</v>
      </c>
      <c r="V1509">
        <f t="shared" si="443"/>
        <v>238.6</v>
      </c>
      <c r="W1509">
        <f t="shared" si="444"/>
        <v>367.10000000000036</v>
      </c>
      <c r="X1509" s="5">
        <f t="shared" si="445"/>
        <v>357.45000000000005</v>
      </c>
      <c r="Y1509">
        <f t="shared" si="446"/>
        <v>379.89999999999981</v>
      </c>
      <c r="Z1509">
        <f t="shared" si="447"/>
        <v>257.2</v>
      </c>
      <c r="AA1509">
        <f t="shared" si="448"/>
        <v>287.55</v>
      </c>
      <c r="AB1509">
        <f>IF(Z1509/X1509&lt;'model parameter'!$B$2,'model parameter'!$B$2,IF(Y1509/X1509&gt;'model parameter'!$B$1,'model parameter'!$B$1,AA1509/X1509))</f>
        <v>0.80444817456986983</v>
      </c>
      <c r="AC1509">
        <f t="shared" si="458"/>
        <v>105258.53869309448</v>
      </c>
      <c r="AD1509">
        <f t="shared" si="456"/>
        <v>24.620841904484962</v>
      </c>
      <c r="AF1509">
        <f t="shared" si="455"/>
        <v>0.71954119457266741</v>
      </c>
      <c r="AG1509">
        <f t="shared" si="449"/>
        <v>1.0628059868513071</v>
      </c>
      <c r="AH1509" s="14">
        <f t="shared" si="450"/>
        <v>26873.886345727577</v>
      </c>
      <c r="AI1509">
        <f t="shared" si="451"/>
        <v>21503.351019378097</v>
      </c>
      <c r="AJ1509" s="14">
        <f t="shared" si="452"/>
        <v>-5370.5353263494799</v>
      </c>
      <c r="AK1509" s="14">
        <f t="shared" si="457"/>
        <v>244033.29074385032</v>
      </c>
      <c r="AL1509">
        <f t="shared" si="453"/>
        <v>0.80015784627282649</v>
      </c>
      <c r="AM1509">
        <f t="shared" si="459"/>
        <v>1.0849842666283525</v>
      </c>
      <c r="AN1509" s="15">
        <f t="shared" si="454"/>
        <v>0</v>
      </c>
    </row>
    <row r="1510" spans="1:40" x14ac:dyDescent="0.25">
      <c r="A1510" s="2">
        <v>41809</v>
      </c>
      <c r="B1510" s="2">
        <v>41816</v>
      </c>
      <c r="C1510" t="s">
        <v>15</v>
      </c>
      <c r="D1510">
        <v>7300</v>
      </c>
      <c r="E1510">
        <v>8.3000000000000007</v>
      </c>
      <c r="F1510">
        <v>16.45</v>
      </c>
      <c r="G1510">
        <v>6.1</v>
      </c>
      <c r="H1510">
        <v>8.0500000000000007</v>
      </c>
      <c r="I1510" t="s">
        <v>16</v>
      </c>
      <c r="J1510">
        <v>297.2</v>
      </c>
      <c r="K1510">
        <v>318.10000000000002</v>
      </c>
      <c r="L1510">
        <v>235.05</v>
      </c>
      <c r="M1510">
        <v>264.95</v>
      </c>
      <c r="N1510">
        <v>7540.7</v>
      </c>
      <c r="O1510">
        <v>245</v>
      </c>
      <c r="P1510">
        <f>VLOOKUP($A1510,Sheet2!$A:$E,2,0)</f>
        <v>7580.05</v>
      </c>
      <c r="Q1510">
        <f>VLOOKUP($A1510,Sheet2!$A:$E,3,0)</f>
        <v>7606.45</v>
      </c>
      <c r="R1510">
        <f>VLOOKUP($A1510,Sheet2!$A:$E,4,0)</f>
        <v>7502.55</v>
      </c>
      <c r="S1510">
        <f>VLOOKUP($A1510,Sheet2!$A:$E,5,0)</f>
        <v>7540.7</v>
      </c>
      <c r="T1510">
        <f t="shared" si="441"/>
        <v>11.650000000000546</v>
      </c>
      <c r="U1510">
        <f t="shared" si="442"/>
        <v>16.45</v>
      </c>
      <c r="V1510">
        <f t="shared" si="443"/>
        <v>235.05</v>
      </c>
      <c r="W1510">
        <f t="shared" si="444"/>
        <v>312.55000000000018</v>
      </c>
      <c r="X1510" s="5">
        <f t="shared" si="445"/>
        <v>305.5</v>
      </c>
      <c r="Y1510">
        <f t="shared" si="446"/>
        <v>329.75000000000057</v>
      </c>
      <c r="Z1510">
        <f t="shared" si="447"/>
        <v>251.5</v>
      </c>
      <c r="AA1510">
        <f t="shared" si="448"/>
        <v>273</v>
      </c>
      <c r="AB1510">
        <f>IF(Z1510/X1510&lt;'model parameter'!$B$2,'model parameter'!$B$2,IF(Y1510/X1510&gt;'model parameter'!$B$1,'model parameter'!$B$1,AA1510/X1510))</f>
        <v>0.8936170212765957</v>
      </c>
      <c r="AC1510">
        <f t="shared" si="458"/>
        <v>94060.821810850379</v>
      </c>
      <c r="AD1510">
        <f t="shared" si="456"/>
        <v>24.514458925761559</v>
      </c>
      <c r="AF1510">
        <f t="shared" si="455"/>
        <v>0.823240589198036</v>
      </c>
      <c r="AG1510">
        <f t="shared" si="449"/>
        <v>1.0793780687397727</v>
      </c>
      <c r="AH1510" s="14">
        <f t="shared" si="450"/>
        <v>22975.029703904249</v>
      </c>
      <c r="AI1510">
        <f t="shared" si="451"/>
        <v>20412.895433926002</v>
      </c>
      <c r="AJ1510" s="14">
        <f t="shared" si="452"/>
        <v>-2562.1342699782472</v>
      </c>
      <c r="AK1510" s="14">
        <f t="shared" si="457"/>
        <v>241471.15647387208</v>
      </c>
      <c r="AL1510">
        <f t="shared" si="453"/>
        <v>0.88848178640035214</v>
      </c>
      <c r="AM1510">
        <f t="shared" si="459"/>
        <v>0.96398875943023454</v>
      </c>
      <c r="AN1510" s="15">
        <f t="shared" si="454"/>
        <v>0</v>
      </c>
    </row>
    <row r="1511" spans="1:40" x14ac:dyDescent="0.25">
      <c r="A1511" s="2">
        <v>41810</v>
      </c>
      <c r="B1511" s="2">
        <v>41816</v>
      </c>
      <c r="C1511" t="s">
        <v>15</v>
      </c>
      <c r="D1511">
        <v>7300</v>
      </c>
      <c r="E1511">
        <v>7.6</v>
      </c>
      <c r="F1511">
        <v>11.65</v>
      </c>
      <c r="G1511">
        <v>5.05</v>
      </c>
      <c r="H1511">
        <v>6.9</v>
      </c>
      <c r="I1511" t="s">
        <v>16</v>
      </c>
      <c r="J1511">
        <v>252.45</v>
      </c>
      <c r="K1511">
        <v>279.25</v>
      </c>
      <c r="L1511">
        <v>217.75</v>
      </c>
      <c r="M1511">
        <v>228.75</v>
      </c>
      <c r="N1511">
        <v>7511.45</v>
      </c>
      <c r="O1511">
        <v>245</v>
      </c>
      <c r="P1511">
        <f>VLOOKUP($A1511,Sheet2!$A:$E,2,0)</f>
        <v>7543.3</v>
      </c>
      <c r="Q1511">
        <f>VLOOKUP($A1511,Sheet2!$A:$E,3,0)</f>
        <v>7560.55</v>
      </c>
      <c r="R1511">
        <f>VLOOKUP($A1511,Sheet2!$A:$E,4,0)</f>
        <v>7497.3</v>
      </c>
      <c r="S1511">
        <f>VLOOKUP($A1511,Sheet2!$A:$E,5,0)</f>
        <v>7511.45</v>
      </c>
      <c r="T1511">
        <f t="shared" si="441"/>
        <v>18.699999999999818</v>
      </c>
      <c r="U1511">
        <f t="shared" si="442"/>
        <v>11.65</v>
      </c>
      <c r="V1511">
        <f t="shared" si="443"/>
        <v>217.75</v>
      </c>
      <c r="W1511">
        <f t="shared" si="444"/>
        <v>265.60000000000036</v>
      </c>
      <c r="X1511" s="5">
        <f t="shared" si="445"/>
        <v>260.05</v>
      </c>
      <c r="Y1511">
        <f t="shared" si="446"/>
        <v>297.94999999999982</v>
      </c>
      <c r="Z1511">
        <f t="shared" si="447"/>
        <v>229.4</v>
      </c>
      <c r="AA1511">
        <f t="shared" si="448"/>
        <v>235.65</v>
      </c>
      <c r="AB1511">
        <f>IF(Z1511/X1511&lt;'model parameter'!$B$2,'model parameter'!$B$2,IF(Y1511/X1511&gt;'model parameter'!$B$1,'model parameter'!$B$1,AA1511/X1511))</f>
        <v>1.1100000000000001</v>
      </c>
      <c r="AC1511">
        <f t="shared" si="458"/>
        <v>104407.51221004393</v>
      </c>
      <c r="AD1511">
        <f t="shared" si="456"/>
        <v>24.624458925761559</v>
      </c>
      <c r="AF1511">
        <f t="shared" si="455"/>
        <v>0.88213805037492787</v>
      </c>
      <c r="AG1511">
        <f t="shared" si="449"/>
        <v>1.1457412036146888</v>
      </c>
      <c r="AH1511" s="14">
        <f t="shared" si="450"/>
        <v>19563.999205908676</v>
      </c>
      <c r="AI1511">
        <f t="shared" si="451"/>
        <v>21586.203160252142</v>
      </c>
      <c r="AJ1511" s="14">
        <f t="shared" si="452"/>
        <v>2022.2039543434657</v>
      </c>
      <c r="AK1511" s="14">
        <f t="shared" si="457"/>
        <v>243493.36042821553</v>
      </c>
      <c r="AL1511">
        <f t="shared" si="453"/>
        <v>1.1033635267033095</v>
      </c>
      <c r="AM1511">
        <f t="shared" si="459"/>
        <v>1.0636300373072918</v>
      </c>
      <c r="AN1511" s="15">
        <f t="shared" si="454"/>
        <v>1</v>
      </c>
    </row>
    <row r="1512" spans="1:40" x14ac:dyDescent="0.25">
      <c r="A1512" s="2">
        <v>41813</v>
      </c>
      <c r="B1512" s="2">
        <v>41816</v>
      </c>
      <c r="C1512" t="s">
        <v>15</v>
      </c>
      <c r="D1512">
        <v>7300</v>
      </c>
      <c r="E1512">
        <v>4.8</v>
      </c>
      <c r="F1512">
        <v>7.55</v>
      </c>
      <c r="G1512">
        <v>2.4500000000000002</v>
      </c>
      <c r="H1512">
        <v>3.25</v>
      </c>
      <c r="I1512" t="s">
        <v>16</v>
      </c>
      <c r="J1512">
        <v>238.5</v>
      </c>
      <c r="K1512">
        <v>249.05</v>
      </c>
      <c r="L1512">
        <v>167.75</v>
      </c>
      <c r="M1512">
        <v>204.05</v>
      </c>
      <c r="N1512">
        <v>7493.35</v>
      </c>
      <c r="O1512">
        <v>245</v>
      </c>
      <c r="P1512">
        <f>VLOOKUP($A1512,Sheet2!$A:$E,2,0)</f>
        <v>7514</v>
      </c>
      <c r="Q1512">
        <f>VLOOKUP($A1512,Sheet2!$A:$E,3,0)</f>
        <v>7534.8</v>
      </c>
      <c r="R1512">
        <f>VLOOKUP($A1512,Sheet2!$A:$E,4,0)</f>
        <v>7441.6</v>
      </c>
      <c r="S1512">
        <f>VLOOKUP($A1512,Sheet2!$A:$E,5,0)</f>
        <v>7493.35</v>
      </c>
      <c r="T1512">
        <f t="shared" si="441"/>
        <v>14.25</v>
      </c>
      <c r="U1512">
        <f t="shared" si="442"/>
        <v>7.55</v>
      </c>
      <c r="V1512">
        <f t="shared" si="443"/>
        <v>167.75</v>
      </c>
      <c r="W1512">
        <f t="shared" si="444"/>
        <v>237.25</v>
      </c>
      <c r="X1512" s="5">
        <f t="shared" si="445"/>
        <v>243.3</v>
      </c>
      <c r="Y1512">
        <f t="shared" si="446"/>
        <v>263.3</v>
      </c>
      <c r="Z1512">
        <f t="shared" si="447"/>
        <v>175.3</v>
      </c>
      <c r="AA1512">
        <f t="shared" si="448"/>
        <v>207.3</v>
      </c>
      <c r="AB1512">
        <f>IF(Z1512/X1512&lt;'model parameter'!$B$2,'model parameter'!$B$2,IF(Y1512/X1512&gt;'model parameter'!$B$1,'model parameter'!$B$1,AA1512/X1512))</f>
        <v>0.85203452527743528</v>
      </c>
      <c r="AC1512">
        <f t="shared" si="458"/>
        <v>88958.805101282807</v>
      </c>
      <c r="AD1512">
        <f t="shared" si="456"/>
        <v>24.476493451038994</v>
      </c>
      <c r="AF1512">
        <f t="shared" si="455"/>
        <v>0.72050965885737772</v>
      </c>
      <c r="AG1512">
        <f t="shared" si="449"/>
        <v>1.0822030415125359</v>
      </c>
      <c r="AH1512" s="14">
        <f t="shared" si="450"/>
        <v>18306.908758352547</v>
      </c>
      <c r="AI1512">
        <f t="shared" si="451"/>
        <v>15488.982584152598</v>
      </c>
      <c r="AJ1512" s="14">
        <f t="shared" si="452"/>
        <v>-2817.9261741999489</v>
      </c>
      <c r="AK1512" s="14">
        <f t="shared" si="457"/>
        <v>240675.43425401559</v>
      </c>
      <c r="AL1512">
        <f t="shared" si="453"/>
        <v>0.84607307484862693</v>
      </c>
      <c r="AM1512">
        <f t="shared" si="459"/>
        <v>0.89990873616594014</v>
      </c>
      <c r="AN1512" s="15">
        <f t="shared" si="454"/>
        <v>0</v>
      </c>
    </row>
    <row r="1513" spans="1:40" x14ac:dyDescent="0.25">
      <c r="A1513" s="2">
        <v>41814</v>
      </c>
      <c r="B1513" s="2">
        <v>41816</v>
      </c>
      <c r="C1513" t="s">
        <v>15</v>
      </c>
      <c r="D1513">
        <v>7300</v>
      </c>
      <c r="E1513">
        <v>2.2999999999999998</v>
      </c>
      <c r="F1513">
        <v>2.2999999999999998</v>
      </c>
      <c r="G1513">
        <v>1.1000000000000001</v>
      </c>
      <c r="H1513">
        <v>1.25</v>
      </c>
      <c r="I1513" t="s">
        <v>16</v>
      </c>
      <c r="J1513">
        <v>235</v>
      </c>
      <c r="K1513">
        <v>314</v>
      </c>
      <c r="L1513">
        <v>228</v>
      </c>
      <c r="M1513">
        <v>292.8</v>
      </c>
      <c r="N1513">
        <v>7580.2</v>
      </c>
      <c r="O1513">
        <v>245</v>
      </c>
      <c r="P1513">
        <f>VLOOKUP($A1513,Sheet2!$A:$E,2,0)</f>
        <v>7515.2</v>
      </c>
      <c r="Q1513">
        <f>VLOOKUP($A1513,Sheet2!$A:$E,3,0)</f>
        <v>7593.35</v>
      </c>
      <c r="R1513">
        <f>VLOOKUP($A1513,Sheet2!$A:$E,4,0)</f>
        <v>7515.2</v>
      </c>
      <c r="S1513">
        <f>VLOOKUP($A1513,Sheet2!$A:$E,5,0)</f>
        <v>7580.2</v>
      </c>
      <c r="T1513">
        <f t="shared" si="441"/>
        <v>20.649999999999636</v>
      </c>
      <c r="U1513">
        <f t="shared" si="442"/>
        <v>2.2999999999999998</v>
      </c>
      <c r="V1513">
        <f t="shared" si="443"/>
        <v>228</v>
      </c>
      <c r="W1513">
        <f t="shared" si="444"/>
        <v>294.45000000000073</v>
      </c>
      <c r="X1513" s="5">
        <f t="shared" si="445"/>
        <v>237.3</v>
      </c>
      <c r="Y1513">
        <f t="shared" si="446"/>
        <v>334.64999999999964</v>
      </c>
      <c r="Z1513">
        <f t="shared" si="447"/>
        <v>230.3</v>
      </c>
      <c r="AA1513">
        <f t="shared" si="448"/>
        <v>294.05</v>
      </c>
      <c r="AB1513">
        <f>IF(Z1513/X1513&lt;'model parameter'!$B$2,'model parameter'!$B$2,IF(Y1513/X1513&gt;'model parameter'!$B$1,'model parameter'!$B$1,AA1513/X1513))</f>
        <v>1.1100000000000001</v>
      </c>
      <c r="AC1513">
        <f t="shared" si="458"/>
        <v>98744.273662423919</v>
      </c>
      <c r="AD1513">
        <f t="shared" si="456"/>
        <v>24.586493451038994</v>
      </c>
      <c r="AF1513">
        <f t="shared" si="455"/>
        <v>0.97050147492625372</v>
      </c>
      <c r="AG1513">
        <f t="shared" si="449"/>
        <v>1.4102402022755989</v>
      </c>
      <c r="AH1513" s="14">
        <f t="shared" si="450"/>
        <v>17856.607702511548</v>
      </c>
      <c r="AI1513">
        <f t="shared" si="451"/>
        <v>19693.644419933986</v>
      </c>
      <c r="AJ1513" s="14">
        <f t="shared" si="452"/>
        <v>1837.0367174224375</v>
      </c>
      <c r="AK1513" s="14">
        <f t="shared" si="457"/>
        <v>242512.47097143804</v>
      </c>
      <c r="AL1513">
        <f t="shared" si="453"/>
        <v>1.1028771392655985</v>
      </c>
      <c r="AM1513">
        <f t="shared" si="459"/>
        <v>0.99248877254281231</v>
      </c>
      <c r="AN1513" s="15">
        <f t="shared" si="454"/>
        <v>0</v>
      </c>
    </row>
    <row r="1514" spans="1:40" x14ac:dyDescent="0.25">
      <c r="A1514" s="2">
        <v>41815</v>
      </c>
      <c r="B1514" s="2">
        <v>41816</v>
      </c>
      <c r="C1514" t="s">
        <v>15</v>
      </c>
      <c r="D1514">
        <v>7300</v>
      </c>
      <c r="E1514">
        <v>0.55000000000000004</v>
      </c>
      <c r="F1514">
        <v>1.65</v>
      </c>
      <c r="G1514">
        <v>0.4</v>
      </c>
      <c r="H1514">
        <v>0.5</v>
      </c>
      <c r="I1514" t="s">
        <v>16</v>
      </c>
      <c r="J1514">
        <v>289</v>
      </c>
      <c r="K1514">
        <v>291</v>
      </c>
      <c r="L1514">
        <v>262.60000000000002</v>
      </c>
      <c r="M1514">
        <v>271.3</v>
      </c>
      <c r="N1514">
        <v>7569.25</v>
      </c>
      <c r="O1514">
        <v>245</v>
      </c>
      <c r="P1514">
        <f>VLOOKUP($A1514,Sheet2!$A:$E,2,0)</f>
        <v>7588.55</v>
      </c>
      <c r="Q1514">
        <f>VLOOKUP($A1514,Sheet2!$A:$E,3,0)</f>
        <v>7589.25</v>
      </c>
      <c r="R1514">
        <f>VLOOKUP($A1514,Sheet2!$A:$E,4,0)</f>
        <v>7557.05</v>
      </c>
      <c r="S1514">
        <f>VLOOKUP($A1514,Sheet2!$A:$E,5,0)</f>
        <v>7569.25</v>
      </c>
      <c r="T1514">
        <f t="shared" si="441"/>
        <v>1.75</v>
      </c>
      <c r="U1514">
        <f t="shared" si="442"/>
        <v>1.65</v>
      </c>
      <c r="V1514">
        <f t="shared" si="443"/>
        <v>262.60000000000002</v>
      </c>
      <c r="W1514">
        <f t="shared" si="444"/>
        <v>289.64999999999964</v>
      </c>
      <c r="X1514" s="5">
        <f t="shared" si="445"/>
        <v>289.55</v>
      </c>
      <c r="Y1514">
        <f t="shared" si="446"/>
        <v>292.75</v>
      </c>
      <c r="Z1514">
        <f t="shared" si="447"/>
        <v>264.25</v>
      </c>
      <c r="AA1514">
        <f t="shared" si="448"/>
        <v>271.8</v>
      </c>
      <c r="AB1514">
        <f>IF(Z1514/X1514&lt;'model parameter'!$B$2,'model parameter'!$B$2,IF(Y1514/X1514&gt;'model parameter'!$B$1,'model parameter'!$B$1,AA1514/X1514))</f>
        <v>0.93869797962355384</v>
      </c>
      <c r="AC1514">
        <f t="shared" si="458"/>
        <v>92691.050186312626</v>
      </c>
      <c r="AD1514">
        <f t="shared" si="456"/>
        <v>24.525191430662549</v>
      </c>
      <c r="AF1514">
        <f t="shared" si="455"/>
        <v>0.91262303574512171</v>
      </c>
      <c r="AG1514">
        <f t="shared" si="449"/>
        <v>1.0110516318425142</v>
      </c>
      <c r="AH1514" s="14">
        <f t="shared" si="450"/>
        <v>21777.979397126925</v>
      </c>
      <c r="AI1514">
        <f t="shared" si="451"/>
        <v>20322.9609526516</v>
      </c>
      <c r="AJ1514" s="14">
        <f t="shared" si="452"/>
        <v>-1455.0184444753249</v>
      </c>
      <c r="AK1514" s="14">
        <f t="shared" si="457"/>
        <v>241057.45252696273</v>
      </c>
      <c r="AL1514">
        <f t="shared" si="453"/>
        <v>0.93318854711253518</v>
      </c>
      <c r="AM1514">
        <f t="shared" si="459"/>
        <v>0.92617915567473041</v>
      </c>
      <c r="AN1514" s="15">
        <f t="shared" si="454"/>
        <v>0</v>
      </c>
    </row>
    <row r="1515" spans="1:40" s="9" customFormat="1" x14ac:dyDescent="0.25">
      <c r="A1515" s="7">
        <v>41816</v>
      </c>
      <c r="B1515" s="7">
        <v>41816</v>
      </c>
      <c r="C1515" t="s">
        <v>15</v>
      </c>
      <c r="D1515">
        <v>7300</v>
      </c>
      <c r="E1515">
        <v>0.1</v>
      </c>
      <c r="F1515">
        <v>0.2</v>
      </c>
      <c r="G1515">
        <v>0.05</v>
      </c>
      <c r="H1515">
        <v>0.05</v>
      </c>
      <c r="I1515" t="s">
        <v>16</v>
      </c>
      <c r="J1515">
        <v>269.25</v>
      </c>
      <c r="K1515">
        <v>271.75</v>
      </c>
      <c r="L1515">
        <v>181.75</v>
      </c>
      <c r="M1515">
        <v>192.45</v>
      </c>
      <c r="N1515">
        <v>7493.2</v>
      </c>
      <c r="O1515">
        <v>245</v>
      </c>
      <c r="P1515">
        <f>VLOOKUP($A1515,Sheet2!$A:$E,2,0)</f>
        <v>7554.1</v>
      </c>
      <c r="Q1515">
        <f>VLOOKUP($A1515,Sheet2!$A:$E,3,0)</f>
        <v>7570.2</v>
      </c>
      <c r="R1515">
        <f>VLOOKUP($A1515,Sheet2!$A:$E,4,0)</f>
        <v>7481.3</v>
      </c>
      <c r="S1515">
        <f>VLOOKUP($A1515,Sheet2!$A:$E,5,0)</f>
        <v>7493.2</v>
      </c>
      <c r="T1515">
        <f t="shared" si="441"/>
        <v>1.5500000000001819</v>
      </c>
      <c r="U1515">
        <f t="shared" si="442"/>
        <v>0.2</v>
      </c>
      <c r="V1515">
        <f t="shared" si="443"/>
        <v>181.75</v>
      </c>
      <c r="W1515">
        <f t="shared" si="444"/>
        <v>270.25</v>
      </c>
      <c r="X1515" s="8">
        <f t="shared" si="445"/>
        <v>269.35000000000002</v>
      </c>
      <c r="Y1515" s="9">
        <f t="shared" si="446"/>
        <v>273.30000000000018</v>
      </c>
      <c r="Z1515" s="9">
        <f t="shared" si="447"/>
        <v>181.95</v>
      </c>
      <c r="AA1515" s="9">
        <f t="shared" si="448"/>
        <v>192.5</v>
      </c>
      <c r="AB1515">
        <f>IF(Z1515/X1515&lt;'model parameter'!$B$2,'model parameter'!$B$2,IF(Y1515/X1515&gt;'model parameter'!$B$1,'model parameter'!$B$1,AA1515/X1515))</f>
        <v>0.7146834973083348</v>
      </c>
      <c r="AC1515" s="9">
        <f t="shared" si="458"/>
        <v>66244.763916336291</v>
      </c>
      <c r="AD1515">
        <f t="shared" si="456"/>
        <v>24.239874927970884</v>
      </c>
      <c r="AE1515" s="9">
        <f>WEEKDAY(A1515)</f>
        <v>5</v>
      </c>
      <c r="AF1515">
        <f t="shared" si="455"/>
        <v>0.67551512901429356</v>
      </c>
      <c r="AG1515">
        <f t="shared" si="449"/>
        <v>1.0146649341006131</v>
      </c>
      <c r="AH1515" s="14">
        <f t="shared" si="450"/>
        <v>20261.965842462221</v>
      </c>
      <c r="AI1515">
        <f t="shared" si="451"/>
        <v>14379.790648434999</v>
      </c>
      <c r="AJ1515" s="14">
        <f t="shared" si="452"/>
        <v>-5882.1751940272225</v>
      </c>
      <c r="AK1515" s="14">
        <f t="shared" si="457"/>
        <v>235175.27733293551</v>
      </c>
      <c r="AL1515">
        <f t="shared" si="453"/>
        <v>0.70969375628399423</v>
      </c>
      <c r="AM1515" s="9">
        <f t="shared" si="459"/>
        <v>0.6573035639827377</v>
      </c>
      <c r="AN1515" s="15">
        <f t="shared" si="454"/>
        <v>0</v>
      </c>
    </row>
    <row r="1516" spans="1:40" x14ac:dyDescent="0.25">
      <c r="A1516" s="2">
        <v>41817</v>
      </c>
      <c r="B1516" s="2">
        <v>41851</v>
      </c>
      <c r="C1516" t="s">
        <v>15</v>
      </c>
      <c r="D1516">
        <v>7600</v>
      </c>
      <c r="E1516">
        <v>182.95</v>
      </c>
      <c r="F1516">
        <v>203</v>
      </c>
      <c r="G1516">
        <v>161.1</v>
      </c>
      <c r="H1516">
        <v>182.5</v>
      </c>
      <c r="I1516" t="s">
        <v>16</v>
      </c>
      <c r="J1516">
        <v>128.94999999999999</v>
      </c>
      <c r="K1516">
        <v>140</v>
      </c>
      <c r="L1516">
        <v>115.3</v>
      </c>
      <c r="M1516">
        <v>127.9</v>
      </c>
      <c r="N1516">
        <v>7508.8</v>
      </c>
      <c r="O1516">
        <v>311.89999999999998</v>
      </c>
      <c r="P1516">
        <f>VLOOKUP($A1516,Sheet2!$A:$E,2,0)</f>
        <v>7514.2</v>
      </c>
      <c r="Q1516">
        <f>VLOOKUP($A1516,Sheet2!$A:$E,3,0)</f>
        <v>7538.75</v>
      </c>
      <c r="R1516">
        <f>VLOOKUP($A1516,Sheet2!$A:$E,4,0)</f>
        <v>7482.3</v>
      </c>
      <c r="S1516">
        <f>VLOOKUP($A1516,Sheet2!$A:$E,5,0)</f>
        <v>7508.8</v>
      </c>
      <c r="T1516">
        <f t="shared" si="441"/>
        <v>201.25</v>
      </c>
      <c r="U1516">
        <f t="shared" si="442"/>
        <v>203</v>
      </c>
      <c r="V1516">
        <f t="shared" si="443"/>
        <v>115.3</v>
      </c>
      <c r="W1516">
        <f t="shared" si="444"/>
        <v>99.850000000000364</v>
      </c>
      <c r="X1516" s="5">
        <f t="shared" si="445"/>
        <v>311.89999999999998</v>
      </c>
      <c r="Y1516">
        <f t="shared" si="446"/>
        <v>341.25</v>
      </c>
      <c r="Z1516">
        <f t="shared" si="447"/>
        <v>260.95000000000039</v>
      </c>
      <c r="AA1516">
        <f t="shared" si="448"/>
        <v>310.39999999999998</v>
      </c>
      <c r="AB1516">
        <f>IF(Z1516/X1516&lt;'model parameter'!$B$2,'model parameter'!$B$2,IF(Y1516/X1516&gt;'model parameter'!$B$1,'model parameter'!$B$1,AA1516/X1516))</f>
        <v>0.99519076627124081</v>
      </c>
      <c r="AC1516">
        <f t="shared" si="458"/>
        <v>65926.177363356153</v>
      </c>
      <c r="AD1516">
        <f t="shared" si="456"/>
        <v>24.235065694242124</v>
      </c>
      <c r="AF1516">
        <f t="shared" si="455"/>
        <v>0.83664636101314649</v>
      </c>
      <c r="AG1516">
        <f t="shared" si="449"/>
        <v>1.0941006732927221</v>
      </c>
      <c r="AH1516" s="14">
        <f t="shared" si="450"/>
        <v>23455.350830134648</v>
      </c>
      <c r="AI1516">
        <f t="shared" si="451"/>
        <v>23215.853433644799</v>
      </c>
      <c r="AJ1516" s="14">
        <f t="shared" si="452"/>
        <v>-239.49739648984905</v>
      </c>
      <c r="AK1516" s="14">
        <f t="shared" si="457"/>
        <v>234935.77993644567</v>
      </c>
      <c r="AL1516">
        <f t="shared" si="453"/>
        <v>0.98978922130714198</v>
      </c>
      <c r="AM1516">
        <f t="shared" si="459"/>
        <v>0.65059198275688312</v>
      </c>
      <c r="AN1516" s="15">
        <f t="shared" si="454"/>
        <v>0</v>
      </c>
    </row>
    <row r="1517" spans="1:40" x14ac:dyDescent="0.25">
      <c r="A1517" s="2">
        <v>41820</v>
      </c>
      <c r="B1517" s="2">
        <v>41851</v>
      </c>
      <c r="C1517" t="s">
        <v>15</v>
      </c>
      <c r="D1517">
        <v>7600</v>
      </c>
      <c r="E1517">
        <v>182</v>
      </c>
      <c r="F1517">
        <v>182</v>
      </c>
      <c r="G1517">
        <v>131.6</v>
      </c>
      <c r="H1517">
        <v>137.5</v>
      </c>
      <c r="I1517" t="s">
        <v>16</v>
      </c>
      <c r="J1517">
        <v>130.05000000000001</v>
      </c>
      <c r="K1517">
        <v>179</v>
      </c>
      <c r="L1517">
        <v>130</v>
      </c>
      <c r="M1517">
        <v>170.05</v>
      </c>
      <c r="N1517">
        <v>7611.35</v>
      </c>
      <c r="O1517">
        <v>311.89999999999998</v>
      </c>
      <c r="P1517">
        <f>VLOOKUP($A1517,Sheet2!$A:$E,2,0)</f>
        <v>7534.05</v>
      </c>
      <c r="Q1517">
        <f>VLOOKUP($A1517,Sheet2!$A:$E,3,0)</f>
        <v>7623.65</v>
      </c>
      <c r="R1517">
        <f>VLOOKUP($A1517,Sheet2!$A:$E,4,0)</f>
        <v>7531.6</v>
      </c>
      <c r="S1517">
        <f>VLOOKUP($A1517,Sheet2!$A:$E,5,0)</f>
        <v>7611.35</v>
      </c>
      <c r="T1517">
        <f t="shared" si="441"/>
        <v>155.35000000000036</v>
      </c>
      <c r="U1517">
        <f t="shared" si="442"/>
        <v>182</v>
      </c>
      <c r="V1517">
        <f t="shared" si="443"/>
        <v>130</v>
      </c>
      <c r="W1517">
        <f t="shared" si="444"/>
        <v>155.25</v>
      </c>
      <c r="X1517" s="5">
        <f t="shared" si="445"/>
        <v>312.05</v>
      </c>
      <c r="Y1517">
        <f t="shared" si="446"/>
        <v>334.35000000000036</v>
      </c>
      <c r="Z1517">
        <f t="shared" si="447"/>
        <v>286.85000000000002</v>
      </c>
      <c r="AA1517">
        <f t="shared" si="448"/>
        <v>307.55</v>
      </c>
      <c r="AB1517">
        <f>IF(Z1517/X1517&lt;'model parameter'!$B$2,'model parameter'!$B$2,IF(Y1517/X1517&gt;'model parameter'!$B$1,'model parameter'!$B$1,AA1517/X1517))</f>
        <v>0.9855792340970998</v>
      </c>
      <c r="AC1517">
        <f t="shared" si="458"/>
        <v>64975.471392726118</v>
      </c>
      <c r="AD1517">
        <f t="shared" si="456"/>
        <v>24.220644928339222</v>
      </c>
      <c r="AF1517">
        <f t="shared" si="455"/>
        <v>0.91924371094375901</v>
      </c>
      <c r="AG1517">
        <f t="shared" si="449"/>
        <v>1.0714629065854842</v>
      </c>
      <c r="AH1517" s="14">
        <f t="shared" si="450"/>
        <v>23466.608356530673</v>
      </c>
      <c r="AI1517">
        <f t="shared" si="451"/>
        <v>23002.259040618101</v>
      </c>
      <c r="AJ1517" s="14">
        <f t="shared" si="452"/>
        <v>-464.34931591257191</v>
      </c>
      <c r="AK1517" s="14">
        <f t="shared" si="457"/>
        <v>234471.43062053309</v>
      </c>
      <c r="AL1517">
        <f t="shared" si="453"/>
        <v>0.98021233793747853</v>
      </c>
      <c r="AM1517">
        <f t="shared" si="459"/>
        <v>0.63771828846150413</v>
      </c>
      <c r="AN1517" s="15">
        <f t="shared" si="454"/>
        <v>0</v>
      </c>
    </row>
    <row r="1518" spans="1:40" x14ac:dyDescent="0.25">
      <c r="A1518" s="2">
        <v>41821</v>
      </c>
      <c r="B1518" s="2">
        <v>41851</v>
      </c>
      <c r="C1518" t="s">
        <v>15</v>
      </c>
      <c r="D1518">
        <v>7600</v>
      </c>
      <c r="E1518">
        <v>127.8</v>
      </c>
      <c r="F1518">
        <v>137</v>
      </c>
      <c r="G1518">
        <v>117</v>
      </c>
      <c r="H1518">
        <v>121.85</v>
      </c>
      <c r="I1518" t="s">
        <v>16</v>
      </c>
      <c r="J1518">
        <v>173.05</v>
      </c>
      <c r="K1518">
        <v>191.9</v>
      </c>
      <c r="L1518">
        <v>171.35</v>
      </c>
      <c r="M1518">
        <v>182.15</v>
      </c>
      <c r="N1518">
        <v>7634.7</v>
      </c>
      <c r="O1518">
        <v>311.89999999999998</v>
      </c>
      <c r="P1518">
        <f>VLOOKUP($A1518,Sheet2!$A:$E,2,0)</f>
        <v>7629</v>
      </c>
      <c r="Q1518">
        <f>VLOOKUP($A1518,Sheet2!$A:$E,3,0)</f>
        <v>7649.5</v>
      </c>
      <c r="R1518">
        <f>VLOOKUP($A1518,Sheet2!$A:$E,4,0)</f>
        <v>7618.15</v>
      </c>
      <c r="S1518">
        <f>VLOOKUP($A1518,Sheet2!$A:$E,5,0)</f>
        <v>7634.7</v>
      </c>
      <c r="T1518">
        <f t="shared" si="441"/>
        <v>142.39999999999964</v>
      </c>
      <c r="U1518">
        <f t="shared" si="442"/>
        <v>137</v>
      </c>
      <c r="V1518">
        <f t="shared" si="443"/>
        <v>171.35</v>
      </c>
      <c r="W1518">
        <f t="shared" si="444"/>
        <v>166.5</v>
      </c>
      <c r="X1518" s="5">
        <f t="shared" si="445"/>
        <v>300.85000000000002</v>
      </c>
      <c r="Y1518">
        <f t="shared" si="446"/>
        <v>334.29999999999961</v>
      </c>
      <c r="Z1518">
        <f t="shared" si="447"/>
        <v>283.5</v>
      </c>
      <c r="AA1518">
        <f t="shared" si="448"/>
        <v>304</v>
      </c>
      <c r="AB1518">
        <f>IF(Z1518/X1518&lt;'model parameter'!$B$2,'model parameter'!$B$2,IF(Y1518/X1518&gt;'model parameter'!$B$1,'model parameter'!$B$1,AA1518/X1518))</f>
        <v>1.1100000000000001</v>
      </c>
      <c r="AC1518">
        <f t="shared" si="458"/>
        <v>72122.773245926001</v>
      </c>
      <c r="AD1518">
        <f t="shared" si="456"/>
        <v>24.330644928339222</v>
      </c>
      <c r="AF1518">
        <f t="shared" si="455"/>
        <v>0.94233006481635362</v>
      </c>
      <c r="AG1518">
        <f t="shared" si="449"/>
        <v>1.1111849759016108</v>
      </c>
      <c r="AH1518" s="14">
        <f t="shared" si="450"/>
        <v>22626.046385627473</v>
      </c>
      <c r="AI1518">
        <f t="shared" si="451"/>
        <v>24980.330483547998</v>
      </c>
      <c r="AJ1518" s="14">
        <f t="shared" si="452"/>
        <v>2354.2840979205248</v>
      </c>
      <c r="AK1518" s="14">
        <f t="shared" si="457"/>
        <v>236825.71471845362</v>
      </c>
      <c r="AL1518">
        <f t="shared" si="453"/>
        <v>1.1040519434016547</v>
      </c>
      <c r="AM1518">
        <f t="shared" si="459"/>
        <v>0.70407411571870071</v>
      </c>
      <c r="AN1518" s="15">
        <f t="shared" si="454"/>
        <v>0</v>
      </c>
    </row>
    <row r="1519" spans="1:40" x14ac:dyDescent="0.25">
      <c r="A1519" s="2">
        <v>41822</v>
      </c>
      <c r="B1519" s="2">
        <v>41851</v>
      </c>
      <c r="C1519" t="s">
        <v>15</v>
      </c>
      <c r="D1519">
        <v>7600</v>
      </c>
      <c r="E1519">
        <v>103.3</v>
      </c>
      <c r="F1519">
        <v>105.5</v>
      </c>
      <c r="G1519">
        <v>81.75</v>
      </c>
      <c r="H1519">
        <v>87.25</v>
      </c>
      <c r="I1519" t="s">
        <v>16</v>
      </c>
      <c r="J1519">
        <v>208</v>
      </c>
      <c r="K1519">
        <v>240</v>
      </c>
      <c r="L1519">
        <v>204.1</v>
      </c>
      <c r="M1519">
        <v>235.3</v>
      </c>
      <c r="N1519">
        <v>7725.15</v>
      </c>
      <c r="O1519">
        <v>311.89999999999998</v>
      </c>
      <c r="P1519">
        <f>VLOOKUP($A1519,Sheet2!$A:$E,2,0)</f>
        <v>7683.05</v>
      </c>
      <c r="Q1519">
        <f>VLOOKUP($A1519,Sheet2!$A:$E,3,0)</f>
        <v>7732.4</v>
      </c>
      <c r="R1519">
        <f>VLOOKUP($A1519,Sheet2!$A:$E,4,0)</f>
        <v>7677.3</v>
      </c>
      <c r="S1519">
        <f>VLOOKUP($A1519,Sheet2!$A:$E,5,0)</f>
        <v>7725.15</v>
      </c>
      <c r="T1519">
        <f t="shared" si="441"/>
        <v>107.60000000000036</v>
      </c>
      <c r="U1519">
        <f t="shared" si="442"/>
        <v>105.5</v>
      </c>
      <c r="V1519">
        <f t="shared" si="443"/>
        <v>204.1</v>
      </c>
      <c r="W1519">
        <f t="shared" si="444"/>
        <v>214.14999999999964</v>
      </c>
      <c r="X1519" s="5">
        <f t="shared" si="445"/>
        <v>311.3</v>
      </c>
      <c r="Y1519">
        <f t="shared" si="446"/>
        <v>347.60000000000036</v>
      </c>
      <c r="Z1519">
        <f t="shared" si="447"/>
        <v>295.89999999999964</v>
      </c>
      <c r="AA1519">
        <f t="shared" si="448"/>
        <v>322.55</v>
      </c>
      <c r="AB1519">
        <f>IF(Z1519/X1519&lt;'model parameter'!$B$2,'model parameter'!$B$2,IF(Y1519/X1519&gt;'model parameter'!$B$1,'model parameter'!$B$1,AA1519/X1519))</f>
        <v>1.1100000000000001</v>
      </c>
      <c r="AC1519">
        <f t="shared" si="458"/>
        <v>80056.278302977866</v>
      </c>
      <c r="AD1519">
        <f t="shared" si="456"/>
        <v>24.440644928339221</v>
      </c>
      <c r="AF1519">
        <f t="shared" si="455"/>
        <v>0.95053003533568781</v>
      </c>
      <c r="AG1519">
        <f t="shared" si="449"/>
        <v>1.1166077738515912</v>
      </c>
      <c r="AH1519" s="14">
        <f t="shared" si="450"/>
        <v>23410.320724550547</v>
      </c>
      <c r="AI1519">
        <f t="shared" si="451"/>
        <v>25849.659663166669</v>
      </c>
      <c r="AJ1519" s="14">
        <f t="shared" si="452"/>
        <v>2439.3389386161216</v>
      </c>
      <c r="AK1519" s="14">
        <f t="shared" si="457"/>
        <v>239265.05365706974</v>
      </c>
      <c r="AL1519">
        <f t="shared" si="453"/>
        <v>1.1041992959993057</v>
      </c>
      <c r="AM1519">
        <f t="shared" si="459"/>
        <v>0.77743814290792301</v>
      </c>
      <c r="AN1519" s="15">
        <f t="shared" si="454"/>
        <v>0</v>
      </c>
    </row>
    <row r="1520" spans="1:40" x14ac:dyDescent="0.25">
      <c r="A1520" s="2">
        <v>41823</v>
      </c>
      <c r="B1520" s="2">
        <v>41851</v>
      </c>
      <c r="C1520" t="s">
        <v>15</v>
      </c>
      <c r="D1520">
        <v>7600</v>
      </c>
      <c r="E1520">
        <v>86.65</v>
      </c>
      <c r="F1520">
        <v>97.4</v>
      </c>
      <c r="G1520">
        <v>79.95</v>
      </c>
      <c r="H1520">
        <v>90.35</v>
      </c>
      <c r="I1520" t="s">
        <v>16</v>
      </c>
      <c r="J1520">
        <v>250.45</v>
      </c>
      <c r="K1520">
        <v>253.45</v>
      </c>
      <c r="L1520">
        <v>220</v>
      </c>
      <c r="M1520">
        <v>225.6</v>
      </c>
      <c r="N1520">
        <v>7714.8</v>
      </c>
      <c r="O1520">
        <v>311.89999999999998</v>
      </c>
      <c r="P1520">
        <f>VLOOKUP($A1520,Sheet2!$A:$E,2,0)</f>
        <v>7734.35</v>
      </c>
      <c r="Q1520">
        <f>VLOOKUP($A1520,Sheet2!$A:$E,3,0)</f>
        <v>7754.65</v>
      </c>
      <c r="R1520">
        <f>VLOOKUP($A1520,Sheet2!$A:$E,4,0)</f>
        <v>7706.8</v>
      </c>
      <c r="S1520">
        <f>VLOOKUP($A1520,Sheet2!$A:$E,5,0)</f>
        <v>7714.8</v>
      </c>
      <c r="T1520">
        <f t="shared" si="441"/>
        <v>98.800000000000182</v>
      </c>
      <c r="U1520">
        <f t="shared" si="442"/>
        <v>97.4</v>
      </c>
      <c r="V1520">
        <f t="shared" si="443"/>
        <v>220</v>
      </c>
      <c r="W1520">
        <f t="shared" si="444"/>
        <v>234.59999999999945</v>
      </c>
      <c r="X1520" s="5">
        <f t="shared" si="445"/>
        <v>337.1</v>
      </c>
      <c r="Y1520">
        <f t="shared" si="446"/>
        <v>352.25000000000017</v>
      </c>
      <c r="Z1520">
        <f t="shared" si="447"/>
        <v>314.54999999999944</v>
      </c>
      <c r="AA1520">
        <f t="shared" si="448"/>
        <v>315.95</v>
      </c>
      <c r="AB1520">
        <f>IF(Z1520/X1520&lt;'model parameter'!$B$2,'model parameter'!$B$2,IF(Y1520/X1520&gt;'model parameter'!$B$1,'model parameter'!$B$1,AA1520/X1520))</f>
        <v>0.93725897359833865</v>
      </c>
      <c r="AC1520">
        <f t="shared" si="458"/>
        <v>75033.465232351984</v>
      </c>
      <c r="AD1520">
        <f t="shared" si="456"/>
        <v>24.377903901937561</v>
      </c>
      <c r="AF1520">
        <f t="shared" si="455"/>
        <v>0.93310590329278975</v>
      </c>
      <c r="AG1520">
        <f t="shared" si="449"/>
        <v>1.0449421536636017</v>
      </c>
      <c r="AH1520" s="14">
        <f t="shared" si="450"/>
        <v>25346.615264666849</v>
      </c>
      <c r="AI1520">
        <f t="shared" si="451"/>
        <v>23631.800409538897</v>
      </c>
      <c r="AJ1520" s="14">
        <f t="shared" si="452"/>
        <v>-1714.8148551279519</v>
      </c>
      <c r="AK1520" s="14">
        <f t="shared" si="457"/>
        <v>237550.2388019418</v>
      </c>
      <c r="AL1520">
        <f t="shared" si="453"/>
        <v>0.93234541033498852</v>
      </c>
      <c r="AM1520">
        <f t="shared" si="459"/>
        <v>0.72484088435955896</v>
      </c>
      <c r="AN1520" s="15">
        <f t="shared" si="454"/>
        <v>0</v>
      </c>
    </row>
    <row r="1521" spans="1:40" x14ac:dyDescent="0.25">
      <c r="A1521" s="2">
        <v>41824</v>
      </c>
      <c r="B1521" s="2">
        <v>41851</v>
      </c>
      <c r="C1521" t="s">
        <v>15</v>
      </c>
      <c r="D1521">
        <v>7600</v>
      </c>
      <c r="E1521">
        <v>87.7</v>
      </c>
      <c r="F1521">
        <v>117.85</v>
      </c>
      <c r="G1521">
        <v>77.099999999999994</v>
      </c>
      <c r="H1521">
        <v>79.650000000000006</v>
      </c>
      <c r="I1521" t="s">
        <v>16</v>
      </c>
      <c r="J1521">
        <v>226.85</v>
      </c>
      <c r="K1521">
        <v>266.25</v>
      </c>
      <c r="L1521">
        <v>194</v>
      </c>
      <c r="M1521">
        <v>257.89999999999998</v>
      </c>
      <c r="N1521">
        <v>7751.6</v>
      </c>
      <c r="O1521">
        <v>311.89999999999998</v>
      </c>
      <c r="P1521">
        <f>VLOOKUP($A1521,Sheet2!$A:$E,2,0)</f>
        <v>7718.1</v>
      </c>
      <c r="Q1521">
        <f>VLOOKUP($A1521,Sheet2!$A:$E,3,0)</f>
        <v>7758</v>
      </c>
      <c r="R1521">
        <f>VLOOKUP($A1521,Sheet2!$A:$E,4,0)</f>
        <v>7661.3</v>
      </c>
      <c r="S1521">
        <f>VLOOKUP($A1521,Sheet2!$A:$E,5,0)</f>
        <v>7751.6</v>
      </c>
      <c r="T1521">
        <f t="shared" si="441"/>
        <v>108.25</v>
      </c>
      <c r="U1521">
        <f t="shared" si="442"/>
        <v>117.85</v>
      </c>
      <c r="V1521">
        <f t="shared" si="443"/>
        <v>194</v>
      </c>
      <c r="W1521">
        <f t="shared" si="444"/>
        <v>235.10000000000036</v>
      </c>
      <c r="X1521" s="5">
        <f t="shared" si="445"/>
        <v>314.55</v>
      </c>
      <c r="Y1521">
        <f t="shared" si="446"/>
        <v>374.5</v>
      </c>
      <c r="Z1521">
        <f t="shared" si="447"/>
        <v>311.85000000000002</v>
      </c>
      <c r="AA1521">
        <f t="shared" si="448"/>
        <v>337.54999999999995</v>
      </c>
      <c r="AB1521">
        <f>IF(Z1521/X1521&lt;'model parameter'!$B$2,'model parameter'!$B$2,IF(Y1521/X1521&gt;'model parameter'!$B$1,'model parameter'!$B$1,AA1521/X1521))</f>
        <v>1.1100000000000001</v>
      </c>
      <c r="AC1521">
        <f t="shared" si="458"/>
        <v>83287.14640791071</v>
      </c>
      <c r="AD1521">
        <f t="shared" si="456"/>
        <v>24.48790390193756</v>
      </c>
      <c r="AF1521">
        <f t="shared" si="455"/>
        <v>0.99141630901287559</v>
      </c>
      <c r="AG1521">
        <f t="shared" si="449"/>
        <v>1.1905897313622635</v>
      </c>
      <c r="AH1521" s="14">
        <f t="shared" si="450"/>
        <v>23654.233796464425</v>
      </c>
      <c r="AI1521">
        <f t="shared" si="451"/>
        <v>26120.025197497831</v>
      </c>
      <c r="AJ1521" s="14">
        <f t="shared" si="452"/>
        <v>2465.7914010334061</v>
      </c>
      <c r="AK1521" s="14">
        <f t="shared" si="457"/>
        <v>240016.03020297521</v>
      </c>
      <c r="AL1521">
        <f t="shared" si="453"/>
        <v>1.1042431313671197</v>
      </c>
      <c r="AM1521">
        <f t="shared" si="459"/>
        <v>0.80040056788811165</v>
      </c>
      <c r="AN1521" s="15">
        <f t="shared" si="454"/>
        <v>0</v>
      </c>
    </row>
    <row r="1522" spans="1:40" x14ac:dyDescent="0.25">
      <c r="A1522" s="2">
        <v>41827</v>
      </c>
      <c r="B1522" s="2">
        <v>41851</v>
      </c>
      <c r="C1522" t="s">
        <v>15</v>
      </c>
      <c r="D1522">
        <v>7600</v>
      </c>
      <c r="E1522">
        <v>72</v>
      </c>
      <c r="F1522">
        <v>87.15</v>
      </c>
      <c r="G1522">
        <v>72</v>
      </c>
      <c r="H1522">
        <v>78.75</v>
      </c>
      <c r="I1522" t="s">
        <v>16</v>
      </c>
      <c r="J1522">
        <v>264.60000000000002</v>
      </c>
      <c r="K1522">
        <v>284</v>
      </c>
      <c r="L1522">
        <v>256.64999999999998</v>
      </c>
      <c r="M1522">
        <v>272.95</v>
      </c>
      <c r="N1522">
        <v>7787.15</v>
      </c>
      <c r="O1522">
        <v>311.89999999999998</v>
      </c>
      <c r="P1522">
        <f>VLOOKUP($A1522,Sheet2!$A:$E,2,0)</f>
        <v>7780.4</v>
      </c>
      <c r="Q1522">
        <f>VLOOKUP($A1522,Sheet2!$A:$E,3,0)</f>
        <v>7792</v>
      </c>
      <c r="R1522">
        <f>VLOOKUP($A1522,Sheet2!$A:$E,4,0)</f>
        <v>7755.1</v>
      </c>
      <c r="S1522">
        <f>VLOOKUP($A1522,Sheet2!$A:$E,5,0)</f>
        <v>7787.15</v>
      </c>
      <c r="T1522">
        <f t="shared" si="441"/>
        <v>92</v>
      </c>
      <c r="U1522">
        <f t="shared" si="442"/>
        <v>87.15</v>
      </c>
      <c r="V1522">
        <f t="shared" si="443"/>
        <v>256.64999999999998</v>
      </c>
      <c r="W1522">
        <f t="shared" si="444"/>
        <v>264</v>
      </c>
      <c r="X1522" s="5">
        <f t="shared" si="445"/>
        <v>336.6</v>
      </c>
      <c r="Y1522">
        <f t="shared" si="446"/>
        <v>376</v>
      </c>
      <c r="Z1522">
        <f t="shared" si="447"/>
        <v>336</v>
      </c>
      <c r="AA1522">
        <f t="shared" si="448"/>
        <v>351.7</v>
      </c>
      <c r="AB1522">
        <f>IF(Z1522/X1522&lt;'model parameter'!$B$2,'model parameter'!$B$2,IF(Y1522/X1522&gt;'model parameter'!$B$1,'model parameter'!$B$1,AA1522/X1522))</f>
        <v>1.1100000000000001</v>
      </c>
      <c r="AC1522">
        <f t="shared" si="458"/>
        <v>92448.732512780902</v>
      </c>
      <c r="AD1522">
        <f t="shared" si="456"/>
        <v>24.59790390193756</v>
      </c>
      <c r="AF1522">
        <f t="shared" si="455"/>
        <v>0.99821746880570406</v>
      </c>
      <c r="AG1522">
        <f t="shared" si="449"/>
        <v>1.1170528817587639</v>
      </c>
      <c r="AH1522" s="14">
        <f t="shared" si="450"/>
        <v>25309.0901766801</v>
      </c>
      <c r="AI1522">
        <f t="shared" si="451"/>
        <v>27954.351361190809</v>
      </c>
      <c r="AJ1522" s="14">
        <f t="shared" si="452"/>
        <v>2645.2611845107094</v>
      </c>
      <c r="AK1522" s="14">
        <f t="shared" si="457"/>
        <v>242661.29138748592</v>
      </c>
      <c r="AL1522">
        <f t="shared" si="453"/>
        <v>1.1045182251137602</v>
      </c>
      <c r="AM1522">
        <f t="shared" si="459"/>
        <v>0.8840570146238228</v>
      </c>
      <c r="AN1522" s="15">
        <f t="shared" si="454"/>
        <v>0</v>
      </c>
    </row>
    <row r="1523" spans="1:40" x14ac:dyDescent="0.25">
      <c r="A1523" s="2">
        <v>41828</v>
      </c>
      <c r="B1523" s="2">
        <v>41851</v>
      </c>
      <c r="C1523" t="s">
        <v>15</v>
      </c>
      <c r="D1523">
        <v>7600</v>
      </c>
      <c r="E1523">
        <v>74.95</v>
      </c>
      <c r="F1523">
        <v>139.94999999999999</v>
      </c>
      <c r="G1523">
        <v>73.75</v>
      </c>
      <c r="H1523">
        <v>127.05</v>
      </c>
      <c r="I1523" t="s">
        <v>16</v>
      </c>
      <c r="J1523">
        <v>281.95</v>
      </c>
      <c r="K1523">
        <v>284.3</v>
      </c>
      <c r="L1523">
        <v>151.4</v>
      </c>
      <c r="M1523">
        <v>170.9</v>
      </c>
      <c r="N1523">
        <v>7623.2</v>
      </c>
      <c r="O1523">
        <v>311.89999999999998</v>
      </c>
      <c r="P1523">
        <f>VLOOKUP($A1523,Sheet2!$A:$E,2,0)</f>
        <v>7804.05</v>
      </c>
      <c r="Q1523">
        <f>VLOOKUP($A1523,Sheet2!$A:$E,3,0)</f>
        <v>7808.85</v>
      </c>
      <c r="R1523">
        <f>VLOOKUP($A1523,Sheet2!$A:$E,4,0)</f>
        <v>7595.9</v>
      </c>
      <c r="S1523">
        <f>VLOOKUP($A1523,Sheet2!$A:$E,5,0)</f>
        <v>7623.2</v>
      </c>
      <c r="T1523">
        <f t="shared" si="441"/>
        <v>75.449999999999818</v>
      </c>
      <c r="U1523">
        <f t="shared" si="442"/>
        <v>139.94999999999999</v>
      </c>
      <c r="V1523">
        <f t="shared" si="443"/>
        <v>151.4</v>
      </c>
      <c r="W1523">
        <f t="shared" si="444"/>
        <v>282.60000000000036</v>
      </c>
      <c r="X1523" s="5">
        <f t="shared" si="445"/>
        <v>356.9</v>
      </c>
      <c r="Y1523">
        <f t="shared" si="446"/>
        <v>359.74999999999983</v>
      </c>
      <c r="Z1523">
        <f t="shared" si="447"/>
        <v>291.35000000000002</v>
      </c>
      <c r="AA1523">
        <f t="shared" si="448"/>
        <v>297.95</v>
      </c>
      <c r="AB1523">
        <f>IF(Z1523/X1523&lt;'model parameter'!$B$2,'model parameter'!$B$2,IF(Y1523/X1523&gt;'model parameter'!$B$1,'model parameter'!$B$1,AA1523/X1523))</f>
        <v>0.83482768282432052</v>
      </c>
      <c r="AC1523">
        <f t="shared" si="458"/>
        <v>77178.761143690295</v>
      </c>
      <c r="AD1523">
        <f t="shared" si="456"/>
        <v>24.432731584761882</v>
      </c>
      <c r="AF1523">
        <f t="shared" si="455"/>
        <v>0.81633510787335395</v>
      </c>
      <c r="AG1523">
        <f t="shared" si="449"/>
        <v>1.0079854300924624</v>
      </c>
      <c r="AH1523" s="14">
        <f t="shared" si="450"/>
        <v>26832.608748942148</v>
      </c>
      <c r="AI1523">
        <f t="shared" si="451"/>
        <v>22282.783190422899</v>
      </c>
      <c r="AJ1523" s="14">
        <f t="shared" si="452"/>
        <v>-4549.8255585192492</v>
      </c>
      <c r="AK1523" s="14">
        <f t="shared" si="457"/>
        <v>238111.46582896667</v>
      </c>
      <c r="AL1523">
        <f t="shared" si="453"/>
        <v>0.83043670479119469</v>
      </c>
      <c r="AM1523">
        <f t="shared" si="459"/>
        <v>0.7341533940717484</v>
      </c>
      <c r="AN1523" s="15">
        <f t="shared" si="454"/>
        <v>0</v>
      </c>
    </row>
    <row r="1524" spans="1:40" x14ac:dyDescent="0.25">
      <c r="A1524" s="2">
        <v>41829</v>
      </c>
      <c r="B1524" s="2">
        <v>41851</v>
      </c>
      <c r="C1524" t="s">
        <v>15</v>
      </c>
      <c r="D1524">
        <v>7600</v>
      </c>
      <c r="E1524">
        <v>124</v>
      </c>
      <c r="F1524">
        <v>162.4</v>
      </c>
      <c r="G1524">
        <v>111</v>
      </c>
      <c r="H1524">
        <v>137.05000000000001</v>
      </c>
      <c r="I1524" t="s">
        <v>16</v>
      </c>
      <c r="J1524">
        <v>170</v>
      </c>
      <c r="K1524">
        <v>184.7</v>
      </c>
      <c r="L1524">
        <v>123</v>
      </c>
      <c r="M1524">
        <v>136.94999999999999</v>
      </c>
      <c r="N1524">
        <v>7585</v>
      </c>
      <c r="O1524">
        <v>311.89999999999998</v>
      </c>
      <c r="P1524">
        <f>VLOOKUP($A1524,Sheet2!$A:$E,2,0)</f>
        <v>7637.95</v>
      </c>
      <c r="Q1524">
        <f>VLOOKUP($A1524,Sheet2!$A:$E,3,0)</f>
        <v>7650.1</v>
      </c>
      <c r="R1524">
        <f>VLOOKUP($A1524,Sheet2!$A:$E,4,0)</f>
        <v>7551.65</v>
      </c>
      <c r="S1524">
        <f>VLOOKUP($A1524,Sheet2!$A:$E,5,0)</f>
        <v>7585</v>
      </c>
      <c r="T1524">
        <f t="shared" si="441"/>
        <v>134.59999999999945</v>
      </c>
      <c r="U1524">
        <f t="shared" si="442"/>
        <v>162.4</v>
      </c>
      <c r="V1524">
        <f t="shared" si="443"/>
        <v>123</v>
      </c>
      <c r="W1524">
        <f t="shared" si="444"/>
        <v>161.10000000000036</v>
      </c>
      <c r="X1524" s="5">
        <f t="shared" si="445"/>
        <v>294</v>
      </c>
      <c r="Y1524">
        <f t="shared" si="446"/>
        <v>319.29999999999944</v>
      </c>
      <c r="Z1524">
        <f t="shared" si="447"/>
        <v>272.10000000000036</v>
      </c>
      <c r="AA1524">
        <f t="shared" si="448"/>
        <v>274</v>
      </c>
      <c r="AB1524">
        <f>IF(Z1524/X1524&lt;'model parameter'!$B$2,'model parameter'!$B$2,IF(Y1524/X1524&gt;'model parameter'!$B$1,'model parameter'!$B$1,AA1524/X1524))</f>
        <v>0.93197278911564629</v>
      </c>
      <c r="AC1524">
        <f t="shared" si="458"/>
        <v>71928.505283575316</v>
      </c>
      <c r="AD1524">
        <f t="shared" si="456"/>
        <v>24.36470437387753</v>
      </c>
      <c r="AF1524">
        <f t="shared" si="455"/>
        <v>0.92551020408163387</v>
      </c>
      <c r="AG1524">
        <f t="shared" si="449"/>
        <v>1.0860544217687056</v>
      </c>
      <c r="AH1524" s="14">
        <f t="shared" si="450"/>
        <v>22111.952680209</v>
      </c>
      <c r="AI1524">
        <f t="shared" si="451"/>
        <v>20487.840834987997</v>
      </c>
      <c r="AJ1524" s="14">
        <f t="shared" si="452"/>
        <v>-1624.111845221003</v>
      </c>
      <c r="AK1524" s="14">
        <f t="shared" si="457"/>
        <v>236487.35398374568</v>
      </c>
      <c r="AL1524">
        <f t="shared" si="453"/>
        <v>0.92655050104757852</v>
      </c>
      <c r="AM1524">
        <f t="shared" si="459"/>
        <v>0.68023019512295879</v>
      </c>
      <c r="AN1524" s="15">
        <f t="shared" si="454"/>
        <v>0</v>
      </c>
    </row>
    <row r="1525" spans="1:40" s="9" customFormat="1" x14ac:dyDescent="0.25">
      <c r="A1525" s="7">
        <v>41830</v>
      </c>
      <c r="B1525" s="7">
        <v>41851</v>
      </c>
      <c r="C1525" t="s">
        <v>15</v>
      </c>
      <c r="D1525">
        <v>7600</v>
      </c>
      <c r="E1525">
        <v>133.25</v>
      </c>
      <c r="F1525">
        <v>188</v>
      </c>
      <c r="G1525">
        <v>53.1</v>
      </c>
      <c r="H1525">
        <v>121.2</v>
      </c>
      <c r="I1525" t="s">
        <v>16</v>
      </c>
      <c r="J1525">
        <v>140</v>
      </c>
      <c r="K1525">
        <v>204.95</v>
      </c>
      <c r="L1525">
        <v>80</v>
      </c>
      <c r="M1525">
        <v>95.45</v>
      </c>
      <c r="N1525">
        <v>7567.75</v>
      </c>
      <c r="O1525">
        <v>311.89999999999998</v>
      </c>
      <c r="P1525">
        <f>VLOOKUP($A1525,Sheet2!$A:$E,2,0)</f>
        <v>7589.5</v>
      </c>
      <c r="Q1525">
        <f>VLOOKUP($A1525,Sheet2!$A:$E,3,0)</f>
        <v>7731.05</v>
      </c>
      <c r="R1525">
        <f>VLOOKUP($A1525,Sheet2!$A:$E,4,0)</f>
        <v>7479.05</v>
      </c>
      <c r="S1525">
        <f>VLOOKUP($A1525,Sheet2!$A:$E,5,0)</f>
        <v>7567.75</v>
      </c>
      <c r="T1525">
        <f t="shared" si="441"/>
        <v>73.899999999999636</v>
      </c>
      <c r="U1525">
        <f t="shared" si="442"/>
        <v>188</v>
      </c>
      <c r="V1525">
        <f t="shared" si="443"/>
        <v>80</v>
      </c>
      <c r="W1525">
        <f t="shared" si="444"/>
        <v>184.15000000000055</v>
      </c>
      <c r="X1525" s="8">
        <f t="shared" si="445"/>
        <v>273.25</v>
      </c>
      <c r="Y1525" s="9">
        <f t="shared" si="446"/>
        <v>278.84999999999962</v>
      </c>
      <c r="Z1525" s="9">
        <f t="shared" si="447"/>
        <v>216.65</v>
      </c>
      <c r="AA1525" s="9">
        <f t="shared" si="448"/>
        <v>216.65</v>
      </c>
      <c r="AB1525">
        <f>IF(Z1525/X1525&lt;'model parameter'!$B$2,'model parameter'!$B$2,IF(Y1525/X1525&gt;'model parameter'!$B$1,'model parameter'!$B$1,AA1525/X1525))</f>
        <v>0.79286367795059476</v>
      </c>
      <c r="AC1525" s="9">
        <f t="shared" si="458"/>
        <v>57029.499248624314</v>
      </c>
      <c r="AD1525">
        <f t="shared" si="456"/>
        <v>24.157568051828125</v>
      </c>
      <c r="AE1525" s="9">
        <f>WEEKDAY(A1525)</f>
        <v>5</v>
      </c>
      <c r="AF1525">
        <f t="shared" si="455"/>
        <v>0.79286367795059476</v>
      </c>
      <c r="AG1525">
        <f t="shared" si="449"/>
        <v>1.0204940530649576</v>
      </c>
      <c r="AH1525" s="14">
        <f t="shared" si="450"/>
        <v>20554.661528758872</v>
      </c>
      <c r="AI1525">
        <f t="shared" si="451"/>
        <v>16189.722084082299</v>
      </c>
      <c r="AJ1525" s="14">
        <f t="shared" si="452"/>
        <v>-4364.9394446765727</v>
      </c>
      <c r="AK1525" s="14">
        <f t="shared" si="457"/>
        <v>232122.41453906911</v>
      </c>
      <c r="AL1525">
        <f t="shared" si="453"/>
        <v>0.78764235847087982</v>
      </c>
      <c r="AM1525" s="9">
        <f t="shared" si="459"/>
        <v>0.53577811518975405</v>
      </c>
      <c r="AN1525" s="15">
        <f t="shared" si="454"/>
        <v>0</v>
      </c>
    </row>
    <row r="1526" spans="1:40" x14ac:dyDescent="0.25">
      <c r="A1526" s="2">
        <v>41831</v>
      </c>
      <c r="B1526" s="2">
        <v>41851</v>
      </c>
      <c r="C1526" t="s">
        <v>15</v>
      </c>
      <c r="D1526">
        <v>7600</v>
      </c>
      <c r="E1526">
        <v>121.5</v>
      </c>
      <c r="F1526">
        <v>180.95</v>
      </c>
      <c r="G1526">
        <v>82.7</v>
      </c>
      <c r="H1526">
        <v>170.15</v>
      </c>
      <c r="I1526" t="s">
        <v>16</v>
      </c>
      <c r="J1526">
        <v>96.8</v>
      </c>
      <c r="K1526">
        <v>124</v>
      </c>
      <c r="L1526">
        <v>47.75</v>
      </c>
      <c r="M1526">
        <v>52.25</v>
      </c>
      <c r="N1526">
        <v>7459.6</v>
      </c>
      <c r="O1526">
        <v>311.89999999999998</v>
      </c>
      <c r="P1526">
        <f>VLOOKUP($A1526,Sheet2!$A:$E,2,0)</f>
        <v>7584.1</v>
      </c>
      <c r="Q1526">
        <f>VLOOKUP($A1526,Sheet2!$A:$E,3,0)</f>
        <v>7625.85</v>
      </c>
      <c r="R1526">
        <f>VLOOKUP($A1526,Sheet2!$A:$E,4,0)</f>
        <v>7447.2</v>
      </c>
      <c r="S1526">
        <f>VLOOKUP($A1526,Sheet2!$A:$E,5,0)</f>
        <v>7459.6</v>
      </c>
      <c r="T1526">
        <f t="shared" si="441"/>
        <v>98.149999999999636</v>
      </c>
      <c r="U1526">
        <f t="shared" si="442"/>
        <v>180.95</v>
      </c>
      <c r="V1526">
        <f t="shared" si="443"/>
        <v>47.75</v>
      </c>
      <c r="W1526">
        <f t="shared" si="444"/>
        <v>108.55000000000018</v>
      </c>
      <c r="X1526" s="5">
        <f t="shared" si="445"/>
        <v>218.3</v>
      </c>
      <c r="Y1526">
        <f t="shared" si="446"/>
        <v>228.7</v>
      </c>
      <c r="Z1526">
        <f t="shared" si="447"/>
        <v>191.25000000000017</v>
      </c>
      <c r="AA1526">
        <f t="shared" si="448"/>
        <v>222.4</v>
      </c>
      <c r="AB1526">
        <f>IF(Z1526/X1526&lt;'model parameter'!$B$2,'model parameter'!$B$2,IF(Y1526/X1526&gt;'model parameter'!$B$1,'model parameter'!$B$1,AA1526/X1526))</f>
        <v>1.0187814933577646</v>
      </c>
      <c r="AC1526">
        <f t="shared" si="458"/>
        <v>58100.598409958991</v>
      </c>
      <c r="AD1526">
        <f t="shared" si="456"/>
        <v>24.176349545185889</v>
      </c>
      <c r="AF1526">
        <f t="shared" si="455"/>
        <v>0.8760879523591395</v>
      </c>
      <c r="AG1526">
        <f t="shared" si="449"/>
        <v>1.0476408612001831</v>
      </c>
      <c r="AH1526" s="14">
        <f t="shared" si="450"/>
        <v>16430.65435901505</v>
      </c>
      <c r="AI1526">
        <f t="shared" si="451"/>
        <v>16620.6581401888</v>
      </c>
      <c r="AJ1526" s="14">
        <f t="shared" si="452"/>
        <v>190.0037811737493</v>
      </c>
      <c r="AK1526" s="14">
        <f t="shared" si="457"/>
        <v>232312.41832024287</v>
      </c>
      <c r="AL1526">
        <f t="shared" si="453"/>
        <v>1.0115639813863835</v>
      </c>
      <c r="AM1526">
        <f t="shared" si="459"/>
        <v>0.54197384334104004</v>
      </c>
      <c r="AN1526" s="15">
        <f t="shared" si="454"/>
        <v>0</v>
      </c>
    </row>
    <row r="1527" spans="1:40" x14ac:dyDescent="0.25">
      <c r="A1527" s="2">
        <v>41834</v>
      </c>
      <c r="B1527" s="2">
        <v>41851</v>
      </c>
      <c r="C1527" t="s">
        <v>15</v>
      </c>
      <c r="D1527">
        <v>7600</v>
      </c>
      <c r="E1527">
        <v>168.6</v>
      </c>
      <c r="F1527">
        <v>190</v>
      </c>
      <c r="G1527">
        <v>144.6</v>
      </c>
      <c r="H1527">
        <v>164.15</v>
      </c>
      <c r="I1527" t="s">
        <v>16</v>
      </c>
      <c r="J1527">
        <v>45.15</v>
      </c>
      <c r="K1527">
        <v>58</v>
      </c>
      <c r="L1527">
        <v>38</v>
      </c>
      <c r="M1527">
        <v>42.9</v>
      </c>
      <c r="N1527">
        <v>7454.15</v>
      </c>
      <c r="O1527">
        <v>311.89999999999998</v>
      </c>
      <c r="P1527">
        <f>VLOOKUP($A1527,Sheet2!$A:$E,2,0)</f>
        <v>7469</v>
      </c>
      <c r="Q1527">
        <f>VLOOKUP($A1527,Sheet2!$A:$E,3,0)</f>
        <v>7478.45</v>
      </c>
      <c r="R1527">
        <f>VLOOKUP($A1527,Sheet2!$A:$E,4,0)</f>
        <v>7422.15</v>
      </c>
      <c r="S1527">
        <f>VLOOKUP($A1527,Sheet2!$A:$E,5,0)</f>
        <v>7454.15</v>
      </c>
      <c r="T1527">
        <f t="shared" si="441"/>
        <v>179.55000000000018</v>
      </c>
      <c r="U1527">
        <f t="shared" si="442"/>
        <v>190</v>
      </c>
      <c r="V1527">
        <f t="shared" si="443"/>
        <v>38</v>
      </c>
      <c r="W1527">
        <f t="shared" si="444"/>
        <v>23.050000000000182</v>
      </c>
      <c r="X1527" s="5">
        <f t="shared" si="445"/>
        <v>213.75</v>
      </c>
      <c r="Y1527">
        <f t="shared" si="446"/>
        <v>237.55000000000018</v>
      </c>
      <c r="Z1527">
        <f t="shared" si="447"/>
        <v>167.65000000000018</v>
      </c>
      <c r="AA1527">
        <f t="shared" si="448"/>
        <v>207.05</v>
      </c>
      <c r="AB1527">
        <f>IF(Z1527/X1527&lt;'model parameter'!$B$2,'model parameter'!$B$2,IF(Y1527/X1527&gt;'model parameter'!$B$1,'model parameter'!$B$1,AA1527/X1527))</f>
        <v>1.1100000000000001</v>
      </c>
      <c r="AC1527">
        <f t="shared" si="458"/>
        <v>64491.664235054486</v>
      </c>
      <c r="AD1527">
        <f t="shared" si="456"/>
        <v>24.286349545185889</v>
      </c>
      <c r="AF1527">
        <f t="shared" si="455"/>
        <v>0.78432748538011776</v>
      </c>
      <c r="AG1527">
        <f t="shared" si="449"/>
        <v>1.1113450292397669</v>
      </c>
      <c r="AH1527" s="14">
        <f t="shared" si="450"/>
        <v>16089.176058335623</v>
      </c>
      <c r="AI1527">
        <f t="shared" si="451"/>
        <v>17734.534163472774</v>
      </c>
      <c r="AJ1527" s="14">
        <f t="shared" si="452"/>
        <v>1645.3581051371511</v>
      </c>
      <c r="AK1527" s="14">
        <f t="shared" si="457"/>
        <v>233957.77642538003</v>
      </c>
      <c r="AL1527">
        <f t="shared" si="453"/>
        <v>1.1022649077349558</v>
      </c>
      <c r="AM1527">
        <f t="shared" si="459"/>
        <v>0.5973987484250709</v>
      </c>
      <c r="AN1527" s="15">
        <f t="shared" si="454"/>
        <v>1</v>
      </c>
    </row>
    <row r="1528" spans="1:40" x14ac:dyDescent="0.25">
      <c r="A1528" s="2">
        <v>41835</v>
      </c>
      <c r="B1528" s="2">
        <v>41851</v>
      </c>
      <c r="C1528" t="s">
        <v>15</v>
      </c>
      <c r="D1528">
        <v>7600</v>
      </c>
      <c r="E1528">
        <v>143.30000000000001</v>
      </c>
      <c r="F1528">
        <v>167.9</v>
      </c>
      <c r="G1528">
        <v>111.6</v>
      </c>
      <c r="H1528">
        <v>117.45</v>
      </c>
      <c r="I1528" t="s">
        <v>16</v>
      </c>
      <c r="J1528">
        <v>49.9</v>
      </c>
      <c r="K1528">
        <v>60.5</v>
      </c>
      <c r="L1528">
        <v>37.049999999999997</v>
      </c>
      <c r="M1528">
        <v>56.4</v>
      </c>
      <c r="N1528">
        <v>7526.65</v>
      </c>
      <c r="O1528">
        <v>311.89999999999998</v>
      </c>
      <c r="P1528">
        <f>VLOOKUP($A1528,Sheet2!$A:$E,2,0)</f>
        <v>7491.3</v>
      </c>
      <c r="Q1528">
        <f>VLOOKUP($A1528,Sheet2!$A:$E,3,0)</f>
        <v>7534.9</v>
      </c>
      <c r="R1528">
        <f>VLOOKUP($A1528,Sheet2!$A:$E,4,0)</f>
        <v>7459.15</v>
      </c>
      <c r="S1528">
        <f>VLOOKUP($A1528,Sheet2!$A:$E,5,0)</f>
        <v>7526.65</v>
      </c>
      <c r="T1528">
        <f t="shared" si="441"/>
        <v>125.60000000000036</v>
      </c>
      <c r="U1528">
        <f t="shared" si="442"/>
        <v>167.9</v>
      </c>
      <c r="V1528">
        <f t="shared" si="443"/>
        <v>37.049999999999997</v>
      </c>
      <c r="W1528">
        <f t="shared" si="444"/>
        <v>46.5</v>
      </c>
      <c r="X1528" s="5">
        <f t="shared" si="445"/>
        <v>193.20000000000002</v>
      </c>
      <c r="Y1528">
        <f t="shared" si="446"/>
        <v>204.95</v>
      </c>
      <c r="Z1528">
        <f t="shared" si="447"/>
        <v>158.1</v>
      </c>
      <c r="AA1528">
        <f t="shared" si="448"/>
        <v>173.85</v>
      </c>
      <c r="AB1528">
        <f>IF(Z1528/X1528&lt;'model parameter'!$B$2,'model parameter'!$B$2,IF(Y1528/X1528&gt;'model parameter'!$B$1,'model parameter'!$B$1,AA1528/X1528))</f>
        <v>0.89984472049689435</v>
      </c>
      <c r="AC1528">
        <f t="shared" si="458"/>
        <v>58032.483577972162</v>
      </c>
      <c r="AD1528">
        <f t="shared" si="456"/>
        <v>24.186194265682783</v>
      </c>
      <c r="AF1528">
        <f t="shared" si="455"/>
        <v>0.81832298136645953</v>
      </c>
      <c r="AG1528">
        <f t="shared" si="449"/>
        <v>1.0608178053830226</v>
      </c>
      <c r="AH1528" s="14">
        <f t="shared" si="450"/>
        <v>14546.894942080202</v>
      </c>
      <c r="AI1528">
        <f t="shared" si="451"/>
        <v>12982.0589186287</v>
      </c>
      <c r="AJ1528" s="14">
        <f t="shared" si="452"/>
        <v>-1564.8360234515021</v>
      </c>
      <c r="AK1528" s="14">
        <f t="shared" si="457"/>
        <v>232392.94040192853</v>
      </c>
      <c r="AL1528">
        <f t="shared" si="453"/>
        <v>0.89242817593156198</v>
      </c>
      <c r="AM1528">
        <f t="shared" si="459"/>
        <v>0.53313547536078409</v>
      </c>
      <c r="AN1528" s="15">
        <f t="shared" si="454"/>
        <v>0</v>
      </c>
    </row>
    <row r="1529" spans="1:40" x14ac:dyDescent="0.25">
      <c r="A1529" s="2">
        <v>41836</v>
      </c>
      <c r="B1529" s="2">
        <v>41851</v>
      </c>
      <c r="C1529" t="s">
        <v>15</v>
      </c>
      <c r="D1529">
        <v>7600</v>
      </c>
      <c r="E1529">
        <v>100.1</v>
      </c>
      <c r="F1529">
        <v>120.35</v>
      </c>
      <c r="G1529">
        <v>55.55</v>
      </c>
      <c r="H1529">
        <v>63.9</v>
      </c>
      <c r="I1529" t="s">
        <v>16</v>
      </c>
      <c r="J1529">
        <v>64.400000000000006</v>
      </c>
      <c r="K1529">
        <v>115</v>
      </c>
      <c r="L1529">
        <v>54</v>
      </c>
      <c r="M1529">
        <v>102.3</v>
      </c>
      <c r="N1529">
        <v>7624.4</v>
      </c>
      <c r="O1529">
        <v>311.89999999999998</v>
      </c>
      <c r="P1529">
        <f>VLOOKUP($A1529,Sheet2!$A:$E,2,0)</f>
        <v>7564.15</v>
      </c>
      <c r="Q1529">
        <f>VLOOKUP($A1529,Sheet2!$A:$E,3,0)</f>
        <v>7640.1</v>
      </c>
      <c r="R1529">
        <f>VLOOKUP($A1529,Sheet2!$A:$E,4,0)</f>
        <v>7532.45</v>
      </c>
      <c r="S1529">
        <f>VLOOKUP($A1529,Sheet2!$A:$E,5,0)</f>
        <v>7624.4</v>
      </c>
      <c r="T1529">
        <f t="shared" si="441"/>
        <v>74.899999999999636</v>
      </c>
      <c r="U1529">
        <f t="shared" si="442"/>
        <v>120.35</v>
      </c>
      <c r="V1529">
        <f t="shared" si="443"/>
        <v>54</v>
      </c>
      <c r="W1529">
        <f t="shared" si="444"/>
        <v>95.650000000000546</v>
      </c>
      <c r="X1529" s="5">
        <f t="shared" si="445"/>
        <v>164.5</v>
      </c>
      <c r="Y1529">
        <f t="shared" si="446"/>
        <v>189.89999999999964</v>
      </c>
      <c r="Z1529">
        <f t="shared" si="447"/>
        <v>151.20000000000056</v>
      </c>
      <c r="AA1529">
        <f t="shared" si="448"/>
        <v>166.2</v>
      </c>
      <c r="AB1529">
        <f>IF(Z1529/X1529&lt;'model parameter'!$B$2,'model parameter'!$B$2,IF(Y1529/X1529&gt;'model parameter'!$B$1,'model parameter'!$B$1,AA1529/X1529))</f>
        <v>1.1100000000000001</v>
      </c>
      <c r="AC1529">
        <f t="shared" si="458"/>
        <v>64416.056771549105</v>
      </c>
      <c r="AD1529">
        <f t="shared" si="456"/>
        <v>24.296194265682782</v>
      </c>
      <c r="AF1529">
        <f t="shared" si="455"/>
        <v>0.9191489361702162</v>
      </c>
      <c r="AG1529">
        <f t="shared" si="449"/>
        <v>1.1544072948328246</v>
      </c>
      <c r="AH1529" s="14">
        <f t="shared" si="450"/>
        <v>12392.954891640749</v>
      </c>
      <c r="AI1529">
        <f t="shared" si="451"/>
        <v>13637.456450915892</v>
      </c>
      <c r="AJ1529" s="14">
        <f t="shared" si="452"/>
        <v>1244.5015592751424</v>
      </c>
      <c r="AK1529" s="14">
        <f t="shared" si="457"/>
        <v>233637.44196120367</v>
      </c>
      <c r="AL1529">
        <f t="shared" si="453"/>
        <v>1.1004200830356108</v>
      </c>
      <c r="AM1529">
        <f t="shared" si="459"/>
        <v>0.58667298406574386</v>
      </c>
      <c r="AN1529" s="15">
        <f t="shared" si="454"/>
        <v>0</v>
      </c>
    </row>
    <row r="1530" spans="1:40" x14ac:dyDescent="0.25">
      <c r="A1530" s="2">
        <v>41837</v>
      </c>
      <c r="B1530" s="2">
        <v>41851</v>
      </c>
      <c r="C1530" t="s">
        <v>15</v>
      </c>
      <c r="D1530">
        <v>7600</v>
      </c>
      <c r="E1530">
        <v>60.05</v>
      </c>
      <c r="F1530">
        <v>68.3</v>
      </c>
      <c r="G1530">
        <v>50.3</v>
      </c>
      <c r="H1530">
        <v>55.15</v>
      </c>
      <c r="I1530" t="s">
        <v>16</v>
      </c>
      <c r="J1530">
        <v>99</v>
      </c>
      <c r="K1530">
        <v>122</v>
      </c>
      <c r="L1530">
        <v>94.6</v>
      </c>
      <c r="M1530">
        <v>111.85</v>
      </c>
      <c r="N1530">
        <v>7640.45</v>
      </c>
      <c r="O1530">
        <v>311.89999999999998</v>
      </c>
      <c r="P1530">
        <f>VLOOKUP($A1530,Sheet2!$A:$E,2,0)</f>
        <v>7612.7</v>
      </c>
      <c r="Q1530">
        <f>VLOOKUP($A1530,Sheet2!$A:$E,3,0)</f>
        <v>7655.65</v>
      </c>
      <c r="R1530">
        <f>VLOOKUP($A1530,Sheet2!$A:$E,4,0)</f>
        <v>7612.7</v>
      </c>
      <c r="S1530">
        <f>VLOOKUP($A1530,Sheet2!$A:$E,5,0)</f>
        <v>7640.45</v>
      </c>
      <c r="T1530">
        <f t="shared" si="441"/>
        <v>66.350000000000364</v>
      </c>
      <c r="U1530">
        <f t="shared" si="442"/>
        <v>68.3</v>
      </c>
      <c r="V1530">
        <f t="shared" si="443"/>
        <v>94.6</v>
      </c>
      <c r="W1530">
        <f t="shared" si="444"/>
        <v>105.94999999999982</v>
      </c>
      <c r="X1530" s="5">
        <f t="shared" si="445"/>
        <v>159.05000000000001</v>
      </c>
      <c r="Y1530">
        <f t="shared" si="446"/>
        <v>188.35000000000036</v>
      </c>
      <c r="Z1530">
        <f t="shared" si="447"/>
        <v>156.24999999999983</v>
      </c>
      <c r="AA1530">
        <f t="shared" si="448"/>
        <v>167</v>
      </c>
      <c r="AB1530">
        <f>IF(Z1530/X1530&lt;'model parameter'!$B$2,'model parameter'!$B$2,IF(Y1530/X1530&gt;'model parameter'!$B$1,'model parameter'!$B$1,AA1530/X1530))</f>
        <v>1.1100000000000001</v>
      </c>
      <c r="AC1530">
        <f t="shared" si="458"/>
        <v>71501.823016419512</v>
      </c>
      <c r="AD1530">
        <f t="shared" si="456"/>
        <v>24.406194265682782</v>
      </c>
      <c r="AF1530">
        <f t="shared" si="455"/>
        <v>0.98239547312165876</v>
      </c>
      <c r="AG1530">
        <f t="shared" si="449"/>
        <v>1.1842187991197759</v>
      </c>
      <c r="AH1530" s="14">
        <f t="shared" si="450"/>
        <v>11983.931432585176</v>
      </c>
      <c r="AI1530">
        <f t="shared" si="451"/>
        <v>13184.074247191322</v>
      </c>
      <c r="AJ1530" s="14">
        <f t="shared" si="452"/>
        <v>1200.1428146061462</v>
      </c>
      <c r="AK1530" s="14">
        <f t="shared" si="457"/>
        <v>234837.58477580981</v>
      </c>
      <c r="AL1530">
        <f t="shared" si="453"/>
        <v>1.1001460014484787</v>
      </c>
      <c r="AM1530">
        <f t="shared" si="459"/>
        <v>0.64542593757777522</v>
      </c>
      <c r="AN1530" s="15">
        <f t="shared" si="454"/>
        <v>0</v>
      </c>
    </row>
    <row r="1531" spans="1:40" x14ac:dyDescent="0.25">
      <c r="A1531" s="2">
        <v>41838</v>
      </c>
      <c r="B1531" s="2">
        <v>41851</v>
      </c>
      <c r="C1531" t="s">
        <v>15</v>
      </c>
      <c r="D1531">
        <v>7600</v>
      </c>
      <c r="E1531">
        <v>61</v>
      </c>
      <c r="F1531">
        <v>82</v>
      </c>
      <c r="G1531">
        <v>42.25</v>
      </c>
      <c r="H1531">
        <v>49.05</v>
      </c>
      <c r="I1531" t="s">
        <v>16</v>
      </c>
      <c r="J1531">
        <v>93.5</v>
      </c>
      <c r="K1531">
        <v>130.80000000000001</v>
      </c>
      <c r="L1531">
        <v>74.2</v>
      </c>
      <c r="M1531">
        <v>117.05</v>
      </c>
      <c r="N1531">
        <v>7663.9</v>
      </c>
      <c r="O1531">
        <v>311.89999999999998</v>
      </c>
      <c r="P1531">
        <f>VLOOKUP($A1531,Sheet2!$A:$E,2,0)</f>
        <v>7630.25</v>
      </c>
      <c r="Q1531">
        <f>VLOOKUP($A1531,Sheet2!$A:$E,3,0)</f>
        <v>7685</v>
      </c>
      <c r="R1531">
        <f>VLOOKUP($A1531,Sheet2!$A:$E,4,0)</f>
        <v>7595.5</v>
      </c>
      <c r="S1531">
        <f>VLOOKUP($A1531,Sheet2!$A:$E,5,0)</f>
        <v>7663.9</v>
      </c>
      <c r="T1531">
        <f t="shared" si="441"/>
        <v>45.800000000000182</v>
      </c>
      <c r="U1531">
        <f t="shared" si="442"/>
        <v>78.699999999999818</v>
      </c>
      <c r="V1531">
        <f t="shared" si="443"/>
        <v>77.5</v>
      </c>
      <c r="W1531">
        <f t="shared" si="444"/>
        <v>127.25</v>
      </c>
      <c r="X1531" s="5">
        <f t="shared" si="445"/>
        <v>154.5</v>
      </c>
      <c r="Y1531">
        <f t="shared" si="446"/>
        <v>176.60000000000019</v>
      </c>
      <c r="Z1531">
        <f t="shared" si="447"/>
        <v>152.89999999999981</v>
      </c>
      <c r="AA1531">
        <f t="shared" si="448"/>
        <v>166.1</v>
      </c>
      <c r="AB1531">
        <f>IF(Z1531/X1531&lt;'model parameter'!$B$2,'model parameter'!$B$2,IF(Y1531/X1531&gt;'model parameter'!$B$1,'model parameter'!$B$1,AA1531/X1531))</f>
        <v>1.1100000000000001</v>
      </c>
      <c r="AC1531">
        <f t="shared" si="458"/>
        <v>79367.023548225668</v>
      </c>
      <c r="AD1531">
        <f t="shared" si="456"/>
        <v>24.516194265682781</v>
      </c>
      <c r="AF1531">
        <f t="shared" si="455"/>
        <v>0.98964401294498261</v>
      </c>
      <c r="AG1531">
        <f t="shared" si="449"/>
        <v>1.1430420711974123</v>
      </c>
      <c r="AH1531" s="14">
        <f t="shared" si="450"/>
        <v>11642.45313190575</v>
      </c>
      <c r="AI1531">
        <f t="shared" si="451"/>
        <v>12805.562499127689</v>
      </c>
      <c r="AJ1531" s="14">
        <f t="shared" si="452"/>
        <v>1163.1093672219395</v>
      </c>
      <c r="AK1531" s="14">
        <f t="shared" si="457"/>
        <v>236000.69414303175</v>
      </c>
      <c r="AL1531">
        <f t="shared" si="453"/>
        <v>1.0999024307028968</v>
      </c>
      <c r="AM1531">
        <f t="shared" si="459"/>
        <v>0.70990555758049112</v>
      </c>
      <c r="AN1531" s="15">
        <f t="shared" si="454"/>
        <v>0</v>
      </c>
    </row>
    <row r="1532" spans="1:40" x14ac:dyDescent="0.25">
      <c r="A1532" s="2">
        <v>41841</v>
      </c>
      <c r="B1532" s="2">
        <v>41851</v>
      </c>
      <c r="C1532" t="s">
        <v>15</v>
      </c>
      <c r="D1532">
        <v>7600</v>
      </c>
      <c r="E1532">
        <v>35.35</v>
      </c>
      <c r="F1532">
        <v>41</v>
      </c>
      <c r="G1532">
        <v>30.35</v>
      </c>
      <c r="H1532">
        <v>34.700000000000003</v>
      </c>
      <c r="I1532" t="s">
        <v>16</v>
      </c>
      <c r="J1532">
        <v>124.8</v>
      </c>
      <c r="K1532">
        <v>146</v>
      </c>
      <c r="L1532">
        <v>113</v>
      </c>
      <c r="M1532">
        <v>119.05</v>
      </c>
      <c r="N1532">
        <v>7684.2</v>
      </c>
      <c r="O1532">
        <v>311.89999999999998</v>
      </c>
      <c r="P1532">
        <f>VLOOKUP($A1532,Sheet2!$A:$E,2,0)</f>
        <v>7701.65</v>
      </c>
      <c r="Q1532">
        <f>VLOOKUP($A1532,Sheet2!$A:$E,3,0)</f>
        <v>7722.1</v>
      </c>
      <c r="R1532">
        <f>VLOOKUP($A1532,Sheet2!$A:$E,4,0)</f>
        <v>7674</v>
      </c>
      <c r="S1532">
        <f>VLOOKUP($A1532,Sheet2!$A:$E,5,0)</f>
        <v>7684.2</v>
      </c>
      <c r="T1532">
        <f t="shared" si="441"/>
        <v>30.35</v>
      </c>
      <c r="U1532">
        <f t="shared" si="442"/>
        <v>39</v>
      </c>
      <c r="V1532">
        <f t="shared" si="443"/>
        <v>115</v>
      </c>
      <c r="W1532">
        <f t="shared" si="444"/>
        <v>146</v>
      </c>
      <c r="X1532" s="5">
        <f t="shared" si="445"/>
        <v>160.15</v>
      </c>
      <c r="Y1532">
        <f t="shared" si="446"/>
        <v>176.35</v>
      </c>
      <c r="Z1532">
        <f t="shared" si="447"/>
        <v>152</v>
      </c>
      <c r="AA1532">
        <f t="shared" si="448"/>
        <v>153.75</v>
      </c>
      <c r="AB1532">
        <f>IF(Z1532/X1532&lt;'model parameter'!$B$2,'model parameter'!$B$2,IF(Y1532/X1532&gt;'model parameter'!$B$1,'model parameter'!$B$1,AA1532/X1532))</f>
        <v>0.96003746487667807</v>
      </c>
      <c r="AC1532">
        <f t="shared" si="458"/>
        <v>76195.316082046178</v>
      </c>
      <c r="AD1532">
        <f t="shared" si="456"/>
        <v>24.476231730559459</v>
      </c>
      <c r="AF1532">
        <f t="shared" si="455"/>
        <v>0.94911020917889477</v>
      </c>
      <c r="AG1532">
        <f t="shared" si="449"/>
        <v>1.1011551670309085</v>
      </c>
      <c r="AH1532" s="14">
        <f t="shared" si="450"/>
        <v>12066.486626156026</v>
      </c>
      <c r="AI1532">
        <f t="shared" si="451"/>
        <v>11475.6563572825</v>
      </c>
      <c r="AJ1532" s="14">
        <f t="shared" si="452"/>
        <v>-590.83026887352571</v>
      </c>
      <c r="AK1532" s="14">
        <f t="shared" si="457"/>
        <v>235409.86387415824</v>
      </c>
      <c r="AL1532">
        <f t="shared" si="453"/>
        <v>0.95103543498794363</v>
      </c>
      <c r="AM1532">
        <f t="shared" si="459"/>
        <v>0.67514534075392107</v>
      </c>
      <c r="AN1532" s="15">
        <f t="shared" si="454"/>
        <v>0</v>
      </c>
    </row>
    <row r="1533" spans="1:40" x14ac:dyDescent="0.25">
      <c r="A1533" s="2">
        <v>41842</v>
      </c>
      <c r="B1533" s="2">
        <v>41851</v>
      </c>
      <c r="C1533" t="s">
        <v>15</v>
      </c>
      <c r="D1533">
        <v>7600</v>
      </c>
      <c r="E1533">
        <v>36.4</v>
      </c>
      <c r="F1533">
        <v>36.4</v>
      </c>
      <c r="G1533">
        <v>13.1</v>
      </c>
      <c r="H1533">
        <v>14.05</v>
      </c>
      <c r="I1533" t="s">
        <v>16</v>
      </c>
      <c r="J1533">
        <v>127.45</v>
      </c>
      <c r="K1533">
        <v>182</v>
      </c>
      <c r="L1533">
        <v>127.45</v>
      </c>
      <c r="M1533">
        <v>177.65</v>
      </c>
      <c r="N1533">
        <v>7767.85</v>
      </c>
      <c r="O1533">
        <v>311.89999999999998</v>
      </c>
      <c r="P1533">
        <f>VLOOKUP($A1533,Sheet2!$A:$E,2,0)</f>
        <v>7708.2</v>
      </c>
      <c r="Q1533">
        <f>VLOOKUP($A1533,Sheet2!$A:$E,3,0)</f>
        <v>7773.85</v>
      </c>
      <c r="R1533">
        <f>VLOOKUP($A1533,Sheet2!$A:$E,4,0)</f>
        <v>7704.8</v>
      </c>
      <c r="S1533">
        <f>VLOOKUP($A1533,Sheet2!$A:$E,5,0)</f>
        <v>7767.85</v>
      </c>
      <c r="T1533">
        <f t="shared" si="441"/>
        <v>13.1</v>
      </c>
      <c r="U1533">
        <f t="shared" si="442"/>
        <v>22.649999999999636</v>
      </c>
      <c r="V1533">
        <f t="shared" si="443"/>
        <v>141.19999999999982</v>
      </c>
      <c r="W1533">
        <f t="shared" si="444"/>
        <v>182</v>
      </c>
      <c r="X1533" s="5">
        <f t="shared" si="445"/>
        <v>163.85</v>
      </c>
      <c r="Y1533">
        <f t="shared" si="446"/>
        <v>195.1</v>
      </c>
      <c r="Z1533">
        <f t="shared" si="447"/>
        <v>150.09999999999962</v>
      </c>
      <c r="AA1533">
        <f t="shared" si="448"/>
        <v>191.70000000000002</v>
      </c>
      <c r="AB1533">
        <f>IF(Z1533/X1533&lt;'model parameter'!$B$2,'model parameter'!$B$2,IF(Y1533/X1533&gt;'model parameter'!$B$1,'model parameter'!$B$1,AA1533/X1533))</f>
        <v>1.1100000000000001</v>
      </c>
      <c r="AC1533">
        <f t="shared" si="458"/>
        <v>84576.800851071268</v>
      </c>
      <c r="AD1533">
        <f t="shared" si="456"/>
        <v>24.586231730559458</v>
      </c>
      <c r="AF1533">
        <f t="shared" si="455"/>
        <v>0.91608178211778846</v>
      </c>
      <c r="AG1533">
        <f t="shared" si="449"/>
        <v>1.1907232224595667</v>
      </c>
      <c r="AH1533" s="14">
        <f t="shared" si="450"/>
        <v>12344.172277257976</v>
      </c>
      <c r="AI1533">
        <f t="shared" si="451"/>
        <v>13583.383344049656</v>
      </c>
      <c r="AJ1533" s="14">
        <f t="shared" si="452"/>
        <v>1239.2110667916804</v>
      </c>
      <c r="AK1533" s="14">
        <f t="shared" si="457"/>
        <v>236649.07494094991</v>
      </c>
      <c r="AL1533">
        <f t="shared" si="453"/>
        <v>1.1003883483605228</v>
      </c>
      <c r="AM1533">
        <f t="shared" si="459"/>
        <v>0.74292206641550962</v>
      </c>
      <c r="AN1533" s="15">
        <f t="shared" si="454"/>
        <v>0</v>
      </c>
    </row>
    <row r="1534" spans="1:40" x14ac:dyDescent="0.25">
      <c r="A1534" s="2">
        <v>41843</v>
      </c>
      <c r="B1534" s="2">
        <v>41851</v>
      </c>
      <c r="C1534" t="s">
        <v>15</v>
      </c>
      <c r="D1534">
        <v>7600</v>
      </c>
      <c r="E1534">
        <v>10.4</v>
      </c>
      <c r="F1534">
        <v>16.2</v>
      </c>
      <c r="G1534">
        <v>9.0500000000000007</v>
      </c>
      <c r="H1534">
        <v>9.75</v>
      </c>
      <c r="I1534" t="s">
        <v>16</v>
      </c>
      <c r="J1534">
        <v>199</v>
      </c>
      <c r="K1534">
        <v>214</v>
      </c>
      <c r="L1534">
        <v>160.19999999999999</v>
      </c>
      <c r="M1534">
        <v>198.45</v>
      </c>
      <c r="N1534">
        <v>7795.75</v>
      </c>
      <c r="O1534">
        <v>311.89999999999998</v>
      </c>
      <c r="P1534">
        <f>VLOOKUP($A1534,Sheet2!$A:$E,2,0)</f>
        <v>7794.9</v>
      </c>
      <c r="Q1534">
        <f>VLOOKUP($A1534,Sheet2!$A:$E,3,0)</f>
        <v>7809.2</v>
      </c>
      <c r="R1534">
        <f>VLOOKUP($A1534,Sheet2!$A:$E,4,0)</f>
        <v>7752.9</v>
      </c>
      <c r="S1534">
        <f>VLOOKUP($A1534,Sheet2!$A:$E,5,0)</f>
        <v>7795.75</v>
      </c>
      <c r="T1534">
        <f t="shared" si="441"/>
        <v>9.0500000000000007</v>
      </c>
      <c r="U1534">
        <f t="shared" si="442"/>
        <v>7.3000000000001819</v>
      </c>
      <c r="V1534">
        <f t="shared" si="443"/>
        <v>169.09999999999945</v>
      </c>
      <c r="W1534">
        <f t="shared" si="444"/>
        <v>214</v>
      </c>
      <c r="X1534" s="5">
        <f t="shared" si="445"/>
        <v>209.4</v>
      </c>
      <c r="Y1534">
        <f t="shared" si="446"/>
        <v>223.05</v>
      </c>
      <c r="Z1534">
        <f t="shared" si="447"/>
        <v>167.50000000000017</v>
      </c>
      <c r="AA1534">
        <f t="shared" si="448"/>
        <v>208.2</v>
      </c>
      <c r="AB1534">
        <f>IF(Z1534/X1534&lt;'model parameter'!$B$2,'model parameter'!$B$2,IF(Y1534/X1534&gt;'model parameter'!$B$1,'model parameter'!$B$1,AA1534/X1534))</f>
        <v>0.99426934097421193</v>
      </c>
      <c r="AC1534">
        <f t="shared" si="458"/>
        <v>84092.120043901799</v>
      </c>
      <c r="AD1534">
        <f t="shared" si="456"/>
        <v>24.580501071533671</v>
      </c>
      <c r="AF1534">
        <f t="shared" si="455"/>
        <v>0.79990448901623767</v>
      </c>
      <c r="AG1534">
        <f t="shared" si="449"/>
        <v>1.0651862464183381</v>
      </c>
      <c r="AH1534" s="14">
        <f t="shared" si="450"/>
        <v>15762.707792850899</v>
      </c>
      <c r="AI1534">
        <f t="shared" si="451"/>
        <v>15556.433445108398</v>
      </c>
      <c r="AJ1534" s="14">
        <f t="shared" si="452"/>
        <v>-206.27434774250105</v>
      </c>
      <c r="AK1534" s="14">
        <f t="shared" si="457"/>
        <v>236442.80059320742</v>
      </c>
      <c r="AL1534">
        <f t="shared" si="453"/>
        <v>0.98691377455870521</v>
      </c>
      <c r="AM1534">
        <f t="shared" si="459"/>
        <v>0.73320002076908364</v>
      </c>
      <c r="AN1534" s="15">
        <f t="shared" si="454"/>
        <v>0</v>
      </c>
    </row>
    <row r="1535" spans="1:40" x14ac:dyDescent="0.25">
      <c r="A1535" s="2">
        <v>41844</v>
      </c>
      <c r="B1535" s="2">
        <v>41851</v>
      </c>
      <c r="C1535" t="s">
        <v>15</v>
      </c>
      <c r="D1535">
        <v>7600</v>
      </c>
      <c r="E1535">
        <v>9.1</v>
      </c>
      <c r="F1535">
        <v>12</v>
      </c>
      <c r="G1535">
        <v>4.5999999999999996</v>
      </c>
      <c r="H1535">
        <v>5.2</v>
      </c>
      <c r="I1535" t="s">
        <v>16</v>
      </c>
      <c r="J1535">
        <v>211.9</v>
      </c>
      <c r="K1535">
        <v>242.25</v>
      </c>
      <c r="L1535">
        <v>172.45</v>
      </c>
      <c r="M1535">
        <v>237.4</v>
      </c>
      <c r="N1535">
        <v>7830.6</v>
      </c>
      <c r="O1535">
        <v>311.89999999999998</v>
      </c>
      <c r="P1535">
        <f>VLOOKUP($A1535,Sheet2!$A:$E,2,0)</f>
        <v>7796.25</v>
      </c>
      <c r="Q1535">
        <f>VLOOKUP($A1535,Sheet2!$A:$E,3,0)</f>
        <v>7835.65</v>
      </c>
      <c r="R1535">
        <f>VLOOKUP($A1535,Sheet2!$A:$E,4,0)</f>
        <v>7771.65</v>
      </c>
      <c r="S1535">
        <f>VLOOKUP($A1535,Sheet2!$A:$E,5,0)</f>
        <v>7830.6</v>
      </c>
      <c r="T1535">
        <f t="shared" si="441"/>
        <v>6.6000000000003638</v>
      </c>
      <c r="U1535">
        <f t="shared" si="442"/>
        <v>0.8000000000001819</v>
      </c>
      <c r="V1535">
        <f t="shared" si="443"/>
        <v>183.64999999999964</v>
      </c>
      <c r="W1535">
        <f t="shared" si="444"/>
        <v>240.25</v>
      </c>
      <c r="X1535" s="5">
        <f t="shared" si="445"/>
        <v>221</v>
      </c>
      <c r="Y1535">
        <f t="shared" si="446"/>
        <v>248.85000000000036</v>
      </c>
      <c r="Z1535">
        <f t="shared" si="447"/>
        <v>173.25000000000017</v>
      </c>
      <c r="AA1535">
        <f t="shared" si="448"/>
        <v>242.6</v>
      </c>
      <c r="AB1535">
        <f>IF(Z1535/X1535&lt;'model parameter'!$B$2,'model parameter'!$B$2,IF(Y1535/X1535&gt;'model parameter'!$B$1,'model parameter'!$B$1,AA1535/X1535))</f>
        <v>1.1100000000000001</v>
      </c>
      <c r="AC1535">
        <f t="shared" si="458"/>
        <v>93342.253248731009</v>
      </c>
      <c r="AD1535">
        <f t="shared" si="456"/>
        <v>24.690501071533671</v>
      </c>
      <c r="AF1535">
        <f t="shared" si="455"/>
        <v>0.78393665158371117</v>
      </c>
      <c r="AG1535">
        <f t="shared" si="449"/>
        <v>1.1260180995475129</v>
      </c>
      <c r="AH1535" s="14">
        <f t="shared" si="450"/>
        <v>16633.289834143499</v>
      </c>
      <c r="AI1535">
        <f t="shared" si="451"/>
        <v>18337.657278519222</v>
      </c>
      <c r="AJ1535" s="14">
        <f t="shared" si="452"/>
        <v>1704.3674443757227</v>
      </c>
      <c r="AK1535" s="14">
        <f t="shared" si="457"/>
        <v>238147.16803758315</v>
      </c>
      <c r="AL1535">
        <f t="shared" si="453"/>
        <v>1.1024672485942697</v>
      </c>
      <c r="AM1535">
        <f t="shared" si="459"/>
        <v>0.80832900956655307</v>
      </c>
      <c r="AN1535" s="15">
        <f t="shared" si="454"/>
        <v>1</v>
      </c>
    </row>
    <row r="1536" spans="1:40" x14ac:dyDescent="0.25">
      <c r="A1536" s="2">
        <v>41845</v>
      </c>
      <c r="B1536" s="2">
        <v>41851</v>
      </c>
      <c r="C1536" t="s">
        <v>15</v>
      </c>
      <c r="D1536">
        <v>7600</v>
      </c>
      <c r="E1536">
        <v>3.6</v>
      </c>
      <c r="F1536">
        <v>8.4</v>
      </c>
      <c r="G1536">
        <v>3.6</v>
      </c>
      <c r="H1536">
        <v>4.3499999999999996</v>
      </c>
      <c r="I1536" t="s">
        <v>16</v>
      </c>
      <c r="J1536">
        <v>228.1</v>
      </c>
      <c r="K1536">
        <v>233.35</v>
      </c>
      <c r="L1536">
        <v>158.4</v>
      </c>
      <c r="M1536">
        <v>187.75</v>
      </c>
      <c r="N1536">
        <v>7790.45</v>
      </c>
      <c r="O1536">
        <v>311.89999999999998</v>
      </c>
      <c r="P1536">
        <f>VLOOKUP($A1536,Sheet2!$A:$E,2,0)</f>
        <v>7828.2</v>
      </c>
      <c r="Q1536">
        <f>VLOOKUP($A1536,Sheet2!$A:$E,3,0)</f>
        <v>7840.95</v>
      </c>
      <c r="R1536">
        <f>VLOOKUP($A1536,Sheet2!$A:$E,4,0)</f>
        <v>7748.6</v>
      </c>
      <c r="S1536">
        <f>VLOOKUP($A1536,Sheet2!$A:$E,5,0)</f>
        <v>7790.45</v>
      </c>
      <c r="T1536">
        <f t="shared" si="441"/>
        <v>3.6</v>
      </c>
      <c r="U1536">
        <f t="shared" si="442"/>
        <v>8.4</v>
      </c>
      <c r="V1536">
        <f t="shared" si="443"/>
        <v>158.4</v>
      </c>
      <c r="W1536">
        <f t="shared" si="444"/>
        <v>233.35</v>
      </c>
      <c r="X1536" s="5">
        <f t="shared" si="445"/>
        <v>231.7</v>
      </c>
      <c r="Y1536">
        <f t="shared" si="446"/>
        <v>236.95</v>
      </c>
      <c r="Z1536">
        <f t="shared" si="447"/>
        <v>166.8</v>
      </c>
      <c r="AA1536">
        <f t="shared" si="448"/>
        <v>192.1</v>
      </c>
      <c r="AB1536">
        <f>IF(Z1536/X1536&lt;'model parameter'!$B$2,'model parameter'!$B$2,IF(Y1536/X1536&gt;'model parameter'!$B$1,'model parameter'!$B$1,AA1536/X1536))</f>
        <v>0.82908933966335785</v>
      </c>
      <c r="AC1536">
        <f t="shared" si="458"/>
        <v>77389.067108680305</v>
      </c>
      <c r="AD1536">
        <f t="shared" si="456"/>
        <v>24.519590411197029</v>
      </c>
      <c r="AF1536">
        <f t="shared" si="455"/>
        <v>0.71989641778161428</v>
      </c>
      <c r="AG1536">
        <f t="shared" si="449"/>
        <v>1.0226586102719033</v>
      </c>
      <c r="AH1536" s="14">
        <f t="shared" si="450"/>
        <v>17436.32671705995</v>
      </c>
      <c r="AI1536">
        <f t="shared" si="451"/>
        <v>14349.812488010199</v>
      </c>
      <c r="AJ1536" s="14">
        <f t="shared" si="452"/>
        <v>-3086.5142290497515</v>
      </c>
      <c r="AK1536" s="14">
        <f t="shared" si="457"/>
        <v>235060.65380853339</v>
      </c>
      <c r="AL1536">
        <f t="shared" si="453"/>
        <v>0.82298368921764575</v>
      </c>
      <c r="AM1536">
        <f t="shared" si="459"/>
        <v>0.66524159039472752</v>
      </c>
      <c r="AN1536" s="15">
        <f t="shared" si="454"/>
        <v>0</v>
      </c>
    </row>
    <row r="1537" spans="1:40" s="9" customFormat="1" x14ac:dyDescent="0.25">
      <c r="A1537" s="7">
        <v>41848</v>
      </c>
      <c r="B1537" s="7">
        <v>41851</v>
      </c>
      <c r="C1537" t="s">
        <v>15</v>
      </c>
      <c r="D1537">
        <v>7600</v>
      </c>
      <c r="E1537">
        <v>3.2</v>
      </c>
      <c r="F1537">
        <v>5</v>
      </c>
      <c r="G1537">
        <v>2.2999999999999998</v>
      </c>
      <c r="H1537">
        <v>2.5499999999999998</v>
      </c>
      <c r="I1537" t="s">
        <v>16</v>
      </c>
      <c r="J1537">
        <v>194.5</v>
      </c>
      <c r="K1537">
        <v>197.55</v>
      </c>
      <c r="L1537">
        <v>123.5</v>
      </c>
      <c r="M1537">
        <v>144.25</v>
      </c>
      <c r="N1537">
        <v>7748.7</v>
      </c>
      <c r="O1537">
        <v>311.89999999999998</v>
      </c>
      <c r="P1537">
        <f>VLOOKUP($A1537,Sheet2!$A:$E,2,0)</f>
        <v>7792.9</v>
      </c>
      <c r="Q1537">
        <f>VLOOKUP($A1537,Sheet2!$A:$E,3,0)</f>
        <v>7799.9</v>
      </c>
      <c r="R1537">
        <f>VLOOKUP($A1537,Sheet2!$A:$E,4,0)</f>
        <v>7722.65</v>
      </c>
      <c r="S1537">
        <f>VLOOKUP($A1537,Sheet2!$A:$E,5,0)</f>
        <v>7748.7</v>
      </c>
      <c r="T1537">
        <f t="shared" si="441"/>
        <v>2.2999999999999998</v>
      </c>
      <c r="U1537">
        <f t="shared" si="442"/>
        <v>0.8500000000003638</v>
      </c>
      <c r="V1537">
        <f t="shared" si="443"/>
        <v>127.64999999999964</v>
      </c>
      <c r="W1537">
        <f t="shared" si="444"/>
        <v>197.55</v>
      </c>
      <c r="X1537" s="8">
        <f t="shared" si="445"/>
        <v>197.7</v>
      </c>
      <c r="Y1537" s="9">
        <f t="shared" si="446"/>
        <v>199.85000000000002</v>
      </c>
      <c r="Z1537" s="9">
        <f t="shared" si="447"/>
        <v>124.35000000000036</v>
      </c>
      <c r="AA1537" s="9">
        <f t="shared" si="448"/>
        <v>146.80000000000001</v>
      </c>
      <c r="AB1537">
        <f>IF(Z1537/X1537&lt;'model parameter'!$B$2,'model parameter'!$B$2,IF(Y1537/X1537&gt;'model parameter'!$B$1,'model parameter'!$B$1,AA1537/X1537))</f>
        <v>0.74253920080930713</v>
      </c>
      <c r="AC1537" s="9">
        <f t="shared" si="458"/>
        <v>57464.416042257311</v>
      </c>
      <c r="AD1537">
        <f t="shared" si="456"/>
        <v>24.262129612006337</v>
      </c>
      <c r="AE1537" s="9">
        <f>WEEKDAY(A1537)</f>
        <v>2</v>
      </c>
      <c r="AF1537">
        <f t="shared" si="455"/>
        <v>0.62898330804249047</v>
      </c>
      <c r="AG1537">
        <f t="shared" si="449"/>
        <v>1.010875063227112</v>
      </c>
      <c r="AH1537" s="14">
        <f t="shared" si="450"/>
        <v>14884.620733960948</v>
      </c>
      <c r="AI1537">
        <f t="shared" si="451"/>
        <v>10954.785819901599</v>
      </c>
      <c r="AJ1537" s="14">
        <f t="shared" si="452"/>
        <v>-3929.8349140593491</v>
      </c>
      <c r="AK1537" s="14">
        <f t="shared" si="457"/>
        <v>231130.81889447404</v>
      </c>
      <c r="AL1537">
        <f t="shared" si="453"/>
        <v>0.73598017817860917</v>
      </c>
      <c r="AM1537" s="9">
        <f t="shared" si="459"/>
        <v>0.48960462423053291</v>
      </c>
      <c r="AN1537" s="15">
        <f t="shared" si="454"/>
        <v>0</v>
      </c>
    </row>
    <row r="1538" spans="1:40" x14ac:dyDescent="0.25">
      <c r="A1538" s="2">
        <v>41850</v>
      </c>
      <c r="B1538" s="2">
        <v>41851</v>
      </c>
      <c r="C1538" t="s">
        <v>15</v>
      </c>
      <c r="D1538">
        <v>7600</v>
      </c>
      <c r="E1538">
        <v>1.55</v>
      </c>
      <c r="F1538">
        <v>2.15</v>
      </c>
      <c r="G1538">
        <v>0.5</v>
      </c>
      <c r="H1538">
        <v>0.7</v>
      </c>
      <c r="I1538" t="s">
        <v>16</v>
      </c>
      <c r="J1538">
        <v>148.55000000000001</v>
      </c>
      <c r="K1538">
        <v>192.1</v>
      </c>
      <c r="L1538">
        <v>110.15</v>
      </c>
      <c r="M1538">
        <v>185.45</v>
      </c>
      <c r="N1538">
        <v>7791.4</v>
      </c>
      <c r="O1538">
        <v>311.89999999999998</v>
      </c>
      <c r="P1538">
        <f>VLOOKUP($A1538,Sheet2!$A:$E,2,0)</f>
        <v>7746.2</v>
      </c>
      <c r="Q1538">
        <f>VLOOKUP($A1538,Sheet2!$A:$E,3,0)</f>
        <v>7798.7</v>
      </c>
      <c r="R1538">
        <f>VLOOKUP($A1538,Sheet2!$A:$E,4,0)</f>
        <v>7707.6</v>
      </c>
      <c r="S1538">
        <f>VLOOKUP($A1538,Sheet2!$A:$E,5,0)</f>
        <v>7791.4</v>
      </c>
      <c r="T1538">
        <f t="shared" si="441"/>
        <v>0.5</v>
      </c>
      <c r="U1538">
        <f t="shared" si="442"/>
        <v>2.15</v>
      </c>
      <c r="V1538">
        <f t="shared" si="443"/>
        <v>110.15</v>
      </c>
      <c r="W1538">
        <f t="shared" si="444"/>
        <v>192.1</v>
      </c>
      <c r="X1538" s="5">
        <f t="shared" si="445"/>
        <v>150.10000000000002</v>
      </c>
      <c r="Y1538">
        <f t="shared" si="446"/>
        <v>192.6</v>
      </c>
      <c r="Z1538">
        <f t="shared" si="447"/>
        <v>112.30000000000001</v>
      </c>
      <c r="AA1538">
        <f t="shared" si="448"/>
        <v>186.14999999999998</v>
      </c>
      <c r="AB1538">
        <f>IF(Z1538/X1538&lt;'model parameter'!$B$2,'model parameter'!$B$2,IF(Y1538/X1538&gt;'model parameter'!$B$1,'model parameter'!$B$1,AA1538/X1538))</f>
        <v>1.1100000000000001</v>
      </c>
      <c r="AC1538">
        <f t="shared" si="458"/>
        <v>63785.501806905624</v>
      </c>
      <c r="AD1538">
        <f t="shared" si="456"/>
        <v>24.372129612006336</v>
      </c>
      <c r="AF1538">
        <f t="shared" si="455"/>
        <v>0.74816788807461687</v>
      </c>
      <c r="AG1538">
        <f t="shared" si="449"/>
        <v>1.2831445702864754</v>
      </c>
      <c r="AH1538" s="14">
        <f t="shared" si="450"/>
        <v>11312.232357622352</v>
      </c>
      <c r="AI1538">
        <f t="shared" si="451"/>
        <v>12439.529160340884</v>
      </c>
      <c r="AJ1538" s="14">
        <f t="shared" si="452"/>
        <v>1127.2968027185325</v>
      </c>
      <c r="AK1538" s="14">
        <f t="shared" si="457"/>
        <v>232258.11569719258</v>
      </c>
      <c r="AL1538">
        <f t="shared" si="453"/>
        <v>1.0996529037841893</v>
      </c>
      <c r="AM1538">
        <f t="shared" si="459"/>
        <v>0.53839514674127242</v>
      </c>
      <c r="AN1538" s="15">
        <f t="shared" si="454"/>
        <v>1</v>
      </c>
    </row>
    <row r="1539" spans="1:40" s="9" customFormat="1" x14ac:dyDescent="0.25">
      <c r="A1539" s="7">
        <v>41851</v>
      </c>
      <c r="B1539" s="7">
        <v>41851</v>
      </c>
      <c r="C1539" t="s">
        <v>15</v>
      </c>
      <c r="D1539">
        <v>7600</v>
      </c>
      <c r="E1539">
        <v>0.1</v>
      </c>
      <c r="F1539">
        <v>0.25</v>
      </c>
      <c r="G1539">
        <v>0.05</v>
      </c>
      <c r="H1539">
        <v>0.05</v>
      </c>
      <c r="I1539" t="s">
        <v>16</v>
      </c>
      <c r="J1539">
        <v>179.45</v>
      </c>
      <c r="K1539">
        <v>184.55</v>
      </c>
      <c r="L1539">
        <v>112.9</v>
      </c>
      <c r="M1539">
        <v>120.35</v>
      </c>
      <c r="N1539">
        <v>7721.3</v>
      </c>
      <c r="O1539">
        <v>311.89999999999998</v>
      </c>
      <c r="P1539">
        <f>VLOOKUP($A1539,Sheet2!$A:$E,2,0)</f>
        <v>7784.65</v>
      </c>
      <c r="Q1539">
        <f>VLOOKUP($A1539,Sheet2!$A:$E,3,0)</f>
        <v>7791.85</v>
      </c>
      <c r="R1539">
        <f>VLOOKUP($A1539,Sheet2!$A:$E,4,0)</f>
        <v>7711.15</v>
      </c>
      <c r="S1539">
        <f>VLOOKUP($A1539,Sheet2!$A:$E,5,0)</f>
        <v>7721.3</v>
      </c>
      <c r="T1539">
        <f t="shared" ref="T1539:T1602" si="460">MAX(K1539+D1539-Q1539,0,G1539)</f>
        <v>0.05</v>
      </c>
      <c r="U1539">
        <f t="shared" ref="U1539:U1602" si="461">MIN(MAX(L1539+D1539-R1539,0),F1539)</f>
        <v>0.25</v>
      </c>
      <c r="V1539">
        <f t="shared" ref="V1539:V1602" si="462">MAX(L1539,F1539+R1539-D1539)</f>
        <v>112.9</v>
      </c>
      <c r="W1539">
        <f t="shared" ref="W1539:W1602" si="463">MIN(K1539,G1539+Q1539-D1539)</f>
        <v>184.55</v>
      </c>
      <c r="X1539" s="8">
        <f t="shared" ref="X1539:X1602" si="464">E1539+J1539</f>
        <v>179.54999999999998</v>
      </c>
      <c r="Y1539" s="9">
        <f t="shared" ref="Y1539:Y1602" si="465">MAX(T1539+K1539,U1539+L1539,V1539+F1539,W1539+G1539,X1539,AA1539)</f>
        <v>184.60000000000002</v>
      </c>
      <c r="Z1539" s="9">
        <f t="shared" ref="Z1539:Z1602" si="466">MIN(T1539+K1539,U1539+L1539,V1539+F1539,W1539+G1539,X1539,AA1539)</f>
        <v>113.15</v>
      </c>
      <c r="AA1539" s="9">
        <f t="shared" ref="AA1539:AA1602" si="467">H1539+M1539</f>
        <v>120.39999999999999</v>
      </c>
      <c r="AB1539">
        <f>IF(Z1539/X1539&lt;'model parameter'!$B$2,'model parameter'!$B$2,IF(Y1539/X1539&gt;'model parameter'!$B$1,'model parameter'!$B$1,AA1539/X1539))</f>
        <v>0.67056530214424948</v>
      </c>
      <c r="AC1539" s="9">
        <f t="shared" si="458"/>
        <v>42772.34429157024</v>
      </c>
      <c r="AD1539">
        <f t="shared" si="456"/>
        <v>24.042694914150587</v>
      </c>
      <c r="AE1539" s="9">
        <f>WEEKDAY(A1539)</f>
        <v>5</v>
      </c>
      <c r="AF1539">
        <f t="shared" si="455"/>
        <v>0.63018657755499874</v>
      </c>
      <c r="AG1539">
        <f t="shared" ref="AG1539:AG1602" si="468">Y1539/X1539</f>
        <v>1.0281258702311336</v>
      </c>
      <c r="AH1539" s="14">
        <f t="shared" ref="AH1539:AH1602" si="469">(75*X1539+20*2*1.18+0.00055*75*X1539*1.18)*1.00002</f>
        <v>13522.460040041922</v>
      </c>
      <c r="AI1539">
        <f t="shared" ref="AI1539:AI1602" si="470">(AB1539*X1539*75-20*2*1.18-0.0006*75*X1539*1.18*AB1539)*(1-0.00002)</f>
        <v>8976.2272318647974</v>
      </c>
      <c r="AJ1539" s="14">
        <f t="shared" ref="AJ1539:AJ1602" si="471">AI1539-AH1539</f>
        <v>-4546.2328081771248</v>
      </c>
      <c r="AK1539" s="14">
        <f t="shared" si="457"/>
        <v>227711.88288901545</v>
      </c>
      <c r="AL1539">
        <f t="shared" ref="AL1539:AL1602" si="472">AI1539/AH1539</f>
        <v>0.66380135014523356</v>
      </c>
      <c r="AM1539" s="9">
        <f t="shared" si="459"/>
        <v>0.35738742531849776</v>
      </c>
      <c r="AN1539" s="15">
        <f t="shared" ref="AN1539:AN1602" si="473">IF(AND(Y1539/X1539&gt;1.1,Z1539/X1539&lt;0.9),1,0)</f>
        <v>0</v>
      </c>
    </row>
    <row r="1540" spans="1:40" x14ac:dyDescent="0.25">
      <c r="A1540" s="2">
        <v>41852</v>
      </c>
      <c r="B1540" s="2">
        <v>41879</v>
      </c>
      <c r="C1540" t="s">
        <v>15</v>
      </c>
      <c r="D1540">
        <v>7700</v>
      </c>
      <c r="E1540">
        <v>113</v>
      </c>
      <c r="F1540">
        <v>166.3</v>
      </c>
      <c r="G1540">
        <v>92.1</v>
      </c>
      <c r="H1540">
        <v>159.4</v>
      </c>
      <c r="I1540" t="s">
        <v>16</v>
      </c>
      <c r="J1540">
        <v>109.8</v>
      </c>
      <c r="K1540">
        <v>136.25</v>
      </c>
      <c r="L1540">
        <v>78.099999999999994</v>
      </c>
      <c r="M1540">
        <v>81.849999999999994</v>
      </c>
      <c r="N1540">
        <v>7602.6</v>
      </c>
      <c r="O1540">
        <v>222.8</v>
      </c>
      <c r="P1540">
        <f>VLOOKUP($A1540,Sheet2!$A:$E,2,0)</f>
        <v>7662.5</v>
      </c>
      <c r="Q1540">
        <f>VLOOKUP($A1540,Sheet2!$A:$E,3,0)</f>
        <v>7716.7</v>
      </c>
      <c r="R1540">
        <f>VLOOKUP($A1540,Sheet2!$A:$E,4,0)</f>
        <v>7593.9</v>
      </c>
      <c r="S1540">
        <f>VLOOKUP($A1540,Sheet2!$A:$E,5,0)</f>
        <v>7602.6</v>
      </c>
      <c r="T1540">
        <f t="shared" si="460"/>
        <v>119.55000000000018</v>
      </c>
      <c r="U1540">
        <f t="shared" si="461"/>
        <v>166.3</v>
      </c>
      <c r="V1540">
        <f t="shared" si="462"/>
        <v>78.099999999999994</v>
      </c>
      <c r="W1540">
        <f t="shared" si="463"/>
        <v>108.80000000000018</v>
      </c>
      <c r="X1540" s="5">
        <f t="shared" si="464"/>
        <v>222.8</v>
      </c>
      <c r="Y1540">
        <f t="shared" si="465"/>
        <v>255.80000000000018</v>
      </c>
      <c r="Z1540">
        <f t="shared" si="466"/>
        <v>200.90000000000018</v>
      </c>
      <c r="AA1540">
        <f t="shared" si="467"/>
        <v>241.25</v>
      </c>
      <c r="AB1540">
        <f>IF(Z1540/X1540&lt;'model parameter'!$B$2,'model parameter'!$B$2,IF(Y1540/X1540&gt;'model parameter'!$B$1,'model parameter'!$B$1,AA1540/X1540))</f>
        <v>1.1100000000000001</v>
      </c>
      <c r="AC1540">
        <f t="shared" si="458"/>
        <v>47477.302163642969</v>
      </c>
      <c r="AD1540">
        <f t="shared" si="456"/>
        <v>24.152694914150587</v>
      </c>
      <c r="AF1540">
        <f t="shared" ref="AF1540:AF1603" si="474">Z1540/X1540</f>
        <v>0.90170556552962378</v>
      </c>
      <c r="AG1540">
        <f t="shared" si="468"/>
        <v>1.1481149012567333</v>
      </c>
      <c r="AH1540" s="14">
        <f t="shared" si="469"/>
        <v>16768.380150895799</v>
      </c>
      <c r="AI1540">
        <f t="shared" si="470"/>
        <v>18487.398189841097</v>
      </c>
      <c r="AJ1540" s="14">
        <f t="shared" si="471"/>
        <v>1719.018038945298</v>
      </c>
      <c r="AK1540" s="14">
        <f t="shared" si="457"/>
        <v>229430.90092796076</v>
      </c>
      <c r="AL1540">
        <f t="shared" si="472"/>
        <v>1.1025154501195791</v>
      </c>
      <c r="AM1540">
        <f t="shared" si="459"/>
        <v>0.39402515809210104</v>
      </c>
      <c r="AN1540" s="15">
        <f t="shared" si="473"/>
        <v>0</v>
      </c>
    </row>
    <row r="1541" spans="1:40" x14ac:dyDescent="0.25">
      <c r="A1541" s="2">
        <v>41855</v>
      </c>
      <c r="B1541" s="2">
        <v>41879</v>
      </c>
      <c r="C1541" t="s">
        <v>15</v>
      </c>
      <c r="D1541">
        <v>7700</v>
      </c>
      <c r="E1541">
        <v>132.05000000000001</v>
      </c>
      <c r="F1541">
        <v>142.75</v>
      </c>
      <c r="G1541">
        <v>97.55</v>
      </c>
      <c r="H1541">
        <v>102.2</v>
      </c>
      <c r="I1541" t="s">
        <v>16</v>
      </c>
      <c r="J1541">
        <v>94.35</v>
      </c>
      <c r="K1541">
        <v>122</v>
      </c>
      <c r="L1541">
        <v>88.45</v>
      </c>
      <c r="M1541">
        <v>117.85</v>
      </c>
      <c r="N1541">
        <v>7683.65</v>
      </c>
      <c r="O1541">
        <v>222.8</v>
      </c>
      <c r="P1541">
        <f>VLOOKUP($A1541,Sheet2!$A:$E,2,0)</f>
        <v>7639.55</v>
      </c>
      <c r="Q1541">
        <f>VLOOKUP($A1541,Sheet2!$A:$E,3,0)</f>
        <v>7694.8</v>
      </c>
      <c r="R1541">
        <f>VLOOKUP($A1541,Sheet2!$A:$E,4,0)</f>
        <v>7622.05</v>
      </c>
      <c r="S1541">
        <f>VLOOKUP($A1541,Sheet2!$A:$E,5,0)</f>
        <v>7683.65</v>
      </c>
      <c r="T1541">
        <f t="shared" si="460"/>
        <v>127.19999999999982</v>
      </c>
      <c r="U1541">
        <f t="shared" si="461"/>
        <v>142.75</v>
      </c>
      <c r="V1541">
        <f t="shared" si="462"/>
        <v>88.45</v>
      </c>
      <c r="W1541">
        <f t="shared" si="463"/>
        <v>92.350000000000364</v>
      </c>
      <c r="X1541" s="5">
        <f t="shared" si="464"/>
        <v>226.4</v>
      </c>
      <c r="Y1541">
        <f t="shared" si="465"/>
        <v>249.19999999999982</v>
      </c>
      <c r="Z1541">
        <f t="shared" si="466"/>
        <v>189.90000000000038</v>
      </c>
      <c r="AA1541">
        <f t="shared" si="467"/>
        <v>220.05</v>
      </c>
      <c r="AB1541">
        <f>IF(Z1541/X1541&lt;'model parameter'!$B$2,'model parameter'!$B$2,IF(Y1541/X1541&gt;'model parameter'!$B$1,'model parameter'!$B$1,AA1541/X1541))</f>
        <v>0.97195229681978801</v>
      </c>
      <c r="AC1541">
        <f t="shared" si="458"/>
        <v>46145.672884759872</v>
      </c>
      <c r="AD1541">
        <f t="shared" ref="AD1541:AD1604" si="475">(AB1541-1)+AD1540</f>
        <v>24.124647210970373</v>
      </c>
      <c r="AF1541">
        <f t="shared" si="474"/>
        <v>0.83878091872791682</v>
      </c>
      <c r="AG1541">
        <f t="shared" si="468"/>
        <v>1.1007067137809179</v>
      </c>
      <c r="AH1541" s="14">
        <f t="shared" si="469"/>
        <v>17038.560784400401</v>
      </c>
      <c r="AI1541">
        <f t="shared" si="470"/>
        <v>16444.536447693099</v>
      </c>
      <c r="AJ1541" s="14">
        <f t="shared" si="471"/>
        <v>-594.0243367073017</v>
      </c>
      <c r="AK1541" s="14">
        <f t="shared" ref="AK1541:AK1604" si="476">AJ1541+AK1540</f>
        <v>228836.87659125344</v>
      </c>
      <c r="AL1541">
        <f t="shared" si="472"/>
        <v>0.9651364722511564</v>
      </c>
      <c r="AM1541">
        <f t="shared" si="459"/>
        <v>0.38028805105921459</v>
      </c>
      <c r="AN1541" s="15">
        <f t="shared" si="473"/>
        <v>1</v>
      </c>
    </row>
    <row r="1542" spans="1:40" x14ac:dyDescent="0.25">
      <c r="A1542" s="2">
        <v>41856</v>
      </c>
      <c r="B1542" s="2">
        <v>41879</v>
      </c>
      <c r="C1542" t="s">
        <v>15</v>
      </c>
      <c r="D1542">
        <v>7700</v>
      </c>
      <c r="E1542">
        <v>95.95</v>
      </c>
      <c r="F1542">
        <v>127.8</v>
      </c>
      <c r="G1542">
        <v>65</v>
      </c>
      <c r="H1542">
        <v>70.5</v>
      </c>
      <c r="I1542" t="s">
        <v>16</v>
      </c>
      <c r="J1542">
        <v>120</v>
      </c>
      <c r="K1542">
        <v>152</v>
      </c>
      <c r="L1542">
        <v>82</v>
      </c>
      <c r="M1542">
        <v>141.55000000000001</v>
      </c>
      <c r="N1542">
        <v>7746.55</v>
      </c>
      <c r="O1542">
        <v>222.8</v>
      </c>
      <c r="P1542">
        <f>VLOOKUP($A1542,Sheet2!$A:$E,2,0)</f>
        <v>7706.65</v>
      </c>
      <c r="Q1542">
        <f>VLOOKUP($A1542,Sheet2!$A:$E,3,0)</f>
        <v>7752.45</v>
      </c>
      <c r="R1542">
        <f>VLOOKUP($A1542,Sheet2!$A:$E,4,0)</f>
        <v>7638.05</v>
      </c>
      <c r="S1542">
        <f>VLOOKUP($A1542,Sheet2!$A:$E,5,0)</f>
        <v>7746.55</v>
      </c>
      <c r="T1542">
        <f t="shared" si="460"/>
        <v>99.550000000000182</v>
      </c>
      <c r="U1542">
        <f t="shared" si="461"/>
        <v>127.8</v>
      </c>
      <c r="V1542">
        <f t="shared" si="462"/>
        <v>82</v>
      </c>
      <c r="W1542">
        <f t="shared" si="463"/>
        <v>117.44999999999982</v>
      </c>
      <c r="X1542" s="5">
        <f t="shared" si="464"/>
        <v>215.95</v>
      </c>
      <c r="Y1542">
        <f t="shared" si="465"/>
        <v>251.55000000000018</v>
      </c>
      <c r="Z1542">
        <f t="shared" si="466"/>
        <v>182.44999999999982</v>
      </c>
      <c r="AA1542">
        <f t="shared" si="467"/>
        <v>212.05</v>
      </c>
      <c r="AB1542">
        <f>IF(Z1542/X1542&lt;'model parameter'!$B$2,'model parameter'!$B$2,IF(Y1542/X1542&gt;'model parameter'!$B$1,'model parameter'!$B$1,AA1542/X1542))</f>
        <v>1.1100000000000001</v>
      </c>
      <c r="AC1542">
        <f t="shared" ref="AC1542:AC1605" si="477">AB1542*AC1541</f>
        <v>51221.696902083459</v>
      </c>
      <c r="AD1542">
        <f t="shared" si="475"/>
        <v>24.234647210970373</v>
      </c>
      <c r="AF1542">
        <f t="shared" si="474"/>
        <v>0.84487149803195105</v>
      </c>
      <c r="AG1542">
        <f t="shared" si="468"/>
        <v>1.1648529752257477</v>
      </c>
      <c r="AH1542" s="14">
        <f t="shared" si="469"/>
        <v>16254.286445477324</v>
      </c>
      <c r="AI1542">
        <f t="shared" si="470"/>
        <v>17917.550832866178</v>
      </c>
      <c r="AJ1542" s="14">
        <f t="shared" si="471"/>
        <v>1663.2643873888537</v>
      </c>
      <c r="AK1542" s="14">
        <f t="shared" si="476"/>
        <v>230500.1409786423</v>
      </c>
      <c r="AL1542">
        <f t="shared" si="472"/>
        <v>1.1023277393915776</v>
      </c>
      <c r="AM1542">
        <f t="shared" ref="AM1542:AM1605" si="478">AL1542*AM1541</f>
        <v>0.41920206764173285</v>
      </c>
      <c r="AN1542" s="15">
        <f t="shared" si="473"/>
        <v>1</v>
      </c>
    </row>
    <row r="1543" spans="1:40" x14ac:dyDescent="0.25">
      <c r="A1543" s="2">
        <v>41857</v>
      </c>
      <c r="B1543" s="2">
        <v>41879</v>
      </c>
      <c r="C1543" t="s">
        <v>15</v>
      </c>
      <c r="D1543">
        <v>7700</v>
      </c>
      <c r="E1543">
        <v>80.099999999999994</v>
      </c>
      <c r="F1543">
        <v>111.8</v>
      </c>
      <c r="G1543">
        <v>75.849999999999994</v>
      </c>
      <c r="H1543">
        <v>103.9</v>
      </c>
      <c r="I1543" t="s">
        <v>16</v>
      </c>
      <c r="J1543">
        <v>120.75</v>
      </c>
      <c r="K1543">
        <v>131.75</v>
      </c>
      <c r="L1543">
        <v>88.75</v>
      </c>
      <c r="M1543">
        <v>95.1</v>
      </c>
      <c r="N1543">
        <v>7672.05</v>
      </c>
      <c r="O1543">
        <v>222.8</v>
      </c>
      <c r="P1543">
        <f>VLOOKUP($A1543,Sheet2!$A:$E,2,0)</f>
        <v>7726.15</v>
      </c>
      <c r="Q1543">
        <f>VLOOKUP($A1543,Sheet2!$A:$E,3,0)</f>
        <v>7740.95</v>
      </c>
      <c r="R1543">
        <f>VLOOKUP($A1543,Sheet2!$A:$E,4,0)</f>
        <v>7658.95</v>
      </c>
      <c r="S1543">
        <f>VLOOKUP($A1543,Sheet2!$A:$E,5,0)</f>
        <v>7672.05</v>
      </c>
      <c r="T1543">
        <f t="shared" si="460"/>
        <v>90.800000000000182</v>
      </c>
      <c r="U1543">
        <f t="shared" si="461"/>
        <v>111.8</v>
      </c>
      <c r="V1543">
        <f t="shared" si="462"/>
        <v>88.75</v>
      </c>
      <c r="W1543">
        <f t="shared" si="463"/>
        <v>116.80000000000018</v>
      </c>
      <c r="X1543" s="5">
        <f t="shared" si="464"/>
        <v>200.85</v>
      </c>
      <c r="Y1543">
        <f t="shared" si="465"/>
        <v>222.55000000000018</v>
      </c>
      <c r="Z1543">
        <f t="shared" si="466"/>
        <v>192.65000000000018</v>
      </c>
      <c r="AA1543">
        <f t="shared" si="467"/>
        <v>199</v>
      </c>
      <c r="AB1543">
        <f>IF(Z1543/X1543&lt;'model parameter'!$B$2,'model parameter'!$B$2,IF(Y1543/X1543&gt;'model parameter'!$B$1,'model parameter'!$B$1,AA1543/X1543))</f>
        <v>0.99078914612895197</v>
      </c>
      <c r="AC1543">
        <f t="shared" si="477"/>
        <v>50749.901336891257</v>
      </c>
      <c r="AD1543">
        <f t="shared" si="475"/>
        <v>24.225436357099326</v>
      </c>
      <c r="AF1543">
        <f t="shared" si="474"/>
        <v>0.95917351257157168</v>
      </c>
      <c r="AG1543">
        <f t="shared" si="468"/>
        <v>1.1080408264874293</v>
      </c>
      <c r="AH1543" s="14">
        <f t="shared" si="469"/>
        <v>15121.028788277476</v>
      </c>
      <c r="AI1543">
        <f t="shared" si="470"/>
        <v>14866.935755338</v>
      </c>
      <c r="AJ1543" s="14">
        <f t="shared" si="471"/>
        <v>-254.09303293947596</v>
      </c>
      <c r="AK1543" s="14">
        <f t="shared" si="476"/>
        <v>230246.04794570283</v>
      </c>
      <c r="AL1543">
        <f t="shared" si="472"/>
        <v>0.98319604859581644</v>
      </c>
      <c r="AM1543">
        <f t="shared" si="478"/>
        <v>0.41215781646854788</v>
      </c>
      <c r="AN1543" s="15">
        <f t="shared" si="473"/>
        <v>0</v>
      </c>
    </row>
    <row r="1544" spans="1:40" x14ac:dyDescent="0.25">
      <c r="A1544" s="2">
        <v>41858</v>
      </c>
      <c r="B1544" s="2">
        <v>41879</v>
      </c>
      <c r="C1544" t="s">
        <v>15</v>
      </c>
      <c r="D1544">
        <v>7700</v>
      </c>
      <c r="E1544">
        <v>102.1</v>
      </c>
      <c r="F1544">
        <v>125</v>
      </c>
      <c r="G1544">
        <v>72</v>
      </c>
      <c r="H1544">
        <v>113.2</v>
      </c>
      <c r="I1544" t="s">
        <v>16</v>
      </c>
      <c r="J1544">
        <v>88.25</v>
      </c>
      <c r="K1544">
        <v>122.4</v>
      </c>
      <c r="L1544">
        <v>71.55</v>
      </c>
      <c r="M1544">
        <v>80.8</v>
      </c>
      <c r="N1544">
        <v>7649.25</v>
      </c>
      <c r="O1544">
        <v>222.8</v>
      </c>
      <c r="P1544">
        <f>VLOOKUP($A1544,Sheet2!$A:$E,2,0)</f>
        <v>7651.15</v>
      </c>
      <c r="Q1544">
        <f>VLOOKUP($A1544,Sheet2!$A:$E,3,0)</f>
        <v>7708.95</v>
      </c>
      <c r="R1544">
        <f>VLOOKUP($A1544,Sheet2!$A:$E,4,0)</f>
        <v>7630.4</v>
      </c>
      <c r="S1544">
        <f>VLOOKUP($A1544,Sheet2!$A:$E,5,0)</f>
        <v>7649.25</v>
      </c>
      <c r="T1544">
        <f t="shared" si="460"/>
        <v>113.44999999999982</v>
      </c>
      <c r="U1544">
        <f t="shared" si="461"/>
        <v>125</v>
      </c>
      <c r="V1544">
        <f t="shared" si="462"/>
        <v>71.55</v>
      </c>
      <c r="W1544">
        <f t="shared" si="463"/>
        <v>80.949999999999818</v>
      </c>
      <c r="X1544" s="5">
        <f t="shared" si="464"/>
        <v>190.35</v>
      </c>
      <c r="Y1544">
        <f t="shared" si="465"/>
        <v>235.84999999999982</v>
      </c>
      <c r="Z1544">
        <f t="shared" si="466"/>
        <v>152.94999999999982</v>
      </c>
      <c r="AA1544">
        <f t="shared" si="467"/>
        <v>194</v>
      </c>
      <c r="AB1544">
        <f>IF(Z1544/X1544&lt;'model parameter'!$B$2,'model parameter'!$B$2,IF(Y1544/X1544&gt;'model parameter'!$B$1,'model parameter'!$B$1,AA1544/X1544))</f>
        <v>1.1100000000000001</v>
      </c>
      <c r="AC1544">
        <f t="shared" si="477"/>
        <v>56332.390483949297</v>
      </c>
      <c r="AD1544">
        <f t="shared" si="475"/>
        <v>24.335436357099326</v>
      </c>
      <c r="AF1544">
        <f t="shared" si="474"/>
        <v>0.8035198318886253</v>
      </c>
      <c r="AG1544">
        <f t="shared" si="468"/>
        <v>1.2390333596007346</v>
      </c>
      <c r="AH1544" s="14">
        <f t="shared" si="469"/>
        <v>14333.001940555725</v>
      </c>
      <c r="AI1544">
        <f t="shared" si="470"/>
        <v>15787.902316288386</v>
      </c>
      <c r="AJ1544" s="14">
        <f t="shared" si="471"/>
        <v>1454.9003757326609</v>
      </c>
      <c r="AK1544" s="14">
        <f t="shared" si="476"/>
        <v>231700.94832143548</v>
      </c>
      <c r="AL1544">
        <f t="shared" si="472"/>
        <v>1.1015070242623752</v>
      </c>
      <c r="AM1544">
        <f t="shared" si="478"/>
        <v>0.45399472994474838</v>
      </c>
      <c r="AN1544" s="15">
        <f t="shared" si="473"/>
        <v>1</v>
      </c>
    </row>
    <row r="1545" spans="1:40" x14ac:dyDescent="0.25">
      <c r="A1545" s="2">
        <v>41859</v>
      </c>
      <c r="B1545" s="2">
        <v>41879</v>
      </c>
      <c r="C1545" t="s">
        <v>15</v>
      </c>
      <c r="D1545">
        <v>7700</v>
      </c>
      <c r="E1545">
        <v>150.35</v>
      </c>
      <c r="F1545">
        <v>182</v>
      </c>
      <c r="G1545">
        <v>133.1</v>
      </c>
      <c r="H1545">
        <v>157.15</v>
      </c>
      <c r="I1545" t="s">
        <v>16</v>
      </c>
      <c r="J1545">
        <v>60</v>
      </c>
      <c r="K1545">
        <v>60</v>
      </c>
      <c r="L1545">
        <v>42.6</v>
      </c>
      <c r="M1545">
        <v>50.7</v>
      </c>
      <c r="N1545">
        <v>7568.55</v>
      </c>
      <c r="O1545">
        <v>222.8</v>
      </c>
      <c r="P1545">
        <f>VLOOKUP($A1545,Sheet2!$A:$E,2,0)</f>
        <v>7588.7</v>
      </c>
      <c r="Q1545">
        <f>VLOOKUP($A1545,Sheet2!$A:$E,3,0)</f>
        <v>7592.45</v>
      </c>
      <c r="R1545">
        <f>VLOOKUP($A1545,Sheet2!$A:$E,4,0)</f>
        <v>7540.1</v>
      </c>
      <c r="S1545">
        <f>VLOOKUP($A1545,Sheet2!$A:$E,5,0)</f>
        <v>7568.55</v>
      </c>
      <c r="T1545">
        <f t="shared" si="460"/>
        <v>167.55000000000018</v>
      </c>
      <c r="U1545">
        <f t="shared" si="461"/>
        <v>182</v>
      </c>
      <c r="V1545">
        <f t="shared" si="462"/>
        <v>42.6</v>
      </c>
      <c r="W1545">
        <f t="shared" si="463"/>
        <v>25.550000000000182</v>
      </c>
      <c r="X1545" s="5">
        <f t="shared" si="464"/>
        <v>210.35</v>
      </c>
      <c r="Y1545">
        <f t="shared" si="465"/>
        <v>227.55000000000018</v>
      </c>
      <c r="Z1545">
        <f t="shared" si="466"/>
        <v>158.65000000000018</v>
      </c>
      <c r="AA1545">
        <f t="shared" si="467"/>
        <v>207.85000000000002</v>
      </c>
      <c r="AB1545">
        <f>IF(Z1545/X1545&lt;'model parameter'!$B$2,'model parameter'!$B$2,IF(Y1545/X1545&gt;'model parameter'!$B$1,'model parameter'!$B$1,AA1545/X1545))</f>
        <v>0.98811504635131941</v>
      </c>
      <c r="AC1545">
        <f t="shared" si="477"/>
        <v>55662.882634128182</v>
      </c>
      <c r="AD1545">
        <f t="shared" si="475"/>
        <v>24.323551403450644</v>
      </c>
      <c r="AF1545">
        <f t="shared" si="474"/>
        <v>0.75421915854528254</v>
      </c>
      <c r="AG1545">
        <f t="shared" si="468"/>
        <v>1.0817684811029247</v>
      </c>
      <c r="AH1545" s="14">
        <f t="shared" si="469"/>
        <v>15834.005460025724</v>
      </c>
      <c r="AI1545">
        <f t="shared" si="470"/>
        <v>15530.202554736699</v>
      </c>
      <c r="AJ1545" s="14">
        <f t="shared" si="471"/>
        <v>-303.80290528902515</v>
      </c>
      <c r="AK1545" s="14">
        <f t="shared" si="476"/>
        <v>231397.14541614646</v>
      </c>
      <c r="AL1545">
        <f t="shared" si="472"/>
        <v>0.98081326256606383</v>
      </c>
      <c r="AM1545">
        <f t="shared" si="478"/>
        <v>0.44528405226490775</v>
      </c>
      <c r="AN1545" s="15">
        <f t="shared" si="473"/>
        <v>0</v>
      </c>
    </row>
    <row r="1546" spans="1:40" x14ac:dyDescent="0.25">
      <c r="A1546" s="2">
        <v>41862</v>
      </c>
      <c r="B1546" s="2">
        <v>41879</v>
      </c>
      <c r="C1546" t="s">
        <v>15</v>
      </c>
      <c r="D1546">
        <v>7700</v>
      </c>
      <c r="E1546">
        <v>127</v>
      </c>
      <c r="F1546">
        <v>136.19999999999999</v>
      </c>
      <c r="G1546">
        <v>107.45</v>
      </c>
      <c r="H1546">
        <v>116.3</v>
      </c>
      <c r="I1546" t="s">
        <v>16</v>
      </c>
      <c r="J1546">
        <v>58.9</v>
      </c>
      <c r="K1546">
        <v>64.3</v>
      </c>
      <c r="L1546">
        <v>48.05</v>
      </c>
      <c r="M1546">
        <v>57.65</v>
      </c>
      <c r="N1546">
        <v>7625.95</v>
      </c>
      <c r="O1546">
        <v>222.8</v>
      </c>
      <c r="P1546">
        <f>VLOOKUP($A1546,Sheet2!$A:$E,2,0)</f>
        <v>7619.85</v>
      </c>
      <c r="Q1546">
        <f>VLOOKUP($A1546,Sheet2!$A:$E,3,0)</f>
        <v>7635.55</v>
      </c>
      <c r="R1546">
        <f>VLOOKUP($A1546,Sheet2!$A:$E,4,0)</f>
        <v>7598.6</v>
      </c>
      <c r="S1546">
        <f>VLOOKUP($A1546,Sheet2!$A:$E,5,0)</f>
        <v>7625.95</v>
      </c>
      <c r="T1546">
        <f t="shared" si="460"/>
        <v>128.75</v>
      </c>
      <c r="U1546">
        <f t="shared" si="461"/>
        <v>136.19999999999999</v>
      </c>
      <c r="V1546">
        <f t="shared" si="462"/>
        <v>48.05</v>
      </c>
      <c r="W1546">
        <f t="shared" si="463"/>
        <v>43</v>
      </c>
      <c r="X1546" s="5">
        <f t="shared" si="464"/>
        <v>185.9</v>
      </c>
      <c r="Y1546">
        <f t="shared" si="465"/>
        <v>193.05</v>
      </c>
      <c r="Z1546">
        <f t="shared" si="466"/>
        <v>150.44999999999999</v>
      </c>
      <c r="AA1546">
        <f t="shared" si="467"/>
        <v>173.95</v>
      </c>
      <c r="AB1546">
        <f>IF(Z1546/X1546&lt;'model parameter'!$B$2,'model parameter'!$B$2,IF(Y1546/X1546&gt;'model parameter'!$B$1,'model parameter'!$B$1,AA1546/X1546))</f>
        <v>0.93571812802582022</v>
      </c>
      <c r="AC1546">
        <f t="shared" si="477"/>
        <v>52084.768338927359</v>
      </c>
      <c r="AD1546">
        <f t="shared" si="475"/>
        <v>24.259269531476463</v>
      </c>
      <c r="AF1546">
        <f t="shared" si="474"/>
        <v>0.80930607853684766</v>
      </c>
      <c r="AG1546">
        <f t="shared" si="468"/>
        <v>1.0384615384615385</v>
      </c>
      <c r="AH1546" s="14">
        <f t="shared" si="469"/>
        <v>13999.028657473651</v>
      </c>
      <c r="AI1546">
        <f t="shared" si="470"/>
        <v>12989.553458734899</v>
      </c>
      <c r="AJ1546" s="14">
        <f t="shared" si="471"/>
        <v>-1009.4751987387517</v>
      </c>
      <c r="AK1546" s="14">
        <f t="shared" si="476"/>
        <v>230387.67021740772</v>
      </c>
      <c r="AL1546">
        <f t="shared" si="472"/>
        <v>0.92788962552770948</v>
      </c>
      <c r="AM1546">
        <f t="shared" si="478"/>
        <v>0.41317445250954626</v>
      </c>
      <c r="AN1546" s="15">
        <f t="shared" si="473"/>
        <v>0</v>
      </c>
    </row>
    <row r="1547" spans="1:40" x14ac:dyDescent="0.25">
      <c r="A1547" s="2">
        <v>41863</v>
      </c>
      <c r="B1547" s="2">
        <v>41879</v>
      </c>
      <c r="C1547" t="s">
        <v>15</v>
      </c>
      <c r="D1547">
        <v>7700</v>
      </c>
      <c r="E1547">
        <v>92.55</v>
      </c>
      <c r="F1547">
        <v>99.35</v>
      </c>
      <c r="G1547">
        <v>55.3</v>
      </c>
      <c r="H1547">
        <v>58.7</v>
      </c>
      <c r="I1547" t="s">
        <v>16</v>
      </c>
      <c r="J1547">
        <v>73.3</v>
      </c>
      <c r="K1547">
        <v>109.25</v>
      </c>
      <c r="L1547">
        <v>62</v>
      </c>
      <c r="M1547">
        <v>103.1</v>
      </c>
      <c r="N1547">
        <v>7727.05</v>
      </c>
      <c r="O1547">
        <v>222.8</v>
      </c>
      <c r="P1547">
        <f>VLOOKUP($A1547,Sheet2!$A:$E,2,0)</f>
        <v>7688.8</v>
      </c>
      <c r="Q1547">
        <f>VLOOKUP($A1547,Sheet2!$A:$E,3,0)</f>
        <v>7735.75</v>
      </c>
      <c r="R1547">
        <f>VLOOKUP($A1547,Sheet2!$A:$E,4,0)</f>
        <v>7654.8</v>
      </c>
      <c r="S1547">
        <f>VLOOKUP($A1547,Sheet2!$A:$E,5,0)</f>
        <v>7727.05</v>
      </c>
      <c r="T1547">
        <f t="shared" si="460"/>
        <v>73.5</v>
      </c>
      <c r="U1547">
        <f t="shared" si="461"/>
        <v>99.35</v>
      </c>
      <c r="V1547">
        <f t="shared" si="462"/>
        <v>62</v>
      </c>
      <c r="W1547">
        <f t="shared" si="463"/>
        <v>91.050000000000182</v>
      </c>
      <c r="X1547" s="5">
        <f t="shared" si="464"/>
        <v>165.85</v>
      </c>
      <c r="Y1547">
        <f t="shared" si="465"/>
        <v>182.75</v>
      </c>
      <c r="Z1547">
        <f t="shared" si="466"/>
        <v>146.35000000000019</v>
      </c>
      <c r="AA1547">
        <f t="shared" si="467"/>
        <v>161.80000000000001</v>
      </c>
      <c r="AB1547">
        <f>IF(Z1547/X1547&lt;'model parameter'!$B$2,'model parameter'!$B$2,IF(Y1547/X1547&gt;'model parameter'!$B$1,'model parameter'!$B$1,AA1547/X1547))</f>
        <v>0.975580343684052</v>
      </c>
      <c r="AC1547">
        <f t="shared" si="477"/>
        <v>50812.876196794983</v>
      </c>
      <c r="AD1547">
        <f t="shared" si="475"/>
        <v>24.234849875160513</v>
      </c>
      <c r="AF1547">
        <f t="shared" si="474"/>
        <v>0.88242387699728786</v>
      </c>
      <c r="AG1547">
        <f t="shared" si="468"/>
        <v>1.1018993066023515</v>
      </c>
      <c r="AH1547" s="14">
        <f t="shared" si="469"/>
        <v>12494.272629204976</v>
      </c>
      <c r="AI1547">
        <f t="shared" si="470"/>
        <v>12078.966835831599</v>
      </c>
      <c r="AJ1547" s="14">
        <f t="shared" si="471"/>
        <v>-415.30579337337622</v>
      </c>
      <c r="AK1547" s="14">
        <f t="shared" si="476"/>
        <v>229972.36442403434</v>
      </c>
      <c r="AL1547">
        <f t="shared" si="472"/>
        <v>0.96676030644612221</v>
      </c>
      <c r="AM1547">
        <f t="shared" si="478"/>
        <v>0.39944066032383774</v>
      </c>
      <c r="AN1547" s="15">
        <f t="shared" si="473"/>
        <v>1</v>
      </c>
    </row>
    <row r="1548" spans="1:40" x14ac:dyDescent="0.25">
      <c r="A1548" s="2">
        <v>41864</v>
      </c>
      <c r="B1548" s="2">
        <v>41879</v>
      </c>
      <c r="C1548" t="s">
        <v>15</v>
      </c>
      <c r="D1548">
        <v>7700</v>
      </c>
      <c r="E1548">
        <v>64.849999999999994</v>
      </c>
      <c r="F1548">
        <v>76.849999999999994</v>
      </c>
      <c r="G1548">
        <v>50.15</v>
      </c>
      <c r="H1548">
        <v>57.1</v>
      </c>
      <c r="I1548" t="s">
        <v>16</v>
      </c>
      <c r="J1548">
        <v>94.9</v>
      </c>
      <c r="K1548">
        <v>123.6</v>
      </c>
      <c r="L1548">
        <v>80.900000000000006</v>
      </c>
      <c r="M1548">
        <v>101.1</v>
      </c>
      <c r="N1548">
        <v>7739.55</v>
      </c>
      <c r="O1548">
        <v>222.8</v>
      </c>
      <c r="P1548">
        <f>VLOOKUP($A1548,Sheet2!$A:$E,2,0)</f>
        <v>7717.3</v>
      </c>
      <c r="Q1548">
        <f>VLOOKUP($A1548,Sheet2!$A:$E,3,0)</f>
        <v>7757.1</v>
      </c>
      <c r="R1548">
        <f>VLOOKUP($A1548,Sheet2!$A:$E,4,0)</f>
        <v>7695.7</v>
      </c>
      <c r="S1548">
        <f>VLOOKUP($A1548,Sheet2!$A:$E,5,0)</f>
        <v>7739.55</v>
      </c>
      <c r="T1548">
        <f t="shared" si="460"/>
        <v>66.5</v>
      </c>
      <c r="U1548">
        <f t="shared" si="461"/>
        <v>76.849999999999994</v>
      </c>
      <c r="V1548">
        <f t="shared" si="462"/>
        <v>80.900000000000006</v>
      </c>
      <c r="W1548">
        <f t="shared" si="463"/>
        <v>107.25</v>
      </c>
      <c r="X1548" s="5">
        <f t="shared" si="464"/>
        <v>159.75</v>
      </c>
      <c r="Y1548">
        <f t="shared" si="465"/>
        <v>190.1</v>
      </c>
      <c r="Z1548">
        <f t="shared" si="466"/>
        <v>157.4</v>
      </c>
      <c r="AA1548">
        <f t="shared" si="467"/>
        <v>158.19999999999999</v>
      </c>
      <c r="AB1548">
        <f>IF(Z1548/X1548&lt;'model parameter'!$B$2,'model parameter'!$B$2,IF(Y1548/X1548&gt;'model parameter'!$B$1,'model parameter'!$B$1,AA1548/X1548))</f>
        <v>1.1100000000000001</v>
      </c>
      <c r="AC1548">
        <f t="shared" si="477"/>
        <v>56402.292578442437</v>
      </c>
      <c r="AD1548">
        <f t="shared" si="475"/>
        <v>24.344849875160513</v>
      </c>
      <c r="AF1548">
        <f t="shared" si="474"/>
        <v>0.98528951486697969</v>
      </c>
      <c r="AG1548">
        <f t="shared" si="468"/>
        <v>1.1899843505477308</v>
      </c>
      <c r="AH1548" s="14">
        <f t="shared" si="469"/>
        <v>12036.466555766623</v>
      </c>
      <c r="AI1548">
        <f t="shared" si="470"/>
        <v>13242.306823816496</v>
      </c>
      <c r="AJ1548" s="14">
        <f t="shared" si="471"/>
        <v>1205.840268049873</v>
      </c>
      <c r="AK1548" s="14">
        <f t="shared" si="476"/>
        <v>231178.20469208423</v>
      </c>
      <c r="AL1548">
        <f t="shared" si="472"/>
        <v>1.1001822472120906</v>
      </c>
      <c r="AM1548">
        <f t="shared" si="478"/>
        <v>0.43945752330296117</v>
      </c>
      <c r="AN1548" s="15">
        <f t="shared" si="473"/>
        <v>0</v>
      </c>
    </row>
    <row r="1549" spans="1:40" x14ac:dyDescent="0.25">
      <c r="A1549" s="2">
        <v>41865</v>
      </c>
      <c r="B1549" s="2">
        <v>41879</v>
      </c>
      <c r="C1549" t="s">
        <v>15</v>
      </c>
      <c r="D1549">
        <v>7700</v>
      </c>
      <c r="E1549">
        <v>50.05</v>
      </c>
      <c r="F1549">
        <v>54</v>
      </c>
      <c r="G1549">
        <v>30.2</v>
      </c>
      <c r="H1549">
        <v>32.200000000000003</v>
      </c>
      <c r="I1549" t="s">
        <v>16</v>
      </c>
      <c r="J1549">
        <v>109</v>
      </c>
      <c r="K1549">
        <v>137.55000000000001</v>
      </c>
      <c r="L1549">
        <v>98.75</v>
      </c>
      <c r="M1549">
        <v>132.35</v>
      </c>
      <c r="N1549">
        <v>7791.7</v>
      </c>
      <c r="O1549">
        <v>222.8</v>
      </c>
      <c r="P1549">
        <f>VLOOKUP($A1549,Sheet2!$A:$E,2,0)</f>
        <v>7756.15</v>
      </c>
      <c r="Q1549">
        <f>VLOOKUP($A1549,Sheet2!$A:$E,3,0)</f>
        <v>7796.7</v>
      </c>
      <c r="R1549">
        <f>VLOOKUP($A1549,Sheet2!$A:$E,4,0)</f>
        <v>7739.1</v>
      </c>
      <c r="S1549">
        <f>VLOOKUP($A1549,Sheet2!$A:$E,5,0)</f>
        <v>7791.7</v>
      </c>
      <c r="T1549">
        <f t="shared" si="460"/>
        <v>40.850000000000364</v>
      </c>
      <c r="U1549">
        <f t="shared" si="461"/>
        <v>54</v>
      </c>
      <c r="V1549">
        <f t="shared" si="462"/>
        <v>98.75</v>
      </c>
      <c r="W1549">
        <f t="shared" si="463"/>
        <v>126.89999999999964</v>
      </c>
      <c r="X1549" s="5">
        <f t="shared" si="464"/>
        <v>159.05000000000001</v>
      </c>
      <c r="Y1549">
        <f t="shared" si="465"/>
        <v>178.40000000000038</v>
      </c>
      <c r="Z1549">
        <f t="shared" si="466"/>
        <v>152.75</v>
      </c>
      <c r="AA1549">
        <f t="shared" si="467"/>
        <v>164.55</v>
      </c>
      <c r="AB1549">
        <f>IF(Z1549/X1549&lt;'model parameter'!$B$2,'model parameter'!$B$2,IF(Y1549/X1549&gt;'model parameter'!$B$1,'model parameter'!$B$1,AA1549/X1549))</f>
        <v>1.1100000000000001</v>
      </c>
      <c r="AC1549">
        <f t="shared" si="477"/>
        <v>62606.544762071113</v>
      </c>
      <c r="AD1549">
        <f t="shared" si="475"/>
        <v>24.454849875160512</v>
      </c>
      <c r="AF1549">
        <f t="shared" si="474"/>
        <v>0.96038981452373462</v>
      </c>
      <c r="AG1549">
        <f t="shared" si="468"/>
        <v>1.1216598553913886</v>
      </c>
      <c r="AH1549" s="14">
        <f t="shared" si="469"/>
        <v>11983.931432585176</v>
      </c>
      <c r="AI1549">
        <f t="shared" si="470"/>
        <v>13184.074247191322</v>
      </c>
      <c r="AJ1549" s="14">
        <f t="shared" si="471"/>
        <v>1200.1428146061462</v>
      </c>
      <c r="AK1549" s="14">
        <f t="shared" si="476"/>
        <v>232378.34750669036</v>
      </c>
      <c r="AL1549">
        <f t="shared" si="472"/>
        <v>1.1001460014484787</v>
      </c>
      <c r="AM1549">
        <f t="shared" si="478"/>
        <v>0.48346743706820439</v>
      </c>
      <c r="AN1549" s="15">
        <f t="shared" si="473"/>
        <v>0</v>
      </c>
    </row>
    <row r="1550" spans="1:40" x14ac:dyDescent="0.25">
      <c r="A1550" s="2">
        <v>41869</v>
      </c>
      <c r="B1550" s="2">
        <v>41879</v>
      </c>
      <c r="C1550" t="s">
        <v>15</v>
      </c>
      <c r="D1550">
        <v>7700</v>
      </c>
      <c r="E1550">
        <v>35.9</v>
      </c>
      <c r="F1550">
        <v>36.75</v>
      </c>
      <c r="G1550">
        <v>13.45</v>
      </c>
      <c r="H1550">
        <v>14.2</v>
      </c>
      <c r="I1550" t="s">
        <v>16</v>
      </c>
      <c r="J1550">
        <v>113.4</v>
      </c>
      <c r="K1550">
        <v>196.3</v>
      </c>
      <c r="L1550">
        <v>110</v>
      </c>
      <c r="M1550">
        <v>188.05</v>
      </c>
      <c r="N1550">
        <v>7874.25</v>
      </c>
      <c r="O1550">
        <v>222.8</v>
      </c>
      <c r="P1550">
        <f>VLOOKUP($A1550,Sheet2!$A:$E,2,0)</f>
        <v>7785.25</v>
      </c>
      <c r="Q1550">
        <f>VLOOKUP($A1550,Sheet2!$A:$E,3,0)</f>
        <v>7880.5</v>
      </c>
      <c r="R1550">
        <f>VLOOKUP($A1550,Sheet2!$A:$E,4,0)</f>
        <v>7779.2</v>
      </c>
      <c r="S1550">
        <f>VLOOKUP($A1550,Sheet2!$A:$E,5,0)</f>
        <v>7874.25</v>
      </c>
      <c r="T1550">
        <f t="shared" si="460"/>
        <v>15.800000000000182</v>
      </c>
      <c r="U1550">
        <f t="shared" si="461"/>
        <v>30.800000000000182</v>
      </c>
      <c r="V1550">
        <f t="shared" si="462"/>
        <v>115.94999999999982</v>
      </c>
      <c r="W1550">
        <f t="shared" si="463"/>
        <v>193.94999999999982</v>
      </c>
      <c r="X1550" s="5">
        <f t="shared" si="464"/>
        <v>149.30000000000001</v>
      </c>
      <c r="Y1550">
        <f t="shared" si="465"/>
        <v>212.10000000000019</v>
      </c>
      <c r="Z1550">
        <f t="shared" si="466"/>
        <v>140.80000000000018</v>
      </c>
      <c r="AA1550">
        <f t="shared" si="467"/>
        <v>202.25</v>
      </c>
      <c r="AB1550">
        <f>IF(Z1550/X1550&lt;'model parameter'!$B$2,'model parameter'!$B$2,IF(Y1550/X1550&gt;'model parameter'!$B$1,'model parameter'!$B$1,AA1550/X1550))</f>
        <v>1.1100000000000001</v>
      </c>
      <c r="AC1550">
        <f t="shared" si="477"/>
        <v>69493.264685898946</v>
      </c>
      <c r="AD1550">
        <f t="shared" si="475"/>
        <v>24.564849875160512</v>
      </c>
      <c r="AF1550">
        <f t="shared" si="474"/>
        <v>0.94306764902880225</v>
      </c>
      <c r="AG1550">
        <f t="shared" si="468"/>
        <v>1.4206296048225062</v>
      </c>
      <c r="AH1550" s="14">
        <f t="shared" si="469"/>
        <v>11252.19221684355</v>
      </c>
      <c r="AI1550">
        <f t="shared" si="470"/>
        <v>12372.977644197827</v>
      </c>
      <c r="AJ1550" s="14">
        <f t="shared" si="471"/>
        <v>1120.7854273542762</v>
      </c>
      <c r="AK1550" s="14">
        <f t="shared" si="476"/>
        <v>233499.13293404464</v>
      </c>
      <c r="AL1550">
        <f t="shared" si="472"/>
        <v>1.0996059617321998</v>
      </c>
      <c r="AM1550">
        <f t="shared" si="478"/>
        <v>0.53162367610358463</v>
      </c>
      <c r="AN1550" s="15">
        <f t="shared" si="473"/>
        <v>0</v>
      </c>
    </row>
    <row r="1551" spans="1:40" x14ac:dyDescent="0.25">
      <c r="A1551" s="2">
        <v>41870</v>
      </c>
      <c r="B1551" s="2">
        <v>41879</v>
      </c>
      <c r="C1551" t="s">
        <v>15</v>
      </c>
      <c r="D1551">
        <v>7700</v>
      </c>
      <c r="E1551">
        <v>11</v>
      </c>
      <c r="F1551">
        <v>12.75</v>
      </c>
      <c r="G1551">
        <v>8.5</v>
      </c>
      <c r="H1551">
        <v>9.5</v>
      </c>
      <c r="I1551" t="s">
        <v>16</v>
      </c>
      <c r="J1551">
        <v>188.8</v>
      </c>
      <c r="K1551">
        <v>227.75</v>
      </c>
      <c r="L1551">
        <v>188.8</v>
      </c>
      <c r="M1551">
        <v>216.05</v>
      </c>
      <c r="N1551">
        <v>7897.5</v>
      </c>
      <c r="O1551">
        <v>222.8</v>
      </c>
      <c r="P1551">
        <f>VLOOKUP($A1551,Sheet2!$A:$E,2,0)</f>
        <v>7901</v>
      </c>
      <c r="Q1551">
        <f>VLOOKUP($A1551,Sheet2!$A:$E,3,0)</f>
        <v>7918.55</v>
      </c>
      <c r="R1551">
        <f>VLOOKUP($A1551,Sheet2!$A:$E,4,0)</f>
        <v>7881.15</v>
      </c>
      <c r="S1551">
        <f>VLOOKUP($A1551,Sheet2!$A:$E,5,0)</f>
        <v>7897.5</v>
      </c>
      <c r="T1551">
        <f t="shared" si="460"/>
        <v>9.1999999999998181</v>
      </c>
      <c r="U1551">
        <f t="shared" si="461"/>
        <v>7.6500000000005457</v>
      </c>
      <c r="V1551">
        <f t="shared" si="462"/>
        <v>193.89999999999964</v>
      </c>
      <c r="W1551">
        <f t="shared" si="463"/>
        <v>227.05000000000018</v>
      </c>
      <c r="X1551" s="5">
        <f t="shared" si="464"/>
        <v>199.8</v>
      </c>
      <c r="Y1551">
        <f t="shared" si="465"/>
        <v>236.94999999999982</v>
      </c>
      <c r="Z1551">
        <f t="shared" si="466"/>
        <v>196.45000000000056</v>
      </c>
      <c r="AA1551">
        <f t="shared" si="467"/>
        <v>225.55</v>
      </c>
      <c r="AB1551">
        <f>IF(Z1551/X1551&lt;'model parameter'!$B$2,'model parameter'!$B$2,IF(Y1551/X1551&gt;'model parameter'!$B$1,'model parameter'!$B$1,AA1551/X1551))</f>
        <v>1.1100000000000001</v>
      </c>
      <c r="AC1551">
        <f t="shared" si="477"/>
        <v>77137.523801347837</v>
      </c>
      <c r="AD1551">
        <f t="shared" si="475"/>
        <v>24.674849875160511</v>
      </c>
      <c r="AF1551">
        <f t="shared" si="474"/>
        <v>0.98323323323323597</v>
      </c>
      <c r="AG1551">
        <f t="shared" si="468"/>
        <v>1.1859359359359349</v>
      </c>
      <c r="AH1551" s="14">
        <f t="shared" si="469"/>
        <v>15042.226103505298</v>
      </c>
      <c r="AI1551">
        <f t="shared" si="470"/>
        <v>16574.042100728235</v>
      </c>
      <c r="AJ1551" s="14">
        <f t="shared" si="471"/>
        <v>1531.8159972229369</v>
      </c>
      <c r="AK1551" s="14">
        <f t="shared" si="476"/>
        <v>235030.94893126757</v>
      </c>
      <c r="AL1551">
        <f t="shared" si="472"/>
        <v>1.1018343951674796</v>
      </c>
      <c r="AM1551">
        <f t="shared" si="478"/>
        <v>0.58576125161630521</v>
      </c>
      <c r="AN1551" s="15">
        <f t="shared" si="473"/>
        <v>0</v>
      </c>
    </row>
    <row r="1552" spans="1:40" x14ac:dyDescent="0.25">
      <c r="A1552" s="2">
        <v>41871</v>
      </c>
      <c r="B1552" s="2">
        <v>41879</v>
      </c>
      <c r="C1552" t="s">
        <v>15</v>
      </c>
      <c r="D1552">
        <v>7700</v>
      </c>
      <c r="E1552">
        <v>9.1999999999999993</v>
      </c>
      <c r="F1552">
        <v>12.1</v>
      </c>
      <c r="G1552">
        <v>7.25</v>
      </c>
      <c r="H1552">
        <v>9.6999999999999993</v>
      </c>
      <c r="I1552" t="s">
        <v>16</v>
      </c>
      <c r="J1552">
        <v>215.2</v>
      </c>
      <c r="K1552">
        <v>216.55</v>
      </c>
      <c r="L1552">
        <v>185.85</v>
      </c>
      <c r="M1552">
        <v>196.6</v>
      </c>
      <c r="N1552">
        <v>7875.3</v>
      </c>
      <c r="O1552">
        <v>222.8</v>
      </c>
      <c r="P1552">
        <f>VLOOKUP($A1552,Sheet2!$A:$E,2,0)</f>
        <v>7915.8</v>
      </c>
      <c r="Q1552">
        <f>VLOOKUP($A1552,Sheet2!$A:$E,3,0)</f>
        <v>7922.7</v>
      </c>
      <c r="R1552">
        <f>VLOOKUP($A1552,Sheet2!$A:$E,4,0)</f>
        <v>7864.05</v>
      </c>
      <c r="S1552">
        <f>VLOOKUP($A1552,Sheet2!$A:$E,5,0)</f>
        <v>7875.3</v>
      </c>
      <c r="T1552">
        <f t="shared" si="460"/>
        <v>7.25</v>
      </c>
      <c r="U1552">
        <f t="shared" si="461"/>
        <v>12.1</v>
      </c>
      <c r="V1552">
        <f t="shared" si="462"/>
        <v>185.85</v>
      </c>
      <c r="W1552">
        <f t="shared" si="463"/>
        <v>216.55</v>
      </c>
      <c r="X1552" s="5">
        <f t="shared" si="464"/>
        <v>224.39999999999998</v>
      </c>
      <c r="Y1552">
        <f t="shared" si="465"/>
        <v>224.39999999999998</v>
      </c>
      <c r="Z1552">
        <f t="shared" si="466"/>
        <v>197.95</v>
      </c>
      <c r="AA1552">
        <f t="shared" si="467"/>
        <v>206.29999999999998</v>
      </c>
      <c r="AB1552">
        <f>IF(Z1552/X1552&lt;'model parameter'!$B$2,'model parameter'!$B$2,IF(Y1552/X1552&gt;'model parameter'!$B$1,'model parameter'!$B$1,AA1552/X1552))</f>
        <v>0.91934046345811049</v>
      </c>
      <c r="AC1552">
        <f t="shared" si="477"/>
        <v>70915.646881542154</v>
      </c>
      <c r="AD1552">
        <f t="shared" si="475"/>
        <v>24.59419033861862</v>
      </c>
      <c r="AF1552">
        <f t="shared" si="474"/>
        <v>0.88213012477718367</v>
      </c>
      <c r="AG1552">
        <f t="shared" si="468"/>
        <v>1</v>
      </c>
      <c r="AH1552" s="14">
        <f t="shared" si="469"/>
        <v>16888.460432453398</v>
      </c>
      <c r="AI1552">
        <f t="shared" si="470"/>
        <v>15414.037183090597</v>
      </c>
      <c r="AJ1552" s="14">
        <f t="shared" si="471"/>
        <v>-1474.4232493628006</v>
      </c>
      <c r="AK1552" s="14">
        <f t="shared" si="476"/>
        <v>233556.52568190478</v>
      </c>
      <c r="AL1552">
        <f t="shared" si="472"/>
        <v>0.91269640857674017</v>
      </c>
      <c r="AM1552">
        <f t="shared" si="478"/>
        <v>0.53462219063361804</v>
      </c>
      <c r="AN1552" s="15">
        <f t="shared" si="473"/>
        <v>0</v>
      </c>
    </row>
    <row r="1553" spans="1:40" x14ac:dyDescent="0.25">
      <c r="A1553" s="2">
        <v>41872</v>
      </c>
      <c r="B1553" s="2">
        <v>41879</v>
      </c>
      <c r="C1553" t="s">
        <v>15</v>
      </c>
      <c r="D1553">
        <v>7700</v>
      </c>
      <c r="E1553">
        <v>9.3000000000000007</v>
      </c>
      <c r="F1553">
        <v>11.25</v>
      </c>
      <c r="G1553">
        <v>6.4</v>
      </c>
      <c r="H1553">
        <v>7.15</v>
      </c>
      <c r="I1553" t="s">
        <v>16</v>
      </c>
      <c r="J1553">
        <v>188.75</v>
      </c>
      <c r="K1553">
        <v>238.2</v>
      </c>
      <c r="L1553">
        <v>175</v>
      </c>
      <c r="M1553">
        <v>206.7</v>
      </c>
      <c r="N1553">
        <v>7891.1</v>
      </c>
      <c r="O1553">
        <v>222.8</v>
      </c>
      <c r="P1553">
        <f>VLOOKUP($A1553,Sheet2!$A:$E,2,0)</f>
        <v>7875.35</v>
      </c>
      <c r="Q1553">
        <f>VLOOKUP($A1553,Sheet2!$A:$E,3,0)</f>
        <v>7919.65</v>
      </c>
      <c r="R1553">
        <f>VLOOKUP($A1553,Sheet2!$A:$E,4,0)</f>
        <v>7855.95</v>
      </c>
      <c r="S1553">
        <f>VLOOKUP($A1553,Sheet2!$A:$E,5,0)</f>
        <v>7891.1</v>
      </c>
      <c r="T1553">
        <f t="shared" si="460"/>
        <v>18.550000000000182</v>
      </c>
      <c r="U1553">
        <f t="shared" si="461"/>
        <v>11.25</v>
      </c>
      <c r="V1553">
        <f t="shared" si="462"/>
        <v>175</v>
      </c>
      <c r="W1553">
        <f t="shared" si="463"/>
        <v>226.04999999999927</v>
      </c>
      <c r="X1553" s="5">
        <f t="shared" si="464"/>
        <v>198.05</v>
      </c>
      <c r="Y1553">
        <f t="shared" si="465"/>
        <v>256.75000000000017</v>
      </c>
      <c r="Z1553">
        <f t="shared" si="466"/>
        <v>186.25</v>
      </c>
      <c r="AA1553">
        <f t="shared" si="467"/>
        <v>213.85</v>
      </c>
      <c r="AB1553">
        <f>IF(Z1553/X1553&lt;'model parameter'!$B$2,'model parameter'!$B$2,IF(Y1553/X1553&gt;'model parameter'!$B$1,'model parameter'!$B$1,AA1553/X1553))</f>
        <v>1.1100000000000001</v>
      </c>
      <c r="AC1553">
        <f t="shared" si="477"/>
        <v>78716.368038511791</v>
      </c>
      <c r="AD1553">
        <f t="shared" si="475"/>
        <v>24.70419033861862</v>
      </c>
      <c r="AF1553">
        <f t="shared" si="474"/>
        <v>0.9404190860893713</v>
      </c>
      <c r="AG1553">
        <f t="shared" si="468"/>
        <v>1.2963898005554162</v>
      </c>
      <c r="AH1553" s="14">
        <f t="shared" si="469"/>
        <v>14910.888295551675</v>
      </c>
      <c r="AI1553">
        <f t="shared" si="470"/>
        <v>16428.460659165299</v>
      </c>
      <c r="AJ1553" s="14">
        <f t="shared" si="471"/>
        <v>1517.5723636136245</v>
      </c>
      <c r="AK1553" s="14">
        <f t="shared" si="476"/>
        <v>235074.09804551839</v>
      </c>
      <c r="AL1553">
        <f t="shared" si="472"/>
        <v>1.101776120478775</v>
      </c>
      <c r="AM1553">
        <f t="shared" si="478"/>
        <v>0.5890339631181718</v>
      </c>
      <c r="AN1553" s="15">
        <f t="shared" si="473"/>
        <v>0</v>
      </c>
    </row>
    <row r="1554" spans="1:40" x14ac:dyDescent="0.25">
      <c r="A1554" s="2">
        <v>41873</v>
      </c>
      <c r="B1554" s="2">
        <v>41879</v>
      </c>
      <c r="C1554" t="s">
        <v>15</v>
      </c>
      <c r="D1554">
        <v>7700</v>
      </c>
      <c r="E1554">
        <v>7</v>
      </c>
      <c r="F1554">
        <v>7</v>
      </c>
      <c r="G1554">
        <v>4.55</v>
      </c>
      <c r="H1554">
        <v>4.8499999999999996</v>
      </c>
      <c r="I1554" t="s">
        <v>16</v>
      </c>
      <c r="J1554">
        <v>215</v>
      </c>
      <c r="K1554">
        <v>238.2</v>
      </c>
      <c r="L1554">
        <v>210</v>
      </c>
      <c r="M1554">
        <v>228.65</v>
      </c>
      <c r="N1554">
        <v>7913.2</v>
      </c>
      <c r="O1554">
        <v>222.8</v>
      </c>
      <c r="P1554">
        <f>VLOOKUP($A1554,Sheet2!$A:$E,2,0)</f>
        <v>7904.55</v>
      </c>
      <c r="Q1554">
        <f>VLOOKUP($A1554,Sheet2!$A:$E,3,0)</f>
        <v>7929.05</v>
      </c>
      <c r="R1554">
        <f>VLOOKUP($A1554,Sheet2!$A:$E,4,0)</f>
        <v>7900.05</v>
      </c>
      <c r="S1554">
        <f>VLOOKUP($A1554,Sheet2!$A:$E,5,0)</f>
        <v>7913.2</v>
      </c>
      <c r="T1554">
        <f t="shared" si="460"/>
        <v>9.1499999999996362</v>
      </c>
      <c r="U1554">
        <f t="shared" si="461"/>
        <v>7</v>
      </c>
      <c r="V1554">
        <f t="shared" si="462"/>
        <v>210</v>
      </c>
      <c r="W1554">
        <f t="shared" si="463"/>
        <v>233.60000000000036</v>
      </c>
      <c r="X1554" s="5">
        <f t="shared" si="464"/>
        <v>222</v>
      </c>
      <c r="Y1554">
        <f t="shared" si="465"/>
        <v>247.34999999999962</v>
      </c>
      <c r="Z1554">
        <f t="shared" si="466"/>
        <v>217</v>
      </c>
      <c r="AA1554">
        <f t="shared" si="467"/>
        <v>233.5</v>
      </c>
      <c r="AB1554">
        <f>IF(Z1554/X1554&lt;'model parameter'!$B$2,'model parameter'!$B$2,IF(Y1554/X1554&gt;'model parameter'!$B$1,'model parameter'!$B$1,AA1554/X1554))</f>
        <v>1.1100000000000001</v>
      </c>
      <c r="AC1554">
        <f t="shared" si="477"/>
        <v>87375.168522748092</v>
      </c>
      <c r="AD1554">
        <f t="shared" si="475"/>
        <v>24.814190338618619</v>
      </c>
      <c r="AF1554">
        <f t="shared" si="474"/>
        <v>0.97747747747747749</v>
      </c>
      <c r="AG1554">
        <f t="shared" si="468"/>
        <v>1.1141891891891875</v>
      </c>
      <c r="AH1554" s="14">
        <f t="shared" si="469"/>
        <v>16708.340010117001</v>
      </c>
      <c r="AI1554">
        <f t="shared" si="470"/>
        <v>18420.846673698041</v>
      </c>
      <c r="AJ1554" s="14">
        <f t="shared" si="471"/>
        <v>1712.5066635810399</v>
      </c>
      <c r="AK1554" s="14">
        <f t="shared" si="476"/>
        <v>236786.60470909943</v>
      </c>
      <c r="AL1554">
        <f t="shared" si="472"/>
        <v>1.102494123446381</v>
      </c>
      <c r="AM1554">
        <f t="shared" si="478"/>
        <v>0.64940648284811675</v>
      </c>
      <c r="AN1554" s="15">
        <f t="shared" si="473"/>
        <v>0</v>
      </c>
    </row>
    <row r="1555" spans="1:40" x14ac:dyDescent="0.25">
      <c r="A1555" s="2">
        <v>41876</v>
      </c>
      <c r="B1555" s="2">
        <v>41879</v>
      </c>
      <c r="C1555" t="s">
        <v>15</v>
      </c>
      <c r="D1555">
        <v>7700</v>
      </c>
      <c r="E1555">
        <v>4</v>
      </c>
      <c r="F1555">
        <v>4.2</v>
      </c>
      <c r="G1555">
        <v>2.25</v>
      </c>
      <c r="H1555">
        <v>3.2</v>
      </c>
      <c r="I1555" t="s">
        <v>16</v>
      </c>
      <c r="J1555">
        <v>229.05</v>
      </c>
      <c r="K1555">
        <v>277</v>
      </c>
      <c r="L1555">
        <v>206.7</v>
      </c>
      <c r="M1555">
        <v>214.65</v>
      </c>
      <c r="N1555">
        <v>7906.3</v>
      </c>
      <c r="O1555">
        <v>222.8</v>
      </c>
      <c r="P1555">
        <f>VLOOKUP($A1555,Sheet2!$A:$E,2,0)</f>
        <v>7931.75</v>
      </c>
      <c r="Q1555">
        <f>VLOOKUP($A1555,Sheet2!$A:$E,3,0)</f>
        <v>7968.25</v>
      </c>
      <c r="R1555">
        <f>VLOOKUP($A1555,Sheet2!$A:$E,4,0)</f>
        <v>7897.95</v>
      </c>
      <c r="S1555">
        <f>VLOOKUP($A1555,Sheet2!$A:$E,5,0)</f>
        <v>7906.3</v>
      </c>
      <c r="T1555">
        <f t="shared" si="460"/>
        <v>8.75</v>
      </c>
      <c r="U1555">
        <f t="shared" si="461"/>
        <v>4.2</v>
      </c>
      <c r="V1555">
        <f t="shared" si="462"/>
        <v>206.7</v>
      </c>
      <c r="W1555">
        <f t="shared" si="463"/>
        <v>270.5</v>
      </c>
      <c r="X1555" s="5">
        <f t="shared" si="464"/>
        <v>233.05</v>
      </c>
      <c r="Y1555">
        <f t="shared" si="465"/>
        <v>285.75</v>
      </c>
      <c r="Z1555">
        <f t="shared" si="466"/>
        <v>210.89999999999998</v>
      </c>
      <c r="AA1555">
        <f t="shared" si="467"/>
        <v>217.85</v>
      </c>
      <c r="AB1555">
        <f>IF(Z1555/X1555&lt;'model parameter'!$B$2,'model parameter'!$B$2,IF(Y1555/X1555&gt;'model parameter'!$B$1,'model parameter'!$B$1,AA1555/X1555))</f>
        <v>1.1100000000000001</v>
      </c>
      <c r="AC1555">
        <f t="shared" si="477"/>
        <v>96986.437060250391</v>
      </c>
      <c r="AD1555">
        <f t="shared" si="475"/>
        <v>24.924190338618619</v>
      </c>
      <c r="AF1555">
        <f t="shared" si="474"/>
        <v>0.90495601802188352</v>
      </c>
      <c r="AG1555">
        <f t="shared" si="468"/>
        <v>1.2261317313881142</v>
      </c>
      <c r="AH1555" s="14">
        <f t="shared" si="469"/>
        <v>17537.644454624173</v>
      </c>
      <c r="AI1555">
        <f t="shared" si="470"/>
        <v>19340.089490424001</v>
      </c>
      <c r="AJ1555" s="14">
        <f t="shared" si="471"/>
        <v>1802.4450357998285</v>
      </c>
      <c r="AK1555" s="14">
        <f t="shared" si="476"/>
        <v>238589.04974489927</v>
      </c>
      <c r="AL1555">
        <f t="shared" si="472"/>
        <v>1.1027757770128916</v>
      </c>
      <c r="AM1555">
        <f t="shared" si="478"/>
        <v>0.71614973872004106</v>
      </c>
      <c r="AN1555" s="15">
        <f t="shared" si="473"/>
        <v>0</v>
      </c>
    </row>
    <row r="1556" spans="1:40" x14ac:dyDescent="0.25">
      <c r="A1556" s="2">
        <v>41877</v>
      </c>
      <c r="B1556" s="2">
        <v>41879</v>
      </c>
      <c r="C1556" t="s">
        <v>15</v>
      </c>
      <c r="D1556">
        <v>7700</v>
      </c>
      <c r="E1556">
        <v>4.4000000000000004</v>
      </c>
      <c r="F1556">
        <v>4.4000000000000004</v>
      </c>
      <c r="G1556">
        <v>1.25</v>
      </c>
      <c r="H1556">
        <v>1.5</v>
      </c>
      <c r="I1556" t="s">
        <v>16</v>
      </c>
      <c r="J1556">
        <v>195.15</v>
      </c>
      <c r="K1556">
        <v>214.75</v>
      </c>
      <c r="L1556">
        <v>170.1</v>
      </c>
      <c r="M1556">
        <v>201.7</v>
      </c>
      <c r="N1556">
        <v>7904.75</v>
      </c>
      <c r="O1556">
        <v>222.8</v>
      </c>
      <c r="P1556">
        <f>VLOOKUP($A1556,Sheet2!$A:$E,2,0)</f>
        <v>7874.5</v>
      </c>
      <c r="Q1556">
        <f>VLOOKUP($A1556,Sheet2!$A:$E,3,0)</f>
        <v>7915.45</v>
      </c>
      <c r="R1556">
        <f>VLOOKUP($A1556,Sheet2!$A:$E,4,0)</f>
        <v>7862.45</v>
      </c>
      <c r="S1556">
        <f>VLOOKUP($A1556,Sheet2!$A:$E,5,0)</f>
        <v>7904.75</v>
      </c>
      <c r="T1556">
        <f t="shared" si="460"/>
        <v>1.25</v>
      </c>
      <c r="U1556">
        <f t="shared" si="461"/>
        <v>4.4000000000000004</v>
      </c>
      <c r="V1556">
        <f t="shared" si="462"/>
        <v>170.1</v>
      </c>
      <c r="W1556">
        <f t="shared" si="463"/>
        <v>214.75</v>
      </c>
      <c r="X1556" s="5">
        <f t="shared" si="464"/>
        <v>199.55</v>
      </c>
      <c r="Y1556">
        <f t="shared" si="465"/>
        <v>216</v>
      </c>
      <c r="Z1556">
        <f t="shared" si="466"/>
        <v>174.5</v>
      </c>
      <c r="AA1556">
        <f t="shared" si="467"/>
        <v>203.2</v>
      </c>
      <c r="AB1556">
        <f>IF(Z1556/X1556&lt;'model parameter'!$B$2,'model parameter'!$B$2,IF(Y1556/X1556&gt;'model parameter'!$B$1,'model parameter'!$B$1,AA1556/X1556))</f>
        <v>1.0182911550989726</v>
      </c>
      <c r="AC1556">
        <f t="shared" si="477"/>
        <v>98760.431023016179</v>
      </c>
      <c r="AD1556">
        <f t="shared" si="475"/>
        <v>24.94248149371759</v>
      </c>
      <c r="AF1556">
        <f t="shared" si="474"/>
        <v>0.8744675519919819</v>
      </c>
      <c r="AG1556">
        <f t="shared" si="468"/>
        <v>1.0824354798296165</v>
      </c>
      <c r="AH1556" s="14">
        <f t="shared" si="469"/>
        <v>15023.463559511923</v>
      </c>
      <c r="AI1556">
        <f t="shared" si="470"/>
        <v>15181.7064397984</v>
      </c>
      <c r="AJ1556" s="14">
        <f t="shared" si="471"/>
        <v>158.24288028647607</v>
      </c>
      <c r="AK1556" s="14">
        <f t="shared" si="476"/>
        <v>238747.29262518574</v>
      </c>
      <c r="AL1556">
        <f t="shared" si="472"/>
        <v>1.0105330491640383</v>
      </c>
      <c r="AM1556">
        <f t="shared" si="478"/>
        <v>0.72369297912679242</v>
      </c>
      <c r="AN1556" s="15">
        <f t="shared" si="473"/>
        <v>0</v>
      </c>
    </row>
    <row r="1557" spans="1:40" x14ac:dyDescent="0.25">
      <c r="A1557" s="2">
        <v>41878</v>
      </c>
      <c r="B1557" s="2">
        <v>41879</v>
      </c>
      <c r="C1557" t="s">
        <v>15</v>
      </c>
      <c r="D1557">
        <v>7700</v>
      </c>
      <c r="E1557">
        <v>1</v>
      </c>
      <c r="F1557">
        <v>1.05</v>
      </c>
      <c r="G1557">
        <v>0.4</v>
      </c>
      <c r="H1557">
        <v>0.5</v>
      </c>
      <c r="I1557" t="s">
        <v>16</v>
      </c>
      <c r="J1557">
        <v>220.4</v>
      </c>
      <c r="K1557">
        <v>243</v>
      </c>
      <c r="L1557">
        <v>210</v>
      </c>
      <c r="M1557">
        <v>226.9</v>
      </c>
      <c r="N1557">
        <v>7936.05</v>
      </c>
      <c r="O1557">
        <v>222.8</v>
      </c>
      <c r="P1557">
        <f>VLOOKUP($A1557,Sheet2!$A:$E,2,0)</f>
        <v>7933.9</v>
      </c>
      <c r="Q1557">
        <f>VLOOKUP($A1557,Sheet2!$A:$E,3,0)</f>
        <v>7946.85</v>
      </c>
      <c r="R1557">
        <f>VLOOKUP($A1557,Sheet2!$A:$E,4,0)</f>
        <v>7916.55</v>
      </c>
      <c r="S1557">
        <f>VLOOKUP($A1557,Sheet2!$A:$E,5,0)</f>
        <v>7936.05</v>
      </c>
      <c r="T1557">
        <f t="shared" si="460"/>
        <v>0.4</v>
      </c>
      <c r="U1557">
        <f t="shared" si="461"/>
        <v>0</v>
      </c>
      <c r="V1557">
        <f t="shared" si="462"/>
        <v>217.60000000000036</v>
      </c>
      <c r="W1557">
        <f t="shared" si="463"/>
        <v>243</v>
      </c>
      <c r="X1557" s="5">
        <f t="shared" si="464"/>
        <v>221.4</v>
      </c>
      <c r="Y1557">
        <f t="shared" si="465"/>
        <v>243.4</v>
      </c>
      <c r="Z1557">
        <f t="shared" si="466"/>
        <v>210</v>
      </c>
      <c r="AA1557">
        <f t="shared" si="467"/>
        <v>227.4</v>
      </c>
      <c r="AB1557">
        <f>IF(Z1557/X1557&lt;'model parameter'!$B$2,'model parameter'!$B$2,IF(Y1557/X1557&gt;'model parameter'!$B$1,'model parameter'!$B$1,AA1557/X1557))</f>
        <v>1.02710027100271</v>
      </c>
      <c r="AC1557">
        <f t="shared" si="477"/>
        <v>101436.86546808436</v>
      </c>
      <c r="AD1557">
        <f t="shared" si="475"/>
        <v>24.969581764720299</v>
      </c>
      <c r="AF1557">
        <f t="shared" si="474"/>
        <v>0.94850948509485089</v>
      </c>
      <c r="AG1557">
        <f t="shared" si="468"/>
        <v>1.09936766034327</v>
      </c>
      <c r="AH1557" s="14">
        <f t="shared" si="469"/>
        <v>16663.3099045329</v>
      </c>
      <c r="AI1557">
        <f t="shared" si="470"/>
        <v>16995.3851454988</v>
      </c>
      <c r="AJ1557" s="14">
        <f t="shared" si="471"/>
        <v>332.07524096589987</v>
      </c>
      <c r="AK1557" s="14">
        <f t="shared" si="476"/>
        <v>239079.36786615165</v>
      </c>
      <c r="AL1557">
        <f t="shared" si="472"/>
        <v>1.0199285281776802</v>
      </c>
      <c r="AM1557">
        <f t="shared" si="478"/>
        <v>0.73811511505331007</v>
      </c>
      <c r="AN1557" s="15">
        <f t="shared" si="473"/>
        <v>0</v>
      </c>
    </row>
    <row r="1558" spans="1:40" x14ac:dyDescent="0.25">
      <c r="A1558" s="2">
        <v>41879</v>
      </c>
      <c r="B1558" s="2">
        <v>41879</v>
      </c>
      <c r="C1558" t="s">
        <v>15</v>
      </c>
      <c r="D1558">
        <v>7700</v>
      </c>
      <c r="E1558">
        <v>0.1</v>
      </c>
      <c r="F1558">
        <v>0.15</v>
      </c>
      <c r="G1558">
        <v>0.05</v>
      </c>
      <c r="H1558">
        <v>0.05</v>
      </c>
      <c r="I1558" t="s">
        <v>16</v>
      </c>
      <c r="J1558">
        <v>245.35</v>
      </c>
      <c r="K1558">
        <v>261.64999999999998</v>
      </c>
      <c r="L1558">
        <v>233.8</v>
      </c>
      <c r="M1558">
        <v>253.2</v>
      </c>
      <c r="N1558">
        <v>7954.35</v>
      </c>
      <c r="O1558">
        <v>222.8</v>
      </c>
      <c r="P1558">
        <f>VLOOKUP($A1558,Sheet2!$A:$E,2,0)</f>
        <v>7942.25</v>
      </c>
      <c r="Q1558">
        <f>VLOOKUP($A1558,Sheet2!$A:$E,3,0)</f>
        <v>7967.8</v>
      </c>
      <c r="R1558">
        <f>VLOOKUP($A1558,Sheet2!$A:$E,4,0)</f>
        <v>7939.2</v>
      </c>
      <c r="S1558">
        <f>VLOOKUP($A1558,Sheet2!$A:$E,5,0)</f>
        <v>7954.35</v>
      </c>
      <c r="T1558">
        <f t="shared" si="460"/>
        <v>0.05</v>
      </c>
      <c r="U1558">
        <f t="shared" si="461"/>
        <v>0</v>
      </c>
      <c r="V1558">
        <f t="shared" si="462"/>
        <v>239.34999999999945</v>
      </c>
      <c r="W1558">
        <f t="shared" si="463"/>
        <v>261.64999999999998</v>
      </c>
      <c r="X1558" s="5">
        <f t="shared" si="464"/>
        <v>245.45</v>
      </c>
      <c r="Y1558">
        <f t="shared" si="465"/>
        <v>261.7</v>
      </c>
      <c r="Z1558">
        <f t="shared" si="466"/>
        <v>233.8</v>
      </c>
      <c r="AA1558">
        <f t="shared" si="467"/>
        <v>253.25</v>
      </c>
      <c r="AB1558">
        <f>IF(Z1558/X1558&lt;'model parameter'!$B$2,'model parameter'!$B$2,IF(Y1558/X1558&gt;'model parameter'!$B$1,'model parameter'!$B$1,AA1558/X1558))</f>
        <v>1.031778366266042</v>
      </c>
      <c r="AC1558">
        <f t="shared" si="477"/>
        <v>104660.36333180837</v>
      </c>
      <c r="AD1558">
        <f t="shared" si="475"/>
        <v>25.001360130986342</v>
      </c>
      <c r="AF1558">
        <f t="shared" si="474"/>
        <v>0.95253615807700154</v>
      </c>
      <c r="AG1558">
        <f t="shared" si="468"/>
        <v>1.0662049297209208</v>
      </c>
      <c r="AH1558" s="14">
        <f t="shared" si="469"/>
        <v>18468.266636695575</v>
      </c>
      <c r="AI1558">
        <f t="shared" si="470"/>
        <v>18932.7237629515</v>
      </c>
      <c r="AJ1558" s="14">
        <f t="shared" si="471"/>
        <v>464.45712625592569</v>
      </c>
      <c r="AK1558" s="14">
        <f t="shared" si="476"/>
        <v>239543.82499240758</v>
      </c>
      <c r="AL1558">
        <f t="shared" si="472"/>
        <v>1.0251489289922353</v>
      </c>
      <c r="AM1558">
        <f t="shared" si="478"/>
        <v>0.7566779196698814</v>
      </c>
      <c r="AN1558" s="15">
        <f t="shared" si="473"/>
        <v>0</v>
      </c>
    </row>
    <row r="1559" spans="1:40" x14ac:dyDescent="0.25">
      <c r="A1559" s="2">
        <v>41883</v>
      </c>
      <c r="B1559" s="2">
        <v>41907</v>
      </c>
      <c r="C1559" t="s">
        <v>15</v>
      </c>
      <c r="D1559">
        <v>8000</v>
      </c>
      <c r="E1559">
        <v>100</v>
      </c>
      <c r="F1559">
        <v>100.1</v>
      </c>
      <c r="G1559">
        <v>75.75</v>
      </c>
      <c r="H1559">
        <v>78.45</v>
      </c>
      <c r="I1559" t="s">
        <v>16</v>
      </c>
      <c r="J1559">
        <v>108.3</v>
      </c>
      <c r="K1559">
        <v>148</v>
      </c>
      <c r="L1559">
        <v>108.3</v>
      </c>
      <c r="M1559">
        <v>144.69999999999999</v>
      </c>
      <c r="N1559">
        <v>8027.7</v>
      </c>
      <c r="O1559">
        <v>208.3</v>
      </c>
      <c r="P1559">
        <f>VLOOKUP($A1559,Sheet2!$A:$E,2,0)</f>
        <v>7990.35</v>
      </c>
      <c r="Q1559">
        <f>VLOOKUP($A1559,Sheet2!$A:$E,3,0)</f>
        <v>8035</v>
      </c>
      <c r="R1559">
        <f>VLOOKUP($A1559,Sheet2!$A:$E,4,0)</f>
        <v>7984</v>
      </c>
      <c r="S1559">
        <f>VLOOKUP($A1559,Sheet2!$A:$E,5,0)</f>
        <v>8027.7</v>
      </c>
      <c r="T1559">
        <f t="shared" si="460"/>
        <v>113</v>
      </c>
      <c r="U1559">
        <f t="shared" si="461"/>
        <v>100.1</v>
      </c>
      <c r="V1559">
        <f t="shared" si="462"/>
        <v>108.3</v>
      </c>
      <c r="W1559">
        <f t="shared" si="463"/>
        <v>110.75</v>
      </c>
      <c r="X1559" s="5">
        <f t="shared" si="464"/>
        <v>208.3</v>
      </c>
      <c r="Y1559">
        <f t="shared" si="465"/>
        <v>261</v>
      </c>
      <c r="Z1559">
        <f t="shared" si="466"/>
        <v>186.5</v>
      </c>
      <c r="AA1559">
        <f t="shared" si="467"/>
        <v>223.14999999999998</v>
      </c>
      <c r="AB1559">
        <f>IF(Z1559/X1559&lt;'model parameter'!$B$2,'model parameter'!$B$2,IF(Y1559/X1559&gt;'model parameter'!$B$1,'model parameter'!$B$1,AA1559/X1559))</f>
        <v>1.1100000000000001</v>
      </c>
      <c r="AC1559">
        <f t="shared" si="477"/>
        <v>116173.0032983073</v>
      </c>
      <c r="AD1559">
        <f t="shared" si="475"/>
        <v>25.111360130986341</v>
      </c>
      <c r="AF1559">
        <f t="shared" si="474"/>
        <v>0.89534325492078726</v>
      </c>
      <c r="AG1559">
        <f t="shared" si="468"/>
        <v>1.2530004800768122</v>
      </c>
      <c r="AH1559" s="14">
        <f t="shared" si="469"/>
        <v>15680.152599280049</v>
      </c>
      <c r="AI1559">
        <f t="shared" si="470"/>
        <v>17281.151959748207</v>
      </c>
      <c r="AJ1559" s="14">
        <f t="shared" si="471"/>
        <v>1600.9993604681586</v>
      </c>
      <c r="AK1559" s="14">
        <f t="shared" si="476"/>
        <v>241144.82435287573</v>
      </c>
      <c r="AL1559">
        <f t="shared" si="472"/>
        <v>1.1021035573685467</v>
      </c>
      <c r="AM1559">
        <f t="shared" si="478"/>
        <v>0.83393742705040774</v>
      </c>
      <c r="AN1559" s="15">
        <f t="shared" si="473"/>
        <v>1</v>
      </c>
    </row>
    <row r="1560" spans="1:40" x14ac:dyDescent="0.25">
      <c r="A1560" s="2">
        <v>41884</v>
      </c>
      <c r="B1560" s="2">
        <v>41907</v>
      </c>
      <c r="C1560" t="s">
        <v>15</v>
      </c>
      <c r="D1560">
        <v>8000</v>
      </c>
      <c r="E1560">
        <v>80</v>
      </c>
      <c r="F1560">
        <v>82</v>
      </c>
      <c r="G1560">
        <v>56.25</v>
      </c>
      <c r="H1560">
        <v>59.45</v>
      </c>
      <c r="I1560" t="s">
        <v>16</v>
      </c>
      <c r="J1560">
        <v>139.80000000000001</v>
      </c>
      <c r="K1560">
        <v>189.9</v>
      </c>
      <c r="L1560">
        <v>139.80000000000001</v>
      </c>
      <c r="M1560">
        <v>176.55</v>
      </c>
      <c r="N1560">
        <v>8083.05</v>
      </c>
      <c r="O1560">
        <v>208.3</v>
      </c>
      <c r="P1560">
        <f>VLOOKUP($A1560,Sheet2!$A:$E,2,0)</f>
        <v>8038.6</v>
      </c>
      <c r="Q1560">
        <f>VLOOKUP($A1560,Sheet2!$A:$E,3,0)</f>
        <v>8101.95</v>
      </c>
      <c r="R1560">
        <f>VLOOKUP($A1560,Sheet2!$A:$E,4,0)</f>
        <v>8036.55</v>
      </c>
      <c r="S1560">
        <f>VLOOKUP($A1560,Sheet2!$A:$E,5,0)</f>
        <v>8083.05</v>
      </c>
      <c r="T1560">
        <f t="shared" si="460"/>
        <v>87.949999999999818</v>
      </c>
      <c r="U1560">
        <f t="shared" si="461"/>
        <v>82</v>
      </c>
      <c r="V1560">
        <f t="shared" si="462"/>
        <v>139.80000000000001</v>
      </c>
      <c r="W1560">
        <f t="shared" si="463"/>
        <v>158.19999999999982</v>
      </c>
      <c r="X1560" s="5">
        <f t="shared" si="464"/>
        <v>219.8</v>
      </c>
      <c r="Y1560">
        <f t="shared" si="465"/>
        <v>277.8499999999998</v>
      </c>
      <c r="Z1560">
        <f t="shared" si="466"/>
        <v>214.44999999999982</v>
      </c>
      <c r="AA1560">
        <f t="shared" si="467"/>
        <v>236</v>
      </c>
      <c r="AB1560">
        <f>IF(Z1560/X1560&lt;'model parameter'!$B$2,'model parameter'!$B$2,IF(Y1560/X1560&gt;'model parameter'!$B$1,'model parameter'!$B$1,AA1560/X1560))</f>
        <v>1.1100000000000001</v>
      </c>
      <c r="AC1560">
        <f t="shared" si="477"/>
        <v>128952.03366112112</v>
      </c>
      <c r="AD1560">
        <f t="shared" si="475"/>
        <v>25.221360130986341</v>
      </c>
      <c r="AF1560">
        <f t="shared" si="474"/>
        <v>0.97565969062784264</v>
      </c>
      <c r="AG1560">
        <f t="shared" si="468"/>
        <v>1.2641037306642393</v>
      </c>
      <c r="AH1560" s="14">
        <f t="shared" si="469"/>
        <v>16543.229622975301</v>
      </c>
      <c r="AI1560">
        <f t="shared" si="470"/>
        <v>18237.83000430464</v>
      </c>
      <c r="AJ1560" s="14">
        <f t="shared" si="471"/>
        <v>1694.6003813293391</v>
      </c>
      <c r="AK1560" s="14">
        <f t="shared" si="476"/>
        <v>242839.42473420507</v>
      </c>
      <c r="AL1560">
        <f t="shared" si="472"/>
        <v>1.1024346769010491</v>
      </c>
      <c r="AM1560">
        <f t="shared" si="478"/>
        <v>0.9193615379460085</v>
      </c>
      <c r="AN1560" s="15">
        <f t="shared" si="473"/>
        <v>0</v>
      </c>
    </row>
    <row r="1561" spans="1:40" x14ac:dyDescent="0.25">
      <c r="A1561" s="2">
        <v>41885</v>
      </c>
      <c r="B1561" s="2">
        <v>41907</v>
      </c>
      <c r="C1561" t="s">
        <v>15</v>
      </c>
      <c r="D1561">
        <v>8000</v>
      </c>
      <c r="E1561">
        <v>57.8</v>
      </c>
      <c r="F1561">
        <v>59.8</v>
      </c>
      <c r="G1561">
        <v>42.5</v>
      </c>
      <c r="H1561">
        <v>51.2</v>
      </c>
      <c r="I1561" t="s">
        <v>16</v>
      </c>
      <c r="J1561">
        <v>183.05</v>
      </c>
      <c r="K1561">
        <v>211.55</v>
      </c>
      <c r="L1561">
        <v>174.5</v>
      </c>
      <c r="M1561">
        <v>186.15</v>
      </c>
      <c r="N1561">
        <v>8114.6</v>
      </c>
      <c r="O1561">
        <v>208.3</v>
      </c>
      <c r="P1561">
        <f>VLOOKUP($A1561,Sheet2!$A:$E,2,0)</f>
        <v>8110.85</v>
      </c>
      <c r="Q1561">
        <f>VLOOKUP($A1561,Sheet2!$A:$E,3,0)</f>
        <v>8141.9</v>
      </c>
      <c r="R1561">
        <f>VLOOKUP($A1561,Sheet2!$A:$E,4,0)</f>
        <v>8092.25</v>
      </c>
      <c r="S1561">
        <f>VLOOKUP($A1561,Sheet2!$A:$E,5,0)</f>
        <v>8114.6</v>
      </c>
      <c r="T1561">
        <f t="shared" si="460"/>
        <v>69.649999999999636</v>
      </c>
      <c r="U1561">
        <f t="shared" si="461"/>
        <v>59.8</v>
      </c>
      <c r="V1561">
        <f t="shared" si="462"/>
        <v>174.5</v>
      </c>
      <c r="W1561">
        <f t="shared" si="463"/>
        <v>184.39999999999964</v>
      </c>
      <c r="X1561" s="5">
        <f t="shared" si="464"/>
        <v>240.85000000000002</v>
      </c>
      <c r="Y1561">
        <f t="shared" si="465"/>
        <v>281.19999999999965</v>
      </c>
      <c r="Z1561">
        <f t="shared" si="466"/>
        <v>226.89999999999964</v>
      </c>
      <c r="AA1561">
        <f t="shared" si="467"/>
        <v>237.35000000000002</v>
      </c>
      <c r="AB1561">
        <f>IF(Z1561/X1561&lt;'model parameter'!$B$2,'model parameter'!$B$2,IF(Y1561/X1561&gt;'model parameter'!$B$1,'model parameter'!$B$1,AA1561/X1561))</f>
        <v>1.1100000000000001</v>
      </c>
      <c r="AC1561">
        <f t="shared" si="477"/>
        <v>143136.75736384446</v>
      </c>
      <c r="AD1561">
        <f t="shared" si="475"/>
        <v>25.33136013098634</v>
      </c>
      <c r="AF1561">
        <f t="shared" si="474"/>
        <v>0.94208013286277603</v>
      </c>
      <c r="AG1561">
        <f t="shared" si="468"/>
        <v>1.1675316587087383</v>
      </c>
      <c r="AH1561" s="14">
        <f t="shared" si="469"/>
        <v>18123.035827217474</v>
      </c>
      <c r="AI1561">
        <f t="shared" si="470"/>
        <v>19988.9667728188</v>
      </c>
      <c r="AJ1561" s="14">
        <f t="shared" si="471"/>
        <v>1865.9309456013252</v>
      </c>
      <c r="AK1561" s="14">
        <f t="shared" si="476"/>
        <v>244705.35567980638</v>
      </c>
      <c r="AL1561">
        <f t="shared" si="472"/>
        <v>1.1029590717245639</v>
      </c>
      <c r="AM1561">
        <f t="shared" si="478"/>
        <v>1.0140181484721968</v>
      </c>
      <c r="AN1561" s="15">
        <f t="shared" si="473"/>
        <v>0</v>
      </c>
    </row>
    <row r="1562" spans="1:40" x14ac:dyDescent="0.25">
      <c r="A1562" s="2">
        <v>41886</v>
      </c>
      <c r="B1562" s="2">
        <v>41907</v>
      </c>
      <c r="C1562" t="s">
        <v>15</v>
      </c>
      <c r="D1562">
        <v>8000</v>
      </c>
      <c r="E1562">
        <v>54.5</v>
      </c>
      <c r="F1562">
        <v>64.45</v>
      </c>
      <c r="G1562">
        <v>46.5</v>
      </c>
      <c r="H1562">
        <v>49.1</v>
      </c>
      <c r="I1562" t="s">
        <v>16</v>
      </c>
      <c r="J1562">
        <v>179.7</v>
      </c>
      <c r="K1562">
        <v>182.45</v>
      </c>
      <c r="L1562">
        <v>153</v>
      </c>
      <c r="M1562">
        <v>178</v>
      </c>
      <c r="N1562">
        <v>8095.95</v>
      </c>
      <c r="O1562">
        <v>208.3</v>
      </c>
      <c r="P1562">
        <f>VLOOKUP($A1562,Sheet2!$A:$E,2,0)</f>
        <v>8114.2</v>
      </c>
      <c r="Q1562">
        <f>VLOOKUP($A1562,Sheet2!$A:$E,3,0)</f>
        <v>8114.8</v>
      </c>
      <c r="R1562">
        <f>VLOOKUP($A1562,Sheet2!$A:$E,4,0)</f>
        <v>8060.9</v>
      </c>
      <c r="S1562">
        <f>VLOOKUP($A1562,Sheet2!$A:$E,5,0)</f>
        <v>8095.95</v>
      </c>
      <c r="T1562">
        <f t="shared" si="460"/>
        <v>67.649999999999636</v>
      </c>
      <c r="U1562">
        <f t="shared" si="461"/>
        <v>64.45</v>
      </c>
      <c r="V1562">
        <f t="shared" si="462"/>
        <v>153</v>
      </c>
      <c r="W1562">
        <f t="shared" si="463"/>
        <v>161.30000000000018</v>
      </c>
      <c r="X1562" s="5">
        <f t="shared" si="464"/>
        <v>234.2</v>
      </c>
      <c r="Y1562">
        <f t="shared" si="465"/>
        <v>250.09999999999962</v>
      </c>
      <c r="Z1562">
        <f t="shared" si="466"/>
        <v>207.80000000000018</v>
      </c>
      <c r="AA1562">
        <f t="shared" si="467"/>
        <v>227.1</v>
      </c>
      <c r="AB1562">
        <f>IF(Z1562/X1562&lt;'model parameter'!$B$2,'model parameter'!$B$2,IF(Y1562/X1562&gt;'model parameter'!$B$1,'model parameter'!$B$1,AA1562/X1562))</f>
        <v>0.96968403074295473</v>
      </c>
      <c r="AC1562">
        <f t="shared" si="477"/>
        <v>138797.427828049</v>
      </c>
      <c r="AD1562">
        <f t="shared" si="475"/>
        <v>25.301044161729294</v>
      </c>
      <c r="AF1562">
        <f t="shared" si="474"/>
        <v>0.88727583262169163</v>
      </c>
      <c r="AG1562">
        <f t="shared" si="468"/>
        <v>1.0678906917164801</v>
      </c>
      <c r="AH1562" s="14">
        <f t="shared" si="469"/>
        <v>17623.952156993699</v>
      </c>
      <c r="AI1562">
        <f t="shared" si="470"/>
        <v>16972.901525180197</v>
      </c>
      <c r="AJ1562" s="14">
        <f t="shared" si="471"/>
        <v>-651.05063181350124</v>
      </c>
      <c r="AK1562" s="14">
        <f t="shared" si="476"/>
        <v>244054.30504799288</v>
      </c>
      <c r="AL1562">
        <f t="shared" si="472"/>
        <v>0.96305876082651842</v>
      </c>
      <c r="AM1562">
        <f t="shared" si="478"/>
        <v>0.97655906152323446</v>
      </c>
      <c r="AN1562" s="15">
        <f t="shared" si="473"/>
        <v>0</v>
      </c>
    </row>
    <row r="1563" spans="1:40" x14ac:dyDescent="0.25">
      <c r="A1563" s="2">
        <v>41887</v>
      </c>
      <c r="B1563" s="2">
        <v>41907</v>
      </c>
      <c r="C1563" t="s">
        <v>15</v>
      </c>
      <c r="D1563">
        <v>8000</v>
      </c>
      <c r="E1563">
        <v>50.1</v>
      </c>
      <c r="F1563">
        <v>63.35</v>
      </c>
      <c r="G1563">
        <v>43.3</v>
      </c>
      <c r="H1563">
        <v>49</v>
      </c>
      <c r="I1563" t="s">
        <v>16</v>
      </c>
      <c r="J1563">
        <v>172.5</v>
      </c>
      <c r="K1563">
        <v>188</v>
      </c>
      <c r="L1563">
        <v>133.15</v>
      </c>
      <c r="M1563">
        <v>161.85</v>
      </c>
      <c r="N1563">
        <v>8086.85</v>
      </c>
      <c r="O1563">
        <v>208.3</v>
      </c>
      <c r="P1563">
        <f>VLOOKUP($A1563,Sheet2!$A:$E,2,0)</f>
        <v>8099.9</v>
      </c>
      <c r="Q1563">
        <f>VLOOKUP($A1563,Sheet2!$A:$E,3,0)</f>
        <v>8122.7</v>
      </c>
      <c r="R1563">
        <f>VLOOKUP($A1563,Sheet2!$A:$E,4,0)</f>
        <v>8049.85</v>
      </c>
      <c r="S1563">
        <f>VLOOKUP($A1563,Sheet2!$A:$E,5,0)</f>
        <v>8086.85</v>
      </c>
      <c r="T1563">
        <f t="shared" si="460"/>
        <v>65.300000000000182</v>
      </c>
      <c r="U1563">
        <f t="shared" si="461"/>
        <v>63.35</v>
      </c>
      <c r="V1563">
        <f t="shared" si="462"/>
        <v>133.15</v>
      </c>
      <c r="W1563">
        <f t="shared" si="463"/>
        <v>166</v>
      </c>
      <c r="X1563" s="5">
        <f t="shared" si="464"/>
        <v>222.6</v>
      </c>
      <c r="Y1563">
        <f t="shared" si="465"/>
        <v>253.30000000000018</v>
      </c>
      <c r="Z1563">
        <f t="shared" si="466"/>
        <v>196.5</v>
      </c>
      <c r="AA1563">
        <f t="shared" si="467"/>
        <v>210.85</v>
      </c>
      <c r="AB1563">
        <f>IF(Z1563/X1563&lt;'model parameter'!$B$2,'model parameter'!$B$2,IF(Y1563/X1563&gt;'model parameter'!$B$1,'model parameter'!$B$1,AA1563/X1563))</f>
        <v>1.1100000000000001</v>
      </c>
      <c r="AC1563">
        <f t="shared" si="477"/>
        <v>154065.14488913439</v>
      </c>
      <c r="AD1563">
        <f t="shared" si="475"/>
        <v>25.411044161729293</v>
      </c>
      <c r="AF1563">
        <f t="shared" si="474"/>
        <v>0.88274932614555257</v>
      </c>
      <c r="AG1563">
        <f t="shared" si="468"/>
        <v>1.1379155435759218</v>
      </c>
      <c r="AH1563" s="14">
        <f t="shared" si="469"/>
        <v>16753.370115701098</v>
      </c>
      <c r="AI1563">
        <f t="shared" si="470"/>
        <v>18470.760310805334</v>
      </c>
      <c r="AJ1563" s="14">
        <f t="shared" si="471"/>
        <v>1717.3901951042353</v>
      </c>
      <c r="AK1563" s="14">
        <f t="shared" si="476"/>
        <v>245771.69524309711</v>
      </c>
      <c r="AL1563">
        <f t="shared" si="472"/>
        <v>1.1025101327818643</v>
      </c>
      <c r="AM1563">
        <f t="shared" si="478"/>
        <v>1.076666260589314</v>
      </c>
      <c r="AN1563" s="15">
        <f t="shared" si="473"/>
        <v>1</v>
      </c>
    </row>
    <row r="1564" spans="1:40" x14ac:dyDescent="0.25">
      <c r="A1564" s="2">
        <v>41890</v>
      </c>
      <c r="B1564" s="2">
        <v>41907</v>
      </c>
      <c r="C1564" t="s">
        <v>15</v>
      </c>
      <c r="D1564">
        <v>8000</v>
      </c>
      <c r="E1564">
        <v>40.4</v>
      </c>
      <c r="F1564">
        <v>42</v>
      </c>
      <c r="G1564">
        <v>26</v>
      </c>
      <c r="H1564">
        <v>27.35</v>
      </c>
      <c r="I1564" t="s">
        <v>16</v>
      </c>
      <c r="J1564">
        <v>177.05</v>
      </c>
      <c r="K1564">
        <v>219</v>
      </c>
      <c r="L1564">
        <v>172.45</v>
      </c>
      <c r="M1564">
        <v>215.3</v>
      </c>
      <c r="N1564">
        <v>8173.9</v>
      </c>
      <c r="O1564">
        <v>208.3</v>
      </c>
      <c r="P1564">
        <f>VLOOKUP($A1564,Sheet2!$A:$E,2,0)</f>
        <v>8132.95</v>
      </c>
      <c r="Q1564">
        <f>VLOOKUP($A1564,Sheet2!$A:$E,3,0)</f>
        <v>8180.2</v>
      </c>
      <c r="R1564">
        <f>VLOOKUP($A1564,Sheet2!$A:$E,4,0)</f>
        <v>8126.15</v>
      </c>
      <c r="S1564">
        <f>VLOOKUP($A1564,Sheet2!$A:$E,5,0)</f>
        <v>8173.9</v>
      </c>
      <c r="T1564">
        <f t="shared" si="460"/>
        <v>38.800000000000182</v>
      </c>
      <c r="U1564">
        <f t="shared" si="461"/>
        <v>42</v>
      </c>
      <c r="V1564">
        <f t="shared" si="462"/>
        <v>172.45</v>
      </c>
      <c r="W1564">
        <f t="shared" si="463"/>
        <v>206.20000000000073</v>
      </c>
      <c r="X1564" s="5">
        <f t="shared" si="464"/>
        <v>217.45000000000002</v>
      </c>
      <c r="Y1564">
        <f t="shared" si="465"/>
        <v>257.80000000000018</v>
      </c>
      <c r="Z1564">
        <f t="shared" si="466"/>
        <v>214.45</v>
      </c>
      <c r="AA1564">
        <f t="shared" si="467"/>
        <v>242.65</v>
      </c>
      <c r="AB1564">
        <f>IF(Z1564/X1564&lt;'model parameter'!$B$2,'model parameter'!$B$2,IF(Y1564/X1564&gt;'model parameter'!$B$1,'model parameter'!$B$1,AA1564/X1564))</f>
        <v>1.1100000000000001</v>
      </c>
      <c r="AC1564">
        <f t="shared" si="477"/>
        <v>171012.31082693918</v>
      </c>
      <c r="AD1564">
        <f t="shared" si="475"/>
        <v>25.521044161729293</v>
      </c>
      <c r="AF1564">
        <f t="shared" si="474"/>
        <v>0.98620372499425146</v>
      </c>
      <c r="AG1564">
        <f t="shared" si="468"/>
        <v>1.1855598988273173</v>
      </c>
      <c r="AH1564" s="14">
        <f t="shared" si="469"/>
        <v>16366.861709437575</v>
      </c>
      <c r="AI1564">
        <f t="shared" si="470"/>
        <v>18042.334925634415</v>
      </c>
      <c r="AJ1564" s="14">
        <f t="shared" si="471"/>
        <v>1675.4732161968404</v>
      </c>
      <c r="AK1564" s="14">
        <f t="shared" si="476"/>
        <v>247447.16845929396</v>
      </c>
      <c r="AL1564">
        <f t="shared" si="472"/>
        <v>1.1023698523236569</v>
      </c>
      <c r="AM1564">
        <f t="shared" si="478"/>
        <v>1.1868844266877061</v>
      </c>
      <c r="AN1564" s="15">
        <f t="shared" si="473"/>
        <v>0</v>
      </c>
    </row>
    <row r="1565" spans="1:40" x14ac:dyDescent="0.25">
      <c r="A1565" s="2">
        <v>41891</v>
      </c>
      <c r="B1565" s="2">
        <v>41907</v>
      </c>
      <c r="C1565" t="s">
        <v>15</v>
      </c>
      <c r="D1565">
        <v>8000</v>
      </c>
      <c r="E1565">
        <v>26.85</v>
      </c>
      <c r="F1565">
        <v>33.200000000000003</v>
      </c>
      <c r="G1565">
        <v>25.2</v>
      </c>
      <c r="H1565">
        <v>27.3</v>
      </c>
      <c r="I1565" t="s">
        <v>16</v>
      </c>
      <c r="J1565">
        <v>195.25</v>
      </c>
      <c r="K1565">
        <v>214</v>
      </c>
      <c r="L1565">
        <v>187.05</v>
      </c>
      <c r="M1565">
        <v>203.55</v>
      </c>
      <c r="N1565">
        <v>8152.95</v>
      </c>
      <c r="O1565">
        <v>208.3</v>
      </c>
      <c r="P1565">
        <f>VLOOKUP($A1565,Sheet2!$A:$E,2,0)</f>
        <v>8161.9</v>
      </c>
      <c r="Q1565">
        <f>VLOOKUP($A1565,Sheet2!$A:$E,3,0)</f>
        <v>8174.55</v>
      </c>
      <c r="R1565">
        <f>VLOOKUP($A1565,Sheet2!$A:$E,4,0)</f>
        <v>8126.5</v>
      </c>
      <c r="S1565">
        <f>VLOOKUP($A1565,Sheet2!$A:$E,5,0)</f>
        <v>8152.95</v>
      </c>
      <c r="T1565">
        <f t="shared" si="460"/>
        <v>39.449999999999818</v>
      </c>
      <c r="U1565">
        <f t="shared" si="461"/>
        <v>33.200000000000003</v>
      </c>
      <c r="V1565">
        <f t="shared" si="462"/>
        <v>187.05</v>
      </c>
      <c r="W1565">
        <f t="shared" si="463"/>
        <v>199.75</v>
      </c>
      <c r="X1565" s="5">
        <f t="shared" si="464"/>
        <v>222.1</v>
      </c>
      <c r="Y1565">
        <f t="shared" si="465"/>
        <v>253.44999999999982</v>
      </c>
      <c r="Z1565">
        <f t="shared" si="466"/>
        <v>220.25</v>
      </c>
      <c r="AA1565">
        <f t="shared" si="467"/>
        <v>230.85000000000002</v>
      </c>
      <c r="AB1565">
        <f>IF(Z1565/X1565&lt;'model parameter'!$B$2,'model parameter'!$B$2,IF(Y1565/X1565&gt;'model parameter'!$B$1,'model parameter'!$B$1,AA1565/X1565))</f>
        <v>1.1100000000000001</v>
      </c>
      <c r="AC1565">
        <f t="shared" si="477"/>
        <v>189823.6650179025</v>
      </c>
      <c r="AD1565">
        <f t="shared" si="475"/>
        <v>25.631044161729292</v>
      </c>
      <c r="AF1565">
        <f t="shared" si="474"/>
        <v>0.99167041873030171</v>
      </c>
      <c r="AG1565">
        <f t="shared" si="468"/>
        <v>1.1411526339486711</v>
      </c>
      <c r="AH1565" s="14">
        <f t="shared" si="469"/>
        <v>16715.845027714349</v>
      </c>
      <c r="AI1565">
        <f t="shared" si="470"/>
        <v>18429.165613215919</v>
      </c>
      <c r="AJ1565" s="14">
        <f t="shared" si="471"/>
        <v>1713.3205855015694</v>
      </c>
      <c r="AK1565" s="14">
        <f t="shared" si="476"/>
        <v>249160.48904479551</v>
      </c>
      <c r="AL1565">
        <f t="shared" si="472"/>
        <v>1.1024967976588045</v>
      </c>
      <c r="AM1565">
        <f t="shared" si="478"/>
        <v>1.3085362796143021</v>
      </c>
      <c r="AN1565" s="15">
        <f t="shared" si="473"/>
        <v>0</v>
      </c>
    </row>
    <row r="1566" spans="1:40" x14ac:dyDescent="0.25">
      <c r="A1566" s="2">
        <v>41892</v>
      </c>
      <c r="B1566" s="2">
        <v>41907</v>
      </c>
      <c r="C1566" t="s">
        <v>15</v>
      </c>
      <c r="D1566">
        <v>8000</v>
      </c>
      <c r="E1566">
        <v>36.35</v>
      </c>
      <c r="F1566">
        <v>42</v>
      </c>
      <c r="G1566">
        <v>32</v>
      </c>
      <c r="H1566">
        <v>35.4</v>
      </c>
      <c r="I1566" t="s">
        <v>16</v>
      </c>
      <c r="J1566">
        <v>178.9</v>
      </c>
      <c r="K1566">
        <v>181.2</v>
      </c>
      <c r="L1566">
        <v>146.4</v>
      </c>
      <c r="M1566">
        <v>161.85</v>
      </c>
      <c r="N1566">
        <v>8094.1</v>
      </c>
      <c r="O1566">
        <v>208.3</v>
      </c>
      <c r="P1566">
        <f>VLOOKUP($A1566,Sheet2!$A:$E,2,0)</f>
        <v>8135.55</v>
      </c>
      <c r="Q1566">
        <f>VLOOKUP($A1566,Sheet2!$A:$E,3,0)</f>
        <v>8135.75</v>
      </c>
      <c r="R1566">
        <f>VLOOKUP($A1566,Sheet2!$A:$E,4,0)</f>
        <v>8082.1</v>
      </c>
      <c r="S1566">
        <f>VLOOKUP($A1566,Sheet2!$A:$E,5,0)</f>
        <v>8094.1</v>
      </c>
      <c r="T1566">
        <f t="shared" si="460"/>
        <v>45.449999999999818</v>
      </c>
      <c r="U1566">
        <f t="shared" si="461"/>
        <v>42</v>
      </c>
      <c r="V1566">
        <f t="shared" si="462"/>
        <v>146.4</v>
      </c>
      <c r="W1566">
        <f t="shared" si="463"/>
        <v>167.75</v>
      </c>
      <c r="X1566" s="5">
        <f t="shared" si="464"/>
        <v>215.25</v>
      </c>
      <c r="Y1566">
        <f t="shared" si="465"/>
        <v>226.64999999999981</v>
      </c>
      <c r="Z1566">
        <f t="shared" si="466"/>
        <v>188.4</v>
      </c>
      <c r="AA1566">
        <f t="shared" si="467"/>
        <v>197.25</v>
      </c>
      <c r="AB1566">
        <f>IF(Z1566/X1566&lt;'model parameter'!$B$2,'model parameter'!$B$2,IF(Y1566/X1566&gt;'model parameter'!$B$1,'model parameter'!$B$1,AA1566/X1566))</f>
        <v>0.91637630662020908</v>
      </c>
      <c r="AC1566">
        <f t="shared" si="477"/>
        <v>173949.90905821728</v>
      </c>
      <c r="AD1566">
        <f t="shared" si="475"/>
        <v>25.5474204683495</v>
      </c>
      <c r="AF1566">
        <f t="shared" si="474"/>
        <v>0.87526132404181189</v>
      </c>
      <c r="AG1566">
        <f t="shared" si="468"/>
        <v>1.0529616724738666</v>
      </c>
      <c r="AH1566" s="14">
        <f t="shared" si="469"/>
        <v>16201.751322295875</v>
      </c>
      <c r="AI1566">
        <f t="shared" si="470"/>
        <v>14735.781303479498</v>
      </c>
      <c r="AJ1566" s="14">
        <f t="shared" si="471"/>
        <v>-1465.970018816377</v>
      </c>
      <c r="AK1566" s="14">
        <f t="shared" si="476"/>
        <v>247694.51902597913</v>
      </c>
      <c r="AL1566">
        <f t="shared" si="472"/>
        <v>0.90951780522646353</v>
      </c>
      <c r="AM1566">
        <f t="shared" si="478"/>
        <v>1.1901370450940021</v>
      </c>
      <c r="AN1566" s="15">
        <f t="shared" si="473"/>
        <v>0</v>
      </c>
    </row>
    <row r="1567" spans="1:40" x14ac:dyDescent="0.25">
      <c r="A1567" s="2">
        <v>41893</v>
      </c>
      <c r="B1567" s="2">
        <v>41907</v>
      </c>
      <c r="C1567" t="s">
        <v>15</v>
      </c>
      <c r="D1567">
        <v>8000</v>
      </c>
      <c r="E1567">
        <v>32.9</v>
      </c>
      <c r="F1567">
        <v>51.25</v>
      </c>
      <c r="G1567">
        <v>29.65</v>
      </c>
      <c r="H1567">
        <v>33.1</v>
      </c>
      <c r="I1567" t="s">
        <v>16</v>
      </c>
      <c r="J1567">
        <v>142.19999999999999</v>
      </c>
      <c r="K1567">
        <v>173.85</v>
      </c>
      <c r="L1567">
        <v>120.3</v>
      </c>
      <c r="M1567">
        <v>149.6</v>
      </c>
      <c r="N1567">
        <v>8085.7</v>
      </c>
      <c r="O1567">
        <v>208.3</v>
      </c>
      <c r="P1567">
        <f>VLOOKUP($A1567,Sheet2!$A:$E,2,0)</f>
        <v>8115.15</v>
      </c>
      <c r="Q1567">
        <f>VLOOKUP($A1567,Sheet2!$A:$E,3,0)</f>
        <v>8127.95</v>
      </c>
      <c r="R1567">
        <f>VLOOKUP($A1567,Sheet2!$A:$E,4,0)</f>
        <v>8057.3</v>
      </c>
      <c r="S1567">
        <f>VLOOKUP($A1567,Sheet2!$A:$E,5,0)</f>
        <v>8085.7</v>
      </c>
      <c r="T1567">
        <f t="shared" si="460"/>
        <v>45.900000000000546</v>
      </c>
      <c r="U1567">
        <f t="shared" si="461"/>
        <v>51.25</v>
      </c>
      <c r="V1567">
        <f t="shared" si="462"/>
        <v>120.3</v>
      </c>
      <c r="W1567">
        <f t="shared" si="463"/>
        <v>157.59999999999945</v>
      </c>
      <c r="X1567" s="5">
        <f t="shared" si="464"/>
        <v>175.1</v>
      </c>
      <c r="Y1567">
        <f t="shared" si="465"/>
        <v>219.75000000000054</v>
      </c>
      <c r="Z1567">
        <f t="shared" si="466"/>
        <v>171.55</v>
      </c>
      <c r="AA1567">
        <f t="shared" si="467"/>
        <v>182.7</v>
      </c>
      <c r="AB1567">
        <f>IF(Z1567/X1567&lt;'model parameter'!$B$2,'model parameter'!$B$2,IF(Y1567/X1567&gt;'model parameter'!$B$1,'model parameter'!$B$1,AA1567/X1567))</f>
        <v>1.1100000000000001</v>
      </c>
      <c r="AC1567">
        <f t="shared" si="477"/>
        <v>193084.3990546212</v>
      </c>
      <c r="AD1567">
        <f t="shared" si="475"/>
        <v>25.6574204683495</v>
      </c>
      <c r="AF1567">
        <f t="shared" si="474"/>
        <v>0.97972587093089669</v>
      </c>
      <c r="AG1567">
        <f t="shared" si="468"/>
        <v>1.2549971444888666</v>
      </c>
      <c r="AH1567" s="14">
        <f t="shared" si="469"/>
        <v>13188.48675695985</v>
      </c>
      <c r="AI1567">
        <f t="shared" si="470"/>
        <v>14519.264039811382</v>
      </c>
      <c r="AJ1567" s="14">
        <f t="shared" si="471"/>
        <v>1330.7772828515317</v>
      </c>
      <c r="AK1567" s="14">
        <f t="shared" si="476"/>
        <v>249025.29630883067</v>
      </c>
      <c r="AL1567">
        <f t="shared" si="472"/>
        <v>1.1009044712540088</v>
      </c>
      <c r="AM1567">
        <f t="shared" si="478"/>
        <v>1.3102271943490209</v>
      </c>
      <c r="AN1567" s="15">
        <f t="shared" si="473"/>
        <v>0</v>
      </c>
    </row>
    <row r="1568" spans="1:40" x14ac:dyDescent="0.25">
      <c r="A1568" s="2">
        <v>41894</v>
      </c>
      <c r="B1568" s="2">
        <v>41907</v>
      </c>
      <c r="C1568" t="s">
        <v>15</v>
      </c>
      <c r="D1568">
        <v>8000</v>
      </c>
      <c r="E1568">
        <v>33.5</v>
      </c>
      <c r="F1568">
        <v>38.35</v>
      </c>
      <c r="G1568">
        <v>23.5</v>
      </c>
      <c r="H1568">
        <v>25.8</v>
      </c>
      <c r="I1568" t="s">
        <v>16</v>
      </c>
      <c r="J1568">
        <v>147.1</v>
      </c>
      <c r="K1568">
        <v>168</v>
      </c>
      <c r="L1568">
        <v>131</v>
      </c>
      <c r="M1568">
        <v>161</v>
      </c>
      <c r="N1568">
        <v>8105.5</v>
      </c>
      <c r="O1568">
        <v>208.3</v>
      </c>
      <c r="P1568">
        <f>VLOOKUP($A1568,Sheet2!$A:$E,2,0)</f>
        <v>8087.05</v>
      </c>
      <c r="Q1568">
        <f>VLOOKUP($A1568,Sheet2!$A:$E,3,0)</f>
        <v>8114.3</v>
      </c>
      <c r="R1568">
        <f>VLOOKUP($A1568,Sheet2!$A:$E,4,0)</f>
        <v>8071.6</v>
      </c>
      <c r="S1568">
        <f>VLOOKUP($A1568,Sheet2!$A:$E,5,0)</f>
        <v>8105.5</v>
      </c>
      <c r="T1568">
        <f t="shared" si="460"/>
        <v>53.699999999999818</v>
      </c>
      <c r="U1568">
        <f t="shared" si="461"/>
        <v>38.35</v>
      </c>
      <c r="V1568">
        <f t="shared" si="462"/>
        <v>131</v>
      </c>
      <c r="W1568">
        <f t="shared" si="463"/>
        <v>137.80000000000018</v>
      </c>
      <c r="X1568" s="5">
        <f t="shared" si="464"/>
        <v>180.6</v>
      </c>
      <c r="Y1568">
        <f t="shared" si="465"/>
        <v>221.69999999999982</v>
      </c>
      <c r="Z1568">
        <f t="shared" si="466"/>
        <v>161.30000000000018</v>
      </c>
      <c r="AA1568">
        <f t="shared" si="467"/>
        <v>186.8</v>
      </c>
      <c r="AB1568">
        <f>IF(Z1568/X1568&lt;'model parameter'!$B$2,'model parameter'!$B$2,IF(Y1568/X1568&gt;'model parameter'!$B$1,'model parameter'!$B$1,AA1568/X1568))</f>
        <v>1.1100000000000001</v>
      </c>
      <c r="AC1568">
        <f t="shared" si="477"/>
        <v>214323.68295062956</v>
      </c>
      <c r="AD1568">
        <f t="shared" si="475"/>
        <v>25.767420468349499</v>
      </c>
      <c r="AF1568">
        <f t="shared" si="474"/>
        <v>0.89313399778516156</v>
      </c>
      <c r="AG1568">
        <f t="shared" si="468"/>
        <v>1.2275747508305639</v>
      </c>
      <c r="AH1568" s="14">
        <f t="shared" si="469"/>
        <v>13601.2627248141</v>
      </c>
      <c r="AI1568">
        <f t="shared" si="470"/>
        <v>14976.805713294891</v>
      </c>
      <c r="AJ1568" s="14">
        <f t="shared" si="471"/>
        <v>1375.5429884807909</v>
      </c>
      <c r="AK1568" s="14">
        <f t="shared" si="476"/>
        <v>250400.83929731147</v>
      </c>
      <c r="AL1568">
        <f t="shared" si="472"/>
        <v>1.101133476818388</v>
      </c>
      <c r="AM1568">
        <f t="shared" si="478"/>
        <v>1.4427350259355392</v>
      </c>
      <c r="AN1568" s="15">
        <f t="shared" si="473"/>
        <v>1</v>
      </c>
    </row>
    <row r="1569" spans="1:40" x14ac:dyDescent="0.25">
      <c r="A1569" s="2">
        <v>41897</v>
      </c>
      <c r="B1569" s="2">
        <v>41907</v>
      </c>
      <c r="C1569" t="s">
        <v>15</v>
      </c>
      <c r="D1569">
        <v>8000</v>
      </c>
      <c r="E1569">
        <v>35</v>
      </c>
      <c r="F1569">
        <v>48</v>
      </c>
      <c r="G1569">
        <v>30.6</v>
      </c>
      <c r="H1569">
        <v>40.700000000000003</v>
      </c>
      <c r="I1569" t="s">
        <v>16</v>
      </c>
      <c r="J1569">
        <v>127.95</v>
      </c>
      <c r="K1569">
        <v>127.95</v>
      </c>
      <c r="L1569">
        <v>95</v>
      </c>
      <c r="M1569">
        <v>101.95</v>
      </c>
      <c r="N1569">
        <v>8042</v>
      </c>
      <c r="O1569">
        <v>208.3</v>
      </c>
      <c r="P1569">
        <f>VLOOKUP($A1569,Sheet2!$A:$E,2,0)</f>
        <v>8070.35</v>
      </c>
      <c r="Q1569">
        <f>VLOOKUP($A1569,Sheet2!$A:$E,3,0)</f>
        <v>8077.3</v>
      </c>
      <c r="R1569">
        <f>VLOOKUP($A1569,Sheet2!$A:$E,4,0)</f>
        <v>8030</v>
      </c>
      <c r="S1569">
        <f>VLOOKUP($A1569,Sheet2!$A:$E,5,0)</f>
        <v>8042</v>
      </c>
      <c r="T1569">
        <f t="shared" si="460"/>
        <v>50.649999999999636</v>
      </c>
      <c r="U1569">
        <f t="shared" si="461"/>
        <v>48</v>
      </c>
      <c r="V1569">
        <f t="shared" si="462"/>
        <v>95</v>
      </c>
      <c r="W1569">
        <f t="shared" si="463"/>
        <v>107.90000000000055</v>
      </c>
      <c r="X1569" s="5">
        <f t="shared" si="464"/>
        <v>162.94999999999999</v>
      </c>
      <c r="Y1569">
        <f t="shared" si="465"/>
        <v>178.59999999999962</v>
      </c>
      <c r="Z1569">
        <f t="shared" si="466"/>
        <v>138.50000000000054</v>
      </c>
      <c r="AA1569">
        <f t="shared" si="467"/>
        <v>142.65</v>
      </c>
      <c r="AB1569">
        <f>IF(Z1569/X1569&lt;'model parameter'!$B$2,'model parameter'!$B$2,IF(Y1569/X1569&gt;'model parameter'!$B$1,'model parameter'!$B$1,AA1569/X1569))</f>
        <v>0.8754219085609084</v>
      </c>
      <c r="AC1569">
        <f t="shared" si="477"/>
        <v>187623.64757844317</v>
      </c>
      <c r="AD1569">
        <f t="shared" si="475"/>
        <v>25.642842376910409</v>
      </c>
      <c r="AF1569">
        <f t="shared" si="474"/>
        <v>0.84995397361154068</v>
      </c>
      <c r="AG1569">
        <f t="shared" si="468"/>
        <v>1.0960417305922039</v>
      </c>
      <c r="AH1569" s="14">
        <f t="shared" si="469"/>
        <v>12276.627118881825</v>
      </c>
      <c r="AI1569">
        <f t="shared" si="470"/>
        <v>10643.762405494299</v>
      </c>
      <c r="AJ1569" s="14">
        <f t="shared" si="471"/>
        <v>-1632.8647133875256</v>
      </c>
      <c r="AK1569" s="14">
        <f t="shared" si="476"/>
        <v>248767.97458392393</v>
      </c>
      <c r="AL1569">
        <f t="shared" si="472"/>
        <v>0.8669940287690151</v>
      </c>
      <c r="AM1569">
        <f t="shared" si="478"/>
        <v>1.2508426525820227</v>
      </c>
      <c r="AN1569" s="15">
        <f t="shared" si="473"/>
        <v>0</v>
      </c>
    </row>
    <row r="1570" spans="1:40" x14ac:dyDescent="0.25">
      <c r="A1570" s="2">
        <v>41898</v>
      </c>
      <c r="B1570" s="2">
        <v>41907</v>
      </c>
      <c r="C1570" t="s">
        <v>15</v>
      </c>
      <c r="D1570">
        <v>8000</v>
      </c>
      <c r="E1570">
        <v>44.25</v>
      </c>
      <c r="F1570">
        <v>88</v>
      </c>
      <c r="G1570">
        <v>41.8</v>
      </c>
      <c r="H1570">
        <v>83</v>
      </c>
      <c r="I1570" t="s">
        <v>16</v>
      </c>
      <c r="J1570">
        <v>91</v>
      </c>
      <c r="K1570">
        <v>95.4</v>
      </c>
      <c r="L1570">
        <v>40.4</v>
      </c>
      <c r="M1570">
        <v>44.1</v>
      </c>
      <c r="N1570">
        <v>7932.9</v>
      </c>
      <c r="O1570">
        <v>208.3</v>
      </c>
      <c r="P1570">
        <f>VLOOKUP($A1570,Sheet2!$A:$E,2,0)</f>
        <v>8036.6</v>
      </c>
      <c r="Q1570">
        <f>VLOOKUP($A1570,Sheet2!$A:$E,3,0)</f>
        <v>8044.9</v>
      </c>
      <c r="R1570">
        <f>VLOOKUP($A1570,Sheet2!$A:$E,4,0)</f>
        <v>7925.15</v>
      </c>
      <c r="S1570">
        <f>VLOOKUP($A1570,Sheet2!$A:$E,5,0)</f>
        <v>7932.9</v>
      </c>
      <c r="T1570">
        <f t="shared" si="460"/>
        <v>50.5</v>
      </c>
      <c r="U1570">
        <f t="shared" si="461"/>
        <v>88</v>
      </c>
      <c r="V1570">
        <f t="shared" si="462"/>
        <v>40.4</v>
      </c>
      <c r="W1570">
        <f t="shared" si="463"/>
        <v>86.699999999999818</v>
      </c>
      <c r="X1570" s="5">
        <f t="shared" si="464"/>
        <v>135.25</v>
      </c>
      <c r="Y1570">
        <f t="shared" si="465"/>
        <v>145.9</v>
      </c>
      <c r="Z1570">
        <f t="shared" si="466"/>
        <v>127.1</v>
      </c>
      <c r="AA1570">
        <f t="shared" si="467"/>
        <v>127.1</v>
      </c>
      <c r="AB1570">
        <f>IF(Z1570/X1570&lt;'model parameter'!$B$2,'model parameter'!$B$2,IF(Y1570/X1570&gt;'model parameter'!$B$1,'model parameter'!$B$1,AA1570/X1570))</f>
        <v>0.93974121996303139</v>
      </c>
      <c r="AC1570">
        <f t="shared" si="477"/>
        <v>176317.67546928005</v>
      </c>
      <c r="AD1570">
        <f t="shared" si="475"/>
        <v>25.582583596873441</v>
      </c>
      <c r="AF1570">
        <f t="shared" si="474"/>
        <v>0.93974121996303139</v>
      </c>
      <c r="AG1570">
        <f t="shared" si="468"/>
        <v>1.0787430683918671</v>
      </c>
      <c r="AH1570" s="14">
        <f t="shared" si="469"/>
        <v>10197.737244415875</v>
      </c>
      <c r="AI1570">
        <f t="shared" si="470"/>
        <v>9478.3614189801992</v>
      </c>
      <c r="AJ1570" s="14">
        <f t="shared" si="471"/>
        <v>-719.37582543567623</v>
      </c>
      <c r="AK1570" s="14">
        <f t="shared" si="476"/>
        <v>248048.59875848825</v>
      </c>
      <c r="AL1570">
        <f t="shared" si="472"/>
        <v>0.92945730918595737</v>
      </c>
      <c r="AM1570">
        <f t="shared" si="478"/>
        <v>1.162604846083912</v>
      </c>
      <c r="AN1570" s="15">
        <f t="shared" si="473"/>
        <v>0</v>
      </c>
    </row>
    <row r="1571" spans="1:40" x14ac:dyDescent="0.25">
      <c r="A1571" s="2">
        <v>41899</v>
      </c>
      <c r="B1571" s="2">
        <v>41907</v>
      </c>
      <c r="C1571" t="s">
        <v>15</v>
      </c>
      <c r="D1571">
        <v>8000</v>
      </c>
      <c r="E1571">
        <v>70</v>
      </c>
      <c r="F1571">
        <v>81.349999999999994</v>
      </c>
      <c r="G1571">
        <v>55.9</v>
      </c>
      <c r="H1571">
        <v>64.650000000000006</v>
      </c>
      <c r="I1571" t="s">
        <v>16</v>
      </c>
      <c r="J1571">
        <v>54</v>
      </c>
      <c r="K1571">
        <v>65</v>
      </c>
      <c r="L1571">
        <v>43.45</v>
      </c>
      <c r="M1571">
        <v>56.2</v>
      </c>
      <c r="N1571">
        <v>7975.5</v>
      </c>
      <c r="O1571">
        <v>208.3</v>
      </c>
      <c r="P1571">
        <f>VLOOKUP($A1571,Sheet2!$A:$E,2,0)</f>
        <v>7971.5</v>
      </c>
      <c r="Q1571">
        <f>VLOOKUP($A1571,Sheet2!$A:$E,3,0)</f>
        <v>7990.65</v>
      </c>
      <c r="R1571">
        <f>VLOOKUP($A1571,Sheet2!$A:$E,4,0)</f>
        <v>7936.95</v>
      </c>
      <c r="S1571">
        <f>VLOOKUP($A1571,Sheet2!$A:$E,5,0)</f>
        <v>7975.5</v>
      </c>
      <c r="T1571">
        <f t="shared" si="460"/>
        <v>74.350000000000364</v>
      </c>
      <c r="U1571">
        <f t="shared" si="461"/>
        <v>81.349999999999994</v>
      </c>
      <c r="V1571">
        <f t="shared" si="462"/>
        <v>43.45</v>
      </c>
      <c r="W1571">
        <f t="shared" si="463"/>
        <v>46.549999999999272</v>
      </c>
      <c r="X1571" s="5">
        <f t="shared" si="464"/>
        <v>124</v>
      </c>
      <c r="Y1571">
        <f t="shared" si="465"/>
        <v>139.35000000000036</v>
      </c>
      <c r="Z1571">
        <f t="shared" si="466"/>
        <v>102.44999999999928</v>
      </c>
      <c r="AA1571">
        <f t="shared" si="467"/>
        <v>120.85000000000001</v>
      </c>
      <c r="AB1571">
        <f>IF(Z1571/X1571&lt;'model parameter'!$B$2,'model parameter'!$B$2,IF(Y1571/X1571&gt;'model parameter'!$B$1,'model parameter'!$B$1,AA1571/X1571))</f>
        <v>1.1100000000000001</v>
      </c>
      <c r="AC1571">
        <f t="shared" si="477"/>
        <v>195712.61977090087</v>
      </c>
      <c r="AD1571">
        <f t="shared" si="475"/>
        <v>25.69258359687344</v>
      </c>
      <c r="AF1571">
        <f t="shared" si="474"/>
        <v>0.82620967741934903</v>
      </c>
      <c r="AG1571">
        <f t="shared" si="468"/>
        <v>1.123790322580648</v>
      </c>
      <c r="AH1571" s="14">
        <f t="shared" si="469"/>
        <v>9353.4227647139996</v>
      </c>
      <c r="AI1571">
        <f t="shared" si="470"/>
        <v>10268.285946173681</v>
      </c>
      <c r="AJ1571" s="14">
        <f t="shared" si="471"/>
        <v>914.86318145968107</v>
      </c>
      <c r="AK1571" s="14">
        <f t="shared" si="476"/>
        <v>248963.46193994794</v>
      </c>
      <c r="AL1571">
        <f t="shared" si="472"/>
        <v>1.0978105239625244</v>
      </c>
      <c r="AM1571">
        <f t="shared" si="478"/>
        <v>1.2763198352407494</v>
      </c>
      <c r="AN1571" s="15">
        <f t="shared" si="473"/>
        <v>1</v>
      </c>
    </row>
    <row r="1572" spans="1:40" x14ac:dyDescent="0.25">
      <c r="A1572" s="2">
        <v>41900</v>
      </c>
      <c r="B1572" s="2">
        <v>41907</v>
      </c>
      <c r="C1572" t="s">
        <v>15</v>
      </c>
      <c r="D1572">
        <v>8000</v>
      </c>
      <c r="E1572">
        <v>76.8</v>
      </c>
      <c r="F1572">
        <v>80</v>
      </c>
      <c r="G1572">
        <v>13.4</v>
      </c>
      <c r="H1572">
        <v>14.45</v>
      </c>
      <c r="I1572" t="s">
        <v>16</v>
      </c>
      <c r="J1572">
        <v>44.7</v>
      </c>
      <c r="K1572">
        <v>153</v>
      </c>
      <c r="L1572">
        <v>35</v>
      </c>
      <c r="M1572">
        <v>147.05000000000001</v>
      </c>
      <c r="N1572">
        <v>8114.75</v>
      </c>
      <c r="O1572">
        <v>208.3</v>
      </c>
      <c r="P1572">
        <f>VLOOKUP($A1572,Sheet2!$A:$E,2,0)</f>
        <v>7950.65</v>
      </c>
      <c r="Q1572">
        <f>VLOOKUP($A1572,Sheet2!$A:$E,3,0)</f>
        <v>8120.85</v>
      </c>
      <c r="R1572">
        <f>VLOOKUP($A1572,Sheet2!$A:$E,4,0)</f>
        <v>7939.7</v>
      </c>
      <c r="S1572">
        <f>VLOOKUP($A1572,Sheet2!$A:$E,5,0)</f>
        <v>8114.75</v>
      </c>
      <c r="T1572">
        <f t="shared" si="460"/>
        <v>32.149999999999636</v>
      </c>
      <c r="U1572">
        <f t="shared" si="461"/>
        <v>80</v>
      </c>
      <c r="V1572">
        <f t="shared" si="462"/>
        <v>35</v>
      </c>
      <c r="W1572">
        <f t="shared" si="463"/>
        <v>134.25</v>
      </c>
      <c r="X1572" s="5">
        <f t="shared" si="464"/>
        <v>121.5</v>
      </c>
      <c r="Y1572">
        <f t="shared" si="465"/>
        <v>185.14999999999964</v>
      </c>
      <c r="Z1572">
        <f t="shared" si="466"/>
        <v>115</v>
      </c>
      <c r="AA1572">
        <f t="shared" si="467"/>
        <v>161.5</v>
      </c>
      <c r="AB1572">
        <f>IF(Z1572/X1572&lt;'model parameter'!$B$2,'model parameter'!$B$2,IF(Y1572/X1572&gt;'model parameter'!$B$1,'model parameter'!$B$1,AA1572/X1572))</f>
        <v>1.1100000000000001</v>
      </c>
      <c r="AC1572">
        <f t="shared" si="477"/>
        <v>217241.0079457</v>
      </c>
      <c r="AD1572">
        <f t="shared" si="475"/>
        <v>25.80258359687344</v>
      </c>
      <c r="AF1572">
        <f t="shared" si="474"/>
        <v>0.94650205761316875</v>
      </c>
      <c r="AG1572">
        <f t="shared" si="468"/>
        <v>1.5238683127571986</v>
      </c>
      <c r="AH1572" s="14">
        <f t="shared" si="469"/>
        <v>9165.7973247802493</v>
      </c>
      <c r="AI1572">
        <f t="shared" si="470"/>
        <v>10060.31245822663</v>
      </c>
      <c r="AJ1572" s="14">
        <f t="shared" si="471"/>
        <v>894.51513344638079</v>
      </c>
      <c r="AK1572" s="14">
        <f t="shared" si="476"/>
        <v>249857.97707339432</v>
      </c>
      <c r="AL1572">
        <f t="shared" si="472"/>
        <v>1.0975927245334138</v>
      </c>
      <c r="AM1572">
        <f t="shared" si="478"/>
        <v>1.4008793653379321</v>
      </c>
      <c r="AN1572" s="15">
        <f t="shared" si="473"/>
        <v>0</v>
      </c>
    </row>
    <row r="1573" spans="1:40" x14ac:dyDescent="0.25">
      <c r="A1573" s="2">
        <v>41901</v>
      </c>
      <c r="B1573" s="2">
        <v>41907</v>
      </c>
      <c r="C1573" t="s">
        <v>15</v>
      </c>
      <c r="D1573">
        <v>8000</v>
      </c>
      <c r="E1573">
        <v>11.55</v>
      </c>
      <c r="F1573">
        <v>16.75</v>
      </c>
      <c r="G1573">
        <v>8.1</v>
      </c>
      <c r="H1573">
        <v>9.4499999999999993</v>
      </c>
      <c r="I1573" t="s">
        <v>16</v>
      </c>
      <c r="J1573">
        <v>146.05000000000001</v>
      </c>
      <c r="K1573">
        <v>169.3</v>
      </c>
      <c r="L1573">
        <v>123.8</v>
      </c>
      <c r="M1573">
        <v>137.4</v>
      </c>
      <c r="N1573">
        <v>8121.45</v>
      </c>
      <c r="O1573">
        <v>208.3</v>
      </c>
      <c r="P1573">
        <f>VLOOKUP($A1573,Sheet2!$A:$E,2,0)</f>
        <v>8129.4</v>
      </c>
      <c r="Q1573">
        <f>VLOOKUP($A1573,Sheet2!$A:$E,3,0)</f>
        <v>8160.9</v>
      </c>
      <c r="R1573">
        <f>VLOOKUP($A1573,Sheet2!$A:$E,4,0)</f>
        <v>8105.35</v>
      </c>
      <c r="S1573">
        <f>VLOOKUP($A1573,Sheet2!$A:$E,5,0)</f>
        <v>8121.45</v>
      </c>
      <c r="T1573">
        <f t="shared" si="460"/>
        <v>8.4000000000005457</v>
      </c>
      <c r="U1573">
        <f t="shared" si="461"/>
        <v>16.75</v>
      </c>
      <c r="V1573">
        <f t="shared" si="462"/>
        <v>123.8</v>
      </c>
      <c r="W1573">
        <f t="shared" si="463"/>
        <v>169</v>
      </c>
      <c r="X1573" s="5">
        <f t="shared" si="464"/>
        <v>157.60000000000002</v>
      </c>
      <c r="Y1573">
        <f t="shared" si="465"/>
        <v>177.70000000000056</v>
      </c>
      <c r="Z1573">
        <f t="shared" si="466"/>
        <v>140.55000000000001</v>
      </c>
      <c r="AA1573">
        <f t="shared" si="467"/>
        <v>146.85</v>
      </c>
      <c r="AB1573">
        <f>IF(Z1573/X1573&lt;'model parameter'!$B$2,'model parameter'!$B$2,IF(Y1573/X1573&gt;'model parameter'!$B$1,'model parameter'!$B$1,AA1573/X1573))</f>
        <v>1.1100000000000001</v>
      </c>
      <c r="AC1573">
        <f t="shared" si="477"/>
        <v>241137.518819727</v>
      </c>
      <c r="AD1573">
        <f t="shared" si="475"/>
        <v>25.912583596873439</v>
      </c>
      <c r="AF1573">
        <f t="shared" si="474"/>
        <v>0.89181472081218272</v>
      </c>
      <c r="AG1573">
        <f t="shared" si="468"/>
        <v>1.1275380710659932</v>
      </c>
      <c r="AH1573" s="14">
        <f t="shared" si="469"/>
        <v>11875.108677423601</v>
      </c>
      <c r="AI1573">
        <f t="shared" si="470"/>
        <v>13063.449624182034</v>
      </c>
      <c r="AJ1573" s="14">
        <f t="shared" si="471"/>
        <v>1188.3409467584333</v>
      </c>
      <c r="AK1573" s="14">
        <f t="shared" si="476"/>
        <v>251046.31802015274</v>
      </c>
      <c r="AL1573">
        <f t="shared" si="472"/>
        <v>1.1000699007511108</v>
      </c>
      <c r="AM1573">
        <f t="shared" si="478"/>
        <v>1.5410652243915781</v>
      </c>
      <c r="AN1573" s="15">
        <f t="shared" si="473"/>
        <v>1</v>
      </c>
    </row>
    <row r="1574" spans="1:40" x14ac:dyDescent="0.25">
      <c r="A1574" s="2">
        <v>41904</v>
      </c>
      <c r="B1574" s="2">
        <v>41907</v>
      </c>
      <c r="C1574" t="s">
        <v>15</v>
      </c>
      <c r="D1574">
        <v>8000</v>
      </c>
      <c r="E1574">
        <v>16</v>
      </c>
      <c r="F1574">
        <v>18.100000000000001</v>
      </c>
      <c r="G1574">
        <v>3.75</v>
      </c>
      <c r="H1574">
        <v>4.8499999999999996</v>
      </c>
      <c r="I1574" t="s">
        <v>16</v>
      </c>
      <c r="J1574">
        <v>85</v>
      </c>
      <c r="K1574">
        <v>175.8</v>
      </c>
      <c r="L1574">
        <v>82.25</v>
      </c>
      <c r="M1574">
        <v>159.5</v>
      </c>
      <c r="N1574">
        <v>8146.3</v>
      </c>
      <c r="O1574">
        <v>208.3</v>
      </c>
      <c r="P1574">
        <f>VLOOKUP($A1574,Sheet2!$A:$E,2,0)</f>
        <v>8084.45</v>
      </c>
      <c r="Q1574">
        <f>VLOOKUP($A1574,Sheet2!$A:$E,3,0)</f>
        <v>8159.9</v>
      </c>
      <c r="R1574">
        <f>VLOOKUP($A1574,Sheet2!$A:$E,4,0)</f>
        <v>8064.8</v>
      </c>
      <c r="S1574">
        <f>VLOOKUP($A1574,Sheet2!$A:$E,5,0)</f>
        <v>8146.3</v>
      </c>
      <c r="T1574">
        <f t="shared" si="460"/>
        <v>15.900000000000546</v>
      </c>
      <c r="U1574">
        <f t="shared" si="461"/>
        <v>17.449999999999818</v>
      </c>
      <c r="V1574">
        <f t="shared" si="462"/>
        <v>82.900000000000546</v>
      </c>
      <c r="W1574">
        <f t="shared" si="463"/>
        <v>163.64999999999964</v>
      </c>
      <c r="X1574" s="5">
        <f t="shared" si="464"/>
        <v>101</v>
      </c>
      <c r="Y1574">
        <f t="shared" si="465"/>
        <v>191.70000000000056</v>
      </c>
      <c r="Z1574">
        <f t="shared" si="466"/>
        <v>99.699999999999818</v>
      </c>
      <c r="AA1574">
        <f t="shared" si="467"/>
        <v>164.35</v>
      </c>
      <c r="AB1574">
        <f>IF(Z1574/X1574&lt;'model parameter'!$B$2,'model parameter'!$B$2,IF(Y1574/X1574&gt;'model parameter'!$B$1,'model parameter'!$B$1,AA1574/X1574))</f>
        <v>1.1100000000000001</v>
      </c>
      <c r="AC1574">
        <f t="shared" si="477"/>
        <v>267662.64588989702</v>
      </c>
      <c r="AD1574">
        <f t="shared" si="475"/>
        <v>26.022583596873439</v>
      </c>
      <c r="AF1574">
        <f t="shared" si="474"/>
        <v>0.98712871287128534</v>
      </c>
      <c r="AG1574">
        <f t="shared" si="468"/>
        <v>1.8980198019802035</v>
      </c>
      <c r="AH1574" s="14">
        <f t="shared" si="469"/>
        <v>7627.268717323499</v>
      </c>
      <c r="AI1574">
        <f t="shared" si="470"/>
        <v>8354.9298570608207</v>
      </c>
      <c r="AJ1574" s="14">
        <f t="shared" si="471"/>
        <v>727.66113973732172</v>
      </c>
      <c r="AK1574" s="14">
        <f t="shared" si="476"/>
        <v>251773.97915989006</v>
      </c>
      <c r="AL1574">
        <f t="shared" si="472"/>
        <v>1.0954025833762242</v>
      </c>
      <c r="AM1574">
        <f t="shared" si="478"/>
        <v>1.6880868279497954</v>
      </c>
      <c r="AN1574" s="15">
        <f t="shared" si="473"/>
        <v>0</v>
      </c>
    </row>
    <row r="1575" spans="1:40" x14ac:dyDescent="0.25">
      <c r="A1575" s="2">
        <v>41905</v>
      </c>
      <c r="B1575" s="2">
        <v>41907</v>
      </c>
      <c r="C1575" t="s">
        <v>15</v>
      </c>
      <c r="D1575">
        <v>8000</v>
      </c>
      <c r="E1575">
        <v>4.5999999999999996</v>
      </c>
      <c r="F1575">
        <v>25</v>
      </c>
      <c r="G1575">
        <v>3.1</v>
      </c>
      <c r="H1575">
        <v>21.75</v>
      </c>
      <c r="I1575" t="s">
        <v>16</v>
      </c>
      <c r="J1575">
        <v>144.25</v>
      </c>
      <c r="K1575">
        <v>163.69999999999999</v>
      </c>
      <c r="L1575">
        <v>44.85</v>
      </c>
      <c r="M1575">
        <v>51.35</v>
      </c>
      <c r="N1575">
        <v>8017.55</v>
      </c>
      <c r="O1575">
        <v>208.3</v>
      </c>
      <c r="P1575">
        <f>VLOOKUP($A1575,Sheet2!$A:$E,2,0)</f>
        <v>8144.4</v>
      </c>
      <c r="Q1575">
        <f>VLOOKUP($A1575,Sheet2!$A:$E,3,0)</f>
        <v>8159.75</v>
      </c>
      <c r="R1575">
        <f>VLOOKUP($A1575,Sheet2!$A:$E,4,0)</f>
        <v>8008.1</v>
      </c>
      <c r="S1575">
        <f>VLOOKUP($A1575,Sheet2!$A:$E,5,0)</f>
        <v>8017.55</v>
      </c>
      <c r="T1575">
        <f t="shared" si="460"/>
        <v>3.9499999999998181</v>
      </c>
      <c r="U1575">
        <f t="shared" si="461"/>
        <v>25</v>
      </c>
      <c r="V1575">
        <f t="shared" si="462"/>
        <v>44.85</v>
      </c>
      <c r="W1575">
        <f t="shared" si="463"/>
        <v>162.85000000000036</v>
      </c>
      <c r="X1575" s="5">
        <f t="shared" si="464"/>
        <v>148.85</v>
      </c>
      <c r="Y1575">
        <f t="shared" si="465"/>
        <v>167.64999999999981</v>
      </c>
      <c r="Z1575">
        <f t="shared" si="466"/>
        <v>69.849999999999994</v>
      </c>
      <c r="AA1575">
        <f t="shared" si="467"/>
        <v>73.099999999999994</v>
      </c>
      <c r="AB1575">
        <f>IF(Z1575/X1575&lt;'model parameter'!$B$2,'model parameter'!$B$2,IF(Y1575/X1575&gt;'model parameter'!$B$1,'model parameter'!$B$1,AA1575/X1575))</f>
        <v>0.5</v>
      </c>
      <c r="AC1575">
        <f t="shared" si="477"/>
        <v>133831.32294494851</v>
      </c>
      <c r="AD1575">
        <f t="shared" si="475"/>
        <v>25.522583596873439</v>
      </c>
      <c r="AF1575">
        <f t="shared" si="474"/>
        <v>0.46926436009405442</v>
      </c>
      <c r="AG1575">
        <f t="shared" si="468"/>
        <v>1.1263016459522996</v>
      </c>
      <c r="AH1575" s="14">
        <f t="shared" si="469"/>
        <v>11218.419637655476</v>
      </c>
      <c r="AI1575">
        <f t="shared" si="470"/>
        <v>5530.6124180393499</v>
      </c>
      <c r="AJ1575" s="14">
        <f t="shared" si="471"/>
        <v>-5687.8072196161256</v>
      </c>
      <c r="AK1575" s="14">
        <f t="shared" si="476"/>
        <v>246086.17194027393</v>
      </c>
      <c r="AL1575">
        <f t="shared" si="472"/>
        <v>0.49299389723980641</v>
      </c>
      <c r="AM1575">
        <f t="shared" si="478"/>
        <v>0.83221650419015214</v>
      </c>
      <c r="AN1575" s="15">
        <f t="shared" si="473"/>
        <v>1</v>
      </c>
    </row>
    <row r="1576" spans="1:40" x14ac:dyDescent="0.25">
      <c r="A1576" s="2">
        <v>41906</v>
      </c>
      <c r="B1576" s="2">
        <v>41907</v>
      </c>
      <c r="C1576" t="s">
        <v>15</v>
      </c>
      <c r="D1576">
        <v>8000</v>
      </c>
      <c r="E1576">
        <v>20.05</v>
      </c>
      <c r="F1576">
        <v>46.7</v>
      </c>
      <c r="G1576">
        <v>9.8000000000000007</v>
      </c>
      <c r="H1576">
        <v>18.3</v>
      </c>
      <c r="I1576" t="s">
        <v>16</v>
      </c>
      <c r="J1576">
        <v>45</v>
      </c>
      <c r="K1576">
        <v>65.400000000000006</v>
      </c>
      <c r="L1576">
        <v>18.100000000000001</v>
      </c>
      <c r="M1576">
        <v>30.25</v>
      </c>
      <c r="N1576">
        <v>8002.4</v>
      </c>
      <c r="O1576">
        <v>208.3</v>
      </c>
      <c r="P1576">
        <f>VLOOKUP($A1576,Sheet2!$A:$E,2,0)</f>
        <v>8015.55</v>
      </c>
      <c r="Q1576">
        <f>VLOOKUP($A1576,Sheet2!$A:$E,3,0)</f>
        <v>8042.05</v>
      </c>
      <c r="R1576">
        <f>VLOOKUP($A1576,Sheet2!$A:$E,4,0)</f>
        <v>7950.05</v>
      </c>
      <c r="S1576">
        <f>VLOOKUP($A1576,Sheet2!$A:$E,5,0)</f>
        <v>8002.4</v>
      </c>
      <c r="T1576">
        <f t="shared" si="460"/>
        <v>23.349999999999454</v>
      </c>
      <c r="U1576">
        <f t="shared" si="461"/>
        <v>46.7</v>
      </c>
      <c r="V1576">
        <f t="shared" si="462"/>
        <v>18.100000000000001</v>
      </c>
      <c r="W1576">
        <f t="shared" si="463"/>
        <v>51.850000000000364</v>
      </c>
      <c r="X1576" s="5">
        <f t="shared" si="464"/>
        <v>65.05</v>
      </c>
      <c r="Y1576">
        <f t="shared" si="465"/>
        <v>88.74999999999946</v>
      </c>
      <c r="Z1576">
        <f t="shared" si="466"/>
        <v>48.55</v>
      </c>
      <c r="AA1576">
        <f t="shared" si="467"/>
        <v>48.55</v>
      </c>
      <c r="AB1576">
        <f>IF(Z1576/X1576&lt;'model parameter'!$B$2,'model parameter'!$B$2,IF(Y1576/X1576&gt;'model parameter'!$B$1,'model parameter'!$B$1,AA1576/X1576))</f>
        <v>1.1100000000000001</v>
      </c>
      <c r="AC1576">
        <f t="shared" si="477"/>
        <v>148552.76846889287</v>
      </c>
      <c r="AD1576">
        <f t="shared" si="475"/>
        <v>25.632583596873438</v>
      </c>
      <c r="AF1576">
        <f t="shared" si="474"/>
        <v>0.74634896233666415</v>
      </c>
      <c r="AG1576">
        <f t="shared" si="468"/>
        <v>1.3643351268255106</v>
      </c>
      <c r="AH1576" s="14">
        <f t="shared" si="469"/>
        <v>4929.2148910761744</v>
      </c>
      <c r="AI1576">
        <f t="shared" si="470"/>
        <v>5364.2711003822415</v>
      </c>
      <c r="AJ1576" s="14">
        <f t="shared" si="471"/>
        <v>435.0562093060671</v>
      </c>
      <c r="AK1576" s="14">
        <f t="shared" si="476"/>
        <v>246521.22814957998</v>
      </c>
      <c r="AL1576">
        <f t="shared" si="472"/>
        <v>1.0882607512392473</v>
      </c>
      <c r="AM1576">
        <f t="shared" si="478"/>
        <v>0.90566855804367519</v>
      </c>
      <c r="AN1576" s="15">
        <f t="shared" si="473"/>
        <v>1</v>
      </c>
    </row>
    <row r="1577" spans="1:40" x14ac:dyDescent="0.25">
      <c r="A1577" s="2">
        <v>41907</v>
      </c>
      <c r="B1577" s="2">
        <v>41907</v>
      </c>
      <c r="C1577" t="s">
        <v>15</v>
      </c>
      <c r="D1577">
        <v>8000</v>
      </c>
      <c r="E1577">
        <v>15.5</v>
      </c>
      <c r="F1577">
        <v>110</v>
      </c>
      <c r="G1577">
        <v>10.75</v>
      </c>
      <c r="H1577">
        <v>92.9</v>
      </c>
      <c r="I1577" t="s">
        <v>16</v>
      </c>
      <c r="J1577">
        <v>33.049999999999997</v>
      </c>
      <c r="K1577">
        <v>33.799999999999997</v>
      </c>
      <c r="L1577">
        <v>0.05</v>
      </c>
      <c r="M1577">
        <v>0.1</v>
      </c>
      <c r="N1577">
        <v>7911.85</v>
      </c>
      <c r="O1577">
        <v>208.3</v>
      </c>
      <c r="P1577">
        <f>VLOOKUP($A1577,Sheet2!$A:$E,2,0)</f>
        <v>8003.3</v>
      </c>
      <c r="Q1577">
        <f>VLOOKUP($A1577,Sheet2!$A:$E,3,0)</f>
        <v>8019.3</v>
      </c>
      <c r="R1577">
        <f>VLOOKUP($A1577,Sheet2!$A:$E,4,0)</f>
        <v>7877.35</v>
      </c>
      <c r="S1577">
        <f>VLOOKUP($A1577,Sheet2!$A:$E,5,0)</f>
        <v>7911.85</v>
      </c>
      <c r="T1577">
        <f t="shared" si="460"/>
        <v>14.5</v>
      </c>
      <c r="U1577">
        <f t="shared" si="461"/>
        <v>110</v>
      </c>
      <c r="V1577">
        <f t="shared" si="462"/>
        <v>0.05</v>
      </c>
      <c r="W1577">
        <f t="shared" si="463"/>
        <v>30.050000000000182</v>
      </c>
      <c r="X1577" s="5">
        <f t="shared" si="464"/>
        <v>48.55</v>
      </c>
      <c r="Y1577">
        <f t="shared" si="465"/>
        <v>110.05</v>
      </c>
      <c r="Z1577">
        <f t="shared" si="466"/>
        <v>40.800000000000182</v>
      </c>
      <c r="AA1577">
        <f t="shared" si="467"/>
        <v>93</v>
      </c>
      <c r="AB1577">
        <f>IF(Z1577/X1577&lt;'model parameter'!$B$2,'model parameter'!$B$2,IF(Y1577/X1577&gt;'model parameter'!$B$1,'model parameter'!$B$1,AA1577/X1577))</f>
        <v>1.1100000000000001</v>
      </c>
      <c r="AC1577">
        <f t="shared" si="477"/>
        <v>164893.57300047111</v>
      </c>
      <c r="AD1577">
        <f t="shared" si="475"/>
        <v>25.742583596873438</v>
      </c>
      <c r="AF1577">
        <f t="shared" si="474"/>
        <v>0.8403707518022695</v>
      </c>
      <c r="AG1577">
        <f t="shared" si="468"/>
        <v>2.266735324407827</v>
      </c>
      <c r="AH1577" s="14">
        <f t="shared" si="469"/>
        <v>3690.8869875134246</v>
      </c>
      <c r="AI1577">
        <f t="shared" si="470"/>
        <v>3991.6460799317115</v>
      </c>
      <c r="AJ1577" s="14">
        <f t="shared" si="471"/>
        <v>300.75909241828685</v>
      </c>
      <c r="AK1577" s="14">
        <f t="shared" si="476"/>
        <v>246821.98724199826</v>
      </c>
      <c r="AL1577">
        <f t="shared" si="472"/>
        <v>1.0814869416039503</v>
      </c>
      <c r="AM1577">
        <f t="shared" si="478"/>
        <v>0.97946871894551402</v>
      </c>
      <c r="AN1577" s="15">
        <f t="shared" si="473"/>
        <v>1</v>
      </c>
    </row>
    <row r="1578" spans="1:40" x14ac:dyDescent="0.25">
      <c r="A1578" s="2">
        <v>41908</v>
      </c>
      <c r="B1578" s="2">
        <v>41942</v>
      </c>
      <c r="C1578" t="s">
        <v>15</v>
      </c>
      <c r="D1578">
        <v>8000</v>
      </c>
      <c r="E1578">
        <v>136.75</v>
      </c>
      <c r="F1578">
        <v>188.5</v>
      </c>
      <c r="G1578">
        <v>90.4</v>
      </c>
      <c r="H1578">
        <v>104.25</v>
      </c>
      <c r="I1578" t="s">
        <v>16</v>
      </c>
      <c r="J1578">
        <v>103.85</v>
      </c>
      <c r="K1578">
        <v>148.5</v>
      </c>
      <c r="L1578">
        <v>86.4</v>
      </c>
      <c r="M1578">
        <v>137.19999999999999</v>
      </c>
      <c r="N1578">
        <v>7968.85</v>
      </c>
      <c r="O1578">
        <v>240.6</v>
      </c>
      <c r="P1578">
        <f>VLOOKUP($A1578,Sheet2!$A:$E,2,0)</f>
        <v>7885.85</v>
      </c>
      <c r="Q1578">
        <f>VLOOKUP($A1578,Sheet2!$A:$E,3,0)</f>
        <v>7993.3</v>
      </c>
      <c r="R1578">
        <f>VLOOKUP($A1578,Sheet2!$A:$E,4,0)</f>
        <v>7841.8</v>
      </c>
      <c r="S1578">
        <f>VLOOKUP($A1578,Sheet2!$A:$E,5,0)</f>
        <v>7968.85</v>
      </c>
      <c r="T1578">
        <f t="shared" si="460"/>
        <v>155.19999999999982</v>
      </c>
      <c r="U1578">
        <f t="shared" si="461"/>
        <v>188.5</v>
      </c>
      <c r="V1578">
        <f t="shared" si="462"/>
        <v>86.4</v>
      </c>
      <c r="W1578">
        <f t="shared" si="463"/>
        <v>83.699999999999818</v>
      </c>
      <c r="X1578" s="5">
        <f t="shared" si="464"/>
        <v>240.6</v>
      </c>
      <c r="Y1578">
        <f t="shared" si="465"/>
        <v>303.69999999999982</v>
      </c>
      <c r="Z1578">
        <f t="shared" si="466"/>
        <v>174.09999999999982</v>
      </c>
      <c r="AA1578">
        <f t="shared" si="467"/>
        <v>241.45</v>
      </c>
      <c r="AB1578">
        <f>IF(Z1578/X1578&lt;'model parameter'!$B$2,'model parameter'!$B$2,IF(Y1578/X1578&gt;'model parameter'!$B$1,'model parameter'!$B$1,AA1578/X1578))</f>
        <v>1.1100000000000001</v>
      </c>
      <c r="AC1578">
        <f t="shared" si="477"/>
        <v>183031.86603052294</v>
      </c>
      <c r="AD1578">
        <f t="shared" si="475"/>
        <v>25.852583596873437</v>
      </c>
      <c r="AF1578">
        <f t="shared" si="474"/>
        <v>0.7236076475477965</v>
      </c>
      <c r="AG1578">
        <f t="shared" si="468"/>
        <v>1.2622610141313375</v>
      </c>
      <c r="AH1578" s="14">
        <f t="shared" si="469"/>
        <v>18104.273283224098</v>
      </c>
      <c r="AI1578">
        <f t="shared" si="470"/>
        <v>19968.16942402409</v>
      </c>
      <c r="AJ1578" s="14">
        <f t="shared" si="471"/>
        <v>1863.8961407999923</v>
      </c>
      <c r="AK1578" s="14">
        <f t="shared" si="476"/>
        <v>248685.88338279826</v>
      </c>
      <c r="AL1578">
        <f t="shared" si="472"/>
        <v>1.102953380764923</v>
      </c>
      <c r="AM1578">
        <f t="shared" si="478"/>
        <v>1.0803083349144429</v>
      </c>
      <c r="AN1578" s="15">
        <f t="shared" si="473"/>
        <v>1</v>
      </c>
    </row>
    <row r="1579" spans="1:40" x14ac:dyDescent="0.25">
      <c r="A1579" s="2">
        <v>41911</v>
      </c>
      <c r="B1579" s="2">
        <v>41942</v>
      </c>
      <c r="C1579" t="s">
        <v>15</v>
      </c>
      <c r="D1579">
        <v>8000</v>
      </c>
      <c r="E1579">
        <v>123.9</v>
      </c>
      <c r="F1579">
        <v>133.69999999999999</v>
      </c>
      <c r="G1579">
        <v>100.5</v>
      </c>
      <c r="H1579">
        <v>118.05</v>
      </c>
      <c r="I1579" t="s">
        <v>16</v>
      </c>
      <c r="J1579">
        <v>126.55</v>
      </c>
      <c r="K1579">
        <v>140</v>
      </c>
      <c r="L1579">
        <v>102.5</v>
      </c>
      <c r="M1579">
        <v>113.05</v>
      </c>
      <c r="N1579">
        <v>7958.9</v>
      </c>
      <c r="O1579">
        <v>240.6</v>
      </c>
      <c r="P1579">
        <f>VLOOKUP($A1579,Sheet2!$A:$E,2,0)</f>
        <v>7978.45</v>
      </c>
      <c r="Q1579">
        <f>VLOOKUP($A1579,Sheet2!$A:$E,3,0)</f>
        <v>7991.75</v>
      </c>
      <c r="R1579">
        <f>VLOOKUP($A1579,Sheet2!$A:$E,4,0)</f>
        <v>7934.7</v>
      </c>
      <c r="S1579">
        <f>VLOOKUP($A1579,Sheet2!$A:$E,5,0)</f>
        <v>7958.9</v>
      </c>
      <c r="T1579">
        <f t="shared" si="460"/>
        <v>148.25</v>
      </c>
      <c r="U1579">
        <f t="shared" si="461"/>
        <v>133.69999999999999</v>
      </c>
      <c r="V1579">
        <f t="shared" si="462"/>
        <v>102.5</v>
      </c>
      <c r="W1579">
        <f t="shared" si="463"/>
        <v>92.25</v>
      </c>
      <c r="X1579" s="5">
        <f t="shared" si="464"/>
        <v>250.45</v>
      </c>
      <c r="Y1579">
        <f t="shared" si="465"/>
        <v>288.25</v>
      </c>
      <c r="Z1579">
        <f t="shared" si="466"/>
        <v>192.75</v>
      </c>
      <c r="AA1579">
        <f t="shared" si="467"/>
        <v>231.1</v>
      </c>
      <c r="AB1579">
        <f>IF(Z1579/X1579&lt;'model parameter'!$B$2,'model parameter'!$B$2,IF(Y1579/X1579&gt;'model parameter'!$B$1,'model parameter'!$B$1,AA1579/X1579))</f>
        <v>1.1100000000000001</v>
      </c>
      <c r="AC1579">
        <f t="shared" si="477"/>
        <v>203165.37129388048</v>
      </c>
      <c r="AD1579">
        <f t="shared" si="475"/>
        <v>25.962583596873436</v>
      </c>
      <c r="AF1579">
        <f t="shared" si="474"/>
        <v>0.76961469355160717</v>
      </c>
      <c r="AG1579">
        <f t="shared" si="468"/>
        <v>1.1509283290077861</v>
      </c>
      <c r="AH1579" s="14">
        <f t="shared" si="469"/>
        <v>18843.517516563075</v>
      </c>
      <c r="AI1579">
        <f t="shared" si="470"/>
        <v>20787.584966535469</v>
      </c>
      <c r="AJ1579" s="14">
        <f t="shared" si="471"/>
        <v>1944.0674499723937</v>
      </c>
      <c r="AK1579" s="14">
        <f t="shared" si="476"/>
        <v>250629.95083277064</v>
      </c>
      <c r="AL1579">
        <f t="shared" si="472"/>
        <v>1.1031690313798153</v>
      </c>
      <c r="AM1579">
        <f t="shared" si="478"/>
        <v>1.1917626994191071</v>
      </c>
      <c r="AN1579" s="15">
        <f t="shared" si="473"/>
        <v>1</v>
      </c>
    </row>
    <row r="1580" spans="1:40" x14ac:dyDescent="0.25">
      <c r="A1580" s="2">
        <v>41912</v>
      </c>
      <c r="B1580" s="2">
        <v>41942</v>
      </c>
      <c r="C1580" t="s">
        <v>15</v>
      </c>
      <c r="D1580">
        <v>8000</v>
      </c>
      <c r="E1580">
        <v>123.35</v>
      </c>
      <c r="F1580">
        <v>133</v>
      </c>
      <c r="G1580">
        <v>75.75</v>
      </c>
      <c r="H1580">
        <v>113</v>
      </c>
      <c r="I1580" t="s">
        <v>16</v>
      </c>
      <c r="J1580">
        <v>108.5</v>
      </c>
      <c r="K1580">
        <v>155.9</v>
      </c>
      <c r="L1580">
        <v>93.65</v>
      </c>
      <c r="M1580">
        <v>109.8</v>
      </c>
      <c r="N1580">
        <v>7964.8</v>
      </c>
      <c r="O1580">
        <v>240.6</v>
      </c>
      <c r="P1580">
        <f>VLOOKUP($A1580,Sheet2!$A:$E,2,0)</f>
        <v>7948.8</v>
      </c>
      <c r="Q1580">
        <f>VLOOKUP($A1580,Sheet2!$A:$E,3,0)</f>
        <v>8030.9</v>
      </c>
      <c r="R1580">
        <f>VLOOKUP($A1580,Sheet2!$A:$E,4,0)</f>
        <v>7923.85</v>
      </c>
      <c r="S1580">
        <f>VLOOKUP($A1580,Sheet2!$A:$E,5,0)</f>
        <v>7964.8</v>
      </c>
      <c r="T1580">
        <f t="shared" si="460"/>
        <v>125</v>
      </c>
      <c r="U1580">
        <f t="shared" si="461"/>
        <v>133</v>
      </c>
      <c r="V1580">
        <f t="shared" si="462"/>
        <v>93.65</v>
      </c>
      <c r="W1580">
        <f t="shared" si="463"/>
        <v>106.64999999999964</v>
      </c>
      <c r="X1580" s="5">
        <f t="shared" si="464"/>
        <v>231.85</v>
      </c>
      <c r="Y1580">
        <f t="shared" si="465"/>
        <v>280.89999999999998</v>
      </c>
      <c r="Z1580">
        <f t="shared" si="466"/>
        <v>182.39999999999964</v>
      </c>
      <c r="AA1580">
        <f t="shared" si="467"/>
        <v>222.8</v>
      </c>
      <c r="AB1580">
        <f>IF(Z1580/X1580&lt;'model parameter'!$B$2,'model parameter'!$B$2,IF(Y1580/X1580&gt;'model parameter'!$B$1,'model parameter'!$B$1,AA1580/X1580))</f>
        <v>1.1100000000000001</v>
      </c>
      <c r="AC1580">
        <f t="shared" si="477"/>
        <v>225513.56213620736</v>
      </c>
      <c r="AD1580">
        <f t="shared" si="475"/>
        <v>26.072583596873436</v>
      </c>
      <c r="AF1580">
        <f t="shared" si="474"/>
        <v>0.78671554884623529</v>
      </c>
      <c r="AG1580">
        <f t="shared" si="468"/>
        <v>1.2115591977571705</v>
      </c>
      <c r="AH1580" s="14">
        <f t="shared" si="469"/>
        <v>17447.584243455975</v>
      </c>
      <c r="AI1580">
        <f t="shared" si="470"/>
        <v>19240.262216209416</v>
      </c>
      <c r="AJ1580" s="14">
        <f t="shared" si="471"/>
        <v>1792.6779727534413</v>
      </c>
      <c r="AK1580" s="14">
        <f t="shared" si="476"/>
        <v>252422.62880552409</v>
      </c>
      <c r="AL1580">
        <f t="shared" si="472"/>
        <v>1.102746486146116</v>
      </c>
      <c r="AM1580">
        <f t="shared" si="478"/>
        <v>1.3142121291044302</v>
      </c>
      <c r="AN1580" s="15">
        <f t="shared" si="473"/>
        <v>1</v>
      </c>
    </row>
    <row r="1581" spans="1:40" x14ac:dyDescent="0.25">
      <c r="A1581" s="2">
        <v>41913</v>
      </c>
      <c r="B1581" s="2">
        <v>41942</v>
      </c>
      <c r="C1581" t="s">
        <v>15</v>
      </c>
      <c r="D1581">
        <v>8000</v>
      </c>
      <c r="E1581">
        <v>114.15</v>
      </c>
      <c r="F1581">
        <v>125.95</v>
      </c>
      <c r="G1581">
        <v>100.55</v>
      </c>
      <c r="H1581">
        <v>117.2</v>
      </c>
      <c r="I1581" t="s">
        <v>16</v>
      </c>
      <c r="J1581">
        <v>114</v>
      </c>
      <c r="K1581">
        <v>114</v>
      </c>
      <c r="L1581">
        <v>96.1</v>
      </c>
      <c r="M1581">
        <v>100</v>
      </c>
      <c r="N1581">
        <v>7945.55</v>
      </c>
      <c r="O1581">
        <v>240.6</v>
      </c>
      <c r="P1581">
        <f>VLOOKUP($A1581,Sheet2!$A:$E,2,0)</f>
        <v>7960.5</v>
      </c>
      <c r="Q1581">
        <f>VLOOKUP($A1581,Sheet2!$A:$E,3,0)</f>
        <v>7977.5</v>
      </c>
      <c r="R1581">
        <f>VLOOKUP($A1581,Sheet2!$A:$E,4,0)</f>
        <v>7936.7</v>
      </c>
      <c r="S1581">
        <f>VLOOKUP($A1581,Sheet2!$A:$E,5,0)</f>
        <v>7945.55</v>
      </c>
      <c r="T1581">
        <f t="shared" si="460"/>
        <v>136.5</v>
      </c>
      <c r="U1581">
        <f t="shared" si="461"/>
        <v>125.95</v>
      </c>
      <c r="V1581">
        <f t="shared" si="462"/>
        <v>96.1</v>
      </c>
      <c r="W1581">
        <f t="shared" si="463"/>
        <v>78.050000000000182</v>
      </c>
      <c r="X1581" s="5">
        <f t="shared" si="464"/>
        <v>228.15</v>
      </c>
      <c r="Y1581">
        <f t="shared" si="465"/>
        <v>250.5</v>
      </c>
      <c r="Z1581">
        <f t="shared" si="466"/>
        <v>178.60000000000019</v>
      </c>
      <c r="AA1581">
        <f t="shared" si="467"/>
        <v>217.2</v>
      </c>
      <c r="AB1581">
        <f>IF(Z1581/X1581&lt;'model parameter'!$B$2,'model parameter'!$B$2,IF(Y1581/X1581&gt;'model parameter'!$B$1,'model parameter'!$B$1,AA1581/X1581))</f>
        <v>0.95200525969756733</v>
      </c>
      <c r="AC1581">
        <f t="shared" si="477"/>
        <v>214690.09728680356</v>
      </c>
      <c r="AD1581">
        <f t="shared" si="475"/>
        <v>26.024588856571004</v>
      </c>
      <c r="AF1581">
        <f t="shared" si="474"/>
        <v>0.78281832127986062</v>
      </c>
      <c r="AG1581">
        <f t="shared" si="468"/>
        <v>1.0979618671926363</v>
      </c>
      <c r="AH1581" s="14">
        <f t="shared" si="469"/>
        <v>17169.898592354024</v>
      </c>
      <c r="AI1581">
        <f t="shared" si="470"/>
        <v>16230.942054666399</v>
      </c>
      <c r="AJ1581" s="14">
        <f t="shared" si="471"/>
        <v>-938.95653768762531</v>
      </c>
      <c r="AK1581" s="14">
        <f t="shared" si="476"/>
        <v>251483.67226783646</v>
      </c>
      <c r="AL1581">
        <f t="shared" si="472"/>
        <v>0.94531379829431517</v>
      </c>
      <c r="AM1581">
        <f t="shared" si="478"/>
        <v>1.2423428595281678</v>
      </c>
      <c r="AN1581" s="15">
        <f t="shared" si="473"/>
        <v>0</v>
      </c>
    </row>
    <row r="1582" spans="1:40" x14ac:dyDescent="0.25">
      <c r="A1582" s="2">
        <v>41919</v>
      </c>
      <c r="B1582" s="2">
        <v>41942</v>
      </c>
      <c r="C1582" t="s">
        <v>15</v>
      </c>
      <c r="D1582">
        <v>8000</v>
      </c>
      <c r="E1582">
        <v>136.30000000000001</v>
      </c>
      <c r="F1582">
        <v>174</v>
      </c>
      <c r="G1582">
        <v>123.25</v>
      </c>
      <c r="H1582">
        <v>168.7</v>
      </c>
      <c r="I1582" t="s">
        <v>16</v>
      </c>
      <c r="J1582">
        <v>78.7</v>
      </c>
      <c r="K1582">
        <v>92</v>
      </c>
      <c r="L1582">
        <v>58.45</v>
      </c>
      <c r="M1582">
        <v>60.7</v>
      </c>
      <c r="N1582">
        <v>7852.4</v>
      </c>
      <c r="O1582">
        <v>240.6</v>
      </c>
      <c r="P1582">
        <f>VLOOKUP($A1582,Sheet2!$A:$E,2,0)</f>
        <v>7897.4</v>
      </c>
      <c r="Q1582">
        <f>VLOOKUP($A1582,Sheet2!$A:$E,3,0)</f>
        <v>7943.05</v>
      </c>
      <c r="R1582">
        <f>VLOOKUP($A1582,Sheet2!$A:$E,4,0)</f>
        <v>7842.7</v>
      </c>
      <c r="S1582">
        <f>VLOOKUP($A1582,Sheet2!$A:$E,5,0)</f>
        <v>7852.4</v>
      </c>
      <c r="T1582">
        <f t="shared" si="460"/>
        <v>148.94999999999982</v>
      </c>
      <c r="U1582">
        <f t="shared" si="461"/>
        <v>174</v>
      </c>
      <c r="V1582">
        <f t="shared" si="462"/>
        <v>58.45</v>
      </c>
      <c r="W1582">
        <f t="shared" si="463"/>
        <v>66.300000000000182</v>
      </c>
      <c r="X1582" s="5">
        <f t="shared" si="464"/>
        <v>215</v>
      </c>
      <c r="Y1582">
        <f t="shared" si="465"/>
        <v>240.94999999999982</v>
      </c>
      <c r="Z1582">
        <f t="shared" si="466"/>
        <v>189.55000000000018</v>
      </c>
      <c r="AA1582">
        <f t="shared" si="467"/>
        <v>229.39999999999998</v>
      </c>
      <c r="AB1582">
        <f>IF(Z1582/X1582&lt;'model parameter'!$B$2,'model parameter'!$B$2,IF(Y1582/X1582&gt;'model parameter'!$B$1,'model parameter'!$B$1,AA1582/X1582))</f>
        <v>1.1100000000000001</v>
      </c>
      <c r="AC1582">
        <f t="shared" si="477"/>
        <v>238306.00798835198</v>
      </c>
      <c r="AD1582">
        <f t="shared" si="475"/>
        <v>26.134588856571003</v>
      </c>
      <c r="AF1582">
        <f t="shared" si="474"/>
        <v>0.88162790697674498</v>
      </c>
      <c r="AG1582">
        <f t="shared" si="468"/>
        <v>1.1206976744186039</v>
      </c>
      <c r="AH1582" s="14">
        <f t="shared" si="469"/>
        <v>16182.988778302501</v>
      </c>
      <c r="AI1582">
        <f t="shared" si="470"/>
        <v>17838.520907446302</v>
      </c>
      <c r="AJ1582" s="14">
        <f t="shared" si="471"/>
        <v>1655.5321291438013</v>
      </c>
      <c r="AK1582" s="14">
        <f t="shared" si="476"/>
        <v>253139.20439698026</v>
      </c>
      <c r="AL1582">
        <f t="shared" si="472"/>
        <v>1.1023007648230883</v>
      </c>
      <c r="AM1582">
        <f t="shared" si="478"/>
        <v>1.369435484230402</v>
      </c>
      <c r="AN1582" s="15">
        <f t="shared" si="473"/>
        <v>1</v>
      </c>
    </row>
    <row r="1583" spans="1:40" x14ac:dyDescent="0.25">
      <c r="A1583" s="2">
        <v>41920</v>
      </c>
      <c r="B1583" s="2">
        <v>41942</v>
      </c>
      <c r="C1583" t="s">
        <v>15</v>
      </c>
      <c r="D1583">
        <v>8000</v>
      </c>
      <c r="E1583">
        <v>184.6</v>
      </c>
      <c r="F1583">
        <v>185.75</v>
      </c>
      <c r="G1583">
        <v>145.05000000000001</v>
      </c>
      <c r="H1583">
        <v>158.94999999999999</v>
      </c>
      <c r="I1583" t="s">
        <v>16</v>
      </c>
      <c r="J1583">
        <v>55.7</v>
      </c>
      <c r="K1583">
        <v>66.55</v>
      </c>
      <c r="L1583">
        <v>48.6</v>
      </c>
      <c r="M1583">
        <v>59.15</v>
      </c>
      <c r="N1583">
        <v>7842.7</v>
      </c>
      <c r="O1583">
        <v>240.6</v>
      </c>
      <c r="P1583">
        <f>VLOOKUP($A1583,Sheet2!$A:$E,2,0)</f>
        <v>7828.75</v>
      </c>
      <c r="Q1583">
        <f>VLOOKUP($A1583,Sheet2!$A:$E,3,0)</f>
        <v>7869.9</v>
      </c>
      <c r="R1583">
        <f>VLOOKUP($A1583,Sheet2!$A:$E,4,0)</f>
        <v>7815.75</v>
      </c>
      <c r="S1583">
        <f>VLOOKUP($A1583,Sheet2!$A:$E,5,0)</f>
        <v>7842.7</v>
      </c>
      <c r="T1583">
        <f t="shared" si="460"/>
        <v>196.65000000000055</v>
      </c>
      <c r="U1583">
        <f t="shared" si="461"/>
        <v>185.75</v>
      </c>
      <c r="V1583">
        <f t="shared" si="462"/>
        <v>48.6</v>
      </c>
      <c r="W1583">
        <f t="shared" si="463"/>
        <v>14.949999999999818</v>
      </c>
      <c r="X1583" s="5">
        <f t="shared" si="464"/>
        <v>240.3</v>
      </c>
      <c r="Y1583">
        <f t="shared" si="465"/>
        <v>263.20000000000056</v>
      </c>
      <c r="Z1583">
        <f t="shared" si="466"/>
        <v>159.99999999999983</v>
      </c>
      <c r="AA1583">
        <f t="shared" si="467"/>
        <v>218.1</v>
      </c>
      <c r="AB1583">
        <f>IF(Z1583/X1583&lt;'model parameter'!$B$2,'model parameter'!$B$2,IF(Y1583/X1583&gt;'model parameter'!$B$1,'model parameter'!$B$1,AA1583/X1583))</f>
        <v>0.9076154806491884</v>
      </c>
      <c r="AC1583">
        <f t="shared" si="477"/>
        <v>216290.22198193741</v>
      </c>
      <c r="AD1583">
        <f t="shared" si="475"/>
        <v>26.042204337220191</v>
      </c>
      <c r="AF1583">
        <f t="shared" si="474"/>
        <v>0.66583437369954146</v>
      </c>
      <c r="AG1583">
        <f t="shared" si="468"/>
        <v>1.0952975447357491</v>
      </c>
      <c r="AH1583" s="14">
        <f t="shared" si="469"/>
        <v>18081.758230432049</v>
      </c>
      <c r="AI1583">
        <f t="shared" si="470"/>
        <v>16298.3929156222</v>
      </c>
      <c r="AJ1583" s="14">
        <f t="shared" si="471"/>
        <v>-1783.3653148098492</v>
      </c>
      <c r="AK1583" s="14">
        <f t="shared" si="476"/>
        <v>251355.83908217042</v>
      </c>
      <c r="AL1583">
        <f t="shared" si="472"/>
        <v>0.90137212918772458</v>
      </c>
      <c r="AM1583">
        <f t="shared" si="478"/>
        <v>1.23437097820598</v>
      </c>
      <c r="AN1583" s="15">
        <f t="shared" si="473"/>
        <v>0</v>
      </c>
    </row>
    <row r="1584" spans="1:40" x14ac:dyDescent="0.25">
      <c r="A1584" s="2">
        <v>41921</v>
      </c>
      <c r="B1584" s="2">
        <v>41942</v>
      </c>
      <c r="C1584" t="s">
        <v>15</v>
      </c>
      <c r="D1584">
        <v>8000</v>
      </c>
      <c r="E1584">
        <v>144.4</v>
      </c>
      <c r="F1584">
        <v>144.4</v>
      </c>
      <c r="G1584">
        <v>88.55</v>
      </c>
      <c r="H1584">
        <v>95.5</v>
      </c>
      <c r="I1584" t="s">
        <v>16</v>
      </c>
      <c r="J1584">
        <v>74.8</v>
      </c>
      <c r="K1584">
        <v>95</v>
      </c>
      <c r="L1584">
        <v>66</v>
      </c>
      <c r="M1584">
        <v>86</v>
      </c>
      <c r="N1584">
        <v>7960.55</v>
      </c>
      <c r="O1584">
        <v>240.6</v>
      </c>
      <c r="P1584">
        <f>VLOOKUP($A1584,Sheet2!$A:$E,2,0)</f>
        <v>7886.5</v>
      </c>
      <c r="Q1584">
        <f>VLOOKUP($A1584,Sheet2!$A:$E,3,0)</f>
        <v>7972.35</v>
      </c>
      <c r="R1584">
        <f>VLOOKUP($A1584,Sheet2!$A:$E,4,0)</f>
        <v>7886.5</v>
      </c>
      <c r="S1584">
        <f>VLOOKUP($A1584,Sheet2!$A:$E,5,0)</f>
        <v>7960.55</v>
      </c>
      <c r="T1584">
        <f t="shared" si="460"/>
        <v>122.64999999999964</v>
      </c>
      <c r="U1584">
        <f t="shared" si="461"/>
        <v>144.4</v>
      </c>
      <c r="V1584">
        <f t="shared" si="462"/>
        <v>66</v>
      </c>
      <c r="W1584">
        <f t="shared" si="463"/>
        <v>60.900000000000546</v>
      </c>
      <c r="X1584" s="5">
        <f t="shared" si="464"/>
        <v>219.2</v>
      </c>
      <c r="Y1584">
        <f t="shared" si="465"/>
        <v>219.2</v>
      </c>
      <c r="Z1584">
        <f t="shared" si="466"/>
        <v>149.45000000000056</v>
      </c>
      <c r="AA1584">
        <f t="shared" si="467"/>
        <v>181.5</v>
      </c>
      <c r="AB1584">
        <f>IF(Z1584/X1584&lt;'model parameter'!$B$2,'model parameter'!$B$2,IF(Y1584/X1584&gt;'model parameter'!$B$1,'model parameter'!$B$1,AA1584/X1584))</f>
        <v>0.82801094890510951</v>
      </c>
      <c r="AC1584">
        <f t="shared" si="477"/>
        <v>179090.67194216078</v>
      </c>
      <c r="AD1584">
        <f t="shared" si="475"/>
        <v>25.870215286125301</v>
      </c>
      <c r="AF1584">
        <f t="shared" si="474"/>
        <v>0.68179744525547703</v>
      </c>
      <c r="AG1584">
        <f t="shared" si="468"/>
        <v>1</v>
      </c>
      <c r="AH1584" s="14">
        <f t="shared" si="469"/>
        <v>16498.199517391196</v>
      </c>
      <c r="AI1584">
        <f t="shared" si="470"/>
        <v>13555.391236752999</v>
      </c>
      <c r="AJ1584" s="14">
        <f t="shared" si="471"/>
        <v>-2942.8082806381972</v>
      </c>
      <c r="AK1584" s="14">
        <f t="shared" si="476"/>
        <v>248413.03080153224</v>
      </c>
      <c r="AL1584">
        <f t="shared" si="472"/>
        <v>0.82162851906742285</v>
      </c>
      <c r="AM1584">
        <f t="shared" si="478"/>
        <v>1.0141943988031854</v>
      </c>
      <c r="AN1584" s="15">
        <f t="shared" si="473"/>
        <v>0</v>
      </c>
    </row>
    <row r="1585" spans="1:40" x14ac:dyDescent="0.25">
      <c r="A1585" s="2">
        <v>41922</v>
      </c>
      <c r="B1585" s="2">
        <v>41942</v>
      </c>
      <c r="C1585" t="s">
        <v>15</v>
      </c>
      <c r="D1585">
        <v>8000</v>
      </c>
      <c r="E1585">
        <v>120</v>
      </c>
      <c r="F1585">
        <v>171.85</v>
      </c>
      <c r="G1585">
        <v>120</v>
      </c>
      <c r="H1585">
        <v>161.6</v>
      </c>
      <c r="I1585" t="s">
        <v>16</v>
      </c>
      <c r="J1585">
        <v>64.75</v>
      </c>
      <c r="K1585">
        <v>68.75</v>
      </c>
      <c r="L1585">
        <v>46.1</v>
      </c>
      <c r="M1585">
        <v>50.75</v>
      </c>
      <c r="N1585">
        <v>7859.95</v>
      </c>
      <c r="O1585">
        <v>240.6</v>
      </c>
      <c r="P1585">
        <f>VLOOKUP($A1585,Sheet2!$A:$E,2,0)</f>
        <v>7911</v>
      </c>
      <c r="Q1585">
        <f>VLOOKUP($A1585,Sheet2!$A:$E,3,0)</f>
        <v>7924.05</v>
      </c>
      <c r="R1585">
        <f>VLOOKUP($A1585,Sheet2!$A:$E,4,0)</f>
        <v>7848.45</v>
      </c>
      <c r="S1585">
        <f>VLOOKUP($A1585,Sheet2!$A:$E,5,0)</f>
        <v>7859.95</v>
      </c>
      <c r="T1585">
        <f t="shared" si="460"/>
        <v>144.69999999999982</v>
      </c>
      <c r="U1585">
        <f t="shared" si="461"/>
        <v>171.85</v>
      </c>
      <c r="V1585">
        <f t="shared" si="462"/>
        <v>46.1</v>
      </c>
      <c r="W1585">
        <f t="shared" si="463"/>
        <v>44.050000000000182</v>
      </c>
      <c r="X1585" s="5">
        <f t="shared" si="464"/>
        <v>184.75</v>
      </c>
      <c r="Y1585">
        <f t="shared" si="465"/>
        <v>217.95</v>
      </c>
      <c r="Z1585">
        <f t="shared" si="466"/>
        <v>164.05000000000018</v>
      </c>
      <c r="AA1585">
        <f t="shared" si="467"/>
        <v>212.35</v>
      </c>
      <c r="AB1585">
        <f>IF(Z1585/X1585&lt;'model parameter'!$B$2,'model parameter'!$B$2,IF(Y1585/X1585&gt;'model parameter'!$B$1,'model parameter'!$B$1,AA1585/X1585))</f>
        <v>1.1100000000000001</v>
      </c>
      <c r="AC1585">
        <f t="shared" si="477"/>
        <v>198790.6458557985</v>
      </c>
      <c r="AD1585">
        <f t="shared" si="475"/>
        <v>25.980215286125301</v>
      </c>
      <c r="AF1585">
        <f t="shared" si="474"/>
        <v>0.88795669824086698</v>
      </c>
      <c r="AG1585">
        <f t="shared" si="468"/>
        <v>1.1797023004059539</v>
      </c>
      <c r="AH1585" s="14">
        <f t="shared" si="469"/>
        <v>13912.720955104123</v>
      </c>
      <c r="AI1585">
        <f t="shared" si="470"/>
        <v>15322.041703286997</v>
      </c>
      <c r="AJ1585" s="14">
        <f t="shared" si="471"/>
        <v>1409.320748182874</v>
      </c>
      <c r="AK1585" s="14">
        <f t="shared" si="476"/>
        <v>249822.35154971512</v>
      </c>
      <c r="AL1585">
        <f t="shared" si="472"/>
        <v>1.1012972769834675</v>
      </c>
      <c r="AM1585">
        <f t="shared" si="478"/>
        <v>1.1169295297338329</v>
      </c>
      <c r="AN1585" s="15">
        <f t="shared" si="473"/>
        <v>1</v>
      </c>
    </row>
    <row r="1586" spans="1:40" x14ac:dyDescent="0.25">
      <c r="A1586" s="2">
        <v>41925</v>
      </c>
      <c r="B1586" s="2">
        <v>41942</v>
      </c>
      <c r="C1586" t="s">
        <v>15</v>
      </c>
      <c r="D1586">
        <v>8000</v>
      </c>
      <c r="E1586">
        <v>187.95</v>
      </c>
      <c r="F1586">
        <v>212.75</v>
      </c>
      <c r="G1586">
        <v>130.85</v>
      </c>
      <c r="H1586">
        <v>142.1</v>
      </c>
      <c r="I1586" t="s">
        <v>16</v>
      </c>
      <c r="J1586">
        <v>40.65</v>
      </c>
      <c r="K1586">
        <v>61.75</v>
      </c>
      <c r="L1586">
        <v>32.5</v>
      </c>
      <c r="M1586">
        <v>56.25</v>
      </c>
      <c r="N1586">
        <v>7884.25</v>
      </c>
      <c r="O1586">
        <v>240.6</v>
      </c>
      <c r="P1586">
        <f>VLOOKUP($A1586,Sheet2!$A:$E,2,0)</f>
        <v>7831</v>
      </c>
      <c r="Q1586">
        <f>VLOOKUP($A1586,Sheet2!$A:$E,3,0)</f>
        <v>7901.15</v>
      </c>
      <c r="R1586">
        <f>VLOOKUP($A1586,Sheet2!$A:$E,4,0)</f>
        <v>7796</v>
      </c>
      <c r="S1586">
        <f>VLOOKUP($A1586,Sheet2!$A:$E,5,0)</f>
        <v>7884.25</v>
      </c>
      <c r="T1586">
        <f t="shared" si="460"/>
        <v>160.60000000000036</v>
      </c>
      <c r="U1586">
        <f t="shared" si="461"/>
        <v>212.75</v>
      </c>
      <c r="V1586">
        <f t="shared" si="462"/>
        <v>32.5</v>
      </c>
      <c r="W1586">
        <f t="shared" si="463"/>
        <v>32</v>
      </c>
      <c r="X1586" s="5">
        <f t="shared" si="464"/>
        <v>228.6</v>
      </c>
      <c r="Y1586">
        <f t="shared" si="465"/>
        <v>245.25</v>
      </c>
      <c r="Z1586">
        <f t="shared" si="466"/>
        <v>162.85</v>
      </c>
      <c r="AA1586">
        <f t="shared" si="467"/>
        <v>198.35</v>
      </c>
      <c r="AB1586">
        <f>IF(Z1586/X1586&lt;'model parameter'!$B$2,'model parameter'!$B$2,IF(Y1586/X1586&gt;'model parameter'!$B$1,'model parameter'!$B$1,AA1586/X1586))</f>
        <v>0.86767279090113736</v>
      </c>
      <c r="AC1586">
        <f t="shared" si="477"/>
        <v>172485.23449474029</v>
      </c>
      <c r="AD1586">
        <f t="shared" si="475"/>
        <v>25.84788807702644</v>
      </c>
      <c r="AF1586">
        <f t="shared" si="474"/>
        <v>0.71237970253718286</v>
      </c>
      <c r="AG1586">
        <f t="shared" si="468"/>
        <v>1.0728346456692914</v>
      </c>
      <c r="AH1586" s="14">
        <f t="shared" si="469"/>
        <v>17203.671171542097</v>
      </c>
      <c r="AI1586">
        <f t="shared" si="470"/>
        <v>14818.221244647699</v>
      </c>
      <c r="AJ1586" s="14">
        <f t="shared" si="471"/>
        <v>-2385.4499268943982</v>
      </c>
      <c r="AK1586" s="14">
        <f t="shared" si="476"/>
        <v>247436.90162282073</v>
      </c>
      <c r="AL1586">
        <f t="shared" si="472"/>
        <v>0.86134064624297446</v>
      </c>
      <c r="AM1586">
        <f t="shared" si="478"/>
        <v>0.96205680294880114</v>
      </c>
      <c r="AN1586" s="15">
        <f t="shared" si="473"/>
        <v>0</v>
      </c>
    </row>
    <row r="1587" spans="1:40" x14ac:dyDescent="0.25">
      <c r="A1587" s="2">
        <v>41926</v>
      </c>
      <c r="B1587" s="2">
        <v>41942</v>
      </c>
      <c r="C1587" t="s">
        <v>15</v>
      </c>
      <c r="D1587">
        <v>8000</v>
      </c>
      <c r="E1587">
        <v>121.95</v>
      </c>
      <c r="F1587">
        <v>191.45</v>
      </c>
      <c r="G1587">
        <v>116.55</v>
      </c>
      <c r="H1587">
        <v>150.75</v>
      </c>
      <c r="I1587" t="s">
        <v>16</v>
      </c>
      <c r="J1587">
        <v>65</v>
      </c>
      <c r="K1587">
        <v>67.8</v>
      </c>
      <c r="L1587">
        <v>40</v>
      </c>
      <c r="M1587">
        <v>48.7</v>
      </c>
      <c r="N1587">
        <v>7864</v>
      </c>
      <c r="O1587">
        <v>240.6</v>
      </c>
      <c r="P1587">
        <f>VLOOKUP($A1587,Sheet2!$A:$E,2,0)</f>
        <v>7923.25</v>
      </c>
      <c r="Q1587">
        <f>VLOOKUP($A1587,Sheet2!$A:$E,3,0)</f>
        <v>7928</v>
      </c>
      <c r="R1587">
        <f>VLOOKUP($A1587,Sheet2!$A:$E,4,0)</f>
        <v>7825.45</v>
      </c>
      <c r="S1587">
        <f>VLOOKUP($A1587,Sheet2!$A:$E,5,0)</f>
        <v>7864</v>
      </c>
      <c r="T1587">
        <f t="shared" si="460"/>
        <v>139.80000000000018</v>
      </c>
      <c r="U1587">
        <f t="shared" si="461"/>
        <v>191.45</v>
      </c>
      <c r="V1587">
        <f t="shared" si="462"/>
        <v>40</v>
      </c>
      <c r="W1587">
        <f t="shared" si="463"/>
        <v>44.550000000000182</v>
      </c>
      <c r="X1587" s="5">
        <f t="shared" si="464"/>
        <v>186.95</v>
      </c>
      <c r="Y1587">
        <f t="shared" si="465"/>
        <v>231.45</v>
      </c>
      <c r="Z1587">
        <f t="shared" si="466"/>
        <v>161.10000000000019</v>
      </c>
      <c r="AA1587">
        <f t="shared" si="467"/>
        <v>199.45</v>
      </c>
      <c r="AB1587">
        <f>IF(Z1587/X1587&lt;'model parameter'!$B$2,'model parameter'!$B$2,IF(Y1587/X1587&gt;'model parameter'!$B$1,'model parameter'!$B$1,AA1587/X1587))</f>
        <v>1.1100000000000001</v>
      </c>
      <c r="AC1587">
        <f t="shared" si="477"/>
        <v>191458.61028916173</v>
      </c>
      <c r="AD1587">
        <f t="shared" si="475"/>
        <v>25.957888077026439</v>
      </c>
      <c r="AF1587">
        <f t="shared" si="474"/>
        <v>0.86172773468842045</v>
      </c>
      <c r="AG1587">
        <f t="shared" si="468"/>
        <v>1.2380315592404387</v>
      </c>
      <c r="AH1587" s="14">
        <f t="shared" si="469"/>
        <v>14077.831342245825</v>
      </c>
      <c r="AI1587">
        <f t="shared" si="470"/>
        <v>15505.058372680398</v>
      </c>
      <c r="AJ1587" s="14">
        <f t="shared" si="471"/>
        <v>1427.227030434573</v>
      </c>
      <c r="AK1587" s="14">
        <f t="shared" si="476"/>
        <v>248864.12865325529</v>
      </c>
      <c r="AL1587">
        <f t="shared" si="472"/>
        <v>1.101381171271149</v>
      </c>
      <c r="AM1587">
        <f t="shared" si="478"/>
        <v>1.0595912484611276</v>
      </c>
      <c r="AN1587" s="15">
        <f t="shared" si="473"/>
        <v>1</v>
      </c>
    </row>
    <row r="1588" spans="1:40" x14ac:dyDescent="0.25">
      <c r="A1588" s="2">
        <v>41928</v>
      </c>
      <c r="B1588" s="2">
        <v>41942</v>
      </c>
      <c r="C1588" t="s">
        <v>15</v>
      </c>
      <c r="D1588">
        <v>8000</v>
      </c>
      <c r="E1588">
        <v>170</v>
      </c>
      <c r="F1588">
        <v>262</v>
      </c>
      <c r="G1588">
        <v>138</v>
      </c>
      <c r="H1588">
        <v>241.3</v>
      </c>
      <c r="I1588" t="s">
        <v>16</v>
      </c>
      <c r="J1588">
        <v>40.049999999999997</v>
      </c>
      <c r="K1588">
        <v>58.35</v>
      </c>
      <c r="L1588">
        <v>22.35</v>
      </c>
      <c r="M1588">
        <v>26.8</v>
      </c>
      <c r="N1588">
        <v>7748.2</v>
      </c>
      <c r="O1588">
        <v>240.6</v>
      </c>
      <c r="P1588">
        <f>VLOOKUP($A1588,Sheet2!$A:$E,2,0)</f>
        <v>7837.3</v>
      </c>
      <c r="Q1588">
        <f>VLOOKUP($A1588,Sheet2!$A:$E,3,0)</f>
        <v>7893.9</v>
      </c>
      <c r="R1588">
        <f>VLOOKUP($A1588,Sheet2!$A:$E,4,0)</f>
        <v>7729.65</v>
      </c>
      <c r="S1588">
        <f>VLOOKUP($A1588,Sheet2!$A:$E,5,0)</f>
        <v>7748.2</v>
      </c>
      <c r="T1588">
        <f t="shared" si="460"/>
        <v>164.45000000000073</v>
      </c>
      <c r="U1588">
        <f t="shared" si="461"/>
        <v>262</v>
      </c>
      <c r="V1588">
        <f t="shared" si="462"/>
        <v>22.35</v>
      </c>
      <c r="W1588">
        <f t="shared" si="463"/>
        <v>31.899999999999636</v>
      </c>
      <c r="X1588" s="5">
        <f t="shared" si="464"/>
        <v>210.05</v>
      </c>
      <c r="Y1588">
        <f t="shared" si="465"/>
        <v>284.35000000000002</v>
      </c>
      <c r="Z1588">
        <f t="shared" si="466"/>
        <v>169.89999999999964</v>
      </c>
      <c r="AA1588">
        <f t="shared" si="467"/>
        <v>268.10000000000002</v>
      </c>
      <c r="AB1588">
        <f>IF(Z1588/X1588&lt;'model parameter'!$B$2,'model parameter'!$B$2,IF(Y1588/X1588&gt;'model parameter'!$B$1,'model parameter'!$B$1,AA1588/X1588))</f>
        <v>1.1100000000000001</v>
      </c>
      <c r="AC1588">
        <f t="shared" si="477"/>
        <v>212519.05742096953</v>
      </c>
      <c r="AD1588">
        <f t="shared" si="475"/>
        <v>26.067888077026439</v>
      </c>
      <c r="AF1588">
        <f t="shared" si="474"/>
        <v>0.80885503451558971</v>
      </c>
      <c r="AG1588">
        <f t="shared" si="468"/>
        <v>1.353725303499167</v>
      </c>
      <c r="AH1588" s="14">
        <f t="shared" si="469"/>
        <v>15811.490407233674</v>
      </c>
      <c r="AI1588">
        <f t="shared" si="470"/>
        <v>17426.733401311143</v>
      </c>
      <c r="AJ1588" s="14">
        <f t="shared" si="471"/>
        <v>1615.2429940774691</v>
      </c>
      <c r="AK1588" s="14">
        <f t="shared" si="476"/>
        <v>250479.37164733277</v>
      </c>
      <c r="AL1588">
        <f t="shared" si="472"/>
        <v>1.1021562770160176</v>
      </c>
      <c r="AM1588">
        <f t="shared" si="478"/>
        <v>1.1678351455626705</v>
      </c>
      <c r="AN1588" s="15">
        <f t="shared" si="473"/>
        <v>1</v>
      </c>
    </row>
    <row r="1589" spans="1:40" x14ac:dyDescent="0.25">
      <c r="A1589" s="2">
        <v>41929</v>
      </c>
      <c r="B1589" s="2">
        <v>41942</v>
      </c>
      <c r="C1589" t="s">
        <v>15</v>
      </c>
      <c r="D1589">
        <v>8000</v>
      </c>
      <c r="E1589">
        <v>224.65</v>
      </c>
      <c r="F1589">
        <v>262</v>
      </c>
      <c r="G1589">
        <v>172.05</v>
      </c>
      <c r="H1589">
        <v>202.35</v>
      </c>
      <c r="I1589" t="s">
        <v>16</v>
      </c>
      <c r="J1589">
        <v>29.7</v>
      </c>
      <c r="K1589">
        <v>33.4</v>
      </c>
      <c r="L1589">
        <v>20</v>
      </c>
      <c r="M1589">
        <v>24.85</v>
      </c>
      <c r="N1589">
        <v>7779.7</v>
      </c>
      <c r="O1589">
        <v>240.6</v>
      </c>
      <c r="P1589">
        <f>VLOOKUP($A1589,Sheet2!$A:$E,2,0)</f>
        <v>7733.75</v>
      </c>
      <c r="Q1589">
        <f>VLOOKUP($A1589,Sheet2!$A:$E,3,0)</f>
        <v>7819.2</v>
      </c>
      <c r="R1589">
        <f>VLOOKUP($A1589,Sheet2!$A:$E,4,0)</f>
        <v>7723.85</v>
      </c>
      <c r="S1589">
        <f>VLOOKUP($A1589,Sheet2!$A:$E,5,0)</f>
        <v>7779.7</v>
      </c>
      <c r="T1589">
        <f t="shared" si="460"/>
        <v>214.19999999999982</v>
      </c>
      <c r="U1589">
        <f t="shared" si="461"/>
        <v>262</v>
      </c>
      <c r="V1589">
        <f t="shared" si="462"/>
        <v>20</v>
      </c>
      <c r="W1589">
        <f t="shared" si="463"/>
        <v>-8.75</v>
      </c>
      <c r="X1589" s="5">
        <f t="shared" si="464"/>
        <v>254.35</v>
      </c>
      <c r="Y1589">
        <f t="shared" si="465"/>
        <v>282</v>
      </c>
      <c r="Z1589">
        <f t="shared" si="466"/>
        <v>163.30000000000001</v>
      </c>
      <c r="AA1589">
        <f t="shared" si="467"/>
        <v>227.2</v>
      </c>
      <c r="AB1589">
        <f>IF(Z1589/X1589&lt;'model parameter'!$B$2,'model parameter'!$B$2,IF(Y1589/X1589&gt;'model parameter'!$B$1,'model parameter'!$B$1,AA1589/X1589))</f>
        <v>0.89325732258698642</v>
      </c>
      <c r="AC1589">
        <f t="shared" si="477"/>
        <v>189834.20423056529</v>
      </c>
      <c r="AD1589">
        <f t="shared" si="475"/>
        <v>25.961145399613425</v>
      </c>
      <c r="AF1589">
        <f t="shared" si="474"/>
        <v>0.64202870060939654</v>
      </c>
      <c r="AG1589">
        <f t="shared" si="468"/>
        <v>1.1087084725771574</v>
      </c>
      <c r="AH1589" s="14">
        <f t="shared" si="469"/>
        <v>19136.213202859723</v>
      </c>
      <c r="AI1589">
        <f t="shared" si="470"/>
        <v>16980.396065286397</v>
      </c>
      <c r="AJ1589" s="14">
        <f t="shared" si="471"/>
        <v>-2155.8171375733255</v>
      </c>
      <c r="AK1589" s="14">
        <f t="shared" si="476"/>
        <v>248323.55450975944</v>
      </c>
      <c r="AL1589">
        <f t="shared" si="472"/>
        <v>0.88734358701380067</v>
      </c>
      <c r="AM1589">
        <f t="shared" si="478"/>
        <v>1.036271027104364</v>
      </c>
      <c r="AN1589" s="15">
        <f t="shared" si="473"/>
        <v>1</v>
      </c>
    </row>
    <row r="1590" spans="1:40" x14ac:dyDescent="0.25">
      <c r="A1590" s="2">
        <v>41932</v>
      </c>
      <c r="B1590" s="2">
        <v>41942</v>
      </c>
      <c r="C1590" t="s">
        <v>15</v>
      </c>
      <c r="D1590">
        <v>8000</v>
      </c>
      <c r="E1590">
        <v>125.4</v>
      </c>
      <c r="F1590">
        <v>142.1</v>
      </c>
      <c r="G1590">
        <v>105.3</v>
      </c>
      <c r="H1590">
        <v>126.75</v>
      </c>
      <c r="I1590" t="s">
        <v>16</v>
      </c>
      <c r="J1590">
        <v>70.5</v>
      </c>
      <c r="K1590">
        <v>70.5</v>
      </c>
      <c r="L1590">
        <v>25.15</v>
      </c>
      <c r="M1590">
        <v>27.75</v>
      </c>
      <c r="N1590">
        <v>7879.4</v>
      </c>
      <c r="O1590">
        <v>240.6</v>
      </c>
      <c r="P1590">
        <f>VLOOKUP($A1590,Sheet2!$A:$E,2,0)</f>
        <v>7896.95</v>
      </c>
      <c r="Q1590">
        <f>VLOOKUP($A1590,Sheet2!$A:$E,3,0)</f>
        <v>7905.95</v>
      </c>
      <c r="R1590">
        <f>VLOOKUP($A1590,Sheet2!$A:$E,4,0)</f>
        <v>7856.95</v>
      </c>
      <c r="S1590">
        <f>VLOOKUP($A1590,Sheet2!$A:$E,5,0)</f>
        <v>7879.4</v>
      </c>
      <c r="T1590">
        <f t="shared" si="460"/>
        <v>164.55000000000018</v>
      </c>
      <c r="U1590">
        <f t="shared" si="461"/>
        <v>142.1</v>
      </c>
      <c r="V1590">
        <f t="shared" si="462"/>
        <v>25.15</v>
      </c>
      <c r="W1590">
        <f t="shared" si="463"/>
        <v>11.25</v>
      </c>
      <c r="X1590" s="5">
        <f t="shared" si="464"/>
        <v>195.9</v>
      </c>
      <c r="Y1590">
        <f t="shared" si="465"/>
        <v>235.05000000000018</v>
      </c>
      <c r="Z1590">
        <f t="shared" si="466"/>
        <v>116.55</v>
      </c>
      <c r="AA1590">
        <f t="shared" si="467"/>
        <v>154.5</v>
      </c>
      <c r="AB1590">
        <f>IF(Z1590/X1590&lt;'model parameter'!$B$2,'model parameter'!$B$2,IF(Y1590/X1590&gt;'model parameter'!$B$1,'model parameter'!$B$1,AA1590/X1590))</f>
        <v>1.1100000000000001</v>
      </c>
      <c r="AC1590">
        <f t="shared" si="477"/>
        <v>210715.96669592749</v>
      </c>
      <c r="AD1590">
        <f t="shared" si="475"/>
        <v>26.071145399613425</v>
      </c>
      <c r="AF1590">
        <f t="shared" si="474"/>
        <v>0.59494640122511477</v>
      </c>
      <c r="AG1590">
        <f t="shared" si="468"/>
        <v>1.1998468606431862</v>
      </c>
      <c r="AH1590" s="14">
        <f t="shared" si="469"/>
        <v>14749.530417208651</v>
      </c>
      <c r="AI1590">
        <f t="shared" si="470"/>
        <v>16249.603459530839</v>
      </c>
      <c r="AJ1590" s="14">
        <f t="shared" si="471"/>
        <v>1500.0730423221885</v>
      </c>
      <c r="AK1590" s="14">
        <f t="shared" si="476"/>
        <v>249823.62755208163</v>
      </c>
      <c r="AL1590">
        <f t="shared" si="472"/>
        <v>1.1017031051084865</v>
      </c>
      <c r="AM1590">
        <f t="shared" si="478"/>
        <v>1.1416630082948385</v>
      </c>
      <c r="AN1590" s="15">
        <f t="shared" si="473"/>
        <v>1</v>
      </c>
    </row>
    <row r="1591" spans="1:40" x14ac:dyDescent="0.25">
      <c r="A1591" s="2">
        <v>41933</v>
      </c>
      <c r="B1591" s="2">
        <v>41942</v>
      </c>
      <c r="C1591" t="s">
        <v>15</v>
      </c>
      <c r="D1591">
        <v>8000</v>
      </c>
      <c r="E1591">
        <v>115</v>
      </c>
      <c r="F1591">
        <v>125.95</v>
      </c>
      <c r="G1591">
        <v>79</v>
      </c>
      <c r="H1591">
        <v>84.2</v>
      </c>
      <c r="I1591" t="s">
        <v>16</v>
      </c>
      <c r="J1591">
        <v>28.75</v>
      </c>
      <c r="K1591">
        <v>42.1</v>
      </c>
      <c r="L1591">
        <v>21.1</v>
      </c>
      <c r="M1591">
        <v>32.1</v>
      </c>
      <c r="N1591">
        <v>7927.75</v>
      </c>
      <c r="O1591">
        <v>240.6</v>
      </c>
      <c r="P1591">
        <f>VLOOKUP($A1591,Sheet2!$A:$E,2,0)</f>
        <v>7906.15</v>
      </c>
      <c r="Q1591">
        <f>VLOOKUP($A1591,Sheet2!$A:$E,3,0)</f>
        <v>7936.6</v>
      </c>
      <c r="R1591">
        <f>VLOOKUP($A1591,Sheet2!$A:$E,4,0)</f>
        <v>7874.35</v>
      </c>
      <c r="S1591">
        <f>VLOOKUP($A1591,Sheet2!$A:$E,5,0)</f>
        <v>7927.75</v>
      </c>
      <c r="T1591">
        <f t="shared" si="460"/>
        <v>105.5</v>
      </c>
      <c r="U1591">
        <f t="shared" si="461"/>
        <v>125.95</v>
      </c>
      <c r="V1591">
        <f t="shared" si="462"/>
        <v>21.1</v>
      </c>
      <c r="W1591">
        <f t="shared" si="463"/>
        <v>15.600000000000364</v>
      </c>
      <c r="X1591" s="5">
        <f t="shared" si="464"/>
        <v>143.75</v>
      </c>
      <c r="Y1591">
        <f t="shared" si="465"/>
        <v>147.6</v>
      </c>
      <c r="Z1591">
        <f t="shared" si="466"/>
        <v>94.600000000000364</v>
      </c>
      <c r="AA1591">
        <f t="shared" si="467"/>
        <v>116.30000000000001</v>
      </c>
      <c r="AB1591">
        <f>IF(Z1591/X1591&lt;'model parameter'!$B$2,'model parameter'!$B$2,IF(Y1591/X1591&gt;'model parameter'!$B$1,'model parameter'!$B$1,AA1591/X1591))</f>
        <v>0.80904347826086964</v>
      </c>
      <c r="AC1591">
        <f t="shared" si="477"/>
        <v>170478.37862077475</v>
      </c>
      <c r="AD1591">
        <f t="shared" si="475"/>
        <v>25.880188877874293</v>
      </c>
      <c r="AF1591">
        <f t="shared" si="474"/>
        <v>0.65808695652174165</v>
      </c>
      <c r="AG1591">
        <f t="shared" si="468"/>
        <v>1.0267826086956522</v>
      </c>
      <c r="AH1591" s="14">
        <f t="shared" si="469"/>
        <v>10835.663740190626</v>
      </c>
      <c r="AI1591">
        <f t="shared" si="470"/>
        <v>8668.9510875105989</v>
      </c>
      <c r="AJ1591" s="14">
        <f t="shared" si="471"/>
        <v>-2166.7126526800275</v>
      </c>
      <c r="AK1591" s="14">
        <f t="shared" si="476"/>
        <v>247656.9148994016</v>
      </c>
      <c r="AL1591">
        <f t="shared" si="472"/>
        <v>0.80003876969313281</v>
      </c>
      <c r="AM1591">
        <f t="shared" si="478"/>
        <v>0.91337466856036342</v>
      </c>
      <c r="AN1591" s="15">
        <f t="shared" si="473"/>
        <v>0</v>
      </c>
    </row>
    <row r="1592" spans="1:40" x14ac:dyDescent="0.25">
      <c r="A1592" s="2">
        <v>41934</v>
      </c>
      <c r="B1592" s="2">
        <v>41942</v>
      </c>
      <c r="C1592" t="s">
        <v>15</v>
      </c>
      <c r="D1592">
        <v>8000</v>
      </c>
      <c r="E1592">
        <v>49.9</v>
      </c>
      <c r="F1592">
        <v>51.75</v>
      </c>
      <c r="G1592">
        <v>36.299999999999997</v>
      </c>
      <c r="H1592">
        <v>39.549999999999997</v>
      </c>
      <c r="I1592" t="s">
        <v>16</v>
      </c>
      <c r="J1592">
        <v>53.1</v>
      </c>
      <c r="K1592">
        <v>58.55</v>
      </c>
      <c r="L1592">
        <v>42.6</v>
      </c>
      <c r="M1592">
        <v>51.1</v>
      </c>
      <c r="N1592">
        <v>7995.9</v>
      </c>
      <c r="O1592">
        <v>240.6</v>
      </c>
      <c r="P1592">
        <f>VLOOKUP($A1592,Sheet2!$A:$E,2,0)</f>
        <v>7997.8</v>
      </c>
      <c r="Q1592">
        <f>VLOOKUP($A1592,Sheet2!$A:$E,3,0)</f>
        <v>8005</v>
      </c>
      <c r="R1592">
        <f>VLOOKUP($A1592,Sheet2!$A:$E,4,0)</f>
        <v>7974.55</v>
      </c>
      <c r="S1592">
        <f>VLOOKUP($A1592,Sheet2!$A:$E,5,0)</f>
        <v>7995.9</v>
      </c>
      <c r="T1592">
        <f t="shared" si="460"/>
        <v>53.550000000000182</v>
      </c>
      <c r="U1592">
        <f t="shared" si="461"/>
        <v>51.75</v>
      </c>
      <c r="V1592">
        <f t="shared" si="462"/>
        <v>42.6</v>
      </c>
      <c r="W1592">
        <f t="shared" si="463"/>
        <v>41.300000000000182</v>
      </c>
      <c r="X1592" s="5">
        <f t="shared" si="464"/>
        <v>103</v>
      </c>
      <c r="Y1592">
        <f t="shared" si="465"/>
        <v>112.10000000000018</v>
      </c>
      <c r="Z1592">
        <f t="shared" si="466"/>
        <v>77.600000000000179</v>
      </c>
      <c r="AA1592">
        <f t="shared" si="467"/>
        <v>90.65</v>
      </c>
      <c r="AB1592">
        <f>IF(Z1592/X1592&lt;'model parameter'!$B$2,'model parameter'!$B$2,IF(Y1592/X1592&gt;'model parameter'!$B$1,'model parameter'!$B$1,AA1592/X1592))</f>
        <v>0.88009708737864079</v>
      </c>
      <c r="AC1592">
        <f t="shared" si="477"/>
        <v>150037.52448517701</v>
      </c>
      <c r="AD1592">
        <f t="shared" si="475"/>
        <v>25.760285965252933</v>
      </c>
      <c r="AF1592">
        <f t="shared" si="474"/>
        <v>0.75339805825242889</v>
      </c>
      <c r="AG1592">
        <f t="shared" si="468"/>
        <v>1.0883495145631086</v>
      </c>
      <c r="AH1592" s="14">
        <f t="shared" si="469"/>
        <v>7777.3690692704995</v>
      </c>
      <c r="AI1592">
        <f t="shared" si="470"/>
        <v>6746.6015502703003</v>
      </c>
      <c r="AJ1592" s="14">
        <f t="shared" si="471"/>
        <v>-1030.7675190001992</v>
      </c>
      <c r="AK1592" s="14">
        <f t="shared" si="476"/>
        <v>246626.14738040141</v>
      </c>
      <c r="AL1592">
        <f t="shared" si="472"/>
        <v>0.86746578311772427</v>
      </c>
      <c r="AM1592">
        <f t="shared" si="478"/>
        <v>0.7923212721426075</v>
      </c>
      <c r="AN1592" s="15">
        <f t="shared" si="473"/>
        <v>0</v>
      </c>
    </row>
    <row r="1593" spans="1:40" x14ac:dyDescent="0.25">
      <c r="A1593" s="2">
        <v>41935</v>
      </c>
      <c r="B1593" s="2">
        <v>41942</v>
      </c>
      <c r="C1593" t="s">
        <v>15</v>
      </c>
      <c r="D1593">
        <v>8000</v>
      </c>
      <c r="E1593">
        <v>32.549999999999997</v>
      </c>
      <c r="F1593">
        <v>38</v>
      </c>
      <c r="G1593">
        <v>23.65</v>
      </c>
      <c r="H1593">
        <v>34.75</v>
      </c>
      <c r="I1593" t="s">
        <v>16</v>
      </c>
      <c r="J1593">
        <v>55</v>
      </c>
      <c r="K1593">
        <v>59.7</v>
      </c>
      <c r="L1593">
        <v>50</v>
      </c>
      <c r="M1593">
        <v>55.8</v>
      </c>
      <c r="N1593">
        <v>8014.55</v>
      </c>
      <c r="O1593">
        <v>240.6</v>
      </c>
      <c r="P1593">
        <f>VLOOKUP($A1593,Sheet2!$A:$E,2,0)</f>
        <v>8027.7</v>
      </c>
      <c r="Q1593">
        <f>VLOOKUP($A1593,Sheet2!$A:$E,3,0)</f>
        <v>8031.75</v>
      </c>
      <c r="R1593">
        <f>VLOOKUP($A1593,Sheet2!$A:$E,4,0)</f>
        <v>8008.85</v>
      </c>
      <c r="S1593">
        <f>VLOOKUP($A1593,Sheet2!$A:$E,5,0)</f>
        <v>8014.55</v>
      </c>
      <c r="T1593">
        <f t="shared" si="460"/>
        <v>27.949999999999818</v>
      </c>
      <c r="U1593">
        <f t="shared" si="461"/>
        <v>38</v>
      </c>
      <c r="V1593">
        <f t="shared" si="462"/>
        <v>50</v>
      </c>
      <c r="W1593">
        <f t="shared" si="463"/>
        <v>55.399999999999636</v>
      </c>
      <c r="X1593" s="5">
        <f t="shared" si="464"/>
        <v>87.55</v>
      </c>
      <c r="Y1593">
        <f t="shared" si="465"/>
        <v>90.55</v>
      </c>
      <c r="Z1593">
        <f t="shared" si="466"/>
        <v>79.049999999999642</v>
      </c>
      <c r="AA1593">
        <f t="shared" si="467"/>
        <v>90.55</v>
      </c>
      <c r="AB1593">
        <f>IF(Z1593/X1593&lt;'model parameter'!$B$2,'model parameter'!$B$2,IF(Y1593/X1593&gt;'model parameter'!$B$1,'model parameter'!$B$1,AA1593/X1593))</f>
        <v>1.0342661336379211</v>
      </c>
      <c r="AC1593">
        <f t="shared" si="477"/>
        <v>155178.73034988894</v>
      </c>
      <c r="AD1593">
        <f t="shared" si="475"/>
        <v>25.794552098890854</v>
      </c>
      <c r="AF1593">
        <f t="shared" si="474"/>
        <v>0.90291262135921924</v>
      </c>
      <c r="AG1593">
        <f t="shared" si="468"/>
        <v>1.0342661336379211</v>
      </c>
      <c r="AH1593" s="14">
        <f t="shared" si="469"/>
        <v>6617.8438504799242</v>
      </c>
      <c r="AI1593">
        <f t="shared" si="470"/>
        <v>6739.1070101640989</v>
      </c>
      <c r="AJ1593" s="14">
        <f t="shared" si="471"/>
        <v>121.26315968417475</v>
      </c>
      <c r="AK1593" s="14">
        <f t="shared" si="476"/>
        <v>246747.41054008558</v>
      </c>
      <c r="AL1593">
        <f t="shared" si="472"/>
        <v>1.0183236658984303</v>
      </c>
      <c r="AM1593">
        <f t="shared" si="478"/>
        <v>0.80683950241756786</v>
      </c>
      <c r="AN1593" s="15">
        <f t="shared" si="473"/>
        <v>0</v>
      </c>
    </row>
    <row r="1594" spans="1:40" x14ac:dyDescent="0.25">
      <c r="A1594" s="2">
        <v>41939</v>
      </c>
      <c r="B1594" s="2">
        <v>41942</v>
      </c>
      <c r="C1594" t="s">
        <v>15</v>
      </c>
      <c r="D1594">
        <v>8000</v>
      </c>
      <c r="E1594">
        <v>24.05</v>
      </c>
      <c r="F1594">
        <v>39</v>
      </c>
      <c r="G1594">
        <v>21</v>
      </c>
      <c r="H1594">
        <v>36.549999999999997</v>
      </c>
      <c r="I1594" t="s">
        <v>16</v>
      </c>
      <c r="J1594">
        <v>65</v>
      </c>
      <c r="K1594">
        <v>73</v>
      </c>
      <c r="L1594">
        <v>31.5</v>
      </c>
      <c r="M1594">
        <v>34.65</v>
      </c>
      <c r="N1594">
        <v>7991.7</v>
      </c>
      <c r="O1594">
        <v>240.6</v>
      </c>
      <c r="P1594">
        <f>VLOOKUP($A1594,Sheet2!$A:$E,2,0)</f>
        <v>8064.35</v>
      </c>
      <c r="Q1594">
        <f>VLOOKUP($A1594,Sheet2!$A:$E,3,0)</f>
        <v>8064.4</v>
      </c>
      <c r="R1594">
        <f>VLOOKUP($A1594,Sheet2!$A:$E,4,0)</f>
        <v>7985.65</v>
      </c>
      <c r="S1594">
        <f>VLOOKUP($A1594,Sheet2!$A:$E,5,0)</f>
        <v>7991.7</v>
      </c>
      <c r="T1594">
        <f t="shared" si="460"/>
        <v>21</v>
      </c>
      <c r="U1594">
        <f t="shared" si="461"/>
        <v>39</v>
      </c>
      <c r="V1594">
        <f t="shared" si="462"/>
        <v>31.5</v>
      </c>
      <c r="W1594">
        <f t="shared" si="463"/>
        <v>73</v>
      </c>
      <c r="X1594" s="5">
        <f t="shared" si="464"/>
        <v>89.05</v>
      </c>
      <c r="Y1594">
        <f t="shared" si="465"/>
        <v>94</v>
      </c>
      <c r="Z1594">
        <f t="shared" si="466"/>
        <v>70.5</v>
      </c>
      <c r="AA1594">
        <f t="shared" si="467"/>
        <v>71.199999999999989</v>
      </c>
      <c r="AB1594">
        <f>IF(Z1594/X1594&lt;'model parameter'!$B$2,'model parameter'!$B$2,IF(Y1594/X1594&gt;'model parameter'!$B$1,'model parameter'!$B$1,AA1594/X1594))</f>
        <v>0.79955081414935414</v>
      </c>
      <c r="AC1594">
        <f t="shared" si="477"/>
        <v>124073.2801899168</v>
      </c>
      <c r="AD1594">
        <f t="shared" si="475"/>
        <v>25.59410291304021</v>
      </c>
      <c r="AF1594">
        <f t="shared" si="474"/>
        <v>0.79169006176305445</v>
      </c>
      <c r="AG1594">
        <f t="shared" si="468"/>
        <v>1.055586749017406</v>
      </c>
      <c r="AH1594" s="14">
        <f t="shared" si="469"/>
        <v>6730.4191144401748</v>
      </c>
      <c r="AI1594">
        <f t="shared" si="470"/>
        <v>5288.9134996143994</v>
      </c>
      <c r="AJ1594" s="14">
        <f t="shared" si="471"/>
        <v>-1441.5056148257754</v>
      </c>
      <c r="AK1594" s="14">
        <f t="shared" si="476"/>
        <v>245305.90492525979</v>
      </c>
      <c r="AL1594">
        <f t="shared" si="472"/>
        <v>0.78582231057007845</v>
      </c>
      <c r="AM1594">
        <f t="shared" si="478"/>
        <v>0.63403248204898555</v>
      </c>
      <c r="AN1594" s="15">
        <f t="shared" si="473"/>
        <v>0</v>
      </c>
    </row>
    <row r="1595" spans="1:40" x14ac:dyDescent="0.25">
      <c r="A1595" s="2">
        <v>41940</v>
      </c>
      <c r="B1595" s="2">
        <v>41942</v>
      </c>
      <c r="C1595" t="s">
        <v>15</v>
      </c>
      <c r="D1595">
        <v>8000</v>
      </c>
      <c r="E1595">
        <v>29.9</v>
      </c>
      <c r="F1595">
        <v>32.9</v>
      </c>
      <c r="G1595">
        <v>14.65</v>
      </c>
      <c r="H1595">
        <v>16.5</v>
      </c>
      <c r="I1595" t="s">
        <v>16</v>
      </c>
      <c r="J1595">
        <v>38.450000000000003</v>
      </c>
      <c r="K1595">
        <v>62.9</v>
      </c>
      <c r="L1595">
        <v>35.35</v>
      </c>
      <c r="M1595">
        <v>54.35</v>
      </c>
      <c r="N1595">
        <v>8027.6</v>
      </c>
      <c r="O1595">
        <v>240.6</v>
      </c>
      <c r="P1595">
        <f>VLOOKUP($A1595,Sheet2!$A:$E,2,0)</f>
        <v>8002.4</v>
      </c>
      <c r="Q1595">
        <f>VLOOKUP($A1595,Sheet2!$A:$E,3,0)</f>
        <v>8037.8</v>
      </c>
      <c r="R1595">
        <f>VLOOKUP($A1595,Sheet2!$A:$E,4,0)</f>
        <v>7995.05</v>
      </c>
      <c r="S1595">
        <f>VLOOKUP($A1595,Sheet2!$A:$E,5,0)</f>
        <v>8027.6</v>
      </c>
      <c r="T1595">
        <f t="shared" si="460"/>
        <v>25.099999999999454</v>
      </c>
      <c r="U1595">
        <f t="shared" si="461"/>
        <v>32.9</v>
      </c>
      <c r="V1595">
        <f t="shared" si="462"/>
        <v>35.35</v>
      </c>
      <c r="W1595">
        <f t="shared" si="463"/>
        <v>52.449999999999818</v>
      </c>
      <c r="X1595" s="5">
        <f t="shared" si="464"/>
        <v>68.349999999999994</v>
      </c>
      <c r="Y1595">
        <f t="shared" si="465"/>
        <v>87.99999999999946</v>
      </c>
      <c r="Z1595">
        <f t="shared" si="466"/>
        <v>67.099999999999824</v>
      </c>
      <c r="AA1595">
        <f t="shared" si="467"/>
        <v>70.849999999999994</v>
      </c>
      <c r="AB1595">
        <f>IF(Z1595/X1595&lt;'model parameter'!$B$2,'model parameter'!$B$2,IF(Y1595/X1595&gt;'model parameter'!$B$1,'model parameter'!$B$1,AA1595/X1595))</f>
        <v>1.1100000000000001</v>
      </c>
      <c r="AC1595">
        <f t="shared" si="477"/>
        <v>137721.34101080766</v>
      </c>
      <c r="AD1595">
        <f t="shared" si="475"/>
        <v>25.704102913040209</v>
      </c>
      <c r="AF1595">
        <f t="shared" si="474"/>
        <v>0.98171177761521333</v>
      </c>
      <c r="AG1595">
        <f t="shared" si="468"/>
        <v>1.2874908558887999</v>
      </c>
      <c r="AH1595" s="14">
        <f t="shared" si="469"/>
        <v>5176.8804717887242</v>
      </c>
      <c r="AI1595">
        <f t="shared" si="470"/>
        <v>5638.796104472347</v>
      </c>
      <c r="AJ1595" s="14">
        <f t="shared" si="471"/>
        <v>461.91563268362279</v>
      </c>
      <c r="AK1595" s="14">
        <f t="shared" si="476"/>
        <v>245767.8205579434</v>
      </c>
      <c r="AL1595">
        <f t="shared" si="472"/>
        <v>1.0892266366204164</v>
      </c>
      <c r="AM1595">
        <f t="shared" si="478"/>
        <v>0.69060506793031107</v>
      </c>
      <c r="AN1595" s="15">
        <f t="shared" si="473"/>
        <v>0</v>
      </c>
    </row>
    <row r="1596" spans="1:40" x14ac:dyDescent="0.25">
      <c r="A1596" s="2">
        <v>41941</v>
      </c>
      <c r="B1596" s="2">
        <v>41942</v>
      </c>
      <c r="C1596" t="s">
        <v>15</v>
      </c>
      <c r="D1596">
        <v>8000</v>
      </c>
      <c r="E1596">
        <v>8</v>
      </c>
      <c r="F1596">
        <v>13.75</v>
      </c>
      <c r="G1596">
        <v>3.7</v>
      </c>
      <c r="H1596">
        <v>4.55</v>
      </c>
      <c r="I1596" t="s">
        <v>16</v>
      </c>
      <c r="J1596">
        <v>79.95</v>
      </c>
      <c r="K1596">
        <v>93.8</v>
      </c>
      <c r="L1596">
        <v>67.05</v>
      </c>
      <c r="M1596">
        <v>87.9</v>
      </c>
      <c r="N1596">
        <v>8090.45</v>
      </c>
      <c r="O1596">
        <v>240.6</v>
      </c>
      <c r="P1596">
        <f>VLOOKUP($A1596,Sheet2!$A:$E,2,0)</f>
        <v>8077.05</v>
      </c>
      <c r="Q1596">
        <f>VLOOKUP($A1596,Sheet2!$A:$E,3,0)</f>
        <v>8097.95</v>
      </c>
      <c r="R1596">
        <f>VLOOKUP($A1596,Sheet2!$A:$E,4,0)</f>
        <v>8052.25</v>
      </c>
      <c r="S1596">
        <f>VLOOKUP($A1596,Sheet2!$A:$E,5,0)</f>
        <v>8090.45</v>
      </c>
      <c r="T1596">
        <f t="shared" si="460"/>
        <v>3.7</v>
      </c>
      <c r="U1596">
        <f t="shared" si="461"/>
        <v>13.75</v>
      </c>
      <c r="V1596">
        <f t="shared" si="462"/>
        <v>67.05</v>
      </c>
      <c r="W1596">
        <f t="shared" si="463"/>
        <v>93.8</v>
      </c>
      <c r="X1596" s="5">
        <f t="shared" si="464"/>
        <v>87.95</v>
      </c>
      <c r="Y1596">
        <f t="shared" si="465"/>
        <v>97.5</v>
      </c>
      <c r="Z1596">
        <f t="shared" si="466"/>
        <v>80.8</v>
      </c>
      <c r="AA1596">
        <f t="shared" si="467"/>
        <v>92.45</v>
      </c>
      <c r="AB1596">
        <f>IF(Z1596/X1596&lt;'model parameter'!$B$2,'model parameter'!$B$2,IF(Y1596/X1596&gt;'model parameter'!$B$1,'model parameter'!$B$1,AA1596/X1596))</f>
        <v>1.0511654349061967</v>
      </c>
      <c r="AC1596">
        <f t="shared" si="477"/>
        <v>144767.91331949027</v>
      </c>
      <c r="AD1596">
        <f t="shared" si="475"/>
        <v>25.755268347946405</v>
      </c>
      <c r="AF1596">
        <f t="shared" si="474"/>
        <v>0.91870380898237625</v>
      </c>
      <c r="AG1596">
        <f t="shared" si="468"/>
        <v>1.1085844229675952</v>
      </c>
      <c r="AH1596" s="14">
        <f t="shared" si="469"/>
        <v>6647.8639208693248</v>
      </c>
      <c r="AI1596">
        <f t="shared" si="470"/>
        <v>6881.5032721818998</v>
      </c>
      <c r="AJ1596" s="14">
        <f t="shared" si="471"/>
        <v>233.63935131257495</v>
      </c>
      <c r="AK1596" s="14">
        <f t="shared" si="476"/>
        <v>246001.45990925597</v>
      </c>
      <c r="AL1596">
        <f t="shared" si="472"/>
        <v>1.0351450261457853</v>
      </c>
      <c r="AM1596">
        <f t="shared" si="478"/>
        <v>0.71487640109913364</v>
      </c>
      <c r="AN1596" s="15">
        <f t="shared" si="473"/>
        <v>0</v>
      </c>
    </row>
    <row r="1597" spans="1:40" x14ac:dyDescent="0.25">
      <c r="A1597" s="2">
        <v>41942</v>
      </c>
      <c r="B1597" s="2">
        <v>41942</v>
      </c>
      <c r="C1597" t="s">
        <v>15</v>
      </c>
      <c r="D1597">
        <v>8000</v>
      </c>
      <c r="E1597">
        <v>1.95</v>
      </c>
      <c r="F1597">
        <v>2</v>
      </c>
      <c r="G1597">
        <v>0.05</v>
      </c>
      <c r="H1597">
        <v>0.05</v>
      </c>
      <c r="I1597" t="s">
        <v>16</v>
      </c>
      <c r="J1597">
        <v>85.55</v>
      </c>
      <c r="K1597">
        <v>165.55</v>
      </c>
      <c r="L1597">
        <v>84.15</v>
      </c>
      <c r="M1597">
        <v>157.80000000000001</v>
      </c>
      <c r="N1597">
        <v>8169.2</v>
      </c>
      <c r="O1597">
        <v>240.6</v>
      </c>
      <c r="P1597">
        <f>VLOOKUP($A1597,Sheet2!$A:$E,2,0)</f>
        <v>8085.2</v>
      </c>
      <c r="Q1597">
        <f>VLOOKUP($A1597,Sheet2!$A:$E,3,0)</f>
        <v>8181.55</v>
      </c>
      <c r="R1597">
        <f>VLOOKUP($A1597,Sheet2!$A:$E,4,0)</f>
        <v>8085.2</v>
      </c>
      <c r="S1597">
        <f>VLOOKUP($A1597,Sheet2!$A:$E,5,0)</f>
        <v>8169.2</v>
      </c>
      <c r="T1597">
        <f t="shared" si="460"/>
        <v>0.05</v>
      </c>
      <c r="U1597">
        <f t="shared" si="461"/>
        <v>0</v>
      </c>
      <c r="V1597">
        <f t="shared" si="462"/>
        <v>87.199999999999818</v>
      </c>
      <c r="W1597">
        <f t="shared" si="463"/>
        <v>165.55</v>
      </c>
      <c r="X1597" s="5">
        <f t="shared" si="464"/>
        <v>87.5</v>
      </c>
      <c r="Y1597">
        <f t="shared" si="465"/>
        <v>165.60000000000002</v>
      </c>
      <c r="Z1597">
        <f t="shared" si="466"/>
        <v>84.15</v>
      </c>
      <c r="AA1597">
        <f t="shared" si="467"/>
        <v>157.85000000000002</v>
      </c>
      <c r="AB1597">
        <f>IF(Z1597/X1597&lt;'model parameter'!$B$2,'model parameter'!$B$2,IF(Y1597/X1597&gt;'model parameter'!$B$1,'model parameter'!$B$1,AA1597/X1597))</f>
        <v>1.1100000000000001</v>
      </c>
      <c r="AC1597">
        <f t="shared" si="477"/>
        <v>160692.38378463421</v>
      </c>
      <c r="AD1597">
        <f t="shared" si="475"/>
        <v>25.865268347946405</v>
      </c>
      <c r="AF1597">
        <f t="shared" si="474"/>
        <v>0.96171428571428574</v>
      </c>
      <c r="AG1597">
        <f t="shared" si="468"/>
        <v>1.8925714285714288</v>
      </c>
      <c r="AH1597" s="14">
        <f t="shared" si="469"/>
        <v>6614.0913416812491</v>
      </c>
      <c r="AI1597">
        <f t="shared" si="470"/>
        <v>7231.8730221467513</v>
      </c>
      <c r="AJ1597" s="14">
        <f t="shared" si="471"/>
        <v>617.78168046550218</v>
      </c>
      <c r="AK1597" s="14">
        <f t="shared" si="476"/>
        <v>246619.24158972147</v>
      </c>
      <c r="AL1597">
        <f t="shared" si="472"/>
        <v>1.0934038628363525</v>
      </c>
      <c r="AM1597">
        <f t="shared" si="478"/>
        <v>0.78164861841234246</v>
      </c>
      <c r="AN1597" s="15">
        <f t="shared" si="473"/>
        <v>0</v>
      </c>
    </row>
    <row r="1598" spans="1:40" s="4" customFormat="1" x14ac:dyDescent="0.25">
      <c r="A1598" s="3">
        <v>41943</v>
      </c>
      <c r="B1598" s="3">
        <v>41970</v>
      </c>
      <c r="C1598" s="4" t="s">
        <v>15</v>
      </c>
      <c r="D1598" s="4">
        <v>8200</v>
      </c>
      <c r="E1598" s="4">
        <v>89.95</v>
      </c>
      <c r="F1598" s="4">
        <v>99.8</v>
      </c>
      <c r="G1598" s="4">
        <v>53.65</v>
      </c>
      <c r="H1598" s="4">
        <v>55.3</v>
      </c>
      <c r="I1598" s="4" t="s">
        <v>16</v>
      </c>
      <c r="J1598" s="4">
        <v>125.1</v>
      </c>
      <c r="K1598" s="4">
        <v>207.6</v>
      </c>
      <c r="L1598" s="4">
        <v>120.65</v>
      </c>
      <c r="M1598" s="4">
        <v>202.45</v>
      </c>
      <c r="N1598" s="4">
        <v>8322.2000000000007</v>
      </c>
      <c r="O1598" s="4">
        <v>215.05</v>
      </c>
      <c r="P1598">
        <f>VLOOKUP($A1598,Sheet2!$A:$E,2,0)</f>
        <v>8200.7999999999993</v>
      </c>
      <c r="Q1598">
        <f>VLOOKUP($A1598,Sheet2!$A:$E,3,0)</f>
        <v>8330.75</v>
      </c>
      <c r="R1598">
        <f>VLOOKUP($A1598,Sheet2!$A:$E,4,0)</f>
        <v>8198.0499999999993</v>
      </c>
      <c r="S1598">
        <f>VLOOKUP($A1598,Sheet2!$A:$E,5,0)</f>
        <v>8322.2000000000007</v>
      </c>
      <c r="T1598">
        <f t="shared" si="460"/>
        <v>76.850000000000364</v>
      </c>
      <c r="U1598">
        <f t="shared" si="461"/>
        <v>99.8</v>
      </c>
      <c r="V1598">
        <f t="shared" si="462"/>
        <v>120.65</v>
      </c>
      <c r="W1598">
        <f t="shared" si="463"/>
        <v>184.39999999999964</v>
      </c>
      <c r="X1598" s="5">
        <f t="shared" si="464"/>
        <v>215.05</v>
      </c>
      <c r="Y1598">
        <f t="shared" si="465"/>
        <v>284.45000000000039</v>
      </c>
      <c r="Z1598">
        <f t="shared" si="466"/>
        <v>215.05</v>
      </c>
      <c r="AA1598">
        <f t="shared" si="467"/>
        <v>257.75</v>
      </c>
      <c r="AB1598">
        <f>IF(Z1598/X1598&lt;'model parameter'!$B$2,'model parameter'!$B$2,IF(Y1598/X1598&gt;'model parameter'!$B$1,'model parameter'!$B$1,AA1598/X1598))</f>
        <v>1.1100000000000001</v>
      </c>
      <c r="AC1598">
        <f t="shared" si="477"/>
        <v>178368.54600094398</v>
      </c>
      <c r="AD1598">
        <f t="shared" si="475"/>
        <v>25.975268347946404</v>
      </c>
      <c r="AF1598">
        <f t="shared" si="474"/>
        <v>1</v>
      </c>
      <c r="AG1598">
        <f t="shared" si="468"/>
        <v>1.3227156475238333</v>
      </c>
      <c r="AH1598" s="14">
        <f t="shared" si="469"/>
        <v>16186.741287101175</v>
      </c>
      <c r="AI1598">
        <f t="shared" si="470"/>
        <v>17842.680377205241</v>
      </c>
      <c r="AJ1598" s="14">
        <f t="shared" si="471"/>
        <v>1655.9390901040661</v>
      </c>
      <c r="AK1598" s="14">
        <f t="shared" si="476"/>
        <v>248275.18067982554</v>
      </c>
      <c r="AL1598">
        <f t="shared" si="472"/>
        <v>1.1023021904615009</v>
      </c>
      <c r="AM1598">
        <f t="shared" si="478"/>
        <v>0.86161298424713095</v>
      </c>
      <c r="AN1598" s="15">
        <f t="shared" si="473"/>
        <v>0</v>
      </c>
    </row>
    <row r="1599" spans="1:40" s="4" customFormat="1" x14ac:dyDescent="0.25">
      <c r="A1599" s="3">
        <v>41946</v>
      </c>
      <c r="B1599" s="3">
        <v>41970</v>
      </c>
      <c r="C1599" s="4" t="s">
        <v>15</v>
      </c>
      <c r="D1599" s="4">
        <v>8200</v>
      </c>
      <c r="E1599" s="4">
        <v>49.8</v>
      </c>
      <c r="F1599" s="4">
        <v>54.9</v>
      </c>
      <c r="G1599" s="4">
        <v>42.8</v>
      </c>
      <c r="H1599" s="4">
        <v>47.25</v>
      </c>
      <c r="I1599" s="4" t="s">
        <v>16</v>
      </c>
      <c r="J1599" s="4">
        <v>224.4</v>
      </c>
      <c r="K1599" s="4">
        <v>224.9</v>
      </c>
      <c r="L1599" s="4">
        <v>195.15</v>
      </c>
      <c r="M1599" s="4">
        <v>203.55</v>
      </c>
      <c r="N1599" s="4">
        <v>8324.15</v>
      </c>
      <c r="O1599" s="4">
        <v>215.05</v>
      </c>
      <c r="P1599">
        <f>VLOOKUP($A1599,Sheet2!$A:$E,2,0)</f>
        <v>8348.15</v>
      </c>
      <c r="Q1599">
        <f>VLOOKUP($A1599,Sheet2!$A:$E,3,0)</f>
        <v>8350.6</v>
      </c>
      <c r="R1599">
        <f>VLOOKUP($A1599,Sheet2!$A:$E,4,0)</f>
        <v>8297.65</v>
      </c>
      <c r="S1599">
        <f>VLOOKUP($A1599,Sheet2!$A:$E,5,0)</f>
        <v>8324.15</v>
      </c>
      <c r="T1599">
        <f t="shared" si="460"/>
        <v>74.299999999999272</v>
      </c>
      <c r="U1599">
        <f t="shared" si="461"/>
        <v>54.9</v>
      </c>
      <c r="V1599">
        <f t="shared" si="462"/>
        <v>195.15</v>
      </c>
      <c r="W1599">
        <f t="shared" si="463"/>
        <v>193.39999999999964</v>
      </c>
      <c r="X1599" s="5">
        <f t="shared" si="464"/>
        <v>274.2</v>
      </c>
      <c r="Y1599">
        <f t="shared" si="465"/>
        <v>299.19999999999925</v>
      </c>
      <c r="Z1599">
        <f t="shared" si="466"/>
        <v>236.19999999999965</v>
      </c>
      <c r="AA1599">
        <f t="shared" si="467"/>
        <v>250.8</v>
      </c>
      <c r="AB1599">
        <f>IF(Z1599/X1599&lt;'model parameter'!$B$2,'model parameter'!$B$2,IF(Y1599/X1599&gt;'model parameter'!$B$1,'model parameter'!$B$1,AA1599/X1599))</f>
        <v>0.91466083150984689</v>
      </c>
      <c r="AC1599">
        <f t="shared" si="477"/>
        <v>163146.7226004258</v>
      </c>
      <c r="AD1599">
        <f t="shared" si="475"/>
        <v>25.889929179456249</v>
      </c>
      <c r="AF1599">
        <f t="shared" si="474"/>
        <v>0.86141502552880989</v>
      </c>
      <c r="AG1599">
        <f t="shared" si="468"/>
        <v>1.0911743253099899</v>
      </c>
      <c r="AH1599" s="14">
        <f t="shared" si="469"/>
        <v>20625.959195933698</v>
      </c>
      <c r="AI1599">
        <f t="shared" si="470"/>
        <v>18749.107530349596</v>
      </c>
      <c r="AJ1599" s="14">
        <f t="shared" si="471"/>
        <v>-1876.8516655841013</v>
      </c>
      <c r="AK1599" s="14">
        <f t="shared" si="476"/>
        <v>246398.32901424143</v>
      </c>
      <c r="AL1599">
        <f t="shared" si="472"/>
        <v>0.9090053632049212</v>
      </c>
      <c r="AM1599">
        <f t="shared" si="478"/>
        <v>0.78321082368763928</v>
      </c>
      <c r="AN1599" s="15">
        <f t="shared" si="473"/>
        <v>0</v>
      </c>
    </row>
    <row r="1600" spans="1:40" s="4" customFormat="1" x14ac:dyDescent="0.25">
      <c r="A1600" s="3">
        <v>41948</v>
      </c>
      <c r="B1600" s="3">
        <v>41970</v>
      </c>
      <c r="C1600" s="4" t="s">
        <v>15</v>
      </c>
      <c r="D1600" s="4">
        <v>8200</v>
      </c>
      <c r="E1600" s="4">
        <v>35.1</v>
      </c>
      <c r="F1600" s="4">
        <v>45.6</v>
      </c>
      <c r="G1600" s="4">
        <v>33.299999999999997</v>
      </c>
      <c r="H1600" s="4">
        <v>39.700000000000003</v>
      </c>
      <c r="I1600" s="4" t="s">
        <v>16</v>
      </c>
      <c r="J1600" s="4">
        <v>205.2</v>
      </c>
      <c r="K1600" s="4">
        <v>240</v>
      </c>
      <c r="L1600" s="4">
        <v>204.05</v>
      </c>
      <c r="M1600" s="4">
        <v>216.15</v>
      </c>
      <c r="N1600" s="4">
        <v>8338.2999999999993</v>
      </c>
      <c r="O1600" s="4">
        <v>215.05</v>
      </c>
      <c r="P1600">
        <f>VLOOKUP($A1600,Sheet2!$A:$E,2,0)</f>
        <v>8351.25</v>
      </c>
      <c r="Q1600">
        <f>VLOOKUP($A1600,Sheet2!$A:$E,3,0)</f>
        <v>8365.5499999999993</v>
      </c>
      <c r="R1600">
        <f>VLOOKUP($A1600,Sheet2!$A:$E,4,0)</f>
        <v>8323.5</v>
      </c>
      <c r="S1600">
        <f>VLOOKUP($A1600,Sheet2!$A:$E,5,0)</f>
        <v>8338.2999999999993</v>
      </c>
      <c r="T1600">
        <f t="shared" si="460"/>
        <v>74.450000000000728</v>
      </c>
      <c r="U1600">
        <f t="shared" si="461"/>
        <v>45.6</v>
      </c>
      <c r="V1600">
        <f t="shared" si="462"/>
        <v>204.05</v>
      </c>
      <c r="W1600">
        <f t="shared" si="463"/>
        <v>198.84999999999854</v>
      </c>
      <c r="X1600" s="5">
        <f t="shared" si="464"/>
        <v>240.29999999999998</v>
      </c>
      <c r="Y1600">
        <f t="shared" si="465"/>
        <v>314.45000000000073</v>
      </c>
      <c r="Z1600">
        <f t="shared" si="466"/>
        <v>232.14999999999856</v>
      </c>
      <c r="AA1600">
        <f t="shared" si="467"/>
        <v>255.85000000000002</v>
      </c>
      <c r="AB1600">
        <f>IF(Z1600/X1600&lt;'model parameter'!$B$2,'model parameter'!$B$2,IF(Y1600/X1600&gt;'model parameter'!$B$1,'model parameter'!$B$1,AA1600/X1600))</f>
        <v>1.1100000000000001</v>
      </c>
      <c r="AC1600">
        <f t="shared" si="477"/>
        <v>181092.86208647265</v>
      </c>
      <c r="AD1600">
        <f t="shared" si="475"/>
        <v>25.999929179456249</v>
      </c>
      <c r="AF1600">
        <f t="shared" si="474"/>
        <v>0.96608406158967364</v>
      </c>
      <c r="AG1600">
        <f t="shared" si="468"/>
        <v>1.3085726175613848</v>
      </c>
      <c r="AH1600" s="14">
        <f t="shared" si="469"/>
        <v>18081.758230432049</v>
      </c>
      <c r="AI1600">
        <f t="shared" si="470"/>
        <v>19943.212605470442</v>
      </c>
      <c r="AJ1600" s="14">
        <f t="shared" si="471"/>
        <v>1861.4543750383928</v>
      </c>
      <c r="AK1600" s="14">
        <f t="shared" si="476"/>
        <v>248259.78338927982</v>
      </c>
      <c r="AL1600">
        <f t="shared" si="472"/>
        <v>1.1029465360235555</v>
      </c>
      <c r="AM1600">
        <f t="shared" si="478"/>
        <v>0.86383966496243747</v>
      </c>
      <c r="AN1600" s="15">
        <f t="shared" si="473"/>
        <v>0</v>
      </c>
    </row>
    <row r="1601" spans="1:40" s="4" customFormat="1" x14ac:dyDescent="0.25">
      <c r="A1601" s="3">
        <v>41950</v>
      </c>
      <c r="B1601" s="3">
        <v>41970</v>
      </c>
      <c r="C1601" s="4" t="s">
        <v>15</v>
      </c>
      <c r="D1601" s="4">
        <v>8200</v>
      </c>
      <c r="E1601" s="4">
        <v>43</v>
      </c>
      <c r="F1601" s="4">
        <v>54.35</v>
      </c>
      <c r="G1601" s="4">
        <v>33.25</v>
      </c>
      <c r="H1601" s="4">
        <v>35.799999999999997</v>
      </c>
      <c r="I1601" s="4" t="s">
        <v>16</v>
      </c>
      <c r="J1601" s="4">
        <v>190</v>
      </c>
      <c r="K1601" s="4">
        <v>225.3</v>
      </c>
      <c r="L1601" s="4">
        <v>176.15</v>
      </c>
      <c r="M1601" s="4">
        <v>212.5</v>
      </c>
      <c r="N1601" s="4">
        <v>8337</v>
      </c>
      <c r="O1601" s="4">
        <v>215.05</v>
      </c>
      <c r="P1601">
        <f>VLOOKUP($A1601,Sheet2!$A:$E,2,0)</f>
        <v>8331.85</v>
      </c>
      <c r="Q1601">
        <f>VLOOKUP($A1601,Sheet2!$A:$E,3,0)</f>
        <v>8360.35</v>
      </c>
      <c r="R1601">
        <f>VLOOKUP($A1601,Sheet2!$A:$E,4,0)</f>
        <v>8290.25</v>
      </c>
      <c r="S1601">
        <f>VLOOKUP($A1601,Sheet2!$A:$E,5,0)</f>
        <v>8337</v>
      </c>
      <c r="T1601">
        <f t="shared" si="460"/>
        <v>64.949999999998909</v>
      </c>
      <c r="U1601">
        <f t="shared" si="461"/>
        <v>54.35</v>
      </c>
      <c r="V1601">
        <f t="shared" si="462"/>
        <v>176.15</v>
      </c>
      <c r="W1601">
        <f t="shared" si="463"/>
        <v>193.60000000000036</v>
      </c>
      <c r="X1601" s="5">
        <f t="shared" si="464"/>
        <v>233</v>
      </c>
      <c r="Y1601">
        <f t="shared" si="465"/>
        <v>290.24999999999892</v>
      </c>
      <c r="Z1601">
        <f t="shared" si="466"/>
        <v>226.85000000000036</v>
      </c>
      <c r="AA1601">
        <f t="shared" si="467"/>
        <v>248.3</v>
      </c>
      <c r="AB1601">
        <f>IF(Z1601/X1601&lt;'model parameter'!$B$2,'model parameter'!$B$2,IF(Y1601/X1601&gt;'model parameter'!$B$1,'model parameter'!$B$1,AA1601/X1601))</f>
        <v>1.1100000000000001</v>
      </c>
      <c r="AC1601">
        <f t="shared" si="477"/>
        <v>201013.07691598465</v>
      </c>
      <c r="AD1601">
        <f t="shared" si="475"/>
        <v>26.109929179456248</v>
      </c>
      <c r="AF1601">
        <f t="shared" si="474"/>
        <v>0.97360515021459382</v>
      </c>
      <c r="AG1601">
        <f t="shared" si="468"/>
        <v>1.2457081545064332</v>
      </c>
      <c r="AH1601" s="14">
        <f t="shared" si="469"/>
        <v>17533.891945825497</v>
      </c>
      <c r="AI1601">
        <f t="shared" si="470"/>
        <v>19335.930020665059</v>
      </c>
      <c r="AJ1601" s="14">
        <f t="shared" si="471"/>
        <v>1802.0380748395619</v>
      </c>
      <c r="AK1601" s="14">
        <f t="shared" si="476"/>
        <v>250061.82146411939</v>
      </c>
      <c r="AL1601">
        <f t="shared" si="472"/>
        <v>1.1027745625675875</v>
      </c>
      <c r="AM1601">
        <f t="shared" si="478"/>
        <v>0.95262040865748332</v>
      </c>
      <c r="AN1601" s="15">
        <f t="shared" si="473"/>
        <v>0</v>
      </c>
    </row>
    <row r="1602" spans="1:40" s="4" customFormat="1" x14ac:dyDescent="0.25">
      <c r="A1602" s="3">
        <v>41953</v>
      </c>
      <c r="B1602" s="3">
        <v>41970</v>
      </c>
      <c r="C1602" s="4" t="s">
        <v>15</v>
      </c>
      <c r="D1602" s="4">
        <v>8200</v>
      </c>
      <c r="E1602" s="4">
        <v>30</v>
      </c>
      <c r="F1602" s="4">
        <v>42.85</v>
      </c>
      <c r="G1602" s="4">
        <v>28</v>
      </c>
      <c r="H1602" s="4">
        <v>30.15</v>
      </c>
      <c r="I1602" s="4" t="s">
        <v>16</v>
      </c>
      <c r="J1602" s="4">
        <v>220.55</v>
      </c>
      <c r="K1602" s="4">
        <v>238</v>
      </c>
      <c r="L1602" s="4">
        <v>175.35</v>
      </c>
      <c r="M1602" s="4">
        <v>204.55</v>
      </c>
      <c r="N1602" s="4">
        <v>8344.25</v>
      </c>
      <c r="O1602" s="4">
        <v>215.05</v>
      </c>
      <c r="P1602">
        <f>VLOOKUP($A1602,Sheet2!$A:$E,2,0)</f>
        <v>8337.7999999999993</v>
      </c>
      <c r="Q1602">
        <f>VLOOKUP($A1602,Sheet2!$A:$E,3,0)</f>
        <v>8383.0499999999993</v>
      </c>
      <c r="R1602">
        <f>VLOOKUP($A1602,Sheet2!$A:$E,4,0)</f>
        <v>8304.4500000000007</v>
      </c>
      <c r="S1602">
        <f>VLOOKUP($A1602,Sheet2!$A:$E,5,0)</f>
        <v>8344.25</v>
      </c>
      <c r="T1602">
        <f t="shared" si="460"/>
        <v>54.950000000000728</v>
      </c>
      <c r="U1602">
        <f t="shared" si="461"/>
        <v>42.85</v>
      </c>
      <c r="V1602">
        <f t="shared" si="462"/>
        <v>175.35</v>
      </c>
      <c r="W1602">
        <f t="shared" si="463"/>
        <v>211.04999999999927</v>
      </c>
      <c r="X1602" s="5">
        <f t="shared" si="464"/>
        <v>250.55</v>
      </c>
      <c r="Y1602">
        <f t="shared" si="465"/>
        <v>292.95000000000073</v>
      </c>
      <c r="Z1602">
        <f t="shared" si="466"/>
        <v>218.2</v>
      </c>
      <c r="AA1602">
        <f t="shared" si="467"/>
        <v>234.70000000000002</v>
      </c>
      <c r="AB1602">
        <f>IF(Z1602/X1602&lt;'model parameter'!$B$2,'model parameter'!$B$2,IF(Y1602/X1602&gt;'model parameter'!$B$1,'model parameter'!$B$1,AA1602/X1602))</f>
        <v>1.1100000000000001</v>
      </c>
      <c r="AC1602">
        <f t="shared" si="477"/>
        <v>223124.51537674299</v>
      </c>
      <c r="AD1602">
        <f t="shared" si="475"/>
        <v>26.219929179456248</v>
      </c>
      <c r="AF1602">
        <f t="shared" si="474"/>
        <v>0.87088405507882649</v>
      </c>
      <c r="AG1602">
        <f t="shared" si="468"/>
        <v>1.1692276990620663</v>
      </c>
      <c r="AH1602" s="14">
        <f t="shared" si="469"/>
        <v>18851.022534160424</v>
      </c>
      <c r="AI1602">
        <f t="shared" si="470"/>
        <v>20795.903906053354</v>
      </c>
      <c r="AJ1602" s="14">
        <f t="shared" si="471"/>
        <v>1944.8813718929305</v>
      </c>
      <c r="AK1602" s="14">
        <f t="shared" si="476"/>
        <v>252006.70283601232</v>
      </c>
      <c r="AL1602">
        <f t="shared" si="472"/>
        <v>1.1031711339991537</v>
      </c>
      <c r="AM1602">
        <f t="shared" si="478"/>
        <v>1.0509033364894131</v>
      </c>
      <c r="AN1602" s="15">
        <f t="shared" si="473"/>
        <v>1</v>
      </c>
    </row>
    <row r="1603" spans="1:40" s="4" customFormat="1" x14ac:dyDescent="0.25">
      <c r="A1603" s="3">
        <v>41954</v>
      </c>
      <c r="B1603" s="3">
        <v>41970</v>
      </c>
      <c r="C1603" s="4" t="s">
        <v>15</v>
      </c>
      <c r="D1603" s="4">
        <v>8200</v>
      </c>
      <c r="E1603" s="4">
        <v>27.95</v>
      </c>
      <c r="F1603" s="4">
        <v>33.4</v>
      </c>
      <c r="G1603" s="4">
        <v>22.3</v>
      </c>
      <c r="H1603" s="4">
        <v>23.45</v>
      </c>
      <c r="I1603" s="4" t="s">
        <v>16</v>
      </c>
      <c r="J1603" s="4">
        <v>216.7</v>
      </c>
      <c r="K1603" s="4">
        <v>225.8</v>
      </c>
      <c r="L1603" s="4">
        <v>181.25</v>
      </c>
      <c r="M1603" s="4">
        <v>213.2</v>
      </c>
      <c r="N1603" s="4">
        <v>8362.65</v>
      </c>
      <c r="O1603" s="4">
        <v>215.05</v>
      </c>
      <c r="P1603">
        <f>VLOOKUP($A1603,Sheet2!$A:$E,2,0)</f>
        <v>8354.1</v>
      </c>
      <c r="Q1603">
        <f>VLOOKUP($A1603,Sheet2!$A:$E,3,0)</f>
        <v>8378.7000000000007</v>
      </c>
      <c r="R1603">
        <f>VLOOKUP($A1603,Sheet2!$A:$E,4,0)</f>
        <v>8321.85</v>
      </c>
      <c r="S1603">
        <f>VLOOKUP($A1603,Sheet2!$A:$E,5,0)</f>
        <v>8362.65</v>
      </c>
      <c r="T1603">
        <f t="shared" ref="T1603:T1666" si="479">MAX(K1603+D1603-Q1603,0,G1603)</f>
        <v>47.099999999998545</v>
      </c>
      <c r="U1603">
        <f t="shared" ref="U1603:U1666" si="480">MIN(MAX(L1603+D1603-R1603,0),F1603)</f>
        <v>33.4</v>
      </c>
      <c r="V1603">
        <f t="shared" ref="V1603:V1666" si="481">MAX(L1603,F1603+R1603-D1603)</f>
        <v>181.25</v>
      </c>
      <c r="W1603">
        <f t="shared" ref="W1603:W1666" si="482">MIN(K1603,G1603+Q1603-D1603)</f>
        <v>201</v>
      </c>
      <c r="X1603" s="5">
        <f t="shared" ref="X1603:X1666" si="483">E1603+J1603</f>
        <v>244.64999999999998</v>
      </c>
      <c r="Y1603">
        <f t="shared" ref="Y1603:Y1666" si="484">MAX(T1603+K1603,U1603+L1603,V1603+F1603,W1603+G1603,X1603,AA1603)</f>
        <v>272.89999999999856</v>
      </c>
      <c r="Z1603">
        <f t="shared" ref="Z1603:Z1666" si="485">MIN(T1603+K1603,U1603+L1603,V1603+F1603,W1603+G1603,X1603,AA1603)</f>
        <v>214.65</v>
      </c>
      <c r="AA1603">
        <f t="shared" ref="AA1603:AA1666" si="486">H1603+M1603</f>
        <v>236.64999999999998</v>
      </c>
      <c r="AB1603">
        <f>IF(Z1603/X1603&lt;'model parameter'!$B$2,'model parameter'!$B$2,IF(Y1603/X1603&gt;'model parameter'!$B$1,'model parameter'!$B$1,AA1603/X1603))</f>
        <v>1.1100000000000001</v>
      </c>
      <c r="AC1603">
        <f t="shared" si="477"/>
        <v>247668.21206818474</v>
      </c>
      <c r="AD1603">
        <f t="shared" si="475"/>
        <v>26.329929179456247</v>
      </c>
      <c r="AF1603">
        <f t="shared" si="474"/>
        <v>0.87737584304107918</v>
      </c>
      <c r="AG1603">
        <f t="shared" ref="AG1603:AG1666" si="487">Y1603/X1603</f>
        <v>1.1154710811363113</v>
      </c>
      <c r="AH1603" s="14">
        <f t="shared" ref="AH1603:AH1666" si="488">(75*X1603+20*2*1.18+0.00055*75*X1603*1.18)*1.00002</f>
        <v>18408.226495916773</v>
      </c>
      <c r="AI1603">
        <f t="shared" ref="AI1603:AI1666" si="489">(AB1603*X1603*75-20*2*1.18-0.0006*75*X1603*1.18*AB1603)*(1-0.00002)</f>
        <v>20305.086474498316</v>
      </c>
      <c r="AJ1603" s="14">
        <f t="shared" ref="AJ1603:AJ1666" si="490">AI1603-AH1603</f>
        <v>1896.8599785815422</v>
      </c>
      <c r="AK1603" s="14">
        <f t="shared" si="476"/>
        <v>253903.56281459387</v>
      </c>
      <c r="AL1603">
        <f t="shared" ref="AL1603:AL1666" si="491">AI1603/AH1603</f>
        <v>1.1030441459964813</v>
      </c>
      <c r="AM1603">
        <f t="shared" si="478"/>
        <v>1.1591927733228176</v>
      </c>
      <c r="AN1603" s="15">
        <f t="shared" ref="AN1603:AN1666" si="492">IF(AND(Y1603/X1603&gt;1.1,Z1603/X1603&lt;0.9),1,0)</f>
        <v>1</v>
      </c>
    </row>
    <row r="1604" spans="1:40" s="4" customFormat="1" x14ac:dyDescent="0.25">
      <c r="A1604" s="3">
        <v>41955</v>
      </c>
      <c r="B1604" s="3">
        <v>41970</v>
      </c>
      <c r="C1604" s="4" t="s">
        <v>15</v>
      </c>
      <c r="D1604" s="4">
        <v>8200</v>
      </c>
      <c r="E1604" s="4">
        <v>22.9</v>
      </c>
      <c r="F1604" s="4">
        <v>22.9</v>
      </c>
      <c r="G1604" s="4">
        <v>15.2</v>
      </c>
      <c r="H1604" s="4">
        <v>18.75</v>
      </c>
      <c r="I1604" s="4" t="s">
        <v>16</v>
      </c>
      <c r="J1604" s="4">
        <v>222.2</v>
      </c>
      <c r="K1604" s="4">
        <v>256.7</v>
      </c>
      <c r="L1604" s="4">
        <v>219.8</v>
      </c>
      <c r="M1604" s="4">
        <v>232.45</v>
      </c>
      <c r="N1604" s="4">
        <v>8383.2999999999993</v>
      </c>
      <c r="O1604" s="4">
        <v>215.05</v>
      </c>
      <c r="P1604">
        <f>VLOOKUP($A1604,Sheet2!$A:$E,2,0)</f>
        <v>8378.9</v>
      </c>
      <c r="Q1604">
        <f>VLOOKUP($A1604,Sheet2!$A:$E,3,0)</f>
        <v>8415.0499999999993</v>
      </c>
      <c r="R1604">
        <f>VLOOKUP($A1604,Sheet2!$A:$E,4,0)</f>
        <v>8370.5</v>
      </c>
      <c r="S1604">
        <f>VLOOKUP($A1604,Sheet2!$A:$E,5,0)</f>
        <v>8383.2999999999993</v>
      </c>
      <c r="T1604">
        <f t="shared" si="479"/>
        <v>41.650000000001455</v>
      </c>
      <c r="U1604">
        <f t="shared" si="480"/>
        <v>22.9</v>
      </c>
      <c r="V1604">
        <f t="shared" si="481"/>
        <v>219.8</v>
      </c>
      <c r="W1604">
        <f t="shared" si="482"/>
        <v>230.25</v>
      </c>
      <c r="X1604" s="5">
        <f t="shared" si="483"/>
        <v>245.1</v>
      </c>
      <c r="Y1604">
        <f t="shared" si="484"/>
        <v>298.35000000000144</v>
      </c>
      <c r="Z1604">
        <f t="shared" si="485"/>
        <v>242.70000000000002</v>
      </c>
      <c r="AA1604">
        <f t="shared" si="486"/>
        <v>251.2</v>
      </c>
      <c r="AB1604">
        <f>IF(Z1604/X1604&lt;'model parameter'!$B$2,'model parameter'!$B$2,IF(Y1604/X1604&gt;'model parameter'!$B$1,'model parameter'!$B$1,AA1604/X1604))</f>
        <v>1.1100000000000001</v>
      </c>
      <c r="AC1604">
        <f t="shared" si="477"/>
        <v>274911.71539568511</v>
      </c>
      <c r="AD1604">
        <f t="shared" si="475"/>
        <v>26.439929179456247</v>
      </c>
      <c r="AF1604">
        <f t="shared" ref="AF1604:AF1667" si="493">Z1604/X1604</f>
        <v>0.99020807833537339</v>
      </c>
      <c r="AG1604">
        <f t="shared" si="487"/>
        <v>1.2172582619339105</v>
      </c>
      <c r="AH1604" s="14">
        <f t="shared" si="488"/>
        <v>18441.999075104846</v>
      </c>
      <c r="AI1604">
        <f t="shared" si="489"/>
        <v>20342.521702328784</v>
      </c>
      <c r="AJ1604" s="14">
        <f t="shared" si="490"/>
        <v>1900.5226272239379</v>
      </c>
      <c r="AK1604" s="14">
        <f t="shared" si="476"/>
        <v>255804.08544181782</v>
      </c>
      <c r="AL1604">
        <f t="shared" si="491"/>
        <v>1.1030540463365213</v>
      </c>
      <c r="AM1604">
        <f t="shared" si="478"/>
        <v>1.2786522790977879</v>
      </c>
      <c r="AN1604" s="15">
        <f t="shared" si="492"/>
        <v>0</v>
      </c>
    </row>
    <row r="1605" spans="1:40" s="4" customFormat="1" x14ac:dyDescent="0.25">
      <c r="A1605" s="3">
        <v>41956</v>
      </c>
      <c r="B1605" s="3">
        <v>41970</v>
      </c>
      <c r="C1605" s="4" t="s">
        <v>15</v>
      </c>
      <c r="D1605" s="4">
        <v>8200</v>
      </c>
      <c r="E1605" s="4">
        <v>16</v>
      </c>
      <c r="F1605" s="4">
        <v>28.75</v>
      </c>
      <c r="G1605" s="4">
        <v>16</v>
      </c>
      <c r="H1605" s="4">
        <v>22.2</v>
      </c>
      <c r="I1605" s="4" t="s">
        <v>16</v>
      </c>
      <c r="J1605" s="4">
        <v>242.4</v>
      </c>
      <c r="K1605" s="4">
        <v>244</v>
      </c>
      <c r="L1605" s="4">
        <v>174.25</v>
      </c>
      <c r="M1605" s="4">
        <v>196.8</v>
      </c>
      <c r="N1605" s="4">
        <v>8357.85</v>
      </c>
      <c r="O1605" s="4">
        <v>215.05</v>
      </c>
      <c r="P1605">
        <f>VLOOKUP($A1605,Sheet2!$A:$E,2,0)</f>
        <v>8405.25</v>
      </c>
      <c r="Q1605">
        <f>VLOOKUP($A1605,Sheet2!$A:$E,3,0)</f>
        <v>8408</v>
      </c>
      <c r="R1605">
        <f>VLOOKUP($A1605,Sheet2!$A:$E,4,0)</f>
        <v>8320.35</v>
      </c>
      <c r="S1605">
        <f>VLOOKUP($A1605,Sheet2!$A:$E,5,0)</f>
        <v>8357.85</v>
      </c>
      <c r="T1605">
        <f t="shared" si="479"/>
        <v>36</v>
      </c>
      <c r="U1605">
        <f t="shared" si="480"/>
        <v>28.75</v>
      </c>
      <c r="V1605">
        <f t="shared" si="481"/>
        <v>174.25</v>
      </c>
      <c r="W1605">
        <f t="shared" si="482"/>
        <v>224</v>
      </c>
      <c r="X1605" s="5">
        <f t="shared" si="483"/>
        <v>258.39999999999998</v>
      </c>
      <c r="Y1605">
        <f t="shared" si="484"/>
        <v>280</v>
      </c>
      <c r="Z1605">
        <f t="shared" si="485"/>
        <v>203</v>
      </c>
      <c r="AA1605">
        <f t="shared" si="486"/>
        <v>219</v>
      </c>
      <c r="AB1605">
        <f>IF(Z1605/X1605&lt;'model parameter'!$B$2,'model parameter'!$B$2,IF(Y1605/X1605&gt;'model parameter'!$B$1,'model parameter'!$B$1,AA1605/X1605))</f>
        <v>0.84752321981424161</v>
      </c>
      <c r="AC1605">
        <f t="shared" si="477"/>
        <v>232994.06219680747</v>
      </c>
      <c r="AD1605">
        <f t="shared" ref="AD1605:AD1668" si="494">(AB1605-1)+AD1604</f>
        <v>26.287452399270489</v>
      </c>
      <c r="AF1605">
        <f t="shared" si="493"/>
        <v>0.78560371517027872</v>
      </c>
      <c r="AG1605">
        <f t="shared" si="487"/>
        <v>1.0835913312693499</v>
      </c>
      <c r="AH1605" s="14">
        <f t="shared" si="488"/>
        <v>19440.166415552398</v>
      </c>
      <c r="AI1605">
        <f t="shared" si="489"/>
        <v>16365.843776578</v>
      </c>
      <c r="AJ1605" s="14">
        <f t="shared" si="490"/>
        <v>-3074.3226389743977</v>
      </c>
      <c r="AK1605" s="14">
        <f t="shared" ref="AK1605:AK1668" si="495">AJ1605+AK1604</f>
        <v>252729.76280284341</v>
      </c>
      <c r="AL1605">
        <f t="shared" si="491"/>
        <v>0.84185718510542695</v>
      </c>
      <c r="AM1605">
        <f t="shared" si="478"/>
        <v>1.0764426084099024</v>
      </c>
      <c r="AN1605" s="15">
        <f t="shared" si="492"/>
        <v>0</v>
      </c>
    </row>
    <row r="1606" spans="1:40" s="4" customFormat="1" x14ac:dyDescent="0.25">
      <c r="A1606" s="3">
        <v>41957</v>
      </c>
      <c r="B1606" s="3">
        <v>41970</v>
      </c>
      <c r="C1606" s="4" t="s">
        <v>15</v>
      </c>
      <c r="D1606" s="4">
        <v>8200</v>
      </c>
      <c r="E1606" s="4">
        <v>20.3</v>
      </c>
      <c r="F1606" s="4">
        <v>23.8</v>
      </c>
      <c r="G1606" s="4">
        <v>12.5</v>
      </c>
      <c r="H1606" s="4">
        <v>14.75</v>
      </c>
      <c r="I1606" s="4" t="s">
        <v>16</v>
      </c>
      <c r="J1606" s="4">
        <v>203.45</v>
      </c>
      <c r="K1606" s="4">
        <v>234.45</v>
      </c>
      <c r="L1606" s="4">
        <v>188.75</v>
      </c>
      <c r="M1606" s="4">
        <v>225.1</v>
      </c>
      <c r="N1606" s="4">
        <v>8389.9</v>
      </c>
      <c r="O1606" s="4">
        <v>215.05</v>
      </c>
      <c r="P1606">
        <f>VLOOKUP($A1606,Sheet2!$A:$E,2,0)</f>
        <v>8360.7000000000007</v>
      </c>
      <c r="Q1606">
        <f>VLOOKUP($A1606,Sheet2!$A:$E,3,0)</f>
        <v>8400.65</v>
      </c>
      <c r="R1606">
        <f>VLOOKUP($A1606,Sheet2!$A:$E,4,0)</f>
        <v>8346.7999999999993</v>
      </c>
      <c r="S1606">
        <f>VLOOKUP($A1606,Sheet2!$A:$E,5,0)</f>
        <v>8389.9</v>
      </c>
      <c r="T1606">
        <f t="shared" si="479"/>
        <v>33.800000000001091</v>
      </c>
      <c r="U1606">
        <f t="shared" si="480"/>
        <v>23.8</v>
      </c>
      <c r="V1606">
        <f t="shared" si="481"/>
        <v>188.75</v>
      </c>
      <c r="W1606">
        <f t="shared" si="482"/>
        <v>213.14999999999964</v>
      </c>
      <c r="X1606" s="5">
        <f t="shared" si="483"/>
        <v>223.75</v>
      </c>
      <c r="Y1606">
        <f t="shared" si="484"/>
        <v>268.25000000000108</v>
      </c>
      <c r="Z1606">
        <f t="shared" si="485"/>
        <v>212.55</v>
      </c>
      <c r="AA1606">
        <f t="shared" si="486"/>
        <v>239.85</v>
      </c>
      <c r="AB1606">
        <f>IF(Z1606/X1606&lt;'model parameter'!$B$2,'model parameter'!$B$2,IF(Y1606/X1606&gt;'model parameter'!$B$1,'model parameter'!$B$1,AA1606/X1606))</f>
        <v>1.1100000000000001</v>
      </c>
      <c r="AC1606">
        <f t="shared" ref="AC1606:AC1669" si="496">AB1606*AC1605</f>
        <v>258623.4090384563</v>
      </c>
      <c r="AD1606">
        <f t="shared" si="494"/>
        <v>26.397452399270488</v>
      </c>
      <c r="AF1606">
        <f t="shared" si="493"/>
        <v>0.94994413407821232</v>
      </c>
      <c r="AG1606">
        <f t="shared" si="487"/>
        <v>1.1988826815642506</v>
      </c>
      <c r="AH1606" s="14">
        <f t="shared" si="488"/>
        <v>16839.677818070624</v>
      </c>
      <c r="AI1606">
        <f t="shared" si="489"/>
        <v>18566.428115260976</v>
      </c>
      <c r="AJ1606" s="14">
        <f t="shared" si="490"/>
        <v>1726.7502971903523</v>
      </c>
      <c r="AK1606" s="14">
        <f t="shared" si="495"/>
        <v>254456.51310003377</v>
      </c>
      <c r="AL1606">
        <f t="shared" si="491"/>
        <v>1.1025405780232553</v>
      </c>
      <c r="AM1606">
        <f t="shared" ref="AM1606:AM1669" si="497">AL1606*AM1605</f>
        <v>1.1868216556851143</v>
      </c>
      <c r="AN1606" s="15">
        <f t="shared" si="492"/>
        <v>0</v>
      </c>
    </row>
    <row r="1607" spans="1:40" s="4" customFormat="1" x14ac:dyDescent="0.25">
      <c r="A1607" s="3">
        <v>41960</v>
      </c>
      <c r="B1607" s="3">
        <v>41970</v>
      </c>
      <c r="C1607" s="4" t="s">
        <v>15</v>
      </c>
      <c r="D1607" s="4">
        <v>8200</v>
      </c>
      <c r="E1607" s="4">
        <v>18.100000000000001</v>
      </c>
      <c r="F1607" s="4">
        <v>19.600000000000001</v>
      </c>
      <c r="G1607" s="4">
        <v>8.1</v>
      </c>
      <c r="H1607" s="4">
        <v>9.1</v>
      </c>
      <c r="I1607" s="4" t="s">
        <v>16</v>
      </c>
      <c r="J1607" s="4">
        <v>211.85</v>
      </c>
      <c r="K1607" s="4">
        <v>267.25</v>
      </c>
      <c r="L1607" s="4">
        <v>187</v>
      </c>
      <c r="M1607" s="4">
        <v>257</v>
      </c>
      <c r="N1607" s="4">
        <v>8430.75</v>
      </c>
      <c r="O1607" s="4">
        <v>215.05</v>
      </c>
      <c r="P1607">
        <f>VLOOKUP($A1607,Sheet2!$A:$E,2,0)</f>
        <v>8378.4</v>
      </c>
      <c r="Q1607">
        <f>VLOOKUP($A1607,Sheet2!$A:$E,3,0)</f>
        <v>8438.1</v>
      </c>
      <c r="R1607">
        <f>VLOOKUP($A1607,Sheet2!$A:$E,4,0)</f>
        <v>8349.1</v>
      </c>
      <c r="S1607">
        <f>VLOOKUP($A1607,Sheet2!$A:$E,5,0)</f>
        <v>8430.75</v>
      </c>
      <c r="T1607">
        <f t="shared" si="479"/>
        <v>29.149999999999636</v>
      </c>
      <c r="U1607">
        <f t="shared" si="480"/>
        <v>19.600000000000001</v>
      </c>
      <c r="V1607">
        <f t="shared" si="481"/>
        <v>187</v>
      </c>
      <c r="W1607">
        <f t="shared" si="482"/>
        <v>246.20000000000073</v>
      </c>
      <c r="X1607" s="5">
        <f t="shared" si="483"/>
        <v>229.95</v>
      </c>
      <c r="Y1607">
        <f t="shared" si="484"/>
        <v>296.39999999999964</v>
      </c>
      <c r="Z1607">
        <f t="shared" si="485"/>
        <v>206.6</v>
      </c>
      <c r="AA1607">
        <f t="shared" si="486"/>
        <v>266.10000000000002</v>
      </c>
      <c r="AB1607">
        <f>IF(Z1607/X1607&lt;'model parameter'!$B$2,'model parameter'!$B$2,IF(Y1607/X1607&gt;'model parameter'!$B$1,'model parameter'!$B$1,AA1607/X1607))</f>
        <v>1.1100000000000001</v>
      </c>
      <c r="AC1607">
        <f t="shared" si="496"/>
        <v>287071.98403268651</v>
      </c>
      <c r="AD1607">
        <f t="shared" si="494"/>
        <v>26.507452399270488</v>
      </c>
      <c r="AF1607">
        <f t="shared" si="493"/>
        <v>0.89845618612741907</v>
      </c>
      <c r="AG1607">
        <f t="shared" si="487"/>
        <v>1.2889758643183284</v>
      </c>
      <c r="AH1607" s="14">
        <f t="shared" si="488"/>
        <v>17304.988909106323</v>
      </c>
      <c r="AI1607">
        <f t="shared" si="489"/>
        <v>19082.20236536966</v>
      </c>
      <c r="AJ1607" s="14">
        <f t="shared" si="490"/>
        <v>1777.2134562633364</v>
      </c>
      <c r="AK1607" s="14">
        <f t="shared" si="495"/>
        <v>256233.7265562971</v>
      </c>
      <c r="AL1607">
        <f t="shared" si="491"/>
        <v>1.1026994854257388</v>
      </c>
      <c r="AM1607">
        <f t="shared" si="497"/>
        <v>1.3087076290160988</v>
      </c>
      <c r="AN1607" s="15">
        <f t="shared" si="492"/>
        <v>1</v>
      </c>
    </row>
    <row r="1608" spans="1:40" s="4" customFormat="1" x14ac:dyDescent="0.25">
      <c r="A1608" s="3">
        <v>41961</v>
      </c>
      <c r="B1608" s="3">
        <v>41970</v>
      </c>
      <c r="C1608" s="4" t="s">
        <v>15</v>
      </c>
      <c r="D1608" s="4">
        <v>8200</v>
      </c>
      <c r="E1608" s="4">
        <v>9.25</v>
      </c>
      <c r="F1608" s="4">
        <v>9.6</v>
      </c>
      <c r="G1608" s="4">
        <v>6.7</v>
      </c>
      <c r="H1608" s="4">
        <v>7.4</v>
      </c>
      <c r="I1608" s="4" t="s">
        <v>16</v>
      </c>
      <c r="J1608" s="4">
        <v>255.25</v>
      </c>
      <c r="K1608" s="4">
        <v>270.45</v>
      </c>
      <c r="L1608" s="4">
        <v>238.8</v>
      </c>
      <c r="M1608" s="4">
        <v>255.5</v>
      </c>
      <c r="N1608" s="4">
        <v>8425.9</v>
      </c>
      <c r="O1608" s="4">
        <v>215.05</v>
      </c>
      <c r="P1608">
        <f>VLOOKUP($A1608,Sheet2!$A:$E,2,0)</f>
        <v>8441.25</v>
      </c>
      <c r="Q1608">
        <f>VLOOKUP($A1608,Sheet2!$A:$E,3,0)</f>
        <v>8454.5</v>
      </c>
      <c r="R1608">
        <f>VLOOKUP($A1608,Sheet2!$A:$E,4,0)</f>
        <v>8407.25</v>
      </c>
      <c r="S1608">
        <f>VLOOKUP($A1608,Sheet2!$A:$E,5,0)</f>
        <v>8425.9</v>
      </c>
      <c r="T1608">
        <f t="shared" si="479"/>
        <v>15.950000000000728</v>
      </c>
      <c r="U1608">
        <f t="shared" si="480"/>
        <v>9.6</v>
      </c>
      <c r="V1608">
        <f t="shared" si="481"/>
        <v>238.8</v>
      </c>
      <c r="W1608">
        <f t="shared" si="482"/>
        <v>261.20000000000073</v>
      </c>
      <c r="X1608" s="5">
        <f t="shared" si="483"/>
        <v>264.5</v>
      </c>
      <c r="Y1608">
        <f t="shared" si="484"/>
        <v>286.40000000000072</v>
      </c>
      <c r="Z1608">
        <f t="shared" si="485"/>
        <v>248.4</v>
      </c>
      <c r="AA1608">
        <f t="shared" si="486"/>
        <v>262.89999999999998</v>
      </c>
      <c r="AB1608">
        <f>IF(Z1608/X1608&lt;'model parameter'!$B$2,'model parameter'!$B$2,IF(Y1608/X1608&gt;'model parameter'!$B$1,'model parameter'!$B$1,AA1608/X1608))</f>
        <v>0.99395085066162558</v>
      </c>
      <c r="AC1608">
        <f t="shared" si="496"/>
        <v>285335.44273040933</v>
      </c>
      <c r="AD1608">
        <f t="shared" si="494"/>
        <v>26.501403249932114</v>
      </c>
      <c r="AF1608">
        <f t="shared" si="493"/>
        <v>0.93913043478260871</v>
      </c>
      <c r="AG1608">
        <f t="shared" si="487"/>
        <v>1.0827977315690007</v>
      </c>
      <c r="AH1608" s="14">
        <f t="shared" si="488"/>
        <v>19897.972488990748</v>
      </c>
      <c r="AI1608">
        <f t="shared" si="489"/>
        <v>19655.946883199798</v>
      </c>
      <c r="AJ1608" s="14">
        <f t="shared" si="490"/>
        <v>-242.02560579095007</v>
      </c>
      <c r="AK1608" s="14">
        <f t="shared" si="495"/>
        <v>255991.70095050614</v>
      </c>
      <c r="AL1608">
        <f t="shared" si="491"/>
        <v>0.98783666999615871</v>
      </c>
      <c r="AM1608">
        <f t="shared" si="497"/>
        <v>1.2927893862458313</v>
      </c>
      <c r="AN1608" s="15">
        <f t="shared" si="492"/>
        <v>0</v>
      </c>
    </row>
    <row r="1609" spans="1:40" s="4" customFormat="1" x14ac:dyDescent="0.25">
      <c r="A1609" s="3">
        <v>41962</v>
      </c>
      <c r="B1609" s="3">
        <v>41970</v>
      </c>
      <c r="C1609" s="4" t="s">
        <v>15</v>
      </c>
      <c r="D1609" s="4">
        <v>8200</v>
      </c>
      <c r="E1609" s="4">
        <v>6.8</v>
      </c>
      <c r="F1609" s="4">
        <v>12.05</v>
      </c>
      <c r="G1609" s="4">
        <v>6.05</v>
      </c>
      <c r="H1609" s="4">
        <v>8.5</v>
      </c>
      <c r="I1609" s="4" t="s">
        <v>16</v>
      </c>
      <c r="J1609" s="4">
        <v>260.75</v>
      </c>
      <c r="K1609" s="4">
        <v>261.64999999999998</v>
      </c>
      <c r="L1609" s="4">
        <v>193.1</v>
      </c>
      <c r="M1609" s="4">
        <v>212.65</v>
      </c>
      <c r="N1609" s="4">
        <v>8382.2999999999993</v>
      </c>
      <c r="O1609" s="4">
        <v>215.05</v>
      </c>
      <c r="P1609">
        <f>VLOOKUP($A1609,Sheet2!$A:$E,2,0)</f>
        <v>8440.65</v>
      </c>
      <c r="Q1609">
        <f>VLOOKUP($A1609,Sheet2!$A:$E,3,0)</f>
        <v>8455.65</v>
      </c>
      <c r="R1609">
        <f>VLOOKUP($A1609,Sheet2!$A:$E,4,0)</f>
        <v>8360.5</v>
      </c>
      <c r="S1609">
        <f>VLOOKUP($A1609,Sheet2!$A:$E,5,0)</f>
        <v>8382.2999999999993</v>
      </c>
      <c r="T1609">
        <f t="shared" si="479"/>
        <v>6.05</v>
      </c>
      <c r="U1609">
        <f t="shared" si="480"/>
        <v>12.05</v>
      </c>
      <c r="V1609">
        <f t="shared" si="481"/>
        <v>193.1</v>
      </c>
      <c r="W1609">
        <f t="shared" si="482"/>
        <v>261.64999999999998</v>
      </c>
      <c r="X1609" s="5">
        <f t="shared" si="483"/>
        <v>267.55</v>
      </c>
      <c r="Y1609">
        <f t="shared" si="484"/>
        <v>267.7</v>
      </c>
      <c r="Z1609">
        <f t="shared" si="485"/>
        <v>205.15</v>
      </c>
      <c r="AA1609">
        <f t="shared" si="486"/>
        <v>221.15</v>
      </c>
      <c r="AB1609">
        <f>IF(Z1609/X1609&lt;'model parameter'!$B$2,'model parameter'!$B$2,IF(Y1609/X1609&gt;'model parameter'!$B$1,'model parameter'!$B$1,AA1609/X1609))</f>
        <v>0.82657447206129697</v>
      </c>
      <c r="AC1609">
        <f t="shared" si="496"/>
        <v>235850.99293526451</v>
      </c>
      <c r="AD1609">
        <f t="shared" si="494"/>
        <v>26.32797772199341</v>
      </c>
      <c r="AF1609">
        <f t="shared" si="493"/>
        <v>0.76677256587553733</v>
      </c>
      <c r="AG1609">
        <f t="shared" si="487"/>
        <v>1.0005606428704914</v>
      </c>
      <c r="AH1609" s="14">
        <f t="shared" si="488"/>
        <v>20126.875525709926</v>
      </c>
      <c r="AI1609">
        <f t="shared" si="489"/>
        <v>16526.976388861302</v>
      </c>
      <c r="AJ1609" s="14">
        <f t="shared" si="490"/>
        <v>-3599.899136848624</v>
      </c>
      <c r="AK1609" s="14">
        <f t="shared" si="495"/>
        <v>252391.80181365751</v>
      </c>
      <c r="AL1609">
        <f t="shared" si="491"/>
        <v>0.82113969293196354</v>
      </c>
      <c r="AM1609">
        <f t="shared" si="497"/>
        <v>1.0615606796476036</v>
      </c>
      <c r="AN1609" s="15">
        <f t="shared" si="492"/>
        <v>0</v>
      </c>
    </row>
    <row r="1610" spans="1:40" s="4" customFormat="1" x14ac:dyDescent="0.25">
      <c r="A1610" s="3">
        <v>41963</v>
      </c>
      <c r="B1610" s="3">
        <v>41970</v>
      </c>
      <c r="C1610" s="4" t="s">
        <v>15</v>
      </c>
      <c r="D1610" s="4">
        <v>8200</v>
      </c>
      <c r="E1610" s="4">
        <v>7.45</v>
      </c>
      <c r="F1610" s="4">
        <v>11.25</v>
      </c>
      <c r="G1610" s="4">
        <v>5.05</v>
      </c>
      <c r="H1610" s="4">
        <v>5.55</v>
      </c>
      <c r="I1610" s="4" t="s">
        <v>16</v>
      </c>
      <c r="J1610" s="4">
        <v>220.7</v>
      </c>
      <c r="K1610" s="4">
        <v>229.3</v>
      </c>
      <c r="L1610" s="4">
        <v>178.3</v>
      </c>
      <c r="M1610" s="4">
        <v>222.15</v>
      </c>
      <c r="N1610" s="4">
        <v>8401.9</v>
      </c>
      <c r="O1610" s="4">
        <v>215.05</v>
      </c>
      <c r="P1610">
        <f>VLOOKUP($A1610,Sheet2!$A:$E,2,0)</f>
        <v>8406.5</v>
      </c>
      <c r="Q1610">
        <f>VLOOKUP($A1610,Sheet2!$A:$E,3,0)</f>
        <v>8410.85</v>
      </c>
      <c r="R1610">
        <f>VLOOKUP($A1610,Sheet2!$A:$E,4,0)</f>
        <v>8353.15</v>
      </c>
      <c r="S1610">
        <f>VLOOKUP($A1610,Sheet2!$A:$E,5,0)</f>
        <v>8401.9</v>
      </c>
      <c r="T1610">
        <f t="shared" si="479"/>
        <v>18.449999999998909</v>
      </c>
      <c r="U1610">
        <f t="shared" si="480"/>
        <v>11.25</v>
      </c>
      <c r="V1610">
        <f t="shared" si="481"/>
        <v>178.3</v>
      </c>
      <c r="W1610">
        <f t="shared" si="482"/>
        <v>215.89999999999964</v>
      </c>
      <c r="X1610" s="5">
        <f t="shared" si="483"/>
        <v>228.14999999999998</v>
      </c>
      <c r="Y1610">
        <f t="shared" si="484"/>
        <v>247.74999999999892</v>
      </c>
      <c r="Z1610">
        <f t="shared" si="485"/>
        <v>189.55</v>
      </c>
      <c r="AA1610">
        <f t="shared" si="486"/>
        <v>227.70000000000002</v>
      </c>
      <c r="AB1610">
        <f>IF(Z1610/X1610&lt;'model parameter'!$B$2,'model parameter'!$B$2,IF(Y1610/X1610&gt;'model parameter'!$B$1,'model parameter'!$B$1,AA1610/X1610))</f>
        <v>0.99802761341222901</v>
      </c>
      <c r="AC1610">
        <f t="shared" si="496"/>
        <v>235385.80360008654</v>
      </c>
      <c r="AD1610">
        <f t="shared" si="494"/>
        <v>26.32600533540564</v>
      </c>
      <c r="AF1610">
        <f t="shared" si="493"/>
        <v>0.83081306158229251</v>
      </c>
      <c r="AG1610">
        <f t="shared" si="487"/>
        <v>1.0859083936006966</v>
      </c>
      <c r="AH1610" s="14">
        <f t="shared" si="488"/>
        <v>17169.898592354024</v>
      </c>
      <c r="AI1610">
        <f t="shared" si="489"/>
        <v>17017.868765817399</v>
      </c>
      <c r="AJ1610" s="14">
        <f t="shared" si="490"/>
        <v>-152.02982653662548</v>
      </c>
      <c r="AK1610" s="14">
        <f t="shared" si="495"/>
        <v>252239.77198712088</v>
      </c>
      <c r="AL1610">
        <f t="shared" si="491"/>
        <v>0.99114556060311698</v>
      </c>
      <c r="AM1610">
        <f t="shared" si="497"/>
        <v>1.0521611549435499</v>
      </c>
      <c r="AN1610" s="15">
        <f t="shared" si="492"/>
        <v>0</v>
      </c>
    </row>
    <row r="1611" spans="1:40" s="4" customFormat="1" x14ac:dyDescent="0.25">
      <c r="A1611" s="3">
        <v>41964</v>
      </c>
      <c r="B1611" s="3">
        <v>41970</v>
      </c>
      <c r="C1611" s="4" t="s">
        <v>15</v>
      </c>
      <c r="D1611" s="4">
        <v>8200</v>
      </c>
      <c r="E1611" s="4">
        <v>4.2</v>
      </c>
      <c r="F1611" s="4">
        <v>6</v>
      </c>
      <c r="G1611" s="4">
        <v>3.2</v>
      </c>
      <c r="H1611" s="4">
        <v>3.9</v>
      </c>
      <c r="I1611" s="4" t="s">
        <v>16</v>
      </c>
      <c r="J1611" s="4">
        <v>218.3</v>
      </c>
      <c r="K1611" s="4">
        <v>310.10000000000002</v>
      </c>
      <c r="L1611" s="4">
        <v>214.25</v>
      </c>
      <c r="M1611" s="4">
        <v>291.39999999999998</v>
      </c>
      <c r="N1611" s="4">
        <v>8477.35</v>
      </c>
      <c r="O1611" s="4">
        <v>215.05</v>
      </c>
      <c r="P1611">
        <f>VLOOKUP($A1611,Sheet2!$A:$E,2,0)</f>
        <v>8408.2000000000007</v>
      </c>
      <c r="Q1611">
        <f>VLOOKUP($A1611,Sheet2!$A:$E,3,0)</f>
        <v>8489.7999999999993</v>
      </c>
      <c r="R1611">
        <f>VLOOKUP($A1611,Sheet2!$A:$E,4,0)</f>
        <v>8398.6</v>
      </c>
      <c r="S1611">
        <f>VLOOKUP($A1611,Sheet2!$A:$E,5,0)</f>
        <v>8477.35</v>
      </c>
      <c r="T1611">
        <f t="shared" si="479"/>
        <v>20.300000000001091</v>
      </c>
      <c r="U1611">
        <f t="shared" si="480"/>
        <v>6</v>
      </c>
      <c r="V1611">
        <f t="shared" si="481"/>
        <v>214.25</v>
      </c>
      <c r="W1611">
        <f t="shared" si="482"/>
        <v>293</v>
      </c>
      <c r="X1611" s="5">
        <f t="shared" si="483"/>
        <v>222.5</v>
      </c>
      <c r="Y1611">
        <f t="shared" si="484"/>
        <v>330.40000000000111</v>
      </c>
      <c r="Z1611">
        <f t="shared" si="485"/>
        <v>220.25</v>
      </c>
      <c r="AA1611">
        <f t="shared" si="486"/>
        <v>295.29999999999995</v>
      </c>
      <c r="AB1611">
        <f>IF(Z1611/X1611&lt;'model parameter'!$B$2,'model parameter'!$B$2,IF(Y1611/X1611&gt;'model parameter'!$B$1,'model parameter'!$B$1,AA1611/X1611))</f>
        <v>1.1100000000000001</v>
      </c>
      <c r="AC1611">
        <f t="shared" si="496"/>
        <v>261278.24199609607</v>
      </c>
      <c r="AD1611">
        <f t="shared" si="494"/>
        <v>26.436005335405639</v>
      </c>
      <c r="AF1611">
        <f t="shared" si="493"/>
        <v>0.98988764044943822</v>
      </c>
      <c r="AG1611">
        <f t="shared" si="487"/>
        <v>1.484943820224724</v>
      </c>
      <c r="AH1611" s="14">
        <f t="shared" si="488"/>
        <v>16745.86509810375</v>
      </c>
      <c r="AI1611">
        <f t="shared" si="489"/>
        <v>18462.441371287448</v>
      </c>
      <c r="AJ1611" s="14">
        <f t="shared" si="490"/>
        <v>1716.5762731836985</v>
      </c>
      <c r="AK1611" s="14">
        <f t="shared" si="495"/>
        <v>253956.34826030457</v>
      </c>
      <c r="AL1611">
        <f t="shared" si="491"/>
        <v>1.1025074705383886</v>
      </c>
      <c r="AM1611">
        <f t="shared" si="497"/>
        <v>1.1600155335355629</v>
      </c>
      <c r="AN1611" s="15">
        <f t="shared" si="492"/>
        <v>0</v>
      </c>
    </row>
    <row r="1612" spans="1:40" s="4" customFormat="1" x14ac:dyDescent="0.25">
      <c r="A1612" s="3">
        <v>41967</v>
      </c>
      <c r="B1612" s="3">
        <v>41970</v>
      </c>
      <c r="C1612" s="4" t="s">
        <v>15</v>
      </c>
      <c r="D1612" s="4">
        <v>8200</v>
      </c>
      <c r="E1612" s="4">
        <v>3.1</v>
      </c>
      <c r="F1612" s="4">
        <v>3.75</v>
      </c>
      <c r="G1612" s="4">
        <v>2.1</v>
      </c>
      <c r="H1612" s="4">
        <v>2.2000000000000002</v>
      </c>
      <c r="I1612" s="4" t="s">
        <v>16</v>
      </c>
      <c r="J1612" s="4">
        <v>323.05</v>
      </c>
      <c r="K1612" s="4">
        <v>336.9</v>
      </c>
      <c r="L1612" s="4">
        <v>305</v>
      </c>
      <c r="M1612" s="4">
        <v>334.25</v>
      </c>
      <c r="N1612" s="4">
        <v>8530.15</v>
      </c>
      <c r="O1612" s="4">
        <v>215.05</v>
      </c>
      <c r="P1612">
        <f>VLOOKUP($A1612,Sheet2!$A:$E,2,0)</f>
        <v>8490.9500000000007</v>
      </c>
      <c r="Q1612">
        <f>VLOOKUP($A1612,Sheet2!$A:$E,3,0)</f>
        <v>8534.65</v>
      </c>
      <c r="R1612">
        <f>VLOOKUP($A1612,Sheet2!$A:$E,4,0)</f>
        <v>8490.7999999999993</v>
      </c>
      <c r="S1612">
        <f>VLOOKUP($A1612,Sheet2!$A:$E,5,0)</f>
        <v>8530.15</v>
      </c>
      <c r="T1612">
        <f t="shared" si="479"/>
        <v>2.25</v>
      </c>
      <c r="U1612">
        <f t="shared" si="480"/>
        <v>3.75</v>
      </c>
      <c r="V1612">
        <f t="shared" si="481"/>
        <v>305</v>
      </c>
      <c r="W1612">
        <f t="shared" si="482"/>
        <v>336.75</v>
      </c>
      <c r="X1612" s="5">
        <f t="shared" si="483"/>
        <v>326.15000000000003</v>
      </c>
      <c r="Y1612">
        <f t="shared" si="484"/>
        <v>339.15</v>
      </c>
      <c r="Z1612">
        <f t="shared" si="485"/>
        <v>308.75</v>
      </c>
      <c r="AA1612">
        <f t="shared" si="486"/>
        <v>336.45</v>
      </c>
      <c r="AB1612">
        <f>IF(Z1612/X1612&lt;'model parameter'!$B$2,'model parameter'!$B$2,IF(Y1612/X1612&gt;'model parameter'!$B$1,'model parameter'!$B$1,AA1612/X1612))</f>
        <v>1.0315805610915221</v>
      </c>
      <c r="AC1612">
        <f t="shared" si="496"/>
        <v>269529.55547933927</v>
      </c>
      <c r="AD1612">
        <f t="shared" si="494"/>
        <v>26.467585896497162</v>
      </c>
      <c r="AF1612">
        <f t="shared" si="493"/>
        <v>0.94665031427257385</v>
      </c>
      <c r="AG1612">
        <f t="shared" si="487"/>
        <v>1.0398589606009503</v>
      </c>
      <c r="AH1612" s="14">
        <f t="shared" si="488"/>
        <v>24524.815837757029</v>
      </c>
      <c r="AI1612">
        <f t="shared" si="489"/>
        <v>25168.181131309895</v>
      </c>
      <c r="AJ1612" s="14">
        <f t="shared" si="490"/>
        <v>643.36529355286621</v>
      </c>
      <c r="AK1612" s="14">
        <f t="shared" si="495"/>
        <v>254599.71355385744</v>
      </c>
      <c r="AL1612">
        <f t="shared" si="491"/>
        <v>1.0262332364821423</v>
      </c>
      <c r="AM1612">
        <f t="shared" si="497"/>
        <v>1.1904464953497598</v>
      </c>
      <c r="AN1612" s="15">
        <f t="shared" si="492"/>
        <v>0</v>
      </c>
    </row>
    <row r="1613" spans="1:40" s="4" customFormat="1" x14ac:dyDescent="0.25">
      <c r="A1613" s="3">
        <v>41968</v>
      </c>
      <c r="B1613" s="3">
        <v>41970</v>
      </c>
      <c r="C1613" s="4" t="s">
        <v>15</v>
      </c>
      <c r="D1613" s="4">
        <v>8200</v>
      </c>
      <c r="E1613" s="4">
        <v>1.85</v>
      </c>
      <c r="F1613" s="4">
        <v>2.5499999999999998</v>
      </c>
      <c r="G1613" s="4">
        <v>1.45</v>
      </c>
      <c r="H1613" s="4">
        <v>1.7</v>
      </c>
      <c r="I1613" s="4" t="s">
        <v>16</v>
      </c>
      <c r="J1613" s="4">
        <v>323.8</v>
      </c>
      <c r="K1613" s="4">
        <v>326.10000000000002</v>
      </c>
      <c r="L1613" s="4">
        <v>236.9</v>
      </c>
      <c r="M1613" s="4">
        <v>260.95</v>
      </c>
      <c r="N1613" s="4">
        <v>8463.1</v>
      </c>
      <c r="O1613" s="4">
        <v>215.05</v>
      </c>
      <c r="P1613">
        <f>VLOOKUP($A1613,Sheet2!$A:$E,2,0)</f>
        <v>8530.7999999999993</v>
      </c>
      <c r="Q1613">
        <f>VLOOKUP($A1613,Sheet2!$A:$E,3,0)</f>
        <v>8535.35</v>
      </c>
      <c r="R1613">
        <f>VLOOKUP($A1613,Sheet2!$A:$E,4,0)</f>
        <v>8429.4500000000007</v>
      </c>
      <c r="S1613">
        <f>VLOOKUP($A1613,Sheet2!$A:$E,5,0)</f>
        <v>8463.1</v>
      </c>
      <c r="T1613">
        <f t="shared" si="479"/>
        <v>1.45</v>
      </c>
      <c r="U1613">
        <f t="shared" si="480"/>
        <v>2.5499999999999998</v>
      </c>
      <c r="V1613">
        <f t="shared" si="481"/>
        <v>236.9</v>
      </c>
      <c r="W1613">
        <f t="shared" si="482"/>
        <v>326.10000000000002</v>
      </c>
      <c r="X1613" s="5">
        <f t="shared" si="483"/>
        <v>325.65000000000003</v>
      </c>
      <c r="Y1613">
        <f t="shared" si="484"/>
        <v>327.55</v>
      </c>
      <c r="Z1613">
        <f t="shared" si="485"/>
        <v>239.45000000000002</v>
      </c>
      <c r="AA1613">
        <f t="shared" si="486"/>
        <v>262.64999999999998</v>
      </c>
      <c r="AB1613">
        <f>IF(Z1613/X1613&lt;'model parameter'!$B$2,'model parameter'!$B$2,IF(Y1613/X1613&gt;'model parameter'!$B$1,'model parameter'!$B$1,AA1613/X1613))</f>
        <v>0.80654076462459678</v>
      </c>
      <c r="AC1613">
        <f t="shared" si="496"/>
        <v>217386.57376523397</v>
      </c>
      <c r="AD1613">
        <f t="shared" si="494"/>
        <v>26.274126661121759</v>
      </c>
      <c r="AF1613">
        <f t="shared" si="493"/>
        <v>0.73529863350222624</v>
      </c>
      <c r="AG1613">
        <f t="shared" si="487"/>
        <v>1.0058344848764009</v>
      </c>
      <c r="AH1613" s="14">
        <f t="shared" si="488"/>
        <v>24487.29074977028</v>
      </c>
      <c r="AI1613">
        <f t="shared" si="489"/>
        <v>19637.210532934299</v>
      </c>
      <c r="AJ1613" s="14">
        <f t="shared" si="490"/>
        <v>-4850.0802168359805</v>
      </c>
      <c r="AK1613" s="14">
        <f t="shared" si="495"/>
        <v>249749.63333702146</v>
      </c>
      <c r="AL1613">
        <f t="shared" si="491"/>
        <v>0.80193479685450786</v>
      </c>
      <c r="AM1613">
        <f t="shared" si="497"/>
        <v>0.95466046841447039</v>
      </c>
      <c r="AN1613" s="15">
        <f t="shared" si="492"/>
        <v>0</v>
      </c>
    </row>
    <row r="1614" spans="1:40" s="4" customFormat="1" x14ac:dyDescent="0.25">
      <c r="A1614" s="3">
        <v>41969</v>
      </c>
      <c r="B1614" s="3">
        <v>41970</v>
      </c>
      <c r="C1614" s="4" t="s">
        <v>15</v>
      </c>
      <c r="D1614" s="4">
        <v>8200</v>
      </c>
      <c r="E1614" s="4">
        <v>1.65</v>
      </c>
      <c r="F1614" s="4">
        <v>1.65</v>
      </c>
      <c r="G1614" s="4">
        <v>0.75</v>
      </c>
      <c r="H1614" s="4">
        <v>0.9</v>
      </c>
      <c r="I1614" s="4" t="s">
        <v>16</v>
      </c>
      <c r="J1614" s="4">
        <v>259.75</v>
      </c>
      <c r="K1614" s="4">
        <v>307.39999999999998</v>
      </c>
      <c r="L1614" s="4">
        <v>240.9</v>
      </c>
      <c r="M1614" s="4">
        <v>275</v>
      </c>
      <c r="N1614" s="4">
        <v>8475.75</v>
      </c>
      <c r="O1614" s="4">
        <v>215.05</v>
      </c>
      <c r="P1614">
        <f>VLOOKUP($A1614,Sheet2!$A:$E,2,0)</f>
        <v>8450.2999999999993</v>
      </c>
      <c r="Q1614">
        <f>VLOOKUP($A1614,Sheet2!$A:$E,3,0)</f>
        <v>8500.2999999999993</v>
      </c>
      <c r="R1614">
        <f>VLOOKUP($A1614,Sheet2!$A:$E,4,0)</f>
        <v>8438.65</v>
      </c>
      <c r="S1614">
        <f>VLOOKUP($A1614,Sheet2!$A:$E,5,0)</f>
        <v>8475.75</v>
      </c>
      <c r="T1614">
        <f t="shared" si="479"/>
        <v>7.1000000000003638</v>
      </c>
      <c r="U1614">
        <f t="shared" si="480"/>
        <v>1.65</v>
      </c>
      <c r="V1614">
        <f t="shared" si="481"/>
        <v>240.9</v>
      </c>
      <c r="W1614">
        <f t="shared" si="482"/>
        <v>301.04999999999927</v>
      </c>
      <c r="X1614" s="5">
        <f t="shared" si="483"/>
        <v>261.39999999999998</v>
      </c>
      <c r="Y1614">
        <f t="shared" si="484"/>
        <v>314.50000000000034</v>
      </c>
      <c r="Z1614">
        <f t="shared" si="485"/>
        <v>242.55</v>
      </c>
      <c r="AA1614">
        <f t="shared" si="486"/>
        <v>275.89999999999998</v>
      </c>
      <c r="AB1614">
        <f>IF(Z1614/X1614&lt;'model parameter'!$B$2,'model parameter'!$B$2,IF(Y1614/X1614&gt;'model parameter'!$B$1,'model parameter'!$B$1,AA1614/X1614))</f>
        <v>1.1100000000000001</v>
      </c>
      <c r="AC1614">
        <f t="shared" si="496"/>
        <v>241299.09687940974</v>
      </c>
      <c r="AD1614">
        <f t="shared" si="494"/>
        <v>26.384126661121758</v>
      </c>
      <c r="AF1614">
        <f t="shared" si="493"/>
        <v>0.92788829380260152</v>
      </c>
      <c r="AG1614">
        <f t="shared" si="487"/>
        <v>1.2031369548584558</v>
      </c>
      <c r="AH1614" s="14">
        <f t="shared" si="488"/>
        <v>19665.316943472899</v>
      </c>
      <c r="AI1614">
        <f t="shared" si="489"/>
        <v>21698.508843743544</v>
      </c>
      <c r="AJ1614" s="14">
        <f t="shared" si="490"/>
        <v>2033.1919002706454</v>
      </c>
      <c r="AK1614" s="14">
        <f t="shared" si="495"/>
        <v>251782.8252372921</v>
      </c>
      <c r="AL1614">
        <f t="shared" si="491"/>
        <v>1.1033897346335666</v>
      </c>
      <c r="AM1614">
        <f t="shared" si="497"/>
        <v>1.0533625609089989</v>
      </c>
      <c r="AN1614" s="15">
        <f t="shared" si="492"/>
        <v>0</v>
      </c>
    </row>
    <row r="1615" spans="1:40" s="4" customFormat="1" x14ac:dyDescent="0.25">
      <c r="A1615" s="3">
        <v>41970</v>
      </c>
      <c r="B1615" s="3">
        <v>41970</v>
      </c>
      <c r="C1615" s="4" t="s">
        <v>15</v>
      </c>
      <c r="D1615" s="4">
        <v>8200</v>
      </c>
      <c r="E1615" s="4">
        <v>0.1</v>
      </c>
      <c r="F1615" s="4">
        <v>0.15</v>
      </c>
      <c r="G1615" s="4">
        <v>0.05</v>
      </c>
      <c r="H1615" s="4">
        <v>0.05</v>
      </c>
      <c r="I1615" s="4" t="s">
        <v>16</v>
      </c>
      <c r="J1615" s="4">
        <v>280.7</v>
      </c>
      <c r="K1615" s="4">
        <v>298.2</v>
      </c>
      <c r="L1615" s="4">
        <v>253.95</v>
      </c>
      <c r="M1615" s="4">
        <v>289.25</v>
      </c>
      <c r="N1615" s="4">
        <v>8494.2000000000007</v>
      </c>
      <c r="O1615" s="4">
        <v>215.05</v>
      </c>
      <c r="P1615">
        <f>VLOOKUP($A1615,Sheet2!$A:$E,2,0)</f>
        <v>8477.7999999999993</v>
      </c>
      <c r="Q1615">
        <f>VLOOKUP($A1615,Sheet2!$A:$E,3,0)</f>
        <v>8506.75</v>
      </c>
      <c r="R1615">
        <f>VLOOKUP($A1615,Sheet2!$A:$E,4,0)</f>
        <v>8456.35</v>
      </c>
      <c r="S1615">
        <f>VLOOKUP($A1615,Sheet2!$A:$E,5,0)</f>
        <v>8494.2000000000007</v>
      </c>
      <c r="T1615">
        <f t="shared" si="479"/>
        <v>0.05</v>
      </c>
      <c r="U1615">
        <f t="shared" si="480"/>
        <v>0</v>
      </c>
      <c r="V1615">
        <f t="shared" si="481"/>
        <v>256.5</v>
      </c>
      <c r="W1615">
        <f t="shared" si="482"/>
        <v>298.2</v>
      </c>
      <c r="X1615" s="5">
        <f t="shared" si="483"/>
        <v>280.8</v>
      </c>
      <c r="Y1615">
        <f t="shared" si="484"/>
        <v>298.25</v>
      </c>
      <c r="Z1615">
        <f t="shared" si="485"/>
        <v>253.95</v>
      </c>
      <c r="AA1615">
        <f t="shared" si="486"/>
        <v>289.3</v>
      </c>
      <c r="AB1615">
        <f>IF(Z1615/X1615&lt;'model parameter'!$B$2,'model parameter'!$B$2,IF(Y1615/X1615&gt;'model parameter'!$B$1,'model parameter'!$B$1,AA1615/X1615))</f>
        <v>1.0302706552706553</v>
      </c>
      <c r="AC1615">
        <f t="shared" si="496"/>
        <v>248603.37865816682</v>
      </c>
      <c r="AD1615">
        <f t="shared" si="494"/>
        <v>26.414397316392414</v>
      </c>
      <c r="AF1615">
        <f t="shared" si="493"/>
        <v>0.90438034188034178</v>
      </c>
      <c r="AG1615">
        <f t="shared" si="487"/>
        <v>1.0621438746438745</v>
      </c>
      <c r="AH1615" s="14">
        <f t="shared" si="488"/>
        <v>21121.290357358797</v>
      </c>
      <c r="AI1615">
        <f t="shared" si="489"/>
        <v>21634.505471236596</v>
      </c>
      <c r="AJ1615" s="14">
        <f t="shared" si="490"/>
        <v>513.21511387779901</v>
      </c>
      <c r="AK1615" s="14">
        <f t="shared" si="495"/>
        <v>252296.04035116988</v>
      </c>
      <c r="AL1615">
        <f t="shared" si="491"/>
        <v>1.0242984734926004</v>
      </c>
      <c r="AM1615">
        <f t="shared" si="497"/>
        <v>1.078957663173344</v>
      </c>
      <c r="AN1615" s="15">
        <f t="shared" si="492"/>
        <v>0</v>
      </c>
    </row>
    <row r="1616" spans="1:40" x14ac:dyDescent="0.25">
      <c r="A1616" s="2">
        <v>41971</v>
      </c>
      <c r="B1616" s="2">
        <v>41997</v>
      </c>
      <c r="C1616" t="s">
        <v>15</v>
      </c>
      <c r="D1616">
        <v>8600</v>
      </c>
      <c r="E1616">
        <v>111.55</v>
      </c>
      <c r="F1616">
        <v>111.55</v>
      </c>
      <c r="G1616">
        <v>78.150000000000006</v>
      </c>
      <c r="H1616">
        <v>88.25</v>
      </c>
      <c r="I1616" t="s">
        <v>16</v>
      </c>
      <c r="J1616">
        <v>92.1</v>
      </c>
      <c r="K1616">
        <v>142.85</v>
      </c>
      <c r="L1616">
        <v>92.1</v>
      </c>
      <c r="M1616">
        <v>125.4</v>
      </c>
      <c r="N1616">
        <v>8588.25</v>
      </c>
      <c r="O1616">
        <v>203.65</v>
      </c>
      <c r="P1616">
        <f>VLOOKUP($A1616,Sheet2!$A:$E,2,0)</f>
        <v>8516.7999999999993</v>
      </c>
      <c r="Q1616">
        <f>VLOOKUP($A1616,Sheet2!$A:$E,3,0)</f>
        <v>8617</v>
      </c>
      <c r="R1616">
        <f>VLOOKUP($A1616,Sheet2!$A:$E,4,0)</f>
        <v>8516.25</v>
      </c>
      <c r="S1616">
        <f>VLOOKUP($A1616,Sheet2!$A:$E,5,0)</f>
        <v>8588.25</v>
      </c>
      <c r="T1616">
        <f t="shared" si="479"/>
        <v>125.85000000000036</v>
      </c>
      <c r="U1616">
        <f t="shared" si="480"/>
        <v>111.55</v>
      </c>
      <c r="V1616">
        <f t="shared" si="481"/>
        <v>92.1</v>
      </c>
      <c r="W1616">
        <f t="shared" si="482"/>
        <v>95.149999999999636</v>
      </c>
      <c r="X1616" s="5">
        <f t="shared" si="483"/>
        <v>203.64999999999998</v>
      </c>
      <c r="Y1616">
        <f t="shared" si="484"/>
        <v>268.70000000000039</v>
      </c>
      <c r="Z1616">
        <f t="shared" si="485"/>
        <v>173.29999999999964</v>
      </c>
      <c r="AA1616">
        <f t="shared" si="486"/>
        <v>213.65</v>
      </c>
      <c r="AB1616">
        <f>IF(Z1616/X1616&lt;'model parameter'!$B$2,'model parameter'!$B$2,IF(Y1616/X1616&gt;'model parameter'!$B$1,'model parameter'!$B$1,AA1616/X1616))</f>
        <v>1.1100000000000001</v>
      </c>
      <c r="AC1616">
        <f t="shared" si="496"/>
        <v>275949.75031056523</v>
      </c>
      <c r="AD1616">
        <f t="shared" si="494"/>
        <v>26.524397316392413</v>
      </c>
      <c r="AF1616">
        <f t="shared" si="493"/>
        <v>0.85096980112938703</v>
      </c>
      <c r="AG1616">
        <f t="shared" si="487"/>
        <v>1.3194205745151015</v>
      </c>
      <c r="AH1616" s="14">
        <f t="shared" si="488"/>
        <v>15331.169281003273</v>
      </c>
      <c r="AI1616">
        <f t="shared" si="489"/>
        <v>16894.321272166693</v>
      </c>
      <c r="AJ1616" s="14">
        <f t="shared" si="490"/>
        <v>1563.1519911634205</v>
      </c>
      <c r="AK1616" s="14">
        <f t="shared" si="495"/>
        <v>253859.19234233329</v>
      </c>
      <c r="AL1616">
        <f t="shared" si="491"/>
        <v>1.1019590849538339</v>
      </c>
      <c r="AM1616">
        <f t="shared" si="497"/>
        <v>1.1889671992144251</v>
      </c>
      <c r="AN1616" s="15">
        <f t="shared" si="492"/>
        <v>1</v>
      </c>
    </row>
    <row r="1617" spans="1:40" x14ac:dyDescent="0.25">
      <c r="A1617" s="2">
        <v>41974</v>
      </c>
      <c r="B1617" s="2">
        <v>41997</v>
      </c>
      <c r="C1617" t="s">
        <v>15</v>
      </c>
      <c r="D1617">
        <v>8600</v>
      </c>
      <c r="E1617">
        <v>85</v>
      </c>
      <c r="F1617">
        <v>109</v>
      </c>
      <c r="G1617">
        <v>81.349999999999994</v>
      </c>
      <c r="H1617">
        <v>105.6</v>
      </c>
      <c r="I1617" t="s">
        <v>16</v>
      </c>
      <c r="J1617">
        <v>122.2</v>
      </c>
      <c r="K1617">
        <v>137</v>
      </c>
      <c r="L1617">
        <v>98</v>
      </c>
      <c r="M1617">
        <v>101.85</v>
      </c>
      <c r="N1617">
        <v>8555.9</v>
      </c>
      <c r="O1617">
        <v>203.65</v>
      </c>
      <c r="P1617">
        <f>VLOOKUP($A1617,Sheet2!$A:$E,2,0)</f>
        <v>8605.1</v>
      </c>
      <c r="Q1617">
        <f>VLOOKUP($A1617,Sheet2!$A:$E,3,0)</f>
        <v>8623</v>
      </c>
      <c r="R1617">
        <f>VLOOKUP($A1617,Sheet2!$A:$E,4,0)</f>
        <v>8545.15</v>
      </c>
      <c r="S1617">
        <f>VLOOKUP($A1617,Sheet2!$A:$E,5,0)</f>
        <v>8555.9</v>
      </c>
      <c r="T1617">
        <f t="shared" si="479"/>
        <v>114</v>
      </c>
      <c r="U1617">
        <f t="shared" si="480"/>
        <v>109</v>
      </c>
      <c r="V1617">
        <f t="shared" si="481"/>
        <v>98</v>
      </c>
      <c r="W1617">
        <f t="shared" si="482"/>
        <v>104.35000000000036</v>
      </c>
      <c r="X1617" s="5">
        <f t="shared" si="483"/>
        <v>207.2</v>
      </c>
      <c r="Y1617">
        <f t="shared" si="484"/>
        <v>251</v>
      </c>
      <c r="Z1617">
        <f t="shared" si="485"/>
        <v>185.70000000000036</v>
      </c>
      <c r="AA1617">
        <f t="shared" si="486"/>
        <v>207.45</v>
      </c>
      <c r="AB1617">
        <f>IF(Z1617/X1617&lt;'model parameter'!$B$2,'model parameter'!$B$2,IF(Y1617/X1617&gt;'model parameter'!$B$1,'model parameter'!$B$1,AA1617/X1617))</f>
        <v>1.1100000000000001</v>
      </c>
      <c r="AC1617">
        <f t="shared" si="496"/>
        <v>306304.22284472745</v>
      </c>
      <c r="AD1617">
        <f t="shared" si="494"/>
        <v>26.634397316392413</v>
      </c>
      <c r="AF1617">
        <f t="shared" si="493"/>
        <v>0.89623552123552297</v>
      </c>
      <c r="AG1617">
        <f t="shared" si="487"/>
        <v>1.2113899613899615</v>
      </c>
      <c r="AH1617" s="14">
        <f t="shared" si="488"/>
        <v>15597.597405709199</v>
      </c>
      <c r="AI1617">
        <f t="shared" si="489"/>
        <v>17189.643625051503</v>
      </c>
      <c r="AJ1617" s="14">
        <f t="shared" si="490"/>
        <v>1592.0462193423045</v>
      </c>
      <c r="AK1617" s="14">
        <f t="shared" si="495"/>
        <v>255451.23856167559</v>
      </c>
      <c r="AL1617">
        <f t="shared" si="491"/>
        <v>1.1020699648754599</v>
      </c>
      <c r="AM1617">
        <f t="shared" si="497"/>
        <v>1.3103250394763155</v>
      </c>
      <c r="AN1617" s="15">
        <f t="shared" si="492"/>
        <v>1</v>
      </c>
    </row>
    <row r="1618" spans="1:40" x14ac:dyDescent="0.25">
      <c r="A1618" s="2">
        <v>41975</v>
      </c>
      <c r="B1618" s="2">
        <v>41997</v>
      </c>
      <c r="C1618" t="s">
        <v>15</v>
      </c>
      <c r="D1618">
        <v>8600</v>
      </c>
      <c r="E1618">
        <v>109.9</v>
      </c>
      <c r="F1618">
        <v>129</v>
      </c>
      <c r="G1618">
        <v>94.2</v>
      </c>
      <c r="H1618">
        <v>103</v>
      </c>
      <c r="I1618" t="s">
        <v>16</v>
      </c>
      <c r="J1618">
        <v>92.2</v>
      </c>
      <c r="K1618">
        <v>98</v>
      </c>
      <c r="L1618">
        <v>73.599999999999994</v>
      </c>
      <c r="M1618">
        <v>80.25</v>
      </c>
      <c r="N1618">
        <v>8524.7000000000007</v>
      </c>
      <c r="O1618">
        <v>203.65</v>
      </c>
      <c r="P1618">
        <f>VLOOKUP($A1618,Sheet2!$A:$E,2,0)</f>
        <v>8535.4500000000007</v>
      </c>
      <c r="Q1618">
        <f>VLOOKUP($A1618,Sheet2!$A:$E,3,0)</f>
        <v>8560.2000000000007</v>
      </c>
      <c r="R1618">
        <f>VLOOKUP($A1618,Sheet2!$A:$E,4,0)</f>
        <v>8504.65</v>
      </c>
      <c r="S1618">
        <f>VLOOKUP($A1618,Sheet2!$A:$E,5,0)</f>
        <v>8524.7000000000007</v>
      </c>
      <c r="T1618">
        <f t="shared" si="479"/>
        <v>137.79999999999927</v>
      </c>
      <c r="U1618">
        <f t="shared" si="480"/>
        <v>129</v>
      </c>
      <c r="V1618">
        <f t="shared" si="481"/>
        <v>73.599999999999994</v>
      </c>
      <c r="W1618">
        <f t="shared" si="482"/>
        <v>54.400000000001455</v>
      </c>
      <c r="X1618" s="5">
        <f t="shared" si="483"/>
        <v>202.10000000000002</v>
      </c>
      <c r="Y1618">
        <f t="shared" si="484"/>
        <v>235.79999999999927</v>
      </c>
      <c r="Z1618">
        <f t="shared" si="485"/>
        <v>148.60000000000144</v>
      </c>
      <c r="AA1618">
        <f t="shared" si="486"/>
        <v>183.25</v>
      </c>
      <c r="AB1618">
        <f>IF(Z1618/X1618&lt;'model parameter'!$B$2,'model parameter'!$B$2,IF(Y1618/X1618&gt;'model parameter'!$B$1,'model parameter'!$B$1,AA1618/X1618))</f>
        <v>1.1100000000000001</v>
      </c>
      <c r="AC1618">
        <f t="shared" si="496"/>
        <v>339997.68735764752</v>
      </c>
      <c r="AD1618">
        <f t="shared" si="494"/>
        <v>26.744397316392412</v>
      </c>
      <c r="AF1618">
        <f t="shared" si="493"/>
        <v>0.73527956457200117</v>
      </c>
      <c r="AG1618">
        <f t="shared" si="487"/>
        <v>1.16674913409203</v>
      </c>
      <c r="AH1618" s="14">
        <f t="shared" si="488"/>
        <v>15214.841508244352</v>
      </c>
      <c r="AI1618">
        <f t="shared" si="489"/>
        <v>16765.377709639524</v>
      </c>
      <c r="AJ1618" s="14">
        <f t="shared" si="490"/>
        <v>1550.5362013951726</v>
      </c>
      <c r="AK1618" s="14">
        <f t="shared" si="495"/>
        <v>257001.77476307077</v>
      </c>
      <c r="AL1618">
        <f t="shared" si="491"/>
        <v>1.101909454696258</v>
      </c>
      <c r="AM1618">
        <f t="shared" si="497"/>
        <v>1.4438595497241995</v>
      </c>
      <c r="AN1618" s="15">
        <f t="shared" si="492"/>
        <v>1</v>
      </c>
    </row>
    <row r="1619" spans="1:40" x14ac:dyDescent="0.25">
      <c r="A1619" s="2">
        <v>41976</v>
      </c>
      <c r="B1619" s="2">
        <v>41997</v>
      </c>
      <c r="C1619" t="s">
        <v>15</v>
      </c>
      <c r="D1619">
        <v>8600</v>
      </c>
      <c r="E1619">
        <v>85.6</v>
      </c>
      <c r="F1619">
        <v>119.9</v>
      </c>
      <c r="G1619">
        <v>85.55</v>
      </c>
      <c r="H1619">
        <v>96.5</v>
      </c>
      <c r="I1619" t="s">
        <v>16</v>
      </c>
      <c r="J1619">
        <v>78</v>
      </c>
      <c r="K1619">
        <v>84.3</v>
      </c>
      <c r="L1619">
        <v>66.95</v>
      </c>
      <c r="M1619">
        <v>76.25</v>
      </c>
      <c r="N1619">
        <v>8537.65</v>
      </c>
      <c r="O1619">
        <v>203.65</v>
      </c>
      <c r="P1619">
        <f>VLOOKUP($A1619,Sheet2!$A:$E,2,0)</f>
        <v>8528.7000000000007</v>
      </c>
      <c r="Q1619">
        <f>VLOOKUP($A1619,Sheet2!$A:$E,3,0)</f>
        <v>8546.9500000000007</v>
      </c>
      <c r="R1619">
        <f>VLOOKUP($A1619,Sheet2!$A:$E,4,0)</f>
        <v>8508.35</v>
      </c>
      <c r="S1619">
        <f>VLOOKUP($A1619,Sheet2!$A:$E,5,0)</f>
        <v>8537.65</v>
      </c>
      <c r="T1619">
        <f t="shared" si="479"/>
        <v>137.34999999999854</v>
      </c>
      <c r="U1619">
        <f t="shared" si="480"/>
        <v>119.9</v>
      </c>
      <c r="V1619">
        <f t="shared" si="481"/>
        <v>66.95</v>
      </c>
      <c r="W1619">
        <f t="shared" si="482"/>
        <v>32.5</v>
      </c>
      <c r="X1619" s="5">
        <f t="shared" si="483"/>
        <v>163.6</v>
      </c>
      <c r="Y1619">
        <f t="shared" si="484"/>
        <v>221.64999999999856</v>
      </c>
      <c r="Z1619">
        <f t="shared" si="485"/>
        <v>118.05</v>
      </c>
      <c r="AA1619">
        <f t="shared" si="486"/>
        <v>172.75</v>
      </c>
      <c r="AB1619">
        <f>IF(Z1619/X1619&lt;'model parameter'!$B$2,'model parameter'!$B$2,IF(Y1619/X1619&gt;'model parameter'!$B$1,'model parameter'!$B$1,AA1619/X1619))</f>
        <v>1.1100000000000001</v>
      </c>
      <c r="AC1619">
        <f t="shared" si="496"/>
        <v>377397.43296698877</v>
      </c>
      <c r="AD1619">
        <f t="shared" si="494"/>
        <v>26.854397316392411</v>
      </c>
      <c r="AF1619">
        <f t="shared" si="493"/>
        <v>0.7215770171149144</v>
      </c>
      <c r="AG1619">
        <f t="shared" si="487"/>
        <v>1.3548288508557369</v>
      </c>
      <c r="AH1619" s="14">
        <f t="shared" si="488"/>
        <v>12325.4097332646</v>
      </c>
      <c r="AI1619">
        <f t="shared" si="489"/>
        <v>13562.585995254951</v>
      </c>
      <c r="AJ1619" s="14">
        <f t="shared" si="490"/>
        <v>1237.1762619903511</v>
      </c>
      <c r="AK1619" s="14">
        <f t="shared" si="495"/>
        <v>258238.95102506113</v>
      </c>
      <c r="AL1619">
        <f t="shared" si="491"/>
        <v>1.1003760758274332</v>
      </c>
      <c r="AM1619">
        <f t="shared" si="497"/>
        <v>1.5887885053714794</v>
      </c>
      <c r="AN1619" s="15">
        <f t="shared" si="492"/>
        <v>1</v>
      </c>
    </row>
    <row r="1620" spans="1:40" x14ac:dyDescent="0.25">
      <c r="A1620" s="2">
        <v>41977</v>
      </c>
      <c r="B1620" s="2">
        <v>41997</v>
      </c>
      <c r="C1620" t="s">
        <v>15</v>
      </c>
      <c r="D1620">
        <v>8600</v>
      </c>
      <c r="E1620">
        <v>90</v>
      </c>
      <c r="F1620">
        <v>106.2</v>
      </c>
      <c r="G1620">
        <v>72.349999999999994</v>
      </c>
      <c r="H1620">
        <v>80.650000000000006</v>
      </c>
      <c r="I1620" t="s">
        <v>16</v>
      </c>
      <c r="J1620">
        <v>84.9</v>
      </c>
      <c r="K1620">
        <v>98</v>
      </c>
      <c r="L1620">
        <v>68.25</v>
      </c>
      <c r="M1620">
        <v>88.1</v>
      </c>
      <c r="N1620">
        <v>8564.4</v>
      </c>
      <c r="O1620">
        <v>203.65</v>
      </c>
      <c r="P1620">
        <f>VLOOKUP($A1620,Sheet2!$A:$E,2,0)</f>
        <v>8582.4</v>
      </c>
      <c r="Q1620">
        <f>VLOOKUP($A1620,Sheet2!$A:$E,3,0)</f>
        <v>8626.9500000000007</v>
      </c>
      <c r="R1620">
        <f>VLOOKUP($A1620,Sheet2!$A:$E,4,0)</f>
        <v>8526.4</v>
      </c>
      <c r="S1620">
        <f>VLOOKUP($A1620,Sheet2!$A:$E,5,0)</f>
        <v>8564.4</v>
      </c>
      <c r="T1620">
        <f t="shared" si="479"/>
        <v>72.349999999999994</v>
      </c>
      <c r="U1620">
        <f t="shared" si="480"/>
        <v>106.2</v>
      </c>
      <c r="V1620">
        <f t="shared" si="481"/>
        <v>68.25</v>
      </c>
      <c r="W1620">
        <f t="shared" si="482"/>
        <v>98</v>
      </c>
      <c r="X1620" s="5">
        <f t="shared" si="483"/>
        <v>174.9</v>
      </c>
      <c r="Y1620">
        <f t="shared" si="484"/>
        <v>174.9</v>
      </c>
      <c r="Z1620">
        <f t="shared" si="485"/>
        <v>168.75</v>
      </c>
      <c r="AA1620">
        <f t="shared" si="486"/>
        <v>168.75</v>
      </c>
      <c r="AB1620">
        <f>IF(Z1620/X1620&lt;'model parameter'!$B$2,'model parameter'!$B$2,IF(Y1620/X1620&gt;'model parameter'!$B$1,'model parameter'!$B$1,AA1620/X1620))</f>
        <v>0.96483704974271012</v>
      </c>
      <c r="AC1620">
        <f t="shared" si="496"/>
        <v>364127.02580434165</v>
      </c>
      <c r="AD1620">
        <f t="shared" si="494"/>
        <v>26.81923436613512</v>
      </c>
      <c r="AF1620">
        <f t="shared" si="493"/>
        <v>0.96483704974271012</v>
      </c>
      <c r="AG1620">
        <f t="shared" si="487"/>
        <v>1</v>
      </c>
      <c r="AH1620" s="14">
        <f t="shared" si="488"/>
        <v>13173.47672176515</v>
      </c>
      <c r="AI1620">
        <f t="shared" si="489"/>
        <v>12599.8373732125</v>
      </c>
      <c r="AJ1620" s="14">
        <f t="shared" si="490"/>
        <v>-573.63934855264961</v>
      </c>
      <c r="AK1620" s="14">
        <f t="shared" si="495"/>
        <v>257665.31167650849</v>
      </c>
      <c r="AL1620">
        <f t="shared" si="491"/>
        <v>0.95645497686993397</v>
      </c>
      <c r="AM1620">
        <f t="shared" si="497"/>
        <v>1.5196046731562953</v>
      </c>
      <c r="AN1620" s="15">
        <f t="shared" si="492"/>
        <v>0</v>
      </c>
    </row>
    <row r="1621" spans="1:40" x14ac:dyDescent="0.25">
      <c r="A1621" s="2">
        <v>41978</v>
      </c>
      <c r="B1621" s="2">
        <v>41997</v>
      </c>
      <c r="C1621" t="s">
        <v>15</v>
      </c>
      <c r="D1621">
        <v>8600</v>
      </c>
      <c r="E1621">
        <v>90</v>
      </c>
      <c r="F1621">
        <v>96.9</v>
      </c>
      <c r="G1621">
        <v>75</v>
      </c>
      <c r="H1621">
        <v>88.45</v>
      </c>
      <c r="I1621" t="s">
        <v>16</v>
      </c>
      <c r="J1621">
        <v>90.15</v>
      </c>
      <c r="K1621">
        <v>96</v>
      </c>
      <c r="L1621">
        <v>65.349999999999994</v>
      </c>
      <c r="M1621">
        <v>72.8</v>
      </c>
      <c r="N1621">
        <v>8538.2999999999993</v>
      </c>
      <c r="O1621">
        <v>203.65</v>
      </c>
      <c r="P1621">
        <f>VLOOKUP($A1621,Sheet2!$A:$E,2,0)</f>
        <v>8584.25</v>
      </c>
      <c r="Q1621">
        <f>VLOOKUP($A1621,Sheet2!$A:$E,3,0)</f>
        <v>8588.35</v>
      </c>
      <c r="R1621">
        <f>VLOOKUP($A1621,Sheet2!$A:$E,4,0)</f>
        <v>8523.9</v>
      </c>
      <c r="S1621">
        <f>VLOOKUP($A1621,Sheet2!$A:$E,5,0)</f>
        <v>8538.2999999999993</v>
      </c>
      <c r="T1621">
        <f t="shared" si="479"/>
        <v>107.64999999999964</v>
      </c>
      <c r="U1621">
        <f t="shared" si="480"/>
        <v>96.9</v>
      </c>
      <c r="V1621">
        <f t="shared" si="481"/>
        <v>65.349999999999994</v>
      </c>
      <c r="W1621">
        <f t="shared" si="482"/>
        <v>63.350000000000364</v>
      </c>
      <c r="X1621" s="5">
        <f t="shared" si="483"/>
        <v>180.15</v>
      </c>
      <c r="Y1621">
        <f t="shared" si="484"/>
        <v>203.64999999999964</v>
      </c>
      <c r="Z1621">
        <f t="shared" si="485"/>
        <v>138.35000000000036</v>
      </c>
      <c r="AA1621">
        <f t="shared" si="486"/>
        <v>161.25</v>
      </c>
      <c r="AB1621">
        <f>IF(Z1621/X1621&lt;'model parameter'!$B$2,'model parameter'!$B$2,IF(Y1621/X1621&gt;'model parameter'!$B$1,'model parameter'!$B$1,AA1621/X1621))</f>
        <v>1.1100000000000001</v>
      </c>
      <c r="AC1621">
        <f t="shared" si="496"/>
        <v>404180.99864281929</v>
      </c>
      <c r="AD1621">
        <f t="shared" si="494"/>
        <v>26.92923436613512</v>
      </c>
      <c r="AF1621">
        <f t="shared" si="493"/>
        <v>0.76797113516514215</v>
      </c>
      <c r="AG1621">
        <f t="shared" si="487"/>
        <v>1.1304468498473474</v>
      </c>
      <c r="AH1621" s="14">
        <f t="shared" si="488"/>
        <v>13567.490145626025</v>
      </c>
      <c r="AI1621">
        <f t="shared" si="489"/>
        <v>14939.370485464424</v>
      </c>
      <c r="AJ1621" s="14">
        <f t="shared" si="490"/>
        <v>1371.8803398383989</v>
      </c>
      <c r="AK1621" s="14">
        <f t="shared" si="495"/>
        <v>259037.19201634687</v>
      </c>
      <c r="AL1621">
        <f t="shared" si="491"/>
        <v>1.101115263406377</v>
      </c>
      <c r="AM1621">
        <f t="shared" si="497"/>
        <v>1.6732598999560555</v>
      </c>
      <c r="AN1621" s="15">
        <f t="shared" si="492"/>
        <v>1</v>
      </c>
    </row>
    <row r="1622" spans="1:40" x14ac:dyDescent="0.25">
      <c r="A1622" s="2">
        <v>41981</v>
      </c>
      <c r="B1622" s="2">
        <v>41997</v>
      </c>
      <c r="C1622" t="s">
        <v>15</v>
      </c>
      <c r="D1622">
        <v>8600</v>
      </c>
      <c r="E1622">
        <v>90.05</v>
      </c>
      <c r="F1622">
        <v>145.69999999999999</v>
      </c>
      <c r="G1622">
        <v>87.75</v>
      </c>
      <c r="H1622">
        <v>140.35</v>
      </c>
      <c r="I1622" t="s">
        <v>16</v>
      </c>
      <c r="J1622">
        <v>68.099999999999994</v>
      </c>
      <c r="K1622">
        <v>69.8</v>
      </c>
      <c r="L1622">
        <v>32.4</v>
      </c>
      <c r="M1622">
        <v>35.6</v>
      </c>
      <c r="N1622">
        <v>8438.25</v>
      </c>
      <c r="O1622">
        <v>203.65</v>
      </c>
      <c r="P1622">
        <f>VLOOKUP($A1622,Sheet2!$A:$E,2,0)</f>
        <v>8538.65</v>
      </c>
      <c r="Q1622">
        <f>VLOOKUP($A1622,Sheet2!$A:$E,3,0)</f>
        <v>8546.35</v>
      </c>
      <c r="R1622">
        <f>VLOOKUP($A1622,Sheet2!$A:$E,4,0)</f>
        <v>8432.25</v>
      </c>
      <c r="S1622">
        <f>VLOOKUP($A1622,Sheet2!$A:$E,5,0)</f>
        <v>8438.25</v>
      </c>
      <c r="T1622">
        <f t="shared" si="479"/>
        <v>123.44999999999891</v>
      </c>
      <c r="U1622">
        <f t="shared" si="480"/>
        <v>145.69999999999999</v>
      </c>
      <c r="V1622">
        <f t="shared" si="481"/>
        <v>32.4</v>
      </c>
      <c r="W1622">
        <f t="shared" si="482"/>
        <v>34.100000000000364</v>
      </c>
      <c r="X1622" s="5">
        <f t="shared" si="483"/>
        <v>158.14999999999998</v>
      </c>
      <c r="Y1622">
        <f t="shared" si="484"/>
        <v>193.24999999999892</v>
      </c>
      <c r="Z1622">
        <f t="shared" si="485"/>
        <v>121.85000000000036</v>
      </c>
      <c r="AA1622">
        <f t="shared" si="486"/>
        <v>175.95</v>
      </c>
      <c r="AB1622">
        <f>IF(Z1622/X1622&lt;'model parameter'!$B$2,'model parameter'!$B$2,IF(Y1622/X1622&gt;'model parameter'!$B$1,'model parameter'!$B$1,AA1622/X1622))</f>
        <v>1.1100000000000001</v>
      </c>
      <c r="AC1622">
        <f t="shared" si="496"/>
        <v>448640.90849352948</v>
      </c>
      <c r="AD1622">
        <f t="shared" si="494"/>
        <v>27.039234366135119</v>
      </c>
      <c r="AF1622">
        <f t="shared" si="493"/>
        <v>0.77047107176731189</v>
      </c>
      <c r="AG1622">
        <f t="shared" si="487"/>
        <v>1.2219411950679668</v>
      </c>
      <c r="AH1622" s="14">
        <f t="shared" si="488"/>
        <v>11916.386274209022</v>
      </c>
      <c r="AI1622">
        <f t="shared" si="489"/>
        <v>13109.203791530381</v>
      </c>
      <c r="AJ1622" s="14">
        <f t="shared" si="490"/>
        <v>1192.8175173213585</v>
      </c>
      <c r="AK1622" s="14">
        <f t="shared" si="495"/>
        <v>260230.00953366823</v>
      </c>
      <c r="AL1622">
        <f t="shared" si="491"/>
        <v>1.1000989301515853</v>
      </c>
      <c r="AM1622">
        <f t="shared" si="497"/>
        <v>1.8407514258072053</v>
      </c>
      <c r="AN1622" s="15">
        <f t="shared" si="492"/>
        <v>1</v>
      </c>
    </row>
    <row r="1623" spans="1:40" x14ac:dyDescent="0.25">
      <c r="A1623" s="2">
        <v>41982</v>
      </c>
      <c r="B1623" s="2">
        <v>41997</v>
      </c>
      <c r="C1623" t="s">
        <v>15</v>
      </c>
      <c r="D1623">
        <v>8600</v>
      </c>
      <c r="E1623">
        <v>150</v>
      </c>
      <c r="F1623">
        <v>223.9</v>
      </c>
      <c r="G1623">
        <v>148</v>
      </c>
      <c r="H1623">
        <v>215.55</v>
      </c>
      <c r="I1623" t="s">
        <v>16</v>
      </c>
      <c r="J1623">
        <v>30.95</v>
      </c>
      <c r="K1623">
        <v>34.700000000000003</v>
      </c>
      <c r="L1623">
        <v>14.4</v>
      </c>
      <c r="M1623">
        <v>15.9</v>
      </c>
      <c r="N1623">
        <v>8340.7000000000007</v>
      </c>
      <c r="O1623">
        <v>203.65</v>
      </c>
      <c r="P1623">
        <f>VLOOKUP($A1623,Sheet2!$A:$E,2,0)</f>
        <v>8439.2999999999993</v>
      </c>
      <c r="Q1623">
        <f>VLOOKUP($A1623,Sheet2!$A:$E,3,0)</f>
        <v>8444.5</v>
      </c>
      <c r="R1623">
        <f>VLOOKUP($A1623,Sheet2!$A:$E,4,0)</f>
        <v>8330.5</v>
      </c>
      <c r="S1623">
        <f>VLOOKUP($A1623,Sheet2!$A:$E,5,0)</f>
        <v>8340.7000000000007</v>
      </c>
      <c r="T1623">
        <f t="shared" si="479"/>
        <v>190.20000000000073</v>
      </c>
      <c r="U1623">
        <f t="shared" si="480"/>
        <v>223.9</v>
      </c>
      <c r="V1623">
        <f t="shared" si="481"/>
        <v>14.4</v>
      </c>
      <c r="W1623">
        <f t="shared" si="482"/>
        <v>-7.5</v>
      </c>
      <c r="X1623" s="5">
        <f t="shared" si="483"/>
        <v>180.95</v>
      </c>
      <c r="Y1623">
        <f t="shared" si="484"/>
        <v>238.3</v>
      </c>
      <c r="Z1623">
        <f t="shared" si="485"/>
        <v>140.5</v>
      </c>
      <c r="AA1623">
        <f t="shared" si="486"/>
        <v>231.45000000000002</v>
      </c>
      <c r="AB1623">
        <f>IF(Z1623/X1623&lt;'model parameter'!$B$2,'model parameter'!$B$2,IF(Y1623/X1623&gt;'model parameter'!$B$1,'model parameter'!$B$1,AA1623/X1623))</f>
        <v>1.1100000000000001</v>
      </c>
      <c r="AC1623">
        <f t="shared" si="496"/>
        <v>497991.40842781775</v>
      </c>
      <c r="AD1623">
        <f t="shared" si="494"/>
        <v>27.149234366135119</v>
      </c>
      <c r="AF1623">
        <f t="shared" si="493"/>
        <v>0.77645758496822337</v>
      </c>
      <c r="AG1623">
        <f t="shared" si="487"/>
        <v>1.316938380768168</v>
      </c>
      <c r="AH1623" s="14">
        <f t="shared" si="488"/>
        <v>13627.530286404824</v>
      </c>
      <c r="AI1623">
        <f t="shared" si="489"/>
        <v>15005.922001607478</v>
      </c>
      <c r="AJ1623" s="14">
        <f t="shared" si="490"/>
        <v>1378.3917152026534</v>
      </c>
      <c r="AK1623" s="14">
        <f t="shared" si="495"/>
        <v>261608.40124887088</v>
      </c>
      <c r="AL1623">
        <f t="shared" si="491"/>
        <v>1.1011475803930351</v>
      </c>
      <c r="AM1623">
        <f t="shared" si="497"/>
        <v>2.0269389786326335</v>
      </c>
      <c r="AN1623" s="15">
        <f t="shared" si="492"/>
        <v>1</v>
      </c>
    </row>
    <row r="1624" spans="1:40" x14ac:dyDescent="0.25">
      <c r="A1624" s="2">
        <v>41983</v>
      </c>
      <c r="B1624" s="2">
        <v>41997</v>
      </c>
      <c r="C1624" t="s">
        <v>15</v>
      </c>
      <c r="D1624">
        <v>8600</v>
      </c>
      <c r="E1624">
        <v>231.95</v>
      </c>
      <c r="F1624">
        <v>231.95</v>
      </c>
      <c r="G1624">
        <v>184.2</v>
      </c>
      <c r="H1624">
        <v>200.9</v>
      </c>
      <c r="I1624" t="s">
        <v>16</v>
      </c>
      <c r="J1624">
        <v>14.45</v>
      </c>
      <c r="K1624">
        <v>19.5</v>
      </c>
      <c r="L1624">
        <v>12.05</v>
      </c>
      <c r="M1624">
        <v>15.3</v>
      </c>
      <c r="N1624">
        <v>8355.65</v>
      </c>
      <c r="O1624">
        <v>203.65</v>
      </c>
      <c r="P1624">
        <f>VLOOKUP($A1624,Sheet2!$A:$E,2,0)</f>
        <v>8318.0499999999993</v>
      </c>
      <c r="Q1624">
        <f>VLOOKUP($A1624,Sheet2!$A:$E,3,0)</f>
        <v>8376.7999999999993</v>
      </c>
      <c r="R1624">
        <f>VLOOKUP($A1624,Sheet2!$A:$E,4,0)</f>
        <v>8317</v>
      </c>
      <c r="S1624">
        <f>VLOOKUP($A1624,Sheet2!$A:$E,5,0)</f>
        <v>8355.65</v>
      </c>
      <c r="T1624">
        <f t="shared" si="479"/>
        <v>242.70000000000073</v>
      </c>
      <c r="U1624">
        <f t="shared" si="480"/>
        <v>231.95</v>
      </c>
      <c r="V1624">
        <f t="shared" si="481"/>
        <v>12.05</v>
      </c>
      <c r="W1624">
        <f t="shared" si="482"/>
        <v>-39</v>
      </c>
      <c r="X1624" s="5">
        <f t="shared" si="483"/>
        <v>246.39999999999998</v>
      </c>
      <c r="Y1624">
        <f t="shared" si="484"/>
        <v>262.20000000000073</v>
      </c>
      <c r="Z1624">
        <f t="shared" si="485"/>
        <v>145.19999999999999</v>
      </c>
      <c r="AA1624">
        <f t="shared" si="486"/>
        <v>216.20000000000002</v>
      </c>
      <c r="AB1624">
        <f>IF(Z1624/X1624&lt;'model parameter'!$B$2,'model parameter'!$B$2,IF(Y1624/X1624&gt;'model parameter'!$B$1,'model parameter'!$B$1,AA1624/X1624))</f>
        <v>0.87743506493506507</v>
      </c>
      <c r="AC1624">
        <f t="shared" si="496"/>
        <v>436955.12379096675</v>
      </c>
      <c r="AD1624">
        <f t="shared" si="494"/>
        <v>27.026669431070182</v>
      </c>
      <c r="AF1624">
        <f t="shared" si="493"/>
        <v>0.5892857142857143</v>
      </c>
      <c r="AG1624">
        <f t="shared" si="487"/>
        <v>1.0641233766233797</v>
      </c>
      <c r="AH1624" s="14">
        <f t="shared" si="488"/>
        <v>18539.5643038704</v>
      </c>
      <c r="AI1624">
        <f t="shared" si="489"/>
        <v>16155.996653604401</v>
      </c>
      <c r="AJ1624" s="14">
        <f t="shared" si="490"/>
        <v>-2383.567650265999</v>
      </c>
      <c r="AK1624" s="14">
        <f t="shared" si="495"/>
        <v>259224.83359860489</v>
      </c>
      <c r="AL1624">
        <f t="shared" si="491"/>
        <v>0.87143345921196247</v>
      </c>
      <c r="AM1624">
        <f t="shared" si="497"/>
        <v>1.7663424457613979</v>
      </c>
      <c r="AN1624" s="15">
        <f t="shared" si="492"/>
        <v>0</v>
      </c>
    </row>
    <row r="1625" spans="1:40" x14ac:dyDescent="0.25">
      <c r="A1625" s="2">
        <v>41984</v>
      </c>
      <c r="B1625" s="2">
        <v>41997</v>
      </c>
      <c r="C1625" t="s">
        <v>15</v>
      </c>
      <c r="D1625">
        <v>8600</v>
      </c>
      <c r="E1625">
        <v>219.3</v>
      </c>
      <c r="F1625">
        <v>283.2</v>
      </c>
      <c r="G1625">
        <v>215</v>
      </c>
      <c r="H1625">
        <v>257.2</v>
      </c>
      <c r="I1625" t="s">
        <v>16</v>
      </c>
      <c r="J1625">
        <v>11.4</v>
      </c>
      <c r="K1625">
        <v>12.95</v>
      </c>
      <c r="L1625">
        <v>6.7</v>
      </c>
      <c r="M1625">
        <v>8.25</v>
      </c>
      <c r="N1625">
        <v>8292.9</v>
      </c>
      <c r="O1625">
        <v>203.65</v>
      </c>
      <c r="P1625">
        <f>VLOOKUP($A1625,Sheet2!$A:$E,2,0)</f>
        <v>8338.85</v>
      </c>
      <c r="Q1625">
        <f>VLOOKUP($A1625,Sheet2!$A:$E,3,0)</f>
        <v>8348.2999999999993</v>
      </c>
      <c r="R1625">
        <f>VLOOKUP($A1625,Sheet2!$A:$E,4,0)</f>
        <v>8272.4</v>
      </c>
      <c r="S1625">
        <f>VLOOKUP($A1625,Sheet2!$A:$E,5,0)</f>
        <v>8292.9</v>
      </c>
      <c r="T1625">
        <f t="shared" si="479"/>
        <v>264.65000000000146</v>
      </c>
      <c r="U1625">
        <f t="shared" si="480"/>
        <v>283.2</v>
      </c>
      <c r="V1625">
        <f t="shared" si="481"/>
        <v>6.7</v>
      </c>
      <c r="W1625">
        <f t="shared" si="482"/>
        <v>-36.700000000000728</v>
      </c>
      <c r="X1625" s="5">
        <f t="shared" si="483"/>
        <v>230.70000000000002</v>
      </c>
      <c r="Y1625">
        <f t="shared" si="484"/>
        <v>289.89999999999998</v>
      </c>
      <c r="Z1625">
        <f t="shared" si="485"/>
        <v>178.29999999999927</v>
      </c>
      <c r="AA1625">
        <f t="shared" si="486"/>
        <v>265.45</v>
      </c>
      <c r="AB1625">
        <f>IF(Z1625/X1625&lt;'model parameter'!$B$2,'model parameter'!$B$2,IF(Y1625/X1625&gt;'model parameter'!$B$1,'model parameter'!$B$1,AA1625/X1625))</f>
        <v>1.1100000000000001</v>
      </c>
      <c r="AC1625">
        <f t="shared" si="496"/>
        <v>485020.18740797316</v>
      </c>
      <c r="AD1625">
        <f t="shared" si="494"/>
        <v>27.136669431070182</v>
      </c>
      <c r="AF1625">
        <f t="shared" si="493"/>
        <v>0.77286519289119748</v>
      </c>
      <c r="AG1625">
        <f t="shared" si="487"/>
        <v>1.2566103164282616</v>
      </c>
      <c r="AH1625" s="14">
        <f t="shared" si="488"/>
        <v>17361.276541086449</v>
      </c>
      <c r="AI1625">
        <f t="shared" si="489"/>
        <v>19144.594411753777</v>
      </c>
      <c r="AJ1625" s="14">
        <f t="shared" si="490"/>
        <v>1783.317870667328</v>
      </c>
      <c r="AK1625" s="14">
        <f t="shared" si="495"/>
        <v>261008.15146927221</v>
      </c>
      <c r="AL1625">
        <f t="shared" si="491"/>
        <v>1.1027181305733484</v>
      </c>
      <c r="AM1625">
        <f t="shared" si="497"/>
        <v>1.9477778397423648</v>
      </c>
      <c r="AN1625" s="15">
        <f t="shared" si="492"/>
        <v>1</v>
      </c>
    </row>
    <row r="1626" spans="1:40" x14ac:dyDescent="0.25">
      <c r="A1626" s="2">
        <v>41985</v>
      </c>
      <c r="B1626" s="2">
        <v>41997</v>
      </c>
      <c r="C1626" t="s">
        <v>15</v>
      </c>
      <c r="D1626">
        <v>8600</v>
      </c>
      <c r="E1626">
        <v>268.05</v>
      </c>
      <c r="F1626">
        <v>329.75</v>
      </c>
      <c r="G1626">
        <v>239.7</v>
      </c>
      <c r="H1626">
        <v>321.60000000000002</v>
      </c>
      <c r="I1626" t="s">
        <v>16</v>
      </c>
      <c r="J1626">
        <v>8</v>
      </c>
      <c r="K1626">
        <v>9.65</v>
      </c>
      <c r="L1626">
        <v>4.95</v>
      </c>
      <c r="M1626">
        <v>5.8</v>
      </c>
      <c r="N1626">
        <v>8224.1</v>
      </c>
      <c r="O1626">
        <v>203.65</v>
      </c>
      <c r="P1626">
        <f>VLOOKUP($A1626,Sheet2!$A:$E,2,0)</f>
        <v>8302</v>
      </c>
      <c r="Q1626">
        <f>VLOOKUP($A1626,Sheet2!$A:$E,3,0)</f>
        <v>8321.9</v>
      </c>
      <c r="R1626">
        <f>VLOOKUP($A1626,Sheet2!$A:$E,4,0)</f>
        <v>8216.2999999999993</v>
      </c>
      <c r="S1626">
        <f>VLOOKUP($A1626,Sheet2!$A:$E,5,0)</f>
        <v>8224.1</v>
      </c>
      <c r="T1626">
        <f t="shared" si="479"/>
        <v>287.75</v>
      </c>
      <c r="U1626">
        <f t="shared" si="480"/>
        <v>329.75</v>
      </c>
      <c r="V1626">
        <f t="shared" si="481"/>
        <v>4.95</v>
      </c>
      <c r="W1626">
        <f t="shared" si="482"/>
        <v>-38.399999999999636</v>
      </c>
      <c r="X1626" s="5">
        <f t="shared" si="483"/>
        <v>276.05</v>
      </c>
      <c r="Y1626">
        <f t="shared" si="484"/>
        <v>334.7</v>
      </c>
      <c r="Z1626">
        <f t="shared" si="485"/>
        <v>201.30000000000035</v>
      </c>
      <c r="AA1626">
        <f t="shared" si="486"/>
        <v>327.40000000000003</v>
      </c>
      <c r="AB1626">
        <f>IF(Z1626/X1626&lt;'model parameter'!$B$2,'model parameter'!$B$2,IF(Y1626/X1626&gt;'model parameter'!$B$1,'model parameter'!$B$1,AA1626/X1626))</f>
        <v>1.1100000000000001</v>
      </c>
      <c r="AC1626">
        <f t="shared" si="496"/>
        <v>538372.40802285029</v>
      </c>
      <c r="AD1626">
        <f t="shared" si="494"/>
        <v>27.246669431070181</v>
      </c>
      <c r="AF1626">
        <f t="shared" si="493"/>
        <v>0.72921572178953209</v>
      </c>
      <c r="AG1626">
        <f t="shared" si="487"/>
        <v>1.2124615105959065</v>
      </c>
      <c r="AH1626" s="14">
        <f t="shared" si="488"/>
        <v>20764.802021484673</v>
      </c>
      <c r="AI1626">
        <f t="shared" si="489"/>
        <v>22917.233483113265</v>
      </c>
      <c r="AJ1626" s="14">
        <f t="shared" si="490"/>
        <v>2152.4314616285919</v>
      </c>
      <c r="AK1626" s="14">
        <f t="shared" si="495"/>
        <v>263160.5829309008</v>
      </c>
      <c r="AL1626">
        <f t="shared" si="491"/>
        <v>1.1036576924452033</v>
      </c>
      <c r="AM1626">
        <f t="shared" si="497"/>
        <v>2.1496799960059612</v>
      </c>
      <c r="AN1626" s="15">
        <f t="shared" si="492"/>
        <v>1</v>
      </c>
    </row>
    <row r="1627" spans="1:40" x14ac:dyDescent="0.25">
      <c r="A1627" s="2">
        <v>41988</v>
      </c>
      <c r="B1627" s="2">
        <v>41997</v>
      </c>
      <c r="C1627" t="s">
        <v>15</v>
      </c>
      <c r="D1627">
        <v>8600</v>
      </c>
      <c r="E1627">
        <v>360.25</v>
      </c>
      <c r="F1627">
        <v>371.05</v>
      </c>
      <c r="G1627">
        <v>310.05</v>
      </c>
      <c r="H1627">
        <v>330.75</v>
      </c>
      <c r="I1627" t="s">
        <v>16</v>
      </c>
      <c r="J1627">
        <v>3.8</v>
      </c>
      <c r="K1627">
        <v>5.15</v>
      </c>
      <c r="L1627">
        <v>3.4</v>
      </c>
      <c r="M1627">
        <v>3.8</v>
      </c>
      <c r="N1627">
        <v>8219.6</v>
      </c>
      <c r="O1627">
        <v>203.65</v>
      </c>
      <c r="P1627">
        <f>VLOOKUP($A1627,Sheet2!$A:$E,2,0)</f>
        <v>8160.75</v>
      </c>
      <c r="Q1627">
        <f>VLOOKUP($A1627,Sheet2!$A:$E,3,0)</f>
        <v>8242.4</v>
      </c>
      <c r="R1627">
        <f>VLOOKUP($A1627,Sheet2!$A:$E,4,0)</f>
        <v>8152.5</v>
      </c>
      <c r="S1627">
        <f>VLOOKUP($A1627,Sheet2!$A:$E,5,0)</f>
        <v>8219.6</v>
      </c>
      <c r="T1627">
        <f t="shared" si="479"/>
        <v>362.75</v>
      </c>
      <c r="U1627">
        <f t="shared" si="480"/>
        <v>371.05</v>
      </c>
      <c r="V1627">
        <f t="shared" si="481"/>
        <v>3.4</v>
      </c>
      <c r="W1627">
        <f t="shared" si="482"/>
        <v>-47.550000000001091</v>
      </c>
      <c r="X1627" s="5">
        <f t="shared" si="483"/>
        <v>364.05</v>
      </c>
      <c r="Y1627">
        <f t="shared" si="484"/>
        <v>374.45</v>
      </c>
      <c r="Z1627">
        <f t="shared" si="485"/>
        <v>262.49999999999892</v>
      </c>
      <c r="AA1627">
        <f t="shared" si="486"/>
        <v>334.55</v>
      </c>
      <c r="AB1627">
        <f>IF(Z1627/X1627&lt;'model parameter'!$B$2,'model parameter'!$B$2,IF(Y1627/X1627&gt;'model parameter'!$B$1,'model parameter'!$B$1,AA1627/X1627))</f>
        <v>0.91896717483862111</v>
      </c>
      <c r="AC1627">
        <f t="shared" si="496"/>
        <v>494746.57081182412</v>
      </c>
      <c r="AD1627">
        <f t="shared" si="494"/>
        <v>27.165636605908801</v>
      </c>
      <c r="AF1627">
        <f t="shared" si="493"/>
        <v>0.7210548001648095</v>
      </c>
      <c r="AG1627">
        <f t="shared" si="487"/>
        <v>1.0285675044636724</v>
      </c>
      <c r="AH1627" s="14">
        <f t="shared" si="488"/>
        <v>27369.217507152673</v>
      </c>
      <c r="AI1627">
        <f t="shared" si="489"/>
        <v>25025.7848692921</v>
      </c>
      <c r="AJ1627" s="14">
        <f t="shared" si="490"/>
        <v>-2343.4326378605729</v>
      </c>
      <c r="AK1627" s="14">
        <f t="shared" si="495"/>
        <v>260817.15029304023</v>
      </c>
      <c r="AL1627">
        <f t="shared" si="491"/>
        <v>0.91437706842557187</v>
      </c>
      <c r="AM1627">
        <f t="shared" si="497"/>
        <v>1.9656180928010258</v>
      </c>
      <c r="AN1627" s="15">
        <f t="shared" si="492"/>
        <v>0</v>
      </c>
    </row>
    <row r="1628" spans="1:40" x14ac:dyDescent="0.25">
      <c r="A1628" s="2">
        <v>41989</v>
      </c>
      <c r="B1628" s="2">
        <v>41997</v>
      </c>
      <c r="C1628" t="s">
        <v>15</v>
      </c>
      <c r="D1628">
        <v>8600</v>
      </c>
      <c r="E1628">
        <v>371</v>
      </c>
      <c r="F1628">
        <v>495</v>
      </c>
      <c r="G1628">
        <v>367.6</v>
      </c>
      <c r="H1628">
        <v>477.55</v>
      </c>
      <c r="I1628" t="s">
        <v>16</v>
      </c>
      <c r="J1628">
        <v>2.75</v>
      </c>
      <c r="K1628">
        <v>3.95</v>
      </c>
      <c r="L1628">
        <v>2.2000000000000002</v>
      </c>
      <c r="M1628">
        <v>2.8</v>
      </c>
      <c r="N1628">
        <v>8067.6</v>
      </c>
      <c r="O1628">
        <v>203.65</v>
      </c>
      <c r="P1628">
        <f>VLOOKUP($A1628,Sheet2!$A:$E,2,0)</f>
        <v>8172.6</v>
      </c>
      <c r="Q1628">
        <f>VLOOKUP($A1628,Sheet2!$A:$E,3,0)</f>
        <v>8189.35</v>
      </c>
      <c r="R1628">
        <f>VLOOKUP($A1628,Sheet2!$A:$E,4,0)</f>
        <v>8052.6</v>
      </c>
      <c r="S1628">
        <f>VLOOKUP($A1628,Sheet2!$A:$E,5,0)</f>
        <v>8067.6</v>
      </c>
      <c r="T1628">
        <f t="shared" si="479"/>
        <v>414.60000000000036</v>
      </c>
      <c r="U1628">
        <f t="shared" si="480"/>
        <v>495</v>
      </c>
      <c r="V1628">
        <f t="shared" si="481"/>
        <v>2.2000000000000002</v>
      </c>
      <c r="W1628">
        <f t="shared" si="482"/>
        <v>-43.049999999999272</v>
      </c>
      <c r="X1628" s="5">
        <f t="shared" si="483"/>
        <v>373.75</v>
      </c>
      <c r="Y1628">
        <f t="shared" si="484"/>
        <v>497.2</v>
      </c>
      <c r="Z1628">
        <f t="shared" si="485"/>
        <v>324.55000000000075</v>
      </c>
      <c r="AA1628">
        <f t="shared" si="486"/>
        <v>480.35</v>
      </c>
      <c r="AB1628">
        <f>IF(Z1628/X1628&lt;'model parameter'!$B$2,'model parameter'!$B$2,IF(Y1628/X1628&gt;'model parameter'!$B$1,'model parameter'!$B$1,AA1628/X1628))</f>
        <v>1.1100000000000001</v>
      </c>
      <c r="AC1628">
        <f t="shared" si="496"/>
        <v>549168.6936011248</v>
      </c>
      <c r="AD1628">
        <f t="shared" si="494"/>
        <v>27.275636605908801</v>
      </c>
      <c r="AF1628">
        <f t="shared" si="493"/>
        <v>0.86836120401337991</v>
      </c>
      <c r="AG1628">
        <f t="shared" si="487"/>
        <v>1.3303010033444815</v>
      </c>
      <c r="AH1628" s="14">
        <f t="shared" si="488"/>
        <v>28097.204214095626</v>
      </c>
      <c r="AI1628">
        <f t="shared" si="489"/>
        <v>31044.837392083977</v>
      </c>
      <c r="AJ1628" s="14">
        <f t="shared" si="490"/>
        <v>2947.6331779883512</v>
      </c>
      <c r="AK1628" s="14">
        <f t="shared" si="495"/>
        <v>263764.78347102861</v>
      </c>
      <c r="AL1628">
        <f t="shared" si="491"/>
        <v>1.1049084156390763</v>
      </c>
      <c r="AM1628">
        <f t="shared" si="497"/>
        <v>2.1718279726682841</v>
      </c>
      <c r="AN1628" s="15">
        <f t="shared" si="492"/>
        <v>1</v>
      </c>
    </row>
    <row r="1629" spans="1:40" x14ac:dyDescent="0.25">
      <c r="A1629" s="2">
        <v>41990</v>
      </c>
      <c r="B1629" s="2">
        <v>41997</v>
      </c>
      <c r="C1629" t="s">
        <v>15</v>
      </c>
      <c r="D1629">
        <v>8600</v>
      </c>
      <c r="E1629">
        <v>493</v>
      </c>
      <c r="F1629">
        <v>585</v>
      </c>
      <c r="G1629">
        <v>477.55</v>
      </c>
      <c r="H1629">
        <v>535.75</v>
      </c>
      <c r="I1629" t="s">
        <v>16</v>
      </c>
      <c r="J1629">
        <v>1.55</v>
      </c>
      <c r="K1629">
        <v>2.9</v>
      </c>
      <c r="L1629">
        <v>1.55</v>
      </c>
      <c r="M1629">
        <v>2.25</v>
      </c>
      <c r="N1629">
        <v>8029.8</v>
      </c>
      <c r="O1629">
        <v>203.65</v>
      </c>
      <c r="P1629">
        <f>VLOOKUP($A1629,Sheet2!$A:$E,2,0)</f>
        <v>8041.2</v>
      </c>
      <c r="Q1629">
        <f>VLOOKUP($A1629,Sheet2!$A:$E,3,0)</f>
        <v>8082</v>
      </c>
      <c r="R1629">
        <f>VLOOKUP($A1629,Sheet2!$A:$E,4,0)</f>
        <v>7961.35</v>
      </c>
      <c r="S1629">
        <f>VLOOKUP($A1629,Sheet2!$A:$E,5,0)</f>
        <v>8029.8</v>
      </c>
      <c r="T1629">
        <f t="shared" si="479"/>
        <v>520.89999999999964</v>
      </c>
      <c r="U1629">
        <f t="shared" si="480"/>
        <v>585</v>
      </c>
      <c r="V1629">
        <f t="shared" si="481"/>
        <v>1.55</v>
      </c>
      <c r="W1629">
        <f t="shared" si="482"/>
        <v>-40.450000000000728</v>
      </c>
      <c r="X1629" s="5">
        <f t="shared" si="483"/>
        <v>494.55</v>
      </c>
      <c r="Y1629">
        <f t="shared" si="484"/>
        <v>586.54999999999995</v>
      </c>
      <c r="Z1629">
        <f t="shared" si="485"/>
        <v>437.09999999999928</v>
      </c>
      <c r="AA1629">
        <f t="shared" si="486"/>
        <v>538</v>
      </c>
      <c r="AB1629">
        <f>IF(Z1629/X1629&lt;'model parameter'!$B$2,'model parameter'!$B$2,IF(Y1629/X1629&gt;'model parameter'!$B$1,'model parameter'!$B$1,AA1629/X1629))</f>
        <v>1.1100000000000001</v>
      </c>
      <c r="AC1629">
        <f t="shared" si="496"/>
        <v>609577.24989724858</v>
      </c>
      <c r="AD1629">
        <f t="shared" si="494"/>
        <v>27.3856366059088</v>
      </c>
      <c r="AF1629">
        <f t="shared" si="493"/>
        <v>0.88383378829238557</v>
      </c>
      <c r="AG1629">
        <f t="shared" si="487"/>
        <v>1.1860277019512686</v>
      </c>
      <c r="AH1629" s="14">
        <f t="shared" si="488"/>
        <v>37163.265471694416</v>
      </c>
      <c r="AI1629">
        <f t="shared" si="489"/>
        <v>41094.116329685443</v>
      </c>
      <c r="AJ1629" s="14">
        <f t="shared" si="490"/>
        <v>3930.8508579910267</v>
      </c>
      <c r="AK1629" s="14">
        <f t="shared" si="495"/>
        <v>267695.63432901964</v>
      </c>
      <c r="AL1629">
        <f t="shared" si="491"/>
        <v>1.1057724828025399</v>
      </c>
      <c r="AM1629">
        <f t="shared" si="497"/>
        <v>2.4015476095574155</v>
      </c>
      <c r="AN1629" s="15">
        <f t="shared" si="492"/>
        <v>1</v>
      </c>
    </row>
    <row r="1630" spans="1:40" x14ac:dyDescent="0.25">
      <c r="A1630" s="2">
        <v>41991</v>
      </c>
      <c r="B1630" s="2">
        <v>41997</v>
      </c>
      <c r="C1630" t="s">
        <v>15</v>
      </c>
      <c r="D1630">
        <v>8600</v>
      </c>
      <c r="E1630">
        <v>457.45</v>
      </c>
      <c r="F1630">
        <v>490.05</v>
      </c>
      <c r="G1630">
        <v>400.1</v>
      </c>
      <c r="H1630">
        <v>411.9</v>
      </c>
      <c r="I1630" t="s">
        <v>16</v>
      </c>
      <c r="J1630">
        <v>2.9</v>
      </c>
      <c r="K1630">
        <v>2.95</v>
      </c>
      <c r="L1630">
        <v>1.55</v>
      </c>
      <c r="M1630">
        <v>1.75</v>
      </c>
      <c r="N1630">
        <v>8159.3</v>
      </c>
      <c r="O1630">
        <v>203.65</v>
      </c>
      <c r="P1630">
        <f>VLOOKUP($A1630,Sheet2!$A:$E,2,0)</f>
        <v>8138.9</v>
      </c>
      <c r="Q1630">
        <f>VLOOKUP($A1630,Sheet2!$A:$E,3,0)</f>
        <v>8174.3</v>
      </c>
      <c r="R1630">
        <f>VLOOKUP($A1630,Sheet2!$A:$E,4,0)</f>
        <v>8084.9</v>
      </c>
      <c r="S1630">
        <f>VLOOKUP($A1630,Sheet2!$A:$E,5,0)</f>
        <v>8159.3</v>
      </c>
      <c r="T1630">
        <f t="shared" si="479"/>
        <v>428.65000000000055</v>
      </c>
      <c r="U1630">
        <f t="shared" si="480"/>
        <v>490.05</v>
      </c>
      <c r="V1630">
        <f t="shared" si="481"/>
        <v>1.55</v>
      </c>
      <c r="W1630">
        <f t="shared" si="482"/>
        <v>-25.600000000000364</v>
      </c>
      <c r="X1630" s="5">
        <f t="shared" si="483"/>
        <v>460.34999999999997</v>
      </c>
      <c r="Y1630">
        <f t="shared" si="484"/>
        <v>491.6</v>
      </c>
      <c r="Z1630">
        <f t="shared" si="485"/>
        <v>374.49999999999966</v>
      </c>
      <c r="AA1630">
        <f t="shared" si="486"/>
        <v>413.65</v>
      </c>
      <c r="AB1630">
        <f>IF(Z1630/X1630&lt;'model parameter'!$B$2,'model parameter'!$B$2,IF(Y1630/X1630&gt;'model parameter'!$B$1,'model parameter'!$B$1,AA1630/X1630))</f>
        <v>0.89855544694254375</v>
      </c>
      <c r="AC1630">
        <f t="shared" si="496"/>
        <v>547738.95822742884</v>
      </c>
      <c r="AD1630">
        <f t="shared" si="494"/>
        <v>27.284192052851346</v>
      </c>
      <c r="AF1630">
        <f t="shared" si="493"/>
        <v>0.81351145867274832</v>
      </c>
      <c r="AG1630">
        <f t="shared" si="487"/>
        <v>1.0678831323992615</v>
      </c>
      <c r="AH1630" s="14">
        <f t="shared" si="488"/>
        <v>34596.549453400723</v>
      </c>
      <c r="AI1630">
        <f t="shared" si="489"/>
        <v>30953.966093296298</v>
      </c>
      <c r="AJ1630" s="14">
        <f t="shared" si="490"/>
        <v>-3642.5833601044251</v>
      </c>
      <c r="AK1630" s="14">
        <f t="shared" si="495"/>
        <v>264053.05096891522</v>
      </c>
      <c r="AL1630">
        <f t="shared" si="491"/>
        <v>0.8947125242934777</v>
      </c>
      <c r="AM1630">
        <f t="shared" si="497"/>
        <v>2.1486947239580823</v>
      </c>
      <c r="AN1630" s="15">
        <f t="shared" si="492"/>
        <v>0</v>
      </c>
    </row>
    <row r="1631" spans="1:40" x14ac:dyDescent="0.25">
      <c r="A1631" s="2">
        <v>41992</v>
      </c>
      <c r="B1631" s="2">
        <v>41997</v>
      </c>
      <c r="C1631" t="s">
        <v>15</v>
      </c>
      <c r="D1631">
        <v>8600</v>
      </c>
      <c r="E1631">
        <v>360.35</v>
      </c>
      <c r="F1631">
        <v>370</v>
      </c>
      <c r="G1631">
        <v>319</v>
      </c>
      <c r="H1631">
        <v>352.25</v>
      </c>
      <c r="I1631" t="s">
        <v>16</v>
      </c>
      <c r="J1631">
        <v>1.7</v>
      </c>
      <c r="K1631">
        <v>1.7</v>
      </c>
      <c r="L1631">
        <v>1.3</v>
      </c>
      <c r="M1631">
        <v>1.5</v>
      </c>
      <c r="N1631">
        <v>8225.2000000000007</v>
      </c>
      <c r="O1631">
        <v>203.65</v>
      </c>
      <c r="P1631">
        <f>VLOOKUP($A1631,Sheet2!$A:$E,2,0)</f>
        <v>8230.4500000000007</v>
      </c>
      <c r="Q1631">
        <f>VLOOKUP($A1631,Sheet2!$A:$E,3,0)</f>
        <v>8263.4500000000007</v>
      </c>
      <c r="R1631">
        <f>VLOOKUP($A1631,Sheet2!$A:$E,4,0)</f>
        <v>8208.6</v>
      </c>
      <c r="S1631">
        <f>VLOOKUP($A1631,Sheet2!$A:$E,5,0)</f>
        <v>8225.2000000000007</v>
      </c>
      <c r="T1631">
        <f t="shared" si="479"/>
        <v>338.25</v>
      </c>
      <c r="U1631">
        <f t="shared" si="480"/>
        <v>370</v>
      </c>
      <c r="V1631">
        <f t="shared" si="481"/>
        <v>1.3</v>
      </c>
      <c r="W1631">
        <f t="shared" si="482"/>
        <v>-17.549999999999272</v>
      </c>
      <c r="X1631" s="5">
        <f t="shared" si="483"/>
        <v>362.05</v>
      </c>
      <c r="Y1631">
        <f t="shared" si="484"/>
        <v>371.3</v>
      </c>
      <c r="Z1631">
        <f t="shared" si="485"/>
        <v>301.45000000000073</v>
      </c>
      <c r="AA1631">
        <f t="shared" si="486"/>
        <v>353.75</v>
      </c>
      <c r="AB1631">
        <f>IF(Z1631/X1631&lt;'model parameter'!$B$2,'model parameter'!$B$2,IF(Y1631/X1631&gt;'model parameter'!$B$1,'model parameter'!$B$1,AA1631/X1631))</f>
        <v>0.97707498964231454</v>
      </c>
      <c r="AC1631">
        <f t="shared" si="496"/>
        <v>535182.03693675715</v>
      </c>
      <c r="AD1631">
        <f t="shared" si="494"/>
        <v>27.26126704249366</v>
      </c>
      <c r="AF1631">
        <f t="shared" si="493"/>
        <v>0.83261980389449175</v>
      </c>
      <c r="AG1631">
        <f t="shared" si="487"/>
        <v>1.0255489573263361</v>
      </c>
      <c r="AH1631" s="14">
        <f t="shared" si="488"/>
        <v>27219.117155205673</v>
      </c>
      <c r="AI1631">
        <f t="shared" si="489"/>
        <v>26464.7365696825</v>
      </c>
      <c r="AJ1631" s="14">
        <f t="shared" si="490"/>
        <v>-754.38058552317307</v>
      </c>
      <c r="AK1631" s="14">
        <f t="shared" si="495"/>
        <v>263298.67038339208</v>
      </c>
      <c r="AL1631">
        <f t="shared" si="491"/>
        <v>0.97228489883703306</v>
      </c>
      <c r="AM1631">
        <f t="shared" si="497"/>
        <v>2.0891434323152507</v>
      </c>
      <c r="AN1631" s="15">
        <f t="shared" si="492"/>
        <v>0</v>
      </c>
    </row>
    <row r="1632" spans="1:40" x14ac:dyDescent="0.25">
      <c r="A1632" s="2">
        <v>41995</v>
      </c>
      <c r="B1632" s="2">
        <v>41997</v>
      </c>
      <c r="C1632" t="s">
        <v>15</v>
      </c>
      <c r="D1632">
        <v>8600</v>
      </c>
      <c r="E1632">
        <v>335.95</v>
      </c>
      <c r="F1632">
        <v>356</v>
      </c>
      <c r="G1632">
        <v>254.5</v>
      </c>
      <c r="H1632">
        <v>263.95</v>
      </c>
      <c r="I1632" t="s">
        <v>16</v>
      </c>
      <c r="J1632">
        <v>0.9</v>
      </c>
      <c r="K1632">
        <v>1.45</v>
      </c>
      <c r="L1632">
        <v>0.8</v>
      </c>
      <c r="M1632">
        <v>1.3</v>
      </c>
      <c r="N1632">
        <v>8324</v>
      </c>
      <c r="O1632">
        <v>203.65</v>
      </c>
      <c r="P1632">
        <f>VLOOKUP($A1632,Sheet2!$A:$E,2,0)</f>
        <v>8255</v>
      </c>
      <c r="Q1632">
        <f>VLOOKUP($A1632,Sheet2!$A:$E,3,0)</f>
        <v>8330.9500000000007</v>
      </c>
      <c r="R1632">
        <f>VLOOKUP($A1632,Sheet2!$A:$E,4,0)</f>
        <v>8228.2000000000007</v>
      </c>
      <c r="S1632">
        <f>VLOOKUP($A1632,Sheet2!$A:$E,5,0)</f>
        <v>8324</v>
      </c>
      <c r="T1632">
        <f t="shared" si="479"/>
        <v>270.5</v>
      </c>
      <c r="U1632">
        <f t="shared" si="480"/>
        <v>356</v>
      </c>
      <c r="V1632">
        <f t="shared" si="481"/>
        <v>0.8</v>
      </c>
      <c r="W1632">
        <f t="shared" si="482"/>
        <v>-14.549999999999272</v>
      </c>
      <c r="X1632" s="5">
        <f t="shared" si="483"/>
        <v>336.84999999999997</v>
      </c>
      <c r="Y1632">
        <f t="shared" si="484"/>
        <v>356.8</v>
      </c>
      <c r="Z1632">
        <f t="shared" si="485"/>
        <v>239.95000000000073</v>
      </c>
      <c r="AA1632">
        <f t="shared" si="486"/>
        <v>265.25</v>
      </c>
      <c r="AB1632">
        <f>IF(Z1632/X1632&lt;'model parameter'!$B$2,'model parameter'!$B$2,IF(Y1632/X1632&gt;'model parameter'!$B$1,'model parameter'!$B$1,AA1632/X1632))</f>
        <v>0.78744248181683252</v>
      </c>
      <c r="AC1632">
        <f t="shared" si="496"/>
        <v>421425.0713892678</v>
      </c>
      <c r="AD1632">
        <f t="shared" si="494"/>
        <v>27.048709524310492</v>
      </c>
      <c r="AF1632">
        <f t="shared" si="493"/>
        <v>0.71233486715155336</v>
      </c>
      <c r="AG1632">
        <f t="shared" si="487"/>
        <v>1.059225174409975</v>
      </c>
      <c r="AH1632" s="14">
        <f t="shared" si="488"/>
        <v>25327.852720673469</v>
      </c>
      <c r="AI1632">
        <f t="shared" si="489"/>
        <v>19832.068575695499</v>
      </c>
      <c r="AJ1632" s="14">
        <f t="shared" si="490"/>
        <v>-5495.7841449779698</v>
      </c>
      <c r="AK1632" s="14">
        <f t="shared" si="495"/>
        <v>257802.8862384141</v>
      </c>
      <c r="AL1632">
        <f t="shared" si="491"/>
        <v>0.78301420947176781</v>
      </c>
      <c r="AM1632">
        <f t="shared" si="497"/>
        <v>1.6358289931274617</v>
      </c>
      <c r="AN1632" s="15">
        <f t="shared" si="492"/>
        <v>0</v>
      </c>
    </row>
    <row r="1633" spans="1:40" x14ac:dyDescent="0.25">
      <c r="A1633" s="2">
        <v>41996</v>
      </c>
      <c r="B1633" s="2">
        <v>41997</v>
      </c>
      <c r="C1633" t="s">
        <v>15</v>
      </c>
      <c r="D1633">
        <v>8600</v>
      </c>
      <c r="E1633">
        <v>266.89999999999998</v>
      </c>
      <c r="F1633">
        <v>337.45</v>
      </c>
      <c r="G1633">
        <v>226.8</v>
      </c>
      <c r="H1633">
        <v>323.60000000000002</v>
      </c>
      <c r="I1633" t="s">
        <v>16</v>
      </c>
      <c r="J1633">
        <v>0.9</v>
      </c>
      <c r="K1633">
        <v>1.3</v>
      </c>
      <c r="L1633">
        <v>0.5</v>
      </c>
      <c r="M1633">
        <v>0.6</v>
      </c>
      <c r="N1633">
        <v>8267</v>
      </c>
      <c r="O1633">
        <v>203.65</v>
      </c>
      <c r="P1633">
        <f>VLOOKUP($A1633,Sheet2!$A:$E,2,0)</f>
        <v>8324.6</v>
      </c>
      <c r="Q1633">
        <f>VLOOKUP($A1633,Sheet2!$A:$E,3,0)</f>
        <v>8364.75</v>
      </c>
      <c r="R1633">
        <f>VLOOKUP($A1633,Sheet2!$A:$E,4,0)</f>
        <v>8252.85</v>
      </c>
      <c r="S1633">
        <f>VLOOKUP($A1633,Sheet2!$A:$E,5,0)</f>
        <v>8267</v>
      </c>
      <c r="T1633">
        <f t="shared" si="479"/>
        <v>236.54999999999927</v>
      </c>
      <c r="U1633">
        <f t="shared" si="480"/>
        <v>337.45</v>
      </c>
      <c r="V1633">
        <f t="shared" si="481"/>
        <v>0.5</v>
      </c>
      <c r="W1633">
        <f t="shared" si="482"/>
        <v>-8.4500000000007276</v>
      </c>
      <c r="X1633" s="5">
        <f t="shared" si="483"/>
        <v>267.79999999999995</v>
      </c>
      <c r="Y1633">
        <f t="shared" si="484"/>
        <v>337.95</v>
      </c>
      <c r="Z1633">
        <f t="shared" si="485"/>
        <v>218.34999999999928</v>
      </c>
      <c r="AA1633">
        <f t="shared" si="486"/>
        <v>324.20000000000005</v>
      </c>
      <c r="AB1633">
        <f>IF(Z1633/X1633&lt;'model parameter'!$B$2,'model parameter'!$B$2,IF(Y1633/X1633&gt;'model parameter'!$B$1,'model parameter'!$B$1,AA1633/X1633))</f>
        <v>1.1100000000000001</v>
      </c>
      <c r="AC1633">
        <f t="shared" si="496"/>
        <v>467781.82924208732</v>
      </c>
      <c r="AD1633">
        <f t="shared" si="494"/>
        <v>27.158709524310492</v>
      </c>
      <c r="AF1633">
        <f t="shared" si="493"/>
        <v>0.81534727408513563</v>
      </c>
      <c r="AG1633">
        <f t="shared" si="487"/>
        <v>1.2619492158327112</v>
      </c>
      <c r="AH1633" s="14">
        <f t="shared" si="488"/>
        <v>20145.638069703295</v>
      </c>
      <c r="AI1633">
        <f t="shared" si="489"/>
        <v>22230.920972887994</v>
      </c>
      <c r="AJ1633" s="14">
        <f t="shared" si="490"/>
        <v>2085.2829031846995</v>
      </c>
      <c r="AK1633" s="14">
        <f t="shared" si="495"/>
        <v>259888.1691415988</v>
      </c>
      <c r="AL1633">
        <f t="shared" si="491"/>
        <v>1.1035103924715457</v>
      </c>
      <c r="AM1633">
        <f t="shared" si="497"/>
        <v>1.8051542942224186</v>
      </c>
      <c r="AN1633" s="15">
        <f t="shared" si="492"/>
        <v>1</v>
      </c>
    </row>
    <row r="1634" spans="1:40" x14ac:dyDescent="0.25">
      <c r="A1634" s="2">
        <v>41997</v>
      </c>
      <c r="B1634" s="2">
        <v>41997</v>
      </c>
      <c r="C1634" t="s">
        <v>15</v>
      </c>
      <c r="D1634">
        <v>8600</v>
      </c>
      <c r="E1634">
        <v>327.25</v>
      </c>
      <c r="F1634">
        <v>433.55</v>
      </c>
      <c r="G1634">
        <v>312</v>
      </c>
      <c r="H1634">
        <v>417.65</v>
      </c>
      <c r="I1634" t="s">
        <v>16</v>
      </c>
      <c r="J1634">
        <v>0.05</v>
      </c>
      <c r="K1634">
        <v>0.15</v>
      </c>
      <c r="L1634">
        <v>0.05</v>
      </c>
      <c r="M1634">
        <v>0.05</v>
      </c>
      <c r="N1634">
        <v>8174.1</v>
      </c>
      <c r="O1634">
        <v>203.65</v>
      </c>
      <c r="P1634">
        <f>VLOOKUP($A1634,Sheet2!$A:$E,2,0)</f>
        <v>8272.0499999999993</v>
      </c>
      <c r="Q1634">
        <f>VLOOKUP($A1634,Sheet2!$A:$E,3,0)</f>
        <v>8286.4</v>
      </c>
      <c r="R1634">
        <f>VLOOKUP($A1634,Sheet2!$A:$E,4,0)</f>
        <v>8155.25</v>
      </c>
      <c r="S1634">
        <f>VLOOKUP($A1634,Sheet2!$A:$E,5,0)</f>
        <v>8174.1</v>
      </c>
      <c r="T1634">
        <f t="shared" si="479"/>
        <v>313.75</v>
      </c>
      <c r="U1634">
        <f t="shared" si="480"/>
        <v>433.55</v>
      </c>
      <c r="V1634">
        <f t="shared" si="481"/>
        <v>0.05</v>
      </c>
      <c r="W1634">
        <f t="shared" si="482"/>
        <v>-1.6000000000003638</v>
      </c>
      <c r="X1634" s="5">
        <f t="shared" si="483"/>
        <v>327.3</v>
      </c>
      <c r="Y1634">
        <f t="shared" si="484"/>
        <v>433.6</v>
      </c>
      <c r="Z1634">
        <f t="shared" si="485"/>
        <v>310.39999999999964</v>
      </c>
      <c r="AA1634">
        <f t="shared" si="486"/>
        <v>417.7</v>
      </c>
      <c r="AB1634">
        <f>IF(Z1634/X1634&lt;'model parameter'!$B$2,'model parameter'!$B$2,IF(Y1634/X1634&gt;'model parameter'!$B$1,'model parameter'!$B$1,AA1634/X1634))</f>
        <v>1.1100000000000001</v>
      </c>
      <c r="AC1634">
        <f t="shared" si="496"/>
        <v>519237.83045871696</v>
      </c>
      <c r="AD1634">
        <f t="shared" si="494"/>
        <v>27.268709524310491</v>
      </c>
      <c r="AF1634">
        <f t="shared" si="493"/>
        <v>0.94836541399327723</v>
      </c>
      <c r="AG1634">
        <f t="shared" si="487"/>
        <v>1.3247784906813322</v>
      </c>
      <c r="AH1634" s="14">
        <f t="shared" si="488"/>
        <v>24611.123540126548</v>
      </c>
      <c r="AI1634">
        <f t="shared" si="489"/>
        <v>27180.689986027792</v>
      </c>
      <c r="AJ1634" s="14">
        <f t="shared" si="490"/>
        <v>2569.5664459012442</v>
      </c>
      <c r="AK1634" s="14">
        <f t="shared" si="495"/>
        <v>262457.73558750004</v>
      </c>
      <c r="AL1634">
        <f t="shared" si="491"/>
        <v>1.1044067103117727</v>
      </c>
      <c r="AM1634">
        <f t="shared" si="497"/>
        <v>1.9936245156873511</v>
      </c>
      <c r="AN1634" s="15">
        <f t="shared" si="492"/>
        <v>0</v>
      </c>
    </row>
    <row r="1635" spans="1:40" x14ac:dyDescent="0.25">
      <c r="A1635" s="2">
        <v>41999</v>
      </c>
      <c r="B1635" s="2">
        <v>42033</v>
      </c>
      <c r="C1635" t="s">
        <v>15</v>
      </c>
      <c r="D1635">
        <v>8300</v>
      </c>
      <c r="E1635">
        <v>145.94999999999999</v>
      </c>
      <c r="F1635">
        <v>191.6</v>
      </c>
      <c r="G1635">
        <v>128.25</v>
      </c>
      <c r="H1635">
        <v>144.30000000000001</v>
      </c>
      <c r="I1635" t="s">
        <v>16</v>
      </c>
      <c r="J1635">
        <v>117</v>
      </c>
      <c r="K1635">
        <v>147</v>
      </c>
      <c r="L1635">
        <v>102</v>
      </c>
      <c r="M1635">
        <v>122.25</v>
      </c>
      <c r="N1635">
        <v>8200.7000000000007</v>
      </c>
      <c r="O1635">
        <v>262.95</v>
      </c>
      <c r="P1635">
        <f>VLOOKUP($A1635,Sheet2!$A:$E,2,0)</f>
        <v>8204.7999999999993</v>
      </c>
      <c r="Q1635">
        <f>VLOOKUP($A1635,Sheet2!$A:$E,3,0)</f>
        <v>8234.5499999999993</v>
      </c>
      <c r="R1635">
        <f>VLOOKUP($A1635,Sheet2!$A:$E,4,0)</f>
        <v>8147.95</v>
      </c>
      <c r="S1635">
        <f>VLOOKUP($A1635,Sheet2!$A:$E,5,0)</f>
        <v>8200.7000000000007</v>
      </c>
      <c r="T1635">
        <f t="shared" si="479"/>
        <v>212.45000000000073</v>
      </c>
      <c r="U1635">
        <f t="shared" si="480"/>
        <v>191.6</v>
      </c>
      <c r="V1635">
        <f t="shared" si="481"/>
        <v>102</v>
      </c>
      <c r="W1635">
        <f t="shared" si="482"/>
        <v>62.799999999999272</v>
      </c>
      <c r="X1635" s="5">
        <f t="shared" si="483"/>
        <v>262.95</v>
      </c>
      <c r="Y1635">
        <f t="shared" si="484"/>
        <v>359.45000000000073</v>
      </c>
      <c r="Z1635">
        <f t="shared" si="485"/>
        <v>191.04999999999927</v>
      </c>
      <c r="AA1635">
        <f t="shared" si="486"/>
        <v>266.55</v>
      </c>
      <c r="AB1635">
        <f>IF(Z1635/X1635&lt;'model parameter'!$B$2,'model parameter'!$B$2,IF(Y1635/X1635&gt;'model parameter'!$B$1,'model parameter'!$B$1,AA1635/X1635))</f>
        <v>1.1100000000000001</v>
      </c>
      <c r="AC1635">
        <f t="shared" si="496"/>
        <v>576353.99180917582</v>
      </c>
      <c r="AD1635">
        <f t="shared" si="494"/>
        <v>27.378709524310491</v>
      </c>
      <c r="AF1635">
        <f t="shared" si="493"/>
        <v>0.72656398554858059</v>
      </c>
      <c r="AG1635">
        <f t="shared" si="487"/>
        <v>1.3669899220384132</v>
      </c>
      <c r="AH1635" s="14">
        <f t="shared" si="488"/>
        <v>19781.644716231822</v>
      </c>
      <c r="AI1635">
        <f t="shared" si="489"/>
        <v>21827.452406270721</v>
      </c>
      <c r="AJ1635" s="14">
        <f t="shared" si="490"/>
        <v>2045.8076900388987</v>
      </c>
      <c r="AK1635" s="14">
        <f t="shared" si="495"/>
        <v>264503.54327753896</v>
      </c>
      <c r="AL1635">
        <f t="shared" si="491"/>
        <v>1.1034194941515765</v>
      </c>
      <c r="AM1635">
        <f t="shared" si="497"/>
        <v>2.1998041546279188</v>
      </c>
      <c r="AN1635" s="15">
        <f t="shared" si="492"/>
        <v>1</v>
      </c>
    </row>
    <row r="1636" spans="1:40" x14ac:dyDescent="0.25">
      <c r="A1636" s="2">
        <v>42002</v>
      </c>
      <c r="B1636" s="2">
        <v>42033</v>
      </c>
      <c r="C1636" t="s">
        <v>15</v>
      </c>
      <c r="D1636">
        <v>8300</v>
      </c>
      <c r="E1636">
        <v>150</v>
      </c>
      <c r="F1636">
        <v>150</v>
      </c>
      <c r="G1636">
        <v>102.4</v>
      </c>
      <c r="H1636">
        <v>120.7</v>
      </c>
      <c r="I1636" t="s">
        <v>16</v>
      </c>
      <c r="J1636">
        <v>102.75</v>
      </c>
      <c r="K1636">
        <v>158.9</v>
      </c>
      <c r="L1636">
        <v>102.75</v>
      </c>
      <c r="M1636">
        <v>137.94999999999999</v>
      </c>
      <c r="N1636">
        <v>8246.2999999999993</v>
      </c>
      <c r="O1636">
        <v>262.95</v>
      </c>
      <c r="P1636">
        <f>VLOOKUP($A1636,Sheet2!$A:$E,2,0)</f>
        <v>8214.7000000000007</v>
      </c>
      <c r="Q1636">
        <f>VLOOKUP($A1636,Sheet2!$A:$E,3,0)</f>
        <v>8279.15</v>
      </c>
      <c r="R1636">
        <f>VLOOKUP($A1636,Sheet2!$A:$E,4,0)</f>
        <v>8214.7000000000007</v>
      </c>
      <c r="S1636">
        <f>VLOOKUP($A1636,Sheet2!$A:$E,5,0)</f>
        <v>8246.2999999999993</v>
      </c>
      <c r="T1636">
        <f t="shared" si="479"/>
        <v>179.75</v>
      </c>
      <c r="U1636">
        <f t="shared" si="480"/>
        <v>150</v>
      </c>
      <c r="V1636">
        <f t="shared" si="481"/>
        <v>102.75</v>
      </c>
      <c r="W1636">
        <f t="shared" si="482"/>
        <v>81.549999999999272</v>
      </c>
      <c r="X1636" s="5">
        <f t="shared" si="483"/>
        <v>252.75</v>
      </c>
      <c r="Y1636">
        <f t="shared" si="484"/>
        <v>338.65</v>
      </c>
      <c r="Z1636">
        <f t="shared" si="485"/>
        <v>183.94999999999928</v>
      </c>
      <c r="AA1636">
        <f t="shared" si="486"/>
        <v>258.64999999999998</v>
      </c>
      <c r="AB1636">
        <f>IF(Z1636/X1636&lt;'model parameter'!$B$2,'model parameter'!$B$2,IF(Y1636/X1636&gt;'model parameter'!$B$1,'model parameter'!$B$1,AA1636/X1636))</f>
        <v>1.1100000000000001</v>
      </c>
      <c r="AC1636">
        <f t="shared" si="496"/>
        <v>639752.9309081852</v>
      </c>
      <c r="AD1636">
        <f t="shared" si="494"/>
        <v>27.48870952431049</v>
      </c>
      <c r="AF1636">
        <f t="shared" si="493"/>
        <v>0.72779426310583295</v>
      </c>
      <c r="AG1636">
        <f t="shared" si="487"/>
        <v>1.3398615232443125</v>
      </c>
      <c r="AH1636" s="14">
        <f t="shared" si="488"/>
        <v>19016.132921302124</v>
      </c>
      <c r="AI1636">
        <f t="shared" si="489"/>
        <v>20978.920575446755</v>
      </c>
      <c r="AJ1636" s="14">
        <f t="shared" si="490"/>
        <v>1962.7876541446312</v>
      </c>
      <c r="AK1636" s="14">
        <f t="shared" si="495"/>
        <v>266466.33093168359</v>
      </c>
      <c r="AL1636">
        <f t="shared" si="491"/>
        <v>1.1032169717296143</v>
      </c>
      <c r="AM1636">
        <f t="shared" si="497"/>
        <v>2.4268612778668368</v>
      </c>
      <c r="AN1636" s="15">
        <f t="shared" si="492"/>
        <v>1</v>
      </c>
    </row>
    <row r="1637" spans="1:40" x14ac:dyDescent="0.25">
      <c r="A1637" s="2">
        <v>42003</v>
      </c>
      <c r="B1637" s="2">
        <v>42033</v>
      </c>
      <c r="C1637" t="s">
        <v>15</v>
      </c>
      <c r="D1637">
        <v>8300</v>
      </c>
      <c r="E1637">
        <v>114.75</v>
      </c>
      <c r="F1637">
        <v>140.5</v>
      </c>
      <c r="G1637">
        <v>110.35</v>
      </c>
      <c r="H1637">
        <v>121.55</v>
      </c>
      <c r="I1637" t="s">
        <v>16</v>
      </c>
      <c r="J1637">
        <v>141.80000000000001</v>
      </c>
      <c r="K1637">
        <v>147.69999999999999</v>
      </c>
      <c r="L1637">
        <v>120.25</v>
      </c>
      <c r="M1637">
        <v>138.94999999999999</v>
      </c>
      <c r="N1637">
        <v>8248.25</v>
      </c>
      <c r="O1637">
        <v>262.95</v>
      </c>
      <c r="P1637">
        <f>VLOOKUP($A1637,Sheet2!$A:$E,2,0)</f>
        <v>8260.2999999999993</v>
      </c>
      <c r="Q1637">
        <f>VLOOKUP($A1637,Sheet2!$A:$E,3,0)</f>
        <v>8268.25</v>
      </c>
      <c r="R1637">
        <f>VLOOKUP($A1637,Sheet2!$A:$E,4,0)</f>
        <v>8220.5499999999993</v>
      </c>
      <c r="S1637">
        <f>VLOOKUP($A1637,Sheet2!$A:$E,5,0)</f>
        <v>8248.25</v>
      </c>
      <c r="T1637">
        <f t="shared" si="479"/>
        <v>179.45000000000073</v>
      </c>
      <c r="U1637">
        <f t="shared" si="480"/>
        <v>140.5</v>
      </c>
      <c r="V1637">
        <f t="shared" si="481"/>
        <v>120.25</v>
      </c>
      <c r="W1637">
        <f t="shared" si="482"/>
        <v>78.600000000000364</v>
      </c>
      <c r="X1637" s="5">
        <f t="shared" si="483"/>
        <v>256.55</v>
      </c>
      <c r="Y1637">
        <f t="shared" si="484"/>
        <v>327.15000000000072</v>
      </c>
      <c r="Z1637">
        <f t="shared" si="485"/>
        <v>188.95000000000036</v>
      </c>
      <c r="AA1637">
        <f t="shared" si="486"/>
        <v>260.5</v>
      </c>
      <c r="AB1637">
        <f>IF(Z1637/X1637&lt;'model parameter'!$B$2,'model parameter'!$B$2,IF(Y1637/X1637&gt;'model parameter'!$B$1,'model parameter'!$B$1,AA1637/X1637))</f>
        <v>1.1100000000000001</v>
      </c>
      <c r="AC1637">
        <f t="shared" si="496"/>
        <v>710125.75330808561</v>
      </c>
      <c r="AD1637">
        <f t="shared" si="494"/>
        <v>27.59870952431049</v>
      </c>
      <c r="AF1637">
        <f t="shared" si="493"/>
        <v>0.73650360553498484</v>
      </c>
      <c r="AG1637">
        <f t="shared" si="487"/>
        <v>1.2751900214383189</v>
      </c>
      <c r="AH1637" s="14">
        <f t="shared" si="488"/>
        <v>19301.323590001422</v>
      </c>
      <c r="AI1637">
        <f t="shared" si="489"/>
        <v>21295.040277126271</v>
      </c>
      <c r="AJ1637" s="14">
        <f t="shared" si="490"/>
        <v>1993.7166871248482</v>
      </c>
      <c r="AK1637" s="14">
        <f t="shared" si="495"/>
        <v>268460.04761880846</v>
      </c>
      <c r="AL1637">
        <f t="shared" si="491"/>
        <v>1.1032942988509682</v>
      </c>
      <c r="AM1637">
        <f t="shared" si="497"/>
        <v>2.6775422119726566</v>
      </c>
      <c r="AN1637" s="15">
        <f t="shared" si="492"/>
        <v>1</v>
      </c>
    </row>
    <row r="1638" spans="1:40" x14ac:dyDescent="0.25">
      <c r="A1638" s="2">
        <v>42004</v>
      </c>
      <c r="B1638" s="2">
        <v>42033</v>
      </c>
      <c r="C1638" t="s">
        <v>15</v>
      </c>
      <c r="D1638">
        <v>8300</v>
      </c>
      <c r="E1638">
        <v>123.15</v>
      </c>
      <c r="F1638">
        <v>126.15</v>
      </c>
      <c r="G1638">
        <v>104.15</v>
      </c>
      <c r="H1638">
        <v>113.7</v>
      </c>
      <c r="I1638" t="s">
        <v>16</v>
      </c>
      <c r="J1638">
        <v>145.1</v>
      </c>
      <c r="K1638">
        <v>158.65</v>
      </c>
      <c r="L1638">
        <v>136.5</v>
      </c>
      <c r="M1638">
        <v>148.9</v>
      </c>
      <c r="N1638">
        <v>8282.7000000000007</v>
      </c>
      <c r="O1638">
        <v>262.95</v>
      </c>
      <c r="P1638">
        <f>VLOOKUP($A1638,Sheet2!$A:$E,2,0)</f>
        <v>8243.9</v>
      </c>
      <c r="Q1638">
        <f>VLOOKUP($A1638,Sheet2!$A:$E,3,0)</f>
        <v>8291</v>
      </c>
      <c r="R1638">
        <f>VLOOKUP($A1638,Sheet2!$A:$E,4,0)</f>
        <v>8243.75</v>
      </c>
      <c r="S1638">
        <f>VLOOKUP($A1638,Sheet2!$A:$E,5,0)</f>
        <v>8282.7000000000007</v>
      </c>
      <c r="T1638">
        <f t="shared" si="479"/>
        <v>167.64999999999964</v>
      </c>
      <c r="U1638">
        <f t="shared" si="480"/>
        <v>126.15</v>
      </c>
      <c r="V1638">
        <f t="shared" si="481"/>
        <v>136.5</v>
      </c>
      <c r="W1638">
        <f t="shared" si="482"/>
        <v>95.149999999999636</v>
      </c>
      <c r="X1638" s="5">
        <f t="shared" si="483"/>
        <v>268.25</v>
      </c>
      <c r="Y1638">
        <f t="shared" si="484"/>
        <v>326.29999999999961</v>
      </c>
      <c r="Z1638">
        <f t="shared" si="485"/>
        <v>199.29999999999964</v>
      </c>
      <c r="AA1638">
        <f t="shared" si="486"/>
        <v>262.60000000000002</v>
      </c>
      <c r="AB1638">
        <f>IF(Z1638/X1638&lt;'model parameter'!$B$2,'model parameter'!$B$2,IF(Y1638/X1638&gt;'model parameter'!$B$1,'model parameter'!$B$1,AA1638/X1638))</f>
        <v>1.1100000000000001</v>
      </c>
      <c r="AC1638">
        <f t="shared" si="496"/>
        <v>788239.58617197513</v>
      </c>
      <c r="AD1638">
        <f t="shared" si="494"/>
        <v>27.708709524310489</v>
      </c>
      <c r="AF1638">
        <f t="shared" si="493"/>
        <v>0.74296365330847958</v>
      </c>
      <c r="AG1638">
        <f t="shared" si="487"/>
        <v>1.2164026095060563</v>
      </c>
      <c r="AH1638" s="14">
        <f t="shared" si="488"/>
        <v>20179.410648891375</v>
      </c>
      <c r="AI1638">
        <f t="shared" si="489"/>
        <v>22268.35620071847</v>
      </c>
      <c r="AJ1638" s="14">
        <f t="shared" si="490"/>
        <v>2088.9455518270952</v>
      </c>
      <c r="AK1638" s="14">
        <f t="shared" si="495"/>
        <v>270548.99317063554</v>
      </c>
      <c r="AL1638">
        <f t="shared" si="491"/>
        <v>1.1035186600923779</v>
      </c>
      <c r="AM1638">
        <f t="shared" si="497"/>
        <v>2.9547177940968474</v>
      </c>
      <c r="AN1638" s="15">
        <f t="shared" si="492"/>
        <v>1</v>
      </c>
    </row>
    <row r="1639" spans="1:40" x14ac:dyDescent="0.25">
      <c r="A1639" s="2">
        <v>42005</v>
      </c>
      <c r="B1639" s="2">
        <v>42033</v>
      </c>
      <c r="C1639" t="s">
        <v>15</v>
      </c>
      <c r="D1639">
        <v>8300</v>
      </c>
      <c r="E1639">
        <v>123</v>
      </c>
      <c r="F1639">
        <v>132.6</v>
      </c>
      <c r="G1639">
        <v>101</v>
      </c>
      <c r="H1639">
        <v>107.65</v>
      </c>
      <c r="I1639" t="s">
        <v>16</v>
      </c>
      <c r="J1639">
        <v>141</v>
      </c>
      <c r="K1639">
        <v>155</v>
      </c>
      <c r="L1639">
        <v>126.6</v>
      </c>
      <c r="M1639">
        <v>148.9</v>
      </c>
      <c r="N1639">
        <v>8284</v>
      </c>
      <c r="O1639">
        <v>262.95</v>
      </c>
      <c r="P1639">
        <f>VLOOKUP($A1639,Sheet2!$A:$E,2,0)</f>
        <v>8272.7999999999993</v>
      </c>
      <c r="Q1639">
        <f>VLOOKUP($A1639,Sheet2!$A:$E,3,0)</f>
        <v>8294.7000000000007</v>
      </c>
      <c r="R1639">
        <f>VLOOKUP($A1639,Sheet2!$A:$E,4,0)</f>
        <v>8248.75</v>
      </c>
      <c r="S1639">
        <f>VLOOKUP($A1639,Sheet2!$A:$E,5,0)</f>
        <v>8284</v>
      </c>
      <c r="T1639">
        <f t="shared" si="479"/>
        <v>160.29999999999927</v>
      </c>
      <c r="U1639">
        <f t="shared" si="480"/>
        <v>132.6</v>
      </c>
      <c r="V1639">
        <f t="shared" si="481"/>
        <v>126.6</v>
      </c>
      <c r="W1639">
        <f t="shared" si="482"/>
        <v>95.700000000000728</v>
      </c>
      <c r="X1639" s="5">
        <f t="shared" si="483"/>
        <v>264</v>
      </c>
      <c r="Y1639">
        <f t="shared" si="484"/>
        <v>315.29999999999927</v>
      </c>
      <c r="Z1639">
        <f t="shared" si="485"/>
        <v>196.70000000000073</v>
      </c>
      <c r="AA1639">
        <f t="shared" si="486"/>
        <v>256.55</v>
      </c>
      <c r="AB1639">
        <f>IF(Z1639/X1639&lt;'model parameter'!$B$2,'model parameter'!$B$2,IF(Y1639/X1639&gt;'model parameter'!$B$1,'model parameter'!$B$1,AA1639/X1639))</f>
        <v>1.1100000000000001</v>
      </c>
      <c r="AC1639">
        <f t="shared" si="496"/>
        <v>874945.94065089244</v>
      </c>
      <c r="AD1639">
        <f t="shared" si="494"/>
        <v>27.818709524310488</v>
      </c>
      <c r="AF1639">
        <f t="shared" si="493"/>
        <v>0.74507575757576028</v>
      </c>
      <c r="AG1639">
        <f t="shared" si="487"/>
        <v>1.1943181818181792</v>
      </c>
      <c r="AH1639" s="14">
        <f t="shared" si="488"/>
        <v>19860.447401003999</v>
      </c>
      <c r="AI1639">
        <f t="shared" si="489"/>
        <v>21914.801271208478</v>
      </c>
      <c r="AJ1639" s="14">
        <f t="shared" si="490"/>
        <v>2054.3538702044789</v>
      </c>
      <c r="AK1639" s="14">
        <f t="shared" si="495"/>
        <v>272603.34704084002</v>
      </c>
      <c r="AL1639">
        <f t="shared" si="491"/>
        <v>1.1034394557546889</v>
      </c>
      <c r="AM1639">
        <f t="shared" si="497"/>
        <v>3.2603521946269205</v>
      </c>
      <c r="AN1639" s="15">
        <f t="shared" si="492"/>
        <v>1</v>
      </c>
    </row>
    <row r="1640" spans="1:40" x14ac:dyDescent="0.25">
      <c r="A1640" s="2">
        <v>42006</v>
      </c>
      <c r="B1640" s="2">
        <v>42033</v>
      </c>
      <c r="C1640" t="s">
        <v>15</v>
      </c>
      <c r="D1640">
        <v>8300</v>
      </c>
      <c r="E1640">
        <v>108.85</v>
      </c>
      <c r="F1640">
        <v>108.85</v>
      </c>
      <c r="G1640">
        <v>53.4</v>
      </c>
      <c r="H1640">
        <v>57.35</v>
      </c>
      <c r="I1640" t="s">
        <v>16</v>
      </c>
      <c r="J1640">
        <v>150.30000000000001</v>
      </c>
      <c r="K1640">
        <v>220.5</v>
      </c>
      <c r="L1640">
        <v>150.30000000000001</v>
      </c>
      <c r="M1640">
        <v>209.2</v>
      </c>
      <c r="N1640">
        <v>8395.4500000000007</v>
      </c>
      <c r="O1640">
        <v>262.95</v>
      </c>
      <c r="P1640">
        <f>VLOOKUP($A1640,Sheet2!$A:$E,2,0)</f>
        <v>8288.7000000000007</v>
      </c>
      <c r="Q1640">
        <f>VLOOKUP($A1640,Sheet2!$A:$E,3,0)</f>
        <v>8410.6</v>
      </c>
      <c r="R1640">
        <f>VLOOKUP($A1640,Sheet2!$A:$E,4,0)</f>
        <v>8288.7000000000007</v>
      </c>
      <c r="S1640">
        <f>VLOOKUP($A1640,Sheet2!$A:$E,5,0)</f>
        <v>8395.4500000000007</v>
      </c>
      <c r="T1640">
        <f t="shared" si="479"/>
        <v>109.89999999999964</v>
      </c>
      <c r="U1640">
        <f t="shared" si="480"/>
        <v>108.85</v>
      </c>
      <c r="V1640">
        <f t="shared" si="481"/>
        <v>150.30000000000001</v>
      </c>
      <c r="W1640">
        <f t="shared" si="482"/>
        <v>164</v>
      </c>
      <c r="X1640" s="5">
        <f t="shared" si="483"/>
        <v>259.14999999999998</v>
      </c>
      <c r="Y1640">
        <f t="shared" si="484"/>
        <v>330.39999999999964</v>
      </c>
      <c r="Z1640">
        <f t="shared" si="485"/>
        <v>217.4</v>
      </c>
      <c r="AA1640">
        <f t="shared" si="486"/>
        <v>266.55</v>
      </c>
      <c r="AB1640">
        <f>IF(Z1640/X1640&lt;'model parameter'!$B$2,'model parameter'!$B$2,IF(Y1640/X1640&gt;'model parameter'!$B$1,'model parameter'!$B$1,AA1640/X1640))</f>
        <v>1.1100000000000001</v>
      </c>
      <c r="AC1640">
        <f t="shared" si="496"/>
        <v>971189.99412249075</v>
      </c>
      <c r="AD1640">
        <f t="shared" si="494"/>
        <v>27.928709524310488</v>
      </c>
      <c r="AF1640">
        <f t="shared" si="493"/>
        <v>0.8388963920509358</v>
      </c>
      <c r="AG1640">
        <f t="shared" si="487"/>
        <v>1.2749372950028928</v>
      </c>
      <c r="AH1640" s="14">
        <f t="shared" si="488"/>
        <v>19496.454047532523</v>
      </c>
      <c r="AI1640">
        <f t="shared" si="489"/>
        <v>21511.332704591201</v>
      </c>
      <c r="AJ1640" s="14">
        <f t="shared" si="490"/>
        <v>2014.8786570586781</v>
      </c>
      <c r="AK1640" s="14">
        <f t="shared" si="495"/>
        <v>274618.22569789871</v>
      </c>
      <c r="AL1640">
        <f t="shared" si="491"/>
        <v>1.1033459034215343</v>
      </c>
      <c r="AM1640">
        <f t="shared" si="497"/>
        <v>3.5972962376530213</v>
      </c>
      <c r="AN1640" s="15">
        <f t="shared" si="492"/>
        <v>1</v>
      </c>
    </row>
    <row r="1641" spans="1:40" x14ac:dyDescent="0.25">
      <c r="A1641" s="2">
        <v>42009</v>
      </c>
      <c r="B1641" s="2">
        <v>42033</v>
      </c>
      <c r="C1641" t="s">
        <v>15</v>
      </c>
      <c r="D1641">
        <v>8300</v>
      </c>
      <c r="E1641">
        <v>57.45</v>
      </c>
      <c r="F1641">
        <v>68.75</v>
      </c>
      <c r="G1641">
        <v>46</v>
      </c>
      <c r="H1641">
        <v>61.9</v>
      </c>
      <c r="I1641" t="s">
        <v>16</v>
      </c>
      <c r="J1641">
        <v>214.95</v>
      </c>
      <c r="K1641">
        <v>231.05</v>
      </c>
      <c r="L1641">
        <v>171</v>
      </c>
      <c r="M1641">
        <v>181.05</v>
      </c>
      <c r="N1641">
        <v>8378.4</v>
      </c>
      <c r="O1641">
        <v>262.95</v>
      </c>
      <c r="P1641">
        <f>VLOOKUP($A1641,Sheet2!$A:$E,2,0)</f>
        <v>8407.9500000000007</v>
      </c>
      <c r="Q1641">
        <f>VLOOKUP($A1641,Sheet2!$A:$E,3,0)</f>
        <v>8445.6</v>
      </c>
      <c r="R1641">
        <f>VLOOKUP($A1641,Sheet2!$A:$E,4,0)</f>
        <v>8363.9</v>
      </c>
      <c r="S1641">
        <f>VLOOKUP($A1641,Sheet2!$A:$E,5,0)</f>
        <v>8378.4</v>
      </c>
      <c r="T1641">
        <f t="shared" si="479"/>
        <v>85.449999999998909</v>
      </c>
      <c r="U1641">
        <f t="shared" si="480"/>
        <v>68.75</v>
      </c>
      <c r="V1641">
        <f t="shared" si="481"/>
        <v>171</v>
      </c>
      <c r="W1641">
        <f t="shared" si="482"/>
        <v>191.60000000000036</v>
      </c>
      <c r="X1641" s="5">
        <f t="shared" si="483"/>
        <v>272.39999999999998</v>
      </c>
      <c r="Y1641">
        <f t="shared" si="484"/>
        <v>316.49999999999892</v>
      </c>
      <c r="Z1641">
        <f t="shared" si="485"/>
        <v>237.60000000000036</v>
      </c>
      <c r="AA1641">
        <f t="shared" si="486"/>
        <v>242.95000000000002</v>
      </c>
      <c r="AB1641">
        <f>IF(Z1641/X1641&lt;'model parameter'!$B$2,'model parameter'!$B$2,IF(Y1641/X1641&gt;'model parameter'!$B$1,'model parameter'!$B$1,AA1641/X1641))</f>
        <v>1.1100000000000001</v>
      </c>
      <c r="AC1641">
        <f t="shared" si="496"/>
        <v>1078020.8934759649</v>
      </c>
      <c r="AD1641">
        <f t="shared" si="494"/>
        <v>28.038709524310487</v>
      </c>
      <c r="AF1641">
        <f t="shared" si="493"/>
        <v>0.87224669603524374</v>
      </c>
      <c r="AG1641">
        <f t="shared" si="487"/>
        <v>1.1618942731277495</v>
      </c>
      <c r="AH1641" s="14">
        <f t="shared" si="488"/>
        <v>20490.868879181398</v>
      </c>
      <c r="AI1641">
        <f t="shared" si="489"/>
        <v>22613.592190710566</v>
      </c>
      <c r="AJ1641" s="14">
        <f t="shared" si="490"/>
        <v>2122.7233115291674</v>
      </c>
      <c r="AK1641" s="14">
        <f t="shared" si="495"/>
        <v>276740.94900942786</v>
      </c>
      <c r="AL1641">
        <f t="shared" si="491"/>
        <v>1.1035936213366648</v>
      </c>
      <c r="AM1641">
        <f t="shared" si="497"/>
        <v>3.9699531819322575</v>
      </c>
      <c r="AN1641" s="15">
        <f t="shared" si="492"/>
        <v>1</v>
      </c>
    </row>
    <row r="1642" spans="1:40" x14ac:dyDescent="0.25">
      <c r="A1642" s="2">
        <v>42010</v>
      </c>
      <c r="B1642" s="2">
        <v>42033</v>
      </c>
      <c r="C1642" t="s">
        <v>15</v>
      </c>
      <c r="D1642">
        <v>8300</v>
      </c>
      <c r="E1642">
        <v>76</v>
      </c>
      <c r="F1642">
        <v>218.9</v>
      </c>
      <c r="G1642">
        <v>73</v>
      </c>
      <c r="H1642">
        <v>206.85</v>
      </c>
      <c r="I1642" t="s">
        <v>16</v>
      </c>
      <c r="J1642">
        <v>117</v>
      </c>
      <c r="K1642">
        <v>141</v>
      </c>
      <c r="L1642">
        <v>63.95</v>
      </c>
      <c r="M1642">
        <v>69.2</v>
      </c>
      <c r="N1642">
        <v>8127.35</v>
      </c>
      <c r="O1642">
        <v>262.95</v>
      </c>
      <c r="P1642">
        <f>VLOOKUP($A1642,Sheet2!$A:$E,2,0)</f>
        <v>8325.2999999999993</v>
      </c>
      <c r="Q1642">
        <f>VLOOKUP($A1642,Sheet2!$A:$E,3,0)</f>
        <v>8327.85</v>
      </c>
      <c r="R1642">
        <f>VLOOKUP($A1642,Sheet2!$A:$E,4,0)</f>
        <v>8111.35</v>
      </c>
      <c r="S1642">
        <f>VLOOKUP($A1642,Sheet2!$A:$E,5,0)</f>
        <v>8127.35</v>
      </c>
      <c r="T1642">
        <f t="shared" si="479"/>
        <v>113.14999999999964</v>
      </c>
      <c r="U1642">
        <f t="shared" si="480"/>
        <v>218.9</v>
      </c>
      <c r="V1642">
        <f t="shared" si="481"/>
        <v>63.95</v>
      </c>
      <c r="W1642">
        <f t="shared" si="482"/>
        <v>100.85000000000036</v>
      </c>
      <c r="X1642" s="5">
        <f t="shared" si="483"/>
        <v>193</v>
      </c>
      <c r="Y1642">
        <f t="shared" si="484"/>
        <v>282.85000000000002</v>
      </c>
      <c r="Z1642">
        <f t="shared" si="485"/>
        <v>173.85000000000036</v>
      </c>
      <c r="AA1642">
        <f t="shared" si="486"/>
        <v>276.05</v>
      </c>
      <c r="AB1642">
        <f>IF(Z1642/X1642&lt;'model parameter'!$B$2,'model parameter'!$B$2,IF(Y1642/X1642&gt;'model parameter'!$B$1,'model parameter'!$B$1,AA1642/X1642))</f>
        <v>1.1100000000000001</v>
      </c>
      <c r="AC1642">
        <f t="shared" si="496"/>
        <v>1196603.1917583211</v>
      </c>
      <c r="AD1642">
        <f t="shared" si="494"/>
        <v>28.148709524310487</v>
      </c>
      <c r="AF1642">
        <f t="shared" si="493"/>
        <v>0.90077720207254075</v>
      </c>
      <c r="AG1642">
        <f t="shared" si="487"/>
        <v>1.4655440414507772</v>
      </c>
      <c r="AH1642" s="14">
        <f t="shared" si="488"/>
        <v>14531.8849068855</v>
      </c>
      <c r="AI1642">
        <f t="shared" si="489"/>
        <v>16008.354213512261</v>
      </c>
      <c r="AJ1642" s="14">
        <f t="shared" si="490"/>
        <v>1476.469306626761</v>
      </c>
      <c r="AK1642" s="14">
        <f t="shared" si="495"/>
        <v>278217.41831605462</v>
      </c>
      <c r="AL1642">
        <f t="shared" si="491"/>
        <v>1.1016020506690898</v>
      </c>
      <c r="AM1642">
        <f t="shared" si="497"/>
        <v>4.3733085662768527</v>
      </c>
      <c r="AN1642" s="15">
        <f t="shared" si="492"/>
        <v>0</v>
      </c>
    </row>
    <row r="1643" spans="1:40" x14ac:dyDescent="0.25">
      <c r="A1643" s="2">
        <v>42011</v>
      </c>
      <c r="B1643" s="2">
        <v>42033</v>
      </c>
      <c r="C1643" t="s">
        <v>15</v>
      </c>
      <c r="D1643">
        <v>8300</v>
      </c>
      <c r="E1643">
        <v>209</v>
      </c>
      <c r="F1643">
        <v>256</v>
      </c>
      <c r="G1643">
        <v>192.15</v>
      </c>
      <c r="H1643">
        <v>219.95</v>
      </c>
      <c r="I1643" t="s">
        <v>16</v>
      </c>
      <c r="J1643">
        <v>66.599999999999994</v>
      </c>
      <c r="K1643">
        <v>80.8</v>
      </c>
      <c r="L1643">
        <v>56</v>
      </c>
      <c r="M1643">
        <v>63.5</v>
      </c>
      <c r="N1643">
        <v>8102.1</v>
      </c>
      <c r="O1643">
        <v>262.95</v>
      </c>
      <c r="P1643">
        <f>VLOOKUP($A1643,Sheet2!$A:$E,2,0)</f>
        <v>8118.65</v>
      </c>
      <c r="Q1643">
        <f>VLOOKUP($A1643,Sheet2!$A:$E,3,0)</f>
        <v>8151.2</v>
      </c>
      <c r="R1643">
        <f>VLOOKUP($A1643,Sheet2!$A:$E,4,0)</f>
        <v>8065.45</v>
      </c>
      <c r="S1643">
        <f>VLOOKUP($A1643,Sheet2!$A:$E,5,0)</f>
        <v>8102.1</v>
      </c>
      <c r="T1643">
        <f t="shared" si="479"/>
        <v>229.59999999999945</v>
      </c>
      <c r="U1643">
        <f t="shared" si="480"/>
        <v>256</v>
      </c>
      <c r="V1643">
        <f t="shared" si="481"/>
        <v>56</v>
      </c>
      <c r="W1643">
        <f t="shared" si="482"/>
        <v>43.350000000000364</v>
      </c>
      <c r="X1643" s="5">
        <f t="shared" si="483"/>
        <v>275.60000000000002</v>
      </c>
      <c r="Y1643">
        <f t="shared" si="484"/>
        <v>312</v>
      </c>
      <c r="Z1643">
        <f t="shared" si="485"/>
        <v>235.50000000000037</v>
      </c>
      <c r="AA1643">
        <f t="shared" si="486"/>
        <v>283.45</v>
      </c>
      <c r="AB1643">
        <f>IF(Z1643/X1643&lt;'model parameter'!$B$2,'model parameter'!$B$2,IF(Y1643/X1643&gt;'model parameter'!$B$1,'model parameter'!$B$1,AA1643/X1643))</f>
        <v>1.1100000000000001</v>
      </c>
      <c r="AC1643">
        <f t="shared" si="496"/>
        <v>1328229.5428517365</v>
      </c>
      <c r="AD1643">
        <f t="shared" si="494"/>
        <v>28.258709524310486</v>
      </c>
      <c r="AF1643">
        <f t="shared" si="493"/>
        <v>0.85449927431059636</v>
      </c>
      <c r="AG1643">
        <f t="shared" si="487"/>
        <v>1.1320754716981132</v>
      </c>
      <c r="AH1643" s="14">
        <f t="shared" si="488"/>
        <v>20731.0294422966</v>
      </c>
      <c r="AI1643">
        <f t="shared" si="489"/>
        <v>22879.798255282796</v>
      </c>
      <c r="AJ1643" s="14">
        <f t="shared" si="490"/>
        <v>2148.7688129861963</v>
      </c>
      <c r="AK1643" s="14">
        <f t="shared" si="495"/>
        <v>280366.18712904083</v>
      </c>
      <c r="AL1643">
        <f t="shared" si="491"/>
        <v>1.1036498847762068</v>
      </c>
      <c r="AM1643">
        <f t="shared" si="497"/>
        <v>4.8266014952622465</v>
      </c>
      <c r="AN1643" s="15">
        <f t="shared" si="492"/>
        <v>1</v>
      </c>
    </row>
    <row r="1644" spans="1:40" x14ac:dyDescent="0.25">
      <c r="A1644" s="2">
        <v>42012</v>
      </c>
      <c r="B1644" s="2">
        <v>42033</v>
      </c>
      <c r="C1644" t="s">
        <v>15</v>
      </c>
      <c r="D1644">
        <v>8300</v>
      </c>
      <c r="E1644">
        <v>169.95</v>
      </c>
      <c r="F1644">
        <v>180</v>
      </c>
      <c r="G1644">
        <v>124</v>
      </c>
      <c r="H1644">
        <v>134.15</v>
      </c>
      <c r="I1644" t="s">
        <v>16</v>
      </c>
      <c r="J1644">
        <v>82.55</v>
      </c>
      <c r="K1644">
        <v>99.2</v>
      </c>
      <c r="L1644">
        <v>76.05</v>
      </c>
      <c r="M1644">
        <v>92.45</v>
      </c>
      <c r="N1644">
        <v>8234.6</v>
      </c>
      <c r="O1644">
        <v>262.95</v>
      </c>
      <c r="P1644">
        <f>VLOOKUP($A1644,Sheet2!$A:$E,2,0)</f>
        <v>8191.4</v>
      </c>
      <c r="Q1644">
        <f>VLOOKUP($A1644,Sheet2!$A:$E,3,0)</f>
        <v>8243.5</v>
      </c>
      <c r="R1644">
        <f>VLOOKUP($A1644,Sheet2!$A:$E,4,0)</f>
        <v>8167.3</v>
      </c>
      <c r="S1644">
        <f>VLOOKUP($A1644,Sheet2!$A:$E,5,0)</f>
        <v>8234.6</v>
      </c>
      <c r="T1644">
        <f t="shared" si="479"/>
        <v>155.70000000000073</v>
      </c>
      <c r="U1644">
        <f t="shared" si="480"/>
        <v>180</v>
      </c>
      <c r="V1644">
        <f t="shared" si="481"/>
        <v>76.05</v>
      </c>
      <c r="W1644">
        <f t="shared" si="482"/>
        <v>67.5</v>
      </c>
      <c r="X1644" s="5">
        <f t="shared" si="483"/>
        <v>252.5</v>
      </c>
      <c r="Y1644">
        <f t="shared" si="484"/>
        <v>256.05</v>
      </c>
      <c r="Z1644">
        <f t="shared" si="485"/>
        <v>191.5</v>
      </c>
      <c r="AA1644">
        <f t="shared" si="486"/>
        <v>226.60000000000002</v>
      </c>
      <c r="AB1644">
        <f>IF(Z1644/X1644&lt;'model parameter'!$B$2,'model parameter'!$B$2,IF(Y1644/X1644&gt;'model parameter'!$B$1,'model parameter'!$B$1,AA1644/X1644))</f>
        <v>0.89742574257425756</v>
      </c>
      <c r="AC1644">
        <f t="shared" si="496"/>
        <v>1191987.3838027862</v>
      </c>
      <c r="AD1644">
        <f t="shared" si="494"/>
        <v>28.156135266884743</v>
      </c>
      <c r="AF1644">
        <f t="shared" si="493"/>
        <v>0.75841584158415842</v>
      </c>
      <c r="AG1644">
        <f t="shared" si="487"/>
        <v>1.0140594059405941</v>
      </c>
      <c r="AH1644" s="14">
        <f t="shared" si="488"/>
        <v>18997.370377308747</v>
      </c>
      <c r="AI1644">
        <f t="shared" si="489"/>
        <v>16935.4288246492</v>
      </c>
      <c r="AJ1644" s="14">
        <f t="shared" si="490"/>
        <v>-2061.9415526595476</v>
      </c>
      <c r="AK1644" s="14">
        <f t="shared" si="495"/>
        <v>278304.24557638128</v>
      </c>
      <c r="AL1644">
        <f t="shared" si="491"/>
        <v>0.89146173856133182</v>
      </c>
      <c r="AM1644">
        <f t="shared" si="497"/>
        <v>4.3027305603092056</v>
      </c>
      <c r="AN1644" s="15">
        <f t="shared" si="492"/>
        <v>0</v>
      </c>
    </row>
    <row r="1645" spans="1:40" x14ac:dyDescent="0.25">
      <c r="A1645" s="2">
        <v>42013</v>
      </c>
      <c r="B1645" s="2">
        <v>42033</v>
      </c>
      <c r="C1645" t="s">
        <v>15</v>
      </c>
      <c r="D1645">
        <v>8300</v>
      </c>
      <c r="E1645">
        <v>102.4</v>
      </c>
      <c r="F1645">
        <v>167.7</v>
      </c>
      <c r="G1645">
        <v>87.95</v>
      </c>
      <c r="H1645">
        <v>97.75</v>
      </c>
      <c r="I1645" t="s">
        <v>16</v>
      </c>
      <c r="J1645">
        <v>110</v>
      </c>
      <c r="K1645">
        <v>119.7</v>
      </c>
      <c r="L1645">
        <v>66.650000000000006</v>
      </c>
      <c r="M1645">
        <v>111.9</v>
      </c>
      <c r="N1645">
        <v>8284.5</v>
      </c>
      <c r="O1645">
        <v>262.95</v>
      </c>
      <c r="P1645">
        <f>VLOOKUP($A1645,Sheet2!$A:$E,2,0)</f>
        <v>8285.4500000000007</v>
      </c>
      <c r="Q1645">
        <f>VLOOKUP($A1645,Sheet2!$A:$E,3,0)</f>
        <v>8303.2999999999993</v>
      </c>
      <c r="R1645">
        <f>VLOOKUP($A1645,Sheet2!$A:$E,4,0)</f>
        <v>8190.8</v>
      </c>
      <c r="S1645">
        <f>VLOOKUP($A1645,Sheet2!$A:$E,5,0)</f>
        <v>8284.5</v>
      </c>
      <c r="T1645">
        <f t="shared" si="479"/>
        <v>116.40000000000146</v>
      </c>
      <c r="U1645">
        <f t="shared" si="480"/>
        <v>167.7</v>
      </c>
      <c r="V1645">
        <f t="shared" si="481"/>
        <v>66.650000000000006</v>
      </c>
      <c r="W1645">
        <f t="shared" si="482"/>
        <v>91.25</v>
      </c>
      <c r="X1645" s="5">
        <f t="shared" si="483"/>
        <v>212.4</v>
      </c>
      <c r="Y1645">
        <f t="shared" si="484"/>
        <v>236.10000000000144</v>
      </c>
      <c r="Z1645">
        <f t="shared" si="485"/>
        <v>179.2</v>
      </c>
      <c r="AA1645">
        <f t="shared" si="486"/>
        <v>209.65</v>
      </c>
      <c r="AB1645">
        <f>IF(Z1645/X1645&lt;'model parameter'!$B$2,'model parameter'!$B$2,IF(Y1645/X1645&gt;'model parameter'!$B$1,'model parameter'!$B$1,AA1645/X1645))</f>
        <v>1.1100000000000001</v>
      </c>
      <c r="AC1645">
        <f t="shared" si="496"/>
        <v>1323105.9960210929</v>
      </c>
      <c r="AD1645">
        <f t="shared" si="494"/>
        <v>28.266135266884742</v>
      </c>
      <c r="AF1645">
        <f t="shared" si="493"/>
        <v>0.84369114877589446</v>
      </c>
      <c r="AG1645">
        <f t="shared" si="487"/>
        <v>1.1115819209039615</v>
      </c>
      <c r="AH1645" s="14">
        <f t="shared" si="488"/>
        <v>15987.8583207714</v>
      </c>
      <c r="AI1645">
        <f t="shared" si="489"/>
        <v>17622.228479981368</v>
      </c>
      <c r="AJ1645" s="14">
        <f t="shared" si="490"/>
        <v>1634.3701592099678</v>
      </c>
      <c r="AK1645" s="14">
        <f t="shared" si="495"/>
        <v>279938.61573559127</v>
      </c>
      <c r="AL1645">
        <f t="shared" si="491"/>
        <v>1.1022257094364287</v>
      </c>
      <c r="AM1645">
        <f t="shared" si="497"/>
        <v>4.7425802443506164</v>
      </c>
      <c r="AN1645" s="15">
        <f t="shared" si="492"/>
        <v>1</v>
      </c>
    </row>
    <row r="1646" spans="1:40" x14ac:dyDescent="0.25">
      <c r="A1646" s="2">
        <v>42016</v>
      </c>
      <c r="B1646" s="2">
        <v>42033</v>
      </c>
      <c r="C1646" t="s">
        <v>15</v>
      </c>
      <c r="D1646">
        <v>8300</v>
      </c>
      <c r="E1646">
        <v>106.6</v>
      </c>
      <c r="F1646">
        <v>124.4</v>
      </c>
      <c r="G1646">
        <v>72.2</v>
      </c>
      <c r="H1646">
        <v>76.45</v>
      </c>
      <c r="I1646" t="s">
        <v>16</v>
      </c>
      <c r="J1646">
        <v>106</v>
      </c>
      <c r="K1646">
        <v>138.4</v>
      </c>
      <c r="L1646">
        <v>90</v>
      </c>
      <c r="M1646">
        <v>134.05000000000001</v>
      </c>
      <c r="N1646">
        <v>8323</v>
      </c>
      <c r="O1646">
        <v>262.95</v>
      </c>
      <c r="P1646">
        <f>VLOOKUP($A1646,Sheet2!$A:$E,2,0)</f>
        <v>8291.35</v>
      </c>
      <c r="Q1646">
        <f>VLOOKUP($A1646,Sheet2!$A:$E,3,0)</f>
        <v>8332.6</v>
      </c>
      <c r="R1646">
        <f>VLOOKUP($A1646,Sheet2!$A:$E,4,0)</f>
        <v>8245.6</v>
      </c>
      <c r="S1646">
        <f>VLOOKUP($A1646,Sheet2!$A:$E,5,0)</f>
        <v>8323</v>
      </c>
      <c r="T1646">
        <f t="shared" si="479"/>
        <v>105.79999999999927</v>
      </c>
      <c r="U1646">
        <f t="shared" si="480"/>
        <v>124.4</v>
      </c>
      <c r="V1646">
        <f t="shared" si="481"/>
        <v>90</v>
      </c>
      <c r="W1646">
        <f t="shared" si="482"/>
        <v>104.80000000000109</v>
      </c>
      <c r="X1646" s="5">
        <f t="shared" si="483"/>
        <v>212.6</v>
      </c>
      <c r="Y1646">
        <f t="shared" si="484"/>
        <v>244.19999999999928</v>
      </c>
      <c r="Z1646">
        <f t="shared" si="485"/>
        <v>177.00000000000108</v>
      </c>
      <c r="AA1646">
        <f t="shared" si="486"/>
        <v>210.5</v>
      </c>
      <c r="AB1646">
        <f>IF(Z1646/X1646&lt;'model parameter'!$B$2,'model parameter'!$B$2,IF(Y1646/X1646&gt;'model parameter'!$B$1,'model parameter'!$B$1,AA1646/X1646))</f>
        <v>1.1100000000000001</v>
      </c>
      <c r="AC1646">
        <f t="shared" si="496"/>
        <v>1468647.6555834133</v>
      </c>
      <c r="AD1646">
        <f t="shared" si="494"/>
        <v>28.376135266884742</v>
      </c>
      <c r="AF1646">
        <f t="shared" si="493"/>
        <v>0.83254938852305305</v>
      </c>
      <c r="AG1646">
        <f t="shared" si="487"/>
        <v>1.1486359360301002</v>
      </c>
      <c r="AH1646" s="14">
        <f t="shared" si="488"/>
        <v>16002.868355966099</v>
      </c>
      <c r="AI1646">
        <f t="shared" si="489"/>
        <v>17638.866359017135</v>
      </c>
      <c r="AJ1646" s="14">
        <f t="shared" si="490"/>
        <v>1635.998003051036</v>
      </c>
      <c r="AK1646" s="14">
        <f t="shared" si="495"/>
        <v>281574.61373864231</v>
      </c>
      <c r="AL1646">
        <f t="shared" si="491"/>
        <v>1.1022315479112914</v>
      </c>
      <c r="AM1646">
        <f t="shared" si="497"/>
        <v>5.2274215638240902</v>
      </c>
      <c r="AN1646" s="15">
        <f t="shared" si="492"/>
        <v>1</v>
      </c>
    </row>
    <row r="1647" spans="1:40" x14ac:dyDescent="0.25">
      <c r="A1647" s="2">
        <v>42017</v>
      </c>
      <c r="B1647" s="2">
        <v>42033</v>
      </c>
      <c r="C1647" t="s">
        <v>15</v>
      </c>
      <c r="D1647">
        <v>8300</v>
      </c>
      <c r="E1647">
        <v>68</v>
      </c>
      <c r="F1647">
        <v>116.2</v>
      </c>
      <c r="G1647">
        <v>63</v>
      </c>
      <c r="H1647">
        <v>96.55</v>
      </c>
      <c r="I1647" t="s">
        <v>16</v>
      </c>
      <c r="J1647">
        <v>146</v>
      </c>
      <c r="K1647">
        <v>150</v>
      </c>
      <c r="L1647">
        <v>93.45</v>
      </c>
      <c r="M1647">
        <v>109.6</v>
      </c>
      <c r="N1647">
        <v>8299.4</v>
      </c>
      <c r="O1647">
        <v>262.95</v>
      </c>
      <c r="P1647">
        <f>VLOOKUP($A1647,Sheet2!$A:$E,2,0)</f>
        <v>8346.15</v>
      </c>
      <c r="Q1647">
        <f>VLOOKUP($A1647,Sheet2!$A:$E,3,0)</f>
        <v>8356.65</v>
      </c>
      <c r="R1647">
        <f>VLOOKUP($A1647,Sheet2!$A:$E,4,0)</f>
        <v>8267.9</v>
      </c>
      <c r="S1647">
        <f>VLOOKUP($A1647,Sheet2!$A:$E,5,0)</f>
        <v>8299.4</v>
      </c>
      <c r="T1647">
        <f t="shared" si="479"/>
        <v>93.350000000000364</v>
      </c>
      <c r="U1647">
        <f t="shared" si="480"/>
        <v>116.2</v>
      </c>
      <c r="V1647">
        <f t="shared" si="481"/>
        <v>93.45</v>
      </c>
      <c r="W1647">
        <f t="shared" si="482"/>
        <v>119.64999999999964</v>
      </c>
      <c r="X1647" s="5">
        <f t="shared" si="483"/>
        <v>214</v>
      </c>
      <c r="Y1647">
        <f t="shared" si="484"/>
        <v>243.35000000000036</v>
      </c>
      <c r="Z1647">
        <f t="shared" si="485"/>
        <v>182.64999999999964</v>
      </c>
      <c r="AA1647">
        <f t="shared" si="486"/>
        <v>206.14999999999998</v>
      </c>
      <c r="AB1647">
        <f>IF(Z1647/X1647&lt;'model parameter'!$B$2,'model parameter'!$B$2,IF(Y1647/X1647&gt;'model parameter'!$B$1,'model parameter'!$B$1,AA1647/X1647))</f>
        <v>1.1100000000000001</v>
      </c>
      <c r="AC1647">
        <f t="shared" si="496"/>
        <v>1630198.8976975889</v>
      </c>
      <c r="AD1647">
        <f t="shared" si="494"/>
        <v>28.486135266884741</v>
      </c>
      <c r="AF1647">
        <f t="shared" si="493"/>
        <v>0.85350467289719456</v>
      </c>
      <c r="AG1647">
        <f t="shared" si="487"/>
        <v>1.1371495327102821</v>
      </c>
      <c r="AH1647" s="14">
        <f t="shared" si="488"/>
        <v>16107.938602329001</v>
      </c>
      <c r="AI1647">
        <f t="shared" si="489"/>
        <v>17755.331512267479</v>
      </c>
      <c r="AJ1647" s="14">
        <f t="shared" si="490"/>
        <v>1647.3929099384786</v>
      </c>
      <c r="AK1647" s="14">
        <f t="shared" si="495"/>
        <v>283222.00664858078</v>
      </c>
      <c r="AL1647">
        <f t="shared" si="491"/>
        <v>1.1022721125656816</v>
      </c>
      <c r="AM1647">
        <f t="shared" si="497"/>
        <v>5.7620410104277786</v>
      </c>
      <c r="AN1647" s="15">
        <f t="shared" si="492"/>
        <v>1</v>
      </c>
    </row>
    <row r="1648" spans="1:40" x14ac:dyDescent="0.25">
      <c r="A1648" s="2">
        <v>42018</v>
      </c>
      <c r="B1648" s="2">
        <v>42033</v>
      </c>
      <c r="C1648" t="s">
        <v>15</v>
      </c>
      <c r="D1648">
        <v>8300</v>
      </c>
      <c r="E1648">
        <v>88.2</v>
      </c>
      <c r="F1648">
        <v>138.6</v>
      </c>
      <c r="G1648">
        <v>86.4</v>
      </c>
      <c r="H1648">
        <v>101.4</v>
      </c>
      <c r="I1648" t="s">
        <v>16</v>
      </c>
      <c r="J1648">
        <v>110</v>
      </c>
      <c r="K1648">
        <v>130.5</v>
      </c>
      <c r="L1648">
        <v>82.3</v>
      </c>
      <c r="M1648">
        <v>107.8</v>
      </c>
      <c r="N1648">
        <v>8277.5499999999993</v>
      </c>
      <c r="O1648">
        <v>262.95</v>
      </c>
      <c r="P1648">
        <f>VLOOKUP($A1648,Sheet2!$A:$E,2,0)</f>
        <v>8307.25</v>
      </c>
      <c r="Q1648">
        <f>VLOOKUP($A1648,Sheet2!$A:$E,3,0)</f>
        <v>8326.4500000000007</v>
      </c>
      <c r="R1648">
        <f>VLOOKUP($A1648,Sheet2!$A:$E,4,0)</f>
        <v>8236.65</v>
      </c>
      <c r="S1648">
        <f>VLOOKUP($A1648,Sheet2!$A:$E,5,0)</f>
        <v>8277.5499999999993</v>
      </c>
      <c r="T1648">
        <f t="shared" si="479"/>
        <v>104.04999999999927</v>
      </c>
      <c r="U1648">
        <f t="shared" si="480"/>
        <v>138.6</v>
      </c>
      <c r="V1648">
        <f t="shared" si="481"/>
        <v>82.3</v>
      </c>
      <c r="W1648">
        <f t="shared" si="482"/>
        <v>112.85000000000036</v>
      </c>
      <c r="X1648" s="5">
        <f t="shared" si="483"/>
        <v>198.2</v>
      </c>
      <c r="Y1648">
        <f t="shared" si="484"/>
        <v>234.54999999999927</v>
      </c>
      <c r="Z1648">
        <f t="shared" si="485"/>
        <v>198.2</v>
      </c>
      <c r="AA1648">
        <f t="shared" si="486"/>
        <v>209.2</v>
      </c>
      <c r="AB1648">
        <f>IF(Z1648/X1648&lt;'model parameter'!$B$2,'model parameter'!$B$2,IF(Y1648/X1648&gt;'model parameter'!$B$1,'model parameter'!$B$1,AA1648/X1648))</f>
        <v>1.1100000000000001</v>
      </c>
      <c r="AC1648">
        <f t="shared" si="496"/>
        <v>1809520.7764443238</v>
      </c>
      <c r="AD1648">
        <f t="shared" si="494"/>
        <v>28.59613526688474</v>
      </c>
      <c r="AF1648">
        <f t="shared" si="493"/>
        <v>1</v>
      </c>
      <c r="AG1648">
        <f t="shared" si="487"/>
        <v>1.1834006054490378</v>
      </c>
      <c r="AH1648" s="14">
        <f t="shared" si="488"/>
        <v>14922.145821947699</v>
      </c>
      <c r="AI1648">
        <f t="shared" si="489"/>
        <v>16440.939068442123</v>
      </c>
      <c r="AJ1648" s="14">
        <f t="shared" si="490"/>
        <v>1518.7932464944242</v>
      </c>
      <c r="AK1648" s="14">
        <f t="shared" si="495"/>
        <v>284740.79989507521</v>
      </c>
      <c r="AL1648">
        <f t="shared" si="491"/>
        <v>1.1017811556472368</v>
      </c>
      <c r="AM1648">
        <f t="shared" si="497"/>
        <v>6.3485082033558902</v>
      </c>
      <c r="AN1648" s="15">
        <f t="shared" si="492"/>
        <v>0</v>
      </c>
    </row>
    <row r="1649" spans="1:40" x14ac:dyDescent="0.25">
      <c r="A1649" s="2">
        <v>42019</v>
      </c>
      <c r="B1649" s="2">
        <v>42033</v>
      </c>
      <c r="C1649" t="s">
        <v>15</v>
      </c>
      <c r="D1649">
        <v>8300</v>
      </c>
      <c r="E1649">
        <v>48</v>
      </c>
      <c r="F1649">
        <v>51</v>
      </c>
      <c r="G1649">
        <v>25</v>
      </c>
      <c r="H1649">
        <v>34.450000000000003</v>
      </c>
      <c r="I1649" t="s">
        <v>16</v>
      </c>
      <c r="J1649">
        <v>160</v>
      </c>
      <c r="K1649">
        <v>283.60000000000002</v>
      </c>
      <c r="L1649">
        <v>160</v>
      </c>
      <c r="M1649">
        <v>248</v>
      </c>
      <c r="N1649">
        <v>8494.15</v>
      </c>
      <c r="O1649">
        <v>262.95</v>
      </c>
      <c r="P1649">
        <f>VLOOKUP($A1649,Sheet2!$A:$E,2,0)</f>
        <v>8424.5</v>
      </c>
      <c r="Q1649">
        <f>VLOOKUP($A1649,Sheet2!$A:$E,3,0)</f>
        <v>8527.1</v>
      </c>
      <c r="R1649">
        <f>VLOOKUP($A1649,Sheet2!$A:$E,4,0)</f>
        <v>8380.5499999999993</v>
      </c>
      <c r="S1649">
        <f>VLOOKUP($A1649,Sheet2!$A:$E,5,0)</f>
        <v>8494.15</v>
      </c>
      <c r="T1649">
        <f t="shared" si="479"/>
        <v>56.5</v>
      </c>
      <c r="U1649">
        <f t="shared" si="480"/>
        <v>51</v>
      </c>
      <c r="V1649">
        <f t="shared" si="481"/>
        <v>160</v>
      </c>
      <c r="W1649">
        <f t="shared" si="482"/>
        <v>252.10000000000036</v>
      </c>
      <c r="X1649" s="5">
        <f t="shared" si="483"/>
        <v>208</v>
      </c>
      <c r="Y1649">
        <f t="shared" si="484"/>
        <v>340.1</v>
      </c>
      <c r="Z1649">
        <f t="shared" si="485"/>
        <v>208</v>
      </c>
      <c r="AA1649">
        <f t="shared" si="486"/>
        <v>282.45</v>
      </c>
      <c r="AB1649">
        <f>IF(Z1649/X1649&lt;'model parameter'!$B$2,'model parameter'!$B$2,IF(Y1649/X1649&gt;'model parameter'!$B$1,'model parameter'!$B$1,AA1649/X1649))</f>
        <v>1.1100000000000001</v>
      </c>
      <c r="AC1649">
        <f t="shared" si="496"/>
        <v>2008568.0618531997</v>
      </c>
      <c r="AD1649">
        <f t="shared" si="494"/>
        <v>28.70613526688474</v>
      </c>
      <c r="AF1649">
        <f t="shared" si="493"/>
        <v>1</v>
      </c>
      <c r="AG1649">
        <f t="shared" si="487"/>
        <v>1.6350961538461539</v>
      </c>
      <c r="AH1649" s="14">
        <f t="shared" si="488"/>
        <v>15657.637546488</v>
      </c>
      <c r="AI1649">
        <f t="shared" si="489"/>
        <v>17256.195141194559</v>
      </c>
      <c r="AJ1649" s="14">
        <f t="shared" si="490"/>
        <v>1598.557594706559</v>
      </c>
      <c r="AK1649" s="14">
        <f t="shared" si="495"/>
        <v>286339.35748978175</v>
      </c>
      <c r="AL1649">
        <f t="shared" si="491"/>
        <v>1.1020944309101799</v>
      </c>
      <c r="AM1649">
        <f t="shared" si="497"/>
        <v>6.9966555355061182</v>
      </c>
      <c r="AN1649" s="15">
        <f t="shared" si="492"/>
        <v>0</v>
      </c>
    </row>
    <row r="1650" spans="1:40" x14ac:dyDescent="0.25">
      <c r="A1650" s="2">
        <v>42020</v>
      </c>
      <c r="B1650" s="2">
        <v>42033</v>
      </c>
      <c r="C1650" t="s">
        <v>15</v>
      </c>
      <c r="D1650">
        <v>8300</v>
      </c>
      <c r="E1650">
        <v>40</v>
      </c>
      <c r="F1650">
        <v>48.4</v>
      </c>
      <c r="G1650">
        <v>30.6</v>
      </c>
      <c r="H1650">
        <v>32.700000000000003</v>
      </c>
      <c r="I1650" t="s">
        <v>16</v>
      </c>
      <c r="J1650">
        <v>221.75</v>
      </c>
      <c r="K1650">
        <v>278.89999999999998</v>
      </c>
      <c r="L1650">
        <v>215</v>
      </c>
      <c r="M1650">
        <v>261.3</v>
      </c>
      <c r="N1650">
        <v>8513.7999999999993</v>
      </c>
      <c r="O1650">
        <v>262.95</v>
      </c>
      <c r="P1650">
        <f>VLOOKUP($A1650,Sheet2!$A:$E,2,0)</f>
        <v>8504.0499999999993</v>
      </c>
      <c r="Q1650">
        <f>VLOOKUP($A1650,Sheet2!$A:$E,3,0)</f>
        <v>8530.75</v>
      </c>
      <c r="R1650">
        <f>VLOOKUP($A1650,Sheet2!$A:$E,4,0)</f>
        <v>8452.25</v>
      </c>
      <c r="S1650">
        <f>VLOOKUP($A1650,Sheet2!$A:$E,5,0)</f>
        <v>8513.7999999999993</v>
      </c>
      <c r="T1650">
        <f t="shared" si="479"/>
        <v>48.149999999999636</v>
      </c>
      <c r="U1650">
        <f t="shared" si="480"/>
        <v>48.4</v>
      </c>
      <c r="V1650">
        <f t="shared" si="481"/>
        <v>215</v>
      </c>
      <c r="W1650">
        <f t="shared" si="482"/>
        <v>261.35000000000036</v>
      </c>
      <c r="X1650" s="5">
        <f t="shared" si="483"/>
        <v>261.75</v>
      </c>
      <c r="Y1650">
        <f t="shared" si="484"/>
        <v>327.04999999999961</v>
      </c>
      <c r="Z1650">
        <f t="shared" si="485"/>
        <v>261.75</v>
      </c>
      <c r="AA1650">
        <f t="shared" si="486"/>
        <v>294</v>
      </c>
      <c r="AB1650">
        <f>IF(Z1650/X1650&lt;'model parameter'!$B$2,'model parameter'!$B$2,IF(Y1650/X1650&gt;'model parameter'!$B$1,'model parameter'!$B$1,AA1650/X1650))</f>
        <v>1.1100000000000001</v>
      </c>
      <c r="AC1650">
        <f t="shared" si="496"/>
        <v>2229510.5486570518</v>
      </c>
      <c r="AD1650">
        <f t="shared" si="494"/>
        <v>28.816135266884739</v>
      </c>
      <c r="AF1650">
        <f t="shared" si="493"/>
        <v>1</v>
      </c>
      <c r="AG1650">
        <f t="shared" si="487"/>
        <v>1.2494746895893012</v>
      </c>
      <c r="AH1650" s="14">
        <f t="shared" si="488"/>
        <v>19691.584505063624</v>
      </c>
      <c r="AI1650">
        <f t="shared" si="489"/>
        <v>21727.625132056131</v>
      </c>
      <c r="AJ1650" s="14">
        <f t="shared" si="490"/>
        <v>2036.0406269925079</v>
      </c>
      <c r="AK1650" s="14">
        <f t="shared" si="495"/>
        <v>288375.39811677427</v>
      </c>
      <c r="AL1650">
        <f t="shared" si="491"/>
        <v>1.1033964852584082</v>
      </c>
      <c r="AM1650">
        <f t="shared" si="497"/>
        <v>7.7200851264412362</v>
      </c>
      <c r="AN1650" s="15">
        <f t="shared" si="492"/>
        <v>0</v>
      </c>
    </row>
    <row r="1651" spans="1:40" x14ac:dyDescent="0.25">
      <c r="A1651" s="2">
        <v>42023</v>
      </c>
      <c r="B1651" s="2">
        <v>42033</v>
      </c>
      <c r="C1651" t="s">
        <v>15</v>
      </c>
      <c r="D1651">
        <v>8300</v>
      </c>
      <c r="E1651">
        <v>25</v>
      </c>
      <c r="F1651">
        <v>28.95</v>
      </c>
      <c r="G1651">
        <v>22.7</v>
      </c>
      <c r="H1651">
        <v>24.1</v>
      </c>
      <c r="I1651" t="s">
        <v>16</v>
      </c>
      <c r="J1651">
        <v>286.3</v>
      </c>
      <c r="K1651">
        <v>307.8</v>
      </c>
      <c r="L1651">
        <v>265.35000000000002</v>
      </c>
      <c r="M1651">
        <v>294</v>
      </c>
      <c r="N1651">
        <v>8550.7000000000007</v>
      </c>
      <c r="O1651">
        <v>262.95</v>
      </c>
      <c r="P1651">
        <f>VLOOKUP($A1651,Sheet2!$A:$E,2,0)</f>
        <v>8550.0499999999993</v>
      </c>
      <c r="Q1651">
        <f>VLOOKUP($A1651,Sheet2!$A:$E,3,0)</f>
        <v>8570.9500000000007</v>
      </c>
      <c r="R1651">
        <f>VLOOKUP($A1651,Sheet2!$A:$E,4,0)</f>
        <v>8531.5</v>
      </c>
      <c r="S1651">
        <f>VLOOKUP($A1651,Sheet2!$A:$E,5,0)</f>
        <v>8550.7000000000007</v>
      </c>
      <c r="T1651">
        <f t="shared" si="479"/>
        <v>36.849999999998545</v>
      </c>
      <c r="U1651">
        <f t="shared" si="480"/>
        <v>28.95</v>
      </c>
      <c r="V1651">
        <f t="shared" si="481"/>
        <v>265.35000000000002</v>
      </c>
      <c r="W1651">
        <f t="shared" si="482"/>
        <v>293.65000000000146</v>
      </c>
      <c r="X1651" s="5">
        <f t="shared" si="483"/>
        <v>311.3</v>
      </c>
      <c r="Y1651">
        <f t="shared" si="484"/>
        <v>344.64999999999856</v>
      </c>
      <c r="Z1651">
        <f t="shared" si="485"/>
        <v>294.3</v>
      </c>
      <c r="AA1651">
        <f t="shared" si="486"/>
        <v>318.10000000000002</v>
      </c>
      <c r="AB1651">
        <f>IF(Z1651/X1651&lt;'model parameter'!$B$2,'model parameter'!$B$2,IF(Y1651/X1651&gt;'model parameter'!$B$1,'model parameter'!$B$1,AA1651/X1651))</f>
        <v>1.0218438805011243</v>
      </c>
      <c r="AC1651">
        <f t="shared" si="496"/>
        <v>2278211.7106579123</v>
      </c>
      <c r="AD1651">
        <f t="shared" si="494"/>
        <v>28.837979147385862</v>
      </c>
      <c r="AF1651">
        <f t="shared" si="493"/>
        <v>0.94539029874718916</v>
      </c>
      <c r="AG1651">
        <f t="shared" si="487"/>
        <v>1.1071313845165389</v>
      </c>
      <c r="AH1651" s="14">
        <f t="shared" si="488"/>
        <v>23410.320724550547</v>
      </c>
      <c r="AI1651">
        <f t="shared" si="489"/>
        <v>23792.933021822198</v>
      </c>
      <c r="AJ1651" s="14">
        <f t="shared" si="490"/>
        <v>382.61229727165119</v>
      </c>
      <c r="AK1651" s="14">
        <f t="shared" si="495"/>
        <v>288758.01041404594</v>
      </c>
      <c r="AL1651">
        <f t="shared" si="491"/>
        <v>1.0163437443584618</v>
      </c>
      <c r="AM1651">
        <f t="shared" si="497"/>
        <v>7.8462602241733546</v>
      </c>
      <c r="AN1651" s="15">
        <f t="shared" si="492"/>
        <v>0</v>
      </c>
    </row>
    <row r="1652" spans="1:40" x14ac:dyDescent="0.25">
      <c r="A1652" s="2">
        <v>42024</v>
      </c>
      <c r="B1652" s="2">
        <v>42033</v>
      </c>
      <c r="C1652" t="s">
        <v>15</v>
      </c>
      <c r="D1652">
        <v>8300</v>
      </c>
      <c r="E1652">
        <v>18.149999999999999</v>
      </c>
      <c r="F1652">
        <v>21.95</v>
      </c>
      <c r="G1652">
        <v>10.85</v>
      </c>
      <c r="H1652">
        <v>11.6</v>
      </c>
      <c r="I1652" t="s">
        <v>16</v>
      </c>
      <c r="J1652">
        <v>318.2</v>
      </c>
      <c r="K1652">
        <v>437.45</v>
      </c>
      <c r="L1652">
        <v>310</v>
      </c>
      <c r="M1652">
        <v>424.75</v>
      </c>
      <c r="N1652">
        <v>8695.6</v>
      </c>
      <c r="O1652">
        <v>262.95</v>
      </c>
      <c r="P1652">
        <f>VLOOKUP($A1652,Sheet2!$A:$E,2,0)</f>
        <v>8575.1</v>
      </c>
      <c r="Q1652">
        <f>VLOOKUP($A1652,Sheet2!$A:$E,3,0)</f>
        <v>8707.9</v>
      </c>
      <c r="R1652">
        <f>VLOOKUP($A1652,Sheet2!$A:$E,4,0)</f>
        <v>8574.5</v>
      </c>
      <c r="S1652">
        <f>VLOOKUP($A1652,Sheet2!$A:$E,5,0)</f>
        <v>8695.6</v>
      </c>
      <c r="T1652">
        <f t="shared" si="479"/>
        <v>29.550000000001091</v>
      </c>
      <c r="U1652">
        <f t="shared" si="480"/>
        <v>21.95</v>
      </c>
      <c r="V1652">
        <f t="shared" si="481"/>
        <v>310</v>
      </c>
      <c r="W1652">
        <f t="shared" si="482"/>
        <v>418.75</v>
      </c>
      <c r="X1652" s="5">
        <f t="shared" si="483"/>
        <v>336.34999999999997</v>
      </c>
      <c r="Y1652">
        <f t="shared" si="484"/>
        <v>467.00000000000108</v>
      </c>
      <c r="Z1652">
        <f t="shared" si="485"/>
        <v>331.95</v>
      </c>
      <c r="AA1652">
        <f t="shared" si="486"/>
        <v>436.35</v>
      </c>
      <c r="AB1652">
        <f>IF(Z1652/X1652&lt;'model parameter'!$B$2,'model parameter'!$B$2,IF(Y1652/X1652&gt;'model parameter'!$B$1,'model parameter'!$B$1,AA1652/X1652))</f>
        <v>1.1100000000000001</v>
      </c>
      <c r="AC1652">
        <f t="shared" si="496"/>
        <v>2528814.9988302831</v>
      </c>
      <c r="AD1652">
        <f t="shared" si="494"/>
        <v>28.947979147385862</v>
      </c>
      <c r="AF1652">
        <f t="shared" si="493"/>
        <v>0.98691838858332104</v>
      </c>
      <c r="AG1652">
        <f t="shared" si="487"/>
        <v>1.3884346662702576</v>
      </c>
      <c r="AH1652" s="14">
        <f t="shared" si="488"/>
        <v>25290.32763268672</v>
      </c>
      <c r="AI1652">
        <f t="shared" si="489"/>
        <v>27933.554012396107</v>
      </c>
      <c r="AJ1652" s="14">
        <f t="shared" si="490"/>
        <v>2643.2263797093874</v>
      </c>
      <c r="AK1652" s="14">
        <f t="shared" si="495"/>
        <v>291401.23679375532</v>
      </c>
      <c r="AL1652">
        <f t="shared" si="491"/>
        <v>1.1045153079113583</v>
      </c>
      <c r="AM1652">
        <f t="shared" si="497"/>
        <v>8.6663145274554765</v>
      </c>
      <c r="AN1652" s="15">
        <f t="shared" si="492"/>
        <v>0</v>
      </c>
    </row>
    <row r="1653" spans="1:40" x14ac:dyDescent="0.25">
      <c r="A1653" s="2">
        <v>42025</v>
      </c>
      <c r="B1653" s="2">
        <v>42033</v>
      </c>
      <c r="C1653" t="s">
        <v>15</v>
      </c>
      <c r="D1653">
        <v>8300</v>
      </c>
      <c r="E1653">
        <v>8.25</v>
      </c>
      <c r="F1653">
        <v>11.3</v>
      </c>
      <c r="G1653">
        <v>7.7</v>
      </c>
      <c r="H1653">
        <v>8.4499999999999993</v>
      </c>
      <c r="I1653" t="s">
        <v>16</v>
      </c>
      <c r="J1653">
        <v>446</v>
      </c>
      <c r="K1653">
        <v>463</v>
      </c>
      <c r="L1653">
        <v>412</v>
      </c>
      <c r="M1653">
        <v>443.55</v>
      </c>
      <c r="N1653">
        <v>8729.5</v>
      </c>
      <c r="O1653">
        <v>262.95</v>
      </c>
      <c r="P1653">
        <f>VLOOKUP($A1653,Sheet2!$A:$E,2,0)</f>
        <v>8719.65</v>
      </c>
      <c r="Q1653">
        <f>VLOOKUP($A1653,Sheet2!$A:$E,3,0)</f>
        <v>8741.85</v>
      </c>
      <c r="R1653">
        <f>VLOOKUP($A1653,Sheet2!$A:$E,4,0)</f>
        <v>8689.6</v>
      </c>
      <c r="S1653">
        <f>VLOOKUP($A1653,Sheet2!$A:$E,5,0)</f>
        <v>8729.5</v>
      </c>
      <c r="T1653">
        <f t="shared" si="479"/>
        <v>21.149999999999636</v>
      </c>
      <c r="U1653">
        <f t="shared" si="480"/>
        <v>11.3</v>
      </c>
      <c r="V1653">
        <f t="shared" si="481"/>
        <v>412</v>
      </c>
      <c r="W1653">
        <f t="shared" si="482"/>
        <v>449.55000000000109</v>
      </c>
      <c r="X1653" s="5">
        <f t="shared" si="483"/>
        <v>454.25</v>
      </c>
      <c r="Y1653">
        <f t="shared" si="484"/>
        <v>484.14999999999964</v>
      </c>
      <c r="Z1653">
        <f t="shared" si="485"/>
        <v>423.3</v>
      </c>
      <c r="AA1653">
        <f t="shared" si="486"/>
        <v>452</v>
      </c>
      <c r="AB1653">
        <f>IF(Z1653/X1653&lt;'model parameter'!$B$2,'model parameter'!$B$2,IF(Y1653/X1653&gt;'model parameter'!$B$1,'model parameter'!$B$1,AA1653/X1653))</f>
        <v>0.99504678040726469</v>
      </c>
      <c r="AC1653">
        <f t="shared" si="496"/>
        <v>2516289.2228316739</v>
      </c>
      <c r="AD1653">
        <f t="shared" si="494"/>
        <v>28.943025927793126</v>
      </c>
      <c r="AF1653">
        <f t="shared" si="493"/>
        <v>0.93186571271326368</v>
      </c>
      <c r="AG1653">
        <f t="shared" si="487"/>
        <v>1.0658227848101258</v>
      </c>
      <c r="AH1653" s="14">
        <f t="shared" si="488"/>
        <v>34138.743379962369</v>
      </c>
      <c r="AI1653">
        <f t="shared" si="489"/>
        <v>33828.122224024002</v>
      </c>
      <c r="AJ1653" s="14">
        <f t="shared" si="490"/>
        <v>-310.62115593836643</v>
      </c>
      <c r="AK1653" s="14">
        <f t="shared" si="495"/>
        <v>291090.61563781695</v>
      </c>
      <c r="AL1653">
        <f t="shared" si="491"/>
        <v>0.99090121295675215</v>
      </c>
      <c r="AM1653">
        <f t="shared" si="497"/>
        <v>8.5874615771203544</v>
      </c>
      <c r="AN1653" s="15">
        <f t="shared" si="492"/>
        <v>0</v>
      </c>
    </row>
    <row r="1654" spans="1:40" x14ac:dyDescent="0.25">
      <c r="A1654" s="2">
        <v>42026</v>
      </c>
      <c r="B1654" s="2">
        <v>42033</v>
      </c>
      <c r="C1654" t="s">
        <v>15</v>
      </c>
      <c r="D1654">
        <v>8300</v>
      </c>
      <c r="E1654">
        <v>6.35</v>
      </c>
      <c r="F1654">
        <v>7.9</v>
      </c>
      <c r="G1654">
        <v>5.3</v>
      </c>
      <c r="H1654">
        <v>5.95</v>
      </c>
      <c r="I1654" t="s">
        <v>16</v>
      </c>
      <c r="J1654">
        <v>465</v>
      </c>
      <c r="K1654">
        <v>491</v>
      </c>
      <c r="L1654">
        <v>455.1</v>
      </c>
      <c r="M1654">
        <v>483.55</v>
      </c>
      <c r="N1654">
        <v>8761.4</v>
      </c>
      <c r="O1654">
        <v>262.95</v>
      </c>
      <c r="P1654">
        <f>VLOOKUP($A1654,Sheet2!$A:$E,2,0)</f>
        <v>8745.85</v>
      </c>
      <c r="Q1654">
        <f>VLOOKUP($A1654,Sheet2!$A:$E,3,0)</f>
        <v>8774.15</v>
      </c>
      <c r="R1654">
        <f>VLOOKUP($A1654,Sheet2!$A:$E,4,0)</f>
        <v>8727</v>
      </c>
      <c r="S1654">
        <f>VLOOKUP($A1654,Sheet2!$A:$E,5,0)</f>
        <v>8761.4</v>
      </c>
      <c r="T1654">
        <f t="shared" si="479"/>
        <v>16.850000000000364</v>
      </c>
      <c r="U1654">
        <f t="shared" si="480"/>
        <v>7.9</v>
      </c>
      <c r="V1654">
        <f t="shared" si="481"/>
        <v>455.1</v>
      </c>
      <c r="W1654">
        <f t="shared" si="482"/>
        <v>479.44999999999891</v>
      </c>
      <c r="X1654" s="5">
        <f t="shared" si="483"/>
        <v>471.35</v>
      </c>
      <c r="Y1654">
        <f t="shared" si="484"/>
        <v>507.85000000000036</v>
      </c>
      <c r="Z1654">
        <f t="shared" si="485"/>
        <v>463</v>
      </c>
      <c r="AA1654">
        <f t="shared" si="486"/>
        <v>489.5</v>
      </c>
      <c r="AB1654">
        <f>IF(Z1654/X1654&lt;'model parameter'!$B$2,'model parameter'!$B$2,IF(Y1654/X1654&gt;'model parameter'!$B$1,'model parameter'!$B$1,AA1654/X1654))</f>
        <v>1.0385064177362893</v>
      </c>
      <c r="AC1654">
        <f t="shared" si="496"/>
        <v>2613182.5067913532</v>
      </c>
      <c r="AD1654">
        <f t="shared" si="494"/>
        <v>28.981532345529416</v>
      </c>
      <c r="AF1654">
        <f t="shared" si="493"/>
        <v>0.98228492627559139</v>
      </c>
      <c r="AG1654">
        <f t="shared" si="487"/>
        <v>1.0774371486156791</v>
      </c>
      <c r="AH1654" s="14">
        <f t="shared" si="488"/>
        <v>35422.101389109223</v>
      </c>
      <c r="AI1654">
        <f t="shared" si="489"/>
        <v>36638.574763848999</v>
      </c>
      <c r="AJ1654" s="14">
        <f t="shared" si="490"/>
        <v>1216.4733747397768</v>
      </c>
      <c r="AK1654" s="14">
        <f t="shared" si="495"/>
        <v>292307.08901255671</v>
      </c>
      <c r="AL1654">
        <f t="shared" si="491"/>
        <v>1.0343422136754934</v>
      </c>
      <c r="AM1654">
        <f t="shared" si="497"/>
        <v>8.8823740175319106</v>
      </c>
      <c r="AN1654" s="15">
        <f t="shared" si="492"/>
        <v>0</v>
      </c>
    </row>
    <row r="1655" spans="1:40" x14ac:dyDescent="0.25">
      <c r="A1655" s="2">
        <v>42027</v>
      </c>
      <c r="B1655" s="2">
        <v>42033</v>
      </c>
      <c r="C1655" t="s">
        <v>15</v>
      </c>
      <c r="D1655">
        <v>8300</v>
      </c>
      <c r="E1655">
        <v>2.5</v>
      </c>
      <c r="F1655">
        <v>3.85</v>
      </c>
      <c r="G1655">
        <v>2.25</v>
      </c>
      <c r="H1655">
        <v>2.4</v>
      </c>
      <c r="I1655" t="s">
        <v>16</v>
      </c>
      <c r="J1655">
        <v>550</v>
      </c>
      <c r="K1655">
        <v>580</v>
      </c>
      <c r="L1655">
        <v>510.9</v>
      </c>
      <c r="M1655">
        <v>548.85</v>
      </c>
      <c r="N1655">
        <v>8835.6</v>
      </c>
      <c r="O1655">
        <v>262.95</v>
      </c>
      <c r="P1655">
        <f>VLOOKUP($A1655,Sheet2!$A:$E,2,0)</f>
        <v>8827.9500000000007</v>
      </c>
      <c r="Q1655">
        <f>VLOOKUP($A1655,Sheet2!$A:$E,3,0)</f>
        <v>8866.4</v>
      </c>
      <c r="R1655">
        <f>VLOOKUP($A1655,Sheet2!$A:$E,4,0)</f>
        <v>8795.4</v>
      </c>
      <c r="S1655">
        <f>VLOOKUP($A1655,Sheet2!$A:$E,5,0)</f>
        <v>8835.6</v>
      </c>
      <c r="T1655">
        <f t="shared" si="479"/>
        <v>13.600000000000364</v>
      </c>
      <c r="U1655">
        <f t="shared" si="480"/>
        <v>3.85</v>
      </c>
      <c r="V1655">
        <f t="shared" si="481"/>
        <v>510.9</v>
      </c>
      <c r="W1655">
        <f t="shared" si="482"/>
        <v>568.64999999999964</v>
      </c>
      <c r="X1655" s="5">
        <f t="shared" si="483"/>
        <v>552.5</v>
      </c>
      <c r="Y1655">
        <f t="shared" si="484"/>
        <v>593.60000000000036</v>
      </c>
      <c r="Z1655">
        <f t="shared" si="485"/>
        <v>514.75</v>
      </c>
      <c r="AA1655">
        <f t="shared" si="486"/>
        <v>551.25</v>
      </c>
      <c r="AB1655">
        <f>IF(Z1655/X1655&lt;'model parameter'!$B$2,'model parameter'!$B$2,IF(Y1655/X1655&gt;'model parameter'!$B$1,'model parameter'!$B$1,AA1655/X1655))</f>
        <v>0.99773755656108598</v>
      </c>
      <c r="AC1655">
        <f t="shared" si="496"/>
        <v>2607270.3291741782</v>
      </c>
      <c r="AD1655">
        <f t="shared" si="494"/>
        <v>28.9792699020905</v>
      </c>
      <c r="AF1655">
        <f t="shared" si="493"/>
        <v>0.9316742081447964</v>
      </c>
      <c r="AG1655">
        <f t="shared" si="487"/>
        <v>1.0743891402714938</v>
      </c>
      <c r="AH1655" s="14">
        <f t="shared" si="488"/>
        <v>41512.423169358743</v>
      </c>
      <c r="AI1655">
        <f t="shared" si="489"/>
        <v>41266.453279427507</v>
      </c>
      <c r="AJ1655" s="14">
        <f t="shared" si="490"/>
        <v>-245.96988993123523</v>
      </c>
      <c r="AK1655" s="14">
        <f t="shared" si="495"/>
        <v>292061.11912262545</v>
      </c>
      <c r="AL1655">
        <f t="shared" si="491"/>
        <v>0.99407478843314567</v>
      </c>
      <c r="AM1655">
        <f t="shared" si="497"/>
        <v>8.8297440722621037</v>
      </c>
      <c r="AN1655" s="15">
        <f t="shared" si="492"/>
        <v>0</v>
      </c>
    </row>
    <row r="1656" spans="1:40" x14ac:dyDescent="0.25">
      <c r="A1656" s="2">
        <v>42031</v>
      </c>
      <c r="B1656" s="2">
        <v>42033</v>
      </c>
      <c r="C1656" t="s">
        <v>15</v>
      </c>
      <c r="D1656">
        <v>8300</v>
      </c>
      <c r="E1656">
        <v>2.7</v>
      </c>
      <c r="F1656">
        <v>2.7</v>
      </c>
      <c r="G1656">
        <v>1.05</v>
      </c>
      <c r="H1656">
        <v>1.2</v>
      </c>
      <c r="I1656" t="s">
        <v>16</v>
      </c>
      <c r="J1656">
        <v>550.04999999999995</v>
      </c>
      <c r="K1656">
        <v>638.95000000000005</v>
      </c>
      <c r="L1656">
        <v>536</v>
      </c>
      <c r="M1656">
        <v>620.5</v>
      </c>
      <c r="N1656">
        <v>8910.5</v>
      </c>
      <c r="O1656">
        <v>262.95</v>
      </c>
      <c r="P1656">
        <f>VLOOKUP($A1656,Sheet2!$A:$E,2,0)</f>
        <v>8871.35</v>
      </c>
      <c r="Q1656">
        <f>VLOOKUP($A1656,Sheet2!$A:$E,3,0)</f>
        <v>8925.0499999999993</v>
      </c>
      <c r="R1656">
        <f>VLOOKUP($A1656,Sheet2!$A:$E,4,0)</f>
        <v>8825.4500000000007</v>
      </c>
      <c r="S1656">
        <f>VLOOKUP($A1656,Sheet2!$A:$E,5,0)</f>
        <v>8910.5</v>
      </c>
      <c r="T1656">
        <f t="shared" si="479"/>
        <v>13.900000000001455</v>
      </c>
      <c r="U1656">
        <f t="shared" si="480"/>
        <v>2.7</v>
      </c>
      <c r="V1656">
        <f t="shared" si="481"/>
        <v>536</v>
      </c>
      <c r="W1656">
        <f t="shared" si="482"/>
        <v>626.09999999999854</v>
      </c>
      <c r="X1656" s="5">
        <f t="shared" si="483"/>
        <v>552.75</v>
      </c>
      <c r="Y1656">
        <f t="shared" si="484"/>
        <v>652.8500000000015</v>
      </c>
      <c r="Z1656">
        <f t="shared" si="485"/>
        <v>538.70000000000005</v>
      </c>
      <c r="AA1656">
        <f t="shared" si="486"/>
        <v>621.70000000000005</v>
      </c>
      <c r="AB1656">
        <f>IF(Z1656/X1656&lt;'model parameter'!$B$2,'model parameter'!$B$2,IF(Y1656/X1656&gt;'model parameter'!$B$1,'model parameter'!$B$1,AA1656/X1656))</f>
        <v>1.1100000000000001</v>
      </c>
      <c r="AC1656">
        <f t="shared" si="496"/>
        <v>2894070.0653833379</v>
      </c>
      <c r="AD1656">
        <f t="shared" si="494"/>
        <v>29.0892699020905</v>
      </c>
      <c r="AF1656">
        <f t="shared" si="493"/>
        <v>0.97458163726820446</v>
      </c>
      <c r="AG1656">
        <f t="shared" si="487"/>
        <v>1.1810945273631868</v>
      </c>
      <c r="AH1656" s="14">
        <f t="shared" si="488"/>
        <v>41531.185713352119</v>
      </c>
      <c r="AI1656">
        <f t="shared" si="489"/>
        <v>45935.739129092755</v>
      </c>
      <c r="AJ1656" s="14">
        <f t="shared" si="490"/>
        <v>4404.5534157406364</v>
      </c>
      <c r="AK1656" s="14">
        <f t="shared" si="495"/>
        <v>296465.67253836605</v>
      </c>
      <c r="AL1656">
        <f t="shared" si="491"/>
        <v>1.1060541215013899</v>
      </c>
      <c r="AM1656">
        <f t="shared" si="497"/>
        <v>9.766174822927967</v>
      </c>
      <c r="AN1656" s="15">
        <f t="shared" si="492"/>
        <v>0</v>
      </c>
    </row>
    <row r="1657" spans="1:40" x14ac:dyDescent="0.25">
      <c r="A1657" s="2">
        <v>42032</v>
      </c>
      <c r="B1657" s="2">
        <v>42033</v>
      </c>
      <c r="C1657" t="s">
        <v>15</v>
      </c>
      <c r="D1657">
        <v>8300</v>
      </c>
      <c r="E1657">
        <v>0.9</v>
      </c>
      <c r="F1657">
        <v>1.2</v>
      </c>
      <c r="G1657">
        <v>0.5</v>
      </c>
      <c r="H1657">
        <v>0.8</v>
      </c>
      <c r="I1657" t="s">
        <v>16</v>
      </c>
      <c r="J1657">
        <v>601</v>
      </c>
      <c r="K1657">
        <v>690.85</v>
      </c>
      <c r="L1657">
        <v>566.95000000000005</v>
      </c>
      <c r="M1657">
        <v>604.4</v>
      </c>
      <c r="N1657">
        <v>8914.2999999999993</v>
      </c>
      <c r="O1657">
        <v>262.95</v>
      </c>
      <c r="P1657">
        <f>VLOOKUP($A1657,Sheet2!$A:$E,2,0)</f>
        <v>8902.75</v>
      </c>
      <c r="Q1657">
        <f>VLOOKUP($A1657,Sheet2!$A:$E,3,0)</f>
        <v>8985.0499999999993</v>
      </c>
      <c r="R1657">
        <f>VLOOKUP($A1657,Sheet2!$A:$E,4,0)</f>
        <v>8874.0499999999993</v>
      </c>
      <c r="S1657">
        <f>VLOOKUP($A1657,Sheet2!$A:$E,5,0)</f>
        <v>8914.2999999999993</v>
      </c>
      <c r="T1657">
        <f t="shared" si="479"/>
        <v>5.8000000000010914</v>
      </c>
      <c r="U1657">
        <f t="shared" si="480"/>
        <v>0</v>
      </c>
      <c r="V1657">
        <f t="shared" si="481"/>
        <v>575.25</v>
      </c>
      <c r="W1657">
        <f t="shared" si="482"/>
        <v>685.54999999999927</v>
      </c>
      <c r="X1657" s="5">
        <f t="shared" si="483"/>
        <v>601.9</v>
      </c>
      <c r="Y1657">
        <f t="shared" si="484"/>
        <v>696.65000000000111</v>
      </c>
      <c r="Z1657">
        <f t="shared" si="485"/>
        <v>566.95000000000005</v>
      </c>
      <c r="AA1657">
        <f t="shared" si="486"/>
        <v>605.19999999999993</v>
      </c>
      <c r="AB1657">
        <f>IF(Z1657/X1657&lt;'model parameter'!$B$2,'model parameter'!$B$2,IF(Y1657/X1657&gt;'model parameter'!$B$1,'model parameter'!$B$1,AA1657/X1657))</f>
        <v>1.1100000000000001</v>
      </c>
      <c r="AC1657">
        <f t="shared" si="496"/>
        <v>3212417.7725755055</v>
      </c>
      <c r="AD1657">
        <f t="shared" si="494"/>
        <v>29.199269902090499</v>
      </c>
      <c r="AF1657">
        <f t="shared" si="493"/>
        <v>0.94193387605914614</v>
      </c>
      <c r="AG1657">
        <f t="shared" si="487"/>
        <v>1.157418175776709</v>
      </c>
      <c r="AH1657" s="14">
        <f t="shared" si="488"/>
        <v>45219.901862449638</v>
      </c>
      <c r="AI1657">
        <f t="shared" si="489"/>
        <v>50024.497902131763</v>
      </c>
      <c r="AJ1657" s="14">
        <f t="shared" si="490"/>
        <v>4804.5960396821247</v>
      </c>
      <c r="AK1657" s="14">
        <f t="shared" si="495"/>
        <v>301270.26857804816</v>
      </c>
      <c r="AL1657">
        <f t="shared" si="491"/>
        <v>1.1062495901538396</v>
      </c>
      <c r="AM1657">
        <f t="shared" si="497"/>
        <v>10.803826895234812</v>
      </c>
      <c r="AN1657" s="15">
        <f t="shared" si="492"/>
        <v>0</v>
      </c>
    </row>
    <row r="1658" spans="1:40" x14ac:dyDescent="0.25">
      <c r="A1658" s="2">
        <v>42033</v>
      </c>
      <c r="B1658" s="2">
        <v>42033</v>
      </c>
      <c r="C1658" t="s">
        <v>15</v>
      </c>
      <c r="D1658">
        <v>8300</v>
      </c>
      <c r="E1658">
        <v>0.1</v>
      </c>
      <c r="F1658">
        <v>0.1</v>
      </c>
      <c r="G1658">
        <v>0.05</v>
      </c>
      <c r="H1658">
        <v>0.05</v>
      </c>
      <c r="I1658" t="s">
        <v>16</v>
      </c>
      <c r="J1658">
        <v>578</v>
      </c>
      <c r="K1658">
        <v>663.7</v>
      </c>
      <c r="L1658">
        <v>561.5</v>
      </c>
      <c r="M1658">
        <v>649.85</v>
      </c>
      <c r="N1658">
        <v>8952.35</v>
      </c>
      <c r="O1658">
        <v>262.95</v>
      </c>
      <c r="P1658">
        <f>VLOOKUP($A1658,Sheet2!$A:$E,2,0)</f>
        <v>8901.5</v>
      </c>
      <c r="Q1658">
        <f>VLOOKUP($A1658,Sheet2!$A:$E,3,0)</f>
        <v>8966.65</v>
      </c>
      <c r="R1658">
        <f>VLOOKUP($A1658,Sheet2!$A:$E,4,0)</f>
        <v>8861.25</v>
      </c>
      <c r="S1658">
        <f>VLOOKUP($A1658,Sheet2!$A:$E,5,0)</f>
        <v>8952.35</v>
      </c>
      <c r="T1658">
        <f t="shared" si="479"/>
        <v>0.05</v>
      </c>
      <c r="U1658">
        <f t="shared" si="480"/>
        <v>0.1</v>
      </c>
      <c r="V1658">
        <f t="shared" si="481"/>
        <v>561.5</v>
      </c>
      <c r="W1658">
        <f t="shared" si="482"/>
        <v>663.7</v>
      </c>
      <c r="X1658" s="5">
        <f t="shared" si="483"/>
        <v>578.1</v>
      </c>
      <c r="Y1658">
        <f t="shared" si="484"/>
        <v>663.75</v>
      </c>
      <c r="Z1658">
        <f t="shared" si="485"/>
        <v>561.6</v>
      </c>
      <c r="AA1658">
        <f t="shared" si="486"/>
        <v>649.9</v>
      </c>
      <c r="AB1658">
        <f>IF(Z1658/X1658&lt;'model parameter'!$B$2,'model parameter'!$B$2,IF(Y1658/X1658&gt;'model parameter'!$B$1,'model parameter'!$B$1,AA1658/X1658))</f>
        <v>1.1100000000000001</v>
      </c>
      <c r="AC1658">
        <f t="shared" si="496"/>
        <v>3565783.7275588117</v>
      </c>
      <c r="AD1658">
        <f t="shared" si="494"/>
        <v>29.309269902090499</v>
      </c>
      <c r="AF1658">
        <f t="shared" si="493"/>
        <v>0.97145822522055003</v>
      </c>
      <c r="AG1658">
        <f t="shared" si="487"/>
        <v>1.1481577581733264</v>
      </c>
      <c r="AH1658" s="14">
        <f t="shared" si="488"/>
        <v>43433.70767428034</v>
      </c>
      <c r="AI1658">
        <f t="shared" si="489"/>
        <v>48044.590296875846</v>
      </c>
      <c r="AJ1658" s="14">
        <f t="shared" si="490"/>
        <v>4610.8826225955054</v>
      </c>
      <c r="AK1658" s="14">
        <f t="shared" si="495"/>
        <v>305881.15120064368</v>
      </c>
      <c r="AL1658">
        <f t="shared" si="491"/>
        <v>1.1061590840269406</v>
      </c>
      <c r="AM1658">
        <f t="shared" si="497"/>
        <v>11.950751262418565</v>
      </c>
      <c r="AN1658" s="15">
        <f t="shared" si="492"/>
        <v>0</v>
      </c>
    </row>
    <row r="1659" spans="1:40" x14ac:dyDescent="0.25">
      <c r="A1659" s="2">
        <v>42034</v>
      </c>
      <c r="B1659" s="2">
        <v>42061</v>
      </c>
      <c r="C1659" t="s">
        <v>15</v>
      </c>
      <c r="D1659">
        <v>9000</v>
      </c>
      <c r="E1659">
        <v>164.1</v>
      </c>
      <c r="F1659">
        <v>269.89999999999998</v>
      </c>
      <c r="G1659">
        <v>158</v>
      </c>
      <c r="H1659">
        <v>243.7</v>
      </c>
      <c r="I1659" t="s">
        <v>16</v>
      </c>
      <c r="J1659">
        <v>195</v>
      </c>
      <c r="K1659">
        <v>195</v>
      </c>
      <c r="L1659">
        <v>103.55</v>
      </c>
      <c r="M1659">
        <v>120.55</v>
      </c>
      <c r="N1659">
        <v>8808.9</v>
      </c>
      <c r="O1659">
        <v>359.1</v>
      </c>
      <c r="P1659">
        <f>VLOOKUP($A1659,Sheet2!$A:$E,2,0)</f>
        <v>8996.6</v>
      </c>
      <c r="Q1659">
        <f>VLOOKUP($A1659,Sheet2!$A:$E,3,0)</f>
        <v>8996.6</v>
      </c>
      <c r="R1659">
        <f>VLOOKUP($A1659,Sheet2!$A:$E,4,0)</f>
        <v>8775.1</v>
      </c>
      <c r="S1659">
        <f>VLOOKUP($A1659,Sheet2!$A:$E,5,0)</f>
        <v>8808.9</v>
      </c>
      <c r="T1659">
        <f t="shared" si="479"/>
        <v>198.39999999999964</v>
      </c>
      <c r="U1659">
        <f t="shared" si="480"/>
        <v>269.89999999999998</v>
      </c>
      <c r="V1659">
        <f t="shared" si="481"/>
        <v>103.55</v>
      </c>
      <c r="W1659">
        <f t="shared" si="482"/>
        <v>154.60000000000036</v>
      </c>
      <c r="X1659" s="5">
        <f t="shared" si="483"/>
        <v>359.1</v>
      </c>
      <c r="Y1659">
        <f t="shared" si="484"/>
        <v>393.39999999999964</v>
      </c>
      <c r="Z1659">
        <f t="shared" si="485"/>
        <v>312.60000000000036</v>
      </c>
      <c r="AA1659">
        <f t="shared" si="486"/>
        <v>364.25</v>
      </c>
      <c r="AB1659">
        <f>IF(Z1659/X1659&lt;'model parameter'!$B$2,'model parameter'!$B$2,IF(Y1659/X1659&gt;'model parameter'!$B$1,'model parameter'!$B$1,AA1659/X1659))</f>
        <v>1.0143414090782512</v>
      </c>
      <c r="AC1659">
        <f t="shared" si="496"/>
        <v>3616922.090680304</v>
      </c>
      <c r="AD1659">
        <f t="shared" si="494"/>
        <v>29.323611311168751</v>
      </c>
      <c r="AF1659">
        <f t="shared" si="493"/>
        <v>0.87050960735171357</v>
      </c>
      <c r="AG1659">
        <f t="shared" si="487"/>
        <v>1.0955165692007787</v>
      </c>
      <c r="AH1659" s="14">
        <f t="shared" si="488"/>
        <v>26997.719136083848</v>
      </c>
      <c r="AI1659">
        <f t="shared" si="489"/>
        <v>27251.663280833502</v>
      </c>
      <c r="AJ1659" s="14">
        <f t="shared" si="490"/>
        <v>253.94414474965379</v>
      </c>
      <c r="AK1659" s="14">
        <f t="shared" si="495"/>
        <v>306135.09534539335</v>
      </c>
      <c r="AL1659">
        <f t="shared" si="491"/>
        <v>1.0094061332910989</v>
      </c>
      <c r="AM1659">
        <f t="shared" si="497"/>
        <v>12.063161621721642</v>
      </c>
      <c r="AN1659" s="15">
        <f t="shared" si="492"/>
        <v>0</v>
      </c>
    </row>
    <row r="1660" spans="1:40" x14ac:dyDescent="0.25">
      <c r="A1660" s="2">
        <v>42037</v>
      </c>
      <c r="B1660" s="2">
        <v>42061</v>
      </c>
      <c r="C1660" t="s">
        <v>15</v>
      </c>
      <c r="D1660">
        <v>9000</v>
      </c>
      <c r="E1660">
        <v>250.8</v>
      </c>
      <c r="F1660">
        <v>279</v>
      </c>
      <c r="G1660">
        <v>203.75</v>
      </c>
      <c r="H1660">
        <v>240.8</v>
      </c>
      <c r="I1660" t="s">
        <v>16</v>
      </c>
      <c r="J1660">
        <v>108.8</v>
      </c>
      <c r="K1660">
        <v>130.30000000000001</v>
      </c>
      <c r="L1660">
        <v>91.2</v>
      </c>
      <c r="M1660">
        <v>104.9</v>
      </c>
      <c r="N1660">
        <v>8797.4</v>
      </c>
      <c r="O1660">
        <v>359.1</v>
      </c>
      <c r="P1660">
        <f>VLOOKUP($A1660,Sheet2!$A:$E,2,0)</f>
        <v>8802.5</v>
      </c>
      <c r="Q1660">
        <f>VLOOKUP($A1660,Sheet2!$A:$E,3,0)</f>
        <v>8840.7999999999993</v>
      </c>
      <c r="R1660">
        <f>VLOOKUP($A1660,Sheet2!$A:$E,4,0)</f>
        <v>8751.1</v>
      </c>
      <c r="S1660">
        <f>VLOOKUP($A1660,Sheet2!$A:$E,5,0)</f>
        <v>8797.4</v>
      </c>
      <c r="T1660">
        <f t="shared" si="479"/>
        <v>289.5</v>
      </c>
      <c r="U1660">
        <f t="shared" si="480"/>
        <v>279</v>
      </c>
      <c r="V1660">
        <f t="shared" si="481"/>
        <v>91.2</v>
      </c>
      <c r="W1660">
        <f t="shared" si="482"/>
        <v>44.549999999999272</v>
      </c>
      <c r="X1660" s="5">
        <f t="shared" si="483"/>
        <v>359.6</v>
      </c>
      <c r="Y1660">
        <f t="shared" si="484"/>
        <v>419.8</v>
      </c>
      <c r="Z1660">
        <f t="shared" si="485"/>
        <v>248.29999999999927</v>
      </c>
      <c r="AA1660">
        <f t="shared" si="486"/>
        <v>345.70000000000005</v>
      </c>
      <c r="AB1660">
        <f>IF(Z1660/X1660&lt;'model parameter'!$B$2,'model parameter'!$B$2,IF(Y1660/X1660&gt;'model parameter'!$B$1,'model parameter'!$B$1,AA1660/X1660))</f>
        <v>1.1100000000000001</v>
      </c>
      <c r="AC1660">
        <f t="shared" si="496"/>
        <v>4014783.520655138</v>
      </c>
      <c r="AD1660">
        <f t="shared" si="494"/>
        <v>29.43361131116875</v>
      </c>
      <c r="AF1660">
        <f t="shared" si="493"/>
        <v>0.69048943270300123</v>
      </c>
      <c r="AG1660">
        <f t="shared" si="487"/>
        <v>1.1674082313681868</v>
      </c>
      <c r="AH1660" s="14">
        <f t="shared" si="488"/>
        <v>27035.2442240706</v>
      </c>
      <c r="AI1660">
        <f t="shared" si="489"/>
        <v>29867.707450303675</v>
      </c>
      <c r="AJ1660" s="14">
        <f t="shared" si="490"/>
        <v>2832.4632262330742</v>
      </c>
      <c r="AK1660" s="14">
        <f t="shared" si="495"/>
        <v>308967.55857162643</v>
      </c>
      <c r="AL1660">
        <f t="shared" si="491"/>
        <v>1.1047692857056277</v>
      </c>
      <c r="AM1660">
        <f t="shared" si="497"/>
        <v>13.32701044818096</v>
      </c>
      <c r="AN1660" s="15">
        <f t="shared" si="492"/>
        <v>1</v>
      </c>
    </row>
    <row r="1661" spans="1:40" x14ac:dyDescent="0.25">
      <c r="A1661" s="2">
        <v>42038</v>
      </c>
      <c r="B1661" s="2">
        <v>42061</v>
      </c>
      <c r="C1661" t="s">
        <v>15</v>
      </c>
      <c r="D1661">
        <v>9000</v>
      </c>
      <c r="E1661">
        <v>221.55</v>
      </c>
      <c r="F1661">
        <v>286.3</v>
      </c>
      <c r="G1661">
        <v>201</v>
      </c>
      <c r="H1661">
        <v>260.10000000000002</v>
      </c>
      <c r="I1661" t="s">
        <v>16</v>
      </c>
      <c r="J1661">
        <v>111.35</v>
      </c>
      <c r="K1661">
        <v>113.65</v>
      </c>
      <c r="L1661">
        <v>71.8</v>
      </c>
      <c r="M1661">
        <v>78.099999999999994</v>
      </c>
      <c r="N1661">
        <v>8756.5499999999993</v>
      </c>
      <c r="O1661">
        <v>359.1</v>
      </c>
      <c r="P1661">
        <f>VLOOKUP($A1661,Sheet2!$A:$E,2,0)</f>
        <v>8823.15</v>
      </c>
      <c r="Q1661">
        <f>VLOOKUP($A1661,Sheet2!$A:$E,3,0)</f>
        <v>8837.2999999999993</v>
      </c>
      <c r="R1661">
        <f>VLOOKUP($A1661,Sheet2!$A:$E,4,0)</f>
        <v>8726.65</v>
      </c>
      <c r="S1661">
        <f>VLOOKUP($A1661,Sheet2!$A:$E,5,0)</f>
        <v>8756.5499999999993</v>
      </c>
      <c r="T1661">
        <f t="shared" si="479"/>
        <v>276.35000000000036</v>
      </c>
      <c r="U1661">
        <f t="shared" si="480"/>
        <v>286.3</v>
      </c>
      <c r="V1661">
        <f t="shared" si="481"/>
        <v>71.8</v>
      </c>
      <c r="W1661">
        <f t="shared" si="482"/>
        <v>38.299999999999272</v>
      </c>
      <c r="X1661" s="5">
        <f t="shared" si="483"/>
        <v>332.9</v>
      </c>
      <c r="Y1661">
        <f t="shared" si="484"/>
        <v>390.00000000000034</v>
      </c>
      <c r="Z1661">
        <f t="shared" si="485"/>
        <v>239.29999999999927</v>
      </c>
      <c r="AA1661">
        <f t="shared" si="486"/>
        <v>338.20000000000005</v>
      </c>
      <c r="AB1661">
        <f>IF(Z1661/X1661&lt;'model parameter'!$B$2,'model parameter'!$B$2,IF(Y1661/X1661&gt;'model parameter'!$B$1,'model parameter'!$B$1,AA1661/X1661))</f>
        <v>1.1100000000000001</v>
      </c>
      <c r="AC1661">
        <f t="shared" si="496"/>
        <v>4456409.7079272037</v>
      </c>
      <c r="AD1661">
        <f t="shared" si="494"/>
        <v>29.54361131116875</v>
      </c>
      <c r="AF1661">
        <f t="shared" si="493"/>
        <v>0.71883448483027723</v>
      </c>
      <c r="AG1661">
        <f t="shared" si="487"/>
        <v>1.1715229798738371</v>
      </c>
      <c r="AH1661" s="14">
        <f t="shared" si="488"/>
        <v>25031.404525578149</v>
      </c>
      <c r="AI1661">
        <f t="shared" si="489"/>
        <v>27646.550599029175</v>
      </c>
      <c r="AJ1661" s="14">
        <f t="shared" si="490"/>
        <v>2615.1460734510256</v>
      </c>
      <c r="AK1661" s="14">
        <f t="shared" si="495"/>
        <v>311582.70464507747</v>
      </c>
      <c r="AL1661">
        <f t="shared" si="491"/>
        <v>1.1044746039231941</v>
      </c>
      <c r="AM1661">
        <f t="shared" si="497"/>
        <v>14.719344586234936</v>
      </c>
      <c r="AN1661" s="15">
        <f t="shared" si="492"/>
        <v>1</v>
      </c>
    </row>
    <row r="1662" spans="1:40" x14ac:dyDescent="0.25">
      <c r="A1662" s="2">
        <v>42039</v>
      </c>
      <c r="B1662" s="2">
        <v>42061</v>
      </c>
      <c r="C1662" t="s">
        <v>15</v>
      </c>
      <c r="D1662">
        <v>9000</v>
      </c>
      <c r="E1662">
        <v>242</v>
      </c>
      <c r="F1662">
        <v>295.60000000000002</v>
      </c>
      <c r="G1662">
        <v>234.4</v>
      </c>
      <c r="H1662">
        <v>280.45</v>
      </c>
      <c r="I1662" t="s">
        <v>16</v>
      </c>
      <c r="J1662">
        <v>86</v>
      </c>
      <c r="K1662">
        <v>88.2</v>
      </c>
      <c r="L1662">
        <v>57</v>
      </c>
      <c r="M1662">
        <v>63.6</v>
      </c>
      <c r="N1662">
        <v>8723.7000000000007</v>
      </c>
      <c r="O1662">
        <v>359.1</v>
      </c>
      <c r="P1662">
        <f>VLOOKUP($A1662,Sheet2!$A:$E,2,0)</f>
        <v>8789.15</v>
      </c>
      <c r="Q1662">
        <f>VLOOKUP($A1662,Sheet2!$A:$E,3,0)</f>
        <v>8792.85</v>
      </c>
      <c r="R1662">
        <f>VLOOKUP($A1662,Sheet2!$A:$E,4,0)</f>
        <v>8704.4</v>
      </c>
      <c r="S1662">
        <f>VLOOKUP($A1662,Sheet2!$A:$E,5,0)</f>
        <v>8723.7000000000007</v>
      </c>
      <c r="T1662">
        <f t="shared" si="479"/>
        <v>295.35000000000036</v>
      </c>
      <c r="U1662">
        <f t="shared" si="480"/>
        <v>295.60000000000002</v>
      </c>
      <c r="V1662">
        <f t="shared" si="481"/>
        <v>57</v>
      </c>
      <c r="W1662">
        <f t="shared" si="482"/>
        <v>27.25</v>
      </c>
      <c r="X1662" s="5">
        <f t="shared" si="483"/>
        <v>328</v>
      </c>
      <c r="Y1662">
        <f t="shared" si="484"/>
        <v>383.55000000000035</v>
      </c>
      <c r="Z1662">
        <f t="shared" si="485"/>
        <v>261.64999999999998</v>
      </c>
      <c r="AA1662">
        <f t="shared" si="486"/>
        <v>344.05</v>
      </c>
      <c r="AB1662">
        <f>IF(Z1662/X1662&lt;'model parameter'!$B$2,'model parameter'!$B$2,IF(Y1662/X1662&gt;'model parameter'!$B$1,'model parameter'!$B$1,AA1662/X1662))</f>
        <v>1.1100000000000001</v>
      </c>
      <c r="AC1662">
        <f t="shared" si="496"/>
        <v>4946614.7757991962</v>
      </c>
      <c r="AD1662">
        <f t="shared" si="494"/>
        <v>29.653611311168749</v>
      </c>
      <c r="AF1662">
        <f t="shared" si="493"/>
        <v>0.79771341463414625</v>
      </c>
      <c r="AG1662">
        <f t="shared" si="487"/>
        <v>1.1693597560975622</v>
      </c>
      <c r="AH1662" s="14">
        <f t="shared" si="488"/>
        <v>24663.658663308001</v>
      </c>
      <c r="AI1662">
        <f t="shared" si="489"/>
        <v>27238.922562652962</v>
      </c>
      <c r="AJ1662" s="14">
        <f t="shared" si="490"/>
        <v>2575.2638993449618</v>
      </c>
      <c r="AK1662" s="14">
        <f t="shared" si="495"/>
        <v>314157.96854442242</v>
      </c>
      <c r="AL1662">
        <f t="shared" si="491"/>
        <v>1.1044153235536043</v>
      </c>
      <c r="AM1662">
        <f t="shared" si="497"/>
        <v>16.256269713703649</v>
      </c>
      <c r="AN1662" s="15">
        <f t="shared" si="492"/>
        <v>1</v>
      </c>
    </row>
    <row r="1663" spans="1:40" x14ac:dyDescent="0.25">
      <c r="A1663" s="2">
        <v>42040</v>
      </c>
      <c r="B1663" s="2">
        <v>42061</v>
      </c>
      <c r="C1663" t="s">
        <v>15</v>
      </c>
      <c r="D1663">
        <v>9000</v>
      </c>
      <c r="E1663">
        <v>287.10000000000002</v>
      </c>
      <c r="F1663">
        <v>320</v>
      </c>
      <c r="G1663">
        <v>198.15</v>
      </c>
      <c r="H1663">
        <v>293.39999999999998</v>
      </c>
      <c r="I1663" t="s">
        <v>16</v>
      </c>
      <c r="J1663">
        <v>58.4</v>
      </c>
      <c r="K1663">
        <v>97.4</v>
      </c>
      <c r="L1663">
        <v>47.55</v>
      </c>
      <c r="M1663">
        <v>55.15</v>
      </c>
      <c r="N1663">
        <v>8711.7000000000007</v>
      </c>
      <c r="O1663">
        <v>359.1</v>
      </c>
      <c r="P1663">
        <f>VLOOKUP($A1663,Sheet2!$A:$E,2,0)</f>
        <v>8733.1</v>
      </c>
      <c r="Q1663">
        <f>VLOOKUP($A1663,Sheet2!$A:$E,3,0)</f>
        <v>8838.4500000000007</v>
      </c>
      <c r="R1663">
        <f>VLOOKUP($A1663,Sheet2!$A:$E,4,0)</f>
        <v>8683.65</v>
      </c>
      <c r="S1663">
        <f>VLOOKUP($A1663,Sheet2!$A:$E,5,0)</f>
        <v>8711.7000000000007</v>
      </c>
      <c r="T1663">
        <f t="shared" si="479"/>
        <v>258.94999999999891</v>
      </c>
      <c r="U1663">
        <f t="shared" si="480"/>
        <v>320</v>
      </c>
      <c r="V1663">
        <f t="shared" si="481"/>
        <v>47.55</v>
      </c>
      <c r="W1663">
        <f t="shared" si="482"/>
        <v>36.600000000000364</v>
      </c>
      <c r="X1663" s="5">
        <f t="shared" si="483"/>
        <v>345.5</v>
      </c>
      <c r="Y1663">
        <f t="shared" si="484"/>
        <v>367.55</v>
      </c>
      <c r="Z1663">
        <f t="shared" si="485"/>
        <v>234.75000000000037</v>
      </c>
      <c r="AA1663">
        <f t="shared" si="486"/>
        <v>348.54999999999995</v>
      </c>
      <c r="AB1663">
        <f>IF(Z1663/X1663&lt;'model parameter'!$B$2,'model parameter'!$B$2,IF(Y1663/X1663&gt;'model parameter'!$B$1,'model parameter'!$B$1,AA1663/X1663))</f>
        <v>1.0088277858176555</v>
      </c>
      <c r="AC1663">
        <f t="shared" si="496"/>
        <v>4990282.4315624014</v>
      </c>
      <c r="AD1663">
        <f t="shared" si="494"/>
        <v>29.662439096986404</v>
      </c>
      <c r="AF1663">
        <f t="shared" si="493"/>
        <v>0.6794500723589012</v>
      </c>
      <c r="AG1663">
        <f t="shared" si="487"/>
        <v>1.0638205499276412</v>
      </c>
      <c r="AH1663" s="14">
        <f t="shared" si="488"/>
        <v>25977.036742844248</v>
      </c>
      <c r="AI1663">
        <f t="shared" si="489"/>
        <v>26075.020484160101</v>
      </c>
      <c r="AJ1663" s="14">
        <f t="shared" si="490"/>
        <v>97.983741315852967</v>
      </c>
      <c r="AK1663" s="14">
        <f t="shared" si="495"/>
        <v>314255.95228573825</v>
      </c>
      <c r="AL1663">
        <f t="shared" si="491"/>
        <v>1.0037719368181146</v>
      </c>
      <c r="AM1663">
        <f t="shared" si="497"/>
        <v>16.317587335961967</v>
      </c>
      <c r="AN1663" s="15">
        <f t="shared" si="492"/>
        <v>0</v>
      </c>
    </row>
    <row r="1664" spans="1:40" x14ac:dyDescent="0.25">
      <c r="A1664" s="2">
        <v>42041</v>
      </c>
      <c r="B1664" s="2">
        <v>42061</v>
      </c>
      <c r="C1664" t="s">
        <v>15</v>
      </c>
      <c r="D1664">
        <v>9000</v>
      </c>
      <c r="E1664">
        <v>309.89999999999998</v>
      </c>
      <c r="F1664">
        <v>333.05</v>
      </c>
      <c r="G1664">
        <v>282.39999999999998</v>
      </c>
      <c r="H1664">
        <v>319</v>
      </c>
      <c r="I1664" t="s">
        <v>16</v>
      </c>
      <c r="J1664">
        <v>54.7</v>
      </c>
      <c r="K1664">
        <v>55.8</v>
      </c>
      <c r="L1664">
        <v>38.1</v>
      </c>
      <c r="M1664">
        <v>40.9</v>
      </c>
      <c r="N1664">
        <v>8661.0499999999993</v>
      </c>
      <c r="O1664">
        <v>359.1</v>
      </c>
      <c r="P1664">
        <f>VLOOKUP($A1664,Sheet2!$A:$E,2,0)</f>
        <v>8696.85</v>
      </c>
      <c r="Q1664">
        <f>VLOOKUP($A1664,Sheet2!$A:$E,3,0)</f>
        <v>8726.2000000000007</v>
      </c>
      <c r="R1664">
        <f>VLOOKUP($A1664,Sheet2!$A:$E,4,0)</f>
        <v>8645.5499999999993</v>
      </c>
      <c r="S1664">
        <f>VLOOKUP($A1664,Sheet2!$A:$E,5,0)</f>
        <v>8661.0499999999993</v>
      </c>
      <c r="T1664">
        <f t="shared" si="479"/>
        <v>329.59999999999854</v>
      </c>
      <c r="U1664">
        <f t="shared" si="480"/>
        <v>333.05</v>
      </c>
      <c r="V1664">
        <f t="shared" si="481"/>
        <v>38.1</v>
      </c>
      <c r="W1664">
        <f t="shared" si="482"/>
        <v>8.6000000000003638</v>
      </c>
      <c r="X1664" s="5">
        <f t="shared" si="483"/>
        <v>364.59999999999997</v>
      </c>
      <c r="Y1664">
        <f t="shared" si="484"/>
        <v>385.39999999999856</v>
      </c>
      <c r="Z1664">
        <f t="shared" si="485"/>
        <v>291.00000000000034</v>
      </c>
      <c r="AA1664">
        <f t="shared" si="486"/>
        <v>359.9</v>
      </c>
      <c r="AB1664">
        <f>IF(Z1664/X1664&lt;'model parameter'!$B$2,'model parameter'!$B$2,IF(Y1664/X1664&gt;'model parameter'!$B$1,'model parameter'!$B$1,AA1664/X1664))</f>
        <v>0.98710916072408117</v>
      </c>
      <c r="AC1664">
        <f t="shared" si="496"/>
        <v>4925953.5027956888</v>
      </c>
      <c r="AD1664">
        <f t="shared" si="494"/>
        <v>29.649548257710485</v>
      </c>
      <c r="AF1664">
        <f t="shared" si="493"/>
        <v>0.79813494240263405</v>
      </c>
      <c r="AG1664">
        <f t="shared" si="487"/>
        <v>1.057048820625339</v>
      </c>
      <c r="AH1664" s="14">
        <f t="shared" si="488"/>
        <v>27410.495103938094</v>
      </c>
      <c r="AI1664">
        <f t="shared" si="489"/>
        <v>26925.650786213799</v>
      </c>
      <c r="AJ1664" s="14">
        <f t="shared" si="490"/>
        <v>-484.84431772429525</v>
      </c>
      <c r="AK1664" s="14">
        <f t="shared" si="495"/>
        <v>313771.10796801397</v>
      </c>
      <c r="AL1664">
        <f t="shared" si="491"/>
        <v>0.98231172709993708</v>
      </c>
      <c r="AM1664">
        <f t="shared" si="497"/>
        <v>16.02895739809286</v>
      </c>
      <c r="AN1664" s="15">
        <f t="shared" si="492"/>
        <v>0</v>
      </c>
    </row>
    <row r="1665" spans="1:40" x14ac:dyDescent="0.25">
      <c r="A1665" s="2">
        <v>42044</v>
      </c>
      <c r="B1665" s="2">
        <v>42061</v>
      </c>
      <c r="C1665" t="s">
        <v>15</v>
      </c>
      <c r="D1665">
        <v>9000</v>
      </c>
      <c r="E1665">
        <v>374.05</v>
      </c>
      <c r="F1665">
        <v>453.2</v>
      </c>
      <c r="G1665">
        <v>371.1</v>
      </c>
      <c r="H1665">
        <v>445.55</v>
      </c>
      <c r="I1665" t="s">
        <v>16</v>
      </c>
      <c r="J1665">
        <v>25</v>
      </c>
      <c r="K1665">
        <v>29.95</v>
      </c>
      <c r="L1665">
        <v>17.100000000000001</v>
      </c>
      <c r="M1665">
        <v>18.3</v>
      </c>
      <c r="N1665">
        <v>8526.35</v>
      </c>
      <c r="O1665">
        <v>359.1</v>
      </c>
      <c r="P1665">
        <f>VLOOKUP($A1665,Sheet2!$A:$E,2,0)</f>
        <v>8584.4</v>
      </c>
      <c r="Q1665">
        <f>VLOOKUP($A1665,Sheet2!$A:$E,3,0)</f>
        <v>8605.5499999999993</v>
      </c>
      <c r="R1665">
        <f>VLOOKUP($A1665,Sheet2!$A:$E,4,0)</f>
        <v>8516.35</v>
      </c>
      <c r="S1665">
        <f>VLOOKUP($A1665,Sheet2!$A:$E,5,0)</f>
        <v>8526.35</v>
      </c>
      <c r="T1665">
        <f t="shared" si="479"/>
        <v>424.40000000000146</v>
      </c>
      <c r="U1665">
        <f t="shared" si="480"/>
        <v>453.2</v>
      </c>
      <c r="V1665">
        <f t="shared" si="481"/>
        <v>17.100000000000001</v>
      </c>
      <c r="W1665">
        <f t="shared" si="482"/>
        <v>-23.350000000000364</v>
      </c>
      <c r="X1665" s="5">
        <f t="shared" si="483"/>
        <v>399.05</v>
      </c>
      <c r="Y1665">
        <f t="shared" si="484"/>
        <v>470.3</v>
      </c>
      <c r="Z1665">
        <f t="shared" si="485"/>
        <v>347.74999999999966</v>
      </c>
      <c r="AA1665">
        <f t="shared" si="486"/>
        <v>463.85</v>
      </c>
      <c r="AB1665">
        <f>IF(Z1665/X1665&lt;'model parameter'!$B$2,'model parameter'!$B$2,IF(Y1665/X1665&gt;'model parameter'!$B$1,'model parameter'!$B$1,AA1665/X1665))</f>
        <v>1.1100000000000001</v>
      </c>
      <c r="AC1665">
        <f t="shared" si="496"/>
        <v>5467808.388103215</v>
      </c>
      <c r="AD1665">
        <f t="shared" si="494"/>
        <v>29.759548257710485</v>
      </c>
      <c r="AF1665">
        <f t="shared" si="493"/>
        <v>0.8714446811176535</v>
      </c>
      <c r="AG1665">
        <f t="shared" si="487"/>
        <v>1.1785490540032577</v>
      </c>
      <c r="AH1665" s="14">
        <f t="shared" si="488"/>
        <v>29995.973666225171</v>
      </c>
      <c r="AI1665">
        <f t="shared" si="489"/>
        <v>33149.529090108132</v>
      </c>
      <c r="AJ1665" s="14">
        <f t="shared" si="490"/>
        <v>3153.5554238829609</v>
      </c>
      <c r="AK1665" s="14">
        <f t="shared" si="495"/>
        <v>316924.66339189693</v>
      </c>
      <c r="AL1665">
        <f t="shared" si="491"/>
        <v>1.1051326240972734</v>
      </c>
      <c r="AM1665">
        <f t="shared" si="497"/>
        <v>17.714123750897766</v>
      </c>
      <c r="AN1665" s="15">
        <f t="shared" si="492"/>
        <v>1</v>
      </c>
    </row>
    <row r="1666" spans="1:40" x14ac:dyDescent="0.25">
      <c r="A1666" s="2">
        <v>42045</v>
      </c>
      <c r="B1666" s="2">
        <v>42061</v>
      </c>
      <c r="C1666" t="s">
        <v>15</v>
      </c>
      <c r="D1666">
        <v>9000</v>
      </c>
      <c r="E1666">
        <v>500.75</v>
      </c>
      <c r="F1666">
        <v>502.7</v>
      </c>
      <c r="G1666">
        <v>330</v>
      </c>
      <c r="H1666">
        <v>394.95</v>
      </c>
      <c r="I1666" t="s">
        <v>16</v>
      </c>
      <c r="J1666">
        <v>10.25</v>
      </c>
      <c r="K1666">
        <v>25.3</v>
      </c>
      <c r="L1666">
        <v>10.25</v>
      </c>
      <c r="M1666">
        <v>18.8</v>
      </c>
      <c r="N1666">
        <v>8565.5499999999993</v>
      </c>
      <c r="O1666">
        <v>359.1</v>
      </c>
      <c r="P1666">
        <f>VLOOKUP($A1666,Sheet2!$A:$E,2,0)</f>
        <v>8478.1</v>
      </c>
      <c r="Q1666">
        <f>VLOOKUP($A1666,Sheet2!$A:$E,3,0)</f>
        <v>8646.25</v>
      </c>
      <c r="R1666">
        <f>VLOOKUP($A1666,Sheet2!$A:$E,4,0)</f>
        <v>8470.5</v>
      </c>
      <c r="S1666">
        <f>VLOOKUP($A1666,Sheet2!$A:$E,5,0)</f>
        <v>8565.5499999999993</v>
      </c>
      <c r="T1666">
        <f t="shared" si="479"/>
        <v>379.04999999999927</v>
      </c>
      <c r="U1666">
        <f t="shared" si="480"/>
        <v>502.7</v>
      </c>
      <c r="V1666">
        <f t="shared" si="481"/>
        <v>10.25</v>
      </c>
      <c r="W1666">
        <f t="shared" si="482"/>
        <v>-23.75</v>
      </c>
      <c r="X1666" s="5">
        <f t="shared" si="483"/>
        <v>511</v>
      </c>
      <c r="Y1666">
        <f t="shared" si="484"/>
        <v>512.95000000000005</v>
      </c>
      <c r="Z1666">
        <f t="shared" si="485"/>
        <v>306.25</v>
      </c>
      <c r="AA1666">
        <f t="shared" si="486"/>
        <v>413.75</v>
      </c>
      <c r="AB1666">
        <f>IF(Z1666/X1666&lt;'model parameter'!$B$2,'model parameter'!$B$2,IF(Y1666/X1666&gt;'model parameter'!$B$1,'model parameter'!$B$1,AA1666/X1666))</f>
        <v>0.80968688845401171</v>
      </c>
      <c r="AC1666">
        <f t="shared" si="496"/>
        <v>4427212.760426037</v>
      </c>
      <c r="AD1666">
        <f t="shared" si="494"/>
        <v>29.569235146164495</v>
      </c>
      <c r="AF1666">
        <f t="shared" si="493"/>
        <v>0.59931506849315064</v>
      </c>
      <c r="AG1666">
        <f t="shared" si="487"/>
        <v>1.0038160469667319</v>
      </c>
      <c r="AH1666" s="14">
        <f t="shared" si="488"/>
        <v>38397.8408664585</v>
      </c>
      <c r="AI1666">
        <f t="shared" si="489"/>
        <v>30961.460633402497</v>
      </c>
      <c r="AJ1666" s="14">
        <f t="shared" si="490"/>
        <v>-7436.3802330560029</v>
      </c>
      <c r="AK1666" s="14">
        <f t="shared" si="495"/>
        <v>309488.2831588409</v>
      </c>
      <c r="AL1666">
        <f t="shared" si="491"/>
        <v>0.80633337538643035</v>
      </c>
      <c r="AM1666">
        <f t="shared" si="497"/>
        <v>14.28348919607433</v>
      </c>
      <c r="AN1666" s="15">
        <f t="shared" si="492"/>
        <v>0</v>
      </c>
    </row>
    <row r="1667" spans="1:40" x14ac:dyDescent="0.25">
      <c r="A1667" s="2">
        <v>42046</v>
      </c>
      <c r="B1667" s="2">
        <v>42061</v>
      </c>
      <c r="C1667" t="s">
        <v>15</v>
      </c>
      <c r="D1667">
        <v>9000</v>
      </c>
      <c r="E1667">
        <v>384.95</v>
      </c>
      <c r="F1667">
        <v>387.95</v>
      </c>
      <c r="G1667">
        <v>315</v>
      </c>
      <c r="H1667">
        <v>337.8</v>
      </c>
      <c r="I1667" t="s">
        <v>16</v>
      </c>
      <c r="J1667">
        <v>21.65</v>
      </c>
      <c r="K1667">
        <v>23</v>
      </c>
      <c r="L1667">
        <v>17.3</v>
      </c>
      <c r="M1667">
        <v>20.100000000000001</v>
      </c>
      <c r="N1667">
        <v>8627.4</v>
      </c>
      <c r="O1667">
        <v>359.1</v>
      </c>
      <c r="P1667">
        <f>VLOOKUP($A1667,Sheet2!$A:$E,2,0)</f>
        <v>8603.2999999999993</v>
      </c>
      <c r="Q1667">
        <f>VLOOKUP($A1667,Sheet2!$A:$E,3,0)</f>
        <v>8651.9500000000007</v>
      </c>
      <c r="R1667">
        <f>VLOOKUP($A1667,Sheet2!$A:$E,4,0)</f>
        <v>8593.65</v>
      </c>
      <c r="S1667">
        <f>VLOOKUP($A1667,Sheet2!$A:$E,5,0)</f>
        <v>8627.4</v>
      </c>
      <c r="T1667">
        <f t="shared" ref="T1667:T1730" si="498">MAX(K1667+D1667-Q1667,0,G1667)</f>
        <v>371.04999999999927</v>
      </c>
      <c r="U1667">
        <f t="shared" ref="U1667:U1730" si="499">MIN(MAX(L1667+D1667-R1667,0),F1667)</f>
        <v>387.95</v>
      </c>
      <c r="V1667">
        <f t="shared" ref="V1667:V1730" si="500">MAX(L1667,F1667+R1667-D1667)</f>
        <v>17.3</v>
      </c>
      <c r="W1667">
        <f t="shared" ref="W1667:W1730" si="501">MIN(K1667,G1667+Q1667-D1667)</f>
        <v>-33.049999999999272</v>
      </c>
      <c r="X1667" s="5">
        <f t="shared" ref="X1667:X1730" si="502">E1667+J1667</f>
        <v>406.59999999999997</v>
      </c>
      <c r="Y1667">
        <f t="shared" ref="Y1667:Y1730" si="503">MAX(T1667+K1667,U1667+L1667,V1667+F1667,W1667+G1667,X1667,AA1667)</f>
        <v>406.59999999999997</v>
      </c>
      <c r="Z1667">
        <f t="shared" ref="Z1667:Z1730" si="504">MIN(T1667+K1667,U1667+L1667,V1667+F1667,W1667+G1667,X1667,AA1667)</f>
        <v>281.95000000000073</v>
      </c>
      <c r="AA1667">
        <f t="shared" ref="AA1667:AA1730" si="505">H1667+M1667</f>
        <v>357.90000000000003</v>
      </c>
      <c r="AB1667">
        <f>IF(Z1667/X1667&lt;'model parameter'!$B$2,'model parameter'!$B$2,IF(Y1667/X1667&gt;'model parameter'!$B$1,'model parameter'!$B$1,AA1667/X1667))</f>
        <v>0.88022626660108227</v>
      </c>
      <c r="AC1667">
        <f t="shared" si="496"/>
        <v>3896948.9595584823</v>
      </c>
      <c r="AD1667">
        <f t="shared" si="494"/>
        <v>29.449461412765576</v>
      </c>
      <c r="AF1667">
        <f t="shared" si="493"/>
        <v>0.69343334972946569</v>
      </c>
      <c r="AG1667">
        <f t="shared" ref="AG1667:AG1730" si="506">Y1667/X1667</f>
        <v>1</v>
      </c>
      <c r="AH1667" s="14">
        <f t="shared" ref="AH1667:AH1730" si="507">(75*X1667+20*2*1.18+0.00055*75*X1667*1.18)*1.00002</f>
        <v>30562.602494825096</v>
      </c>
      <c r="AI1667">
        <f t="shared" ref="AI1667:AI1730" si="508">(AB1667*X1667*75-20*2*1.18-0.0006*75*X1667*1.18*AB1667)*(1-0.00002)</f>
        <v>26775.759984089804</v>
      </c>
      <c r="AJ1667" s="14">
        <f t="shared" ref="AJ1667:AJ1730" si="509">AI1667-AH1667</f>
        <v>-3786.8425107352923</v>
      </c>
      <c r="AK1667" s="14">
        <f t="shared" si="495"/>
        <v>305701.44064810564</v>
      </c>
      <c r="AL1667">
        <f t="shared" ref="AL1667:AL1730" si="510">AI1667/AH1667</f>
        <v>0.87609554810077162</v>
      </c>
      <c r="AM1667">
        <f t="shared" si="497"/>
        <v>12.51370129602619</v>
      </c>
      <c r="AN1667" s="15">
        <f t="shared" ref="AN1667:AN1730" si="511">IF(AND(Y1667/X1667&gt;1.1,Z1667/X1667&lt;0.9),1,0)</f>
        <v>0</v>
      </c>
    </row>
    <row r="1668" spans="1:40" x14ac:dyDescent="0.25">
      <c r="A1668" s="2">
        <v>42047</v>
      </c>
      <c r="B1668" s="2">
        <v>42061</v>
      </c>
      <c r="C1668" t="s">
        <v>15</v>
      </c>
      <c r="D1668">
        <v>9000</v>
      </c>
      <c r="E1668">
        <v>317.10000000000002</v>
      </c>
      <c r="F1668">
        <v>377.75</v>
      </c>
      <c r="G1668">
        <v>252.5</v>
      </c>
      <c r="H1668">
        <v>263.89999999999998</v>
      </c>
      <c r="I1668" t="s">
        <v>16</v>
      </c>
      <c r="J1668">
        <v>21.9</v>
      </c>
      <c r="K1668">
        <v>32.4</v>
      </c>
      <c r="L1668">
        <v>15.15</v>
      </c>
      <c r="M1668">
        <v>28.95</v>
      </c>
      <c r="N1668">
        <v>8711.5499999999993</v>
      </c>
      <c r="O1668">
        <v>359.1</v>
      </c>
      <c r="P1668">
        <f>VLOOKUP($A1668,Sheet2!$A:$E,2,0)</f>
        <v>8676.9500000000007</v>
      </c>
      <c r="Q1668">
        <f>VLOOKUP($A1668,Sheet2!$A:$E,3,0)</f>
        <v>8732.5499999999993</v>
      </c>
      <c r="R1668">
        <f>VLOOKUP($A1668,Sheet2!$A:$E,4,0)</f>
        <v>8599.25</v>
      </c>
      <c r="S1668">
        <f>VLOOKUP($A1668,Sheet2!$A:$E,5,0)</f>
        <v>8711.5499999999993</v>
      </c>
      <c r="T1668">
        <f t="shared" si="498"/>
        <v>299.85000000000036</v>
      </c>
      <c r="U1668">
        <f t="shared" si="499"/>
        <v>377.75</v>
      </c>
      <c r="V1668">
        <f t="shared" si="500"/>
        <v>15.15</v>
      </c>
      <c r="W1668">
        <f t="shared" si="501"/>
        <v>-14.950000000000728</v>
      </c>
      <c r="X1668" s="5">
        <f t="shared" si="502"/>
        <v>339</v>
      </c>
      <c r="Y1668">
        <f t="shared" si="503"/>
        <v>392.9</v>
      </c>
      <c r="Z1668">
        <f t="shared" si="504"/>
        <v>237.54999999999927</v>
      </c>
      <c r="AA1668">
        <f t="shared" si="505"/>
        <v>292.84999999999997</v>
      </c>
      <c r="AB1668">
        <f>IF(Z1668/X1668&lt;'model parameter'!$B$2,'model parameter'!$B$2,IF(Y1668/X1668&gt;'model parameter'!$B$1,'model parameter'!$B$1,AA1668/X1668))</f>
        <v>1.1100000000000001</v>
      </c>
      <c r="AC1668">
        <f t="shared" si="496"/>
        <v>4325613.3451099154</v>
      </c>
      <c r="AD1668">
        <f t="shared" si="494"/>
        <v>29.559461412765575</v>
      </c>
      <c r="AF1668">
        <f t="shared" ref="AF1668:AF1731" si="512">Z1668/X1668</f>
        <v>0.70073746312684149</v>
      </c>
      <c r="AG1668">
        <f t="shared" si="506"/>
        <v>1.1589970501474927</v>
      </c>
      <c r="AH1668" s="14">
        <f t="shared" si="507"/>
        <v>25489.210599016496</v>
      </c>
      <c r="AI1668">
        <f t="shared" si="508"/>
        <v>28154.00590961998</v>
      </c>
      <c r="AJ1668" s="14">
        <f t="shared" si="509"/>
        <v>2664.7953106034838</v>
      </c>
      <c r="AK1668" s="14">
        <f t="shared" si="495"/>
        <v>308366.23595870915</v>
      </c>
      <c r="AL1668">
        <f t="shared" si="510"/>
        <v>1.1045460117429571</v>
      </c>
      <c r="AM1668">
        <f t="shared" si="497"/>
        <v>13.821958858668401</v>
      </c>
      <c r="AN1668" s="15">
        <f t="shared" si="511"/>
        <v>1</v>
      </c>
    </row>
    <row r="1669" spans="1:40" x14ac:dyDescent="0.25">
      <c r="A1669" s="2">
        <v>42048</v>
      </c>
      <c r="B1669" s="2">
        <v>42061</v>
      </c>
      <c r="C1669" t="s">
        <v>15</v>
      </c>
      <c r="D1669">
        <v>9000</v>
      </c>
      <c r="E1669">
        <v>239.2</v>
      </c>
      <c r="F1669">
        <v>255.6</v>
      </c>
      <c r="G1669">
        <v>171</v>
      </c>
      <c r="H1669">
        <v>193.2</v>
      </c>
      <c r="I1669" t="s">
        <v>16</v>
      </c>
      <c r="J1669">
        <v>33.1</v>
      </c>
      <c r="K1669">
        <v>49.5</v>
      </c>
      <c r="L1669">
        <v>29</v>
      </c>
      <c r="M1669">
        <v>42.55</v>
      </c>
      <c r="N1669">
        <v>8805.5</v>
      </c>
      <c r="O1669">
        <v>359.1</v>
      </c>
      <c r="P1669">
        <f>VLOOKUP($A1669,Sheet2!$A:$E,2,0)</f>
        <v>8741.5</v>
      </c>
      <c r="Q1669">
        <f>VLOOKUP($A1669,Sheet2!$A:$E,3,0)</f>
        <v>8822.1</v>
      </c>
      <c r="R1669">
        <f>VLOOKUP($A1669,Sheet2!$A:$E,4,0)</f>
        <v>8729.65</v>
      </c>
      <c r="S1669">
        <f>VLOOKUP($A1669,Sheet2!$A:$E,5,0)</f>
        <v>8805.5</v>
      </c>
      <c r="T1669">
        <f t="shared" si="498"/>
        <v>227.39999999999964</v>
      </c>
      <c r="U1669">
        <f t="shared" si="499"/>
        <v>255.6</v>
      </c>
      <c r="V1669">
        <f t="shared" si="500"/>
        <v>29</v>
      </c>
      <c r="W1669">
        <f t="shared" si="501"/>
        <v>-6.8999999999996362</v>
      </c>
      <c r="X1669" s="5">
        <f t="shared" si="502"/>
        <v>272.3</v>
      </c>
      <c r="Y1669">
        <f t="shared" si="503"/>
        <v>284.60000000000002</v>
      </c>
      <c r="Z1669">
        <f t="shared" si="504"/>
        <v>164.10000000000036</v>
      </c>
      <c r="AA1669">
        <f t="shared" si="505"/>
        <v>235.75</v>
      </c>
      <c r="AB1669">
        <f>IF(Z1669/X1669&lt;'model parameter'!$B$2,'model parameter'!$B$2,IF(Y1669/X1669&gt;'model parameter'!$B$1,'model parameter'!$B$1,AA1669/X1669))</f>
        <v>0.86577304443628345</v>
      </c>
      <c r="AC1669">
        <f t="shared" si="496"/>
        <v>3744999.4348500273</v>
      </c>
      <c r="AD1669">
        <f t="shared" ref="AD1669:AD1732" si="513">(AB1669-1)+AD1668</f>
        <v>29.42523445720186</v>
      </c>
      <c r="AF1669">
        <f t="shared" si="512"/>
        <v>0.60264414248990217</v>
      </c>
      <c r="AG1669">
        <f t="shared" si="506"/>
        <v>1.0451707675358062</v>
      </c>
      <c r="AH1669" s="14">
        <f t="shared" si="507"/>
        <v>20483.36386158405</v>
      </c>
      <c r="AI1669">
        <f t="shared" si="508"/>
        <v>17621.179244366496</v>
      </c>
      <c r="AJ1669" s="14">
        <f t="shared" si="509"/>
        <v>-2862.1846172175538</v>
      </c>
      <c r="AK1669" s="14">
        <f t="shared" ref="AK1669:AK1732" si="514">AJ1669+AK1668</f>
        <v>305504.05134149158</v>
      </c>
      <c r="AL1669">
        <f t="shared" si="510"/>
        <v>0.86026784289149416</v>
      </c>
      <c r="AM1669">
        <f t="shared" si="497"/>
        <v>11.890586731881644</v>
      </c>
      <c r="AN1669" s="15">
        <f t="shared" si="511"/>
        <v>0</v>
      </c>
    </row>
    <row r="1670" spans="1:40" x14ac:dyDescent="0.25">
      <c r="A1670" s="2">
        <v>42051</v>
      </c>
      <c r="B1670" s="2">
        <v>42061</v>
      </c>
      <c r="C1670" t="s">
        <v>15</v>
      </c>
      <c r="D1670">
        <v>9000</v>
      </c>
      <c r="E1670">
        <v>181.6</v>
      </c>
      <c r="F1670">
        <v>196.95</v>
      </c>
      <c r="G1670">
        <v>146</v>
      </c>
      <c r="H1670">
        <v>181.7</v>
      </c>
      <c r="I1670" t="s">
        <v>16</v>
      </c>
      <c r="J1670">
        <v>46.45</v>
      </c>
      <c r="K1670">
        <v>56.4</v>
      </c>
      <c r="L1670">
        <v>33.1</v>
      </c>
      <c r="M1670">
        <v>36.75</v>
      </c>
      <c r="N1670">
        <v>8809.35</v>
      </c>
      <c r="O1670">
        <v>359.1</v>
      </c>
      <c r="P1670">
        <f>VLOOKUP($A1670,Sheet2!$A:$E,2,0)</f>
        <v>8831.4</v>
      </c>
      <c r="Q1670">
        <f>VLOOKUP($A1670,Sheet2!$A:$E,3,0)</f>
        <v>8870.1</v>
      </c>
      <c r="R1670">
        <f>VLOOKUP($A1670,Sheet2!$A:$E,4,0)</f>
        <v>8793.4</v>
      </c>
      <c r="S1670">
        <f>VLOOKUP($A1670,Sheet2!$A:$E,5,0)</f>
        <v>8809.35</v>
      </c>
      <c r="T1670">
        <f t="shared" si="498"/>
        <v>186.29999999999927</v>
      </c>
      <c r="U1670">
        <f t="shared" si="499"/>
        <v>196.95</v>
      </c>
      <c r="V1670">
        <f t="shared" si="500"/>
        <v>33.1</v>
      </c>
      <c r="W1670">
        <f t="shared" si="501"/>
        <v>16.100000000000364</v>
      </c>
      <c r="X1670" s="5">
        <f t="shared" si="502"/>
        <v>228.05</v>
      </c>
      <c r="Y1670">
        <f t="shared" si="503"/>
        <v>242.69999999999928</v>
      </c>
      <c r="Z1670">
        <f t="shared" si="504"/>
        <v>162.10000000000036</v>
      </c>
      <c r="AA1670">
        <f t="shared" si="505"/>
        <v>218.45</v>
      </c>
      <c r="AB1670">
        <f>IF(Z1670/X1670&lt;'model parameter'!$B$2,'model parameter'!$B$2,IF(Y1670/X1670&gt;'model parameter'!$B$1,'model parameter'!$B$1,AA1670/X1670))</f>
        <v>0.9579039684279762</v>
      </c>
      <c r="AC1670">
        <f t="shared" ref="AC1670:AC1733" si="515">AB1670*AC1669</f>
        <v>3587349.8204033691</v>
      </c>
      <c r="AD1670">
        <f t="shared" si="513"/>
        <v>29.383138425629838</v>
      </c>
      <c r="AF1670">
        <f t="shared" si="512"/>
        <v>0.71080903310677634</v>
      </c>
      <c r="AG1670">
        <f t="shared" si="506"/>
        <v>1.0642402981802204</v>
      </c>
      <c r="AH1670" s="14">
        <f t="shared" si="507"/>
        <v>17162.393574756676</v>
      </c>
      <c r="AI1670">
        <f t="shared" si="508"/>
        <v>16324.623805993899</v>
      </c>
      <c r="AJ1670" s="14">
        <f t="shared" si="509"/>
        <v>-837.76976876277695</v>
      </c>
      <c r="AK1670" s="14">
        <f t="shared" si="514"/>
        <v>304666.28157272883</v>
      </c>
      <c r="AL1670">
        <f t="shared" si="510"/>
        <v>0.95118572679774627</v>
      </c>
      <c r="AM1670">
        <f t="shared" ref="AM1670:AM1733" si="516">AL1670*AM1669</f>
        <v>11.31015638261648</v>
      </c>
      <c r="AN1670" s="15">
        <f t="shared" si="511"/>
        <v>0</v>
      </c>
    </row>
    <row r="1671" spans="1:40" x14ac:dyDescent="0.25">
      <c r="A1671" s="2">
        <v>42053</v>
      </c>
      <c r="B1671" s="2">
        <v>42061</v>
      </c>
      <c r="C1671" t="s">
        <v>15</v>
      </c>
      <c r="D1671">
        <v>9000</v>
      </c>
      <c r="E1671">
        <v>178.6</v>
      </c>
      <c r="F1671">
        <v>187.6</v>
      </c>
      <c r="G1671">
        <v>118</v>
      </c>
      <c r="H1671">
        <v>142.5</v>
      </c>
      <c r="I1671" t="s">
        <v>16</v>
      </c>
      <c r="J1671">
        <v>30</v>
      </c>
      <c r="K1671">
        <v>52.65</v>
      </c>
      <c r="L1671">
        <v>30</v>
      </c>
      <c r="M1671">
        <v>41.85</v>
      </c>
      <c r="N1671">
        <v>8869.1</v>
      </c>
      <c r="O1671">
        <v>359.1</v>
      </c>
      <c r="P1671">
        <f>VLOOKUP($A1671,Sheet2!$A:$E,2,0)</f>
        <v>8811.5499999999993</v>
      </c>
      <c r="Q1671">
        <f>VLOOKUP($A1671,Sheet2!$A:$E,3,0)</f>
        <v>8894.2999999999993</v>
      </c>
      <c r="R1671">
        <f>VLOOKUP($A1671,Sheet2!$A:$E,4,0)</f>
        <v>8808.9</v>
      </c>
      <c r="S1671">
        <f>VLOOKUP($A1671,Sheet2!$A:$E,5,0)</f>
        <v>8869.1</v>
      </c>
      <c r="T1671">
        <f t="shared" si="498"/>
        <v>158.35000000000036</v>
      </c>
      <c r="U1671">
        <f t="shared" si="499"/>
        <v>187.6</v>
      </c>
      <c r="V1671">
        <f t="shared" si="500"/>
        <v>30</v>
      </c>
      <c r="W1671">
        <f t="shared" si="501"/>
        <v>12.299999999999272</v>
      </c>
      <c r="X1671" s="5">
        <f t="shared" si="502"/>
        <v>208.6</v>
      </c>
      <c r="Y1671">
        <f t="shared" si="503"/>
        <v>217.6</v>
      </c>
      <c r="Z1671">
        <f t="shared" si="504"/>
        <v>130.29999999999927</v>
      </c>
      <c r="AA1671">
        <f t="shared" si="505"/>
        <v>184.35</v>
      </c>
      <c r="AB1671">
        <f>IF(Z1671/X1671&lt;'model parameter'!$B$2,'model parameter'!$B$2,IF(Y1671/X1671&gt;'model parameter'!$B$1,'model parameter'!$B$1,AA1671/X1671))</f>
        <v>0.88374880153403645</v>
      </c>
      <c r="AC1671">
        <f t="shared" si="515"/>
        <v>3170316.1044648183</v>
      </c>
      <c r="AD1671">
        <f t="shared" si="513"/>
        <v>29.266887227163874</v>
      </c>
      <c r="AF1671">
        <f t="shared" si="512"/>
        <v>0.62464046021092656</v>
      </c>
      <c r="AG1671">
        <f t="shared" si="506"/>
        <v>1.0431447746883988</v>
      </c>
      <c r="AH1671" s="14">
        <f t="shared" si="507"/>
        <v>15702.667652072099</v>
      </c>
      <c r="AI1671">
        <f t="shared" si="508"/>
        <v>13768.9856297797</v>
      </c>
      <c r="AJ1671" s="14">
        <f t="shared" si="509"/>
        <v>-1933.6820222923998</v>
      </c>
      <c r="AK1671" s="14">
        <f t="shared" si="514"/>
        <v>302732.59955043643</v>
      </c>
      <c r="AL1671">
        <f t="shared" si="510"/>
        <v>0.87685646381000526</v>
      </c>
      <c r="AM1671">
        <f t="shared" si="516"/>
        <v>9.9173837307992478</v>
      </c>
      <c r="AN1671" s="15">
        <f t="shared" si="511"/>
        <v>0</v>
      </c>
    </row>
    <row r="1672" spans="1:40" x14ac:dyDescent="0.25">
      <c r="A1672" s="2">
        <v>42054</v>
      </c>
      <c r="B1672" s="2">
        <v>42061</v>
      </c>
      <c r="C1672" t="s">
        <v>15</v>
      </c>
      <c r="D1672">
        <v>9000</v>
      </c>
      <c r="E1672">
        <v>139.94999999999999</v>
      </c>
      <c r="F1672">
        <v>209.95</v>
      </c>
      <c r="G1672">
        <v>103.3</v>
      </c>
      <c r="H1672">
        <v>116.4</v>
      </c>
      <c r="I1672" t="s">
        <v>16</v>
      </c>
      <c r="J1672">
        <v>42.05</v>
      </c>
      <c r="K1672">
        <v>49.9</v>
      </c>
      <c r="L1672">
        <v>20</v>
      </c>
      <c r="M1672">
        <v>43.15</v>
      </c>
      <c r="N1672">
        <v>8895.2999999999993</v>
      </c>
      <c r="O1672">
        <v>359.1</v>
      </c>
      <c r="P1672">
        <f>VLOOKUP($A1672,Sheet2!$A:$E,2,0)</f>
        <v>8883.0499999999993</v>
      </c>
      <c r="Q1672">
        <f>VLOOKUP($A1672,Sheet2!$A:$E,3,0)</f>
        <v>8913.4500000000007</v>
      </c>
      <c r="R1672">
        <f>VLOOKUP($A1672,Sheet2!$A:$E,4,0)</f>
        <v>8794.4500000000007</v>
      </c>
      <c r="S1672">
        <f>VLOOKUP($A1672,Sheet2!$A:$E,5,0)</f>
        <v>8895.2999999999993</v>
      </c>
      <c r="T1672">
        <f t="shared" si="498"/>
        <v>136.44999999999891</v>
      </c>
      <c r="U1672">
        <f t="shared" si="499"/>
        <v>209.95</v>
      </c>
      <c r="V1672">
        <f t="shared" si="500"/>
        <v>20</v>
      </c>
      <c r="W1672">
        <f t="shared" si="501"/>
        <v>16.75</v>
      </c>
      <c r="X1672" s="5">
        <f t="shared" si="502"/>
        <v>182</v>
      </c>
      <c r="Y1672">
        <f t="shared" si="503"/>
        <v>229.95</v>
      </c>
      <c r="Z1672">
        <f t="shared" si="504"/>
        <v>120.05</v>
      </c>
      <c r="AA1672">
        <f t="shared" si="505"/>
        <v>159.55000000000001</v>
      </c>
      <c r="AB1672">
        <f>IF(Z1672/X1672&lt;'model parameter'!$B$2,'model parameter'!$B$2,IF(Y1672/X1672&gt;'model parameter'!$B$1,'model parameter'!$B$1,AA1672/X1672))</f>
        <v>1.1100000000000001</v>
      </c>
      <c r="AC1672">
        <f t="shared" si="515"/>
        <v>3519050.8759559486</v>
      </c>
      <c r="AD1672">
        <f t="shared" si="513"/>
        <v>29.376887227163873</v>
      </c>
      <c r="AF1672">
        <f t="shared" si="512"/>
        <v>0.6596153846153846</v>
      </c>
      <c r="AG1672">
        <f t="shared" si="506"/>
        <v>1.2634615384615384</v>
      </c>
      <c r="AH1672" s="14">
        <f t="shared" si="507"/>
        <v>13706.332971177</v>
      </c>
      <c r="AI1672">
        <f t="shared" si="508"/>
        <v>15093.270866545239</v>
      </c>
      <c r="AJ1672" s="14">
        <f t="shared" si="509"/>
        <v>1386.937895368239</v>
      </c>
      <c r="AK1672" s="14">
        <f t="shared" si="514"/>
        <v>304119.53744580469</v>
      </c>
      <c r="AL1672">
        <f t="shared" si="510"/>
        <v>1.101189566770691</v>
      </c>
      <c r="AM1672">
        <f t="shared" si="516"/>
        <v>10.920919494017523</v>
      </c>
      <c r="AN1672" s="15">
        <f t="shared" si="511"/>
        <v>1</v>
      </c>
    </row>
    <row r="1673" spans="1:40" x14ac:dyDescent="0.25">
      <c r="A1673" s="2">
        <v>42055</v>
      </c>
      <c r="B1673" s="2">
        <v>42061</v>
      </c>
      <c r="C1673" t="s">
        <v>15</v>
      </c>
      <c r="D1673">
        <v>9000</v>
      </c>
      <c r="E1673">
        <v>116.9</v>
      </c>
      <c r="F1673">
        <v>185.1</v>
      </c>
      <c r="G1673">
        <v>112.35</v>
      </c>
      <c r="H1673">
        <v>166.15</v>
      </c>
      <c r="I1673" t="s">
        <v>16</v>
      </c>
      <c r="J1673">
        <v>41.75</v>
      </c>
      <c r="K1673">
        <v>43.25</v>
      </c>
      <c r="L1673">
        <v>20</v>
      </c>
      <c r="M1673">
        <v>23.35</v>
      </c>
      <c r="N1673">
        <v>8833.6</v>
      </c>
      <c r="O1673">
        <v>359.1</v>
      </c>
      <c r="P1673">
        <f>VLOOKUP($A1673,Sheet2!$A:$E,2,0)</f>
        <v>8895.5</v>
      </c>
      <c r="Q1673">
        <f>VLOOKUP($A1673,Sheet2!$A:$E,3,0)</f>
        <v>8899.9500000000007</v>
      </c>
      <c r="R1673">
        <f>VLOOKUP($A1673,Sheet2!$A:$E,4,0)</f>
        <v>8816.2999999999993</v>
      </c>
      <c r="S1673">
        <f>VLOOKUP($A1673,Sheet2!$A:$E,5,0)</f>
        <v>8833.6</v>
      </c>
      <c r="T1673">
        <f t="shared" si="498"/>
        <v>143.29999999999927</v>
      </c>
      <c r="U1673">
        <f t="shared" si="499"/>
        <v>185.1</v>
      </c>
      <c r="V1673">
        <f t="shared" si="500"/>
        <v>20</v>
      </c>
      <c r="W1673">
        <f t="shared" si="501"/>
        <v>12.300000000001091</v>
      </c>
      <c r="X1673" s="5">
        <f t="shared" si="502"/>
        <v>158.65</v>
      </c>
      <c r="Y1673">
        <f t="shared" si="503"/>
        <v>205.1</v>
      </c>
      <c r="Z1673">
        <f t="shared" si="504"/>
        <v>124.65000000000109</v>
      </c>
      <c r="AA1673">
        <f t="shared" si="505"/>
        <v>189.5</v>
      </c>
      <c r="AB1673">
        <f>IF(Z1673/X1673&lt;'model parameter'!$B$2,'model parameter'!$B$2,IF(Y1673/X1673&gt;'model parameter'!$B$1,'model parameter'!$B$1,AA1673/X1673))</f>
        <v>1.1100000000000001</v>
      </c>
      <c r="AC1673">
        <f t="shared" si="515"/>
        <v>3906146.4723111033</v>
      </c>
      <c r="AD1673">
        <f t="shared" si="513"/>
        <v>29.486887227163873</v>
      </c>
      <c r="AF1673">
        <f t="shared" si="512"/>
        <v>0.78569177434605153</v>
      </c>
      <c r="AG1673">
        <f t="shared" si="506"/>
        <v>1.2927828553419476</v>
      </c>
      <c r="AH1673" s="14">
        <f t="shared" si="507"/>
        <v>11953.911362195773</v>
      </c>
      <c r="AI1673">
        <f t="shared" si="508"/>
        <v>13150.798489119794</v>
      </c>
      <c r="AJ1673" s="14">
        <f t="shared" si="509"/>
        <v>1196.8871269240208</v>
      </c>
      <c r="AK1673" s="14">
        <f t="shared" si="514"/>
        <v>305316.42457272869</v>
      </c>
      <c r="AL1673">
        <f t="shared" si="510"/>
        <v>1.1001251465448518</v>
      </c>
      <c r="AM1673">
        <f t="shared" si="516"/>
        <v>12.014378158760557</v>
      </c>
      <c r="AN1673" s="15">
        <f t="shared" si="511"/>
        <v>1</v>
      </c>
    </row>
    <row r="1674" spans="1:40" x14ac:dyDescent="0.25">
      <c r="A1674" s="2">
        <v>42058</v>
      </c>
      <c r="B1674" s="2">
        <v>42061</v>
      </c>
      <c r="C1674" t="s">
        <v>15</v>
      </c>
      <c r="D1674">
        <v>9000</v>
      </c>
      <c r="E1674">
        <v>140.55000000000001</v>
      </c>
      <c r="F1674">
        <v>262.75</v>
      </c>
      <c r="G1674">
        <v>135.1</v>
      </c>
      <c r="H1674">
        <v>248.05</v>
      </c>
      <c r="I1674" t="s">
        <v>16</v>
      </c>
      <c r="J1674">
        <v>23.05</v>
      </c>
      <c r="K1674">
        <v>26.95</v>
      </c>
      <c r="L1674">
        <v>5.55</v>
      </c>
      <c r="M1674">
        <v>7.25</v>
      </c>
      <c r="N1674">
        <v>8754.9500000000007</v>
      </c>
      <c r="O1674">
        <v>359.1</v>
      </c>
      <c r="P1674">
        <f>VLOOKUP($A1674,Sheet2!$A:$E,2,0)</f>
        <v>8856.85</v>
      </c>
      <c r="Q1674">
        <f>VLOOKUP($A1674,Sheet2!$A:$E,3,0)</f>
        <v>8869</v>
      </c>
      <c r="R1674">
        <f>VLOOKUP($A1674,Sheet2!$A:$E,4,0)</f>
        <v>8736.1</v>
      </c>
      <c r="S1674">
        <f>VLOOKUP($A1674,Sheet2!$A:$E,5,0)</f>
        <v>8754.9500000000007</v>
      </c>
      <c r="T1674">
        <f t="shared" si="498"/>
        <v>157.95000000000073</v>
      </c>
      <c r="U1674">
        <f t="shared" si="499"/>
        <v>262.75</v>
      </c>
      <c r="V1674">
        <f t="shared" si="500"/>
        <v>5.55</v>
      </c>
      <c r="W1674">
        <f t="shared" si="501"/>
        <v>4.1000000000003638</v>
      </c>
      <c r="X1674" s="5">
        <f t="shared" si="502"/>
        <v>163.60000000000002</v>
      </c>
      <c r="Y1674">
        <f t="shared" si="503"/>
        <v>268.3</v>
      </c>
      <c r="Z1674">
        <f t="shared" si="504"/>
        <v>139.20000000000036</v>
      </c>
      <c r="AA1674">
        <f t="shared" si="505"/>
        <v>255.3</v>
      </c>
      <c r="AB1674">
        <f>IF(Z1674/X1674&lt;'model parameter'!$B$2,'model parameter'!$B$2,IF(Y1674/X1674&gt;'model parameter'!$B$1,'model parameter'!$B$1,AA1674/X1674))</f>
        <v>1.1100000000000001</v>
      </c>
      <c r="AC1674">
        <f t="shared" si="515"/>
        <v>4335822.5842653252</v>
      </c>
      <c r="AD1674">
        <f t="shared" si="513"/>
        <v>29.596887227163872</v>
      </c>
      <c r="AF1674">
        <f t="shared" si="512"/>
        <v>0.85085574572127343</v>
      </c>
      <c r="AG1674">
        <f t="shared" si="506"/>
        <v>1.6399755501222493</v>
      </c>
      <c r="AH1674" s="14">
        <f t="shared" si="507"/>
        <v>12325.409733264602</v>
      </c>
      <c r="AI1674">
        <f t="shared" si="508"/>
        <v>13562.585995254953</v>
      </c>
      <c r="AJ1674" s="14">
        <f t="shared" si="509"/>
        <v>1237.1762619903511</v>
      </c>
      <c r="AK1674" s="14">
        <f t="shared" si="514"/>
        <v>306553.60083471902</v>
      </c>
      <c r="AL1674">
        <f t="shared" si="510"/>
        <v>1.1003760758274332</v>
      </c>
      <c r="AM1674">
        <f t="shared" si="516"/>
        <v>13.220334291843765</v>
      </c>
      <c r="AN1674" s="15">
        <f t="shared" si="511"/>
        <v>1</v>
      </c>
    </row>
    <row r="1675" spans="1:40" x14ac:dyDescent="0.25">
      <c r="A1675" s="2">
        <v>42059</v>
      </c>
      <c r="B1675" s="2">
        <v>42061</v>
      </c>
      <c r="C1675" t="s">
        <v>15</v>
      </c>
      <c r="D1675">
        <v>9000</v>
      </c>
      <c r="E1675">
        <v>240.1</v>
      </c>
      <c r="F1675">
        <v>270.3</v>
      </c>
      <c r="G1675">
        <v>185.95</v>
      </c>
      <c r="H1675">
        <v>221.85</v>
      </c>
      <c r="I1675" t="s">
        <v>16</v>
      </c>
      <c r="J1675">
        <v>5.55</v>
      </c>
      <c r="K1675">
        <v>6.85</v>
      </c>
      <c r="L1675">
        <v>2.2999999999999998</v>
      </c>
      <c r="M1675">
        <v>3.45</v>
      </c>
      <c r="N1675">
        <v>8762.1</v>
      </c>
      <c r="O1675">
        <v>359.1</v>
      </c>
      <c r="P1675">
        <f>VLOOKUP($A1675,Sheet2!$A:$E,2,0)</f>
        <v>8772.9</v>
      </c>
      <c r="Q1675">
        <f>VLOOKUP($A1675,Sheet2!$A:$E,3,0)</f>
        <v>8800.5</v>
      </c>
      <c r="R1675">
        <f>VLOOKUP($A1675,Sheet2!$A:$E,4,0)</f>
        <v>8726.75</v>
      </c>
      <c r="S1675">
        <f>VLOOKUP($A1675,Sheet2!$A:$E,5,0)</f>
        <v>8762.1</v>
      </c>
      <c r="T1675">
        <f t="shared" si="498"/>
        <v>206.35000000000036</v>
      </c>
      <c r="U1675">
        <f t="shared" si="499"/>
        <v>270.3</v>
      </c>
      <c r="V1675">
        <f t="shared" si="500"/>
        <v>2.2999999999999998</v>
      </c>
      <c r="W1675">
        <f t="shared" si="501"/>
        <v>-13.549999999999272</v>
      </c>
      <c r="X1675" s="5">
        <f t="shared" si="502"/>
        <v>245.65</v>
      </c>
      <c r="Y1675">
        <f t="shared" si="503"/>
        <v>272.60000000000002</v>
      </c>
      <c r="Z1675">
        <f t="shared" si="504"/>
        <v>172.40000000000072</v>
      </c>
      <c r="AA1675">
        <f t="shared" si="505"/>
        <v>225.29999999999998</v>
      </c>
      <c r="AB1675">
        <f>IF(Z1675/X1675&lt;'model parameter'!$B$2,'model parameter'!$B$2,IF(Y1675/X1675&gt;'model parameter'!$B$1,'model parameter'!$B$1,AA1675/X1675))</f>
        <v>0.91715855892530018</v>
      </c>
      <c r="AC1675">
        <f t="shared" si="515"/>
        <v>3976636.7931405567</v>
      </c>
      <c r="AD1675">
        <f t="shared" si="513"/>
        <v>29.514045786089174</v>
      </c>
      <c r="AF1675">
        <f t="shared" si="512"/>
        <v>0.70181152045593609</v>
      </c>
      <c r="AG1675">
        <f t="shared" si="506"/>
        <v>1.1097089354773051</v>
      </c>
      <c r="AH1675" s="14">
        <f t="shared" si="507"/>
        <v>18483.276671890275</v>
      </c>
      <c r="AI1675">
        <f t="shared" si="508"/>
        <v>16837.999803268598</v>
      </c>
      <c r="AJ1675" s="14">
        <f t="shared" si="509"/>
        <v>-1645.2768686216768</v>
      </c>
      <c r="AK1675" s="14">
        <f t="shared" si="514"/>
        <v>304908.32396609732</v>
      </c>
      <c r="AL1675">
        <f t="shared" si="510"/>
        <v>0.9109856494696178</v>
      </c>
      <c r="AM1675">
        <f t="shared" si="516"/>
        <v>12.043534821060751</v>
      </c>
      <c r="AN1675" s="15">
        <f t="shared" si="511"/>
        <v>1</v>
      </c>
    </row>
    <row r="1676" spans="1:40" x14ac:dyDescent="0.25">
      <c r="A1676" s="2">
        <v>42060</v>
      </c>
      <c r="B1676" s="2">
        <v>42061</v>
      </c>
      <c r="C1676" t="s">
        <v>15</v>
      </c>
      <c r="D1676">
        <v>9000</v>
      </c>
      <c r="E1676">
        <v>193.85</v>
      </c>
      <c r="F1676">
        <v>246.8</v>
      </c>
      <c r="G1676">
        <v>153.25</v>
      </c>
      <c r="H1676">
        <v>228.4</v>
      </c>
      <c r="I1676" t="s">
        <v>16</v>
      </c>
      <c r="J1676">
        <v>3.15</v>
      </c>
      <c r="K1676">
        <v>5.55</v>
      </c>
      <c r="L1676">
        <v>0.5</v>
      </c>
      <c r="M1676">
        <v>0.75</v>
      </c>
      <c r="N1676">
        <v>8767.25</v>
      </c>
      <c r="O1676">
        <v>359.1</v>
      </c>
      <c r="P1676">
        <f>VLOOKUP($A1676,Sheet2!$A:$E,2,0)</f>
        <v>8801.9</v>
      </c>
      <c r="Q1676">
        <f>VLOOKUP($A1676,Sheet2!$A:$E,3,0)</f>
        <v>8840.65</v>
      </c>
      <c r="R1676">
        <f>VLOOKUP($A1676,Sheet2!$A:$E,4,0)</f>
        <v>8751.4</v>
      </c>
      <c r="S1676">
        <f>VLOOKUP($A1676,Sheet2!$A:$E,5,0)</f>
        <v>8767.25</v>
      </c>
      <c r="T1676">
        <f t="shared" si="498"/>
        <v>164.89999999999964</v>
      </c>
      <c r="U1676">
        <f t="shared" si="499"/>
        <v>246.8</v>
      </c>
      <c r="V1676">
        <f t="shared" si="500"/>
        <v>0.5</v>
      </c>
      <c r="W1676">
        <f t="shared" si="501"/>
        <v>-6.1000000000003638</v>
      </c>
      <c r="X1676" s="5">
        <f t="shared" si="502"/>
        <v>197</v>
      </c>
      <c r="Y1676">
        <f t="shared" si="503"/>
        <v>247.3</v>
      </c>
      <c r="Z1676">
        <f t="shared" si="504"/>
        <v>147.14999999999964</v>
      </c>
      <c r="AA1676">
        <f t="shared" si="505"/>
        <v>229.15</v>
      </c>
      <c r="AB1676">
        <f>IF(Z1676/X1676&lt;'model parameter'!$B$2,'model parameter'!$B$2,IF(Y1676/X1676&gt;'model parameter'!$B$1,'model parameter'!$B$1,AA1676/X1676))</f>
        <v>1.1100000000000001</v>
      </c>
      <c r="AC1676">
        <f t="shared" si="515"/>
        <v>4414066.8403860182</v>
      </c>
      <c r="AD1676">
        <f t="shared" si="513"/>
        <v>29.624045786089173</v>
      </c>
      <c r="AF1676">
        <f t="shared" si="512"/>
        <v>0.74695431472081031</v>
      </c>
      <c r="AG1676">
        <f t="shared" si="506"/>
        <v>1.2553299492385788</v>
      </c>
      <c r="AH1676" s="14">
        <f t="shared" si="507"/>
        <v>14832.085610779501</v>
      </c>
      <c r="AI1676">
        <f t="shared" si="508"/>
        <v>16341.11179422754</v>
      </c>
      <c r="AJ1676" s="14">
        <f t="shared" si="509"/>
        <v>1509.0261834480389</v>
      </c>
      <c r="AK1676" s="14">
        <f t="shared" si="514"/>
        <v>306417.35014954535</v>
      </c>
      <c r="AL1676">
        <f t="shared" si="510"/>
        <v>1.1017406602852484</v>
      </c>
      <c r="AM1676">
        <f t="shared" si="516"/>
        <v>13.268852005923852</v>
      </c>
      <c r="AN1676" s="15">
        <f t="shared" si="511"/>
        <v>1</v>
      </c>
    </row>
    <row r="1677" spans="1:40" x14ac:dyDescent="0.25">
      <c r="A1677" s="2">
        <v>42061</v>
      </c>
      <c r="B1677" s="2">
        <v>42061</v>
      </c>
      <c r="C1677" t="s">
        <v>15</v>
      </c>
      <c r="D1677">
        <v>9000</v>
      </c>
      <c r="E1677">
        <v>223.05</v>
      </c>
      <c r="F1677">
        <v>321.5</v>
      </c>
      <c r="G1677">
        <v>219</v>
      </c>
      <c r="H1677">
        <v>310.75</v>
      </c>
      <c r="I1677" t="s">
        <v>16</v>
      </c>
      <c r="J1677">
        <v>0.1</v>
      </c>
      <c r="K1677">
        <v>0.2</v>
      </c>
      <c r="L1677">
        <v>0.05</v>
      </c>
      <c r="M1677">
        <v>0.05</v>
      </c>
      <c r="N1677">
        <v>8683.85</v>
      </c>
      <c r="O1677">
        <v>359.1</v>
      </c>
      <c r="P1677">
        <f>VLOOKUP($A1677,Sheet2!$A:$E,2,0)</f>
        <v>8779</v>
      </c>
      <c r="Q1677">
        <f>VLOOKUP($A1677,Sheet2!$A:$E,3,0)</f>
        <v>8786.0499999999993</v>
      </c>
      <c r="R1677">
        <f>VLOOKUP($A1677,Sheet2!$A:$E,4,0)</f>
        <v>8669.4500000000007</v>
      </c>
      <c r="S1677">
        <f>VLOOKUP($A1677,Sheet2!$A:$E,5,0)</f>
        <v>8683.85</v>
      </c>
      <c r="T1677">
        <f t="shared" si="498"/>
        <v>219</v>
      </c>
      <c r="U1677">
        <f t="shared" si="499"/>
        <v>321.5</v>
      </c>
      <c r="V1677">
        <f t="shared" si="500"/>
        <v>0.05</v>
      </c>
      <c r="W1677">
        <f t="shared" si="501"/>
        <v>0.2</v>
      </c>
      <c r="X1677" s="5">
        <f t="shared" si="502"/>
        <v>223.15</v>
      </c>
      <c r="Y1677">
        <f t="shared" si="503"/>
        <v>321.55</v>
      </c>
      <c r="Z1677">
        <f t="shared" si="504"/>
        <v>219.2</v>
      </c>
      <c r="AA1677">
        <f t="shared" si="505"/>
        <v>310.8</v>
      </c>
      <c r="AB1677">
        <f>IF(Z1677/X1677&lt;'model parameter'!$B$2,'model parameter'!$B$2,IF(Y1677/X1677&gt;'model parameter'!$B$1,'model parameter'!$B$1,AA1677/X1677))</f>
        <v>1.1100000000000001</v>
      </c>
      <c r="AC1677">
        <f t="shared" si="515"/>
        <v>4899614.1928284802</v>
      </c>
      <c r="AD1677">
        <f t="shared" si="513"/>
        <v>29.734045786089172</v>
      </c>
      <c r="AF1677">
        <f t="shared" si="512"/>
        <v>0.98229890208380011</v>
      </c>
      <c r="AG1677">
        <f t="shared" si="506"/>
        <v>1.4409589961909031</v>
      </c>
      <c r="AH1677" s="14">
        <f t="shared" si="507"/>
        <v>16794.647712486523</v>
      </c>
      <c r="AI1677">
        <f t="shared" si="508"/>
        <v>18516.514478153684</v>
      </c>
      <c r="AJ1677" s="14">
        <f t="shared" si="509"/>
        <v>1721.8667656671605</v>
      </c>
      <c r="AK1677" s="14">
        <f t="shared" si="514"/>
        <v>308139.21691521251</v>
      </c>
      <c r="AL1677">
        <f t="shared" si="510"/>
        <v>1.1025247325900729</v>
      </c>
      <c r="AM1677">
        <f t="shared" si="516"/>
        <v>14.629237509608448</v>
      </c>
      <c r="AN1677" s="15">
        <f t="shared" si="511"/>
        <v>0</v>
      </c>
    </row>
    <row r="1678" spans="1:40" x14ac:dyDescent="0.25">
      <c r="A1678" s="2">
        <v>42062</v>
      </c>
      <c r="B1678" s="2">
        <v>42089</v>
      </c>
      <c r="C1678" t="s">
        <v>15</v>
      </c>
      <c r="D1678">
        <v>8800</v>
      </c>
      <c r="E1678">
        <v>208.8</v>
      </c>
      <c r="F1678">
        <v>211.2</v>
      </c>
      <c r="G1678">
        <v>144.1</v>
      </c>
      <c r="H1678">
        <v>149.25</v>
      </c>
      <c r="I1678" t="s">
        <v>16</v>
      </c>
      <c r="J1678">
        <v>175</v>
      </c>
      <c r="K1678">
        <v>244.05</v>
      </c>
      <c r="L1678">
        <v>164.75</v>
      </c>
      <c r="M1678">
        <v>237.8</v>
      </c>
      <c r="N1678">
        <v>8844.6</v>
      </c>
      <c r="O1678">
        <v>383.8</v>
      </c>
      <c r="P1678">
        <f>VLOOKUP($A1678,Sheet2!$A:$E,2,0)</f>
        <v>8729.5</v>
      </c>
      <c r="Q1678">
        <f>VLOOKUP($A1678,Sheet2!$A:$E,3,0)</f>
        <v>8856.9500000000007</v>
      </c>
      <c r="R1678">
        <f>VLOOKUP($A1678,Sheet2!$A:$E,4,0)</f>
        <v>8717.4500000000007</v>
      </c>
      <c r="S1678">
        <f>VLOOKUP($A1678,Sheet2!$A:$E,5,0)</f>
        <v>8844.6</v>
      </c>
      <c r="T1678">
        <f t="shared" si="498"/>
        <v>187.09999999999854</v>
      </c>
      <c r="U1678">
        <f t="shared" si="499"/>
        <v>211.2</v>
      </c>
      <c r="V1678">
        <f t="shared" si="500"/>
        <v>164.75</v>
      </c>
      <c r="W1678">
        <f t="shared" si="501"/>
        <v>201.05000000000109</v>
      </c>
      <c r="X1678" s="5">
        <f t="shared" si="502"/>
        <v>383.8</v>
      </c>
      <c r="Y1678">
        <f t="shared" si="503"/>
        <v>431.14999999999856</v>
      </c>
      <c r="Z1678">
        <f t="shared" si="504"/>
        <v>345.15000000000111</v>
      </c>
      <c r="AA1678">
        <f t="shared" si="505"/>
        <v>387.05</v>
      </c>
      <c r="AB1678">
        <f>IF(Z1678/X1678&lt;'model parameter'!$B$2,'model parameter'!$B$2,IF(Y1678/X1678&gt;'model parameter'!$B$1,'model parameter'!$B$1,AA1678/X1678))</f>
        <v>1.1100000000000001</v>
      </c>
      <c r="AC1678">
        <f t="shared" si="515"/>
        <v>5438571.7540396135</v>
      </c>
      <c r="AD1678">
        <f t="shared" si="513"/>
        <v>29.844045786089172</v>
      </c>
      <c r="AF1678">
        <f t="shared" si="512"/>
        <v>0.89929650859823107</v>
      </c>
      <c r="AG1678">
        <f t="shared" si="506"/>
        <v>1.1233715476810802</v>
      </c>
      <c r="AH1678" s="14">
        <f t="shared" si="507"/>
        <v>28851.458482629299</v>
      </c>
      <c r="AI1678">
        <f t="shared" si="508"/>
        <v>31880.890813631115</v>
      </c>
      <c r="AJ1678" s="14">
        <f t="shared" si="509"/>
        <v>3029.4323310018153</v>
      </c>
      <c r="AK1678" s="14">
        <f t="shared" si="514"/>
        <v>311168.64924621431</v>
      </c>
      <c r="AL1678">
        <f t="shared" si="510"/>
        <v>1.1050010117452382</v>
      </c>
      <c r="AM1678">
        <f t="shared" si="516"/>
        <v>16.165322249178725</v>
      </c>
      <c r="AN1678" s="15">
        <f t="shared" si="511"/>
        <v>1</v>
      </c>
    </row>
    <row r="1679" spans="1:40" x14ac:dyDescent="0.25">
      <c r="A1679" s="2">
        <v>42063</v>
      </c>
      <c r="B1679" s="2">
        <v>42089</v>
      </c>
      <c r="C1679" t="s">
        <v>15</v>
      </c>
      <c r="D1679">
        <v>8800</v>
      </c>
      <c r="E1679">
        <v>131.85</v>
      </c>
      <c r="F1679">
        <v>166.4</v>
      </c>
      <c r="G1679">
        <v>82.5</v>
      </c>
      <c r="H1679">
        <v>93.05</v>
      </c>
      <c r="I1679" t="s">
        <v>16</v>
      </c>
      <c r="J1679">
        <v>283</v>
      </c>
      <c r="K1679">
        <v>285.39999999999998</v>
      </c>
      <c r="L1679">
        <v>160</v>
      </c>
      <c r="M1679">
        <v>255.95</v>
      </c>
      <c r="N1679">
        <v>8901.85</v>
      </c>
      <c r="O1679">
        <v>383.8</v>
      </c>
      <c r="P1679">
        <f>VLOOKUP($A1679,Sheet2!$A:$E,2,0)</f>
        <v>8913.0499999999993</v>
      </c>
      <c r="Q1679">
        <f>VLOOKUP($A1679,Sheet2!$A:$E,3,0)</f>
        <v>8941.1</v>
      </c>
      <c r="R1679">
        <f>VLOOKUP($A1679,Sheet2!$A:$E,4,0)</f>
        <v>8751.35</v>
      </c>
      <c r="S1679">
        <f>VLOOKUP($A1679,Sheet2!$A:$E,5,0)</f>
        <v>8901.85</v>
      </c>
      <c r="T1679">
        <f t="shared" si="498"/>
        <v>144.29999999999927</v>
      </c>
      <c r="U1679">
        <f t="shared" si="499"/>
        <v>166.4</v>
      </c>
      <c r="V1679">
        <f t="shared" si="500"/>
        <v>160</v>
      </c>
      <c r="W1679">
        <f t="shared" si="501"/>
        <v>223.60000000000036</v>
      </c>
      <c r="X1679" s="5">
        <f t="shared" si="502"/>
        <v>414.85</v>
      </c>
      <c r="Y1679">
        <f t="shared" si="503"/>
        <v>429.69999999999925</v>
      </c>
      <c r="Z1679">
        <f t="shared" si="504"/>
        <v>306.10000000000036</v>
      </c>
      <c r="AA1679">
        <f t="shared" si="505"/>
        <v>349</v>
      </c>
      <c r="AB1679">
        <f>IF(Z1679/X1679&lt;'model parameter'!$B$2,'model parameter'!$B$2,IF(Y1679/X1679&gt;'model parameter'!$B$1,'model parameter'!$B$1,AA1679/X1679))</f>
        <v>0.84126792816680729</v>
      </c>
      <c r="AC1679">
        <f t="shared" si="515"/>
        <v>4575295.9917074246</v>
      </c>
      <c r="AD1679">
        <f t="shared" si="513"/>
        <v>29.68531371425598</v>
      </c>
      <c r="AF1679">
        <f t="shared" si="512"/>
        <v>0.73785705676750712</v>
      </c>
      <c r="AG1679">
        <f t="shared" si="506"/>
        <v>1.0357960708689868</v>
      </c>
      <c r="AH1679" s="14">
        <f t="shared" si="507"/>
        <v>31181.766446606474</v>
      </c>
      <c r="AI1679">
        <f t="shared" si="508"/>
        <v>26108.745914637999</v>
      </c>
      <c r="AJ1679" s="14">
        <f t="shared" si="509"/>
        <v>-5073.0205319684756</v>
      </c>
      <c r="AK1679" s="14">
        <f t="shared" si="514"/>
        <v>306095.62871424586</v>
      </c>
      <c r="AL1679">
        <f t="shared" si="510"/>
        <v>0.8373081095115259</v>
      </c>
      <c r="AM1679">
        <f t="shared" si="516"/>
        <v>13.535355412104446</v>
      </c>
      <c r="AN1679" s="15">
        <f t="shared" si="511"/>
        <v>0</v>
      </c>
    </row>
    <row r="1680" spans="1:40" x14ac:dyDescent="0.25">
      <c r="A1680" s="2">
        <v>42065</v>
      </c>
      <c r="B1680" s="2">
        <v>42089</v>
      </c>
      <c r="C1680" t="s">
        <v>15</v>
      </c>
      <c r="D1680">
        <v>8800</v>
      </c>
      <c r="E1680">
        <v>87.3</v>
      </c>
      <c r="F1680">
        <v>88.1</v>
      </c>
      <c r="G1680">
        <v>64.45</v>
      </c>
      <c r="H1680">
        <v>67.849999999999994</v>
      </c>
      <c r="I1680" t="s">
        <v>16</v>
      </c>
      <c r="J1680">
        <v>286</v>
      </c>
      <c r="K1680">
        <v>296.75</v>
      </c>
      <c r="L1680">
        <v>230.3</v>
      </c>
      <c r="M1680">
        <v>265.05</v>
      </c>
      <c r="N1680">
        <v>8956.75</v>
      </c>
      <c r="O1680">
        <v>383.8</v>
      </c>
      <c r="P1680">
        <f>VLOOKUP($A1680,Sheet2!$A:$E,2,0)</f>
        <v>8953.85</v>
      </c>
      <c r="Q1680">
        <f>VLOOKUP($A1680,Sheet2!$A:$E,3,0)</f>
        <v>8972.35</v>
      </c>
      <c r="R1680">
        <f>VLOOKUP($A1680,Sheet2!$A:$E,4,0)</f>
        <v>8885.4500000000007</v>
      </c>
      <c r="S1680">
        <f>VLOOKUP($A1680,Sheet2!$A:$E,5,0)</f>
        <v>8956.75</v>
      </c>
      <c r="T1680">
        <f t="shared" si="498"/>
        <v>124.39999999999964</v>
      </c>
      <c r="U1680">
        <f t="shared" si="499"/>
        <v>88.1</v>
      </c>
      <c r="V1680">
        <f t="shared" si="500"/>
        <v>230.3</v>
      </c>
      <c r="W1680">
        <f t="shared" si="501"/>
        <v>236.80000000000109</v>
      </c>
      <c r="X1680" s="5">
        <f t="shared" si="502"/>
        <v>373.3</v>
      </c>
      <c r="Y1680">
        <f t="shared" si="503"/>
        <v>421.14999999999964</v>
      </c>
      <c r="Z1680">
        <f t="shared" si="504"/>
        <v>301.25000000000108</v>
      </c>
      <c r="AA1680">
        <f t="shared" si="505"/>
        <v>332.9</v>
      </c>
      <c r="AB1680">
        <f>IF(Z1680/X1680&lt;'model parameter'!$B$2,'model parameter'!$B$2,IF(Y1680/X1680&gt;'model parameter'!$B$1,'model parameter'!$B$1,AA1680/X1680))</f>
        <v>1.1100000000000001</v>
      </c>
      <c r="AC1680">
        <f t="shared" si="515"/>
        <v>5078578.5507952422</v>
      </c>
      <c r="AD1680">
        <f t="shared" si="513"/>
        <v>29.795313714255979</v>
      </c>
      <c r="AF1680">
        <f t="shared" si="512"/>
        <v>0.80699169568711782</v>
      </c>
      <c r="AG1680">
        <f t="shared" si="506"/>
        <v>1.1281810875971059</v>
      </c>
      <c r="AH1680" s="14">
        <f t="shared" si="507"/>
        <v>28063.431634907545</v>
      </c>
      <c r="AI1680">
        <f t="shared" si="508"/>
        <v>31007.402164253512</v>
      </c>
      <c r="AJ1680" s="14">
        <f t="shared" si="509"/>
        <v>2943.9705293459665</v>
      </c>
      <c r="AK1680" s="14">
        <f t="shared" si="514"/>
        <v>309039.59924359183</v>
      </c>
      <c r="AL1680">
        <f t="shared" si="510"/>
        <v>1.1049041531216026</v>
      </c>
      <c r="AM1680">
        <f t="shared" si="516"/>
        <v>14.955270408811163</v>
      </c>
      <c r="AN1680" s="15">
        <f t="shared" si="511"/>
        <v>1</v>
      </c>
    </row>
    <row r="1681" spans="1:40" x14ac:dyDescent="0.25">
      <c r="A1681" s="2">
        <v>42066</v>
      </c>
      <c r="B1681" s="2">
        <v>42089</v>
      </c>
      <c r="C1681" t="s">
        <v>15</v>
      </c>
      <c r="D1681">
        <v>8800</v>
      </c>
      <c r="E1681">
        <v>66</v>
      </c>
      <c r="F1681">
        <v>75</v>
      </c>
      <c r="G1681">
        <v>48.95</v>
      </c>
      <c r="H1681">
        <v>51.25</v>
      </c>
      <c r="I1681" t="s">
        <v>16</v>
      </c>
      <c r="J1681">
        <v>269.95</v>
      </c>
      <c r="K1681">
        <v>308.45</v>
      </c>
      <c r="L1681">
        <v>242.3</v>
      </c>
      <c r="M1681">
        <v>301.2</v>
      </c>
      <c r="N1681">
        <v>8996.25</v>
      </c>
      <c r="O1681">
        <v>383.8</v>
      </c>
      <c r="P1681">
        <f>VLOOKUP($A1681,Sheet2!$A:$E,2,0)</f>
        <v>8962.85</v>
      </c>
      <c r="Q1681">
        <f>VLOOKUP($A1681,Sheet2!$A:$E,3,0)</f>
        <v>9008.4</v>
      </c>
      <c r="R1681">
        <f>VLOOKUP($A1681,Sheet2!$A:$E,4,0)</f>
        <v>8925.5499999999993</v>
      </c>
      <c r="S1681">
        <f>VLOOKUP($A1681,Sheet2!$A:$E,5,0)</f>
        <v>8996.25</v>
      </c>
      <c r="T1681">
        <f t="shared" si="498"/>
        <v>100.05000000000109</v>
      </c>
      <c r="U1681">
        <f t="shared" si="499"/>
        <v>75</v>
      </c>
      <c r="V1681">
        <f t="shared" si="500"/>
        <v>242.3</v>
      </c>
      <c r="W1681">
        <f t="shared" si="501"/>
        <v>257.35000000000036</v>
      </c>
      <c r="X1681" s="5">
        <f t="shared" si="502"/>
        <v>335.95</v>
      </c>
      <c r="Y1681">
        <f t="shared" si="503"/>
        <v>408.50000000000108</v>
      </c>
      <c r="Z1681">
        <f t="shared" si="504"/>
        <v>306.30000000000035</v>
      </c>
      <c r="AA1681">
        <f t="shared" si="505"/>
        <v>352.45</v>
      </c>
      <c r="AB1681">
        <f>IF(Z1681/X1681&lt;'model parameter'!$B$2,'model parameter'!$B$2,IF(Y1681/X1681&gt;'model parameter'!$B$1,'model parameter'!$B$1,AA1681/X1681))</f>
        <v>1.1100000000000001</v>
      </c>
      <c r="AC1681">
        <f t="shared" si="515"/>
        <v>5637222.1913827192</v>
      </c>
      <c r="AD1681">
        <f t="shared" si="513"/>
        <v>29.905313714255978</v>
      </c>
      <c r="AF1681">
        <f t="shared" si="512"/>
        <v>0.91174281887185704</v>
      </c>
      <c r="AG1681">
        <f t="shared" si="506"/>
        <v>1.2159547551719039</v>
      </c>
      <c r="AH1681" s="14">
        <f t="shared" si="507"/>
        <v>25260.307562297323</v>
      </c>
      <c r="AI1681">
        <f t="shared" si="508"/>
        <v>27900.278254324578</v>
      </c>
      <c r="AJ1681" s="14">
        <f t="shared" si="509"/>
        <v>2639.9706920272547</v>
      </c>
      <c r="AK1681" s="14">
        <f t="shared" si="514"/>
        <v>311679.56993561907</v>
      </c>
      <c r="AL1681">
        <f t="shared" si="510"/>
        <v>1.1045106313736095</v>
      </c>
      <c r="AM1681">
        <f t="shared" si="516"/>
        <v>16.518255161599075</v>
      </c>
      <c r="AN1681" s="15">
        <f t="shared" si="511"/>
        <v>0</v>
      </c>
    </row>
    <row r="1682" spans="1:40" x14ac:dyDescent="0.25">
      <c r="A1682" s="2">
        <v>42067</v>
      </c>
      <c r="B1682" s="2">
        <v>42089</v>
      </c>
      <c r="C1682" t="s">
        <v>15</v>
      </c>
      <c r="D1682">
        <v>8800</v>
      </c>
      <c r="E1682">
        <v>37.299999999999997</v>
      </c>
      <c r="F1682">
        <v>78.349999999999994</v>
      </c>
      <c r="G1682">
        <v>20</v>
      </c>
      <c r="H1682">
        <v>69.55</v>
      </c>
      <c r="I1682" t="s">
        <v>16</v>
      </c>
      <c r="J1682">
        <v>350</v>
      </c>
      <c r="K1682">
        <v>399.05</v>
      </c>
      <c r="L1682">
        <v>200</v>
      </c>
      <c r="M1682">
        <v>219.9</v>
      </c>
      <c r="N1682">
        <v>8922.65</v>
      </c>
      <c r="O1682">
        <v>383.8</v>
      </c>
      <c r="P1682">
        <f>VLOOKUP($A1682,Sheet2!$A:$E,2,0)</f>
        <v>9109.15</v>
      </c>
      <c r="Q1682">
        <f>VLOOKUP($A1682,Sheet2!$A:$E,3,0)</f>
        <v>9119.2000000000007</v>
      </c>
      <c r="R1682">
        <f>VLOOKUP($A1682,Sheet2!$A:$E,4,0)</f>
        <v>8893.9500000000007</v>
      </c>
      <c r="S1682">
        <f>VLOOKUP($A1682,Sheet2!$A:$E,5,0)</f>
        <v>8922.65</v>
      </c>
      <c r="T1682">
        <f t="shared" si="498"/>
        <v>79.849999999998545</v>
      </c>
      <c r="U1682">
        <f t="shared" si="499"/>
        <v>78.349999999999994</v>
      </c>
      <c r="V1682">
        <f t="shared" si="500"/>
        <v>200</v>
      </c>
      <c r="W1682">
        <f t="shared" si="501"/>
        <v>339.20000000000073</v>
      </c>
      <c r="X1682" s="5">
        <f t="shared" si="502"/>
        <v>387.3</v>
      </c>
      <c r="Y1682">
        <f t="shared" si="503"/>
        <v>478.89999999999856</v>
      </c>
      <c r="Z1682">
        <f t="shared" si="504"/>
        <v>278.35000000000002</v>
      </c>
      <c r="AA1682">
        <f t="shared" si="505"/>
        <v>289.45</v>
      </c>
      <c r="AB1682">
        <f>IF(Z1682/X1682&lt;'model parameter'!$B$2,'model parameter'!$B$2,IF(Y1682/X1682&gt;'model parameter'!$B$1,'model parameter'!$B$1,AA1682/X1682))</f>
        <v>1.1100000000000001</v>
      </c>
      <c r="AC1682">
        <f t="shared" si="515"/>
        <v>6257316.6324348189</v>
      </c>
      <c r="AD1682">
        <f t="shared" si="513"/>
        <v>30.015313714255978</v>
      </c>
      <c r="AF1682">
        <f t="shared" si="512"/>
        <v>0.71869351923573466</v>
      </c>
      <c r="AG1682">
        <f t="shared" si="506"/>
        <v>1.2365091660211684</v>
      </c>
      <c r="AH1682" s="14">
        <f t="shared" si="507"/>
        <v>29114.134098536546</v>
      </c>
      <c r="AI1682">
        <f t="shared" si="508"/>
        <v>32172.05369675699</v>
      </c>
      <c r="AJ1682" s="14">
        <f t="shared" si="509"/>
        <v>3057.9195982204437</v>
      </c>
      <c r="AK1682" s="14">
        <f t="shared" si="514"/>
        <v>314737.48953383951</v>
      </c>
      <c r="AL1682">
        <f t="shared" si="510"/>
        <v>1.1050321327734132</v>
      </c>
      <c r="AM1682">
        <f t="shared" si="516"/>
        <v>18.253202730917266</v>
      </c>
      <c r="AN1682" s="15">
        <f t="shared" si="511"/>
        <v>1</v>
      </c>
    </row>
    <row r="1683" spans="1:40" x14ac:dyDescent="0.25">
      <c r="A1683" s="2">
        <v>42068</v>
      </c>
      <c r="B1683" s="2">
        <v>42089</v>
      </c>
      <c r="C1683" t="s">
        <v>15</v>
      </c>
      <c r="D1683">
        <v>8800</v>
      </c>
      <c r="E1683">
        <v>60.4</v>
      </c>
      <c r="F1683">
        <v>84.75</v>
      </c>
      <c r="G1683">
        <v>43.75</v>
      </c>
      <c r="H1683">
        <v>50.45</v>
      </c>
      <c r="I1683" t="s">
        <v>16</v>
      </c>
      <c r="J1683">
        <v>229.7</v>
      </c>
      <c r="K1683">
        <v>251</v>
      </c>
      <c r="L1683">
        <v>163.65</v>
      </c>
      <c r="M1683">
        <v>233.6</v>
      </c>
      <c r="N1683">
        <v>8937.75</v>
      </c>
      <c r="O1683">
        <v>383.8</v>
      </c>
      <c r="P1683">
        <f>VLOOKUP($A1683,Sheet2!$A:$E,2,0)</f>
        <v>8929.4</v>
      </c>
      <c r="Q1683">
        <f>VLOOKUP($A1683,Sheet2!$A:$E,3,0)</f>
        <v>8957.5499999999993</v>
      </c>
      <c r="R1683">
        <f>VLOOKUP($A1683,Sheet2!$A:$E,4,0)</f>
        <v>8849.35</v>
      </c>
      <c r="S1683">
        <f>VLOOKUP($A1683,Sheet2!$A:$E,5,0)</f>
        <v>8937.75</v>
      </c>
      <c r="T1683">
        <f t="shared" si="498"/>
        <v>93.450000000000728</v>
      </c>
      <c r="U1683">
        <f t="shared" si="499"/>
        <v>84.75</v>
      </c>
      <c r="V1683">
        <f t="shared" si="500"/>
        <v>163.65</v>
      </c>
      <c r="W1683">
        <f t="shared" si="501"/>
        <v>201.29999999999927</v>
      </c>
      <c r="X1683" s="5">
        <f t="shared" si="502"/>
        <v>290.09999999999997</v>
      </c>
      <c r="Y1683">
        <f t="shared" si="503"/>
        <v>344.45000000000073</v>
      </c>
      <c r="Z1683">
        <f t="shared" si="504"/>
        <v>245.04999999999927</v>
      </c>
      <c r="AA1683">
        <f t="shared" si="505"/>
        <v>284.05</v>
      </c>
      <c r="AB1683">
        <f>IF(Z1683/X1683&lt;'model parameter'!$B$2,'model parameter'!$B$2,IF(Y1683/X1683&gt;'model parameter'!$B$1,'model parameter'!$B$1,AA1683/X1683))</f>
        <v>1.1100000000000001</v>
      </c>
      <c r="AC1683">
        <f t="shared" si="515"/>
        <v>6945621.4620026499</v>
      </c>
      <c r="AD1683">
        <f t="shared" si="513"/>
        <v>30.125313714255977</v>
      </c>
      <c r="AF1683">
        <f t="shared" si="512"/>
        <v>0.84470872113064221</v>
      </c>
      <c r="AG1683">
        <f t="shared" si="506"/>
        <v>1.1873491899345079</v>
      </c>
      <c r="AH1683" s="14">
        <f t="shared" si="507"/>
        <v>21819.256993912346</v>
      </c>
      <c r="AI1683">
        <f t="shared" si="508"/>
        <v>24086.044485375678</v>
      </c>
      <c r="AJ1683" s="14">
        <f t="shared" si="509"/>
        <v>2266.7874914633321</v>
      </c>
      <c r="AK1683" s="14">
        <f t="shared" si="514"/>
        <v>317004.27702530287</v>
      </c>
      <c r="AL1683">
        <f t="shared" si="510"/>
        <v>1.1038893071425748</v>
      </c>
      <c r="AM1683">
        <f t="shared" si="516"/>
        <v>20.149515315765214</v>
      </c>
      <c r="AN1683" s="15">
        <f t="shared" si="511"/>
        <v>1</v>
      </c>
    </row>
    <row r="1684" spans="1:40" x14ac:dyDescent="0.25">
      <c r="A1684" s="2">
        <v>42072</v>
      </c>
      <c r="B1684" s="2">
        <v>42089</v>
      </c>
      <c r="C1684" t="s">
        <v>15</v>
      </c>
      <c r="D1684">
        <v>8800</v>
      </c>
      <c r="E1684">
        <v>74.099999999999994</v>
      </c>
      <c r="F1684">
        <v>134.15</v>
      </c>
      <c r="G1684">
        <v>72.099999999999994</v>
      </c>
      <c r="H1684">
        <v>122.75</v>
      </c>
      <c r="I1684" t="s">
        <v>16</v>
      </c>
      <c r="J1684">
        <v>179.75</v>
      </c>
      <c r="K1684">
        <v>192.45</v>
      </c>
      <c r="L1684">
        <v>100.4</v>
      </c>
      <c r="M1684">
        <v>106.3</v>
      </c>
      <c r="N1684">
        <v>8756.75</v>
      </c>
      <c r="O1684">
        <v>383.8</v>
      </c>
      <c r="P1684">
        <f>VLOOKUP($A1684,Sheet2!$A:$E,2,0)</f>
        <v>8891.15</v>
      </c>
      <c r="Q1684">
        <f>VLOOKUP($A1684,Sheet2!$A:$E,3,0)</f>
        <v>8891.2999999999993</v>
      </c>
      <c r="R1684">
        <f>VLOOKUP($A1684,Sheet2!$A:$E,4,0)</f>
        <v>8740.4500000000007</v>
      </c>
      <c r="S1684">
        <f>VLOOKUP($A1684,Sheet2!$A:$E,5,0)</f>
        <v>8756.75</v>
      </c>
      <c r="T1684">
        <f t="shared" si="498"/>
        <v>101.15000000000146</v>
      </c>
      <c r="U1684">
        <f t="shared" si="499"/>
        <v>134.15</v>
      </c>
      <c r="V1684">
        <f t="shared" si="500"/>
        <v>100.4</v>
      </c>
      <c r="W1684">
        <f t="shared" si="501"/>
        <v>163.39999999999964</v>
      </c>
      <c r="X1684" s="5">
        <f t="shared" si="502"/>
        <v>253.85</v>
      </c>
      <c r="Y1684">
        <f t="shared" si="503"/>
        <v>293.60000000000144</v>
      </c>
      <c r="Z1684">
        <f t="shared" si="504"/>
        <v>229.05</v>
      </c>
      <c r="AA1684">
        <f t="shared" si="505"/>
        <v>229.05</v>
      </c>
      <c r="AB1684">
        <f>IF(Z1684/X1684&lt;'model parameter'!$B$2,'model parameter'!$B$2,IF(Y1684/X1684&gt;'model parameter'!$B$1,'model parameter'!$B$1,AA1684/X1684))</f>
        <v>1.1100000000000001</v>
      </c>
      <c r="AC1684">
        <f t="shared" si="515"/>
        <v>7709639.8228229424</v>
      </c>
      <c r="AD1684">
        <f t="shared" si="513"/>
        <v>30.235313714255977</v>
      </c>
      <c r="AF1684">
        <f t="shared" si="512"/>
        <v>0.90230451053771921</v>
      </c>
      <c r="AG1684">
        <f t="shared" si="506"/>
        <v>1.156588536537331</v>
      </c>
      <c r="AH1684" s="14">
        <f t="shared" si="507"/>
        <v>19098.688114872974</v>
      </c>
      <c r="AI1684">
        <f t="shared" si="508"/>
        <v>21070.428910143459</v>
      </c>
      <c r="AJ1684" s="14">
        <f t="shared" si="509"/>
        <v>1971.7407952704853</v>
      </c>
      <c r="AK1684" s="14">
        <f t="shared" si="514"/>
        <v>318976.01782057335</v>
      </c>
      <c r="AL1684">
        <f t="shared" si="510"/>
        <v>1.1032395933904489</v>
      </c>
      <c r="AM1684">
        <f t="shared" si="516"/>
        <v>22.229743083979436</v>
      </c>
      <c r="AN1684" s="15">
        <f t="shared" si="511"/>
        <v>0</v>
      </c>
    </row>
    <row r="1685" spans="1:40" x14ac:dyDescent="0.25">
      <c r="A1685" s="2">
        <v>42073</v>
      </c>
      <c r="B1685" s="2">
        <v>42089</v>
      </c>
      <c r="C1685" t="s">
        <v>15</v>
      </c>
      <c r="D1685">
        <v>8800</v>
      </c>
      <c r="E1685">
        <v>124.7</v>
      </c>
      <c r="F1685">
        <v>160</v>
      </c>
      <c r="G1685">
        <v>108.5</v>
      </c>
      <c r="H1685">
        <v>133.69999999999999</v>
      </c>
      <c r="I1685" t="s">
        <v>16</v>
      </c>
      <c r="J1685">
        <v>104.75</v>
      </c>
      <c r="K1685">
        <v>122.5</v>
      </c>
      <c r="L1685">
        <v>72.25</v>
      </c>
      <c r="M1685">
        <v>92.7</v>
      </c>
      <c r="N1685">
        <v>8712.0499999999993</v>
      </c>
      <c r="O1685">
        <v>383.8</v>
      </c>
      <c r="P1685">
        <f>VLOOKUP($A1685,Sheet2!$A:$E,2,0)</f>
        <v>8769.75</v>
      </c>
      <c r="Q1685">
        <f>VLOOKUP($A1685,Sheet2!$A:$E,3,0)</f>
        <v>8778</v>
      </c>
      <c r="R1685">
        <f>VLOOKUP($A1685,Sheet2!$A:$E,4,0)</f>
        <v>8677.35</v>
      </c>
      <c r="S1685">
        <f>VLOOKUP($A1685,Sheet2!$A:$E,5,0)</f>
        <v>8712.0499999999993</v>
      </c>
      <c r="T1685">
        <f t="shared" si="498"/>
        <v>144.5</v>
      </c>
      <c r="U1685">
        <f t="shared" si="499"/>
        <v>160</v>
      </c>
      <c r="V1685">
        <f t="shared" si="500"/>
        <v>72.25</v>
      </c>
      <c r="W1685">
        <f t="shared" si="501"/>
        <v>86.5</v>
      </c>
      <c r="X1685" s="5">
        <f t="shared" si="502"/>
        <v>229.45</v>
      </c>
      <c r="Y1685">
        <f t="shared" si="503"/>
        <v>267</v>
      </c>
      <c r="Z1685">
        <f t="shared" si="504"/>
        <v>195</v>
      </c>
      <c r="AA1685">
        <f t="shared" si="505"/>
        <v>226.39999999999998</v>
      </c>
      <c r="AB1685">
        <f>IF(Z1685/X1685&lt;'model parameter'!$B$2,'model parameter'!$B$2,IF(Y1685/X1685&gt;'model parameter'!$B$1,'model parameter'!$B$1,AA1685/X1685))</f>
        <v>1.1100000000000001</v>
      </c>
      <c r="AC1685">
        <f t="shared" si="515"/>
        <v>8557700.2033334672</v>
      </c>
      <c r="AD1685">
        <f t="shared" si="513"/>
        <v>30.345313714255976</v>
      </c>
      <c r="AF1685">
        <f t="shared" si="512"/>
        <v>0.84985835694050993</v>
      </c>
      <c r="AG1685">
        <f t="shared" si="506"/>
        <v>1.1636522118108521</v>
      </c>
      <c r="AH1685" s="14">
        <f t="shared" si="507"/>
        <v>17267.463821119574</v>
      </c>
      <c r="AI1685">
        <f t="shared" si="508"/>
        <v>19040.607667780248</v>
      </c>
      <c r="AJ1685" s="14">
        <f t="shared" si="509"/>
        <v>1773.1438466606742</v>
      </c>
      <c r="AK1685" s="14">
        <f t="shared" si="514"/>
        <v>320749.16166723403</v>
      </c>
      <c r="AL1685">
        <f t="shared" si="510"/>
        <v>1.1026869877956234</v>
      </c>
      <c r="AM1685">
        <f t="shared" si="516"/>
        <v>24.512448440743874</v>
      </c>
      <c r="AN1685" s="15">
        <f t="shared" si="511"/>
        <v>1</v>
      </c>
    </row>
    <row r="1686" spans="1:40" x14ac:dyDescent="0.25">
      <c r="A1686" s="2">
        <v>42074</v>
      </c>
      <c r="B1686" s="2">
        <v>42089</v>
      </c>
      <c r="C1686" t="s">
        <v>15</v>
      </c>
      <c r="D1686">
        <v>8800</v>
      </c>
      <c r="E1686">
        <v>129.4</v>
      </c>
      <c r="F1686">
        <v>149.69999999999999</v>
      </c>
      <c r="G1686">
        <v>100.3</v>
      </c>
      <c r="H1686">
        <v>132.80000000000001</v>
      </c>
      <c r="I1686" t="s">
        <v>16</v>
      </c>
      <c r="J1686">
        <v>90.05</v>
      </c>
      <c r="K1686">
        <v>110</v>
      </c>
      <c r="L1686">
        <v>76.650000000000006</v>
      </c>
      <c r="M1686">
        <v>84.2</v>
      </c>
      <c r="N1686">
        <v>8699.9500000000007</v>
      </c>
      <c r="O1686">
        <v>383.8</v>
      </c>
      <c r="P1686">
        <f>VLOOKUP($A1686,Sheet2!$A:$E,2,0)</f>
        <v>8728.75</v>
      </c>
      <c r="Q1686">
        <f>VLOOKUP($A1686,Sheet2!$A:$E,3,0)</f>
        <v>8755.6</v>
      </c>
      <c r="R1686">
        <f>VLOOKUP($A1686,Sheet2!$A:$E,4,0)</f>
        <v>8682.35</v>
      </c>
      <c r="S1686">
        <f>VLOOKUP($A1686,Sheet2!$A:$E,5,0)</f>
        <v>8699.9500000000007</v>
      </c>
      <c r="T1686">
        <f t="shared" si="498"/>
        <v>154.39999999999964</v>
      </c>
      <c r="U1686">
        <f t="shared" si="499"/>
        <v>149.69999999999999</v>
      </c>
      <c r="V1686">
        <f t="shared" si="500"/>
        <v>76.650000000000006</v>
      </c>
      <c r="W1686">
        <f t="shared" si="501"/>
        <v>55.899999999999636</v>
      </c>
      <c r="X1686" s="5">
        <f t="shared" si="502"/>
        <v>219.45</v>
      </c>
      <c r="Y1686">
        <f t="shared" si="503"/>
        <v>264.39999999999964</v>
      </c>
      <c r="Z1686">
        <f t="shared" si="504"/>
        <v>156.19999999999965</v>
      </c>
      <c r="AA1686">
        <f t="shared" si="505"/>
        <v>217</v>
      </c>
      <c r="AB1686">
        <f>IF(Z1686/X1686&lt;'model parameter'!$B$2,'model parameter'!$B$2,IF(Y1686/X1686&gt;'model parameter'!$B$1,'model parameter'!$B$1,AA1686/X1686))</f>
        <v>1.1100000000000001</v>
      </c>
      <c r="AC1686">
        <f t="shared" si="515"/>
        <v>9499047.2257001493</v>
      </c>
      <c r="AD1686">
        <f t="shared" si="513"/>
        <v>30.455313714255976</v>
      </c>
      <c r="AF1686">
        <f t="shared" si="512"/>
        <v>0.71177944862155229</v>
      </c>
      <c r="AG1686">
        <f t="shared" si="506"/>
        <v>1.2048302574618348</v>
      </c>
      <c r="AH1686" s="14">
        <f t="shared" si="507"/>
        <v>16516.962061384576</v>
      </c>
      <c r="AI1686">
        <f t="shared" si="508"/>
        <v>18208.713715992049</v>
      </c>
      <c r="AJ1686" s="14">
        <f t="shared" si="509"/>
        <v>1691.751654607473</v>
      </c>
      <c r="AK1686" s="14">
        <f t="shared" si="514"/>
        <v>322440.91332184151</v>
      </c>
      <c r="AL1686">
        <f t="shared" si="510"/>
        <v>1.1024251099155009</v>
      </c>
      <c r="AM1686">
        <f t="shared" si="516"/>
        <v>27.023138666585115</v>
      </c>
      <c r="AN1686" s="15">
        <f t="shared" si="511"/>
        <v>1</v>
      </c>
    </row>
    <row r="1687" spans="1:40" x14ac:dyDescent="0.25">
      <c r="A1687" s="2">
        <v>42075</v>
      </c>
      <c r="B1687" s="2">
        <v>42089</v>
      </c>
      <c r="C1687" t="s">
        <v>15</v>
      </c>
      <c r="D1687">
        <v>8800</v>
      </c>
      <c r="E1687">
        <v>110.3</v>
      </c>
      <c r="F1687">
        <v>117.85</v>
      </c>
      <c r="G1687">
        <v>89.7</v>
      </c>
      <c r="H1687">
        <v>94.8</v>
      </c>
      <c r="I1687" t="s">
        <v>16</v>
      </c>
      <c r="J1687">
        <v>92</v>
      </c>
      <c r="K1687">
        <v>113.9</v>
      </c>
      <c r="L1687">
        <v>89.2</v>
      </c>
      <c r="M1687">
        <v>106.9</v>
      </c>
      <c r="N1687">
        <v>8776</v>
      </c>
      <c r="O1687">
        <v>383.8</v>
      </c>
      <c r="P1687">
        <f>VLOOKUP($A1687,Sheet2!$A:$E,2,0)</f>
        <v>8740.65</v>
      </c>
      <c r="Q1687">
        <f>VLOOKUP($A1687,Sheet2!$A:$E,3,0)</f>
        <v>8787.2000000000007</v>
      </c>
      <c r="R1687">
        <f>VLOOKUP($A1687,Sheet2!$A:$E,4,0)</f>
        <v>8732.9</v>
      </c>
      <c r="S1687">
        <f>VLOOKUP($A1687,Sheet2!$A:$E,5,0)</f>
        <v>8776</v>
      </c>
      <c r="T1687">
        <f t="shared" si="498"/>
        <v>126.69999999999891</v>
      </c>
      <c r="U1687">
        <f t="shared" si="499"/>
        <v>117.85</v>
      </c>
      <c r="V1687">
        <f t="shared" si="500"/>
        <v>89.2</v>
      </c>
      <c r="W1687">
        <f t="shared" si="501"/>
        <v>76.900000000001455</v>
      </c>
      <c r="X1687" s="5">
        <f t="shared" si="502"/>
        <v>202.3</v>
      </c>
      <c r="Y1687">
        <f t="shared" si="503"/>
        <v>240.59999999999891</v>
      </c>
      <c r="Z1687">
        <f t="shared" si="504"/>
        <v>166.60000000000144</v>
      </c>
      <c r="AA1687">
        <f t="shared" si="505"/>
        <v>201.7</v>
      </c>
      <c r="AB1687">
        <f>IF(Z1687/X1687&lt;'model parameter'!$B$2,'model parameter'!$B$2,IF(Y1687/X1687&gt;'model parameter'!$B$1,'model parameter'!$B$1,AA1687/X1687))</f>
        <v>1.1100000000000001</v>
      </c>
      <c r="AC1687">
        <f t="shared" si="515"/>
        <v>10543942.420527166</v>
      </c>
      <c r="AD1687">
        <f t="shared" si="513"/>
        <v>30.565313714255975</v>
      </c>
      <c r="AF1687">
        <f t="shared" si="512"/>
        <v>0.82352941176471295</v>
      </c>
      <c r="AG1687">
        <f t="shared" si="506"/>
        <v>1.1893227879386994</v>
      </c>
      <c r="AH1687" s="14">
        <f t="shared" si="507"/>
        <v>15229.85154343905</v>
      </c>
      <c r="AI1687">
        <f t="shared" si="508"/>
        <v>16782.015588675287</v>
      </c>
      <c r="AJ1687" s="14">
        <f t="shared" si="509"/>
        <v>1552.1640452362371</v>
      </c>
      <c r="AK1687" s="14">
        <f t="shared" si="514"/>
        <v>323993.07736707776</v>
      </c>
      <c r="AL1687">
        <f t="shared" si="510"/>
        <v>1.1019159012029176</v>
      </c>
      <c r="AM1687">
        <f t="shared" si="516"/>
        <v>29.777226197121546</v>
      </c>
      <c r="AN1687" s="15">
        <f t="shared" si="511"/>
        <v>1</v>
      </c>
    </row>
    <row r="1688" spans="1:40" x14ac:dyDescent="0.25">
      <c r="A1688" s="2">
        <v>42076</v>
      </c>
      <c r="B1688" s="2">
        <v>42089</v>
      </c>
      <c r="C1688" t="s">
        <v>15</v>
      </c>
      <c r="D1688">
        <v>8800</v>
      </c>
      <c r="E1688">
        <v>70.599999999999994</v>
      </c>
      <c r="F1688">
        <v>183.9</v>
      </c>
      <c r="G1688">
        <v>62.9</v>
      </c>
      <c r="H1688">
        <v>170.3</v>
      </c>
      <c r="I1688" t="s">
        <v>16</v>
      </c>
      <c r="J1688">
        <v>127.3</v>
      </c>
      <c r="K1688">
        <v>134.80000000000001</v>
      </c>
      <c r="L1688">
        <v>38.200000000000003</v>
      </c>
      <c r="M1688">
        <v>44.45</v>
      </c>
      <c r="N1688">
        <v>8647.75</v>
      </c>
      <c r="O1688">
        <v>383.8</v>
      </c>
      <c r="P1688">
        <f>VLOOKUP($A1688,Sheet2!$A:$E,2,0)</f>
        <v>8844.0499999999993</v>
      </c>
      <c r="Q1688">
        <f>VLOOKUP($A1688,Sheet2!$A:$E,3,0)</f>
        <v>8849.75</v>
      </c>
      <c r="R1688">
        <f>VLOOKUP($A1688,Sheet2!$A:$E,4,0)</f>
        <v>8631.75</v>
      </c>
      <c r="S1688">
        <f>VLOOKUP($A1688,Sheet2!$A:$E,5,0)</f>
        <v>8647.75</v>
      </c>
      <c r="T1688">
        <f t="shared" si="498"/>
        <v>85.049999999999272</v>
      </c>
      <c r="U1688">
        <f t="shared" si="499"/>
        <v>183.9</v>
      </c>
      <c r="V1688">
        <f t="shared" si="500"/>
        <v>38.200000000000003</v>
      </c>
      <c r="W1688">
        <f t="shared" si="501"/>
        <v>112.64999999999964</v>
      </c>
      <c r="X1688" s="5">
        <f t="shared" si="502"/>
        <v>197.89999999999998</v>
      </c>
      <c r="Y1688">
        <f t="shared" si="503"/>
        <v>222.10000000000002</v>
      </c>
      <c r="Z1688">
        <f t="shared" si="504"/>
        <v>175.54999999999964</v>
      </c>
      <c r="AA1688">
        <f t="shared" si="505"/>
        <v>214.75</v>
      </c>
      <c r="AB1688">
        <f>IF(Z1688/X1688&lt;'model parameter'!$B$2,'model parameter'!$B$2,IF(Y1688/X1688&gt;'model parameter'!$B$1,'model parameter'!$B$1,AA1688/X1688))</f>
        <v>1.1100000000000001</v>
      </c>
      <c r="AC1688">
        <f t="shared" si="515"/>
        <v>11703776.086785154</v>
      </c>
      <c r="AD1688">
        <f t="shared" si="513"/>
        <v>30.675313714255974</v>
      </c>
      <c r="AF1688">
        <f t="shared" si="512"/>
        <v>0.88706417382516256</v>
      </c>
      <c r="AG1688">
        <f t="shared" si="506"/>
        <v>1.1222839818089947</v>
      </c>
      <c r="AH1688" s="14">
        <f t="shared" si="507"/>
        <v>14899.630769155649</v>
      </c>
      <c r="AI1688">
        <f t="shared" si="508"/>
        <v>16415.982249888475</v>
      </c>
      <c r="AJ1688" s="14">
        <f t="shared" si="509"/>
        <v>1516.3514807328265</v>
      </c>
      <c r="AK1688" s="14">
        <f t="shared" si="514"/>
        <v>325509.4288478106</v>
      </c>
      <c r="AL1688">
        <f t="shared" si="510"/>
        <v>1.1017710777015957</v>
      </c>
      <c r="AM1688">
        <f t="shared" si="516"/>
        <v>32.807686598166796</v>
      </c>
      <c r="AN1688" s="15">
        <f t="shared" si="511"/>
        <v>1</v>
      </c>
    </row>
    <row r="1689" spans="1:40" x14ac:dyDescent="0.25">
      <c r="A1689" s="2">
        <v>42079</v>
      </c>
      <c r="B1689" s="2">
        <v>42089</v>
      </c>
      <c r="C1689" t="s">
        <v>15</v>
      </c>
      <c r="D1689">
        <v>8800</v>
      </c>
      <c r="E1689">
        <v>161.85</v>
      </c>
      <c r="F1689">
        <v>189.15</v>
      </c>
      <c r="G1689">
        <v>148.75</v>
      </c>
      <c r="H1689">
        <v>167.7</v>
      </c>
      <c r="I1689" t="s">
        <v>16</v>
      </c>
      <c r="J1689">
        <v>42.1</v>
      </c>
      <c r="K1689">
        <v>45.05</v>
      </c>
      <c r="L1689">
        <v>32</v>
      </c>
      <c r="M1689">
        <v>37.25</v>
      </c>
      <c r="N1689">
        <v>8633.15</v>
      </c>
      <c r="O1689">
        <v>383.8</v>
      </c>
      <c r="P1689">
        <f>VLOOKUP($A1689,Sheet2!$A:$E,2,0)</f>
        <v>8656.75</v>
      </c>
      <c r="Q1689">
        <f>VLOOKUP($A1689,Sheet2!$A:$E,3,0)</f>
        <v>8663.5499999999993</v>
      </c>
      <c r="R1689">
        <f>VLOOKUP($A1689,Sheet2!$A:$E,4,0)</f>
        <v>8612</v>
      </c>
      <c r="S1689">
        <f>VLOOKUP($A1689,Sheet2!$A:$E,5,0)</f>
        <v>8633.15</v>
      </c>
      <c r="T1689">
        <f t="shared" si="498"/>
        <v>181.5</v>
      </c>
      <c r="U1689">
        <f t="shared" si="499"/>
        <v>189.15</v>
      </c>
      <c r="V1689">
        <f t="shared" si="500"/>
        <v>32</v>
      </c>
      <c r="W1689">
        <f t="shared" si="501"/>
        <v>12.299999999999272</v>
      </c>
      <c r="X1689" s="5">
        <f t="shared" si="502"/>
        <v>203.95</v>
      </c>
      <c r="Y1689">
        <f t="shared" si="503"/>
        <v>226.55</v>
      </c>
      <c r="Z1689">
        <f t="shared" si="504"/>
        <v>161.04999999999927</v>
      </c>
      <c r="AA1689">
        <f t="shared" si="505"/>
        <v>204.95</v>
      </c>
      <c r="AB1689">
        <f>IF(Z1689/X1689&lt;'model parameter'!$B$2,'model parameter'!$B$2,IF(Y1689/X1689&gt;'model parameter'!$B$1,'model parameter'!$B$1,AA1689/X1689))</f>
        <v>1.1100000000000001</v>
      </c>
      <c r="AC1689">
        <f t="shared" si="515"/>
        <v>12991191.456331523</v>
      </c>
      <c r="AD1689">
        <f t="shared" si="513"/>
        <v>30.785313714255974</v>
      </c>
      <c r="AF1689">
        <f t="shared" si="512"/>
        <v>0.78965432704093785</v>
      </c>
      <c r="AG1689">
        <f t="shared" si="506"/>
        <v>1.1108114734003434</v>
      </c>
      <c r="AH1689" s="14">
        <f t="shared" si="507"/>
        <v>15353.684333795325</v>
      </c>
      <c r="AI1689">
        <f t="shared" si="508"/>
        <v>16919.278090720341</v>
      </c>
      <c r="AJ1689" s="14">
        <f t="shared" si="509"/>
        <v>1565.5937569250164</v>
      </c>
      <c r="AK1689" s="14">
        <f t="shared" si="514"/>
        <v>327075.02260473563</v>
      </c>
      <c r="AL1689">
        <f t="shared" si="510"/>
        <v>1.1019686039447192</v>
      </c>
      <c r="AM1689">
        <f t="shared" si="516"/>
        <v>36.153040599237741</v>
      </c>
      <c r="AN1689" s="15">
        <f t="shared" si="511"/>
        <v>1</v>
      </c>
    </row>
    <row r="1690" spans="1:40" x14ac:dyDescent="0.25">
      <c r="A1690" s="2">
        <v>42080</v>
      </c>
      <c r="B1690" s="2">
        <v>42089</v>
      </c>
      <c r="C1690" t="s">
        <v>15</v>
      </c>
      <c r="D1690">
        <v>8800</v>
      </c>
      <c r="E1690">
        <v>143.6</v>
      </c>
      <c r="F1690">
        <v>182.9</v>
      </c>
      <c r="G1690">
        <v>102.7</v>
      </c>
      <c r="H1690">
        <v>115.95</v>
      </c>
      <c r="I1690" t="s">
        <v>16</v>
      </c>
      <c r="J1690">
        <v>47.9</v>
      </c>
      <c r="K1690">
        <v>69.349999999999994</v>
      </c>
      <c r="L1690">
        <v>30.7</v>
      </c>
      <c r="M1690">
        <v>58.1</v>
      </c>
      <c r="N1690">
        <v>8723.2999999999993</v>
      </c>
      <c r="O1690">
        <v>383.8</v>
      </c>
      <c r="P1690">
        <f>VLOOKUP($A1690,Sheet2!$A:$E,2,0)</f>
        <v>8689.1</v>
      </c>
      <c r="Q1690">
        <f>VLOOKUP($A1690,Sheet2!$A:$E,3,0)</f>
        <v>8742.5499999999993</v>
      </c>
      <c r="R1690">
        <f>VLOOKUP($A1690,Sheet2!$A:$E,4,0)</f>
        <v>8630.7999999999993</v>
      </c>
      <c r="S1690">
        <f>VLOOKUP($A1690,Sheet2!$A:$E,5,0)</f>
        <v>8723.2999999999993</v>
      </c>
      <c r="T1690">
        <f t="shared" si="498"/>
        <v>126.80000000000109</v>
      </c>
      <c r="U1690">
        <f t="shared" si="499"/>
        <v>182.9</v>
      </c>
      <c r="V1690">
        <f t="shared" si="500"/>
        <v>30.7</v>
      </c>
      <c r="W1690">
        <f t="shared" si="501"/>
        <v>45.25</v>
      </c>
      <c r="X1690" s="5">
        <f t="shared" si="502"/>
        <v>191.5</v>
      </c>
      <c r="Y1690">
        <f t="shared" si="503"/>
        <v>213.6</v>
      </c>
      <c r="Z1690">
        <f t="shared" si="504"/>
        <v>147.94999999999999</v>
      </c>
      <c r="AA1690">
        <f t="shared" si="505"/>
        <v>174.05</v>
      </c>
      <c r="AB1690">
        <f>IF(Z1690/X1690&lt;'model parameter'!$B$2,'model parameter'!$B$2,IF(Y1690/X1690&gt;'model parameter'!$B$1,'model parameter'!$B$1,AA1690/X1690))</f>
        <v>1.1100000000000001</v>
      </c>
      <c r="AC1690">
        <f t="shared" si="515"/>
        <v>14420222.516527992</v>
      </c>
      <c r="AD1690">
        <f t="shared" si="513"/>
        <v>30.895313714255973</v>
      </c>
      <c r="AF1690">
        <f t="shared" si="512"/>
        <v>0.7725848563968668</v>
      </c>
      <c r="AG1690">
        <f t="shared" si="506"/>
        <v>1.1154046997389033</v>
      </c>
      <c r="AH1690" s="14">
        <f t="shared" si="507"/>
        <v>14419.309642925249</v>
      </c>
      <c r="AI1690">
        <f t="shared" si="508"/>
        <v>15883.570120744031</v>
      </c>
      <c r="AJ1690" s="14">
        <f t="shared" si="509"/>
        <v>1464.2604778187815</v>
      </c>
      <c r="AK1690" s="14">
        <f t="shared" si="514"/>
        <v>328539.28308255441</v>
      </c>
      <c r="AL1690">
        <f t="shared" si="510"/>
        <v>1.101548584091695</v>
      </c>
      <c r="AM1690">
        <f t="shared" si="516"/>
        <v>39.824330682699895</v>
      </c>
      <c r="AN1690" s="15">
        <f t="shared" si="511"/>
        <v>1</v>
      </c>
    </row>
    <row r="1691" spans="1:40" x14ac:dyDescent="0.25">
      <c r="A1691" s="2">
        <v>42081</v>
      </c>
      <c r="B1691" s="2">
        <v>42089</v>
      </c>
      <c r="C1691" t="s">
        <v>15</v>
      </c>
      <c r="D1691">
        <v>8800</v>
      </c>
      <c r="E1691">
        <v>99.75</v>
      </c>
      <c r="F1691">
        <v>152.94999999999999</v>
      </c>
      <c r="G1691">
        <v>92.5</v>
      </c>
      <c r="H1691">
        <v>140.15</v>
      </c>
      <c r="I1691" t="s">
        <v>16</v>
      </c>
      <c r="J1691">
        <v>69.8</v>
      </c>
      <c r="K1691">
        <v>69.8</v>
      </c>
      <c r="L1691">
        <v>42.65</v>
      </c>
      <c r="M1691">
        <v>47.75</v>
      </c>
      <c r="N1691">
        <v>8685.9</v>
      </c>
      <c r="O1691">
        <v>383.8</v>
      </c>
      <c r="P1691">
        <f>VLOOKUP($A1691,Sheet2!$A:$E,2,0)</f>
        <v>8742.9</v>
      </c>
      <c r="Q1691">
        <f>VLOOKUP($A1691,Sheet2!$A:$E,3,0)</f>
        <v>8747.25</v>
      </c>
      <c r="R1691">
        <f>VLOOKUP($A1691,Sheet2!$A:$E,4,0)</f>
        <v>8664</v>
      </c>
      <c r="S1691">
        <f>VLOOKUP($A1691,Sheet2!$A:$E,5,0)</f>
        <v>8685.9</v>
      </c>
      <c r="T1691">
        <f t="shared" si="498"/>
        <v>122.54999999999927</v>
      </c>
      <c r="U1691">
        <f t="shared" si="499"/>
        <v>152.94999999999999</v>
      </c>
      <c r="V1691">
        <f t="shared" si="500"/>
        <v>42.65</v>
      </c>
      <c r="W1691">
        <f t="shared" si="501"/>
        <v>39.75</v>
      </c>
      <c r="X1691" s="5">
        <f t="shared" si="502"/>
        <v>169.55</v>
      </c>
      <c r="Y1691">
        <f t="shared" si="503"/>
        <v>195.6</v>
      </c>
      <c r="Z1691">
        <f t="shared" si="504"/>
        <v>132.25</v>
      </c>
      <c r="AA1691">
        <f t="shared" si="505"/>
        <v>187.9</v>
      </c>
      <c r="AB1691">
        <f>IF(Z1691/X1691&lt;'model parameter'!$B$2,'model parameter'!$B$2,IF(Y1691/X1691&gt;'model parameter'!$B$1,'model parameter'!$B$1,AA1691/X1691))</f>
        <v>1.1100000000000001</v>
      </c>
      <c r="AC1691">
        <f t="shared" si="515"/>
        <v>16006446.993346073</v>
      </c>
      <c r="AD1691">
        <f t="shared" si="513"/>
        <v>31.005313714255973</v>
      </c>
      <c r="AF1691">
        <f t="shared" si="512"/>
        <v>0.78000589796520192</v>
      </c>
      <c r="AG1691">
        <f t="shared" si="506"/>
        <v>1.1536419935122382</v>
      </c>
      <c r="AH1691" s="14">
        <f t="shared" si="507"/>
        <v>12771.958280306924</v>
      </c>
      <c r="AI1691">
        <f t="shared" si="508"/>
        <v>14057.562896568934</v>
      </c>
      <c r="AJ1691" s="14">
        <f t="shared" si="509"/>
        <v>1285.6046162620096</v>
      </c>
      <c r="AK1691" s="14">
        <f t="shared" si="514"/>
        <v>329824.88769881643</v>
      </c>
      <c r="AL1691">
        <f t="shared" si="510"/>
        <v>1.1006583789303699</v>
      </c>
      <c r="AM1691">
        <f t="shared" si="516"/>
        <v>43.832983251207459</v>
      </c>
      <c r="AN1691" s="15">
        <f t="shared" si="511"/>
        <v>1</v>
      </c>
    </row>
    <row r="1692" spans="1:40" x14ac:dyDescent="0.25">
      <c r="A1692" s="2">
        <v>42082</v>
      </c>
      <c r="B1692" s="2">
        <v>42089</v>
      </c>
      <c r="C1692" t="s">
        <v>15</v>
      </c>
      <c r="D1692">
        <v>8800</v>
      </c>
      <c r="E1692">
        <v>91</v>
      </c>
      <c r="F1692">
        <v>199</v>
      </c>
      <c r="G1692">
        <v>67.7</v>
      </c>
      <c r="H1692">
        <v>179.05</v>
      </c>
      <c r="I1692" t="s">
        <v>16</v>
      </c>
      <c r="J1692">
        <v>60.3</v>
      </c>
      <c r="K1692">
        <v>82</v>
      </c>
      <c r="L1692">
        <v>14.5</v>
      </c>
      <c r="M1692">
        <v>18.649999999999999</v>
      </c>
      <c r="N1692">
        <v>8634.65</v>
      </c>
      <c r="O1692">
        <v>383.8</v>
      </c>
      <c r="P1692">
        <f>VLOOKUP($A1692,Sheet2!$A:$E,2,0)</f>
        <v>8749.4500000000007</v>
      </c>
      <c r="Q1692">
        <f>VLOOKUP($A1692,Sheet2!$A:$E,3,0)</f>
        <v>8788.2000000000007</v>
      </c>
      <c r="R1692">
        <f>VLOOKUP($A1692,Sheet2!$A:$E,4,0)</f>
        <v>8614.65</v>
      </c>
      <c r="S1692">
        <f>VLOOKUP($A1692,Sheet2!$A:$E,5,0)</f>
        <v>8634.65</v>
      </c>
      <c r="T1692">
        <f t="shared" si="498"/>
        <v>93.799999999999272</v>
      </c>
      <c r="U1692">
        <f t="shared" si="499"/>
        <v>199</v>
      </c>
      <c r="V1692">
        <f t="shared" si="500"/>
        <v>14.5</v>
      </c>
      <c r="W1692">
        <f t="shared" si="501"/>
        <v>55.900000000001455</v>
      </c>
      <c r="X1692" s="5">
        <f t="shared" si="502"/>
        <v>151.30000000000001</v>
      </c>
      <c r="Y1692">
        <f t="shared" si="503"/>
        <v>213.5</v>
      </c>
      <c r="Z1692">
        <f t="shared" si="504"/>
        <v>123.60000000000146</v>
      </c>
      <c r="AA1692">
        <f t="shared" si="505"/>
        <v>197.70000000000002</v>
      </c>
      <c r="AB1692">
        <f>IF(Z1692/X1692&lt;'model parameter'!$B$2,'model parameter'!$B$2,IF(Y1692/X1692&gt;'model parameter'!$B$1,'model parameter'!$B$1,AA1692/X1692))</f>
        <v>1.1100000000000001</v>
      </c>
      <c r="AC1692">
        <f t="shared" si="515"/>
        <v>17767156.162614141</v>
      </c>
      <c r="AD1692">
        <f t="shared" si="513"/>
        <v>31.115313714255972</v>
      </c>
      <c r="AF1692">
        <f t="shared" si="512"/>
        <v>0.81692002643755091</v>
      </c>
      <c r="AG1692">
        <f t="shared" si="506"/>
        <v>1.4111037673496363</v>
      </c>
      <c r="AH1692" s="14">
        <f t="shared" si="507"/>
        <v>11402.29256879055</v>
      </c>
      <c r="AI1692">
        <f t="shared" si="508"/>
        <v>12539.356434555468</v>
      </c>
      <c r="AJ1692" s="14">
        <f t="shared" si="509"/>
        <v>1137.0638657649179</v>
      </c>
      <c r="AK1692" s="14">
        <f t="shared" si="514"/>
        <v>330961.95156458137</v>
      </c>
      <c r="AL1692">
        <f t="shared" si="510"/>
        <v>1.099722389940879</v>
      </c>
      <c r="AM1692">
        <f t="shared" si="516"/>
        <v>48.204113099256389</v>
      </c>
      <c r="AN1692" s="15">
        <f t="shared" si="511"/>
        <v>1</v>
      </c>
    </row>
    <row r="1693" spans="1:40" x14ac:dyDescent="0.25">
      <c r="A1693" s="2">
        <v>42083</v>
      </c>
      <c r="B1693" s="2">
        <v>42089</v>
      </c>
      <c r="C1693" t="s">
        <v>15</v>
      </c>
      <c r="D1693">
        <v>8800</v>
      </c>
      <c r="E1693">
        <v>181.4</v>
      </c>
      <c r="F1693">
        <v>225</v>
      </c>
      <c r="G1693">
        <v>170</v>
      </c>
      <c r="H1693">
        <v>203.4</v>
      </c>
      <c r="I1693" t="s">
        <v>16</v>
      </c>
      <c r="J1693">
        <v>19.649999999999999</v>
      </c>
      <c r="K1693">
        <v>20</v>
      </c>
      <c r="L1693">
        <v>6.55</v>
      </c>
      <c r="M1693">
        <v>7.8</v>
      </c>
      <c r="N1693">
        <v>8570.9</v>
      </c>
      <c r="O1693">
        <v>383.8</v>
      </c>
      <c r="P1693">
        <f>VLOOKUP($A1693,Sheet2!$A:$E,2,0)</f>
        <v>8627.9</v>
      </c>
      <c r="Q1693">
        <f>VLOOKUP($A1693,Sheet2!$A:$E,3,0)</f>
        <v>8627.9</v>
      </c>
      <c r="R1693">
        <f>VLOOKUP($A1693,Sheet2!$A:$E,4,0)</f>
        <v>8553</v>
      </c>
      <c r="S1693">
        <f>VLOOKUP($A1693,Sheet2!$A:$E,5,0)</f>
        <v>8570.9</v>
      </c>
      <c r="T1693">
        <f t="shared" si="498"/>
        <v>192.10000000000036</v>
      </c>
      <c r="U1693">
        <f t="shared" si="499"/>
        <v>225</v>
      </c>
      <c r="V1693">
        <f t="shared" si="500"/>
        <v>6.55</v>
      </c>
      <c r="W1693">
        <f t="shared" si="501"/>
        <v>-2.1000000000003638</v>
      </c>
      <c r="X1693" s="5">
        <f t="shared" si="502"/>
        <v>201.05</v>
      </c>
      <c r="Y1693">
        <f t="shared" si="503"/>
        <v>231.55</v>
      </c>
      <c r="Z1693">
        <f t="shared" si="504"/>
        <v>167.89999999999964</v>
      </c>
      <c r="AA1693">
        <f t="shared" si="505"/>
        <v>211.20000000000002</v>
      </c>
      <c r="AB1693">
        <f>IF(Z1693/X1693&lt;'model parameter'!$B$2,'model parameter'!$B$2,IF(Y1693/X1693&gt;'model parameter'!$B$1,'model parameter'!$B$1,AA1693/X1693))</f>
        <v>1.1100000000000001</v>
      </c>
      <c r="AC1693">
        <f t="shared" si="515"/>
        <v>19721543.3405017</v>
      </c>
      <c r="AD1693">
        <f t="shared" si="513"/>
        <v>31.225313714255972</v>
      </c>
      <c r="AF1693">
        <f t="shared" si="512"/>
        <v>0.83511564287490492</v>
      </c>
      <c r="AG1693">
        <f t="shared" si="506"/>
        <v>1.1517035563292712</v>
      </c>
      <c r="AH1693" s="14">
        <f t="shared" si="507"/>
        <v>15136.038823472174</v>
      </c>
      <c r="AI1693">
        <f t="shared" si="508"/>
        <v>16678.028844701763</v>
      </c>
      <c r="AJ1693" s="14">
        <f t="shared" si="509"/>
        <v>1541.9900212295888</v>
      </c>
      <c r="AK1693" s="14">
        <f t="shared" si="514"/>
        <v>332503.94158581097</v>
      </c>
      <c r="AL1693">
        <f t="shared" si="510"/>
        <v>1.1018754007711946</v>
      </c>
      <c r="AM1693">
        <f t="shared" si="516"/>
        <v>53.11492644006313</v>
      </c>
      <c r="AN1693" s="15">
        <f t="shared" si="511"/>
        <v>1</v>
      </c>
    </row>
    <row r="1694" spans="1:40" x14ac:dyDescent="0.25">
      <c r="A1694" s="2">
        <v>42086</v>
      </c>
      <c r="B1694" s="2">
        <v>42089</v>
      </c>
      <c r="C1694" t="s">
        <v>15</v>
      </c>
      <c r="D1694">
        <v>8800</v>
      </c>
      <c r="E1694">
        <v>176.5</v>
      </c>
      <c r="F1694">
        <v>243</v>
      </c>
      <c r="G1694">
        <v>176.35</v>
      </c>
      <c r="H1694">
        <v>234.05</v>
      </c>
      <c r="I1694" t="s">
        <v>16</v>
      </c>
      <c r="J1694">
        <v>7.8</v>
      </c>
      <c r="K1694">
        <v>8.4</v>
      </c>
      <c r="L1694">
        <v>2.1</v>
      </c>
      <c r="M1694">
        <v>2.4500000000000002</v>
      </c>
      <c r="N1694">
        <v>8550.9</v>
      </c>
      <c r="O1694">
        <v>383.8</v>
      </c>
      <c r="P1694">
        <f>VLOOKUP($A1694,Sheet2!$A:$E,2,0)</f>
        <v>8591.5499999999993</v>
      </c>
      <c r="Q1694">
        <f>VLOOKUP($A1694,Sheet2!$A:$E,3,0)</f>
        <v>8608.35</v>
      </c>
      <c r="R1694">
        <f>VLOOKUP($A1694,Sheet2!$A:$E,4,0)</f>
        <v>8540.5499999999993</v>
      </c>
      <c r="S1694">
        <f>VLOOKUP($A1694,Sheet2!$A:$E,5,0)</f>
        <v>8550.9</v>
      </c>
      <c r="T1694">
        <f t="shared" si="498"/>
        <v>200.04999999999927</v>
      </c>
      <c r="U1694">
        <f t="shared" si="499"/>
        <v>243</v>
      </c>
      <c r="V1694">
        <f t="shared" si="500"/>
        <v>2.1</v>
      </c>
      <c r="W1694">
        <f t="shared" si="501"/>
        <v>-15.299999999999272</v>
      </c>
      <c r="X1694" s="5">
        <f t="shared" si="502"/>
        <v>184.3</v>
      </c>
      <c r="Y1694">
        <f t="shared" si="503"/>
        <v>245.1</v>
      </c>
      <c r="Z1694">
        <f t="shared" si="504"/>
        <v>161.05000000000072</v>
      </c>
      <c r="AA1694">
        <f t="shared" si="505"/>
        <v>236.5</v>
      </c>
      <c r="AB1694">
        <f>IF(Z1694/X1694&lt;'model parameter'!$B$2,'model parameter'!$B$2,IF(Y1694/X1694&gt;'model parameter'!$B$1,'model parameter'!$B$1,AA1694/X1694))</f>
        <v>1.1100000000000001</v>
      </c>
      <c r="AC1694">
        <f t="shared" si="515"/>
        <v>21890913.10795689</v>
      </c>
      <c r="AD1694">
        <f t="shared" si="513"/>
        <v>31.335313714255971</v>
      </c>
      <c r="AF1694">
        <f t="shared" si="512"/>
        <v>0.87384698860553833</v>
      </c>
      <c r="AG1694">
        <f t="shared" si="506"/>
        <v>1.3298969072164948</v>
      </c>
      <c r="AH1694" s="14">
        <f t="shared" si="507"/>
        <v>13878.94837591605</v>
      </c>
      <c r="AI1694">
        <f t="shared" si="508"/>
        <v>15284.606475456529</v>
      </c>
      <c r="AJ1694" s="14">
        <f t="shared" si="509"/>
        <v>1405.6580995404784</v>
      </c>
      <c r="AK1694" s="14">
        <f t="shared" si="514"/>
        <v>333909.59968535142</v>
      </c>
      <c r="AL1694">
        <f t="shared" si="510"/>
        <v>1.1012798708855851</v>
      </c>
      <c r="AM1694">
        <f t="shared" si="516"/>
        <v>58.494399332010076</v>
      </c>
      <c r="AN1694" s="15">
        <f t="shared" si="511"/>
        <v>1</v>
      </c>
    </row>
    <row r="1695" spans="1:40" x14ac:dyDescent="0.25">
      <c r="A1695" s="2">
        <v>42087</v>
      </c>
      <c r="B1695" s="2">
        <v>42089</v>
      </c>
      <c r="C1695" t="s">
        <v>15</v>
      </c>
      <c r="D1695">
        <v>8800</v>
      </c>
      <c r="E1695">
        <v>230.2</v>
      </c>
      <c r="F1695">
        <v>246.8</v>
      </c>
      <c r="G1695">
        <v>140</v>
      </c>
      <c r="H1695">
        <v>222.05</v>
      </c>
      <c r="I1695" t="s">
        <v>16</v>
      </c>
      <c r="J1695">
        <v>1.6</v>
      </c>
      <c r="K1695">
        <v>4</v>
      </c>
      <c r="L1695">
        <v>0.9</v>
      </c>
      <c r="M1695">
        <v>1.1000000000000001</v>
      </c>
      <c r="N1695">
        <v>8542.9500000000007</v>
      </c>
      <c r="O1695">
        <v>383.8</v>
      </c>
      <c r="P1695">
        <f>VLOOKUP($A1695,Sheet2!$A:$E,2,0)</f>
        <v>8537.0499999999993</v>
      </c>
      <c r="Q1695">
        <f>VLOOKUP($A1695,Sheet2!$A:$E,3,0)</f>
        <v>8627.75</v>
      </c>
      <c r="R1695">
        <f>VLOOKUP($A1695,Sheet2!$A:$E,4,0)</f>
        <v>8535.85</v>
      </c>
      <c r="S1695">
        <f>VLOOKUP($A1695,Sheet2!$A:$E,5,0)</f>
        <v>8542.9500000000007</v>
      </c>
      <c r="T1695">
        <f t="shared" si="498"/>
        <v>176.25</v>
      </c>
      <c r="U1695">
        <f t="shared" si="499"/>
        <v>246.8</v>
      </c>
      <c r="V1695">
        <f t="shared" si="500"/>
        <v>0.9</v>
      </c>
      <c r="W1695">
        <f t="shared" si="501"/>
        <v>-32.25</v>
      </c>
      <c r="X1695" s="5">
        <f t="shared" si="502"/>
        <v>231.79999999999998</v>
      </c>
      <c r="Y1695">
        <f t="shared" si="503"/>
        <v>247.70000000000002</v>
      </c>
      <c r="Z1695">
        <f t="shared" si="504"/>
        <v>107.75</v>
      </c>
      <c r="AA1695">
        <f t="shared" si="505"/>
        <v>223.15</v>
      </c>
      <c r="AB1695">
        <f>IF(Z1695/X1695&lt;'model parameter'!$B$2,'model parameter'!$B$2,IF(Y1695/X1695&gt;'model parameter'!$B$1,'model parameter'!$B$1,AA1695/X1695))</f>
        <v>0.5</v>
      </c>
      <c r="AC1695">
        <f t="shared" si="515"/>
        <v>10945456.553978445</v>
      </c>
      <c r="AD1695">
        <f t="shared" si="513"/>
        <v>30.835313714255971</v>
      </c>
      <c r="AF1695">
        <f t="shared" si="512"/>
        <v>0.46484037963761865</v>
      </c>
      <c r="AG1695">
        <f t="shared" si="506"/>
        <v>1.0685936151855049</v>
      </c>
      <c r="AH1695" s="14">
        <f t="shared" si="507"/>
        <v>17443.831734657299</v>
      </c>
      <c r="AI1695">
        <f t="shared" si="508"/>
        <v>8638.9729270857988</v>
      </c>
      <c r="AJ1695" s="14">
        <f t="shared" si="509"/>
        <v>-8804.8588075714997</v>
      </c>
      <c r="AK1695" s="14">
        <f t="shared" si="514"/>
        <v>325104.7408777799</v>
      </c>
      <c r="AL1695">
        <f t="shared" si="510"/>
        <v>0.49524514215084636</v>
      </c>
      <c r="AM1695">
        <f t="shared" si="516"/>
        <v>28.969067112209704</v>
      </c>
      <c r="AN1695" s="15">
        <f t="shared" si="511"/>
        <v>0</v>
      </c>
    </row>
    <row r="1696" spans="1:40" x14ac:dyDescent="0.25">
      <c r="A1696" s="2">
        <v>42088</v>
      </c>
      <c r="B1696" s="2">
        <v>42089</v>
      </c>
      <c r="C1696" t="s">
        <v>15</v>
      </c>
      <c r="D1696">
        <v>8800</v>
      </c>
      <c r="E1696">
        <v>224</v>
      </c>
      <c r="F1696">
        <v>273.89999999999998</v>
      </c>
      <c r="G1696">
        <v>214.2</v>
      </c>
      <c r="H1696">
        <v>261.35000000000002</v>
      </c>
      <c r="I1696" t="s">
        <v>16</v>
      </c>
      <c r="J1696">
        <v>1.4</v>
      </c>
      <c r="K1696">
        <v>1.4</v>
      </c>
      <c r="L1696">
        <v>0.3</v>
      </c>
      <c r="M1696">
        <v>0.45</v>
      </c>
      <c r="N1696">
        <v>8530.7999999999993</v>
      </c>
      <c r="O1696">
        <v>383.8</v>
      </c>
      <c r="P1696">
        <f>VLOOKUP($A1696,Sheet2!$A:$E,2,0)</f>
        <v>8568.9</v>
      </c>
      <c r="Q1696">
        <f>VLOOKUP($A1696,Sheet2!$A:$E,3,0)</f>
        <v>8573.75</v>
      </c>
      <c r="R1696">
        <f>VLOOKUP($A1696,Sheet2!$A:$E,4,0)</f>
        <v>8516.5499999999993</v>
      </c>
      <c r="S1696">
        <f>VLOOKUP($A1696,Sheet2!$A:$E,5,0)</f>
        <v>8530.7999999999993</v>
      </c>
      <c r="T1696">
        <f t="shared" si="498"/>
        <v>227.64999999999964</v>
      </c>
      <c r="U1696">
        <f t="shared" si="499"/>
        <v>273.89999999999998</v>
      </c>
      <c r="V1696">
        <f t="shared" si="500"/>
        <v>0.3</v>
      </c>
      <c r="W1696">
        <f t="shared" si="501"/>
        <v>-12.049999999999272</v>
      </c>
      <c r="X1696" s="5">
        <f t="shared" si="502"/>
        <v>225.4</v>
      </c>
      <c r="Y1696">
        <f t="shared" si="503"/>
        <v>274.2</v>
      </c>
      <c r="Z1696">
        <f t="shared" si="504"/>
        <v>202.15000000000072</v>
      </c>
      <c r="AA1696">
        <f t="shared" si="505"/>
        <v>261.8</v>
      </c>
      <c r="AB1696">
        <f>IF(Z1696/X1696&lt;'model parameter'!$B$2,'model parameter'!$B$2,IF(Y1696/X1696&gt;'model parameter'!$B$1,'model parameter'!$B$1,AA1696/X1696))</f>
        <v>1.1100000000000001</v>
      </c>
      <c r="AC1696">
        <f t="shared" si="515"/>
        <v>12149456.774916075</v>
      </c>
      <c r="AD1696">
        <f t="shared" si="513"/>
        <v>30.94531371425597</v>
      </c>
      <c r="AF1696">
        <f t="shared" si="512"/>
        <v>0.89685004436557547</v>
      </c>
      <c r="AG1696">
        <f t="shared" si="506"/>
        <v>1.2165039929015085</v>
      </c>
      <c r="AH1696" s="14">
        <f t="shared" si="507"/>
        <v>16963.510608426899</v>
      </c>
      <c r="AI1696">
        <f t="shared" si="508"/>
        <v>18703.690617306031</v>
      </c>
      <c r="AJ1696" s="14">
        <f t="shared" si="509"/>
        <v>1740.1800088791315</v>
      </c>
      <c r="AK1696" s="14">
        <f t="shared" si="514"/>
        <v>326844.92088665901</v>
      </c>
      <c r="AL1696">
        <f t="shared" si="510"/>
        <v>1.1025837191987058</v>
      </c>
      <c r="AM1696">
        <f t="shared" si="516"/>
        <v>31.940821758297087</v>
      </c>
      <c r="AN1696" s="15">
        <f t="shared" si="511"/>
        <v>1</v>
      </c>
    </row>
    <row r="1697" spans="1:40" x14ac:dyDescent="0.25">
      <c r="A1697" s="2">
        <v>42089</v>
      </c>
      <c r="B1697" s="2">
        <v>42089</v>
      </c>
      <c r="C1697" t="s">
        <v>15</v>
      </c>
      <c r="D1697">
        <v>8800</v>
      </c>
      <c r="E1697">
        <v>318</v>
      </c>
      <c r="F1697">
        <v>469.05</v>
      </c>
      <c r="G1697">
        <v>286.7</v>
      </c>
      <c r="H1697">
        <v>452.95</v>
      </c>
      <c r="I1697" t="s">
        <v>16</v>
      </c>
      <c r="J1697">
        <v>0.25</v>
      </c>
      <c r="K1697">
        <v>0.25</v>
      </c>
      <c r="L1697">
        <v>0.05</v>
      </c>
      <c r="M1697">
        <v>0.05</v>
      </c>
      <c r="N1697">
        <v>8342.15</v>
      </c>
      <c r="O1697">
        <v>383.8</v>
      </c>
      <c r="P1697">
        <f>VLOOKUP($A1697,Sheet2!$A:$E,2,0)</f>
        <v>8474.9500000000007</v>
      </c>
      <c r="Q1697">
        <f>VLOOKUP($A1697,Sheet2!$A:$E,3,0)</f>
        <v>8499.4500000000007</v>
      </c>
      <c r="R1697">
        <f>VLOOKUP($A1697,Sheet2!$A:$E,4,0)</f>
        <v>8325.35</v>
      </c>
      <c r="S1697">
        <f>VLOOKUP($A1697,Sheet2!$A:$E,5,0)</f>
        <v>8342.15</v>
      </c>
      <c r="T1697">
        <f t="shared" si="498"/>
        <v>300.79999999999927</v>
      </c>
      <c r="U1697">
        <f t="shared" si="499"/>
        <v>469.05</v>
      </c>
      <c r="V1697">
        <f t="shared" si="500"/>
        <v>0.05</v>
      </c>
      <c r="W1697">
        <f t="shared" si="501"/>
        <v>-13.849999999998545</v>
      </c>
      <c r="X1697" s="5">
        <f t="shared" si="502"/>
        <v>318.25</v>
      </c>
      <c r="Y1697">
        <f t="shared" si="503"/>
        <v>469.1</v>
      </c>
      <c r="Z1697">
        <f t="shared" si="504"/>
        <v>272.85000000000144</v>
      </c>
      <c r="AA1697">
        <f t="shared" si="505"/>
        <v>453</v>
      </c>
      <c r="AB1697">
        <f>IF(Z1697/X1697&lt;'model parameter'!$B$2,'model parameter'!$B$2,IF(Y1697/X1697&gt;'model parameter'!$B$1,'model parameter'!$B$1,AA1697/X1697))</f>
        <v>1.1100000000000001</v>
      </c>
      <c r="AC1697">
        <f t="shared" si="515"/>
        <v>13485897.020156845</v>
      </c>
      <c r="AD1697">
        <f t="shared" si="513"/>
        <v>31.05531371425597</v>
      </c>
      <c r="AF1697">
        <f t="shared" si="512"/>
        <v>0.85734485467400301</v>
      </c>
      <c r="AG1697">
        <f t="shared" si="506"/>
        <v>1.4739984289080912</v>
      </c>
      <c r="AH1697" s="14">
        <f t="shared" si="507"/>
        <v>23931.919447566375</v>
      </c>
      <c r="AI1697">
        <f t="shared" si="508"/>
        <v>26427.825959659465</v>
      </c>
      <c r="AJ1697" s="14">
        <f t="shared" si="509"/>
        <v>2495.90651209309</v>
      </c>
      <c r="AK1697" s="14">
        <f t="shared" si="514"/>
        <v>329340.8273987521</v>
      </c>
      <c r="AL1697">
        <f t="shared" si="510"/>
        <v>1.1042919485652414</v>
      </c>
      <c r="AM1697">
        <f t="shared" si="516"/>
        <v>35.271992298244946</v>
      </c>
      <c r="AN1697" s="15">
        <f t="shared" si="511"/>
        <v>1</v>
      </c>
    </row>
    <row r="1698" spans="1:40" x14ac:dyDescent="0.25">
      <c r="A1698" s="2">
        <v>42090</v>
      </c>
      <c r="B1698" s="2">
        <v>42124</v>
      </c>
      <c r="C1698" t="s">
        <v>15</v>
      </c>
      <c r="D1698">
        <v>8500</v>
      </c>
      <c r="E1698">
        <v>156.85</v>
      </c>
      <c r="F1698">
        <v>224</v>
      </c>
      <c r="G1698">
        <v>143.35</v>
      </c>
      <c r="H1698">
        <v>170.5</v>
      </c>
      <c r="I1698" t="s">
        <v>16</v>
      </c>
      <c r="J1698">
        <v>134.75</v>
      </c>
      <c r="K1698">
        <v>135</v>
      </c>
      <c r="L1698">
        <v>83.9</v>
      </c>
      <c r="M1698">
        <v>107.6</v>
      </c>
      <c r="N1698">
        <v>8341.4</v>
      </c>
      <c r="O1698">
        <v>291.60000000000002</v>
      </c>
      <c r="P1698">
        <f>VLOOKUP($A1698,Sheet2!$A:$E,2,0)</f>
        <v>8396</v>
      </c>
      <c r="Q1698">
        <f>VLOOKUP($A1698,Sheet2!$A:$E,3,0)</f>
        <v>8413.2000000000007</v>
      </c>
      <c r="R1698">
        <f>VLOOKUP($A1698,Sheet2!$A:$E,4,0)</f>
        <v>8269.15</v>
      </c>
      <c r="S1698">
        <f>VLOOKUP($A1698,Sheet2!$A:$E,5,0)</f>
        <v>8341.4</v>
      </c>
      <c r="T1698">
        <f t="shared" si="498"/>
        <v>221.79999999999927</v>
      </c>
      <c r="U1698">
        <f t="shared" si="499"/>
        <v>224</v>
      </c>
      <c r="V1698">
        <f t="shared" si="500"/>
        <v>83.9</v>
      </c>
      <c r="W1698">
        <f t="shared" si="501"/>
        <v>56.550000000001091</v>
      </c>
      <c r="X1698" s="5">
        <f t="shared" si="502"/>
        <v>291.60000000000002</v>
      </c>
      <c r="Y1698">
        <f t="shared" si="503"/>
        <v>356.79999999999927</v>
      </c>
      <c r="Z1698">
        <f t="shared" si="504"/>
        <v>199.90000000000109</v>
      </c>
      <c r="AA1698">
        <f t="shared" si="505"/>
        <v>278.10000000000002</v>
      </c>
      <c r="AB1698">
        <f>IF(Z1698/X1698&lt;'model parameter'!$B$2,'model parameter'!$B$2,IF(Y1698/X1698&gt;'model parameter'!$B$1,'model parameter'!$B$1,AA1698/X1698))</f>
        <v>1.1100000000000001</v>
      </c>
      <c r="AC1698">
        <f t="shared" si="515"/>
        <v>14969345.692374099</v>
      </c>
      <c r="AD1698">
        <f t="shared" si="513"/>
        <v>31.165313714255969</v>
      </c>
      <c r="AF1698">
        <f t="shared" si="512"/>
        <v>0.6855281207133096</v>
      </c>
      <c r="AG1698">
        <f t="shared" si="506"/>
        <v>1.2235939643347025</v>
      </c>
      <c r="AH1698" s="14">
        <f t="shared" si="507"/>
        <v>21931.8322578726</v>
      </c>
      <c r="AI1698">
        <f t="shared" si="508"/>
        <v>24210.828578143915</v>
      </c>
      <c r="AJ1698" s="14">
        <f t="shared" si="509"/>
        <v>2278.9963202713152</v>
      </c>
      <c r="AK1698" s="14">
        <f t="shared" si="514"/>
        <v>331619.82371902344</v>
      </c>
      <c r="AL1698">
        <f t="shared" si="510"/>
        <v>1.1039127188953057</v>
      </c>
      <c r="AM1698">
        <f t="shared" si="516"/>
        <v>38.937200918809864</v>
      </c>
      <c r="AN1698" s="15">
        <f t="shared" si="511"/>
        <v>1</v>
      </c>
    </row>
    <row r="1699" spans="1:40" x14ac:dyDescent="0.25">
      <c r="A1699" s="2">
        <v>42093</v>
      </c>
      <c r="B1699" s="2">
        <v>42124</v>
      </c>
      <c r="C1699" t="s">
        <v>15</v>
      </c>
      <c r="D1699">
        <v>8500</v>
      </c>
      <c r="E1699">
        <v>154.15</v>
      </c>
      <c r="F1699">
        <v>160.35</v>
      </c>
      <c r="G1699">
        <v>102.7</v>
      </c>
      <c r="H1699">
        <v>106.85</v>
      </c>
      <c r="I1699" t="s">
        <v>16</v>
      </c>
      <c r="J1699">
        <v>115.3</v>
      </c>
      <c r="K1699">
        <v>172</v>
      </c>
      <c r="L1699">
        <v>114.45</v>
      </c>
      <c r="M1699">
        <v>162</v>
      </c>
      <c r="N1699">
        <v>8492.2999999999993</v>
      </c>
      <c r="O1699">
        <v>291.60000000000002</v>
      </c>
      <c r="P1699">
        <f>VLOOKUP($A1699,Sheet2!$A:$E,2,0)</f>
        <v>8390.9500000000007</v>
      </c>
      <c r="Q1699">
        <f>VLOOKUP($A1699,Sheet2!$A:$E,3,0)</f>
        <v>8504.5499999999993</v>
      </c>
      <c r="R1699">
        <f>VLOOKUP($A1699,Sheet2!$A:$E,4,0)</f>
        <v>8380.75</v>
      </c>
      <c r="S1699">
        <f>VLOOKUP($A1699,Sheet2!$A:$E,5,0)</f>
        <v>8492.2999999999993</v>
      </c>
      <c r="T1699">
        <f t="shared" si="498"/>
        <v>167.45000000000073</v>
      </c>
      <c r="U1699">
        <f t="shared" si="499"/>
        <v>160.35</v>
      </c>
      <c r="V1699">
        <f t="shared" si="500"/>
        <v>114.45</v>
      </c>
      <c r="W1699">
        <f t="shared" si="501"/>
        <v>107.25</v>
      </c>
      <c r="X1699" s="5">
        <f t="shared" si="502"/>
        <v>269.45</v>
      </c>
      <c r="Y1699">
        <f t="shared" si="503"/>
        <v>339.45000000000073</v>
      </c>
      <c r="Z1699">
        <f t="shared" si="504"/>
        <v>209.95</v>
      </c>
      <c r="AA1699">
        <f t="shared" si="505"/>
        <v>268.85000000000002</v>
      </c>
      <c r="AB1699">
        <f>IF(Z1699/X1699&lt;'model parameter'!$B$2,'model parameter'!$B$2,IF(Y1699/X1699&gt;'model parameter'!$B$1,'model parameter'!$B$1,AA1699/X1699))</f>
        <v>1.1100000000000001</v>
      </c>
      <c r="AC1699">
        <f t="shared" si="515"/>
        <v>16615973.718535252</v>
      </c>
      <c r="AD1699">
        <f t="shared" si="513"/>
        <v>31.275313714255969</v>
      </c>
      <c r="AF1699">
        <f t="shared" si="512"/>
        <v>0.77917981072555209</v>
      </c>
      <c r="AG1699">
        <f t="shared" si="506"/>
        <v>1.2597884579699414</v>
      </c>
      <c r="AH1699" s="14">
        <f t="shared" si="507"/>
        <v>20269.470860059577</v>
      </c>
      <c r="AI1699">
        <f t="shared" si="508"/>
        <v>22368.183474933045</v>
      </c>
      <c r="AJ1699" s="14">
        <f t="shared" si="509"/>
        <v>2098.7126148734678</v>
      </c>
      <c r="AK1699" s="14">
        <f t="shared" si="514"/>
        <v>333718.53633389692</v>
      </c>
      <c r="AL1699">
        <f t="shared" si="510"/>
        <v>1.1035405723890366</v>
      </c>
      <c r="AM1699">
        <f t="shared" si="516"/>
        <v>42.968780989170362</v>
      </c>
      <c r="AN1699" s="15">
        <f t="shared" si="511"/>
        <v>1</v>
      </c>
    </row>
    <row r="1700" spans="1:40" x14ac:dyDescent="0.25">
      <c r="A1700" s="2">
        <v>42094</v>
      </c>
      <c r="B1700" s="2">
        <v>42124</v>
      </c>
      <c r="C1700" t="s">
        <v>15</v>
      </c>
      <c r="D1700">
        <v>8500</v>
      </c>
      <c r="E1700">
        <v>95.05</v>
      </c>
      <c r="F1700">
        <v>133</v>
      </c>
      <c r="G1700">
        <v>85.55</v>
      </c>
      <c r="H1700">
        <v>116.75</v>
      </c>
      <c r="I1700" t="s">
        <v>16</v>
      </c>
      <c r="J1700">
        <v>170.05</v>
      </c>
      <c r="K1700">
        <v>187.8</v>
      </c>
      <c r="L1700">
        <v>129.35</v>
      </c>
      <c r="M1700">
        <v>148.9</v>
      </c>
      <c r="N1700">
        <v>8491</v>
      </c>
      <c r="O1700">
        <v>291.60000000000002</v>
      </c>
      <c r="P1700">
        <f>VLOOKUP($A1700,Sheet2!$A:$E,2,0)</f>
        <v>8527.6</v>
      </c>
      <c r="Q1700">
        <f>VLOOKUP($A1700,Sheet2!$A:$E,3,0)</f>
        <v>8550.4500000000007</v>
      </c>
      <c r="R1700">
        <f>VLOOKUP($A1700,Sheet2!$A:$E,4,0)</f>
        <v>8454.15</v>
      </c>
      <c r="S1700">
        <f>VLOOKUP($A1700,Sheet2!$A:$E,5,0)</f>
        <v>8491</v>
      </c>
      <c r="T1700">
        <f t="shared" si="498"/>
        <v>137.34999999999854</v>
      </c>
      <c r="U1700">
        <f t="shared" si="499"/>
        <v>133</v>
      </c>
      <c r="V1700">
        <f t="shared" si="500"/>
        <v>129.35</v>
      </c>
      <c r="W1700">
        <f t="shared" si="501"/>
        <v>136</v>
      </c>
      <c r="X1700" s="5">
        <f t="shared" si="502"/>
        <v>265.10000000000002</v>
      </c>
      <c r="Y1700">
        <f t="shared" si="503"/>
        <v>325.14999999999856</v>
      </c>
      <c r="Z1700">
        <f t="shared" si="504"/>
        <v>221.55</v>
      </c>
      <c r="AA1700">
        <f t="shared" si="505"/>
        <v>265.64999999999998</v>
      </c>
      <c r="AB1700">
        <f>IF(Z1700/X1700&lt;'model parameter'!$B$2,'model parameter'!$B$2,IF(Y1700/X1700&gt;'model parameter'!$B$1,'model parameter'!$B$1,AA1700/X1700))</f>
        <v>1.1100000000000001</v>
      </c>
      <c r="AC1700">
        <f t="shared" si="515"/>
        <v>18443730.82757413</v>
      </c>
      <c r="AD1700">
        <f t="shared" si="513"/>
        <v>31.385313714255968</v>
      </c>
      <c r="AF1700">
        <f t="shared" si="512"/>
        <v>0.8357223689173896</v>
      </c>
      <c r="AG1700">
        <f t="shared" si="506"/>
        <v>1.2265182949830198</v>
      </c>
      <c r="AH1700" s="14">
        <f t="shared" si="507"/>
        <v>19943.002594574849</v>
      </c>
      <c r="AI1700">
        <f t="shared" si="508"/>
        <v>22006.309605905179</v>
      </c>
      <c r="AJ1700" s="14">
        <f t="shared" si="509"/>
        <v>2063.3070113303293</v>
      </c>
      <c r="AK1700" s="14">
        <f t="shared" si="514"/>
        <v>335781.84334522724</v>
      </c>
      <c r="AL1700">
        <f t="shared" si="510"/>
        <v>1.1034601987110815</v>
      </c>
      <c r="AM1700">
        <f t="shared" si="516"/>
        <v>47.414339608682866</v>
      </c>
      <c r="AN1700" s="15">
        <f t="shared" si="511"/>
        <v>1</v>
      </c>
    </row>
    <row r="1701" spans="1:40" x14ac:dyDescent="0.25">
      <c r="A1701" s="2">
        <v>42095</v>
      </c>
      <c r="B1701" s="2">
        <v>42124</v>
      </c>
      <c r="C1701" t="s">
        <v>15</v>
      </c>
      <c r="D1701">
        <v>8500</v>
      </c>
      <c r="E1701">
        <v>119</v>
      </c>
      <c r="F1701">
        <v>130</v>
      </c>
      <c r="G1701">
        <v>67.45</v>
      </c>
      <c r="H1701">
        <v>71.45</v>
      </c>
      <c r="I1701" t="s">
        <v>16</v>
      </c>
      <c r="J1701">
        <v>148.44999999999999</v>
      </c>
      <c r="K1701">
        <v>208</v>
      </c>
      <c r="L1701">
        <v>134.44999999999999</v>
      </c>
      <c r="M1701">
        <v>199.6</v>
      </c>
      <c r="N1701">
        <v>8586.25</v>
      </c>
      <c r="O1701">
        <v>291.60000000000002</v>
      </c>
      <c r="P1701">
        <f>VLOOKUP($A1701,Sheet2!$A:$E,2,0)</f>
        <v>8483.7000000000007</v>
      </c>
      <c r="Q1701">
        <f>VLOOKUP($A1701,Sheet2!$A:$E,3,0)</f>
        <v>8603.4</v>
      </c>
      <c r="R1701">
        <f>VLOOKUP($A1701,Sheet2!$A:$E,4,0)</f>
        <v>8464.75</v>
      </c>
      <c r="S1701">
        <f>VLOOKUP($A1701,Sheet2!$A:$E,5,0)</f>
        <v>8586.25</v>
      </c>
      <c r="T1701">
        <f t="shared" si="498"/>
        <v>104.60000000000036</v>
      </c>
      <c r="U1701">
        <f t="shared" si="499"/>
        <v>130</v>
      </c>
      <c r="V1701">
        <f t="shared" si="500"/>
        <v>134.44999999999999</v>
      </c>
      <c r="W1701">
        <f t="shared" si="501"/>
        <v>170.85000000000036</v>
      </c>
      <c r="X1701" s="5">
        <f t="shared" si="502"/>
        <v>267.45</v>
      </c>
      <c r="Y1701">
        <f t="shared" si="503"/>
        <v>312.60000000000036</v>
      </c>
      <c r="Z1701">
        <f t="shared" si="504"/>
        <v>238.30000000000035</v>
      </c>
      <c r="AA1701">
        <f t="shared" si="505"/>
        <v>271.05</v>
      </c>
      <c r="AB1701">
        <f>IF(Z1701/X1701&lt;'model parameter'!$B$2,'model parameter'!$B$2,IF(Y1701/X1701&gt;'model parameter'!$B$1,'model parameter'!$B$1,AA1701/X1701))</f>
        <v>1.1100000000000001</v>
      </c>
      <c r="AC1701">
        <f t="shared" si="515"/>
        <v>20472541.218607288</v>
      </c>
      <c r="AD1701">
        <f t="shared" si="513"/>
        <v>31.495313714255968</v>
      </c>
      <c r="AF1701">
        <f t="shared" si="512"/>
        <v>0.89100766498411055</v>
      </c>
      <c r="AG1701">
        <f t="shared" si="506"/>
        <v>1.168816601233877</v>
      </c>
      <c r="AH1701" s="14">
        <f t="shared" si="507"/>
        <v>20119.370508112577</v>
      </c>
      <c r="AI1701">
        <f t="shared" si="508"/>
        <v>22201.804684575407</v>
      </c>
      <c r="AJ1701" s="14">
        <f t="shared" si="509"/>
        <v>2082.4341764628298</v>
      </c>
      <c r="AK1701" s="14">
        <f t="shared" si="514"/>
        <v>337864.27752169006</v>
      </c>
      <c r="AL1701">
        <f t="shared" si="510"/>
        <v>1.1035039429102986</v>
      </c>
      <c r="AM1701">
        <f t="shared" si="516"/>
        <v>52.321910708669485</v>
      </c>
      <c r="AN1701" s="15">
        <f t="shared" si="511"/>
        <v>1</v>
      </c>
    </row>
    <row r="1702" spans="1:40" x14ac:dyDescent="0.25">
      <c r="A1702" s="2">
        <v>42100</v>
      </c>
      <c r="B1702" s="2">
        <v>42124</v>
      </c>
      <c r="C1702" t="s">
        <v>15</v>
      </c>
      <c r="D1702">
        <v>8500</v>
      </c>
      <c r="E1702">
        <v>64.599999999999994</v>
      </c>
      <c r="F1702">
        <v>82.2</v>
      </c>
      <c r="G1702">
        <v>53.55</v>
      </c>
      <c r="H1702">
        <v>55.75</v>
      </c>
      <c r="I1702" t="s">
        <v>16</v>
      </c>
      <c r="J1702">
        <v>209.4</v>
      </c>
      <c r="K1702">
        <v>246.45</v>
      </c>
      <c r="L1702">
        <v>184.75</v>
      </c>
      <c r="M1702">
        <v>241.2</v>
      </c>
      <c r="N1702">
        <v>8659.9</v>
      </c>
      <c r="O1702">
        <v>291.60000000000002</v>
      </c>
      <c r="P1702">
        <f>VLOOKUP($A1702,Sheet2!$A:$E,2,0)</f>
        <v>8615.7999999999993</v>
      </c>
      <c r="Q1702">
        <f>VLOOKUP($A1702,Sheet2!$A:$E,3,0)</f>
        <v>8667.5499999999993</v>
      </c>
      <c r="R1702">
        <f>VLOOKUP($A1702,Sheet2!$A:$E,4,0)</f>
        <v>8573.75</v>
      </c>
      <c r="S1702">
        <f>VLOOKUP($A1702,Sheet2!$A:$E,5,0)</f>
        <v>8659.9</v>
      </c>
      <c r="T1702">
        <f t="shared" si="498"/>
        <v>78.900000000001455</v>
      </c>
      <c r="U1702">
        <f t="shared" si="499"/>
        <v>82.2</v>
      </c>
      <c r="V1702">
        <f t="shared" si="500"/>
        <v>184.75</v>
      </c>
      <c r="W1702">
        <f t="shared" si="501"/>
        <v>221.09999999999854</v>
      </c>
      <c r="X1702" s="5">
        <f t="shared" si="502"/>
        <v>274</v>
      </c>
      <c r="Y1702">
        <f t="shared" si="503"/>
        <v>325.35000000000144</v>
      </c>
      <c r="Z1702">
        <f t="shared" si="504"/>
        <v>266.95</v>
      </c>
      <c r="AA1702">
        <f t="shared" si="505"/>
        <v>296.95</v>
      </c>
      <c r="AB1702">
        <f>IF(Z1702/X1702&lt;'model parameter'!$B$2,'model parameter'!$B$2,IF(Y1702/X1702&gt;'model parameter'!$B$1,'model parameter'!$B$1,AA1702/X1702))</f>
        <v>1.1100000000000001</v>
      </c>
      <c r="AC1702">
        <f t="shared" si="515"/>
        <v>22724520.752654091</v>
      </c>
      <c r="AD1702">
        <f t="shared" si="513"/>
        <v>31.605313714255967</v>
      </c>
      <c r="AF1702">
        <f t="shared" si="512"/>
        <v>0.97427007299270074</v>
      </c>
      <c r="AG1702">
        <f t="shared" si="506"/>
        <v>1.1874087591240929</v>
      </c>
      <c r="AH1702" s="14">
        <f t="shared" si="507"/>
        <v>20610.949160739001</v>
      </c>
      <c r="AI1702">
        <f t="shared" si="508"/>
        <v>22746.695222996681</v>
      </c>
      <c r="AJ1702" s="14">
        <f t="shared" si="509"/>
        <v>2135.74606225768</v>
      </c>
      <c r="AK1702" s="14">
        <f t="shared" si="514"/>
        <v>340000.02358394774</v>
      </c>
      <c r="AL1702">
        <f t="shared" si="510"/>
        <v>1.1036219169530523</v>
      </c>
      <c r="AM1702">
        <f t="shared" si="516"/>
        <v>57.743607394948256</v>
      </c>
      <c r="AN1702" s="15">
        <f t="shared" si="511"/>
        <v>0</v>
      </c>
    </row>
    <row r="1703" spans="1:40" x14ac:dyDescent="0.25">
      <c r="A1703" s="2">
        <v>42101</v>
      </c>
      <c r="B1703" s="2">
        <v>42124</v>
      </c>
      <c r="C1703" t="s">
        <v>15</v>
      </c>
      <c r="D1703">
        <v>8500</v>
      </c>
      <c r="E1703">
        <v>53.7</v>
      </c>
      <c r="F1703">
        <v>75</v>
      </c>
      <c r="G1703">
        <v>43.1</v>
      </c>
      <c r="H1703">
        <v>49</v>
      </c>
      <c r="I1703" t="s">
        <v>16</v>
      </c>
      <c r="J1703">
        <v>255.15</v>
      </c>
      <c r="K1703">
        <v>271.95</v>
      </c>
      <c r="L1703">
        <v>188</v>
      </c>
      <c r="M1703">
        <v>250.15</v>
      </c>
      <c r="N1703">
        <v>8660.2999999999993</v>
      </c>
      <c r="O1703">
        <v>291.60000000000002</v>
      </c>
      <c r="P1703">
        <f>VLOOKUP($A1703,Sheet2!$A:$E,2,0)</f>
        <v>8684.4500000000007</v>
      </c>
      <c r="Q1703">
        <f>VLOOKUP($A1703,Sheet2!$A:$E,3,0)</f>
        <v>8693.6</v>
      </c>
      <c r="R1703">
        <f>VLOOKUP($A1703,Sheet2!$A:$E,4,0)</f>
        <v>8586.85</v>
      </c>
      <c r="S1703">
        <f>VLOOKUP($A1703,Sheet2!$A:$E,5,0)</f>
        <v>8660.2999999999993</v>
      </c>
      <c r="T1703">
        <f t="shared" si="498"/>
        <v>78.350000000000364</v>
      </c>
      <c r="U1703">
        <f t="shared" si="499"/>
        <v>75</v>
      </c>
      <c r="V1703">
        <f t="shared" si="500"/>
        <v>188</v>
      </c>
      <c r="W1703">
        <f t="shared" si="501"/>
        <v>236.70000000000073</v>
      </c>
      <c r="X1703" s="5">
        <f t="shared" si="502"/>
        <v>308.85000000000002</v>
      </c>
      <c r="Y1703">
        <f t="shared" si="503"/>
        <v>350.30000000000035</v>
      </c>
      <c r="Z1703">
        <f t="shared" si="504"/>
        <v>263</v>
      </c>
      <c r="AA1703">
        <f t="shared" si="505"/>
        <v>299.14999999999998</v>
      </c>
      <c r="AB1703">
        <f>IF(Z1703/X1703&lt;'model parameter'!$B$2,'model parameter'!$B$2,IF(Y1703/X1703&gt;'model parameter'!$B$1,'model parameter'!$B$1,AA1703/X1703))</f>
        <v>1.1100000000000001</v>
      </c>
      <c r="AC1703">
        <f t="shared" si="515"/>
        <v>25224218.035446044</v>
      </c>
      <c r="AD1703">
        <f t="shared" si="513"/>
        <v>31.715313714255966</v>
      </c>
      <c r="AF1703">
        <f t="shared" si="512"/>
        <v>0.85154605795693694</v>
      </c>
      <c r="AG1703">
        <f t="shared" si="506"/>
        <v>1.1342075441152675</v>
      </c>
      <c r="AH1703" s="14">
        <f t="shared" si="507"/>
        <v>23226.447793415475</v>
      </c>
      <c r="AI1703">
        <f t="shared" si="508"/>
        <v>25645.845644978559</v>
      </c>
      <c r="AJ1703" s="14">
        <f t="shared" si="509"/>
        <v>2419.3978515630843</v>
      </c>
      <c r="AK1703" s="14">
        <f t="shared" si="514"/>
        <v>342419.4214355108</v>
      </c>
      <c r="AL1703">
        <f t="shared" si="510"/>
        <v>1.104165642248961</v>
      </c>
      <c r="AM1703">
        <f t="shared" si="516"/>
        <v>63.758507345014891</v>
      </c>
      <c r="AN1703" s="15">
        <f t="shared" si="511"/>
        <v>1</v>
      </c>
    </row>
    <row r="1704" spans="1:40" x14ac:dyDescent="0.25">
      <c r="A1704" s="2">
        <v>42102</v>
      </c>
      <c r="B1704" s="2">
        <v>42124</v>
      </c>
      <c r="C1704" t="s">
        <v>15</v>
      </c>
      <c r="D1704">
        <v>8500</v>
      </c>
      <c r="E1704">
        <v>40</v>
      </c>
      <c r="F1704">
        <v>49.45</v>
      </c>
      <c r="G1704">
        <v>35</v>
      </c>
      <c r="H1704">
        <v>37.85</v>
      </c>
      <c r="I1704" t="s">
        <v>16</v>
      </c>
      <c r="J1704">
        <v>271.39999999999998</v>
      </c>
      <c r="K1704">
        <v>307.2</v>
      </c>
      <c r="L1704">
        <v>260.75</v>
      </c>
      <c r="M1704">
        <v>293.64999999999998</v>
      </c>
      <c r="N1704">
        <v>8714.4</v>
      </c>
      <c r="O1704">
        <v>291.60000000000002</v>
      </c>
      <c r="P1704">
        <f>VLOOKUP($A1704,Sheet2!$A:$E,2,0)</f>
        <v>8698.9500000000007</v>
      </c>
      <c r="Q1704">
        <f>VLOOKUP($A1704,Sheet2!$A:$E,3,0)</f>
        <v>8730.5</v>
      </c>
      <c r="R1704">
        <f>VLOOKUP($A1704,Sheet2!$A:$E,4,0)</f>
        <v>8679.7999999999993</v>
      </c>
      <c r="S1704">
        <f>VLOOKUP($A1704,Sheet2!$A:$E,5,0)</f>
        <v>8714.4</v>
      </c>
      <c r="T1704">
        <f t="shared" si="498"/>
        <v>76.700000000000728</v>
      </c>
      <c r="U1704">
        <f t="shared" si="499"/>
        <v>49.45</v>
      </c>
      <c r="V1704">
        <f t="shared" si="500"/>
        <v>260.75</v>
      </c>
      <c r="W1704">
        <f t="shared" si="501"/>
        <v>265.5</v>
      </c>
      <c r="X1704" s="5">
        <f t="shared" si="502"/>
        <v>311.39999999999998</v>
      </c>
      <c r="Y1704">
        <f t="shared" si="503"/>
        <v>383.90000000000072</v>
      </c>
      <c r="Z1704">
        <f t="shared" si="504"/>
        <v>300.5</v>
      </c>
      <c r="AA1704">
        <f t="shared" si="505"/>
        <v>331.5</v>
      </c>
      <c r="AB1704">
        <f>IF(Z1704/X1704&lt;'model parameter'!$B$2,'model parameter'!$B$2,IF(Y1704/X1704&gt;'model parameter'!$B$1,'model parameter'!$B$1,AA1704/X1704))</f>
        <v>1.1100000000000001</v>
      </c>
      <c r="AC1704">
        <f t="shared" si="515"/>
        <v>27998882.019345112</v>
      </c>
      <c r="AD1704">
        <f t="shared" si="513"/>
        <v>31.825313714255966</v>
      </c>
      <c r="AF1704">
        <f t="shared" si="512"/>
        <v>0.96499678869621075</v>
      </c>
      <c r="AG1704">
        <f t="shared" si="506"/>
        <v>1.2328195247270415</v>
      </c>
      <c r="AH1704" s="14">
        <f t="shared" si="507"/>
        <v>23417.825742147896</v>
      </c>
      <c r="AI1704">
        <f t="shared" si="508"/>
        <v>25857.978602684547</v>
      </c>
      <c r="AJ1704" s="14">
        <f t="shared" si="509"/>
        <v>2440.1528605366511</v>
      </c>
      <c r="AK1704" s="14">
        <f t="shared" si="514"/>
        <v>344859.57429604745</v>
      </c>
      <c r="AL1704">
        <f t="shared" si="510"/>
        <v>1.1042006583960873</v>
      </c>
      <c r="AM1704">
        <f t="shared" si="516"/>
        <v>70.402185788717205</v>
      </c>
      <c r="AN1704" s="15">
        <f t="shared" si="511"/>
        <v>0</v>
      </c>
    </row>
    <row r="1705" spans="1:40" x14ac:dyDescent="0.25">
      <c r="A1705" s="2">
        <v>42103</v>
      </c>
      <c r="B1705" s="2">
        <v>42124</v>
      </c>
      <c r="C1705" t="s">
        <v>15</v>
      </c>
      <c r="D1705">
        <v>8500</v>
      </c>
      <c r="E1705">
        <v>30.25</v>
      </c>
      <c r="F1705">
        <v>48.6</v>
      </c>
      <c r="G1705">
        <v>28.7</v>
      </c>
      <c r="H1705">
        <v>29.95</v>
      </c>
      <c r="I1705" t="s">
        <v>16</v>
      </c>
      <c r="J1705">
        <v>323</v>
      </c>
      <c r="K1705">
        <v>342.75</v>
      </c>
      <c r="L1705">
        <v>260</v>
      </c>
      <c r="M1705">
        <v>335.85</v>
      </c>
      <c r="N1705">
        <v>8778.2999999999993</v>
      </c>
      <c r="O1705">
        <v>291.60000000000002</v>
      </c>
      <c r="P1705">
        <f>VLOOKUP($A1705,Sheet2!$A:$E,2,0)</f>
        <v>8756.2000000000007</v>
      </c>
      <c r="Q1705">
        <f>VLOOKUP($A1705,Sheet2!$A:$E,3,0)</f>
        <v>8785.5</v>
      </c>
      <c r="R1705">
        <f>VLOOKUP($A1705,Sheet2!$A:$E,4,0)</f>
        <v>8682.4500000000007</v>
      </c>
      <c r="S1705">
        <f>VLOOKUP($A1705,Sheet2!$A:$E,5,0)</f>
        <v>8778.2999999999993</v>
      </c>
      <c r="T1705">
        <f t="shared" si="498"/>
        <v>57.25</v>
      </c>
      <c r="U1705">
        <f t="shared" si="499"/>
        <v>48.6</v>
      </c>
      <c r="V1705">
        <f t="shared" si="500"/>
        <v>260</v>
      </c>
      <c r="W1705">
        <f t="shared" si="501"/>
        <v>314.20000000000073</v>
      </c>
      <c r="X1705" s="5">
        <f t="shared" si="502"/>
        <v>353.25</v>
      </c>
      <c r="Y1705">
        <f t="shared" si="503"/>
        <v>400</v>
      </c>
      <c r="Z1705">
        <f t="shared" si="504"/>
        <v>308.60000000000002</v>
      </c>
      <c r="AA1705">
        <f t="shared" si="505"/>
        <v>365.8</v>
      </c>
      <c r="AB1705">
        <f>IF(Z1705/X1705&lt;'model parameter'!$B$2,'model parameter'!$B$2,IF(Y1705/X1705&gt;'model parameter'!$B$1,'model parameter'!$B$1,AA1705/X1705))</f>
        <v>1.1100000000000001</v>
      </c>
      <c r="AC1705">
        <f t="shared" si="515"/>
        <v>31078759.041473076</v>
      </c>
      <c r="AD1705">
        <f t="shared" si="513"/>
        <v>31.935313714255965</v>
      </c>
      <c r="AF1705">
        <f t="shared" si="512"/>
        <v>0.8736022646850673</v>
      </c>
      <c r="AG1705">
        <f t="shared" si="506"/>
        <v>1.132342533616419</v>
      </c>
      <c r="AH1705" s="14">
        <f t="shared" si="507"/>
        <v>26558.675606638873</v>
      </c>
      <c r="AI1705">
        <f t="shared" si="508"/>
        <v>29339.454790918164</v>
      </c>
      <c r="AJ1705" s="14">
        <f t="shared" si="509"/>
        <v>2780.7791842792903</v>
      </c>
      <c r="AK1705" s="14">
        <f t="shared" si="514"/>
        <v>347640.35348032671</v>
      </c>
      <c r="AL1705">
        <f t="shared" si="510"/>
        <v>1.1047032324000441</v>
      </c>
      <c r="AM1705">
        <f t="shared" si="516"/>
        <v>77.773522208824346</v>
      </c>
      <c r="AN1705" s="15">
        <f t="shared" si="511"/>
        <v>1</v>
      </c>
    </row>
    <row r="1706" spans="1:40" x14ac:dyDescent="0.25">
      <c r="A1706" s="2">
        <v>42104</v>
      </c>
      <c r="B1706" s="2">
        <v>42124</v>
      </c>
      <c r="C1706" t="s">
        <v>15</v>
      </c>
      <c r="D1706">
        <v>8500</v>
      </c>
      <c r="E1706">
        <v>29.8</v>
      </c>
      <c r="F1706">
        <v>35.35</v>
      </c>
      <c r="G1706">
        <v>25</v>
      </c>
      <c r="H1706">
        <v>27.4</v>
      </c>
      <c r="I1706" t="s">
        <v>16</v>
      </c>
      <c r="J1706">
        <v>326</v>
      </c>
      <c r="K1706">
        <v>340</v>
      </c>
      <c r="L1706">
        <v>298.05</v>
      </c>
      <c r="M1706">
        <v>333.3</v>
      </c>
      <c r="N1706">
        <v>8780.35</v>
      </c>
      <c r="O1706">
        <v>291.60000000000002</v>
      </c>
      <c r="P1706">
        <f>VLOOKUP($A1706,Sheet2!$A:$E,2,0)</f>
        <v>8774.35</v>
      </c>
      <c r="Q1706">
        <f>VLOOKUP($A1706,Sheet2!$A:$E,3,0)</f>
        <v>8787.4</v>
      </c>
      <c r="R1706">
        <f>VLOOKUP($A1706,Sheet2!$A:$E,4,0)</f>
        <v>8733.6</v>
      </c>
      <c r="S1706">
        <f>VLOOKUP($A1706,Sheet2!$A:$E,5,0)</f>
        <v>8780.35</v>
      </c>
      <c r="T1706">
        <f t="shared" si="498"/>
        <v>52.600000000000364</v>
      </c>
      <c r="U1706">
        <f t="shared" si="499"/>
        <v>35.35</v>
      </c>
      <c r="V1706">
        <f t="shared" si="500"/>
        <v>298.05</v>
      </c>
      <c r="W1706">
        <f t="shared" si="501"/>
        <v>312.39999999999964</v>
      </c>
      <c r="X1706" s="5">
        <f t="shared" si="502"/>
        <v>355.8</v>
      </c>
      <c r="Y1706">
        <f t="shared" si="503"/>
        <v>392.60000000000036</v>
      </c>
      <c r="Z1706">
        <f t="shared" si="504"/>
        <v>333.40000000000003</v>
      </c>
      <c r="AA1706">
        <f t="shared" si="505"/>
        <v>360.7</v>
      </c>
      <c r="AB1706">
        <f>IF(Z1706/X1706&lt;'model parameter'!$B$2,'model parameter'!$B$2,IF(Y1706/X1706&gt;'model parameter'!$B$1,'model parameter'!$B$1,AA1706/X1706))</f>
        <v>1.0137717818999437</v>
      </c>
      <c r="AC1706">
        <f t="shared" si="515"/>
        <v>31506768.932713144</v>
      </c>
      <c r="AD1706">
        <f t="shared" si="513"/>
        <v>31.949085496155909</v>
      </c>
      <c r="AF1706">
        <f t="shared" si="512"/>
        <v>0.93704328274311421</v>
      </c>
      <c r="AG1706">
        <f t="shared" si="506"/>
        <v>1.1034288926363136</v>
      </c>
      <c r="AH1706" s="14">
        <f t="shared" si="507"/>
        <v>26750.053555371298</v>
      </c>
      <c r="AI1706">
        <f t="shared" si="508"/>
        <v>26985.607107063399</v>
      </c>
      <c r="AJ1706" s="14">
        <f t="shared" si="509"/>
        <v>235.55355169210088</v>
      </c>
      <c r="AK1706" s="14">
        <f t="shared" si="514"/>
        <v>347875.90703201882</v>
      </c>
      <c r="AL1706">
        <f t="shared" si="510"/>
        <v>1.0088057226204994</v>
      </c>
      <c r="AM1706">
        <f t="shared" si="516"/>
        <v>78.458374272614506</v>
      </c>
      <c r="AN1706" s="15">
        <f t="shared" si="511"/>
        <v>0</v>
      </c>
    </row>
    <row r="1707" spans="1:40" x14ac:dyDescent="0.25">
      <c r="A1707" s="2">
        <v>42107</v>
      </c>
      <c r="B1707" s="2">
        <v>42124</v>
      </c>
      <c r="C1707" t="s">
        <v>15</v>
      </c>
      <c r="D1707">
        <v>8500</v>
      </c>
      <c r="E1707">
        <v>27</v>
      </c>
      <c r="F1707">
        <v>30.45</v>
      </c>
      <c r="G1707">
        <v>18.95</v>
      </c>
      <c r="H1707">
        <v>19.899999999999999</v>
      </c>
      <c r="I1707" t="s">
        <v>16</v>
      </c>
      <c r="J1707">
        <v>330.95</v>
      </c>
      <c r="K1707">
        <v>385.8</v>
      </c>
      <c r="L1707">
        <v>313.55</v>
      </c>
      <c r="M1707">
        <v>371.05</v>
      </c>
      <c r="N1707">
        <v>8834</v>
      </c>
      <c r="O1707">
        <v>291.60000000000002</v>
      </c>
      <c r="P1707">
        <f>VLOOKUP($A1707,Sheet2!$A:$E,2,0)</f>
        <v>8801.75</v>
      </c>
      <c r="Q1707">
        <f>VLOOKUP($A1707,Sheet2!$A:$E,3,0)</f>
        <v>8841.65</v>
      </c>
      <c r="R1707">
        <f>VLOOKUP($A1707,Sheet2!$A:$E,4,0)</f>
        <v>8762.1</v>
      </c>
      <c r="S1707">
        <f>VLOOKUP($A1707,Sheet2!$A:$E,5,0)</f>
        <v>8834</v>
      </c>
      <c r="T1707">
        <f t="shared" si="498"/>
        <v>44.149999999999636</v>
      </c>
      <c r="U1707">
        <f t="shared" si="499"/>
        <v>30.45</v>
      </c>
      <c r="V1707">
        <f t="shared" si="500"/>
        <v>313.55</v>
      </c>
      <c r="W1707">
        <f t="shared" si="501"/>
        <v>360.60000000000036</v>
      </c>
      <c r="X1707" s="5">
        <f t="shared" si="502"/>
        <v>357.95</v>
      </c>
      <c r="Y1707">
        <f t="shared" si="503"/>
        <v>429.94999999999965</v>
      </c>
      <c r="Z1707">
        <f t="shared" si="504"/>
        <v>344</v>
      </c>
      <c r="AA1707">
        <f t="shared" si="505"/>
        <v>390.95</v>
      </c>
      <c r="AB1707">
        <f>IF(Z1707/X1707&lt;'model parameter'!$B$2,'model parameter'!$B$2,IF(Y1707/X1707&gt;'model parameter'!$B$1,'model parameter'!$B$1,AA1707/X1707))</f>
        <v>1.1100000000000001</v>
      </c>
      <c r="AC1707">
        <f t="shared" si="515"/>
        <v>34972513.515311591</v>
      </c>
      <c r="AD1707">
        <f t="shared" si="513"/>
        <v>32.059085496155909</v>
      </c>
      <c r="AF1707">
        <f t="shared" si="512"/>
        <v>0.96102807654700384</v>
      </c>
      <c r="AG1707">
        <f t="shared" si="506"/>
        <v>1.2011454113703022</v>
      </c>
      <c r="AH1707" s="14">
        <f t="shared" si="507"/>
        <v>26911.411433714326</v>
      </c>
      <c r="AI1707">
        <f t="shared" si="508"/>
        <v>29730.444948258621</v>
      </c>
      <c r="AJ1707" s="14">
        <f t="shared" si="509"/>
        <v>2819.033514544295</v>
      </c>
      <c r="AK1707" s="14">
        <f t="shared" si="514"/>
        <v>350694.94054656313</v>
      </c>
      <c r="AL1707">
        <f t="shared" si="510"/>
        <v>1.104752347214782</v>
      </c>
      <c r="AM1707">
        <f t="shared" si="516"/>
        <v>86.67707313632674</v>
      </c>
      <c r="AN1707" s="15">
        <f t="shared" si="511"/>
        <v>0</v>
      </c>
    </row>
    <row r="1708" spans="1:40" x14ac:dyDescent="0.25">
      <c r="A1708" s="2">
        <v>42109</v>
      </c>
      <c r="B1708" s="2">
        <v>42124</v>
      </c>
      <c r="C1708" t="s">
        <v>15</v>
      </c>
      <c r="D1708">
        <v>8500</v>
      </c>
      <c r="E1708">
        <v>19.2</v>
      </c>
      <c r="F1708">
        <v>28.9</v>
      </c>
      <c r="G1708">
        <v>14.45</v>
      </c>
      <c r="H1708">
        <v>24.7</v>
      </c>
      <c r="I1708" t="s">
        <v>16</v>
      </c>
      <c r="J1708">
        <v>373.9</v>
      </c>
      <c r="K1708">
        <v>382</v>
      </c>
      <c r="L1708">
        <v>281</v>
      </c>
      <c r="M1708">
        <v>306.39999999999998</v>
      </c>
      <c r="N1708">
        <v>8750.2000000000007</v>
      </c>
      <c r="O1708">
        <v>291.60000000000002</v>
      </c>
      <c r="P1708">
        <f>VLOOKUP($A1708,Sheet2!$A:$E,2,0)</f>
        <v>8844.75</v>
      </c>
      <c r="Q1708">
        <f>VLOOKUP($A1708,Sheet2!$A:$E,3,0)</f>
        <v>8844.7999999999993</v>
      </c>
      <c r="R1708">
        <f>VLOOKUP($A1708,Sheet2!$A:$E,4,0)</f>
        <v>8722.4</v>
      </c>
      <c r="S1708">
        <f>VLOOKUP($A1708,Sheet2!$A:$E,5,0)</f>
        <v>8750.2000000000007</v>
      </c>
      <c r="T1708">
        <f t="shared" si="498"/>
        <v>37.200000000000728</v>
      </c>
      <c r="U1708">
        <f t="shared" si="499"/>
        <v>28.9</v>
      </c>
      <c r="V1708">
        <f t="shared" si="500"/>
        <v>281</v>
      </c>
      <c r="W1708">
        <f t="shared" si="501"/>
        <v>359.25</v>
      </c>
      <c r="X1708" s="5">
        <f t="shared" si="502"/>
        <v>393.09999999999997</v>
      </c>
      <c r="Y1708">
        <f t="shared" si="503"/>
        <v>419.20000000000073</v>
      </c>
      <c r="Z1708">
        <f t="shared" si="504"/>
        <v>309.89999999999998</v>
      </c>
      <c r="AA1708">
        <f t="shared" si="505"/>
        <v>331.09999999999997</v>
      </c>
      <c r="AB1708">
        <f>IF(Z1708/X1708&lt;'model parameter'!$B$2,'model parameter'!$B$2,IF(Y1708/X1708&gt;'model parameter'!$B$1,'model parameter'!$B$1,AA1708/X1708))</f>
        <v>0.84227931823963365</v>
      </c>
      <c r="AC1708">
        <f t="shared" si="515"/>
        <v>29456624.84080302</v>
      </c>
      <c r="AD1708">
        <f t="shared" si="513"/>
        <v>31.901364814395542</v>
      </c>
      <c r="AF1708">
        <f t="shared" si="512"/>
        <v>0.78834902060544387</v>
      </c>
      <c r="AG1708">
        <f t="shared" si="506"/>
        <v>1.0663953192571884</v>
      </c>
      <c r="AH1708" s="14">
        <f t="shared" si="507"/>
        <v>29549.425119182844</v>
      </c>
      <c r="AI1708">
        <f t="shared" si="508"/>
        <v>24767.223235628197</v>
      </c>
      <c r="AJ1708" s="14">
        <f t="shared" si="509"/>
        <v>-4782.2018835546478</v>
      </c>
      <c r="AK1708" s="14">
        <f t="shared" si="514"/>
        <v>345912.73866300849</v>
      </c>
      <c r="AL1708">
        <f t="shared" si="510"/>
        <v>0.83816260843429591</v>
      </c>
      <c r="AM1708">
        <f t="shared" si="516"/>
        <v>72.649481711393861</v>
      </c>
      <c r="AN1708" s="15">
        <f t="shared" si="511"/>
        <v>0</v>
      </c>
    </row>
    <row r="1709" spans="1:40" x14ac:dyDescent="0.25">
      <c r="A1709" s="2">
        <v>42110</v>
      </c>
      <c r="B1709" s="2">
        <v>42124</v>
      </c>
      <c r="C1709" t="s">
        <v>15</v>
      </c>
      <c r="D1709">
        <v>8500</v>
      </c>
      <c r="E1709">
        <v>24.75</v>
      </c>
      <c r="F1709">
        <v>45.5</v>
      </c>
      <c r="G1709">
        <v>21.8</v>
      </c>
      <c r="H1709">
        <v>32.1</v>
      </c>
      <c r="I1709" t="s">
        <v>16</v>
      </c>
      <c r="J1709">
        <v>302.45</v>
      </c>
      <c r="K1709">
        <v>302.45</v>
      </c>
      <c r="L1709">
        <v>214.85</v>
      </c>
      <c r="M1709">
        <v>255.8</v>
      </c>
      <c r="N1709">
        <v>8706.7000000000007</v>
      </c>
      <c r="O1709">
        <v>291.60000000000002</v>
      </c>
      <c r="P1709">
        <f>VLOOKUP($A1709,Sheet2!$A:$E,2,0)</f>
        <v>8757.0499999999993</v>
      </c>
      <c r="Q1709">
        <f>VLOOKUP($A1709,Sheet2!$A:$E,3,0)</f>
        <v>8760</v>
      </c>
      <c r="R1709">
        <f>VLOOKUP($A1709,Sheet2!$A:$E,4,0)</f>
        <v>8645.65</v>
      </c>
      <c r="S1709">
        <f>VLOOKUP($A1709,Sheet2!$A:$E,5,0)</f>
        <v>8706.7000000000007</v>
      </c>
      <c r="T1709">
        <f t="shared" si="498"/>
        <v>42.450000000000728</v>
      </c>
      <c r="U1709">
        <f t="shared" si="499"/>
        <v>45.5</v>
      </c>
      <c r="V1709">
        <f t="shared" si="500"/>
        <v>214.85</v>
      </c>
      <c r="W1709">
        <f t="shared" si="501"/>
        <v>281.79999999999927</v>
      </c>
      <c r="X1709" s="5">
        <f t="shared" si="502"/>
        <v>327.2</v>
      </c>
      <c r="Y1709">
        <f t="shared" si="503"/>
        <v>344.90000000000072</v>
      </c>
      <c r="Z1709">
        <f t="shared" si="504"/>
        <v>260.35000000000002</v>
      </c>
      <c r="AA1709">
        <f t="shared" si="505"/>
        <v>287.90000000000003</v>
      </c>
      <c r="AB1709">
        <f>IF(Z1709/X1709&lt;'model parameter'!$B$2,'model parameter'!$B$2,IF(Y1709/X1709&gt;'model parameter'!$B$1,'model parameter'!$B$1,AA1709/X1709))</f>
        <v>0.87988997555012238</v>
      </c>
      <c r="AC1709">
        <f t="shared" si="515"/>
        <v>25918588.910963297</v>
      </c>
      <c r="AD1709">
        <f t="shared" si="513"/>
        <v>31.781254789945663</v>
      </c>
      <c r="AF1709">
        <f t="shared" si="512"/>
        <v>0.79569070904645489</v>
      </c>
      <c r="AG1709">
        <f t="shared" si="506"/>
        <v>1.0540953545232297</v>
      </c>
      <c r="AH1709" s="14">
        <f t="shared" si="507"/>
        <v>24603.618522529196</v>
      </c>
      <c r="AI1709">
        <f t="shared" si="508"/>
        <v>21529.581909749802</v>
      </c>
      <c r="AJ1709" s="14">
        <f t="shared" si="509"/>
        <v>-3074.0366127793932</v>
      </c>
      <c r="AK1709" s="14">
        <f t="shared" si="514"/>
        <v>342838.70205022913</v>
      </c>
      <c r="AL1709">
        <f t="shared" si="510"/>
        <v>0.87505754041973383</v>
      </c>
      <c r="AM1709">
        <f t="shared" si="516"/>
        <v>63.57247677914075</v>
      </c>
      <c r="AN1709" s="15">
        <f t="shared" si="511"/>
        <v>0</v>
      </c>
    </row>
    <row r="1710" spans="1:40" x14ac:dyDescent="0.25">
      <c r="A1710" s="2">
        <v>42111</v>
      </c>
      <c r="B1710" s="2">
        <v>42124</v>
      </c>
      <c r="C1710" t="s">
        <v>15</v>
      </c>
      <c r="D1710">
        <v>8500</v>
      </c>
      <c r="E1710">
        <v>34.6</v>
      </c>
      <c r="F1710">
        <v>51.35</v>
      </c>
      <c r="G1710">
        <v>31.5</v>
      </c>
      <c r="H1710">
        <v>48.2</v>
      </c>
      <c r="I1710" t="s">
        <v>16</v>
      </c>
      <c r="J1710">
        <v>236.85</v>
      </c>
      <c r="K1710">
        <v>252.8</v>
      </c>
      <c r="L1710">
        <v>178</v>
      </c>
      <c r="M1710">
        <v>184.45</v>
      </c>
      <c r="N1710">
        <v>8606</v>
      </c>
      <c r="O1710">
        <v>291.60000000000002</v>
      </c>
      <c r="P1710">
        <f>VLOOKUP($A1710,Sheet2!$A:$E,2,0)</f>
        <v>8698.0499999999993</v>
      </c>
      <c r="Q1710">
        <f>VLOOKUP($A1710,Sheet2!$A:$E,3,0)</f>
        <v>8699.85</v>
      </c>
      <c r="R1710">
        <f>VLOOKUP($A1710,Sheet2!$A:$E,4,0)</f>
        <v>8596.7000000000007</v>
      </c>
      <c r="S1710">
        <f>VLOOKUP($A1710,Sheet2!$A:$E,5,0)</f>
        <v>8606</v>
      </c>
      <c r="T1710">
        <f t="shared" si="498"/>
        <v>52.949999999998909</v>
      </c>
      <c r="U1710">
        <f t="shared" si="499"/>
        <v>51.35</v>
      </c>
      <c r="V1710">
        <f t="shared" si="500"/>
        <v>178</v>
      </c>
      <c r="W1710">
        <f t="shared" si="501"/>
        <v>231.35000000000036</v>
      </c>
      <c r="X1710" s="5">
        <f t="shared" si="502"/>
        <v>271.45</v>
      </c>
      <c r="Y1710">
        <f t="shared" si="503"/>
        <v>305.74999999999892</v>
      </c>
      <c r="Z1710">
        <f t="shared" si="504"/>
        <v>229.35</v>
      </c>
      <c r="AA1710">
        <f t="shared" si="505"/>
        <v>232.64999999999998</v>
      </c>
      <c r="AB1710">
        <f>IF(Z1710/X1710&lt;'model parameter'!$B$2,'model parameter'!$B$2,IF(Y1710/X1710&gt;'model parameter'!$B$1,'model parameter'!$B$1,AA1710/X1710))</f>
        <v>1.1100000000000001</v>
      </c>
      <c r="AC1710">
        <f t="shared" si="515"/>
        <v>28769633.691169262</v>
      </c>
      <c r="AD1710">
        <f t="shared" si="513"/>
        <v>31.891254789945663</v>
      </c>
      <c r="AF1710">
        <f t="shared" si="512"/>
        <v>0.84490698102781359</v>
      </c>
      <c r="AG1710">
        <f t="shared" si="506"/>
        <v>1.1263584453858866</v>
      </c>
      <c r="AH1710" s="14">
        <f t="shared" si="507"/>
        <v>20419.571212006576</v>
      </c>
      <c r="AI1710">
        <f t="shared" si="508"/>
        <v>22534.56226529069</v>
      </c>
      <c r="AJ1710" s="14">
        <f t="shared" si="509"/>
        <v>2114.9910532841131</v>
      </c>
      <c r="AK1710" s="14">
        <f t="shared" si="514"/>
        <v>344953.69310351321</v>
      </c>
      <c r="AL1710">
        <f t="shared" si="510"/>
        <v>1.1035766633552282</v>
      </c>
      <c r="AM1710">
        <f t="shared" si="516"/>
        <v>70.157101805151868</v>
      </c>
      <c r="AN1710" s="15">
        <f t="shared" si="511"/>
        <v>1</v>
      </c>
    </row>
    <row r="1711" spans="1:40" x14ac:dyDescent="0.25">
      <c r="A1711" s="2">
        <v>42114</v>
      </c>
      <c r="B1711" s="2">
        <v>42124</v>
      </c>
      <c r="C1711" t="s">
        <v>15</v>
      </c>
      <c r="D1711">
        <v>8500</v>
      </c>
      <c r="E1711">
        <v>45</v>
      </c>
      <c r="F1711">
        <v>123</v>
      </c>
      <c r="G1711">
        <v>45</v>
      </c>
      <c r="H1711">
        <v>106.5</v>
      </c>
      <c r="I1711" t="s">
        <v>16</v>
      </c>
      <c r="J1711">
        <v>173.5</v>
      </c>
      <c r="K1711">
        <v>179</v>
      </c>
      <c r="L1711">
        <v>67.650000000000006</v>
      </c>
      <c r="M1711">
        <v>75.5</v>
      </c>
      <c r="N1711">
        <v>8448.1</v>
      </c>
      <c r="O1711">
        <v>291.60000000000002</v>
      </c>
      <c r="P1711">
        <f>VLOOKUP($A1711,Sheet2!$A:$E,2,0)</f>
        <v>8618.7999999999993</v>
      </c>
      <c r="Q1711">
        <f>VLOOKUP($A1711,Sheet2!$A:$E,3,0)</f>
        <v>8619.9500000000007</v>
      </c>
      <c r="R1711">
        <f>VLOOKUP($A1711,Sheet2!$A:$E,4,0)</f>
        <v>8422.75</v>
      </c>
      <c r="S1711">
        <f>VLOOKUP($A1711,Sheet2!$A:$E,5,0)</f>
        <v>8448.1</v>
      </c>
      <c r="T1711">
        <f t="shared" si="498"/>
        <v>59.049999999999272</v>
      </c>
      <c r="U1711">
        <f t="shared" si="499"/>
        <v>123</v>
      </c>
      <c r="V1711">
        <f t="shared" si="500"/>
        <v>67.650000000000006</v>
      </c>
      <c r="W1711">
        <f t="shared" si="501"/>
        <v>164.95000000000073</v>
      </c>
      <c r="X1711" s="5">
        <f t="shared" si="502"/>
        <v>218.5</v>
      </c>
      <c r="Y1711">
        <f t="shared" si="503"/>
        <v>238.04999999999927</v>
      </c>
      <c r="Z1711">
        <f t="shared" si="504"/>
        <v>182</v>
      </c>
      <c r="AA1711">
        <f t="shared" si="505"/>
        <v>182</v>
      </c>
      <c r="AB1711">
        <f>IF(Z1711/X1711&lt;'model parameter'!$B$2,'model parameter'!$B$2,IF(Y1711/X1711&gt;'model parameter'!$B$1,'model parameter'!$B$1,AA1711/X1711))</f>
        <v>0.83295194508009152</v>
      </c>
      <c r="AC1711">
        <f t="shared" si="515"/>
        <v>23963722.342301171</v>
      </c>
      <c r="AD1711">
        <f t="shared" si="513"/>
        <v>31.724206735025753</v>
      </c>
      <c r="AF1711">
        <f t="shared" si="512"/>
        <v>0.83295194508009152</v>
      </c>
      <c r="AG1711">
        <f t="shared" si="506"/>
        <v>1.089473684210523</v>
      </c>
      <c r="AH1711" s="14">
        <f t="shared" si="507"/>
        <v>16445.664394209751</v>
      </c>
      <c r="AI1711">
        <f t="shared" si="508"/>
        <v>13592.863937283999</v>
      </c>
      <c r="AJ1711" s="14">
        <f t="shared" si="509"/>
        <v>-2852.8004569257519</v>
      </c>
      <c r="AK1711" s="14">
        <f t="shared" si="514"/>
        <v>342100.89264658745</v>
      </c>
      <c r="AL1711">
        <f t="shared" si="510"/>
        <v>0.82653176007105089</v>
      </c>
      <c r="AM1711">
        <f t="shared" si="516"/>
        <v>57.987072836496075</v>
      </c>
      <c r="AN1711" s="15">
        <f t="shared" si="511"/>
        <v>0</v>
      </c>
    </row>
    <row r="1712" spans="1:40" x14ac:dyDescent="0.25">
      <c r="A1712" s="2">
        <v>42115</v>
      </c>
      <c r="B1712" s="2">
        <v>42124</v>
      </c>
      <c r="C1712" t="s">
        <v>15</v>
      </c>
      <c r="D1712">
        <v>8500</v>
      </c>
      <c r="E1712">
        <v>120.05</v>
      </c>
      <c r="F1712">
        <v>161.4</v>
      </c>
      <c r="G1712">
        <v>88.3</v>
      </c>
      <c r="H1712">
        <v>145.30000000000001</v>
      </c>
      <c r="I1712" t="s">
        <v>16</v>
      </c>
      <c r="J1712">
        <v>67.150000000000006</v>
      </c>
      <c r="K1712">
        <v>89.5</v>
      </c>
      <c r="L1712">
        <v>37.450000000000003</v>
      </c>
      <c r="M1712">
        <v>45.8</v>
      </c>
      <c r="N1712">
        <v>8377.75</v>
      </c>
      <c r="O1712">
        <v>291.60000000000002</v>
      </c>
      <c r="P1712">
        <f>VLOOKUP($A1712,Sheet2!$A:$E,2,0)</f>
        <v>8416.1</v>
      </c>
      <c r="Q1712">
        <f>VLOOKUP($A1712,Sheet2!$A:$E,3,0)</f>
        <v>8469.35</v>
      </c>
      <c r="R1712">
        <f>VLOOKUP($A1712,Sheet2!$A:$E,4,0)</f>
        <v>8352.7000000000007</v>
      </c>
      <c r="S1712">
        <f>VLOOKUP($A1712,Sheet2!$A:$E,5,0)</f>
        <v>8377.75</v>
      </c>
      <c r="T1712">
        <f t="shared" si="498"/>
        <v>120.14999999999964</v>
      </c>
      <c r="U1712">
        <f t="shared" si="499"/>
        <v>161.4</v>
      </c>
      <c r="V1712">
        <f t="shared" si="500"/>
        <v>37.450000000000003</v>
      </c>
      <c r="W1712">
        <f t="shared" si="501"/>
        <v>57.649999999999636</v>
      </c>
      <c r="X1712" s="5">
        <f t="shared" si="502"/>
        <v>187.2</v>
      </c>
      <c r="Y1712">
        <f t="shared" si="503"/>
        <v>209.64999999999964</v>
      </c>
      <c r="Z1712">
        <f t="shared" si="504"/>
        <v>145.94999999999965</v>
      </c>
      <c r="AA1712">
        <f t="shared" si="505"/>
        <v>191.10000000000002</v>
      </c>
      <c r="AB1712">
        <f>IF(Z1712/X1712&lt;'model parameter'!$B$2,'model parameter'!$B$2,IF(Y1712/X1712&gt;'model parameter'!$B$1,'model parameter'!$B$1,AA1712/X1712))</f>
        <v>1.1100000000000001</v>
      </c>
      <c r="AC1712">
        <f t="shared" si="515"/>
        <v>26599731.799954303</v>
      </c>
      <c r="AD1712">
        <f t="shared" si="513"/>
        <v>31.834206735025752</v>
      </c>
      <c r="AF1712">
        <f t="shared" si="512"/>
        <v>0.77964743589743402</v>
      </c>
      <c r="AG1712">
        <f t="shared" si="506"/>
        <v>1.1199252136752118</v>
      </c>
      <c r="AH1712" s="14">
        <f t="shared" si="507"/>
        <v>14096.593886239199</v>
      </c>
      <c r="AI1712">
        <f t="shared" si="508"/>
        <v>15525.855721475102</v>
      </c>
      <c r="AJ1712" s="14">
        <f t="shared" si="509"/>
        <v>1429.2618352359023</v>
      </c>
      <c r="AK1712" s="14">
        <f t="shared" si="514"/>
        <v>343530.15448182338</v>
      </c>
      <c r="AL1712">
        <f t="shared" si="510"/>
        <v>1.101390580360772</v>
      </c>
      <c r="AM1712">
        <f t="shared" si="516"/>
        <v>63.866415804810771</v>
      </c>
      <c r="AN1712" s="15">
        <f t="shared" si="511"/>
        <v>1</v>
      </c>
    </row>
    <row r="1713" spans="1:40" x14ac:dyDescent="0.25">
      <c r="A1713" s="2">
        <v>42116</v>
      </c>
      <c r="B1713" s="2">
        <v>42124</v>
      </c>
      <c r="C1713" t="s">
        <v>15</v>
      </c>
      <c r="D1713">
        <v>8500</v>
      </c>
      <c r="E1713">
        <v>144.05000000000001</v>
      </c>
      <c r="F1713">
        <v>224.2</v>
      </c>
      <c r="G1713">
        <v>90.5</v>
      </c>
      <c r="H1713">
        <v>103.3</v>
      </c>
      <c r="I1713" t="s">
        <v>16</v>
      </c>
      <c r="J1713">
        <v>47.1</v>
      </c>
      <c r="K1713">
        <v>76.900000000000006</v>
      </c>
      <c r="L1713">
        <v>24.05</v>
      </c>
      <c r="M1713">
        <v>68.2</v>
      </c>
      <c r="N1713">
        <v>8429.7000000000007</v>
      </c>
      <c r="O1713">
        <v>291.60000000000002</v>
      </c>
      <c r="P1713">
        <f>VLOOKUP($A1713,Sheet2!$A:$E,2,0)</f>
        <v>8400.4</v>
      </c>
      <c r="Q1713">
        <f>VLOOKUP($A1713,Sheet2!$A:$E,3,0)</f>
        <v>8449.9500000000007</v>
      </c>
      <c r="R1713">
        <f>VLOOKUP($A1713,Sheet2!$A:$E,4,0)</f>
        <v>8284.7000000000007</v>
      </c>
      <c r="S1713">
        <f>VLOOKUP($A1713,Sheet2!$A:$E,5,0)</f>
        <v>8429.7000000000007</v>
      </c>
      <c r="T1713">
        <f t="shared" si="498"/>
        <v>126.94999999999891</v>
      </c>
      <c r="U1713">
        <f t="shared" si="499"/>
        <v>224.2</v>
      </c>
      <c r="V1713">
        <f t="shared" si="500"/>
        <v>24.05</v>
      </c>
      <c r="W1713">
        <f t="shared" si="501"/>
        <v>40.450000000000728</v>
      </c>
      <c r="X1713" s="5">
        <f t="shared" si="502"/>
        <v>191.15</v>
      </c>
      <c r="Y1713">
        <f t="shared" si="503"/>
        <v>248.25</v>
      </c>
      <c r="Z1713">
        <f t="shared" si="504"/>
        <v>130.95000000000073</v>
      </c>
      <c r="AA1713">
        <f t="shared" si="505"/>
        <v>171.5</v>
      </c>
      <c r="AB1713">
        <f>IF(Z1713/X1713&lt;'model parameter'!$B$2,'model parameter'!$B$2,IF(Y1713/X1713&gt;'model parameter'!$B$1,'model parameter'!$B$1,AA1713/X1713))</f>
        <v>1.1100000000000001</v>
      </c>
      <c r="AC1713">
        <f t="shared" si="515"/>
        <v>29525702.297949277</v>
      </c>
      <c r="AD1713">
        <f t="shared" si="513"/>
        <v>31.944206735025752</v>
      </c>
      <c r="AF1713">
        <f t="shared" si="512"/>
        <v>0.68506408579649869</v>
      </c>
      <c r="AG1713">
        <f t="shared" si="506"/>
        <v>1.2987182840701019</v>
      </c>
      <c r="AH1713" s="14">
        <f t="shared" si="507"/>
        <v>14393.042081334524</v>
      </c>
      <c r="AI1713">
        <f t="shared" si="508"/>
        <v>15854.453832431445</v>
      </c>
      <c r="AJ1713" s="14">
        <f t="shared" si="509"/>
        <v>1461.4117510969209</v>
      </c>
      <c r="AK1713" s="14">
        <f t="shared" si="514"/>
        <v>344991.56623292028</v>
      </c>
      <c r="AL1713">
        <f t="shared" si="510"/>
        <v>1.1015359882114246</v>
      </c>
      <c r="AM1713">
        <f t="shared" si="516"/>
        <v>70.351155447073978</v>
      </c>
      <c r="AN1713" s="15">
        <f t="shared" si="511"/>
        <v>1</v>
      </c>
    </row>
    <row r="1714" spans="1:40" x14ac:dyDescent="0.25">
      <c r="A1714" s="2">
        <v>42117</v>
      </c>
      <c r="B1714" s="2">
        <v>42124</v>
      </c>
      <c r="C1714" t="s">
        <v>15</v>
      </c>
      <c r="D1714">
        <v>8500</v>
      </c>
      <c r="E1714">
        <v>82.4</v>
      </c>
      <c r="F1714">
        <v>173.9</v>
      </c>
      <c r="G1714">
        <v>62.9</v>
      </c>
      <c r="H1714">
        <v>137.5</v>
      </c>
      <c r="I1714" t="s">
        <v>16</v>
      </c>
      <c r="J1714">
        <v>82</v>
      </c>
      <c r="K1714">
        <v>96.05</v>
      </c>
      <c r="L1714">
        <v>38</v>
      </c>
      <c r="M1714">
        <v>45.3</v>
      </c>
      <c r="N1714">
        <v>8398.2999999999993</v>
      </c>
      <c r="O1714">
        <v>291.60000000000002</v>
      </c>
      <c r="P1714">
        <f>VLOOKUP($A1714,Sheet2!$A:$E,2,0)</f>
        <v>8478.2000000000007</v>
      </c>
      <c r="Q1714">
        <f>VLOOKUP($A1714,Sheet2!$A:$E,3,0)</f>
        <v>8504.9500000000007</v>
      </c>
      <c r="R1714">
        <f>VLOOKUP($A1714,Sheet2!$A:$E,4,0)</f>
        <v>8361.85</v>
      </c>
      <c r="S1714">
        <f>VLOOKUP($A1714,Sheet2!$A:$E,5,0)</f>
        <v>8398.2999999999993</v>
      </c>
      <c r="T1714">
        <f t="shared" si="498"/>
        <v>91.099999999998545</v>
      </c>
      <c r="U1714">
        <f t="shared" si="499"/>
        <v>173.9</v>
      </c>
      <c r="V1714">
        <f t="shared" si="500"/>
        <v>38</v>
      </c>
      <c r="W1714">
        <f t="shared" si="501"/>
        <v>67.850000000000364</v>
      </c>
      <c r="X1714" s="5">
        <f t="shared" si="502"/>
        <v>164.4</v>
      </c>
      <c r="Y1714">
        <f t="shared" si="503"/>
        <v>211.9</v>
      </c>
      <c r="Z1714">
        <f t="shared" si="504"/>
        <v>130.75000000000037</v>
      </c>
      <c r="AA1714">
        <f t="shared" si="505"/>
        <v>182.8</v>
      </c>
      <c r="AB1714">
        <f>IF(Z1714/X1714&lt;'model parameter'!$B$2,'model parameter'!$B$2,IF(Y1714/X1714&gt;'model parameter'!$B$1,'model parameter'!$B$1,AA1714/X1714))</f>
        <v>1.1100000000000001</v>
      </c>
      <c r="AC1714">
        <f t="shared" si="515"/>
        <v>32773529.550723702</v>
      </c>
      <c r="AD1714">
        <f t="shared" si="513"/>
        <v>32.054206735025751</v>
      </c>
      <c r="AF1714">
        <f t="shared" si="512"/>
        <v>0.79531630170316525</v>
      </c>
      <c r="AG1714">
        <f t="shared" si="506"/>
        <v>1.2889294403892944</v>
      </c>
      <c r="AH1714" s="14">
        <f t="shared" si="507"/>
        <v>12385.449874043399</v>
      </c>
      <c r="AI1714">
        <f t="shared" si="508"/>
        <v>13629.137511398007</v>
      </c>
      <c r="AJ1714" s="14">
        <f t="shared" si="509"/>
        <v>1243.6876373546074</v>
      </c>
      <c r="AK1714" s="14">
        <f t="shared" si="514"/>
        <v>346235.25387027487</v>
      </c>
      <c r="AL1714">
        <f t="shared" si="510"/>
        <v>1.1004152170492447</v>
      </c>
      <c r="AM1714">
        <f t="shared" si="516"/>
        <v>77.415481990957062</v>
      </c>
      <c r="AN1714" s="15">
        <f t="shared" si="511"/>
        <v>1</v>
      </c>
    </row>
    <row r="1715" spans="1:40" x14ac:dyDescent="0.25">
      <c r="A1715" s="2">
        <v>42118</v>
      </c>
      <c r="B1715" s="2">
        <v>42124</v>
      </c>
      <c r="C1715" t="s">
        <v>15</v>
      </c>
      <c r="D1715">
        <v>8500</v>
      </c>
      <c r="E1715">
        <v>137</v>
      </c>
      <c r="F1715">
        <v>230</v>
      </c>
      <c r="G1715">
        <v>130.05000000000001</v>
      </c>
      <c r="H1715">
        <v>197.75</v>
      </c>
      <c r="I1715" t="s">
        <v>16</v>
      </c>
      <c r="J1715">
        <v>46.9</v>
      </c>
      <c r="K1715">
        <v>46.9</v>
      </c>
      <c r="L1715">
        <v>13</v>
      </c>
      <c r="M1715">
        <v>18.25</v>
      </c>
      <c r="N1715">
        <v>8305.25</v>
      </c>
      <c r="O1715">
        <v>291.60000000000002</v>
      </c>
      <c r="P1715">
        <f>VLOOKUP($A1715,Sheet2!$A:$E,2,0)</f>
        <v>8405.7000000000007</v>
      </c>
      <c r="Q1715">
        <f>VLOOKUP($A1715,Sheet2!$A:$E,3,0)</f>
        <v>8413.2999999999993</v>
      </c>
      <c r="R1715">
        <f>VLOOKUP($A1715,Sheet2!$A:$E,4,0)</f>
        <v>8273.35</v>
      </c>
      <c r="S1715">
        <f>VLOOKUP($A1715,Sheet2!$A:$E,5,0)</f>
        <v>8305.25</v>
      </c>
      <c r="T1715">
        <f t="shared" si="498"/>
        <v>133.60000000000036</v>
      </c>
      <c r="U1715">
        <f t="shared" si="499"/>
        <v>230</v>
      </c>
      <c r="V1715">
        <f t="shared" si="500"/>
        <v>13</v>
      </c>
      <c r="W1715">
        <f t="shared" si="501"/>
        <v>43.349999999998545</v>
      </c>
      <c r="X1715" s="5">
        <f t="shared" si="502"/>
        <v>183.9</v>
      </c>
      <c r="Y1715">
        <f t="shared" si="503"/>
        <v>243</v>
      </c>
      <c r="Z1715">
        <f t="shared" si="504"/>
        <v>173.39999999999856</v>
      </c>
      <c r="AA1715">
        <f t="shared" si="505"/>
        <v>216</v>
      </c>
      <c r="AB1715">
        <f>IF(Z1715/X1715&lt;'model parameter'!$B$2,'model parameter'!$B$2,IF(Y1715/X1715&gt;'model parameter'!$B$1,'model parameter'!$B$1,AA1715/X1715))</f>
        <v>1.1100000000000001</v>
      </c>
      <c r="AC1715">
        <f t="shared" si="515"/>
        <v>36378617.801303312</v>
      </c>
      <c r="AD1715">
        <f t="shared" si="513"/>
        <v>32.164206735025751</v>
      </c>
      <c r="AF1715">
        <f t="shared" si="512"/>
        <v>0.94290375203914378</v>
      </c>
      <c r="AG1715">
        <f t="shared" si="506"/>
        <v>1.3213703099510603</v>
      </c>
      <c r="AH1715" s="14">
        <f t="shared" si="507"/>
        <v>13848.92830552665</v>
      </c>
      <c r="AI1715">
        <f t="shared" si="508"/>
        <v>15251.330717384997</v>
      </c>
      <c r="AJ1715" s="14">
        <f t="shared" si="509"/>
        <v>1402.4024118583475</v>
      </c>
      <c r="AK1715" s="14">
        <f t="shared" si="514"/>
        <v>347637.65628213319</v>
      </c>
      <c r="AL1715">
        <f t="shared" si="510"/>
        <v>1.1012643275291341</v>
      </c>
      <c r="AM1715">
        <f t="shared" si="516"/>
        <v>85.254908715115121</v>
      </c>
      <c r="AN1715" s="15">
        <f t="shared" si="511"/>
        <v>0</v>
      </c>
    </row>
    <row r="1716" spans="1:40" x14ac:dyDescent="0.25">
      <c r="A1716" s="2">
        <v>42121</v>
      </c>
      <c r="B1716" s="2">
        <v>42124</v>
      </c>
      <c r="C1716" t="s">
        <v>15</v>
      </c>
      <c r="D1716">
        <v>8500</v>
      </c>
      <c r="E1716">
        <v>177.6</v>
      </c>
      <c r="F1716">
        <v>289.5</v>
      </c>
      <c r="G1716">
        <v>168.05</v>
      </c>
      <c r="H1716">
        <v>278.75</v>
      </c>
      <c r="I1716" t="s">
        <v>16</v>
      </c>
      <c r="J1716">
        <v>19.45</v>
      </c>
      <c r="K1716">
        <v>20.95</v>
      </c>
      <c r="L1716">
        <v>3.45</v>
      </c>
      <c r="M1716">
        <v>4.5</v>
      </c>
      <c r="N1716">
        <v>8213.7999999999993</v>
      </c>
      <c r="O1716">
        <v>291.60000000000002</v>
      </c>
      <c r="P1716">
        <f>VLOOKUP($A1716,Sheet2!$A:$E,2,0)</f>
        <v>8330.5499999999993</v>
      </c>
      <c r="Q1716">
        <f>VLOOKUP($A1716,Sheet2!$A:$E,3,0)</f>
        <v>8334.4500000000007</v>
      </c>
      <c r="R1716">
        <f>VLOOKUP($A1716,Sheet2!$A:$E,4,0)</f>
        <v>8202.35</v>
      </c>
      <c r="S1716">
        <f>VLOOKUP($A1716,Sheet2!$A:$E,5,0)</f>
        <v>8213.7999999999993</v>
      </c>
      <c r="T1716">
        <f t="shared" si="498"/>
        <v>186.5</v>
      </c>
      <c r="U1716">
        <f t="shared" si="499"/>
        <v>289.5</v>
      </c>
      <c r="V1716">
        <f t="shared" si="500"/>
        <v>3.45</v>
      </c>
      <c r="W1716">
        <f t="shared" si="501"/>
        <v>2.5</v>
      </c>
      <c r="X1716" s="5">
        <f t="shared" si="502"/>
        <v>197.04999999999998</v>
      </c>
      <c r="Y1716">
        <f t="shared" si="503"/>
        <v>292.95</v>
      </c>
      <c r="Z1716">
        <f t="shared" si="504"/>
        <v>170.55</v>
      </c>
      <c r="AA1716">
        <f t="shared" si="505"/>
        <v>283.25</v>
      </c>
      <c r="AB1716">
        <f>IF(Z1716/X1716&lt;'model parameter'!$B$2,'model parameter'!$B$2,IF(Y1716/X1716&gt;'model parameter'!$B$1,'model parameter'!$B$1,AA1716/X1716))</f>
        <v>1.1100000000000001</v>
      </c>
      <c r="AC1716">
        <f t="shared" si="515"/>
        <v>40380265.759446681</v>
      </c>
      <c r="AD1716">
        <f t="shared" si="513"/>
        <v>32.27420673502575</v>
      </c>
      <c r="AF1716">
        <f t="shared" si="512"/>
        <v>0.86551636640446605</v>
      </c>
      <c r="AG1716">
        <f t="shared" si="506"/>
        <v>1.4866785079928952</v>
      </c>
      <c r="AH1716" s="14">
        <f t="shared" si="507"/>
        <v>14835.838119578173</v>
      </c>
      <c r="AI1716">
        <f t="shared" si="508"/>
        <v>16345.271263986482</v>
      </c>
      <c r="AJ1716" s="14">
        <f t="shared" si="509"/>
        <v>1509.4331444083091</v>
      </c>
      <c r="AK1716" s="14">
        <f t="shared" si="514"/>
        <v>349147.08942654153</v>
      </c>
      <c r="AL1716">
        <f t="shared" si="510"/>
        <v>1.1017423574079297</v>
      </c>
      <c r="AM1716">
        <f t="shared" si="516"/>
        <v>93.928944108388791</v>
      </c>
      <c r="AN1716" s="15">
        <f t="shared" si="511"/>
        <v>1</v>
      </c>
    </row>
    <row r="1717" spans="1:40" s="9" customFormat="1" x14ac:dyDescent="0.25">
      <c r="A1717" s="7">
        <v>42122</v>
      </c>
      <c r="B1717" s="7">
        <v>42124</v>
      </c>
      <c r="C1717" t="s">
        <v>15</v>
      </c>
      <c r="D1717">
        <v>8500</v>
      </c>
      <c r="E1717">
        <v>290</v>
      </c>
      <c r="F1717">
        <v>304.95</v>
      </c>
      <c r="G1717">
        <v>177.55</v>
      </c>
      <c r="H1717">
        <v>197.7</v>
      </c>
      <c r="I1717" t="s">
        <v>16</v>
      </c>
      <c r="J1717">
        <v>2.5</v>
      </c>
      <c r="K1717">
        <v>5.9</v>
      </c>
      <c r="L1717">
        <v>1.7</v>
      </c>
      <c r="M1717">
        <v>3.2</v>
      </c>
      <c r="N1717">
        <v>8285.6</v>
      </c>
      <c r="O1717">
        <v>291.60000000000002</v>
      </c>
      <c r="P1717">
        <f>VLOOKUP($A1717,Sheet2!$A:$E,2,0)</f>
        <v>8215.5499999999993</v>
      </c>
      <c r="Q1717">
        <f>VLOOKUP($A1717,Sheet2!$A:$E,3,0)</f>
        <v>8308</v>
      </c>
      <c r="R1717">
        <f>VLOOKUP($A1717,Sheet2!$A:$E,4,0)</f>
        <v>8185.15</v>
      </c>
      <c r="S1717">
        <f>VLOOKUP($A1717,Sheet2!$A:$E,5,0)</f>
        <v>8285.6</v>
      </c>
      <c r="T1717">
        <f t="shared" si="498"/>
        <v>197.89999999999964</v>
      </c>
      <c r="U1717">
        <f t="shared" si="499"/>
        <v>304.95</v>
      </c>
      <c r="V1717">
        <f t="shared" si="500"/>
        <v>1.7</v>
      </c>
      <c r="W1717">
        <f t="shared" si="501"/>
        <v>-14.450000000000728</v>
      </c>
      <c r="X1717" s="8">
        <f t="shared" si="502"/>
        <v>292.5</v>
      </c>
      <c r="Y1717" s="9">
        <f t="shared" si="503"/>
        <v>306.64999999999998</v>
      </c>
      <c r="Z1717" s="9">
        <f t="shared" si="504"/>
        <v>163.09999999999928</v>
      </c>
      <c r="AA1717" s="9">
        <f t="shared" si="505"/>
        <v>200.89999999999998</v>
      </c>
      <c r="AB1717">
        <f>IF(Z1717/X1717&lt;'model parameter'!$B$2,'model parameter'!$B$2,IF(Y1717/X1717&gt;'model parameter'!$B$1,'model parameter'!$B$1,AA1717/X1717))</f>
        <v>0.68683760683760675</v>
      </c>
      <c r="AC1717" s="9">
        <f t="shared" si="515"/>
        <v>27734685.097684912</v>
      </c>
      <c r="AD1717">
        <f t="shared" si="513"/>
        <v>31.961044341863357</v>
      </c>
      <c r="AE1717" s="9">
        <f>WEEKDAY(A1717)</f>
        <v>3</v>
      </c>
      <c r="AF1717">
        <f t="shared" si="512"/>
        <v>0.55760683760683516</v>
      </c>
      <c r="AG1717">
        <f t="shared" si="506"/>
        <v>1.0483760683760683</v>
      </c>
      <c r="AH1717" s="14">
        <f t="shared" si="507"/>
        <v>21999.37741624875</v>
      </c>
      <c r="AI1717">
        <f t="shared" si="508"/>
        <v>15009.332017355797</v>
      </c>
      <c r="AJ1717" s="14">
        <f t="shared" si="509"/>
        <v>-6990.045398892953</v>
      </c>
      <c r="AK1717" s="14">
        <f t="shared" si="514"/>
        <v>342157.04402764858</v>
      </c>
      <c r="AL1717">
        <f t="shared" si="510"/>
        <v>0.68226167192667453</v>
      </c>
      <c r="AM1717" s="9">
        <f t="shared" si="516"/>
        <v>64.084118449696504</v>
      </c>
      <c r="AN1717" s="15">
        <f t="shared" si="511"/>
        <v>0</v>
      </c>
    </row>
    <row r="1718" spans="1:40" x14ac:dyDescent="0.25">
      <c r="A1718" s="2">
        <v>42123</v>
      </c>
      <c r="B1718" s="2">
        <v>42124</v>
      </c>
      <c r="C1718" t="s">
        <v>15</v>
      </c>
      <c r="D1718">
        <v>8500</v>
      </c>
      <c r="E1718">
        <v>225.7</v>
      </c>
      <c r="F1718">
        <v>276.55</v>
      </c>
      <c r="G1718">
        <v>180</v>
      </c>
      <c r="H1718">
        <v>259.2</v>
      </c>
      <c r="I1718" t="s">
        <v>16</v>
      </c>
      <c r="J1718">
        <v>1.75</v>
      </c>
      <c r="K1718">
        <v>2.35</v>
      </c>
      <c r="L1718">
        <v>0.6</v>
      </c>
      <c r="M1718">
        <v>0.7</v>
      </c>
      <c r="N1718">
        <v>8239.75</v>
      </c>
      <c r="O1718">
        <v>291.60000000000002</v>
      </c>
      <c r="P1718">
        <f>VLOOKUP($A1718,Sheet2!$A:$E,2,0)</f>
        <v>8274.7999999999993</v>
      </c>
      <c r="Q1718">
        <f>VLOOKUP($A1718,Sheet2!$A:$E,3,0)</f>
        <v>8308.2000000000007</v>
      </c>
      <c r="R1718">
        <f>VLOOKUP($A1718,Sheet2!$A:$E,4,0)</f>
        <v>8219.2000000000007</v>
      </c>
      <c r="S1718">
        <f>VLOOKUP($A1718,Sheet2!$A:$E,5,0)</f>
        <v>8239.75</v>
      </c>
      <c r="T1718">
        <f t="shared" si="498"/>
        <v>194.14999999999964</v>
      </c>
      <c r="U1718">
        <f t="shared" si="499"/>
        <v>276.55</v>
      </c>
      <c r="V1718">
        <f t="shared" si="500"/>
        <v>0.6</v>
      </c>
      <c r="W1718">
        <f t="shared" si="501"/>
        <v>-11.799999999999272</v>
      </c>
      <c r="X1718" s="5">
        <f t="shared" si="502"/>
        <v>227.45</v>
      </c>
      <c r="Y1718">
        <f t="shared" si="503"/>
        <v>277.15000000000003</v>
      </c>
      <c r="Z1718">
        <f t="shared" si="504"/>
        <v>168.20000000000073</v>
      </c>
      <c r="AA1718">
        <f t="shared" si="505"/>
        <v>259.89999999999998</v>
      </c>
      <c r="AB1718">
        <f>IF(Z1718/X1718&lt;'model parameter'!$B$2,'model parameter'!$B$2,IF(Y1718/X1718&gt;'model parameter'!$B$1,'model parameter'!$B$1,AA1718/X1718))</f>
        <v>1.1100000000000001</v>
      </c>
      <c r="AC1718">
        <f t="shared" si="515"/>
        <v>30785500.458430257</v>
      </c>
      <c r="AD1718">
        <f t="shared" si="513"/>
        <v>32.071044341863356</v>
      </c>
      <c r="AF1718">
        <f t="shared" si="512"/>
        <v>0.73950318751374255</v>
      </c>
      <c r="AG1718">
        <f t="shared" si="506"/>
        <v>1.2185095625412181</v>
      </c>
      <c r="AH1718" s="14">
        <f t="shared" si="507"/>
        <v>17117.363469172575</v>
      </c>
      <c r="AI1718">
        <f t="shared" si="508"/>
        <v>18874.228877422611</v>
      </c>
      <c r="AJ1718" s="14">
        <f t="shared" si="509"/>
        <v>1756.8654082500361</v>
      </c>
      <c r="AK1718" s="14">
        <f t="shared" si="514"/>
        <v>343913.90943589859</v>
      </c>
      <c r="AL1718">
        <f t="shared" si="510"/>
        <v>1.1026364493231713</v>
      </c>
      <c r="AM1718">
        <f t="shared" si="516"/>
        <v>70.661484825378892</v>
      </c>
      <c r="AN1718" s="15">
        <f t="shared" si="511"/>
        <v>1</v>
      </c>
    </row>
    <row r="1719" spans="1:40" x14ac:dyDescent="0.25">
      <c r="A1719" s="2">
        <v>42124</v>
      </c>
      <c r="B1719" s="2">
        <v>42124</v>
      </c>
      <c r="C1719" t="s">
        <v>15</v>
      </c>
      <c r="D1719">
        <v>8500</v>
      </c>
      <c r="E1719">
        <v>286.39999999999998</v>
      </c>
      <c r="F1719">
        <v>360.3</v>
      </c>
      <c r="G1719">
        <v>286.39999999999998</v>
      </c>
      <c r="H1719">
        <v>324</v>
      </c>
      <c r="I1719" t="s">
        <v>16</v>
      </c>
      <c r="J1719">
        <v>0.1</v>
      </c>
      <c r="K1719">
        <v>0.45</v>
      </c>
      <c r="L1719">
        <v>0.05</v>
      </c>
      <c r="M1719">
        <v>0.05</v>
      </c>
      <c r="N1719">
        <v>8181.5</v>
      </c>
      <c r="O1719">
        <v>291.60000000000002</v>
      </c>
      <c r="P1719">
        <f>VLOOKUP($A1719,Sheet2!$A:$E,2,0)</f>
        <v>8224.5</v>
      </c>
      <c r="Q1719">
        <f>VLOOKUP($A1719,Sheet2!$A:$E,3,0)</f>
        <v>8229.4</v>
      </c>
      <c r="R1719">
        <f>VLOOKUP($A1719,Sheet2!$A:$E,4,0)</f>
        <v>8144.75</v>
      </c>
      <c r="S1719">
        <f>VLOOKUP($A1719,Sheet2!$A:$E,5,0)</f>
        <v>8181.5</v>
      </c>
      <c r="T1719">
        <f t="shared" si="498"/>
        <v>286.39999999999998</v>
      </c>
      <c r="U1719">
        <f t="shared" si="499"/>
        <v>355.29999999999927</v>
      </c>
      <c r="V1719">
        <f t="shared" si="500"/>
        <v>5.0499999999992724</v>
      </c>
      <c r="W1719">
        <f t="shared" si="501"/>
        <v>0.45</v>
      </c>
      <c r="X1719" s="5">
        <f t="shared" si="502"/>
        <v>286.5</v>
      </c>
      <c r="Y1719">
        <f t="shared" si="503"/>
        <v>365.34999999999928</v>
      </c>
      <c r="Z1719">
        <f t="shared" si="504"/>
        <v>286.5</v>
      </c>
      <c r="AA1719">
        <f t="shared" si="505"/>
        <v>324.05</v>
      </c>
      <c r="AB1719">
        <f>IF(Z1719/X1719&lt;'model parameter'!$B$2,'model parameter'!$B$2,IF(Y1719/X1719&gt;'model parameter'!$B$1,'model parameter'!$B$1,AA1719/X1719))</f>
        <v>1.1100000000000001</v>
      </c>
      <c r="AC1719">
        <f t="shared" si="515"/>
        <v>34171905.508857585</v>
      </c>
      <c r="AD1719">
        <f t="shared" si="513"/>
        <v>32.181044341863355</v>
      </c>
      <c r="AF1719">
        <f t="shared" si="512"/>
        <v>1</v>
      </c>
      <c r="AG1719">
        <f t="shared" si="506"/>
        <v>1.2752181500872575</v>
      </c>
      <c r="AH1719" s="14">
        <f t="shared" si="507"/>
        <v>21549.076360407747</v>
      </c>
      <c r="AI1719">
        <f t="shared" si="508"/>
        <v>23786.562662731933</v>
      </c>
      <c r="AJ1719" s="14">
        <f t="shared" si="509"/>
        <v>2237.4863023241851</v>
      </c>
      <c r="AK1719" s="14">
        <f t="shared" si="514"/>
        <v>346151.39573822275</v>
      </c>
      <c r="AL1719">
        <f t="shared" si="510"/>
        <v>1.1038321209179589</v>
      </c>
      <c r="AM1719">
        <f t="shared" si="516"/>
        <v>77.998416662010158</v>
      </c>
      <c r="AN1719" s="15">
        <f t="shared" si="511"/>
        <v>0</v>
      </c>
    </row>
    <row r="1720" spans="1:40" x14ac:dyDescent="0.25">
      <c r="A1720" s="2">
        <v>42128</v>
      </c>
      <c r="B1720" s="2">
        <v>42152</v>
      </c>
      <c r="C1720" t="s">
        <v>15</v>
      </c>
      <c r="D1720">
        <v>8300</v>
      </c>
      <c r="E1720">
        <v>174.75</v>
      </c>
      <c r="F1720">
        <v>174.9</v>
      </c>
      <c r="G1720">
        <v>100.55</v>
      </c>
      <c r="H1720">
        <v>107.5</v>
      </c>
      <c r="I1720" t="s">
        <v>16</v>
      </c>
      <c r="J1720">
        <v>132.1</v>
      </c>
      <c r="K1720">
        <v>189.45</v>
      </c>
      <c r="L1720">
        <v>126.75</v>
      </c>
      <c r="M1720">
        <v>180.75</v>
      </c>
      <c r="N1720">
        <v>8331.9500000000007</v>
      </c>
      <c r="O1720">
        <v>306.85000000000002</v>
      </c>
      <c r="P1720">
        <f>VLOOKUP($A1720,Sheet2!$A:$E,2,0)</f>
        <v>8230.0499999999993</v>
      </c>
      <c r="Q1720">
        <f>VLOOKUP($A1720,Sheet2!$A:$E,3,0)</f>
        <v>8346</v>
      </c>
      <c r="R1720">
        <f>VLOOKUP($A1720,Sheet2!$A:$E,4,0)</f>
        <v>8220.4500000000007</v>
      </c>
      <c r="S1720">
        <f>VLOOKUP($A1720,Sheet2!$A:$E,5,0)</f>
        <v>8331.9500000000007</v>
      </c>
      <c r="T1720">
        <f t="shared" si="498"/>
        <v>143.45000000000073</v>
      </c>
      <c r="U1720">
        <f t="shared" si="499"/>
        <v>174.9</v>
      </c>
      <c r="V1720">
        <f t="shared" si="500"/>
        <v>126.75</v>
      </c>
      <c r="W1720">
        <f t="shared" si="501"/>
        <v>146.54999999999927</v>
      </c>
      <c r="X1720" s="5">
        <f t="shared" si="502"/>
        <v>306.85000000000002</v>
      </c>
      <c r="Y1720">
        <f t="shared" si="503"/>
        <v>332.90000000000072</v>
      </c>
      <c r="Z1720">
        <f t="shared" si="504"/>
        <v>247.09999999999928</v>
      </c>
      <c r="AA1720">
        <f t="shared" si="505"/>
        <v>288.25</v>
      </c>
      <c r="AB1720">
        <f>IF(Z1720/X1720&lt;'model parameter'!$B$2,'model parameter'!$B$2,IF(Y1720/X1720&gt;'model parameter'!$B$1,'model parameter'!$B$1,AA1720/X1720))</f>
        <v>0.9393840638748574</v>
      </c>
      <c r="AC1720">
        <f t="shared" si="515"/>
        <v>32100543.467258267</v>
      </c>
      <c r="AD1720">
        <f t="shared" si="513"/>
        <v>32.12042840573821</v>
      </c>
      <c r="AF1720">
        <f t="shared" si="512"/>
        <v>0.80527945250121968</v>
      </c>
      <c r="AG1720">
        <f t="shared" si="506"/>
        <v>1.0848948997881724</v>
      </c>
      <c r="AH1720" s="14">
        <f t="shared" si="507"/>
        <v>23076.347441468472</v>
      </c>
      <c r="AI1720">
        <f t="shared" si="508"/>
        <v>21555.812800121497</v>
      </c>
      <c r="AJ1720" s="14">
        <f t="shared" si="509"/>
        <v>-1520.5346413469742</v>
      </c>
      <c r="AK1720" s="14">
        <f t="shared" si="514"/>
        <v>344630.8610968758</v>
      </c>
      <c r="AL1720">
        <f t="shared" si="510"/>
        <v>0.93410852193122407</v>
      </c>
      <c r="AM1720">
        <f t="shared" si="516"/>
        <v>72.858985701126073</v>
      </c>
      <c r="AN1720" s="15">
        <f t="shared" si="511"/>
        <v>0</v>
      </c>
    </row>
    <row r="1721" spans="1:40" x14ac:dyDescent="0.25">
      <c r="A1721" s="2">
        <v>42129</v>
      </c>
      <c r="B1721" s="2">
        <v>42152</v>
      </c>
      <c r="C1721" t="s">
        <v>15</v>
      </c>
      <c r="D1721">
        <v>8300</v>
      </c>
      <c r="E1721">
        <v>110</v>
      </c>
      <c r="F1721">
        <v>140.65</v>
      </c>
      <c r="G1721">
        <v>98.2</v>
      </c>
      <c r="H1721">
        <v>110.55</v>
      </c>
      <c r="I1721" t="s">
        <v>16</v>
      </c>
      <c r="J1721">
        <v>179.9</v>
      </c>
      <c r="K1721">
        <v>193.4</v>
      </c>
      <c r="L1721">
        <v>146</v>
      </c>
      <c r="M1721">
        <v>172.6</v>
      </c>
      <c r="N1721">
        <v>8324.7999999999993</v>
      </c>
      <c r="O1721">
        <v>306.85000000000002</v>
      </c>
      <c r="P1721">
        <f>VLOOKUP($A1721,Sheet2!$A:$E,2,0)</f>
        <v>8338.4</v>
      </c>
      <c r="Q1721">
        <f>VLOOKUP($A1721,Sheet2!$A:$E,3,0)</f>
        <v>8355.65</v>
      </c>
      <c r="R1721">
        <f>VLOOKUP($A1721,Sheet2!$A:$E,4,0)</f>
        <v>8280.6</v>
      </c>
      <c r="S1721">
        <f>VLOOKUP($A1721,Sheet2!$A:$E,5,0)</f>
        <v>8324.7999999999993</v>
      </c>
      <c r="T1721">
        <f t="shared" si="498"/>
        <v>137.75</v>
      </c>
      <c r="U1721">
        <f t="shared" si="499"/>
        <v>140.65</v>
      </c>
      <c r="V1721">
        <f t="shared" si="500"/>
        <v>146</v>
      </c>
      <c r="W1721">
        <f t="shared" si="501"/>
        <v>153.85000000000036</v>
      </c>
      <c r="X1721" s="5">
        <f t="shared" si="502"/>
        <v>289.89999999999998</v>
      </c>
      <c r="Y1721">
        <f t="shared" si="503"/>
        <v>331.15</v>
      </c>
      <c r="Z1721">
        <f t="shared" si="504"/>
        <v>252.05000000000035</v>
      </c>
      <c r="AA1721">
        <f t="shared" si="505"/>
        <v>283.14999999999998</v>
      </c>
      <c r="AB1721">
        <f>IF(Z1721/X1721&lt;'model parameter'!$B$2,'model parameter'!$B$2,IF(Y1721/X1721&gt;'model parameter'!$B$1,'model parameter'!$B$1,AA1721/X1721))</f>
        <v>1.1100000000000001</v>
      </c>
      <c r="AC1721">
        <f t="shared" si="515"/>
        <v>35631603.248656683</v>
      </c>
      <c r="AD1721">
        <f t="shared" si="513"/>
        <v>32.230428405738209</v>
      </c>
      <c r="AF1721">
        <f t="shared" si="512"/>
        <v>0.86943773715074291</v>
      </c>
      <c r="AG1721">
        <f t="shared" si="506"/>
        <v>1.1422904449810281</v>
      </c>
      <c r="AH1721" s="14">
        <f t="shared" si="507"/>
        <v>21804.246958717649</v>
      </c>
      <c r="AI1721">
        <f t="shared" si="508"/>
        <v>24069.406606339915</v>
      </c>
      <c r="AJ1721" s="14">
        <f t="shared" si="509"/>
        <v>2265.1596476222658</v>
      </c>
      <c r="AK1721" s="14">
        <f t="shared" si="514"/>
        <v>346896.02074449806</v>
      </c>
      <c r="AL1721">
        <f t="shared" si="510"/>
        <v>1.1038861673100167</v>
      </c>
      <c r="AM1721">
        <f t="shared" si="516"/>
        <v>80.428026479711363</v>
      </c>
      <c r="AN1721" s="15">
        <f t="shared" si="511"/>
        <v>1</v>
      </c>
    </row>
    <row r="1722" spans="1:40" x14ac:dyDescent="0.25">
      <c r="A1722" s="2">
        <v>42130</v>
      </c>
      <c r="B1722" s="2">
        <v>42152</v>
      </c>
      <c r="C1722" t="s">
        <v>15</v>
      </c>
      <c r="D1722">
        <v>8300</v>
      </c>
      <c r="E1722">
        <v>119</v>
      </c>
      <c r="F1722">
        <v>264</v>
      </c>
      <c r="G1722">
        <v>115</v>
      </c>
      <c r="H1722">
        <v>251.95</v>
      </c>
      <c r="I1722" t="s">
        <v>16</v>
      </c>
      <c r="J1722">
        <v>156.30000000000001</v>
      </c>
      <c r="K1722">
        <v>173.55</v>
      </c>
      <c r="L1722">
        <v>71.55</v>
      </c>
      <c r="M1722">
        <v>74.95</v>
      </c>
      <c r="N1722">
        <v>8097</v>
      </c>
      <c r="O1722">
        <v>306.85000000000002</v>
      </c>
      <c r="P1722">
        <f>VLOOKUP($A1722,Sheet2!$A:$E,2,0)</f>
        <v>8316.6</v>
      </c>
      <c r="Q1722">
        <f>VLOOKUP($A1722,Sheet2!$A:$E,3,0)</f>
        <v>8331.9500000000007</v>
      </c>
      <c r="R1722">
        <f>VLOOKUP($A1722,Sheet2!$A:$E,4,0)</f>
        <v>8083</v>
      </c>
      <c r="S1722">
        <f>VLOOKUP($A1722,Sheet2!$A:$E,5,0)</f>
        <v>8097</v>
      </c>
      <c r="T1722">
        <f t="shared" si="498"/>
        <v>141.59999999999854</v>
      </c>
      <c r="U1722">
        <f t="shared" si="499"/>
        <v>264</v>
      </c>
      <c r="V1722">
        <f t="shared" si="500"/>
        <v>71.55</v>
      </c>
      <c r="W1722">
        <f t="shared" si="501"/>
        <v>146.95000000000073</v>
      </c>
      <c r="X1722" s="5">
        <f t="shared" si="502"/>
        <v>275.3</v>
      </c>
      <c r="Y1722">
        <f t="shared" si="503"/>
        <v>335.55</v>
      </c>
      <c r="Z1722">
        <f t="shared" si="504"/>
        <v>261.95000000000073</v>
      </c>
      <c r="AA1722">
        <f t="shared" si="505"/>
        <v>326.89999999999998</v>
      </c>
      <c r="AB1722">
        <f>IF(Z1722/X1722&lt;'model parameter'!$B$2,'model parameter'!$B$2,IF(Y1722/X1722&gt;'model parameter'!$B$1,'model parameter'!$B$1,AA1722/X1722))</f>
        <v>1.1100000000000001</v>
      </c>
      <c r="AC1722">
        <f t="shared" si="515"/>
        <v>39551079.606008925</v>
      </c>
      <c r="AD1722">
        <f t="shared" si="513"/>
        <v>32.340428405738209</v>
      </c>
      <c r="AF1722">
        <f t="shared" si="512"/>
        <v>0.95150744642208762</v>
      </c>
      <c r="AG1722">
        <f t="shared" si="506"/>
        <v>1.2188521612786052</v>
      </c>
      <c r="AH1722" s="14">
        <f t="shared" si="507"/>
        <v>20708.514389504548</v>
      </c>
      <c r="AI1722">
        <f t="shared" si="508"/>
        <v>22854.841436729148</v>
      </c>
      <c r="AJ1722" s="14">
        <f t="shared" si="509"/>
        <v>2146.3270472246004</v>
      </c>
      <c r="AK1722" s="14">
        <f t="shared" si="514"/>
        <v>349042.34779172268</v>
      </c>
      <c r="AL1722">
        <f t="shared" si="510"/>
        <v>1.1036446655155716</v>
      </c>
      <c r="AM1722">
        <f t="shared" si="516"/>
        <v>88.763962382278578</v>
      </c>
      <c r="AN1722" s="15">
        <f t="shared" si="511"/>
        <v>0</v>
      </c>
    </row>
    <row r="1723" spans="1:40" x14ac:dyDescent="0.25">
      <c r="A1723" s="2">
        <v>42131</v>
      </c>
      <c r="B1723" s="2">
        <v>42152</v>
      </c>
      <c r="C1723" t="s">
        <v>15</v>
      </c>
      <c r="D1723">
        <v>8300</v>
      </c>
      <c r="E1723">
        <v>272.2</v>
      </c>
      <c r="F1723">
        <v>322</v>
      </c>
      <c r="G1723">
        <v>232.75</v>
      </c>
      <c r="H1723">
        <v>276.7</v>
      </c>
      <c r="I1723" t="s">
        <v>16</v>
      </c>
      <c r="J1723">
        <v>67.3</v>
      </c>
      <c r="K1723">
        <v>83.6</v>
      </c>
      <c r="L1723">
        <v>45.1</v>
      </c>
      <c r="M1723">
        <v>58.75</v>
      </c>
      <c r="N1723">
        <v>8057.3</v>
      </c>
      <c r="O1723">
        <v>306.85000000000002</v>
      </c>
      <c r="P1723">
        <f>VLOOKUP($A1723,Sheet2!$A:$E,2,0)</f>
        <v>8077</v>
      </c>
      <c r="Q1723">
        <f>VLOOKUP($A1723,Sheet2!$A:$E,3,0)</f>
        <v>8122.6</v>
      </c>
      <c r="R1723">
        <f>VLOOKUP($A1723,Sheet2!$A:$E,4,0)</f>
        <v>7997.15</v>
      </c>
      <c r="S1723">
        <f>VLOOKUP($A1723,Sheet2!$A:$E,5,0)</f>
        <v>8057.3</v>
      </c>
      <c r="T1723">
        <f t="shared" si="498"/>
        <v>261</v>
      </c>
      <c r="U1723">
        <f t="shared" si="499"/>
        <v>322</v>
      </c>
      <c r="V1723">
        <f t="shared" si="500"/>
        <v>45.1</v>
      </c>
      <c r="W1723">
        <f t="shared" si="501"/>
        <v>55.350000000000364</v>
      </c>
      <c r="X1723" s="5">
        <f t="shared" si="502"/>
        <v>339.5</v>
      </c>
      <c r="Y1723">
        <f t="shared" si="503"/>
        <v>367.1</v>
      </c>
      <c r="Z1723">
        <f t="shared" si="504"/>
        <v>288.10000000000036</v>
      </c>
      <c r="AA1723">
        <f t="shared" si="505"/>
        <v>335.45</v>
      </c>
      <c r="AB1723">
        <f>IF(Z1723/X1723&lt;'model parameter'!$B$2,'model parameter'!$B$2,IF(Y1723/X1723&gt;'model parameter'!$B$1,'model parameter'!$B$1,AA1723/X1723))</f>
        <v>0.98807069219440347</v>
      </c>
      <c r="AC1723">
        <f t="shared" si="515"/>
        <v>39079262.603345193</v>
      </c>
      <c r="AD1723">
        <f t="shared" si="513"/>
        <v>32.328499097932614</v>
      </c>
      <c r="AF1723">
        <f t="shared" si="512"/>
        <v>0.84860088365243114</v>
      </c>
      <c r="AG1723">
        <f t="shared" si="506"/>
        <v>1.081296023564065</v>
      </c>
      <c r="AH1723" s="14">
        <f t="shared" si="507"/>
        <v>25526.735687003245</v>
      </c>
      <c r="AI1723">
        <f t="shared" si="508"/>
        <v>25093.235730247899</v>
      </c>
      <c r="AJ1723" s="14">
        <f t="shared" si="509"/>
        <v>-433.49995675534592</v>
      </c>
      <c r="AK1723" s="14">
        <f t="shared" si="514"/>
        <v>348608.84783496731</v>
      </c>
      <c r="AL1723">
        <f t="shared" si="510"/>
        <v>0.9830178068174984</v>
      </c>
      <c r="AM1723">
        <f t="shared" si="516"/>
        <v>87.256555625458418</v>
      </c>
      <c r="AN1723" s="15">
        <f t="shared" si="511"/>
        <v>0</v>
      </c>
    </row>
    <row r="1724" spans="1:40" x14ac:dyDescent="0.25">
      <c r="A1724" s="2">
        <v>42132</v>
      </c>
      <c r="B1724" s="2">
        <v>42152</v>
      </c>
      <c r="C1724" t="s">
        <v>15</v>
      </c>
      <c r="D1724">
        <v>8300</v>
      </c>
      <c r="E1724">
        <v>240</v>
      </c>
      <c r="F1724">
        <v>240</v>
      </c>
      <c r="G1724">
        <v>165</v>
      </c>
      <c r="H1724">
        <v>187.55</v>
      </c>
      <c r="I1724" t="s">
        <v>16</v>
      </c>
      <c r="J1724">
        <v>72</v>
      </c>
      <c r="K1724">
        <v>110.6</v>
      </c>
      <c r="L1724">
        <v>68</v>
      </c>
      <c r="M1724">
        <v>97.1</v>
      </c>
      <c r="N1724">
        <v>8191.5</v>
      </c>
      <c r="O1724">
        <v>306.85000000000002</v>
      </c>
      <c r="P1724">
        <f>VLOOKUP($A1724,Sheet2!$A:$E,2,0)</f>
        <v>8131.5</v>
      </c>
      <c r="Q1724">
        <f>VLOOKUP($A1724,Sheet2!$A:$E,3,0)</f>
        <v>8224.9500000000007</v>
      </c>
      <c r="R1724">
        <f>VLOOKUP($A1724,Sheet2!$A:$E,4,0)</f>
        <v>8123.45</v>
      </c>
      <c r="S1724">
        <f>VLOOKUP($A1724,Sheet2!$A:$E,5,0)</f>
        <v>8191.5</v>
      </c>
      <c r="T1724">
        <f t="shared" si="498"/>
        <v>185.64999999999964</v>
      </c>
      <c r="U1724">
        <f t="shared" si="499"/>
        <v>240</v>
      </c>
      <c r="V1724">
        <f t="shared" si="500"/>
        <v>68</v>
      </c>
      <c r="W1724">
        <f t="shared" si="501"/>
        <v>89.950000000000728</v>
      </c>
      <c r="X1724" s="5">
        <f t="shared" si="502"/>
        <v>312</v>
      </c>
      <c r="Y1724">
        <f t="shared" si="503"/>
        <v>312</v>
      </c>
      <c r="Z1724">
        <f t="shared" si="504"/>
        <v>254.95000000000073</v>
      </c>
      <c r="AA1724">
        <f t="shared" si="505"/>
        <v>284.64999999999998</v>
      </c>
      <c r="AB1724">
        <f>IF(Z1724/X1724&lt;'model parameter'!$B$2,'model parameter'!$B$2,IF(Y1724/X1724&gt;'model parameter'!$B$1,'model parameter'!$B$1,AA1724/X1724))</f>
        <v>0.91233974358974357</v>
      </c>
      <c r="AC1724">
        <f t="shared" si="515"/>
        <v>35653564.423212208</v>
      </c>
      <c r="AD1724">
        <f t="shared" si="513"/>
        <v>32.240838841522354</v>
      </c>
      <c r="AF1724">
        <f t="shared" si="512"/>
        <v>0.81714743589743821</v>
      </c>
      <c r="AG1724">
        <f t="shared" si="506"/>
        <v>1</v>
      </c>
      <c r="AH1724" s="14">
        <f t="shared" si="507"/>
        <v>23462.855847732</v>
      </c>
      <c r="AI1724">
        <f t="shared" si="508"/>
        <v>21286.009356298302</v>
      </c>
      <c r="AJ1724" s="14">
        <f t="shared" si="509"/>
        <v>-2176.8464914336982</v>
      </c>
      <c r="AK1724" s="14">
        <f t="shared" si="514"/>
        <v>346432.00134353363</v>
      </c>
      <c r="AL1724">
        <f t="shared" si="510"/>
        <v>0.90722158864373192</v>
      </c>
      <c r="AM1724">
        <f t="shared" si="516"/>
        <v>79.161031014108545</v>
      </c>
      <c r="AN1724" s="15">
        <f t="shared" si="511"/>
        <v>0</v>
      </c>
    </row>
    <row r="1725" spans="1:40" x14ac:dyDescent="0.25">
      <c r="A1725" s="2">
        <v>42135</v>
      </c>
      <c r="B1725" s="2">
        <v>42152</v>
      </c>
      <c r="C1725" t="s">
        <v>15</v>
      </c>
      <c r="D1725">
        <v>8300</v>
      </c>
      <c r="E1725">
        <v>179.9</v>
      </c>
      <c r="F1725">
        <v>179.9</v>
      </c>
      <c r="G1725">
        <v>106</v>
      </c>
      <c r="H1725">
        <v>114.4</v>
      </c>
      <c r="I1725" t="s">
        <v>16</v>
      </c>
      <c r="J1725">
        <v>110.5</v>
      </c>
      <c r="K1725">
        <v>160</v>
      </c>
      <c r="L1725">
        <v>107.1</v>
      </c>
      <c r="M1725">
        <v>154.19999999999999</v>
      </c>
      <c r="N1725">
        <v>8325.25</v>
      </c>
      <c r="O1725">
        <v>306.85000000000002</v>
      </c>
      <c r="P1725">
        <f>VLOOKUP($A1725,Sheet2!$A:$E,2,0)</f>
        <v>8243.2000000000007</v>
      </c>
      <c r="Q1725">
        <f>VLOOKUP($A1725,Sheet2!$A:$E,3,0)</f>
        <v>8332.75</v>
      </c>
      <c r="R1725">
        <f>VLOOKUP($A1725,Sheet2!$A:$E,4,0)</f>
        <v>8224.65</v>
      </c>
      <c r="S1725">
        <f>VLOOKUP($A1725,Sheet2!$A:$E,5,0)</f>
        <v>8325.25</v>
      </c>
      <c r="T1725">
        <f t="shared" si="498"/>
        <v>127.25</v>
      </c>
      <c r="U1725">
        <f t="shared" si="499"/>
        <v>179.9</v>
      </c>
      <c r="V1725">
        <f t="shared" si="500"/>
        <v>107.1</v>
      </c>
      <c r="W1725">
        <f t="shared" si="501"/>
        <v>138.75</v>
      </c>
      <c r="X1725" s="5">
        <f t="shared" si="502"/>
        <v>290.39999999999998</v>
      </c>
      <c r="Y1725">
        <f t="shared" si="503"/>
        <v>290.39999999999998</v>
      </c>
      <c r="Z1725">
        <f t="shared" si="504"/>
        <v>244.75</v>
      </c>
      <c r="AA1725">
        <f t="shared" si="505"/>
        <v>268.60000000000002</v>
      </c>
      <c r="AB1725">
        <f>IF(Z1725/X1725&lt;'model parameter'!$B$2,'model parameter'!$B$2,IF(Y1725/X1725&gt;'model parameter'!$B$1,'model parameter'!$B$1,AA1725/X1725))</f>
        <v>0.92493112947658418</v>
      </c>
      <c r="AC1725">
        <f t="shared" si="515"/>
        <v>32977091.611827824</v>
      </c>
      <c r="AD1725">
        <f t="shared" si="513"/>
        <v>32.165769970998937</v>
      </c>
      <c r="AF1725">
        <f t="shared" si="512"/>
        <v>0.84280303030303039</v>
      </c>
      <c r="AG1725">
        <f t="shared" si="506"/>
        <v>1</v>
      </c>
      <c r="AH1725" s="14">
        <f t="shared" si="507"/>
        <v>21841.772046704398</v>
      </c>
      <c r="AI1725">
        <f t="shared" si="508"/>
        <v>20083.135669253199</v>
      </c>
      <c r="AJ1725" s="14">
        <f t="shared" si="509"/>
        <v>-1758.6363774511992</v>
      </c>
      <c r="AK1725" s="14">
        <f t="shared" si="514"/>
        <v>344673.36496608244</v>
      </c>
      <c r="AL1725">
        <f t="shared" si="510"/>
        <v>0.9194828893145347</v>
      </c>
      <c r="AM1725">
        <f t="shared" si="516"/>
        <v>72.787213517970017</v>
      </c>
      <c r="AN1725" s="15">
        <f t="shared" si="511"/>
        <v>0</v>
      </c>
    </row>
    <row r="1726" spans="1:40" x14ac:dyDescent="0.25">
      <c r="A1726" s="2">
        <v>42136</v>
      </c>
      <c r="B1726" s="2">
        <v>42152</v>
      </c>
      <c r="C1726" t="s">
        <v>15</v>
      </c>
      <c r="D1726">
        <v>8300</v>
      </c>
      <c r="E1726">
        <v>119.5</v>
      </c>
      <c r="F1726">
        <v>248.6</v>
      </c>
      <c r="G1726">
        <v>118.8</v>
      </c>
      <c r="H1726">
        <v>239.4</v>
      </c>
      <c r="I1726" t="s">
        <v>16</v>
      </c>
      <c r="J1726">
        <v>143.69999999999999</v>
      </c>
      <c r="K1726">
        <v>144.44999999999999</v>
      </c>
      <c r="L1726">
        <v>66.2</v>
      </c>
      <c r="M1726">
        <v>70.05</v>
      </c>
      <c r="N1726">
        <v>8126.95</v>
      </c>
      <c r="O1726">
        <v>306.85000000000002</v>
      </c>
      <c r="P1726">
        <f>VLOOKUP($A1726,Sheet2!$A:$E,2,0)</f>
        <v>8326.15</v>
      </c>
      <c r="Q1726">
        <f>VLOOKUP($A1726,Sheet2!$A:$E,3,0)</f>
        <v>8326.65</v>
      </c>
      <c r="R1726">
        <f>VLOOKUP($A1726,Sheet2!$A:$E,4,0)</f>
        <v>8115.3</v>
      </c>
      <c r="S1726">
        <f>VLOOKUP($A1726,Sheet2!$A:$E,5,0)</f>
        <v>8126.95</v>
      </c>
      <c r="T1726">
        <f t="shared" si="498"/>
        <v>118.8</v>
      </c>
      <c r="U1726">
        <f t="shared" si="499"/>
        <v>248.6</v>
      </c>
      <c r="V1726">
        <f t="shared" si="500"/>
        <v>66.2</v>
      </c>
      <c r="W1726">
        <f t="shared" si="501"/>
        <v>144.44999999999999</v>
      </c>
      <c r="X1726" s="5">
        <f t="shared" si="502"/>
        <v>263.2</v>
      </c>
      <c r="Y1726">
        <f t="shared" si="503"/>
        <v>314.8</v>
      </c>
      <c r="Z1726">
        <f t="shared" si="504"/>
        <v>263.2</v>
      </c>
      <c r="AA1726">
        <f t="shared" si="505"/>
        <v>309.45</v>
      </c>
      <c r="AB1726">
        <f>IF(Z1726/X1726&lt;'model parameter'!$B$2,'model parameter'!$B$2,IF(Y1726/X1726&gt;'model parameter'!$B$1,'model parameter'!$B$1,AA1726/X1726))</f>
        <v>1.1100000000000001</v>
      </c>
      <c r="AC1726">
        <f t="shared" si="515"/>
        <v>36604571.689128891</v>
      </c>
      <c r="AD1726">
        <f t="shared" si="513"/>
        <v>32.275769970998937</v>
      </c>
      <c r="AF1726">
        <f t="shared" si="512"/>
        <v>1</v>
      </c>
      <c r="AG1726">
        <f t="shared" si="506"/>
        <v>1.1960486322188451</v>
      </c>
      <c r="AH1726" s="14">
        <f t="shared" si="507"/>
        <v>19800.407260225198</v>
      </c>
      <c r="AI1726">
        <f t="shared" si="508"/>
        <v>21848.249755065419</v>
      </c>
      <c r="AJ1726" s="14">
        <f t="shared" si="509"/>
        <v>2047.8424948402208</v>
      </c>
      <c r="AK1726" s="14">
        <f t="shared" si="514"/>
        <v>346721.20746092265</v>
      </c>
      <c r="AL1726">
        <f t="shared" si="510"/>
        <v>1.1034242613258718</v>
      </c>
      <c r="AM1726">
        <f t="shared" si="516"/>
        <v>80.315177310034571</v>
      </c>
      <c r="AN1726" s="15">
        <f t="shared" si="511"/>
        <v>0</v>
      </c>
    </row>
    <row r="1727" spans="1:40" x14ac:dyDescent="0.25">
      <c r="A1727" s="2">
        <v>42137</v>
      </c>
      <c r="B1727" s="2">
        <v>42152</v>
      </c>
      <c r="C1727" t="s">
        <v>15</v>
      </c>
      <c r="D1727">
        <v>8300</v>
      </c>
      <c r="E1727">
        <v>210</v>
      </c>
      <c r="F1727">
        <v>269.35000000000002</v>
      </c>
      <c r="G1727">
        <v>146.25</v>
      </c>
      <c r="H1727">
        <v>166.95</v>
      </c>
      <c r="I1727" t="s">
        <v>16</v>
      </c>
      <c r="J1727">
        <v>80.05</v>
      </c>
      <c r="K1727">
        <v>124</v>
      </c>
      <c r="L1727">
        <v>63.55</v>
      </c>
      <c r="M1727">
        <v>116.25</v>
      </c>
      <c r="N1727">
        <v>8235.4500000000007</v>
      </c>
      <c r="O1727">
        <v>306.85000000000002</v>
      </c>
      <c r="P1727">
        <f>VLOOKUP($A1727,Sheet2!$A:$E,2,0)</f>
        <v>8181.55</v>
      </c>
      <c r="Q1727">
        <f>VLOOKUP($A1727,Sheet2!$A:$E,3,0)</f>
        <v>8254.9500000000007</v>
      </c>
      <c r="R1727">
        <f>VLOOKUP($A1727,Sheet2!$A:$E,4,0)</f>
        <v>8089.8</v>
      </c>
      <c r="S1727">
        <f>VLOOKUP($A1727,Sheet2!$A:$E,5,0)</f>
        <v>8235.4500000000007</v>
      </c>
      <c r="T1727">
        <f t="shared" si="498"/>
        <v>169.04999999999927</v>
      </c>
      <c r="U1727">
        <f t="shared" si="499"/>
        <v>269.35000000000002</v>
      </c>
      <c r="V1727">
        <f t="shared" si="500"/>
        <v>63.55</v>
      </c>
      <c r="W1727">
        <f t="shared" si="501"/>
        <v>101.20000000000073</v>
      </c>
      <c r="X1727" s="5">
        <f t="shared" si="502"/>
        <v>290.05</v>
      </c>
      <c r="Y1727">
        <f t="shared" si="503"/>
        <v>332.90000000000003</v>
      </c>
      <c r="Z1727">
        <f t="shared" si="504"/>
        <v>247.45000000000073</v>
      </c>
      <c r="AA1727">
        <f t="shared" si="505"/>
        <v>283.2</v>
      </c>
      <c r="AB1727">
        <f>IF(Z1727/X1727&lt;'model parameter'!$B$2,'model parameter'!$B$2,IF(Y1727/X1727&gt;'model parameter'!$B$1,'model parameter'!$B$1,AA1727/X1727))</f>
        <v>1.1100000000000001</v>
      </c>
      <c r="AC1727">
        <f t="shared" si="515"/>
        <v>40631074.574933074</v>
      </c>
      <c r="AD1727">
        <f t="shared" si="513"/>
        <v>32.385769970998936</v>
      </c>
      <c r="AF1727">
        <f t="shared" si="512"/>
        <v>0.85312877090157113</v>
      </c>
      <c r="AG1727">
        <f t="shared" si="506"/>
        <v>1.1477331494569902</v>
      </c>
      <c r="AH1727" s="14">
        <f t="shared" si="507"/>
        <v>21815.504485113674</v>
      </c>
      <c r="AI1727">
        <f t="shared" si="508"/>
        <v>24081.885015616739</v>
      </c>
      <c r="AJ1727" s="14">
        <f t="shared" si="509"/>
        <v>2266.3805305030655</v>
      </c>
      <c r="AK1727" s="14">
        <f t="shared" si="514"/>
        <v>348987.58799142571</v>
      </c>
      <c r="AL1727">
        <f t="shared" si="510"/>
        <v>1.1038885225894999</v>
      </c>
      <c r="AM1727">
        <f t="shared" si="516"/>
        <v>88.659002422287784</v>
      </c>
      <c r="AN1727" s="15">
        <f t="shared" si="511"/>
        <v>1</v>
      </c>
    </row>
    <row r="1728" spans="1:40" x14ac:dyDescent="0.25">
      <c r="A1728" s="2">
        <v>42138</v>
      </c>
      <c r="B1728" s="2">
        <v>42152</v>
      </c>
      <c r="C1728" t="s">
        <v>15</v>
      </c>
      <c r="D1728">
        <v>8300</v>
      </c>
      <c r="E1728">
        <v>176.3</v>
      </c>
      <c r="F1728">
        <v>237.8</v>
      </c>
      <c r="G1728">
        <v>153.05000000000001</v>
      </c>
      <c r="H1728">
        <v>166.55</v>
      </c>
      <c r="I1728" t="s">
        <v>16</v>
      </c>
      <c r="J1728">
        <v>110.75</v>
      </c>
      <c r="K1728">
        <v>114</v>
      </c>
      <c r="L1728">
        <v>76.400000000000006</v>
      </c>
      <c r="M1728">
        <v>101.9</v>
      </c>
      <c r="N1728">
        <v>8224.2000000000007</v>
      </c>
      <c r="O1728">
        <v>306.85000000000002</v>
      </c>
      <c r="P1728">
        <f>VLOOKUP($A1728,Sheet2!$A:$E,2,0)</f>
        <v>8232.4500000000007</v>
      </c>
      <c r="Q1728">
        <f>VLOOKUP($A1728,Sheet2!$A:$E,3,0)</f>
        <v>8236.25</v>
      </c>
      <c r="R1728">
        <f>VLOOKUP($A1728,Sheet2!$A:$E,4,0)</f>
        <v>8137.3</v>
      </c>
      <c r="S1728">
        <f>VLOOKUP($A1728,Sheet2!$A:$E,5,0)</f>
        <v>8224.2000000000007</v>
      </c>
      <c r="T1728">
        <f t="shared" si="498"/>
        <v>177.75</v>
      </c>
      <c r="U1728">
        <f t="shared" si="499"/>
        <v>237.8</v>
      </c>
      <c r="V1728">
        <f t="shared" si="500"/>
        <v>76.400000000000006</v>
      </c>
      <c r="W1728">
        <f t="shared" si="501"/>
        <v>89.299999999999272</v>
      </c>
      <c r="X1728" s="5">
        <f t="shared" si="502"/>
        <v>287.05</v>
      </c>
      <c r="Y1728">
        <f t="shared" si="503"/>
        <v>314.20000000000005</v>
      </c>
      <c r="Z1728">
        <f t="shared" si="504"/>
        <v>242.34999999999928</v>
      </c>
      <c r="AA1728">
        <f t="shared" si="505"/>
        <v>268.45000000000005</v>
      </c>
      <c r="AB1728">
        <f>IF(Z1728/X1728&lt;'model parameter'!$B$2,'model parameter'!$B$2,IF(Y1728/X1728&gt;'model parameter'!$B$1,'model parameter'!$B$1,AA1728/X1728))</f>
        <v>0.93520292631945667</v>
      </c>
      <c r="AC1728">
        <f t="shared" si="515"/>
        <v>37998299.841981485</v>
      </c>
      <c r="AD1728">
        <f t="shared" si="513"/>
        <v>32.320972897318391</v>
      </c>
      <c r="AF1728">
        <f t="shared" si="512"/>
        <v>0.84427800034836886</v>
      </c>
      <c r="AG1728">
        <f t="shared" si="506"/>
        <v>1.0945828252917611</v>
      </c>
      <c r="AH1728" s="14">
        <f t="shared" si="507"/>
        <v>21590.353957193172</v>
      </c>
      <c r="AI1728">
        <f t="shared" si="508"/>
        <v>20071.893859093903</v>
      </c>
      <c r="AJ1728" s="14">
        <f t="shared" si="509"/>
        <v>-1518.4600980992691</v>
      </c>
      <c r="AK1728" s="14">
        <f t="shared" si="514"/>
        <v>347469.12789332645</v>
      </c>
      <c r="AL1728">
        <f t="shared" si="510"/>
        <v>0.9296695134730123</v>
      </c>
      <c r="AM1728">
        <f t="shared" si="516"/>
        <v>82.42357164693091</v>
      </c>
      <c r="AN1728" s="15">
        <f t="shared" si="511"/>
        <v>0</v>
      </c>
    </row>
    <row r="1729" spans="1:40" x14ac:dyDescent="0.25">
      <c r="A1729" s="2">
        <v>42139</v>
      </c>
      <c r="B1729" s="2">
        <v>42152</v>
      </c>
      <c r="C1729" t="s">
        <v>15</v>
      </c>
      <c r="D1729">
        <v>8300</v>
      </c>
      <c r="E1729">
        <v>153.35</v>
      </c>
      <c r="F1729">
        <v>178</v>
      </c>
      <c r="G1729">
        <v>128.15</v>
      </c>
      <c r="H1729">
        <v>142.05000000000001</v>
      </c>
      <c r="I1729" t="s">
        <v>16</v>
      </c>
      <c r="J1729">
        <v>124</v>
      </c>
      <c r="K1729">
        <v>124</v>
      </c>
      <c r="L1729">
        <v>91</v>
      </c>
      <c r="M1729">
        <v>99.75</v>
      </c>
      <c r="N1729">
        <v>8262.35</v>
      </c>
      <c r="O1729">
        <v>306.85000000000002</v>
      </c>
      <c r="P1729">
        <f>VLOOKUP($A1729,Sheet2!$A:$E,2,0)</f>
        <v>8240.2999999999993</v>
      </c>
      <c r="Q1729">
        <f>VLOOKUP($A1729,Sheet2!$A:$E,3,0)</f>
        <v>8279.2000000000007</v>
      </c>
      <c r="R1729">
        <f>VLOOKUP($A1729,Sheet2!$A:$E,4,0)</f>
        <v>8212.2000000000007</v>
      </c>
      <c r="S1729">
        <f>VLOOKUP($A1729,Sheet2!$A:$E,5,0)</f>
        <v>8262.35</v>
      </c>
      <c r="T1729">
        <f t="shared" si="498"/>
        <v>144.79999999999927</v>
      </c>
      <c r="U1729">
        <f t="shared" si="499"/>
        <v>178</v>
      </c>
      <c r="V1729">
        <f t="shared" si="500"/>
        <v>91</v>
      </c>
      <c r="W1729">
        <f t="shared" si="501"/>
        <v>107.35000000000036</v>
      </c>
      <c r="X1729" s="5">
        <f t="shared" si="502"/>
        <v>277.35000000000002</v>
      </c>
      <c r="Y1729">
        <f t="shared" si="503"/>
        <v>277.35000000000002</v>
      </c>
      <c r="Z1729">
        <f t="shared" si="504"/>
        <v>235.50000000000037</v>
      </c>
      <c r="AA1729">
        <f t="shared" si="505"/>
        <v>241.8</v>
      </c>
      <c r="AB1729">
        <f>IF(Z1729/X1729&lt;'model parameter'!$B$2,'model parameter'!$B$2,IF(Y1729/X1729&gt;'model parameter'!$B$1,'model parameter'!$B$1,AA1729/X1729))</f>
        <v>0.87182260681449431</v>
      </c>
      <c r="AC1729">
        <f t="shared" si="515"/>
        <v>33127776.822755087</v>
      </c>
      <c r="AD1729">
        <f t="shared" si="513"/>
        <v>32.192795504132889</v>
      </c>
      <c r="AF1729">
        <f t="shared" si="512"/>
        <v>0.84910762574364651</v>
      </c>
      <c r="AG1729">
        <f t="shared" si="506"/>
        <v>1</v>
      </c>
      <c r="AH1729" s="14">
        <f t="shared" si="507"/>
        <v>20862.367250250223</v>
      </c>
      <c r="AI1729">
        <f t="shared" si="508"/>
        <v>18074.598920791599</v>
      </c>
      <c r="AJ1729" s="14">
        <f t="shared" si="509"/>
        <v>-2787.7683294586241</v>
      </c>
      <c r="AK1729" s="14">
        <f t="shared" si="514"/>
        <v>344681.35956386785</v>
      </c>
      <c r="AL1729">
        <f t="shared" si="510"/>
        <v>0.86637334603410421</v>
      </c>
      <c r="AM1729">
        <f t="shared" si="516"/>
        <v>71.409585559833261</v>
      </c>
      <c r="AN1729" s="15">
        <f t="shared" si="511"/>
        <v>0</v>
      </c>
    </row>
    <row r="1730" spans="1:40" x14ac:dyDescent="0.25">
      <c r="A1730" s="2">
        <v>42142</v>
      </c>
      <c r="B1730" s="2">
        <v>42152</v>
      </c>
      <c r="C1730" t="s">
        <v>15</v>
      </c>
      <c r="D1730">
        <v>8300</v>
      </c>
      <c r="E1730">
        <v>130.35</v>
      </c>
      <c r="F1730">
        <v>140.80000000000001</v>
      </c>
      <c r="G1730">
        <v>67.55</v>
      </c>
      <c r="H1730">
        <v>72.650000000000006</v>
      </c>
      <c r="I1730" t="s">
        <v>16</v>
      </c>
      <c r="J1730">
        <v>104.95</v>
      </c>
      <c r="K1730">
        <v>148.1</v>
      </c>
      <c r="L1730">
        <v>100.7</v>
      </c>
      <c r="M1730">
        <v>141.5</v>
      </c>
      <c r="N1730">
        <v>8373.65</v>
      </c>
      <c r="O1730">
        <v>306.85000000000002</v>
      </c>
      <c r="P1730">
        <f>VLOOKUP($A1730,Sheet2!$A:$E,2,0)</f>
        <v>8284.9500000000007</v>
      </c>
      <c r="Q1730">
        <f>VLOOKUP($A1730,Sheet2!$A:$E,3,0)</f>
        <v>8384.6</v>
      </c>
      <c r="R1730">
        <f>VLOOKUP($A1730,Sheet2!$A:$E,4,0)</f>
        <v>8271.9500000000007</v>
      </c>
      <c r="S1730">
        <f>VLOOKUP($A1730,Sheet2!$A:$E,5,0)</f>
        <v>8373.65</v>
      </c>
      <c r="T1730">
        <f t="shared" si="498"/>
        <v>67.55</v>
      </c>
      <c r="U1730">
        <f t="shared" si="499"/>
        <v>128.75</v>
      </c>
      <c r="V1730">
        <f t="shared" si="500"/>
        <v>112.75</v>
      </c>
      <c r="W1730">
        <f t="shared" si="501"/>
        <v>148.1</v>
      </c>
      <c r="X1730" s="5">
        <f t="shared" si="502"/>
        <v>235.3</v>
      </c>
      <c r="Y1730">
        <f t="shared" si="503"/>
        <v>253.55</v>
      </c>
      <c r="Z1730">
        <f t="shared" si="504"/>
        <v>214.15</v>
      </c>
      <c r="AA1730">
        <f t="shared" si="505"/>
        <v>214.15</v>
      </c>
      <c r="AB1730">
        <f>IF(Z1730/X1730&lt;'model parameter'!$B$2,'model parameter'!$B$2,IF(Y1730/X1730&gt;'model parameter'!$B$1,'model parameter'!$B$1,AA1730/X1730))</f>
        <v>0.91011474713132168</v>
      </c>
      <c r="AC1730">
        <f t="shared" si="515"/>
        <v>30150078.226064604</v>
      </c>
      <c r="AD1730">
        <f t="shared" si="513"/>
        <v>32.102910251264213</v>
      </c>
      <c r="AF1730">
        <f t="shared" si="512"/>
        <v>0.91011474713132168</v>
      </c>
      <c r="AG1730">
        <f t="shared" si="506"/>
        <v>1.0775605609859753</v>
      </c>
      <c r="AH1730" s="14">
        <f t="shared" si="507"/>
        <v>17706.507350564549</v>
      </c>
      <c r="AI1730">
        <f t="shared" si="508"/>
        <v>16002.358581427297</v>
      </c>
      <c r="AJ1730" s="14">
        <f t="shared" si="509"/>
        <v>-1704.1487691372513</v>
      </c>
      <c r="AK1730" s="14">
        <f t="shared" si="514"/>
        <v>342977.21079473058</v>
      </c>
      <c r="AL1730">
        <f t="shared" si="510"/>
        <v>0.90375579241024528</v>
      </c>
      <c r="AM1730">
        <f t="shared" si="516"/>
        <v>64.536826583314323</v>
      </c>
      <c r="AN1730" s="15">
        <f t="shared" si="511"/>
        <v>0</v>
      </c>
    </row>
    <row r="1731" spans="1:40" x14ac:dyDescent="0.25">
      <c r="A1731" s="2">
        <v>42143</v>
      </c>
      <c r="B1731" s="2">
        <v>42152</v>
      </c>
      <c r="C1731" t="s">
        <v>15</v>
      </c>
      <c r="D1731">
        <v>8300</v>
      </c>
      <c r="E1731">
        <v>79.900000000000006</v>
      </c>
      <c r="F1731">
        <v>89.9</v>
      </c>
      <c r="G1731">
        <v>44.2</v>
      </c>
      <c r="H1731">
        <v>69.099999999999994</v>
      </c>
      <c r="I1731" t="s">
        <v>16</v>
      </c>
      <c r="J1731">
        <v>120.6</v>
      </c>
      <c r="K1731">
        <v>176.9</v>
      </c>
      <c r="L1731">
        <v>112.05</v>
      </c>
      <c r="M1731">
        <v>129.6</v>
      </c>
      <c r="N1731">
        <v>8365.65</v>
      </c>
      <c r="O1731">
        <v>306.85000000000002</v>
      </c>
      <c r="P1731">
        <f>VLOOKUP($A1731,Sheet2!$A:$E,2,0)</f>
        <v>8356.2000000000007</v>
      </c>
      <c r="Q1731">
        <f>VLOOKUP($A1731,Sheet2!$A:$E,3,0)</f>
        <v>8427.7999999999993</v>
      </c>
      <c r="R1731">
        <f>VLOOKUP($A1731,Sheet2!$A:$E,4,0)</f>
        <v>8335</v>
      </c>
      <c r="S1731">
        <f>VLOOKUP($A1731,Sheet2!$A:$E,5,0)</f>
        <v>8365.65</v>
      </c>
      <c r="T1731">
        <f t="shared" ref="T1731:T1794" si="517">MAX(K1731+D1731-Q1731,0,G1731)</f>
        <v>49.100000000000364</v>
      </c>
      <c r="U1731">
        <f t="shared" ref="U1731:U1794" si="518">MIN(MAX(L1731+D1731-R1731,0),F1731)</f>
        <v>77.049999999999272</v>
      </c>
      <c r="V1731">
        <f t="shared" ref="V1731:V1794" si="519">MAX(L1731,F1731+R1731-D1731)</f>
        <v>124.89999999999964</v>
      </c>
      <c r="W1731">
        <f t="shared" ref="W1731:W1794" si="520">MIN(K1731,G1731+Q1731-D1731)</f>
        <v>172</v>
      </c>
      <c r="X1731" s="5">
        <f t="shared" ref="X1731:X1794" si="521">E1731+J1731</f>
        <v>200.5</v>
      </c>
      <c r="Y1731">
        <f t="shared" ref="Y1731:Y1794" si="522">MAX(T1731+K1731,U1731+L1731,V1731+F1731,W1731+G1731,X1731,AA1731)</f>
        <v>226.00000000000037</v>
      </c>
      <c r="Z1731">
        <f t="shared" ref="Z1731:Z1794" si="523">MIN(T1731+K1731,U1731+L1731,V1731+F1731,W1731+G1731,X1731,AA1731)</f>
        <v>189.09999999999928</v>
      </c>
      <c r="AA1731">
        <f t="shared" ref="AA1731:AA1794" si="524">H1731+M1731</f>
        <v>198.7</v>
      </c>
      <c r="AB1731">
        <f>IF(Z1731/X1731&lt;'model parameter'!$B$2,'model parameter'!$B$2,IF(Y1731/X1731&gt;'model parameter'!$B$1,'model parameter'!$B$1,AA1731/X1731))</f>
        <v>1.1100000000000001</v>
      </c>
      <c r="AC1731">
        <f t="shared" si="515"/>
        <v>33466586.830931712</v>
      </c>
      <c r="AD1731">
        <f t="shared" si="513"/>
        <v>32.212910251264212</v>
      </c>
      <c r="AF1731">
        <f t="shared" si="512"/>
        <v>0.9431421446384004</v>
      </c>
      <c r="AG1731">
        <f t="shared" ref="AG1731:AG1794" si="525">Y1731/X1731</f>
        <v>1.1271820448877823</v>
      </c>
      <c r="AH1731" s="14">
        <f t="shared" ref="AH1731:AH1794" si="526">(75*X1731+20*2*1.18+0.00055*75*X1731*1.18)*1.00002</f>
        <v>15094.761226686749</v>
      </c>
      <c r="AI1731">
        <f t="shared" ref="AI1731:AI1794" si="527">(AB1731*X1731*75-20*2*1.18-0.0006*75*X1731*1.18*AB1731)*(1-0.00002)</f>
        <v>16632.274677353409</v>
      </c>
      <c r="AJ1731" s="14">
        <f t="shared" ref="AJ1731:AJ1794" si="528">AI1731-AH1731</f>
        <v>1537.51345066666</v>
      </c>
      <c r="AK1731" s="14">
        <f t="shared" si="514"/>
        <v>344514.72424539726</v>
      </c>
      <c r="AL1731">
        <f t="shared" ref="AL1731:AL1794" si="529">AI1731/AH1731</f>
        <v>1.1018574210997401</v>
      </c>
      <c r="AM1731">
        <f t="shared" si="516"/>
        <v>71.110381305051874</v>
      </c>
      <c r="AN1731" s="15">
        <f t="shared" ref="AN1731:AN1794" si="530">IF(AND(Y1731/X1731&gt;1.1,Z1731/X1731&lt;0.9),1,0)</f>
        <v>0</v>
      </c>
    </row>
    <row r="1732" spans="1:40" x14ac:dyDescent="0.25">
      <c r="A1732" s="2">
        <v>42144</v>
      </c>
      <c r="B1732" s="2">
        <v>42152</v>
      </c>
      <c r="C1732" t="s">
        <v>15</v>
      </c>
      <c r="D1732">
        <v>8300</v>
      </c>
      <c r="E1732">
        <v>59.9</v>
      </c>
      <c r="F1732">
        <v>65</v>
      </c>
      <c r="G1732">
        <v>35.1</v>
      </c>
      <c r="H1732">
        <v>39.9</v>
      </c>
      <c r="I1732" t="s">
        <v>16</v>
      </c>
      <c r="J1732">
        <v>135</v>
      </c>
      <c r="K1732">
        <v>179.5</v>
      </c>
      <c r="L1732">
        <v>135</v>
      </c>
      <c r="M1732">
        <v>158.94999999999999</v>
      </c>
      <c r="N1732">
        <v>8423.25</v>
      </c>
      <c r="O1732">
        <v>306.85000000000002</v>
      </c>
      <c r="P1732">
        <f>VLOOKUP($A1732,Sheet2!$A:$E,2,0)</f>
        <v>8392.65</v>
      </c>
      <c r="Q1732">
        <f>VLOOKUP($A1732,Sheet2!$A:$E,3,0)</f>
        <v>8440.35</v>
      </c>
      <c r="R1732">
        <f>VLOOKUP($A1732,Sheet2!$A:$E,4,0)</f>
        <v>8391.4500000000007</v>
      </c>
      <c r="S1732">
        <f>VLOOKUP($A1732,Sheet2!$A:$E,5,0)</f>
        <v>8423.25</v>
      </c>
      <c r="T1732">
        <f t="shared" si="517"/>
        <v>39.149999999999636</v>
      </c>
      <c r="U1732">
        <f t="shared" si="518"/>
        <v>43.549999999999272</v>
      </c>
      <c r="V1732">
        <f t="shared" si="519"/>
        <v>156.45000000000073</v>
      </c>
      <c r="W1732">
        <f t="shared" si="520"/>
        <v>175.45000000000073</v>
      </c>
      <c r="X1732" s="5">
        <f t="shared" si="521"/>
        <v>194.9</v>
      </c>
      <c r="Y1732">
        <f t="shared" si="522"/>
        <v>221.45000000000073</v>
      </c>
      <c r="Z1732">
        <f t="shared" si="523"/>
        <v>178.54999999999927</v>
      </c>
      <c r="AA1732">
        <f t="shared" si="524"/>
        <v>198.85</v>
      </c>
      <c r="AB1732">
        <f>IF(Z1732/X1732&lt;'model parameter'!$B$2,'model parameter'!$B$2,IF(Y1732/X1732&gt;'model parameter'!$B$1,'model parameter'!$B$1,AA1732/X1732))</f>
        <v>1.1100000000000001</v>
      </c>
      <c r="AC1732">
        <f t="shared" si="515"/>
        <v>37147911.382334203</v>
      </c>
      <c r="AD1732">
        <f t="shared" si="513"/>
        <v>32.322910251264211</v>
      </c>
      <c r="AF1732">
        <f t="shared" ref="AF1732:AF1795" si="531">Z1732/X1732</f>
        <v>0.91611082606464478</v>
      </c>
      <c r="AG1732">
        <f t="shared" si="525"/>
        <v>1.1362237044638313</v>
      </c>
      <c r="AH1732" s="14">
        <f t="shared" si="526"/>
        <v>14674.480241235151</v>
      </c>
      <c r="AI1732">
        <f t="shared" si="527"/>
        <v>16166.41406435202</v>
      </c>
      <c r="AJ1732" s="14">
        <f t="shared" si="528"/>
        <v>1491.9338231168695</v>
      </c>
      <c r="AK1732" s="14">
        <f t="shared" si="514"/>
        <v>346006.65806851414</v>
      </c>
      <c r="AL1732">
        <f t="shared" si="529"/>
        <v>1.1016685973602356</v>
      </c>
      <c r="AM1732">
        <f t="shared" si="516"/>
        <v>78.340074030088019</v>
      </c>
      <c r="AN1732" s="15">
        <f t="shared" si="530"/>
        <v>0</v>
      </c>
    </row>
    <row r="1733" spans="1:40" x14ac:dyDescent="0.25">
      <c r="A1733" s="2">
        <v>42145</v>
      </c>
      <c r="B1733" s="2">
        <v>42152</v>
      </c>
      <c r="C1733" t="s">
        <v>15</v>
      </c>
      <c r="D1733">
        <v>8300</v>
      </c>
      <c r="E1733">
        <v>38</v>
      </c>
      <c r="F1733">
        <v>50.2</v>
      </c>
      <c r="G1733">
        <v>30</v>
      </c>
      <c r="H1733">
        <v>33.950000000000003</v>
      </c>
      <c r="I1733" t="s">
        <v>16</v>
      </c>
      <c r="J1733">
        <v>163.15</v>
      </c>
      <c r="K1733">
        <v>165.7</v>
      </c>
      <c r="L1733">
        <v>125.2</v>
      </c>
      <c r="M1733">
        <v>148.5</v>
      </c>
      <c r="N1733">
        <v>8421</v>
      </c>
      <c r="O1733">
        <v>306.85000000000002</v>
      </c>
      <c r="P1733">
        <f>VLOOKUP($A1733,Sheet2!$A:$E,2,0)</f>
        <v>8434.5</v>
      </c>
      <c r="Q1733">
        <f>VLOOKUP($A1733,Sheet2!$A:$E,3,0)</f>
        <v>8446.35</v>
      </c>
      <c r="R1733">
        <f>VLOOKUP($A1733,Sheet2!$A:$E,4,0)</f>
        <v>8382.5</v>
      </c>
      <c r="S1733">
        <f>VLOOKUP($A1733,Sheet2!$A:$E,5,0)</f>
        <v>8421</v>
      </c>
      <c r="T1733">
        <f t="shared" si="517"/>
        <v>30</v>
      </c>
      <c r="U1733">
        <f t="shared" si="518"/>
        <v>42.700000000000728</v>
      </c>
      <c r="V1733">
        <f t="shared" si="519"/>
        <v>132.70000000000073</v>
      </c>
      <c r="W1733">
        <f t="shared" si="520"/>
        <v>165.7</v>
      </c>
      <c r="X1733" s="5">
        <f t="shared" si="521"/>
        <v>201.15</v>
      </c>
      <c r="Y1733">
        <f t="shared" si="522"/>
        <v>201.15</v>
      </c>
      <c r="Z1733">
        <f t="shared" si="523"/>
        <v>167.90000000000072</v>
      </c>
      <c r="AA1733">
        <f t="shared" si="524"/>
        <v>182.45</v>
      </c>
      <c r="AB1733">
        <f>IF(Z1733/X1733&lt;'model parameter'!$B$2,'model parameter'!$B$2,IF(Y1733/X1733&gt;'model parameter'!$B$1,'model parameter'!$B$1,AA1733/X1733))</f>
        <v>0.90703455132985322</v>
      </c>
      <c r="AC1733">
        <f t="shared" si="515"/>
        <v>33694439.133516654</v>
      </c>
      <c r="AD1733">
        <f t="shared" ref="AD1733:AD1796" si="532">(AB1733-1)+AD1732</f>
        <v>32.229944802594062</v>
      </c>
      <c r="AF1733">
        <f t="shared" si="531"/>
        <v>0.83470047228436839</v>
      </c>
      <c r="AG1733">
        <f t="shared" si="525"/>
        <v>1</v>
      </c>
      <c r="AH1733" s="14">
        <f t="shared" si="526"/>
        <v>15143.543841069524</v>
      </c>
      <c r="AI1733">
        <f t="shared" si="527"/>
        <v>13626.589367761899</v>
      </c>
      <c r="AJ1733" s="14">
        <f t="shared" si="528"/>
        <v>-1516.9544733076254</v>
      </c>
      <c r="AK1733" s="14">
        <f t="shared" ref="AK1733:AK1796" si="533">AJ1733+AK1732</f>
        <v>344489.70359520649</v>
      </c>
      <c r="AL1733">
        <f t="shared" si="529"/>
        <v>0.8998283037822612</v>
      </c>
      <c r="AM1733">
        <f t="shared" si="516"/>
        <v>70.492615932670873</v>
      </c>
      <c r="AN1733" s="15">
        <f t="shared" si="530"/>
        <v>0</v>
      </c>
    </row>
    <row r="1734" spans="1:40" x14ac:dyDescent="0.25">
      <c r="A1734" s="2">
        <v>42146</v>
      </c>
      <c r="B1734" s="2">
        <v>42152</v>
      </c>
      <c r="C1734" t="s">
        <v>15</v>
      </c>
      <c r="D1734">
        <v>8300</v>
      </c>
      <c r="E1734">
        <v>30.65</v>
      </c>
      <c r="F1734">
        <v>32.85</v>
      </c>
      <c r="G1734">
        <v>15.35</v>
      </c>
      <c r="H1734">
        <v>17.75</v>
      </c>
      <c r="I1734" t="s">
        <v>16</v>
      </c>
      <c r="J1734">
        <v>147.6</v>
      </c>
      <c r="K1734">
        <v>198.45</v>
      </c>
      <c r="L1734">
        <v>141</v>
      </c>
      <c r="M1734">
        <v>166.45</v>
      </c>
      <c r="N1734">
        <v>8458.9500000000007</v>
      </c>
      <c r="O1734">
        <v>306.85000000000002</v>
      </c>
      <c r="P1734">
        <f>VLOOKUP($A1734,Sheet2!$A:$E,2,0)</f>
        <v>8432.5</v>
      </c>
      <c r="Q1734">
        <f>VLOOKUP($A1734,Sheet2!$A:$E,3,0)</f>
        <v>8489.5499999999993</v>
      </c>
      <c r="R1734">
        <f>VLOOKUP($A1734,Sheet2!$A:$E,4,0)</f>
        <v>8420.6</v>
      </c>
      <c r="S1734">
        <f>VLOOKUP($A1734,Sheet2!$A:$E,5,0)</f>
        <v>8458.9500000000007</v>
      </c>
      <c r="T1734">
        <f t="shared" si="517"/>
        <v>15.35</v>
      </c>
      <c r="U1734">
        <f t="shared" si="518"/>
        <v>20.399999999999636</v>
      </c>
      <c r="V1734">
        <f t="shared" si="519"/>
        <v>153.45000000000073</v>
      </c>
      <c r="W1734">
        <f t="shared" si="520"/>
        <v>198.45</v>
      </c>
      <c r="X1734" s="5">
        <f t="shared" si="521"/>
        <v>178.25</v>
      </c>
      <c r="Y1734">
        <f t="shared" si="522"/>
        <v>213.79999999999998</v>
      </c>
      <c r="Z1734">
        <f t="shared" si="523"/>
        <v>161.39999999999964</v>
      </c>
      <c r="AA1734">
        <f t="shared" si="524"/>
        <v>184.2</v>
      </c>
      <c r="AB1734">
        <f>IF(Z1734/X1734&lt;'model parameter'!$B$2,'model parameter'!$B$2,IF(Y1734/X1734&gt;'model parameter'!$B$1,'model parameter'!$B$1,AA1734/X1734))</f>
        <v>1.1100000000000001</v>
      </c>
      <c r="AC1734">
        <f t="shared" ref="AC1734:AC1797" si="534">AB1734*AC1733</f>
        <v>37400827.438203491</v>
      </c>
      <c r="AD1734">
        <f t="shared" si="532"/>
        <v>32.339944802594061</v>
      </c>
      <c r="AF1734">
        <f t="shared" si="531"/>
        <v>0.90546984572229805</v>
      </c>
      <c r="AG1734">
        <f t="shared" si="525"/>
        <v>1.1994389901823281</v>
      </c>
      <c r="AH1734" s="14">
        <f t="shared" si="526"/>
        <v>13424.894811276374</v>
      </c>
      <c r="AI1734">
        <f t="shared" si="527"/>
        <v>14781.310634624666</v>
      </c>
      <c r="AJ1734" s="14">
        <f t="shared" si="528"/>
        <v>1356.4158233482922</v>
      </c>
      <c r="AK1734" s="14">
        <f t="shared" si="533"/>
        <v>345846.11941855476</v>
      </c>
      <c r="AL1734">
        <f t="shared" si="529"/>
        <v>1.1010373520550014</v>
      </c>
      <c r="AM1734">
        <f t="shared" ref="AM1734:AM1797" si="535">AL1734*AM1733</f>
        <v>77.615003185938136</v>
      </c>
      <c r="AN1734" s="15">
        <f t="shared" si="530"/>
        <v>0</v>
      </c>
    </row>
    <row r="1735" spans="1:40" s="9" customFormat="1" x14ac:dyDescent="0.25">
      <c r="A1735" s="7">
        <v>42149</v>
      </c>
      <c r="B1735" s="7">
        <v>42152</v>
      </c>
      <c r="C1735" t="s">
        <v>15</v>
      </c>
      <c r="D1735">
        <v>8300</v>
      </c>
      <c r="E1735">
        <v>19.5</v>
      </c>
      <c r="F1735">
        <v>34.1</v>
      </c>
      <c r="G1735">
        <v>15.65</v>
      </c>
      <c r="H1735">
        <v>27.15</v>
      </c>
      <c r="I1735" t="s">
        <v>16</v>
      </c>
      <c r="J1735">
        <v>147.94999999999999</v>
      </c>
      <c r="K1735">
        <v>153.6</v>
      </c>
      <c r="L1735">
        <v>84.95</v>
      </c>
      <c r="M1735">
        <v>91.6</v>
      </c>
      <c r="N1735">
        <v>8370.25</v>
      </c>
      <c r="O1735">
        <v>306.85000000000002</v>
      </c>
      <c r="P1735">
        <f>VLOOKUP($A1735,Sheet2!$A:$E,2,0)</f>
        <v>8438.15</v>
      </c>
      <c r="Q1735">
        <f>VLOOKUP($A1735,Sheet2!$A:$E,3,0)</f>
        <v>8441.9500000000007</v>
      </c>
      <c r="R1735">
        <f>VLOOKUP($A1735,Sheet2!$A:$E,4,0)</f>
        <v>8364.15</v>
      </c>
      <c r="S1735">
        <f>VLOOKUP($A1735,Sheet2!$A:$E,5,0)</f>
        <v>8370.25</v>
      </c>
      <c r="T1735">
        <f t="shared" si="517"/>
        <v>15.65</v>
      </c>
      <c r="U1735">
        <f t="shared" si="518"/>
        <v>20.800000000001091</v>
      </c>
      <c r="V1735">
        <f t="shared" si="519"/>
        <v>98.25</v>
      </c>
      <c r="W1735">
        <f t="shared" si="520"/>
        <v>153.6</v>
      </c>
      <c r="X1735" s="8">
        <f t="shared" si="521"/>
        <v>167.45</v>
      </c>
      <c r="Y1735" s="9">
        <f t="shared" si="522"/>
        <v>169.25</v>
      </c>
      <c r="Z1735" s="9">
        <f t="shared" si="523"/>
        <v>105.75000000000109</v>
      </c>
      <c r="AA1735" s="9">
        <f t="shared" si="524"/>
        <v>118.75</v>
      </c>
      <c r="AB1735">
        <f>IF(Z1735/X1735&lt;'model parameter'!$B$2,'model parameter'!$B$2,IF(Y1735/X1735&gt;'model parameter'!$B$1,'model parameter'!$B$1,AA1735/X1735))</f>
        <v>0.70916691549716337</v>
      </c>
      <c r="AC1735" s="9">
        <f t="shared" si="534"/>
        <v>26523429.431392446</v>
      </c>
      <c r="AD1735">
        <f t="shared" si="532"/>
        <v>32.049111718091225</v>
      </c>
      <c r="AE1735" s="9">
        <f t="shared" ref="AE1735:AE1736" si="536">WEEKDAY(A1735)</f>
        <v>2</v>
      </c>
      <c r="AF1735">
        <f t="shared" si="531"/>
        <v>0.63153180053748048</v>
      </c>
      <c r="AG1735">
        <f t="shared" si="525"/>
        <v>1.0107494774559571</v>
      </c>
      <c r="AH1735" s="14">
        <f t="shared" si="526"/>
        <v>12614.352910762575</v>
      </c>
      <c r="AI1735">
        <f t="shared" si="527"/>
        <v>8852.5673201124973</v>
      </c>
      <c r="AJ1735" s="14">
        <f t="shared" si="528"/>
        <v>-3761.7855906500772</v>
      </c>
      <c r="AK1735" s="14">
        <f t="shared" si="533"/>
        <v>342084.33382790466</v>
      </c>
      <c r="AL1735">
        <f t="shared" si="529"/>
        <v>0.70178529035440895</v>
      </c>
      <c r="AM1735" s="9">
        <f t="shared" si="535"/>
        <v>54.469067546701972</v>
      </c>
      <c r="AN1735" s="15">
        <f t="shared" si="530"/>
        <v>0</v>
      </c>
    </row>
    <row r="1736" spans="1:40" s="9" customFormat="1" x14ac:dyDescent="0.25">
      <c r="A1736" s="7">
        <v>42150</v>
      </c>
      <c r="B1736" s="7">
        <v>42152</v>
      </c>
      <c r="C1736" t="s">
        <v>15</v>
      </c>
      <c r="D1736">
        <v>8300</v>
      </c>
      <c r="E1736">
        <v>28.8</v>
      </c>
      <c r="F1736">
        <v>42.5</v>
      </c>
      <c r="G1736">
        <v>23</v>
      </c>
      <c r="H1736">
        <v>28.65</v>
      </c>
      <c r="I1736" t="s">
        <v>16</v>
      </c>
      <c r="J1736">
        <v>86.35</v>
      </c>
      <c r="K1736">
        <v>90</v>
      </c>
      <c r="L1736">
        <v>47.1</v>
      </c>
      <c r="M1736">
        <v>62.1</v>
      </c>
      <c r="N1736">
        <v>8339.35</v>
      </c>
      <c r="O1736">
        <v>306.85000000000002</v>
      </c>
      <c r="P1736">
        <f>VLOOKUP($A1736,Sheet2!$A:$E,2,0)</f>
        <v>8377.1</v>
      </c>
      <c r="Q1736">
        <f>VLOOKUP($A1736,Sheet2!$A:$E,3,0)</f>
        <v>8378.9</v>
      </c>
      <c r="R1736">
        <f>VLOOKUP($A1736,Sheet2!$A:$E,4,0)</f>
        <v>8320.0499999999993</v>
      </c>
      <c r="S1736">
        <f>VLOOKUP($A1736,Sheet2!$A:$E,5,0)</f>
        <v>8339.35</v>
      </c>
      <c r="T1736">
        <f t="shared" si="517"/>
        <v>23</v>
      </c>
      <c r="U1736">
        <f t="shared" si="518"/>
        <v>27.050000000001091</v>
      </c>
      <c r="V1736">
        <f t="shared" si="519"/>
        <v>62.549999999999272</v>
      </c>
      <c r="W1736">
        <f t="shared" si="520"/>
        <v>90</v>
      </c>
      <c r="X1736" s="8">
        <f t="shared" si="521"/>
        <v>115.14999999999999</v>
      </c>
      <c r="Y1736" s="9">
        <f t="shared" si="522"/>
        <v>115.14999999999999</v>
      </c>
      <c r="Z1736" s="9">
        <f t="shared" si="523"/>
        <v>74.150000000001086</v>
      </c>
      <c r="AA1736" s="9">
        <f t="shared" si="524"/>
        <v>90.75</v>
      </c>
      <c r="AB1736">
        <f>IF(Z1736/X1736&lt;'model parameter'!$B$2,'model parameter'!$B$2,IF(Y1736/X1736&gt;'model parameter'!$B$1,'model parameter'!$B$1,AA1736/X1736))</f>
        <v>0.78810247503256625</v>
      </c>
      <c r="AC1736" s="9">
        <f t="shared" si="534"/>
        <v>20903180.381231997</v>
      </c>
      <c r="AD1736">
        <f t="shared" si="532"/>
        <v>31.837214193123792</v>
      </c>
      <c r="AE1736" s="9">
        <f t="shared" si="536"/>
        <v>3</v>
      </c>
      <c r="AF1736">
        <f t="shared" si="531"/>
        <v>0.64394268345637073</v>
      </c>
      <c r="AG1736">
        <f t="shared" si="525"/>
        <v>1</v>
      </c>
      <c r="AH1736" s="14">
        <f t="shared" si="526"/>
        <v>8689.2287073485259</v>
      </c>
      <c r="AI1736">
        <f t="shared" si="527"/>
        <v>6754.0960903764999</v>
      </c>
      <c r="AJ1736" s="14">
        <f t="shared" si="528"/>
        <v>-1935.132616972026</v>
      </c>
      <c r="AK1736" s="14">
        <f t="shared" si="533"/>
        <v>340149.20121093263</v>
      </c>
      <c r="AL1736">
        <f t="shared" si="529"/>
        <v>0.7772952373395956</v>
      </c>
      <c r="AM1736" s="9">
        <f t="shared" si="535"/>
        <v>42.338546786380171</v>
      </c>
      <c r="AN1736" s="15">
        <f t="shared" si="530"/>
        <v>0</v>
      </c>
    </row>
    <row r="1737" spans="1:40" x14ac:dyDescent="0.25">
      <c r="A1737" s="2">
        <v>42151</v>
      </c>
      <c r="B1737" s="2">
        <v>42152</v>
      </c>
      <c r="C1737" t="s">
        <v>15</v>
      </c>
      <c r="D1737">
        <v>8300</v>
      </c>
      <c r="E1737">
        <v>41.65</v>
      </c>
      <c r="F1737">
        <v>55</v>
      </c>
      <c r="G1737">
        <v>15</v>
      </c>
      <c r="H1737">
        <v>18.149999999999999</v>
      </c>
      <c r="I1737" t="s">
        <v>16</v>
      </c>
      <c r="J1737">
        <v>37</v>
      </c>
      <c r="K1737">
        <v>60.5</v>
      </c>
      <c r="L1737">
        <v>26</v>
      </c>
      <c r="M1737">
        <v>48.75</v>
      </c>
      <c r="N1737">
        <v>8334.6</v>
      </c>
      <c r="O1737">
        <v>306.85000000000002</v>
      </c>
      <c r="P1737">
        <f>VLOOKUP($A1737,Sheet2!$A:$E,2,0)</f>
        <v>8302.75</v>
      </c>
      <c r="Q1737">
        <f>VLOOKUP($A1737,Sheet2!$A:$E,3,0)</f>
        <v>8342.85</v>
      </c>
      <c r="R1737">
        <f>VLOOKUP($A1737,Sheet2!$A:$E,4,0)</f>
        <v>8277.9500000000007</v>
      </c>
      <c r="S1737">
        <f>VLOOKUP($A1737,Sheet2!$A:$E,5,0)</f>
        <v>8334.6</v>
      </c>
      <c r="T1737">
        <f t="shared" si="517"/>
        <v>17.649999999999636</v>
      </c>
      <c r="U1737">
        <f t="shared" si="518"/>
        <v>48.049999999999272</v>
      </c>
      <c r="V1737">
        <f t="shared" si="519"/>
        <v>32.950000000000728</v>
      </c>
      <c r="W1737">
        <f t="shared" si="520"/>
        <v>57.850000000000364</v>
      </c>
      <c r="X1737" s="5">
        <f t="shared" si="521"/>
        <v>78.650000000000006</v>
      </c>
      <c r="Y1737">
        <f t="shared" si="522"/>
        <v>87.950000000000728</v>
      </c>
      <c r="Z1737">
        <f t="shared" si="523"/>
        <v>66.900000000000006</v>
      </c>
      <c r="AA1737">
        <f t="shared" si="524"/>
        <v>66.900000000000006</v>
      </c>
      <c r="AB1737">
        <f>IF(Z1737/X1737&lt;'model parameter'!$B$2,'model parameter'!$B$2,IF(Y1737/X1737&gt;'model parameter'!$B$1,'model parameter'!$B$1,AA1737/X1737))</f>
        <v>1.1100000000000001</v>
      </c>
      <c r="AC1737">
        <f t="shared" si="534"/>
        <v>23202530.22316752</v>
      </c>
      <c r="AD1737">
        <f t="shared" si="532"/>
        <v>31.947214193123791</v>
      </c>
      <c r="AF1737">
        <f t="shared" si="531"/>
        <v>0.85060394151303242</v>
      </c>
      <c r="AG1737">
        <f t="shared" si="525"/>
        <v>1.1182453909726728</v>
      </c>
      <c r="AH1737" s="14">
        <f t="shared" si="526"/>
        <v>5949.8972843157744</v>
      </c>
      <c r="AI1737">
        <f t="shared" si="527"/>
        <v>6495.6468748141942</v>
      </c>
      <c r="AJ1737" s="14">
        <f t="shared" si="528"/>
        <v>545.74959049841982</v>
      </c>
      <c r="AK1737" s="14">
        <f t="shared" si="533"/>
        <v>340694.95080143103</v>
      </c>
      <c r="AL1737">
        <f t="shared" si="529"/>
        <v>1.091724203699624</v>
      </c>
      <c r="AM1737">
        <f t="shared" si="535"/>
        <v>46.222016276160169</v>
      </c>
      <c r="AN1737" s="15">
        <f t="shared" si="530"/>
        <v>1</v>
      </c>
    </row>
    <row r="1738" spans="1:40" s="9" customFormat="1" x14ac:dyDescent="0.25">
      <c r="A1738" s="7">
        <v>42152</v>
      </c>
      <c r="B1738" s="7">
        <v>42152</v>
      </c>
      <c r="C1738" t="s">
        <v>15</v>
      </c>
      <c r="D1738">
        <v>8300</v>
      </c>
      <c r="E1738">
        <v>12.6</v>
      </c>
      <c r="F1738">
        <v>44.45</v>
      </c>
      <c r="G1738">
        <v>0.05</v>
      </c>
      <c r="H1738">
        <v>2.2999999999999998</v>
      </c>
      <c r="I1738" t="s">
        <v>16</v>
      </c>
      <c r="J1738">
        <v>57.75</v>
      </c>
      <c r="K1738">
        <v>62.65</v>
      </c>
      <c r="L1738">
        <v>2.65</v>
      </c>
      <c r="M1738">
        <v>16.149999999999999</v>
      </c>
      <c r="N1738">
        <v>8319</v>
      </c>
      <c r="O1738">
        <v>306.85000000000002</v>
      </c>
      <c r="P1738">
        <f>VLOOKUP($A1738,Sheet2!$A:$E,2,0)</f>
        <v>8345.7000000000007</v>
      </c>
      <c r="Q1738">
        <f>VLOOKUP($A1738,Sheet2!$A:$E,3,0)</f>
        <v>8364.5</v>
      </c>
      <c r="R1738">
        <f>VLOOKUP($A1738,Sheet2!$A:$E,4,0)</f>
        <v>8270.15</v>
      </c>
      <c r="S1738">
        <f>VLOOKUP($A1738,Sheet2!$A:$E,5,0)</f>
        <v>8319</v>
      </c>
      <c r="T1738">
        <f t="shared" si="517"/>
        <v>0.05</v>
      </c>
      <c r="U1738">
        <f t="shared" si="518"/>
        <v>32.5</v>
      </c>
      <c r="V1738">
        <f t="shared" si="519"/>
        <v>14.600000000000364</v>
      </c>
      <c r="W1738">
        <f t="shared" si="520"/>
        <v>62.65</v>
      </c>
      <c r="X1738" s="8">
        <f t="shared" si="521"/>
        <v>70.349999999999994</v>
      </c>
      <c r="Y1738" s="9">
        <f t="shared" si="522"/>
        <v>70.349999999999994</v>
      </c>
      <c r="Z1738" s="9">
        <f t="shared" si="523"/>
        <v>18.45</v>
      </c>
      <c r="AA1738" s="9">
        <f t="shared" si="524"/>
        <v>18.45</v>
      </c>
      <c r="AB1738">
        <f>IF(Z1738/X1738&lt;'model parameter'!$B$2,'model parameter'!$B$2,IF(Y1738/X1738&gt;'model parameter'!$B$1,'model parameter'!$B$1,AA1738/X1738))</f>
        <v>0.5</v>
      </c>
      <c r="AC1738" s="9">
        <f t="shared" si="534"/>
        <v>11601265.11158376</v>
      </c>
      <c r="AD1738">
        <f t="shared" si="532"/>
        <v>31.447214193123791</v>
      </c>
      <c r="AE1738" s="9">
        <f>WEEKDAY(A1738)</f>
        <v>5</v>
      </c>
      <c r="AF1738">
        <f t="shared" si="531"/>
        <v>0.26226012793176973</v>
      </c>
      <c r="AG1738">
        <f t="shared" si="525"/>
        <v>1</v>
      </c>
      <c r="AH1738" s="14">
        <f t="shared" si="526"/>
        <v>5326.9808237357238</v>
      </c>
      <c r="AI1738">
        <f t="shared" si="527"/>
        <v>2589.00542635585</v>
      </c>
      <c r="AJ1738" s="14">
        <f t="shared" si="528"/>
        <v>-2737.9753973798738</v>
      </c>
      <c r="AK1738" s="14">
        <f t="shared" si="533"/>
        <v>337956.97540405113</v>
      </c>
      <c r="AL1738">
        <f t="shared" si="529"/>
        <v>0.48601741061651188</v>
      </c>
      <c r="AM1738" s="9">
        <f t="shared" si="535"/>
        <v>22.464704664013631</v>
      </c>
      <c r="AN1738" s="15">
        <f t="shared" si="530"/>
        <v>0</v>
      </c>
    </row>
    <row r="1739" spans="1:40" x14ac:dyDescent="0.25">
      <c r="A1739" s="2">
        <v>42153</v>
      </c>
      <c r="B1739" s="2">
        <v>42180</v>
      </c>
      <c r="C1739" t="s">
        <v>15</v>
      </c>
      <c r="D1739">
        <v>8300</v>
      </c>
      <c r="E1739">
        <v>131.30000000000001</v>
      </c>
      <c r="F1739">
        <v>160</v>
      </c>
      <c r="G1739">
        <v>82</v>
      </c>
      <c r="H1739">
        <v>87.2</v>
      </c>
      <c r="I1739" t="s">
        <v>16</v>
      </c>
      <c r="J1739">
        <v>188</v>
      </c>
      <c r="K1739">
        <v>249.35</v>
      </c>
      <c r="L1739">
        <v>156.69999999999999</v>
      </c>
      <c r="M1739">
        <v>242.1</v>
      </c>
      <c r="N1739">
        <v>8433.65</v>
      </c>
      <c r="O1739">
        <v>319.3</v>
      </c>
      <c r="P1739">
        <f>VLOOKUP($A1739,Sheet2!$A:$E,2,0)</f>
        <v>8327.1</v>
      </c>
      <c r="Q1739">
        <f>VLOOKUP($A1739,Sheet2!$A:$E,3,0)</f>
        <v>8443.9</v>
      </c>
      <c r="R1739">
        <f>VLOOKUP($A1739,Sheet2!$A:$E,4,0)</f>
        <v>8305.7000000000007</v>
      </c>
      <c r="S1739">
        <f>VLOOKUP($A1739,Sheet2!$A:$E,5,0)</f>
        <v>8433.65</v>
      </c>
      <c r="T1739">
        <f t="shared" si="517"/>
        <v>105.45000000000073</v>
      </c>
      <c r="U1739">
        <f t="shared" si="518"/>
        <v>151</v>
      </c>
      <c r="V1739">
        <f t="shared" si="519"/>
        <v>165.70000000000073</v>
      </c>
      <c r="W1739">
        <f t="shared" si="520"/>
        <v>225.89999999999964</v>
      </c>
      <c r="X1739" s="5">
        <f t="shared" si="521"/>
        <v>319.3</v>
      </c>
      <c r="Y1739">
        <f t="shared" si="522"/>
        <v>354.80000000000075</v>
      </c>
      <c r="Z1739">
        <f t="shared" si="523"/>
        <v>307.7</v>
      </c>
      <c r="AA1739">
        <f t="shared" si="524"/>
        <v>329.3</v>
      </c>
      <c r="AB1739">
        <f>IF(Z1739/X1739&lt;'model parameter'!$B$2,'model parameter'!$B$2,IF(Y1739/X1739&gt;'model parameter'!$B$1,'model parameter'!$B$1,AA1739/X1739))</f>
        <v>1.1100000000000001</v>
      </c>
      <c r="AC1739">
        <f t="shared" si="534"/>
        <v>12877404.273857975</v>
      </c>
      <c r="AD1739">
        <f t="shared" si="532"/>
        <v>31.557214193123791</v>
      </c>
      <c r="AF1739">
        <f t="shared" si="531"/>
        <v>0.96367052928280605</v>
      </c>
      <c r="AG1739">
        <f t="shared" si="525"/>
        <v>1.1111807077983111</v>
      </c>
      <c r="AH1739" s="14">
        <f t="shared" si="526"/>
        <v>24010.722132338546</v>
      </c>
      <c r="AI1739">
        <f t="shared" si="527"/>
        <v>26515.17482459723</v>
      </c>
      <c r="AJ1739" s="14">
        <f t="shared" si="528"/>
        <v>2504.4526922586847</v>
      </c>
      <c r="AK1739" s="14">
        <f t="shared" si="533"/>
        <v>340461.42809630983</v>
      </c>
      <c r="AL1739">
        <f t="shared" si="529"/>
        <v>1.10430559641043</v>
      </c>
      <c r="AM1739">
        <f t="shared" si="535"/>
        <v>24.807899082177741</v>
      </c>
      <c r="AN1739" s="15">
        <f t="shared" si="530"/>
        <v>0</v>
      </c>
    </row>
    <row r="1740" spans="1:40" x14ac:dyDescent="0.25">
      <c r="A1740" s="2">
        <v>42156</v>
      </c>
      <c r="B1740" s="2">
        <v>42180</v>
      </c>
      <c r="C1740" t="s">
        <v>15</v>
      </c>
      <c r="D1740">
        <v>8300</v>
      </c>
      <c r="E1740">
        <v>91</v>
      </c>
      <c r="F1740">
        <v>98</v>
      </c>
      <c r="G1740">
        <v>75</v>
      </c>
      <c r="H1740">
        <v>90.15</v>
      </c>
      <c r="I1740" t="s">
        <v>16</v>
      </c>
      <c r="J1740">
        <v>234</v>
      </c>
      <c r="K1740">
        <v>256.25</v>
      </c>
      <c r="L1740">
        <v>211</v>
      </c>
      <c r="M1740">
        <v>216.6</v>
      </c>
      <c r="N1740">
        <v>8433.4</v>
      </c>
      <c r="O1740">
        <v>319.3</v>
      </c>
      <c r="P1740">
        <f>VLOOKUP($A1740,Sheet2!$A:$E,2,0)</f>
        <v>8417.25</v>
      </c>
      <c r="Q1740">
        <f>VLOOKUP($A1740,Sheet2!$A:$E,3,0)</f>
        <v>8467.15</v>
      </c>
      <c r="R1740">
        <f>VLOOKUP($A1740,Sheet2!$A:$E,4,0)</f>
        <v>8405.4</v>
      </c>
      <c r="S1740">
        <f>VLOOKUP($A1740,Sheet2!$A:$E,5,0)</f>
        <v>8433.4</v>
      </c>
      <c r="T1740">
        <f t="shared" si="517"/>
        <v>89.100000000000364</v>
      </c>
      <c r="U1740">
        <f t="shared" si="518"/>
        <v>98</v>
      </c>
      <c r="V1740">
        <f t="shared" si="519"/>
        <v>211</v>
      </c>
      <c r="W1740">
        <f t="shared" si="520"/>
        <v>242.14999999999964</v>
      </c>
      <c r="X1740" s="5">
        <f t="shared" si="521"/>
        <v>325</v>
      </c>
      <c r="Y1740">
        <f t="shared" si="522"/>
        <v>345.35000000000036</v>
      </c>
      <c r="Z1740">
        <f t="shared" si="523"/>
        <v>306.75</v>
      </c>
      <c r="AA1740">
        <f t="shared" si="524"/>
        <v>306.75</v>
      </c>
      <c r="AB1740">
        <f>IF(Z1740/X1740&lt;'model parameter'!$B$2,'model parameter'!$B$2,IF(Y1740/X1740&gt;'model parameter'!$B$1,'model parameter'!$B$1,AA1740/X1740))</f>
        <v>0.94384615384615389</v>
      </c>
      <c r="AC1740">
        <f t="shared" si="534"/>
        <v>12154288.495402874</v>
      </c>
      <c r="AD1740">
        <f t="shared" si="532"/>
        <v>31.501060346969943</v>
      </c>
      <c r="AF1740">
        <f t="shared" si="531"/>
        <v>0.94384615384615389</v>
      </c>
      <c r="AG1740">
        <f t="shared" si="525"/>
        <v>1.0626153846153856</v>
      </c>
      <c r="AH1740" s="14">
        <f t="shared" si="526"/>
        <v>24438.508135387499</v>
      </c>
      <c r="AI1740">
        <f t="shared" si="527"/>
        <v>22942.302719768501</v>
      </c>
      <c r="AJ1740" s="14">
        <f t="shared" si="528"/>
        <v>-1496.2054156189988</v>
      </c>
      <c r="AK1740" s="14">
        <f t="shared" si="533"/>
        <v>338965.22268069081</v>
      </c>
      <c r="AL1740">
        <f t="shared" si="529"/>
        <v>0.93877672862311667</v>
      </c>
      <c r="AM1740">
        <f t="shared" si="535"/>
        <v>23.289078344379238</v>
      </c>
      <c r="AN1740" s="15">
        <f t="shared" si="530"/>
        <v>0</v>
      </c>
    </row>
    <row r="1741" spans="1:40" x14ac:dyDescent="0.25">
      <c r="A1741" s="2">
        <v>42157</v>
      </c>
      <c r="B1741" s="2">
        <v>42180</v>
      </c>
      <c r="C1741" t="s">
        <v>15</v>
      </c>
      <c r="D1741">
        <v>8300</v>
      </c>
      <c r="E1741">
        <v>89.75</v>
      </c>
      <c r="F1741">
        <v>185.55</v>
      </c>
      <c r="G1741">
        <v>86.05</v>
      </c>
      <c r="H1741">
        <v>175.15</v>
      </c>
      <c r="I1741" t="s">
        <v>16</v>
      </c>
      <c r="J1741">
        <v>217.05</v>
      </c>
      <c r="K1741">
        <v>217.05</v>
      </c>
      <c r="L1741">
        <v>97.8</v>
      </c>
      <c r="M1741">
        <v>102</v>
      </c>
      <c r="N1741">
        <v>8236.4500000000007</v>
      </c>
      <c r="O1741">
        <v>319.3</v>
      </c>
      <c r="P1741">
        <f>VLOOKUP($A1741,Sheet2!$A:$E,2,0)</f>
        <v>8442.7999999999993</v>
      </c>
      <c r="Q1741">
        <f>VLOOKUP($A1741,Sheet2!$A:$E,3,0)</f>
        <v>8445.35</v>
      </c>
      <c r="R1741">
        <f>VLOOKUP($A1741,Sheet2!$A:$E,4,0)</f>
        <v>8226.0499999999993</v>
      </c>
      <c r="S1741">
        <f>VLOOKUP($A1741,Sheet2!$A:$E,5,0)</f>
        <v>8236.4500000000007</v>
      </c>
      <c r="T1741">
        <f t="shared" si="517"/>
        <v>86.05</v>
      </c>
      <c r="U1741">
        <f t="shared" si="518"/>
        <v>171.75</v>
      </c>
      <c r="V1741">
        <f t="shared" si="519"/>
        <v>111.59999999999854</v>
      </c>
      <c r="W1741">
        <f t="shared" si="520"/>
        <v>217.05</v>
      </c>
      <c r="X1741" s="5">
        <f t="shared" si="521"/>
        <v>306.8</v>
      </c>
      <c r="Y1741">
        <f t="shared" si="522"/>
        <v>306.8</v>
      </c>
      <c r="Z1741">
        <f t="shared" si="523"/>
        <v>269.55</v>
      </c>
      <c r="AA1741">
        <f t="shared" si="524"/>
        <v>277.14999999999998</v>
      </c>
      <c r="AB1741">
        <f>IF(Z1741/X1741&lt;'model parameter'!$B$2,'model parameter'!$B$2,IF(Y1741/X1741&gt;'model parameter'!$B$1,'model parameter'!$B$1,AA1741/X1741))</f>
        <v>0.90335723598435447</v>
      </c>
      <c r="AC1741">
        <f t="shared" si="534"/>
        <v>10979664.46056358</v>
      </c>
      <c r="AD1741">
        <f t="shared" si="532"/>
        <v>31.404417582954299</v>
      </c>
      <c r="AF1741">
        <f t="shared" si="531"/>
        <v>0.87858539765319432</v>
      </c>
      <c r="AG1741">
        <f t="shared" si="525"/>
        <v>1</v>
      </c>
      <c r="AH1741" s="14">
        <f t="shared" si="526"/>
        <v>23072.594932669799</v>
      </c>
      <c r="AI1741">
        <f t="shared" si="527"/>
        <v>20723.918848333298</v>
      </c>
      <c r="AJ1741" s="14">
        <f t="shared" si="528"/>
        <v>-2348.6760843365009</v>
      </c>
      <c r="AK1741" s="14">
        <f t="shared" si="533"/>
        <v>336616.54659635434</v>
      </c>
      <c r="AL1741">
        <f t="shared" si="529"/>
        <v>0.89820494438573628</v>
      </c>
      <c r="AM1741">
        <f t="shared" si="535"/>
        <v>20.918365319108208</v>
      </c>
      <c r="AN1741" s="15">
        <f t="shared" si="530"/>
        <v>0</v>
      </c>
    </row>
    <row r="1742" spans="1:40" x14ac:dyDescent="0.25">
      <c r="A1742" s="2">
        <v>42158</v>
      </c>
      <c r="B1742" s="2">
        <v>42180</v>
      </c>
      <c r="C1742" t="s">
        <v>15</v>
      </c>
      <c r="D1742">
        <v>8300</v>
      </c>
      <c r="E1742">
        <v>188.1</v>
      </c>
      <c r="F1742">
        <v>258.95</v>
      </c>
      <c r="G1742">
        <v>175.4</v>
      </c>
      <c r="H1742">
        <v>230.85</v>
      </c>
      <c r="I1742" t="s">
        <v>16</v>
      </c>
      <c r="J1742">
        <v>99</v>
      </c>
      <c r="K1742">
        <v>99</v>
      </c>
      <c r="L1742">
        <v>58.2</v>
      </c>
      <c r="M1742">
        <v>69</v>
      </c>
      <c r="N1742">
        <v>8135.1</v>
      </c>
      <c r="O1742">
        <v>319.3</v>
      </c>
      <c r="P1742">
        <f>VLOOKUP($A1742,Sheet2!$A:$E,2,0)</f>
        <v>8232.4500000000007</v>
      </c>
      <c r="Q1742">
        <f>VLOOKUP($A1742,Sheet2!$A:$E,3,0)</f>
        <v>8236.7000000000007</v>
      </c>
      <c r="R1742">
        <f>VLOOKUP($A1742,Sheet2!$A:$E,4,0)</f>
        <v>8094.15</v>
      </c>
      <c r="S1742">
        <f>VLOOKUP($A1742,Sheet2!$A:$E,5,0)</f>
        <v>8135.1</v>
      </c>
      <c r="T1742">
        <f t="shared" si="517"/>
        <v>175.4</v>
      </c>
      <c r="U1742">
        <f t="shared" si="518"/>
        <v>258.95</v>
      </c>
      <c r="V1742">
        <f t="shared" si="519"/>
        <v>58.2</v>
      </c>
      <c r="W1742">
        <f t="shared" si="520"/>
        <v>99</v>
      </c>
      <c r="X1742" s="5">
        <f t="shared" si="521"/>
        <v>287.10000000000002</v>
      </c>
      <c r="Y1742">
        <f t="shared" si="522"/>
        <v>317.14999999999998</v>
      </c>
      <c r="Z1742">
        <f t="shared" si="523"/>
        <v>274.39999999999998</v>
      </c>
      <c r="AA1742">
        <f t="shared" si="524"/>
        <v>299.85000000000002</v>
      </c>
      <c r="AB1742">
        <f>IF(Z1742/X1742&lt;'model parameter'!$B$2,'model parameter'!$B$2,IF(Y1742/X1742&gt;'model parameter'!$B$1,'model parameter'!$B$1,AA1742/X1742))</f>
        <v>1.0444096133751306</v>
      </c>
      <c r="AC1742">
        <f t="shared" si="534"/>
        <v>11467267.114245869</v>
      </c>
      <c r="AD1742">
        <f t="shared" si="532"/>
        <v>31.448827196329429</v>
      </c>
      <c r="AF1742">
        <f t="shared" si="531"/>
        <v>0.95576454197143834</v>
      </c>
      <c r="AG1742">
        <f t="shared" si="525"/>
        <v>1.1046673632880528</v>
      </c>
      <c r="AH1742" s="14">
        <f t="shared" si="526"/>
        <v>21594.106465991848</v>
      </c>
      <c r="AI1742">
        <f t="shared" si="527"/>
        <v>22425.179452440698</v>
      </c>
      <c r="AJ1742" s="14">
        <f t="shared" si="528"/>
        <v>831.07298644884941</v>
      </c>
      <c r="AK1742" s="14">
        <f t="shared" si="533"/>
        <v>337447.61958280316</v>
      </c>
      <c r="AL1742">
        <f t="shared" si="529"/>
        <v>1.0384861021111333</v>
      </c>
      <c r="AM1742">
        <f t="shared" si="535"/>
        <v>21.723431662777397</v>
      </c>
      <c r="AN1742" s="15">
        <f t="shared" si="530"/>
        <v>0</v>
      </c>
    </row>
    <row r="1743" spans="1:40" x14ac:dyDescent="0.25">
      <c r="A1743" s="2">
        <v>42159</v>
      </c>
      <c r="B1743" s="2">
        <v>42180</v>
      </c>
      <c r="C1743" t="s">
        <v>15</v>
      </c>
      <c r="D1743">
        <v>8300</v>
      </c>
      <c r="E1743">
        <v>230</v>
      </c>
      <c r="F1743">
        <v>290</v>
      </c>
      <c r="G1743">
        <v>212.35</v>
      </c>
      <c r="H1743">
        <v>225.2</v>
      </c>
      <c r="I1743" t="s">
        <v>16</v>
      </c>
      <c r="J1743">
        <v>70.900000000000006</v>
      </c>
      <c r="K1743">
        <v>78.650000000000006</v>
      </c>
      <c r="L1743">
        <v>48.1</v>
      </c>
      <c r="M1743">
        <v>69.349999999999994</v>
      </c>
      <c r="N1743">
        <v>8130.65</v>
      </c>
      <c r="O1743">
        <v>319.3</v>
      </c>
      <c r="P1743">
        <f>VLOOKUP($A1743,Sheet2!$A:$E,2,0)</f>
        <v>8155.15</v>
      </c>
      <c r="Q1743">
        <f>VLOOKUP($A1743,Sheet2!$A:$E,3,0)</f>
        <v>8160.05</v>
      </c>
      <c r="R1743">
        <f>VLOOKUP($A1743,Sheet2!$A:$E,4,0)</f>
        <v>8056.75</v>
      </c>
      <c r="S1743">
        <f>VLOOKUP($A1743,Sheet2!$A:$E,5,0)</f>
        <v>8130.65</v>
      </c>
      <c r="T1743">
        <f t="shared" si="517"/>
        <v>218.59999999999945</v>
      </c>
      <c r="U1743">
        <f t="shared" si="518"/>
        <v>290</v>
      </c>
      <c r="V1743">
        <f t="shared" si="519"/>
        <v>48.1</v>
      </c>
      <c r="W1743">
        <f t="shared" si="520"/>
        <v>72.399999999999636</v>
      </c>
      <c r="X1743" s="5">
        <f t="shared" si="521"/>
        <v>300.89999999999998</v>
      </c>
      <c r="Y1743">
        <f t="shared" si="522"/>
        <v>338.1</v>
      </c>
      <c r="Z1743">
        <f t="shared" si="523"/>
        <v>284.74999999999966</v>
      </c>
      <c r="AA1743">
        <f t="shared" si="524"/>
        <v>294.54999999999995</v>
      </c>
      <c r="AB1743">
        <f>IF(Z1743/X1743&lt;'model parameter'!$B$2,'model parameter'!$B$2,IF(Y1743/X1743&gt;'model parameter'!$B$1,'model parameter'!$B$1,AA1743/X1743))</f>
        <v>1.1100000000000001</v>
      </c>
      <c r="AC1743">
        <f t="shared" si="534"/>
        <v>12728666.496812915</v>
      </c>
      <c r="AD1743">
        <f t="shared" si="532"/>
        <v>31.558827196329428</v>
      </c>
      <c r="AF1743">
        <f t="shared" si="531"/>
        <v>0.94632768361581809</v>
      </c>
      <c r="AG1743">
        <f t="shared" si="525"/>
        <v>1.1236291126620142</v>
      </c>
      <c r="AH1743" s="14">
        <f t="shared" si="526"/>
        <v>22629.798894426149</v>
      </c>
      <c r="AI1743">
        <f t="shared" si="527"/>
        <v>24984.48995330694</v>
      </c>
      <c r="AJ1743" s="14">
        <f t="shared" si="528"/>
        <v>2354.6910588807914</v>
      </c>
      <c r="AK1743" s="14">
        <f t="shared" si="533"/>
        <v>339802.31064168393</v>
      </c>
      <c r="AL1743">
        <f t="shared" si="529"/>
        <v>1.1040526727553361</v>
      </c>
      <c r="AM1743">
        <f t="shared" si="535"/>
        <v>23.983812788707283</v>
      </c>
      <c r="AN1743" s="15">
        <f t="shared" si="530"/>
        <v>0</v>
      </c>
    </row>
    <row r="1744" spans="1:40" x14ac:dyDescent="0.25">
      <c r="A1744" s="2">
        <v>42160</v>
      </c>
      <c r="B1744" s="2">
        <v>42180</v>
      </c>
      <c r="C1744" t="s">
        <v>15</v>
      </c>
      <c r="D1744">
        <v>8300</v>
      </c>
      <c r="E1744">
        <v>240.35</v>
      </c>
      <c r="F1744">
        <v>253.9</v>
      </c>
      <c r="G1744">
        <v>186.05</v>
      </c>
      <c r="H1744">
        <v>242.05</v>
      </c>
      <c r="I1744" t="s">
        <v>16</v>
      </c>
      <c r="J1744">
        <v>62.95</v>
      </c>
      <c r="K1744">
        <v>90.2</v>
      </c>
      <c r="L1744">
        <v>54.4</v>
      </c>
      <c r="M1744">
        <v>57.7</v>
      </c>
      <c r="N1744">
        <v>8114.7</v>
      </c>
      <c r="O1744">
        <v>319.3</v>
      </c>
      <c r="P1744">
        <f>VLOOKUP($A1744,Sheet2!$A:$E,2,0)</f>
        <v>8119.15</v>
      </c>
      <c r="Q1744">
        <f>VLOOKUP($A1744,Sheet2!$A:$E,3,0)</f>
        <v>8191</v>
      </c>
      <c r="R1744">
        <f>VLOOKUP($A1744,Sheet2!$A:$E,4,0)</f>
        <v>8100.15</v>
      </c>
      <c r="S1744">
        <f>VLOOKUP($A1744,Sheet2!$A:$E,5,0)</f>
        <v>8114.7</v>
      </c>
      <c r="T1744">
        <f t="shared" si="517"/>
        <v>199.20000000000073</v>
      </c>
      <c r="U1744">
        <f t="shared" si="518"/>
        <v>253.9</v>
      </c>
      <c r="V1744">
        <f t="shared" si="519"/>
        <v>54.4</v>
      </c>
      <c r="W1744">
        <f t="shared" si="520"/>
        <v>77.049999999999272</v>
      </c>
      <c r="X1744" s="5">
        <f t="shared" si="521"/>
        <v>303.3</v>
      </c>
      <c r="Y1744">
        <f t="shared" si="522"/>
        <v>308.3</v>
      </c>
      <c r="Z1744">
        <f t="shared" si="523"/>
        <v>263.09999999999928</v>
      </c>
      <c r="AA1744">
        <f t="shared" si="524"/>
        <v>299.75</v>
      </c>
      <c r="AB1744">
        <f>IF(Z1744/X1744&lt;'model parameter'!$B$2,'model parameter'!$B$2,IF(Y1744/X1744&gt;'model parameter'!$B$1,'model parameter'!$B$1,AA1744/X1744))</f>
        <v>0.98829541707879986</v>
      </c>
      <c r="AC1744">
        <f t="shared" si="534"/>
        <v>12579682.764324667</v>
      </c>
      <c r="AD1744">
        <f t="shared" si="532"/>
        <v>31.547122613408227</v>
      </c>
      <c r="AF1744">
        <f t="shared" si="531"/>
        <v>0.86745796241344963</v>
      </c>
      <c r="AG1744">
        <f t="shared" si="525"/>
        <v>1.0164853280580284</v>
      </c>
      <c r="AH1744" s="14">
        <f t="shared" si="526"/>
        <v>22809.919316762549</v>
      </c>
      <c r="AI1744">
        <f t="shared" si="527"/>
        <v>22417.684912334498</v>
      </c>
      <c r="AJ1744" s="14">
        <f t="shared" si="528"/>
        <v>-392.23440442805077</v>
      </c>
      <c r="AK1744" s="14">
        <f t="shared" si="533"/>
        <v>339410.07623725588</v>
      </c>
      <c r="AL1744">
        <f t="shared" si="529"/>
        <v>0.98280421780625038</v>
      </c>
      <c r="AM1744">
        <f t="shared" si="535"/>
        <v>23.571392367817005</v>
      </c>
      <c r="AN1744" s="15">
        <f t="shared" si="530"/>
        <v>0</v>
      </c>
    </row>
    <row r="1745" spans="1:40" x14ac:dyDescent="0.25">
      <c r="A1745" s="2">
        <v>42163</v>
      </c>
      <c r="B1745" s="2">
        <v>42180</v>
      </c>
      <c r="C1745" t="s">
        <v>15</v>
      </c>
      <c r="D1745">
        <v>8300</v>
      </c>
      <c r="E1745">
        <v>240.25</v>
      </c>
      <c r="F1745">
        <v>317.39999999999998</v>
      </c>
      <c r="G1745">
        <v>225</v>
      </c>
      <c r="H1745">
        <v>291.89999999999998</v>
      </c>
      <c r="I1745" t="s">
        <v>16</v>
      </c>
      <c r="J1745">
        <v>57</v>
      </c>
      <c r="K1745">
        <v>60.8</v>
      </c>
      <c r="L1745">
        <v>36.200000000000003</v>
      </c>
      <c r="M1745">
        <v>38.4</v>
      </c>
      <c r="N1745">
        <v>8044.15</v>
      </c>
      <c r="O1745">
        <v>319.3</v>
      </c>
      <c r="P1745">
        <f>VLOOKUP($A1745,Sheet2!$A:$E,2,0)</f>
        <v>8124.35</v>
      </c>
      <c r="Q1745">
        <f>VLOOKUP($A1745,Sheet2!$A:$E,3,0)</f>
        <v>8131</v>
      </c>
      <c r="R1745">
        <f>VLOOKUP($A1745,Sheet2!$A:$E,4,0)</f>
        <v>8030.55</v>
      </c>
      <c r="S1745">
        <f>VLOOKUP($A1745,Sheet2!$A:$E,5,0)</f>
        <v>8044.15</v>
      </c>
      <c r="T1745">
        <f t="shared" si="517"/>
        <v>229.79999999999927</v>
      </c>
      <c r="U1745">
        <f t="shared" si="518"/>
        <v>305.65000000000055</v>
      </c>
      <c r="V1745">
        <f t="shared" si="519"/>
        <v>47.950000000000728</v>
      </c>
      <c r="W1745">
        <f t="shared" si="520"/>
        <v>56</v>
      </c>
      <c r="X1745" s="5">
        <f t="shared" si="521"/>
        <v>297.25</v>
      </c>
      <c r="Y1745">
        <f t="shared" si="522"/>
        <v>365.3500000000007</v>
      </c>
      <c r="Z1745">
        <f t="shared" si="523"/>
        <v>281</v>
      </c>
      <c r="AA1745">
        <f t="shared" si="524"/>
        <v>330.29999999999995</v>
      </c>
      <c r="AB1745">
        <f>IF(Z1745/X1745&lt;'model parameter'!$B$2,'model parameter'!$B$2,IF(Y1745/X1745&gt;'model parameter'!$B$1,'model parameter'!$B$1,AA1745/X1745))</f>
        <v>1.1100000000000001</v>
      </c>
      <c r="AC1745">
        <f t="shared" si="534"/>
        <v>13963447.868400382</v>
      </c>
      <c r="AD1745">
        <f t="shared" si="532"/>
        <v>31.657122613408227</v>
      </c>
      <c r="AF1745">
        <f t="shared" si="531"/>
        <v>0.94533221194280903</v>
      </c>
      <c r="AG1745">
        <f t="shared" si="525"/>
        <v>1.2291000841042916</v>
      </c>
      <c r="AH1745" s="14">
        <f t="shared" si="526"/>
        <v>22355.865752122871</v>
      </c>
      <c r="AI1745">
        <f t="shared" si="527"/>
        <v>24680.848660904245</v>
      </c>
      <c r="AJ1745" s="14">
        <f t="shared" si="528"/>
        <v>2324.9829087813741</v>
      </c>
      <c r="AK1745" s="14">
        <f t="shared" si="533"/>
        <v>341735.05914603727</v>
      </c>
      <c r="AL1745">
        <f t="shared" si="529"/>
        <v>1.1039987864733263</v>
      </c>
      <c r="AM1745">
        <f t="shared" si="535"/>
        <v>26.022788569556599</v>
      </c>
      <c r="AN1745" s="15">
        <f t="shared" si="530"/>
        <v>0</v>
      </c>
    </row>
    <row r="1746" spans="1:40" x14ac:dyDescent="0.25">
      <c r="A1746" s="2">
        <v>42164</v>
      </c>
      <c r="B1746" s="2">
        <v>42180</v>
      </c>
      <c r="C1746" t="s">
        <v>15</v>
      </c>
      <c r="D1746">
        <v>8300</v>
      </c>
      <c r="E1746">
        <v>301.60000000000002</v>
      </c>
      <c r="F1746">
        <v>317.89999999999998</v>
      </c>
      <c r="G1746">
        <v>267.35000000000002</v>
      </c>
      <c r="H1746">
        <v>295.75</v>
      </c>
      <c r="I1746" t="s">
        <v>16</v>
      </c>
      <c r="J1746">
        <v>30.35</v>
      </c>
      <c r="K1746">
        <v>38.6</v>
      </c>
      <c r="L1746">
        <v>23.6</v>
      </c>
      <c r="M1746">
        <v>28.2</v>
      </c>
      <c r="N1746">
        <v>8022.4</v>
      </c>
      <c r="O1746">
        <v>319.3</v>
      </c>
      <c r="P1746">
        <f>VLOOKUP($A1746,Sheet2!$A:$E,2,0)</f>
        <v>8026.5</v>
      </c>
      <c r="Q1746">
        <f>VLOOKUP($A1746,Sheet2!$A:$E,3,0)</f>
        <v>8057.15</v>
      </c>
      <c r="R1746">
        <f>VLOOKUP($A1746,Sheet2!$A:$E,4,0)</f>
        <v>8005.15</v>
      </c>
      <c r="S1746">
        <f>VLOOKUP($A1746,Sheet2!$A:$E,5,0)</f>
        <v>8022.4</v>
      </c>
      <c r="T1746">
        <f t="shared" si="517"/>
        <v>281.45000000000073</v>
      </c>
      <c r="U1746">
        <f t="shared" si="518"/>
        <v>317.89999999999998</v>
      </c>
      <c r="V1746">
        <f t="shared" si="519"/>
        <v>23.6</v>
      </c>
      <c r="W1746">
        <f t="shared" si="520"/>
        <v>24.5</v>
      </c>
      <c r="X1746" s="5">
        <f t="shared" si="521"/>
        <v>331.95000000000005</v>
      </c>
      <c r="Y1746">
        <f t="shared" si="522"/>
        <v>341.5</v>
      </c>
      <c r="Z1746">
        <f t="shared" si="523"/>
        <v>291.85000000000002</v>
      </c>
      <c r="AA1746">
        <f t="shared" si="524"/>
        <v>323.95</v>
      </c>
      <c r="AB1746">
        <f>IF(Z1746/X1746&lt;'model parameter'!$B$2,'model parameter'!$B$2,IF(Y1746/X1746&gt;'model parameter'!$B$1,'model parameter'!$B$1,AA1746/X1746))</f>
        <v>0.97589998493749042</v>
      </c>
      <c r="AC1746">
        <f t="shared" si="534"/>
        <v>13626928.564447366</v>
      </c>
      <c r="AD1746">
        <f t="shared" si="532"/>
        <v>31.633022598345718</v>
      </c>
      <c r="AF1746">
        <f t="shared" si="531"/>
        <v>0.87919867449917155</v>
      </c>
      <c r="AG1746">
        <f t="shared" si="525"/>
        <v>1.0287693929808706</v>
      </c>
      <c r="AH1746" s="14">
        <f t="shared" si="526"/>
        <v>24960.106858403327</v>
      </c>
      <c r="AI1746">
        <f t="shared" si="527"/>
        <v>24231.363618034899</v>
      </c>
      <c r="AJ1746" s="14">
        <f t="shared" si="528"/>
        <v>-728.74324036842881</v>
      </c>
      <c r="AK1746" s="14">
        <f t="shared" si="533"/>
        <v>341006.31590566883</v>
      </c>
      <c r="AL1746">
        <f t="shared" si="529"/>
        <v>0.9708036810698556</v>
      </c>
      <c r="AM1746">
        <f t="shared" si="535"/>
        <v>25.263018935028107</v>
      </c>
      <c r="AN1746" s="15">
        <f t="shared" si="530"/>
        <v>0</v>
      </c>
    </row>
    <row r="1747" spans="1:40" s="9" customFormat="1" x14ac:dyDescent="0.25">
      <c r="A1747" s="7">
        <v>42165</v>
      </c>
      <c r="B1747" s="7">
        <v>42180</v>
      </c>
      <c r="C1747" t="s">
        <v>15</v>
      </c>
      <c r="D1747">
        <v>8300</v>
      </c>
      <c r="E1747">
        <v>304.7</v>
      </c>
      <c r="F1747">
        <v>304.7</v>
      </c>
      <c r="G1747">
        <v>195</v>
      </c>
      <c r="H1747">
        <v>219.45</v>
      </c>
      <c r="I1747" t="s">
        <v>16</v>
      </c>
      <c r="J1747">
        <v>26.25</v>
      </c>
      <c r="K1747">
        <v>46</v>
      </c>
      <c r="L1747">
        <v>25.55</v>
      </c>
      <c r="M1747">
        <v>39.6</v>
      </c>
      <c r="N1747">
        <v>8124.45</v>
      </c>
      <c r="O1747">
        <v>319.3</v>
      </c>
      <c r="P1747">
        <f>VLOOKUP($A1747,Sheet2!$A:$E,2,0)</f>
        <v>8024.15</v>
      </c>
      <c r="Q1747">
        <f>VLOOKUP($A1747,Sheet2!$A:$E,3,0)</f>
        <v>8152.25</v>
      </c>
      <c r="R1747">
        <f>VLOOKUP($A1747,Sheet2!$A:$E,4,0)</f>
        <v>8023.8</v>
      </c>
      <c r="S1747">
        <f>VLOOKUP($A1747,Sheet2!$A:$E,5,0)</f>
        <v>8124.45</v>
      </c>
      <c r="T1747">
        <f t="shared" si="517"/>
        <v>195</v>
      </c>
      <c r="U1747">
        <f t="shared" si="518"/>
        <v>301.74999999999909</v>
      </c>
      <c r="V1747">
        <f t="shared" si="519"/>
        <v>28.5</v>
      </c>
      <c r="W1747">
        <f t="shared" si="520"/>
        <v>46</v>
      </c>
      <c r="X1747" s="8">
        <f t="shared" si="521"/>
        <v>330.95</v>
      </c>
      <c r="Y1747" s="9">
        <f t="shared" si="522"/>
        <v>333.2</v>
      </c>
      <c r="Z1747" s="9">
        <f t="shared" si="523"/>
        <v>241</v>
      </c>
      <c r="AA1747" s="9">
        <f t="shared" si="524"/>
        <v>259.05</v>
      </c>
      <c r="AB1747">
        <f>IF(Z1747/X1747&lt;'model parameter'!$B$2,'model parameter'!$B$2,IF(Y1747/X1747&gt;'model parameter'!$B$1,'model parameter'!$B$1,AA1747/X1747))</f>
        <v>0.78274663846502501</v>
      </c>
      <c r="AC1747" s="9">
        <f t="shared" si="534"/>
        <v>10666432.526424205</v>
      </c>
      <c r="AD1747">
        <f t="shared" si="532"/>
        <v>31.415769236810743</v>
      </c>
      <c r="AE1747" s="9">
        <f>WEEKDAY(A1747)</f>
        <v>4</v>
      </c>
      <c r="AF1747">
        <f t="shared" si="531"/>
        <v>0.7282066777458831</v>
      </c>
      <c r="AG1747">
        <f t="shared" si="525"/>
        <v>1.0067986100619428</v>
      </c>
      <c r="AH1747" s="14">
        <f t="shared" si="526"/>
        <v>24885.056682429822</v>
      </c>
      <c r="AI1747">
        <f t="shared" si="527"/>
        <v>19367.407089111101</v>
      </c>
      <c r="AJ1747" s="14">
        <f t="shared" si="528"/>
        <v>-5517.6495933187216</v>
      </c>
      <c r="AK1747" s="14">
        <f t="shared" si="533"/>
        <v>335488.66631235013</v>
      </c>
      <c r="AL1747">
        <f t="shared" si="529"/>
        <v>0.77827458206215472</v>
      </c>
      <c r="AM1747" s="9">
        <f t="shared" si="535"/>
        <v>19.661565503287299</v>
      </c>
      <c r="AN1747" s="15">
        <f t="shared" si="530"/>
        <v>0</v>
      </c>
    </row>
    <row r="1748" spans="1:40" x14ac:dyDescent="0.25">
      <c r="A1748" s="2">
        <v>42166</v>
      </c>
      <c r="B1748" s="2">
        <v>42180</v>
      </c>
      <c r="C1748" t="s">
        <v>15</v>
      </c>
      <c r="D1748">
        <v>8300</v>
      </c>
      <c r="E1748">
        <v>199.9</v>
      </c>
      <c r="F1748">
        <v>360</v>
      </c>
      <c r="G1748">
        <v>193.3</v>
      </c>
      <c r="H1748">
        <v>352.5</v>
      </c>
      <c r="I1748" t="s">
        <v>16</v>
      </c>
      <c r="J1748">
        <v>43</v>
      </c>
      <c r="K1748">
        <v>45.5</v>
      </c>
      <c r="L1748">
        <v>12.05</v>
      </c>
      <c r="M1748">
        <v>12.9</v>
      </c>
      <c r="N1748">
        <v>7965.35</v>
      </c>
      <c r="O1748">
        <v>319.3</v>
      </c>
      <c r="P1748">
        <f>VLOOKUP($A1748,Sheet2!$A:$E,2,0)</f>
        <v>8157.3</v>
      </c>
      <c r="Q1748">
        <f>VLOOKUP($A1748,Sheet2!$A:$E,3,0)</f>
        <v>8163.05</v>
      </c>
      <c r="R1748">
        <f>VLOOKUP($A1748,Sheet2!$A:$E,4,0)</f>
        <v>7958.25</v>
      </c>
      <c r="S1748">
        <f>VLOOKUP($A1748,Sheet2!$A:$E,5,0)</f>
        <v>7965.35</v>
      </c>
      <c r="T1748">
        <f t="shared" si="517"/>
        <v>193.3</v>
      </c>
      <c r="U1748">
        <f t="shared" si="518"/>
        <v>353.79999999999927</v>
      </c>
      <c r="V1748">
        <f t="shared" si="519"/>
        <v>18.25</v>
      </c>
      <c r="W1748">
        <f t="shared" si="520"/>
        <v>45.5</v>
      </c>
      <c r="X1748" s="5">
        <f t="shared" si="521"/>
        <v>242.9</v>
      </c>
      <c r="Y1748">
        <f t="shared" si="522"/>
        <v>378.25</v>
      </c>
      <c r="Z1748">
        <f t="shared" si="523"/>
        <v>238.8</v>
      </c>
      <c r="AA1748">
        <f t="shared" si="524"/>
        <v>365.4</v>
      </c>
      <c r="AB1748">
        <f>IF(Z1748/X1748&lt;'model parameter'!$B$2,'model parameter'!$B$2,IF(Y1748/X1748&gt;'model parameter'!$B$1,'model parameter'!$B$1,AA1748/X1748))</f>
        <v>1.1100000000000001</v>
      </c>
      <c r="AC1748">
        <f t="shared" si="534"/>
        <v>11839740.104330869</v>
      </c>
      <c r="AD1748">
        <f t="shared" si="532"/>
        <v>31.525769236810742</v>
      </c>
      <c r="AF1748">
        <f t="shared" si="531"/>
        <v>0.98312062577192261</v>
      </c>
      <c r="AG1748">
        <f t="shared" si="525"/>
        <v>1.5572251955537257</v>
      </c>
      <c r="AH1748" s="14">
        <f t="shared" si="526"/>
        <v>18276.888687963146</v>
      </c>
      <c r="AI1748">
        <f t="shared" si="527"/>
        <v>20159.50503293538</v>
      </c>
      <c r="AJ1748" s="14">
        <f t="shared" si="528"/>
        <v>1882.6163449722335</v>
      </c>
      <c r="AK1748" s="14">
        <f t="shared" si="533"/>
        <v>337371.28265732236</v>
      </c>
      <c r="AL1748">
        <f t="shared" si="529"/>
        <v>1.1030052968595303</v>
      </c>
      <c r="AM1748">
        <f t="shared" si="535"/>
        <v>21.686810894676508</v>
      </c>
      <c r="AN1748" s="15">
        <f t="shared" si="530"/>
        <v>0</v>
      </c>
    </row>
    <row r="1749" spans="1:40" x14ac:dyDescent="0.25">
      <c r="A1749" s="2">
        <v>42167</v>
      </c>
      <c r="B1749" s="2">
        <v>42180</v>
      </c>
      <c r="C1749" t="s">
        <v>15</v>
      </c>
      <c r="D1749">
        <v>8300</v>
      </c>
      <c r="E1749">
        <v>362.15</v>
      </c>
      <c r="F1749">
        <v>391.1</v>
      </c>
      <c r="G1749">
        <v>287.75</v>
      </c>
      <c r="H1749">
        <v>331.35</v>
      </c>
      <c r="I1749" t="s">
        <v>16</v>
      </c>
      <c r="J1749">
        <v>11.8</v>
      </c>
      <c r="K1749">
        <v>13.5</v>
      </c>
      <c r="L1749">
        <v>8.3000000000000007</v>
      </c>
      <c r="M1749">
        <v>10.9</v>
      </c>
      <c r="N1749">
        <v>7982.9</v>
      </c>
      <c r="O1749">
        <v>319.3</v>
      </c>
      <c r="P1749">
        <f>VLOOKUP($A1749,Sheet2!$A:$E,2,0)</f>
        <v>7959.85</v>
      </c>
      <c r="Q1749">
        <f>VLOOKUP($A1749,Sheet2!$A:$E,3,0)</f>
        <v>7995.6</v>
      </c>
      <c r="R1749">
        <f>VLOOKUP($A1749,Sheet2!$A:$E,4,0)</f>
        <v>7940.3</v>
      </c>
      <c r="S1749">
        <f>VLOOKUP($A1749,Sheet2!$A:$E,5,0)</f>
        <v>7982.9</v>
      </c>
      <c r="T1749">
        <f t="shared" si="517"/>
        <v>317.89999999999964</v>
      </c>
      <c r="U1749">
        <f t="shared" si="518"/>
        <v>367.99999999999909</v>
      </c>
      <c r="V1749">
        <f t="shared" si="519"/>
        <v>31.399999999999636</v>
      </c>
      <c r="W1749">
        <f t="shared" si="520"/>
        <v>-16.649999999999636</v>
      </c>
      <c r="X1749" s="5">
        <f t="shared" si="521"/>
        <v>373.95</v>
      </c>
      <c r="Y1749">
        <f t="shared" si="522"/>
        <v>422.49999999999966</v>
      </c>
      <c r="Z1749">
        <f t="shared" si="523"/>
        <v>271.10000000000036</v>
      </c>
      <c r="AA1749">
        <f t="shared" si="524"/>
        <v>342.25</v>
      </c>
      <c r="AB1749">
        <f>IF(Z1749/X1749&lt;'model parameter'!$B$2,'model parameter'!$B$2,IF(Y1749/X1749&gt;'model parameter'!$B$1,'model parameter'!$B$1,AA1749/X1749))</f>
        <v>1.1100000000000001</v>
      </c>
      <c r="AC1749">
        <f t="shared" si="534"/>
        <v>13142111.515807265</v>
      </c>
      <c r="AD1749">
        <f t="shared" si="532"/>
        <v>31.635769236810741</v>
      </c>
      <c r="AF1749">
        <f t="shared" si="531"/>
        <v>0.72496323037839383</v>
      </c>
      <c r="AG1749">
        <f t="shared" si="525"/>
        <v>1.1298301912020314</v>
      </c>
      <c r="AH1749" s="14">
        <f t="shared" si="526"/>
        <v>28112.214249290326</v>
      </c>
      <c r="AI1749">
        <f t="shared" si="527"/>
        <v>31061.475271119743</v>
      </c>
      <c r="AJ1749" s="14">
        <f t="shared" si="528"/>
        <v>2949.2610218294176</v>
      </c>
      <c r="AK1749" s="14">
        <f t="shared" si="533"/>
        <v>340320.5436791518</v>
      </c>
      <c r="AL1749">
        <f t="shared" si="529"/>
        <v>1.1049103068038786</v>
      </c>
      <c r="AM1749">
        <f t="shared" si="535"/>
        <v>23.961980879234716</v>
      </c>
      <c r="AN1749" s="15">
        <f t="shared" si="530"/>
        <v>1</v>
      </c>
    </row>
    <row r="1750" spans="1:40" x14ac:dyDescent="0.25">
      <c r="A1750" s="2">
        <v>42170</v>
      </c>
      <c r="B1750" s="2">
        <v>42180</v>
      </c>
      <c r="C1750" t="s">
        <v>15</v>
      </c>
      <c r="D1750">
        <v>8300</v>
      </c>
      <c r="E1750">
        <v>336.8</v>
      </c>
      <c r="F1750">
        <v>360.45</v>
      </c>
      <c r="G1750">
        <v>252</v>
      </c>
      <c r="H1750">
        <v>301.95</v>
      </c>
      <c r="I1750" t="s">
        <v>16</v>
      </c>
      <c r="J1750">
        <v>9.9</v>
      </c>
      <c r="K1750">
        <v>17.399999999999999</v>
      </c>
      <c r="L1750">
        <v>8</v>
      </c>
      <c r="M1750">
        <v>10.65</v>
      </c>
      <c r="N1750">
        <v>8013.9</v>
      </c>
      <c r="O1750">
        <v>319.3</v>
      </c>
      <c r="P1750">
        <f>VLOOKUP($A1750,Sheet2!$A:$E,2,0)</f>
        <v>7986.6</v>
      </c>
      <c r="Q1750">
        <f>VLOOKUP($A1750,Sheet2!$A:$E,3,0)</f>
        <v>8057.7</v>
      </c>
      <c r="R1750">
        <f>VLOOKUP($A1750,Sheet2!$A:$E,4,0)</f>
        <v>7944.85</v>
      </c>
      <c r="S1750">
        <f>VLOOKUP($A1750,Sheet2!$A:$E,5,0)</f>
        <v>8013.9</v>
      </c>
      <c r="T1750">
        <f t="shared" si="517"/>
        <v>259.69999999999982</v>
      </c>
      <c r="U1750">
        <f t="shared" si="518"/>
        <v>360.45</v>
      </c>
      <c r="V1750">
        <f t="shared" si="519"/>
        <v>8</v>
      </c>
      <c r="W1750">
        <f t="shared" si="520"/>
        <v>9.7000000000007276</v>
      </c>
      <c r="X1750" s="5">
        <f t="shared" si="521"/>
        <v>346.7</v>
      </c>
      <c r="Y1750">
        <f t="shared" si="522"/>
        <v>368.45</v>
      </c>
      <c r="Z1750">
        <f t="shared" si="523"/>
        <v>261.70000000000073</v>
      </c>
      <c r="AA1750">
        <f t="shared" si="524"/>
        <v>312.59999999999997</v>
      </c>
      <c r="AB1750">
        <f>IF(Z1750/X1750&lt;'model parameter'!$B$2,'model parameter'!$B$2,IF(Y1750/X1750&gt;'model parameter'!$B$1,'model parameter'!$B$1,AA1750/X1750))</f>
        <v>0.90164407268531865</v>
      </c>
      <c r="AC1750">
        <f t="shared" si="534"/>
        <v>11849506.950797088</v>
      </c>
      <c r="AD1750">
        <f t="shared" si="532"/>
        <v>31.53741330949606</v>
      </c>
      <c r="AF1750">
        <f t="shared" si="531"/>
        <v>0.75483126622440366</v>
      </c>
      <c r="AG1750">
        <f t="shared" si="525"/>
        <v>1.062734352466109</v>
      </c>
      <c r="AH1750" s="14">
        <f t="shared" si="526"/>
        <v>26067.09695401245</v>
      </c>
      <c r="AI1750">
        <f t="shared" si="527"/>
        <v>23380.733315981193</v>
      </c>
      <c r="AJ1750" s="14">
        <f t="shared" si="528"/>
        <v>-2686.3636380312564</v>
      </c>
      <c r="AK1750" s="14">
        <f t="shared" si="533"/>
        <v>337634.18004112056</v>
      </c>
      <c r="AL1750">
        <f t="shared" si="529"/>
        <v>0.89694427259120812</v>
      </c>
      <c r="AM1750">
        <f t="shared" si="535"/>
        <v>21.492561509569619</v>
      </c>
      <c r="AN1750" s="15">
        <f t="shared" si="530"/>
        <v>0</v>
      </c>
    </row>
    <row r="1751" spans="1:40" x14ac:dyDescent="0.25">
      <c r="A1751" s="2">
        <v>42171</v>
      </c>
      <c r="B1751" s="2">
        <v>42180</v>
      </c>
      <c r="C1751" t="s">
        <v>15</v>
      </c>
      <c r="D1751">
        <v>8300</v>
      </c>
      <c r="E1751">
        <v>308.95</v>
      </c>
      <c r="F1751">
        <v>361.1</v>
      </c>
      <c r="G1751">
        <v>250</v>
      </c>
      <c r="H1751">
        <v>263.8</v>
      </c>
      <c r="I1751" t="s">
        <v>16</v>
      </c>
      <c r="J1751">
        <v>10.4</v>
      </c>
      <c r="K1751">
        <v>13.75</v>
      </c>
      <c r="L1751">
        <v>5.5</v>
      </c>
      <c r="M1751">
        <v>11.9</v>
      </c>
      <c r="N1751">
        <v>8047.3</v>
      </c>
      <c r="O1751">
        <v>319.3</v>
      </c>
      <c r="P1751">
        <f>VLOOKUP($A1751,Sheet2!$A:$E,2,0)</f>
        <v>8004.2</v>
      </c>
      <c r="Q1751">
        <f>VLOOKUP($A1751,Sheet2!$A:$E,3,0)</f>
        <v>8061.85</v>
      </c>
      <c r="R1751">
        <f>VLOOKUP($A1751,Sheet2!$A:$E,4,0)</f>
        <v>7952.35</v>
      </c>
      <c r="S1751">
        <f>VLOOKUP($A1751,Sheet2!$A:$E,5,0)</f>
        <v>8047.3</v>
      </c>
      <c r="T1751">
        <f t="shared" si="517"/>
        <v>251.89999999999964</v>
      </c>
      <c r="U1751">
        <f t="shared" si="518"/>
        <v>353.14999999999964</v>
      </c>
      <c r="V1751">
        <f t="shared" si="519"/>
        <v>13.450000000000728</v>
      </c>
      <c r="W1751">
        <f t="shared" si="520"/>
        <v>11.850000000000364</v>
      </c>
      <c r="X1751" s="5">
        <f t="shared" si="521"/>
        <v>319.34999999999997</v>
      </c>
      <c r="Y1751">
        <f t="shared" si="522"/>
        <v>374.55000000000075</v>
      </c>
      <c r="Z1751">
        <f t="shared" si="523"/>
        <v>261.85000000000036</v>
      </c>
      <c r="AA1751">
        <f t="shared" si="524"/>
        <v>275.7</v>
      </c>
      <c r="AB1751">
        <f>IF(Z1751/X1751&lt;'model parameter'!$B$2,'model parameter'!$B$2,IF(Y1751/X1751&gt;'model parameter'!$B$1,'model parameter'!$B$1,AA1751/X1751))</f>
        <v>1.1100000000000001</v>
      </c>
      <c r="AC1751">
        <f t="shared" si="534"/>
        <v>13152952.71538477</v>
      </c>
      <c r="AD1751">
        <f t="shared" si="532"/>
        <v>31.647413309496059</v>
      </c>
      <c r="AF1751">
        <f t="shared" si="531"/>
        <v>0.81994676687020629</v>
      </c>
      <c r="AG1751">
        <f t="shared" si="525"/>
        <v>1.1728511038046057</v>
      </c>
      <c r="AH1751" s="14">
        <f t="shared" si="526"/>
        <v>24014.474641137218</v>
      </c>
      <c r="AI1751">
        <f t="shared" si="527"/>
        <v>26519.334294356166</v>
      </c>
      <c r="AJ1751" s="14">
        <f t="shared" si="528"/>
        <v>2504.8596532189476</v>
      </c>
      <c r="AK1751" s="14">
        <f t="shared" si="533"/>
        <v>340139.0396943395</v>
      </c>
      <c r="AL1751">
        <f t="shared" si="529"/>
        <v>1.1043062440736504</v>
      </c>
      <c r="AM1751">
        <f t="shared" si="535"/>
        <v>23.73436987615473</v>
      </c>
      <c r="AN1751" s="15">
        <f t="shared" si="530"/>
        <v>1</v>
      </c>
    </row>
    <row r="1752" spans="1:40" x14ac:dyDescent="0.25">
      <c r="A1752" s="2">
        <v>42172</v>
      </c>
      <c r="B1752" s="2">
        <v>42180</v>
      </c>
      <c r="C1752" t="s">
        <v>15</v>
      </c>
      <c r="D1752">
        <v>8300</v>
      </c>
      <c r="E1752">
        <v>242</v>
      </c>
      <c r="F1752">
        <v>266.39999999999998</v>
      </c>
      <c r="G1752">
        <v>187</v>
      </c>
      <c r="H1752">
        <v>233.05</v>
      </c>
      <c r="I1752" t="s">
        <v>16</v>
      </c>
      <c r="J1752">
        <v>14.45</v>
      </c>
      <c r="K1752">
        <v>17.100000000000001</v>
      </c>
      <c r="L1752">
        <v>9.15</v>
      </c>
      <c r="M1752">
        <v>10.9</v>
      </c>
      <c r="N1752">
        <v>8091.55</v>
      </c>
      <c r="O1752">
        <v>319.3</v>
      </c>
      <c r="P1752">
        <f>VLOOKUP($A1752,Sheet2!$A:$E,2,0)</f>
        <v>8084.2</v>
      </c>
      <c r="Q1752">
        <f>VLOOKUP($A1752,Sheet2!$A:$E,3,0)</f>
        <v>8136.85</v>
      </c>
      <c r="R1752">
        <f>VLOOKUP($A1752,Sheet2!$A:$E,4,0)</f>
        <v>8048.95</v>
      </c>
      <c r="S1752">
        <f>VLOOKUP($A1752,Sheet2!$A:$E,5,0)</f>
        <v>8091.55</v>
      </c>
      <c r="T1752">
        <f t="shared" si="517"/>
        <v>187</v>
      </c>
      <c r="U1752">
        <f t="shared" si="518"/>
        <v>260.19999999999982</v>
      </c>
      <c r="V1752">
        <f t="shared" si="519"/>
        <v>15.350000000000364</v>
      </c>
      <c r="W1752">
        <f t="shared" si="520"/>
        <v>17.100000000000001</v>
      </c>
      <c r="X1752" s="5">
        <f t="shared" si="521"/>
        <v>256.45</v>
      </c>
      <c r="Y1752">
        <f t="shared" si="522"/>
        <v>281.75000000000034</v>
      </c>
      <c r="Z1752">
        <f t="shared" si="523"/>
        <v>204.1</v>
      </c>
      <c r="AA1752">
        <f t="shared" si="524"/>
        <v>243.95000000000002</v>
      </c>
      <c r="AB1752">
        <f>IF(Z1752/X1752&lt;'model parameter'!$B$2,'model parameter'!$B$2,IF(Y1752/X1752&gt;'model parameter'!$B$1,'model parameter'!$B$1,AA1752/X1752))</f>
        <v>0.95125755507896292</v>
      </c>
      <c r="AC1752">
        <f t="shared" si="534"/>
        <v>12511845.642106123</v>
      </c>
      <c r="AD1752">
        <f t="shared" si="532"/>
        <v>31.598670864575023</v>
      </c>
      <c r="AF1752">
        <f t="shared" si="531"/>
        <v>0.79586664067069601</v>
      </c>
      <c r="AG1752">
        <f t="shared" si="525"/>
        <v>1.0986547085201808</v>
      </c>
      <c r="AH1752" s="14">
        <f t="shared" si="526"/>
        <v>19293.818572404074</v>
      </c>
      <c r="AI1752">
        <f t="shared" si="527"/>
        <v>18235.731533074901</v>
      </c>
      <c r="AJ1752" s="14">
        <f t="shared" si="528"/>
        <v>-1058.0870393291734</v>
      </c>
      <c r="AK1752" s="14">
        <f t="shared" si="533"/>
        <v>339080.95265501033</v>
      </c>
      <c r="AL1752">
        <f t="shared" si="529"/>
        <v>0.94515927288532953</v>
      </c>
      <c r="AM1752">
        <f t="shared" si="535"/>
        <v>22.432759774537875</v>
      </c>
      <c r="AN1752" s="15">
        <f t="shared" si="530"/>
        <v>0</v>
      </c>
    </row>
    <row r="1753" spans="1:40" s="9" customFormat="1" x14ac:dyDescent="0.25">
      <c r="A1753" s="7">
        <v>42173</v>
      </c>
      <c r="B1753" s="7">
        <v>42180</v>
      </c>
      <c r="C1753" t="s">
        <v>15</v>
      </c>
      <c r="D1753">
        <v>8300</v>
      </c>
      <c r="E1753">
        <v>220.2</v>
      </c>
      <c r="F1753">
        <v>220.2</v>
      </c>
      <c r="G1753">
        <v>129.15</v>
      </c>
      <c r="H1753">
        <v>156.05000000000001</v>
      </c>
      <c r="I1753" t="s">
        <v>16</v>
      </c>
      <c r="J1753">
        <v>11.95</v>
      </c>
      <c r="K1753">
        <v>17.899999999999999</v>
      </c>
      <c r="L1753">
        <v>10.1</v>
      </c>
      <c r="M1753">
        <v>14.3</v>
      </c>
      <c r="N1753">
        <v>8174.6</v>
      </c>
      <c r="O1753">
        <v>319.3</v>
      </c>
      <c r="P1753">
        <f>VLOOKUP($A1753,Sheet2!$A:$E,2,0)</f>
        <v>8113.7</v>
      </c>
      <c r="Q1753">
        <f>VLOOKUP($A1753,Sheet2!$A:$E,3,0)</f>
        <v>8186.9</v>
      </c>
      <c r="R1753">
        <f>VLOOKUP($A1753,Sheet2!$A:$E,4,0)</f>
        <v>8101.8</v>
      </c>
      <c r="S1753">
        <f>VLOOKUP($A1753,Sheet2!$A:$E,5,0)</f>
        <v>8174.6</v>
      </c>
      <c r="T1753">
        <f t="shared" si="517"/>
        <v>131</v>
      </c>
      <c r="U1753">
        <f t="shared" si="518"/>
        <v>208.30000000000018</v>
      </c>
      <c r="V1753">
        <f t="shared" si="519"/>
        <v>22</v>
      </c>
      <c r="W1753">
        <f t="shared" si="520"/>
        <v>16.049999999999272</v>
      </c>
      <c r="X1753" s="8">
        <f t="shared" si="521"/>
        <v>232.14999999999998</v>
      </c>
      <c r="Y1753" s="9">
        <f t="shared" si="522"/>
        <v>242.2</v>
      </c>
      <c r="Z1753" s="9">
        <f t="shared" si="523"/>
        <v>145.19999999999928</v>
      </c>
      <c r="AA1753" s="9">
        <f t="shared" si="524"/>
        <v>170.35000000000002</v>
      </c>
      <c r="AB1753">
        <f>IF(Z1753/X1753&lt;'model parameter'!$B$2,'model parameter'!$B$2,IF(Y1753/X1753&gt;'model parameter'!$B$1,'model parameter'!$B$1,AA1753/X1753))</f>
        <v>0.73379280637518862</v>
      </c>
      <c r="AC1753" s="9">
        <f t="shared" si="534"/>
        <v>9181102.3266542256</v>
      </c>
      <c r="AD1753">
        <f t="shared" si="532"/>
        <v>31.332463670950212</v>
      </c>
      <c r="AE1753" s="9">
        <f>WEEKDAY(A1753)</f>
        <v>5</v>
      </c>
      <c r="AF1753">
        <f t="shared" si="531"/>
        <v>0.62545767822528231</v>
      </c>
      <c r="AG1753">
        <f t="shared" si="525"/>
        <v>1.0432909756622875</v>
      </c>
      <c r="AH1753" s="14">
        <f t="shared" si="526"/>
        <v>17470.099296248023</v>
      </c>
      <c r="AI1753">
        <f t="shared" si="527"/>
        <v>12719.7500149117</v>
      </c>
      <c r="AJ1753" s="14">
        <f t="shared" si="528"/>
        <v>-4750.3492813363227</v>
      </c>
      <c r="AK1753" s="14">
        <f t="shared" si="533"/>
        <v>334330.60337367404</v>
      </c>
      <c r="AL1753">
        <f t="shared" si="529"/>
        <v>0.72808687570788255</v>
      </c>
      <c r="AM1753" s="9">
        <f t="shared" si="535"/>
        <v>16.332997977748747</v>
      </c>
      <c r="AN1753" s="15">
        <f t="shared" si="530"/>
        <v>0</v>
      </c>
    </row>
    <row r="1754" spans="1:40" x14ac:dyDescent="0.25">
      <c r="A1754" s="2">
        <v>42174</v>
      </c>
      <c r="B1754" s="2">
        <v>42180</v>
      </c>
      <c r="C1754" t="s">
        <v>15</v>
      </c>
      <c r="D1754">
        <v>8300</v>
      </c>
      <c r="E1754">
        <v>121.05</v>
      </c>
      <c r="F1754">
        <v>136.6</v>
      </c>
      <c r="G1754">
        <v>72.75</v>
      </c>
      <c r="H1754">
        <v>84.85</v>
      </c>
      <c r="I1754" t="s">
        <v>16</v>
      </c>
      <c r="J1754">
        <v>16.899999999999999</v>
      </c>
      <c r="K1754">
        <v>27</v>
      </c>
      <c r="L1754">
        <v>15.9</v>
      </c>
      <c r="M1754">
        <v>23.35</v>
      </c>
      <c r="N1754">
        <v>8224.9500000000007</v>
      </c>
      <c r="O1754">
        <v>319.3</v>
      </c>
      <c r="P1754">
        <f>VLOOKUP($A1754,Sheet2!$A:$E,2,0)</f>
        <v>8201.15</v>
      </c>
      <c r="Q1754">
        <f>VLOOKUP($A1754,Sheet2!$A:$E,3,0)</f>
        <v>8250.7999999999993</v>
      </c>
      <c r="R1754">
        <f>VLOOKUP($A1754,Sheet2!$A:$E,4,0)</f>
        <v>8195.65</v>
      </c>
      <c r="S1754">
        <f>VLOOKUP($A1754,Sheet2!$A:$E,5,0)</f>
        <v>8224.9500000000007</v>
      </c>
      <c r="T1754">
        <f t="shared" si="517"/>
        <v>76.200000000000728</v>
      </c>
      <c r="U1754">
        <f t="shared" si="518"/>
        <v>120.25</v>
      </c>
      <c r="V1754">
        <f t="shared" si="519"/>
        <v>32.25</v>
      </c>
      <c r="W1754">
        <f t="shared" si="520"/>
        <v>23.549999999999272</v>
      </c>
      <c r="X1754" s="5">
        <f t="shared" si="521"/>
        <v>137.94999999999999</v>
      </c>
      <c r="Y1754">
        <f t="shared" si="522"/>
        <v>168.85</v>
      </c>
      <c r="Z1754">
        <f t="shared" si="523"/>
        <v>96.299999999999272</v>
      </c>
      <c r="AA1754">
        <f t="shared" si="524"/>
        <v>108.19999999999999</v>
      </c>
      <c r="AB1754">
        <f>IF(Z1754/X1754&lt;'model parameter'!$B$2,'model parameter'!$B$2,IF(Y1754/X1754&gt;'model parameter'!$B$1,'model parameter'!$B$1,AA1754/X1754))</f>
        <v>1.1100000000000001</v>
      </c>
      <c r="AC1754">
        <f t="shared" si="534"/>
        <v>10191023.582586192</v>
      </c>
      <c r="AD1754">
        <f t="shared" si="532"/>
        <v>31.442463670950211</v>
      </c>
      <c r="AF1754">
        <f t="shared" si="531"/>
        <v>0.69807901413555118</v>
      </c>
      <c r="AG1754">
        <f t="shared" si="525"/>
        <v>1.2239942007973905</v>
      </c>
      <c r="AH1754" s="14">
        <f t="shared" si="526"/>
        <v>10400.372719544326</v>
      </c>
      <c r="AI1754">
        <f t="shared" si="527"/>
        <v>11428.77800891822</v>
      </c>
      <c r="AJ1754" s="14">
        <f t="shared" si="528"/>
        <v>1028.4052893738935</v>
      </c>
      <c r="AK1754" s="14">
        <f t="shared" si="533"/>
        <v>335359.00866304792</v>
      </c>
      <c r="AL1754">
        <f t="shared" si="529"/>
        <v>1.0988815802188818</v>
      </c>
      <c r="AM1754">
        <f t="shared" si="535"/>
        <v>17.948030627500344</v>
      </c>
      <c r="AN1754" s="15">
        <f t="shared" si="530"/>
        <v>1</v>
      </c>
    </row>
    <row r="1755" spans="1:40" x14ac:dyDescent="0.25">
      <c r="A1755" s="2">
        <v>42177</v>
      </c>
      <c r="B1755" s="2">
        <v>42180</v>
      </c>
      <c r="C1755" t="s">
        <v>15</v>
      </c>
      <c r="D1755">
        <v>8300</v>
      </c>
      <c r="E1755">
        <v>74</v>
      </c>
      <c r="F1755">
        <v>79.900000000000006</v>
      </c>
      <c r="G1755">
        <v>20.7</v>
      </c>
      <c r="H1755">
        <v>28.05</v>
      </c>
      <c r="I1755" t="s">
        <v>16</v>
      </c>
      <c r="J1755">
        <v>28.85</v>
      </c>
      <c r="K1755">
        <v>94.1</v>
      </c>
      <c r="L1755">
        <v>24.7</v>
      </c>
      <c r="M1755">
        <v>79.8</v>
      </c>
      <c r="N1755">
        <v>8353.1</v>
      </c>
      <c r="O1755">
        <v>319.3</v>
      </c>
      <c r="P1755">
        <f>VLOOKUP($A1755,Sheet2!$A:$E,2,0)</f>
        <v>8259.2999999999993</v>
      </c>
      <c r="Q1755">
        <f>VLOOKUP($A1755,Sheet2!$A:$E,3,0)</f>
        <v>8369.4500000000007</v>
      </c>
      <c r="R1755">
        <f>VLOOKUP($A1755,Sheet2!$A:$E,4,0)</f>
        <v>8257.4</v>
      </c>
      <c r="S1755">
        <f>VLOOKUP($A1755,Sheet2!$A:$E,5,0)</f>
        <v>8353.1</v>
      </c>
      <c r="T1755">
        <f t="shared" si="517"/>
        <v>24.649999999999636</v>
      </c>
      <c r="U1755">
        <f t="shared" si="518"/>
        <v>67.300000000001091</v>
      </c>
      <c r="V1755">
        <f t="shared" si="519"/>
        <v>37.299999999999272</v>
      </c>
      <c r="W1755">
        <f t="shared" si="520"/>
        <v>90.150000000001455</v>
      </c>
      <c r="X1755" s="5">
        <f t="shared" si="521"/>
        <v>102.85</v>
      </c>
      <c r="Y1755">
        <f t="shared" si="522"/>
        <v>118.74999999999963</v>
      </c>
      <c r="Z1755">
        <f t="shared" si="523"/>
        <v>92.000000000001094</v>
      </c>
      <c r="AA1755">
        <f t="shared" si="524"/>
        <v>107.85</v>
      </c>
      <c r="AB1755">
        <f>IF(Z1755/X1755&lt;'model parameter'!$B$2,'model parameter'!$B$2,IF(Y1755/X1755&gt;'model parameter'!$B$1,'model parameter'!$B$1,AA1755/X1755))</f>
        <v>1.1100000000000001</v>
      </c>
      <c r="AC1755">
        <f t="shared" si="534"/>
        <v>11312036.176670674</v>
      </c>
      <c r="AD1755">
        <f t="shared" si="532"/>
        <v>31.55246367095021</v>
      </c>
      <c r="AF1755">
        <f t="shared" si="531"/>
        <v>0.89450656295577147</v>
      </c>
      <c r="AG1755">
        <f t="shared" si="525"/>
        <v>1.1545940690325682</v>
      </c>
      <c r="AH1755" s="14">
        <f t="shared" si="526"/>
        <v>7766.1115428744733</v>
      </c>
      <c r="AI1755">
        <f t="shared" si="527"/>
        <v>8508.8302381416379</v>
      </c>
      <c r="AJ1755" s="14">
        <f t="shared" si="528"/>
        <v>742.71869526716455</v>
      </c>
      <c r="AK1755" s="14">
        <f t="shared" si="533"/>
        <v>336101.72735831508</v>
      </c>
      <c r="AL1755">
        <f t="shared" si="529"/>
        <v>1.0956358521464478</v>
      </c>
      <c r="AM1755">
        <f t="shared" si="535"/>
        <v>19.664505830911882</v>
      </c>
      <c r="AN1755" s="15">
        <f t="shared" si="530"/>
        <v>1</v>
      </c>
    </row>
    <row r="1756" spans="1:40" x14ac:dyDescent="0.25">
      <c r="A1756" s="2">
        <v>42178</v>
      </c>
      <c r="B1756" s="2">
        <v>42180</v>
      </c>
      <c r="C1756" t="s">
        <v>15</v>
      </c>
      <c r="D1756">
        <v>8300</v>
      </c>
      <c r="E1756">
        <v>25</v>
      </c>
      <c r="F1756">
        <v>36.799999999999997</v>
      </c>
      <c r="G1756">
        <v>12.2</v>
      </c>
      <c r="H1756">
        <v>14.3</v>
      </c>
      <c r="I1756" t="s">
        <v>16</v>
      </c>
      <c r="J1756">
        <v>87.95</v>
      </c>
      <c r="K1756">
        <v>110</v>
      </c>
      <c r="L1756">
        <v>65</v>
      </c>
      <c r="M1756">
        <v>88.55</v>
      </c>
      <c r="N1756">
        <v>8381.5499999999993</v>
      </c>
      <c r="O1756">
        <v>319.3</v>
      </c>
      <c r="P1756">
        <f>VLOOKUP($A1756,Sheet2!$A:$E,2,0)</f>
        <v>8377.4500000000007</v>
      </c>
      <c r="Q1756">
        <f>VLOOKUP($A1756,Sheet2!$A:$E,3,0)</f>
        <v>8398.4500000000007</v>
      </c>
      <c r="R1756">
        <f>VLOOKUP($A1756,Sheet2!$A:$E,4,0)</f>
        <v>8334.9500000000007</v>
      </c>
      <c r="S1756">
        <f>VLOOKUP($A1756,Sheet2!$A:$E,5,0)</f>
        <v>8381.5499999999993</v>
      </c>
      <c r="T1756">
        <f t="shared" si="517"/>
        <v>12.2</v>
      </c>
      <c r="U1756">
        <f t="shared" si="518"/>
        <v>30.049999999999272</v>
      </c>
      <c r="V1756">
        <f t="shared" si="519"/>
        <v>71.75</v>
      </c>
      <c r="W1756">
        <f t="shared" si="520"/>
        <v>110</v>
      </c>
      <c r="X1756" s="5">
        <f t="shared" si="521"/>
        <v>112.95</v>
      </c>
      <c r="Y1756">
        <f t="shared" si="522"/>
        <v>122.2</v>
      </c>
      <c r="Z1756">
        <f t="shared" si="523"/>
        <v>95.049999999999272</v>
      </c>
      <c r="AA1756">
        <f t="shared" si="524"/>
        <v>102.85</v>
      </c>
      <c r="AB1756">
        <f>IF(Z1756/X1756&lt;'model parameter'!$B$2,'model parameter'!$B$2,IF(Y1756/X1756&gt;'model parameter'!$B$1,'model parameter'!$B$1,AA1756/X1756))</f>
        <v>0.91057990261177502</v>
      </c>
      <c r="AC1756">
        <f t="shared" si="534"/>
        <v>10300512.800093658</v>
      </c>
      <c r="AD1756">
        <f t="shared" si="532"/>
        <v>31.463043573561986</v>
      </c>
      <c r="AF1756">
        <f t="shared" si="531"/>
        <v>0.84152279769809002</v>
      </c>
      <c r="AG1756">
        <f t="shared" si="525"/>
        <v>1.0818946436476318</v>
      </c>
      <c r="AH1756" s="14">
        <f t="shared" si="526"/>
        <v>8524.118320206826</v>
      </c>
      <c r="AI1756">
        <f t="shared" si="527"/>
        <v>7660.9354432267</v>
      </c>
      <c r="AJ1756" s="14">
        <f t="shared" si="528"/>
        <v>-863.18287698012591</v>
      </c>
      <c r="AK1756" s="14">
        <f t="shared" si="533"/>
        <v>335238.54448133497</v>
      </c>
      <c r="AL1756">
        <f t="shared" si="529"/>
        <v>0.89873640363087048</v>
      </c>
      <c r="AM1756">
        <f t="shared" si="535"/>
        <v>17.673207249652027</v>
      </c>
      <c r="AN1756" s="15">
        <f t="shared" si="530"/>
        <v>0</v>
      </c>
    </row>
    <row r="1757" spans="1:40" x14ac:dyDescent="0.25">
      <c r="A1757" s="2">
        <v>42179</v>
      </c>
      <c r="B1757" s="2">
        <v>42180</v>
      </c>
      <c r="C1757" t="s">
        <v>15</v>
      </c>
      <c r="D1757">
        <v>8300</v>
      </c>
      <c r="E1757">
        <v>12.7</v>
      </c>
      <c r="F1757">
        <v>24.5</v>
      </c>
      <c r="G1757">
        <v>3.25</v>
      </c>
      <c r="H1757">
        <v>15.75</v>
      </c>
      <c r="I1757" t="s">
        <v>16</v>
      </c>
      <c r="J1757">
        <v>90.35</v>
      </c>
      <c r="K1757">
        <v>117</v>
      </c>
      <c r="L1757">
        <v>46</v>
      </c>
      <c r="M1757">
        <v>60.75</v>
      </c>
      <c r="N1757">
        <v>8360.85</v>
      </c>
      <c r="O1757">
        <v>319.3</v>
      </c>
      <c r="P1757">
        <f>VLOOKUP($A1757,Sheet2!$A:$E,2,0)</f>
        <v>8399.4</v>
      </c>
      <c r="Q1757">
        <f>VLOOKUP($A1757,Sheet2!$A:$E,3,0)</f>
        <v>8421.35</v>
      </c>
      <c r="R1757">
        <f>VLOOKUP($A1757,Sheet2!$A:$E,4,0)</f>
        <v>8338.9</v>
      </c>
      <c r="S1757">
        <f>VLOOKUP($A1757,Sheet2!$A:$E,5,0)</f>
        <v>8360.85</v>
      </c>
      <c r="T1757">
        <f t="shared" si="517"/>
        <v>3.25</v>
      </c>
      <c r="U1757">
        <f t="shared" si="518"/>
        <v>7.1000000000003638</v>
      </c>
      <c r="V1757">
        <f t="shared" si="519"/>
        <v>63.399999999999636</v>
      </c>
      <c r="W1757">
        <f t="shared" si="520"/>
        <v>117</v>
      </c>
      <c r="X1757" s="5">
        <f t="shared" si="521"/>
        <v>103.05</v>
      </c>
      <c r="Y1757">
        <f t="shared" si="522"/>
        <v>120.25</v>
      </c>
      <c r="Z1757">
        <f t="shared" si="523"/>
        <v>53.100000000000364</v>
      </c>
      <c r="AA1757">
        <f t="shared" si="524"/>
        <v>76.5</v>
      </c>
      <c r="AB1757">
        <f>IF(Z1757/X1757&lt;'model parameter'!$B$2,'model parameter'!$B$2,IF(Y1757/X1757&gt;'model parameter'!$B$1,'model parameter'!$B$1,AA1757/X1757))</f>
        <v>1.1100000000000001</v>
      </c>
      <c r="AC1757">
        <f t="shared" si="534"/>
        <v>11433569.208103962</v>
      </c>
      <c r="AD1757">
        <f t="shared" si="532"/>
        <v>31.573043573561986</v>
      </c>
      <c r="AF1757">
        <f t="shared" si="531"/>
        <v>0.51528384279476336</v>
      </c>
      <c r="AG1757">
        <f t="shared" si="525"/>
        <v>1.1669092673459487</v>
      </c>
      <c r="AH1757" s="14">
        <f t="shared" si="526"/>
        <v>7781.1215780691746</v>
      </c>
      <c r="AI1757">
        <f t="shared" si="527"/>
        <v>8525.4681171773991</v>
      </c>
      <c r="AJ1757" s="14">
        <f t="shared" si="528"/>
        <v>744.34653910822453</v>
      </c>
      <c r="AK1757" s="14">
        <f t="shared" si="533"/>
        <v>335982.89102044317</v>
      </c>
      <c r="AL1757">
        <f t="shared" si="529"/>
        <v>1.0956605717620631</v>
      </c>
      <c r="AM1757">
        <f t="shared" si="535"/>
        <v>19.363836360023178</v>
      </c>
      <c r="AN1757" s="15">
        <f t="shared" si="530"/>
        <v>1</v>
      </c>
    </row>
    <row r="1758" spans="1:40" x14ac:dyDescent="0.25">
      <c r="A1758" s="2">
        <v>42180</v>
      </c>
      <c r="B1758" s="2">
        <v>42180</v>
      </c>
      <c r="C1758" t="s">
        <v>15</v>
      </c>
      <c r="D1758">
        <v>8300</v>
      </c>
      <c r="E1758">
        <v>17.75</v>
      </c>
      <c r="F1758">
        <v>17.75</v>
      </c>
      <c r="G1758">
        <v>0.05</v>
      </c>
      <c r="H1758">
        <v>0.15</v>
      </c>
      <c r="I1758" t="s">
        <v>16</v>
      </c>
      <c r="J1758">
        <v>48.1</v>
      </c>
      <c r="K1758">
        <v>121.4</v>
      </c>
      <c r="L1758">
        <v>44</v>
      </c>
      <c r="M1758">
        <v>90.35</v>
      </c>
      <c r="N1758">
        <v>8398</v>
      </c>
      <c r="O1758">
        <v>319.3</v>
      </c>
      <c r="P1758">
        <f>VLOOKUP($A1758,Sheet2!$A:$E,2,0)</f>
        <v>8336.25</v>
      </c>
      <c r="Q1758">
        <f>VLOOKUP($A1758,Sheet2!$A:$E,3,0)</f>
        <v>8423.15</v>
      </c>
      <c r="R1758">
        <f>VLOOKUP($A1758,Sheet2!$A:$E,4,0)</f>
        <v>8329.5</v>
      </c>
      <c r="S1758">
        <f>VLOOKUP($A1758,Sheet2!$A:$E,5,0)</f>
        <v>8398</v>
      </c>
      <c r="T1758">
        <f t="shared" si="517"/>
        <v>0.05</v>
      </c>
      <c r="U1758">
        <f t="shared" si="518"/>
        <v>14.5</v>
      </c>
      <c r="V1758">
        <f t="shared" si="519"/>
        <v>47.25</v>
      </c>
      <c r="W1758">
        <f t="shared" si="520"/>
        <v>121.4</v>
      </c>
      <c r="X1758" s="5">
        <f t="shared" si="521"/>
        <v>65.849999999999994</v>
      </c>
      <c r="Y1758">
        <f t="shared" si="522"/>
        <v>121.45</v>
      </c>
      <c r="Z1758">
        <f t="shared" si="523"/>
        <v>58.5</v>
      </c>
      <c r="AA1758">
        <f t="shared" si="524"/>
        <v>90.5</v>
      </c>
      <c r="AB1758">
        <f>IF(Z1758/X1758&lt;'model parameter'!$B$2,'model parameter'!$B$2,IF(Y1758/X1758&gt;'model parameter'!$B$1,'model parameter'!$B$1,AA1758/X1758))</f>
        <v>1.1100000000000001</v>
      </c>
      <c r="AC1758">
        <f t="shared" si="534"/>
        <v>12691261.8209954</v>
      </c>
      <c r="AD1758">
        <f t="shared" si="532"/>
        <v>31.683043573561985</v>
      </c>
      <c r="AF1758">
        <f t="shared" si="531"/>
        <v>0.88838268792710717</v>
      </c>
      <c r="AG1758">
        <f t="shared" si="525"/>
        <v>1.8443432042520882</v>
      </c>
      <c r="AH1758" s="14">
        <f t="shared" si="526"/>
        <v>4989.2550318549738</v>
      </c>
      <c r="AI1758">
        <f t="shared" si="527"/>
        <v>5430.8226165252981</v>
      </c>
      <c r="AJ1758" s="14">
        <f t="shared" si="528"/>
        <v>441.56758467032432</v>
      </c>
      <c r="AK1758" s="14">
        <f t="shared" si="533"/>
        <v>336424.4586051135</v>
      </c>
      <c r="AL1758">
        <f t="shared" si="529"/>
        <v>1.0885037108448137</v>
      </c>
      <c r="AM1758">
        <f t="shared" si="535"/>
        <v>21.07760773407696</v>
      </c>
      <c r="AN1758" s="15">
        <f t="shared" si="530"/>
        <v>1</v>
      </c>
    </row>
    <row r="1759" spans="1:40" x14ac:dyDescent="0.25">
      <c r="A1759" s="2">
        <v>42181</v>
      </c>
      <c r="B1759" s="2">
        <v>42215</v>
      </c>
      <c r="C1759" t="s">
        <v>15</v>
      </c>
      <c r="D1759">
        <v>8400</v>
      </c>
      <c r="E1759">
        <v>170</v>
      </c>
      <c r="F1759">
        <v>180.15</v>
      </c>
      <c r="G1759">
        <v>136.35</v>
      </c>
      <c r="H1759">
        <v>158.85</v>
      </c>
      <c r="I1759" t="s">
        <v>16</v>
      </c>
      <c r="J1759">
        <v>161.94999999999999</v>
      </c>
      <c r="K1759">
        <v>161.94999999999999</v>
      </c>
      <c r="L1759">
        <v>122.4</v>
      </c>
      <c r="M1759">
        <v>140.85</v>
      </c>
      <c r="N1759">
        <v>8381.1</v>
      </c>
      <c r="O1759">
        <v>331.95</v>
      </c>
      <c r="P1759">
        <f>VLOOKUP($A1759,Sheet2!$A:$E,2,0)</f>
        <v>8393.9500000000007</v>
      </c>
      <c r="Q1759">
        <f>VLOOKUP($A1759,Sheet2!$A:$E,3,0)</f>
        <v>8408.5499999999993</v>
      </c>
      <c r="R1759">
        <f>VLOOKUP($A1759,Sheet2!$A:$E,4,0)</f>
        <v>8339.7000000000007</v>
      </c>
      <c r="S1759">
        <f>VLOOKUP($A1759,Sheet2!$A:$E,5,0)</f>
        <v>8381.1</v>
      </c>
      <c r="T1759">
        <f t="shared" si="517"/>
        <v>153.40000000000146</v>
      </c>
      <c r="U1759">
        <f t="shared" si="518"/>
        <v>180.15</v>
      </c>
      <c r="V1759">
        <f t="shared" si="519"/>
        <v>122.4</v>
      </c>
      <c r="W1759">
        <f t="shared" si="520"/>
        <v>144.89999999999964</v>
      </c>
      <c r="X1759" s="5">
        <f t="shared" si="521"/>
        <v>331.95</v>
      </c>
      <c r="Y1759">
        <f t="shared" si="522"/>
        <v>331.95</v>
      </c>
      <c r="Z1759">
        <f t="shared" si="523"/>
        <v>281.24999999999966</v>
      </c>
      <c r="AA1759">
        <f t="shared" si="524"/>
        <v>299.7</v>
      </c>
      <c r="AB1759">
        <f>IF(Z1759/X1759&lt;'model parameter'!$B$2,'model parameter'!$B$2,IF(Y1759/X1759&gt;'model parameter'!$B$1,'model parameter'!$B$1,AA1759/X1759))</f>
        <v>0.90284681427925895</v>
      </c>
      <c r="AC1759">
        <f t="shared" si="534"/>
        <v>11458265.304269683</v>
      </c>
      <c r="AD1759">
        <f t="shared" si="532"/>
        <v>31.585890387841243</v>
      </c>
      <c r="AF1759">
        <f t="shared" si="531"/>
        <v>0.84726615454134557</v>
      </c>
      <c r="AG1759">
        <f t="shared" si="525"/>
        <v>1</v>
      </c>
      <c r="AH1759" s="14">
        <f t="shared" si="526"/>
        <v>24960.106858403324</v>
      </c>
      <c r="AI1759">
        <f t="shared" si="527"/>
        <v>22413.937642281398</v>
      </c>
      <c r="AJ1759" s="14">
        <f t="shared" si="528"/>
        <v>-2546.1692161219253</v>
      </c>
      <c r="AK1759" s="14">
        <f t="shared" si="533"/>
        <v>333878.28938899154</v>
      </c>
      <c r="AL1759">
        <f t="shared" si="529"/>
        <v>0.89799045210158202</v>
      </c>
      <c r="AM1759">
        <f t="shared" si="535"/>
        <v>18.92749049834357</v>
      </c>
      <c r="AN1759" s="15">
        <f t="shared" si="530"/>
        <v>0</v>
      </c>
    </row>
    <row r="1760" spans="1:40" x14ac:dyDescent="0.25">
      <c r="A1760" s="2">
        <v>42184</v>
      </c>
      <c r="B1760" s="2">
        <v>42215</v>
      </c>
      <c r="C1760" t="s">
        <v>15</v>
      </c>
      <c r="D1760">
        <v>8400</v>
      </c>
      <c r="E1760">
        <v>192</v>
      </c>
      <c r="F1760">
        <v>277.85000000000002</v>
      </c>
      <c r="G1760">
        <v>186.25</v>
      </c>
      <c r="H1760">
        <v>193.3</v>
      </c>
      <c r="I1760" t="s">
        <v>16</v>
      </c>
      <c r="J1760">
        <v>93.55</v>
      </c>
      <c r="K1760">
        <v>121.6</v>
      </c>
      <c r="L1760">
        <v>71.849999999999994</v>
      </c>
      <c r="M1760">
        <v>113.5</v>
      </c>
      <c r="N1760">
        <v>8318.4</v>
      </c>
      <c r="O1760">
        <v>331.95</v>
      </c>
      <c r="P1760">
        <f>VLOOKUP($A1760,Sheet2!$A:$E,2,0)</f>
        <v>8247.0499999999993</v>
      </c>
      <c r="Q1760">
        <f>VLOOKUP($A1760,Sheet2!$A:$E,3,0)</f>
        <v>8329.4500000000007</v>
      </c>
      <c r="R1760">
        <f>VLOOKUP($A1760,Sheet2!$A:$E,4,0)</f>
        <v>8195.65</v>
      </c>
      <c r="S1760">
        <f>VLOOKUP($A1760,Sheet2!$A:$E,5,0)</f>
        <v>8318.4</v>
      </c>
      <c r="T1760">
        <f t="shared" si="517"/>
        <v>192.14999999999964</v>
      </c>
      <c r="U1760">
        <f t="shared" si="518"/>
        <v>276.20000000000073</v>
      </c>
      <c r="V1760">
        <f t="shared" si="519"/>
        <v>73.5</v>
      </c>
      <c r="W1760">
        <f t="shared" si="520"/>
        <v>115.70000000000073</v>
      </c>
      <c r="X1760" s="5">
        <f t="shared" si="521"/>
        <v>285.55</v>
      </c>
      <c r="Y1760">
        <f t="shared" si="522"/>
        <v>351.35</v>
      </c>
      <c r="Z1760">
        <f t="shared" si="523"/>
        <v>285.55</v>
      </c>
      <c r="AA1760">
        <f t="shared" si="524"/>
        <v>306.8</v>
      </c>
      <c r="AB1760">
        <f>IF(Z1760/X1760&lt;'model parameter'!$B$2,'model parameter'!$B$2,IF(Y1760/X1760&gt;'model parameter'!$B$1,'model parameter'!$B$1,AA1760/X1760))</f>
        <v>1.1100000000000001</v>
      </c>
      <c r="AC1760">
        <f t="shared" si="534"/>
        <v>12718674.487739349</v>
      </c>
      <c r="AD1760">
        <f t="shared" si="532"/>
        <v>31.695890387841242</v>
      </c>
      <c r="AF1760">
        <f t="shared" si="531"/>
        <v>1</v>
      </c>
      <c r="AG1760">
        <f t="shared" si="525"/>
        <v>1.230432498686745</v>
      </c>
      <c r="AH1760" s="14">
        <f t="shared" si="526"/>
        <v>21477.778693232925</v>
      </c>
      <c r="AI1760">
        <f t="shared" si="527"/>
        <v>23707.532737312053</v>
      </c>
      <c r="AJ1760" s="14">
        <f t="shared" si="528"/>
        <v>2229.7540440791272</v>
      </c>
      <c r="AK1760" s="14">
        <f t="shared" si="533"/>
        <v>336108.04343307065</v>
      </c>
      <c r="AL1760">
        <f t="shared" si="529"/>
        <v>1.103816790177732</v>
      </c>
      <c r="AM1760">
        <f t="shared" si="535"/>
        <v>20.892481808001122</v>
      </c>
      <c r="AN1760" s="15">
        <f t="shared" si="530"/>
        <v>0</v>
      </c>
    </row>
    <row r="1761" spans="1:40" x14ac:dyDescent="0.25">
      <c r="A1761" s="2">
        <v>42185</v>
      </c>
      <c r="B1761" s="2">
        <v>42215</v>
      </c>
      <c r="C1761" t="s">
        <v>15</v>
      </c>
      <c r="D1761">
        <v>8400</v>
      </c>
      <c r="E1761">
        <v>197.65</v>
      </c>
      <c r="F1761">
        <v>212.95</v>
      </c>
      <c r="G1761">
        <v>153</v>
      </c>
      <c r="H1761">
        <v>158.65</v>
      </c>
      <c r="I1761" t="s">
        <v>16</v>
      </c>
      <c r="J1761">
        <v>108.4</v>
      </c>
      <c r="K1761">
        <v>139.9</v>
      </c>
      <c r="L1761">
        <v>106.35</v>
      </c>
      <c r="M1761">
        <v>135.55000000000001</v>
      </c>
      <c r="N1761">
        <v>8368.5</v>
      </c>
      <c r="O1761">
        <v>331.95</v>
      </c>
      <c r="P1761">
        <f>VLOOKUP($A1761,Sheet2!$A:$E,2,0)</f>
        <v>8316.35</v>
      </c>
      <c r="Q1761">
        <f>VLOOKUP($A1761,Sheet2!$A:$E,3,0)</f>
        <v>8378</v>
      </c>
      <c r="R1761">
        <f>VLOOKUP($A1761,Sheet2!$A:$E,4,0)</f>
        <v>8298.9500000000007</v>
      </c>
      <c r="S1761">
        <f>VLOOKUP($A1761,Sheet2!$A:$E,5,0)</f>
        <v>8368.5</v>
      </c>
      <c r="T1761">
        <f t="shared" si="517"/>
        <v>161.89999999999964</v>
      </c>
      <c r="U1761">
        <f t="shared" si="518"/>
        <v>207.39999999999964</v>
      </c>
      <c r="V1761">
        <f t="shared" si="519"/>
        <v>111.90000000000146</v>
      </c>
      <c r="W1761">
        <f t="shared" si="520"/>
        <v>131</v>
      </c>
      <c r="X1761" s="5">
        <f t="shared" si="521"/>
        <v>306.05</v>
      </c>
      <c r="Y1761">
        <f t="shared" si="522"/>
        <v>324.85000000000144</v>
      </c>
      <c r="Z1761">
        <f t="shared" si="523"/>
        <v>284</v>
      </c>
      <c r="AA1761">
        <f t="shared" si="524"/>
        <v>294.20000000000005</v>
      </c>
      <c r="AB1761">
        <f>IF(Z1761/X1761&lt;'model parameter'!$B$2,'model parameter'!$B$2,IF(Y1761/X1761&gt;'model parameter'!$B$1,'model parameter'!$B$1,AA1761/X1761))</f>
        <v>0.96128083646463003</v>
      </c>
      <c r="AC1761">
        <f t="shared" si="534"/>
        <v>12226218.050295431</v>
      </c>
      <c r="AD1761">
        <f t="shared" si="532"/>
        <v>31.657171224305873</v>
      </c>
      <c r="AF1761">
        <f t="shared" si="531"/>
        <v>0.92795294886456459</v>
      </c>
      <c r="AG1761">
        <f t="shared" si="525"/>
        <v>1.0614278712628702</v>
      </c>
      <c r="AH1761" s="14">
        <f t="shared" si="526"/>
        <v>23016.307300689674</v>
      </c>
      <c r="AI1761">
        <f t="shared" si="527"/>
        <v>22001.737936440404</v>
      </c>
      <c r="AJ1761" s="14">
        <f t="shared" si="528"/>
        <v>-1014.5693642492697</v>
      </c>
      <c r="AK1761" s="14">
        <f t="shared" si="533"/>
        <v>335093.47406882141</v>
      </c>
      <c r="AL1761">
        <f t="shared" si="529"/>
        <v>0.95591954213181418</v>
      </c>
      <c r="AM1761">
        <f t="shared" si="535"/>
        <v>19.971531643901692</v>
      </c>
      <c r="AN1761" s="15">
        <f t="shared" si="530"/>
        <v>0</v>
      </c>
    </row>
    <row r="1762" spans="1:40" x14ac:dyDescent="0.25">
      <c r="A1762" s="2">
        <v>42186</v>
      </c>
      <c r="B1762" s="2">
        <v>42215</v>
      </c>
      <c r="C1762" t="s">
        <v>15</v>
      </c>
      <c r="D1762">
        <v>8400</v>
      </c>
      <c r="E1762">
        <v>157</v>
      </c>
      <c r="F1762">
        <v>173.95</v>
      </c>
      <c r="G1762">
        <v>104</v>
      </c>
      <c r="H1762">
        <v>114.35</v>
      </c>
      <c r="I1762" t="s">
        <v>16</v>
      </c>
      <c r="J1762">
        <v>140.55000000000001</v>
      </c>
      <c r="K1762">
        <v>181</v>
      </c>
      <c r="L1762">
        <v>127</v>
      </c>
      <c r="M1762">
        <v>167.8</v>
      </c>
      <c r="N1762">
        <v>8453.0499999999993</v>
      </c>
      <c r="O1762">
        <v>331.95</v>
      </c>
      <c r="P1762">
        <f>VLOOKUP($A1762,Sheet2!$A:$E,2,0)</f>
        <v>8376.25</v>
      </c>
      <c r="Q1762">
        <f>VLOOKUP($A1762,Sheet2!$A:$E,3,0)</f>
        <v>8481.6</v>
      </c>
      <c r="R1762">
        <f>VLOOKUP($A1762,Sheet2!$A:$E,4,0)</f>
        <v>8370.15</v>
      </c>
      <c r="S1762">
        <f>VLOOKUP($A1762,Sheet2!$A:$E,5,0)</f>
        <v>8453.0499999999993</v>
      </c>
      <c r="T1762">
        <f t="shared" si="517"/>
        <v>104</v>
      </c>
      <c r="U1762">
        <f t="shared" si="518"/>
        <v>156.85000000000036</v>
      </c>
      <c r="V1762">
        <f t="shared" si="519"/>
        <v>144.10000000000036</v>
      </c>
      <c r="W1762">
        <f t="shared" si="520"/>
        <v>181</v>
      </c>
      <c r="X1762" s="5">
        <f t="shared" si="521"/>
        <v>297.55</v>
      </c>
      <c r="Y1762">
        <f t="shared" si="522"/>
        <v>318.05000000000035</v>
      </c>
      <c r="Z1762">
        <f t="shared" si="523"/>
        <v>282.14999999999998</v>
      </c>
      <c r="AA1762">
        <f t="shared" si="524"/>
        <v>282.14999999999998</v>
      </c>
      <c r="AB1762">
        <f>IF(Z1762/X1762&lt;'model parameter'!$B$2,'model parameter'!$B$2,IF(Y1762/X1762&gt;'model parameter'!$B$1,'model parameter'!$B$1,AA1762/X1762))</f>
        <v>0.94824399260628456</v>
      </c>
      <c r="AC1762">
        <f t="shared" si="534"/>
        <v>11593437.818487164</v>
      </c>
      <c r="AD1762">
        <f t="shared" si="532"/>
        <v>31.605415216912156</v>
      </c>
      <c r="AF1762">
        <f t="shared" si="531"/>
        <v>0.94824399260628456</v>
      </c>
      <c r="AG1762">
        <f t="shared" si="525"/>
        <v>1.0688959838682586</v>
      </c>
      <c r="AH1762" s="14">
        <f t="shared" si="526"/>
        <v>22378.380804914927</v>
      </c>
      <c r="AI1762">
        <f t="shared" si="527"/>
        <v>21098.645853643298</v>
      </c>
      <c r="AJ1762" s="14">
        <f t="shared" si="528"/>
        <v>-1279.7349512716282</v>
      </c>
      <c r="AK1762" s="14">
        <f t="shared" si="533"/>
        <v>333813.73911754979</v>
      </c>
      <c r="AL1762">
        <f t="shared" si="529"/>
        <v>0.94281378253289161</v>
      </c>
      <c r="AM1762">
        <f t="shared" si="535"/>
        <v>18.829435292162295</v>
      </c>
      <c r="AN1762" s="15">
        <f t="shared" si="530"/>
        <v>0</v>
      </c>
    </row>
    <row r="1763" spans="1:40" x14ac:dyDescent="0.25">
      <c r="A1763" s="2">
        <v>42187</v>
      </c>
      <c r="B1763" s="2">
        <v>42215</v>
      </c>
      <c r="C1763" t="s">
        <v>15</v>
      </c>
      <c r="D1763">
        <v>8400</v>
      </c>
      <c r="E1763">
        <v>113.35</v>
      </c>
      <c r="F1763">
        <v>124.55</v>
      </c>
      <c r="G1763">
        <v>100.6</v>
      </c>
      <c r="H1763">
        <v>116.9</v>
      </c>
      <c r="I1763" t="s">
        <v>16</v>
      </c>
      <c r="J1763">
        <v>167.1</v>
      </c>
      <c r="K1763">
        <v>174.8</v>
      </c>
      <c r="L1763">
        <v>145.75</v>
      </c>
      <c r="M1763">
        <v>152.6</v>
      </c>
      <c r="N1763">
        <v>8444.9</v>
      </c>
      <c r="O1763">
        <v>331.95</v>
      </c>
      <c r="P1763">
        <f>VLOOKUP($A1763,Sheet2!$A:$E,2,0)</f>
        <v>8471.9500000000007</v>
      </c>
      <c r="Q1763">
        <f>VLOOKUP($A1763,Sheet2!$A:$E,3,0)</f>
        <v>8479.25</v>
      </c>
      <c r="R1763">
        <f>VLOOKUP($A1763,Sheet2!$A:$E,4,0)</f>
        <v>8433.2000000000007</v>
      </c>
      <c r="S1763">
        <f>VLOOKUP($A1763,Sheet2!$A:$E,5,0)</f>
        <v>8444.9</v>
      </c>
      <c r="T1763">
        <f t="shared" si="517"/>
        <v>100.6</v>
      </c>
      <c r="U1763">
        <f t="shared" si="518"/>
        <v>112.54999999999927</v>
      </c>
      <c r="V1763">
        <f t="shared" si="519"/>
        <v>157.75</v>
      </c>
      <c r="W1763">
        <f t="shared" si="520"/>
        <v>174.8</v>
      </c>
      <c r="X1763" s="5">
        <f t="shared" si="521"/>
        <v>280.45</v>
      </c>
      <c r="Y1763">
        <f t="shared" si="522"/>
        <v>282.3</v>
      </c>
      <c r="Z1763">
        <f t="shared" si="523"/>
        <v>258.29999999999927</v>
      </c>
      <c r="AA1763">
        <f t="shared" si="524"/>
        <v>269.5</v>
      </c>
      <c r="AB1763">
        <f>IF(Z1763/X1763&lt;'model parameter'!$B$2,'model parameter'!$B$2,IF(Y1763/X1763&gt;'model parameter'!$B$1,'model parameter'!$B$1,AA1763/X1763))</f>
        <v>0.9609556070600821</v>
      </c>
      <c r="AC1763">
        <f t="shared" si="534"/>
        <v>11140779.076777646</v>
      </c>
      <c r="AD1763">
        <f t="shared" si="532"/>
        <v>31.566370823972239</v>
      </c>
      <c r="AF1763">
        <f t="shared" si="531"/>
        <v>0.92101978962381625</v>
      </c>
      <c r="AG1763">
        <f t="shared" si="525"/>
        <v>1.0065965412729543</v>
      </c>
      <c r="AH1763" s="14">
        <f t="shared" si="526"/>
        <v>21095.022795768073</v>
      </c>
      <c r="AI1763">
        <f t="shared" si="527"/>
        <v>20150.586530208999</v>
      </c>
      <c r="AJ1763" s="14">
        <f t="shared" si="528"/>
        <v>-944.43626555907395</v>
      </c>
      <c r="AK1763" s="14">
        <f t="shared" si="533"/>
        <v>332869.30285199074</v>
      </c>
      <c r="AL1763">
        <f t="shared" si="529"/>
        <v>0.95522942664235755</v>
      </c>
      <c r="AM1763">
        <f t="shared" si="535"/>
        <v>17.986430678131562</v>
      </c>
      <c r="AN1763" s="15">
        <f t="shared" si="530"/>
        <v>0</v>
      </c>
    </row>
    <row r="1764" spans="1:40" x14ac:dyDescent="0.25">
      <c r="A1764" s="2">
        <v>42188</v>
      </c>
      <c r="B1764" s="2">
        <v>42215</v>
      </c>
      <c r="C1764" t="s">
        <v>15</v>
      </c>
      <c r="D1764">
        <v>8400</v>
      </c>
      <c r="E1764">
        <v>121.9</v>
      </c>
      <c r="F1764">
        <v>127.9</v>
      </c>
      <c r="G1764">
        <v>96.2</v>
      </c>
      <c r="H1764">
        <v>104.3</v>
      </c>
      <c r="I1764" t="s">
        <v>16</v>
      </c>
      <c r="J1764">
        <v>148</v>
      </c>
      <c r="K1764">
        <v>194.65</v>
      </c>
      <c r="L1764">
        <v>139</v>
      </c>
      <c r="M1764">
        <v>188.7</v>
      </c>
      <c r="N1764">
        <v>8484.9</v>
      </c>
      <c r="O1764">
        <v>331.95</v>
      </c>
      <c r="P1764">
        <f>VLOOKUP($A1764,Sheet2!$A:$E,2,0)</f>
        <v>8440.1</v>
      </c>
      <c r="Q1764">
        <f>VLOOKUP($A1764,Sheet2!$A:$E,3,0)</f>
        <v>8497.75</v>
      </c>
      <c r="R1764">
        <f>VLOOKUP($A1764,Sheet2!$A:$E,4,0)</f>
        <v>8424.15</v>
      </c>
      <c r="S1764">
        <f>VLOOKUP($A1764,Sheet2!$A:$E,5,0)</f>
        <v>8484.9</v>
      </c>
      <c r="T1764">
        <f t="shared" si="517"/>
        <v>96.899999999999636</v>
      </c>
      <c r="U1764">
        <f t="shared" si="518"/>
        <v>114.85000000000036</v>
      </c>
      <c r="V1764">
        <f t="shared" si="519"/>
        <v>152.04999999999927</v>
      </c>
      <c r="W1764">
        <f t="shared" si="520"/>
        <v>193.95000000000073</v>
      </c>
      <c r="X1764" s="5">
        <f t="shared" si="521"/>
        <v>269.89999999999998</v>
      </c>
      <c r="Y1764">
        <f t="shared" si="522"/>
        <v>293</v>
      </c>
      <c r="Z1764">
        <f t="shared" si="523"/>
        <v>253.85000000000036</v>
      </c>
      <c r="AA1764">
        <f t="shared" si="524"/>
        <v>293</v>
      </c>
      <c r="AB1764">
        <f>IF(Z1764/X1764&lt;'model parameter'!$B$2,'model parameter'!$B$2,IF(Y1764/X1764&gt;'model parameter'!$B$1,'model parameter'!$B$1,AA1764/X1764))</f>
        <v>1.0855872545387182</v>
      </c>
      <c r="AC1764">
        <f t="shared" si="534"/>
        <v>12094287.77138144</v>
      </c>
      <c r="AD1764">
        <f t="shared" si="532"/>
        <v>31.651958078510958</v>
      </c>
      <c r="AF1764">
        <f t="shared" si="531"/>
        <v>0.94053353093738568</v>
      </c>
      <c r="AG1764">
        <f t="shared" si="525"/>
        <v>1.0855872545387182</v>
      </c>
      <c r="AH1764" s="14">
        <f t="shared" si="526"/>
        <v>20303.24343924765</v>
      </c>
      <c r="AI1764">
        <f t="shared" si="527"/>
        <v>21911.803455165998</v>
      </c>
      <c r="AJ1764" s="14">
        <f t="shared" si="528"/>
        <v>1608.5600159183487</v>
      </c>
      <c r="AK1764" s="14">
        <f t="shared" si="533"/>
        <v>334477.86286790908</v>
      </c>
      <c r="AL1764">
        <f t="shared" si="529"/>
        <v>1.0792267511706473</v>
      </c>
      <c r="AM1764">
        <f t="shared" si="535"/>
        <v>19.411437145915986</v>
      </c>
      <c r="AN1764" s="15">
        <f t="shared" si="530"/>
        <v>0</v>
      </c>
    </row>
    <row r="1765" spans="1:40" x14ac:dyDescent="0.25">
      <c r="A1765" s="2">
        <v>42191</v>
      </c>
      <c r="B1765" s="2">
        <v>42215</v>
      </c>
      <c r="C1765" t="s">
        <v>15</v>
      </c>
      <c r="D1765">
        <v>8400</v>
      </c>
      <c r="E1765">
        <v>140.4</v>
      </c>
      <c r="F1765">
        <v>149.9</v>
      </c>
      <c r="G1765">
        <v>72.25</v>
      </c>
      <c r="H1765">
        <v>75.25</v>
      </c>
      <c r="I1765" t="s">
        <v>16</v>
      </c>
      <c r="J1765">
        <v>152</v>
      </c>
      <c r="K1765">
        <v>216.1</v>
      </c>
      <c r="L1765">
        <v>120.55</v>
      </c>
      <c r="M1765">
        <v>210.2</v>
      </c>
      <c r="N1765">
        <v>8522.15</v>
      </c>
      <c r="O1765">
        <v>331.95</v>
      </c>
      <c r="P1765">
        <f>VLOOKUP($A1765,Sheet2!$A:$E,2,0)</f>
        <v>8386.15</v>
      </c>
      <c r="Q1765">
        <f>VLOOKUP($A1765,Sheet2!$A:$E,3,0)</f>
        <v>8533.15</v>
      </c>
      <c r="R1765">
        <f>VLOOKUP($A1765,Sheet2!$A:$E,4,0)</f>
        <v>8386.15</v>
      </c>
      <c r="S1765">
        <f>VLOOKUP($A1765,Sheet2!$A:$E,5,0)</f>
        <v>8522.15</v>
      </c>
      <c r="T1765">
        <f t="shared" si="517"/>
        <v>82.950000000000728</v>
      </c>
      <c r="U1765">
        <f t="shared" si="518"/>
        <v>134.39999999999964</v>
      </c>
      <c r="V1765">
        <f t="shared" si="519"/>
        <v>136.04999999999927</v>
      </c>
      <c r="W1765">
        <f t="shared" si="520"/>
        <v>205.39999999999964</v>
      </c>
      <c r="X1765" s="5">
        <f t="shared" si="521"/>
        <v>292.39999999999998</v>
      </c>
      <c r="Y1765">
        <f t="shared" si="522"/>
        <v>299.05000000000075</v>
      </c>
      <c r="Z1765">
        <f t="shared" si="523"/>
        <v>254.94999999999965</v>
      </c>
      <c r="AA1765">
        <f t="shared" si="524"/>
        <v>285.45</v>
      </c>
      <c r="AB1765">
        <f>IF(Z1765/X1765&lt;'model parameter'!$B$2,'model parameter'!$B$2,IF(Y1765/X1765&gt;'model parameter'!$B$1,'model parameter'!$B$1,AA1765/X1765))</f>
        <v>0.97623119015047888</v>
      </c>
      <c r="AC1765">
        <f t="shared" si="534"/>
        <v>11806820.945078086</v>
      </c>
      <c r="AD1765">
        <f t="shared" si="532"/>
        <v>31.628189268661437</v>
      </c>
      <c r="AF1765">
        <f t="shared" si="531"/>
        <v>0.87192202462380186</v>
      </c>
      <c r="AG1765">
        <f t="shared" si="525"/>
        <v>1.0227428180574583</v>
      </c>
      <c r="AH1765" s="14">
        <f t="shared" si="526"/>
        <v>21991.872398651398</v>
      </c>
      <c r="AI1765">
        <f t="shared" si="527"/>
        <v>21345.965677147902</v>
      </c>
      <c r="AJ1765" s="14">
        <f t="shared" si="528"/>
        <v>-645.90672150349565</v>
      </c>
      <c r="AK1765" s="14">
        <f t="shared" si="533"/>
        <v>333831.9561464056</v>
      </c>
      <c r="AL1765">
        <f t="shared" si="529"/>
        <v>0.97062975312901945</v>
      </c>
      <c r="AM1765">
        <f t="shared" si="535"/>
        <v>18.841318444819912</v>
      </c>
      <c r="AN1765" s="15">
        <f t="shared" si="530"/>
        <v>0</v>
      </c>
    </row>
    <row r="1766" spans="1:40" x14ac:dyDescent="0.25">
      <c r="A1766" s="2">
        <v>42192</v>
      </c>
      <c r="B1766" s="2">
        <v>42215</v>
      </c>
      <c r="C1766" t="s">
        <v>15</v>
      </c>
      <c r="D1766">
        <v>8400</v>
      </c>
      <c r="E1766">
        <v>78.900000000000006</v>
      </c>
      <c r="F1766">
        <v>95.5</v>
      </c>
      <c r="G1766">
        <v>66.099999999999994</v>
      </c>
      <c r="H1766">
        <v>82.4</v>
      </c>
      <c r="I1766" t="s">
        <v>16</v>
      </c>
      <c r="J1766">
        <v>200.75</v>
      </c>
      <c r="K1766">
        <v>222.5</v>
      </c>
      <c r="L1766">
        <v>171.55</v>
      </c>
      <c r="M1766">
        <v>193.5</v>
      </c>
      <c r="N1766">
        <v>8510.7999999999993</v>
      </c>
      <c r="O1766">
        <v>331.95</v>
      </c>
      <c r="P1766">
        <f>VLOOKUP($A1766,Sheet2!$A:$E,2,0)</f>
        <v>8525.5</v>
      </c>
      <c r="Q1766">
        <f>VLOOKUP($A1766,Sheet2!$A:$E,3,0)</f>
        <v>8561.35</v>
      </c>
      <c r="R1766">
        <f>VLOOKUP($A1766,Sheet2!$A:$E,4,0)</f>
        <v>8483.85</v>
      </c>
      <c r="S1766">
        <f>VLOOKUP($A1766,Sheet2!$A:$E,5,0)</f>
        <v>8510.7999999999993</v>
      </c>
      <c r="T1766">
        <f t="shared" si="517"/>
        <v>66.099999999999994</v>
      </c>
      <c r="U1766">
        <f t="shared" si="518"/>
        <v>87.699999999998909</v>
      </c>
      <c r="V1766">
        <f t="shared" si="519"/>
        <v>179.35000000000036</v>
      </c>
      <c r="W1766">
        <f t="shared" si="520"/>
        <v>222.5</v>
      </c>
      <c r="X1766" s="5">
        <f t="shared" si="521"/>
        <v>279.64999999999998</v>
      </c>
      <c r="Y1766">
        <f t="shared" si="522"/>
        <v>288.60000000000002</v>
      </c>
      <c r="Z1766">
        <f t="shared" si="523"/>
        <v>259.24999999999892</v>
      </c>
      <c r="AA1766">
        <f t="shared" si="524"/>
        <v>275.89999999999998</v>
      </c>
      <c r="AB1766">
        <f>IF(Z1766/X1766&lt;'model parameter'!$B$2,'model parameter'!$B$2,IF(Y1766/X1766&gt;'model parameter'!$B$1,'model parameter'!$B$1,AA1766/X1766))</f>
        <v>0.98659038083318429</v>
      </c>
      <c r="AC1766">
        <f t="shared" si="534"/>
        <v>11648495.972633805</v>
      </c>
      <c r="AD1766">
        <f t="shared" si="532"/>
        <v>31.614779649494622</v>
      </c>
      <c r="AF1766">
        <f t="shared" si="531"/>
        <v>0.92705167173251901</v>
      </c>
      <c r="AG1766">
        <f t="shared" si="525"/>
        <v>1.0320042910781335</v>
      </c>
      <c r="AH1766" s="14">
        <f t="shared" si="526"/>
        <v>21034.982654989275</v>
      </c>
      <c r="AI1766">
        <f t="shared" si="527"/>
        <v>20630.237097005796</v>
      </c>
      <c r="AJ1766" s="14">
        <f t="shared" si="528"/>
        <v>-404.74555798347865</v>
      </c>
      <c r="AK1766" s="14">
        <f t="shared" si="533"/>
        <v>333427.21058842214</v>
      </c>
      <c r="AL1766">
        <f t="shared" si="529"/>
        <v>0.98075845534926187</v>
      </c>
      <c r="AM1766">
        <f t="shared" si="535"/>
        <v>18.478782374685135</v>
      </c>
      <c r="AN1766" s="15">
        <f t="shared" si="530"/>
        <v>0</v>
      </c>
    </row>
    <row r="1767" spans="1:40" x14ac:dyDescent="0.25">
      <c r="A1767" s="2">
        <v>42193</v>
      </c>
      <c r="B1767" s="2">
        <v>42215</v>
      </c>
      <c r="C1767" t="s">
        <v>15</v>
      </c>
      <c r="D1767">
        <v>8400</v>
      </c>
      <c r="E1767">
        <v>103.6</v>
      </c>
      <c r="F1767">
        <v>169</v>
      </c>
      <c r="G1767">
        <v>97.25</v>
      </c>
      <c r="H1767">
        <v>145.19999999999999</v>
      </c>
      <c r="I1767" t="s">
        <v>16</v>
      </c>
      <c r="J1767">
        <v>149.4</v>
      </c>
      <c r="K1767">
        <v>161</v>
      </c>
      <c r="L1767">
        <v>107.15</v>
      </c>
      <c r="M1767">
        <v>122.3</v>
      </c>
      <c r="N1767">
        <v>8363.0499999999993</v>
      </c>
      <c r="O1767">
        <v>331.95</v>
      </c>
      <c r="P1767">
        <f>VLOOKUP($A1767,Sheet2!$A:$E,2,0)</f>
        <v>8439.2000000000007</v>
      </c>
      <c r="Q1767">
        <f>VLOOKUP($A1767,Sheet2!$A:$E,3,0)</f>
        <v>8457.5</v>
      </c>
      <c r="R1767">
        <f>VLOOKUP($A1767,Sheet2!$A:$E,4,0)</f>
        <v>8341.4</v>
      </c>
      <c r="S1767">
        <f>VLOOKUP($A1767,Sheet2!$A:$E,5,0)</f>
        <v>8363.0499999999993</v>
      </c>
      <c r="T1767">
        <f t="shared" si="517"/>
        <v>103.5</v>
      </c>
      <c r="U1767">
        <f t="shared" si="518"/>
        <v>165.75</v>
      </c>
      <c r="V1767">
        <f t="shared" si="519"/>
        <v>110.39999999999964</v>
      </c>
      <c r="W1767">
        <f t="shared" si="520"/>
        <v>154.75</v>
      </c>
      <c r="X1767" s="5">
        <f t="shared" si="521"/>
        <v>253</v>
      </c>
      <c r="Y1767">
        <f t="shared" si="522"/>
        <v>279.39999999999964</v>
      </c>
      <c r="Z1767">
        <f t="shared" si="523"/>
        <v>252</v>
      </c>
      <c r="AA1767">
        <f t="shared" si="524"/>
        <v>267.5</v>
      </c>
      <c r="AB1767">
        <f>IF(Z1767/X1767&lt;'model parameter'!$B$2,'model parameter'!$B$2,IF(Y1767/X1767&gt;'model parameter'!$B$1,'model parameter'!$B$1,AA1767/X1767))</f>
        <v>1.0573122529644268</v>
      </c>
      <c r="AC1767">
        <f t="shared" si="534"/>
        <v>12316097.5204725</v>
      </c>
      <c r="AD1767">
        <f t="shared" si="532"/>
        <v>31.672091902459048</v>
      </c>
      <c r="AF1767">
        <f t="shared" si="531"/>
        <v>0.99604743083003955</v>
      </c>
      <c r="AG1767">
        <f t="shared" si="525"/>
        <v>1.104347826086955</v>
      </c>
      <c r="AH1767" s="14">
        <f t="shared" si="526"/>
        <v>19034.895465295496</v>
      </c>
      <c r="AI1767">
        <f t="shared" si="527"/>
        <v>20000.695728085</v>
      </c>
      <c r="AJ1767" s="14">
        <f t="shared" si="528"/>
        <v>965.8002627895039</v>
      </c>
      <c r="AK1767" s="14">
        <f t="shared" si="533"/>
        <v>334393.01085121161</v>
      </c>
      <c r="AL1767">
        <f t="shared" si="529"/>
        <v>1.0507384064467469</v>
      </c>
      <c r="AM1767">
        <f t="shared" si="535"/>
        <v>19.416366345452893</v>
      </c>
      <c r="AN1767" s="15">
        <f t="shared" si="530"/>
        <v>0</v>
      </c>
    </row>
    <row r="1768" spans="1:40" x14ac:dyDescent="0.25">
      <c r="A1768" s="2">
        <v>42194</v>
      </c>
      <c r="B1768" s="2">
        <v>42215</v>
      </c>
      <c r="C1768" t="s">
        <v>15</v>
      </c>
      <c r="D1768">
        <v>8400</v>
      </c>
      <c r="E1768">
        <v>145</v>
      </c>
      <c r="F1768">
        <v>164</v>
      </c>
      <c r="G1768">
        <v>120.35</v>
      </c>
      <c r="H1768">
        <v>154.30000000000001</v>
      </c>
      <c r="I1768" t="s">
        <v>16</v>
      </c>
      <c r="J1768">
        <v>124</v>
      </c>
      <c r="K1768">
        <v>136.65</v>
      </c>
      <c r="L1768">
        <v>95.65</v>
      </c>
      <c r="M1768">
        <v>100.2</v>
      </c>
      <c r="N1768">
        <v>8328.5499999999993</v>
      </c>
      <c r="O1768">
        <v>331.95</v>
      </c>
      <c r="P1768">
        <f>VLOOKUP($A1768,Sheet2!$A:$E,2,0)</f>
        <v>8364.85</v>
      </c>
      <c r="Q1768">
        <f>VLOOKUP($A1768,Sheet2!$A:$E,3,0)</f>
        <v>8400.2999999999993</v>
      </c>
      <c r="R1768">
        <f>VLOOKUP($A1768,Sheet2!$A:$E,4,0)</f>
        <v>8323</v>
      </c>
      <c r="S1768">
        <f>VLOOKUP($A1768,Sheet2!$A:$E,5,0)</f>
        <v>8328.5499999999993</v>
      </c>
      <c r="T1768">
        <f t="shared" si="517"/>
        <v>136.35000000000036</v>
      </c>
      <c r="U1768">
        <f t="shared" si="518"/>
        <v>164</v>
      </c>
      <c r="V1768">
        <f t="shared" si="519"/>
        <v>95.65</v>
      </c>
      <c r="W1768">
        <f t="shared" si="520"/>
        <v>120.64999999999964</v>
      </c>
      <c r="X1768" s="5">
        <f t="shared" si="521"/>
        <v>269</v>
      </c>
      <c r="Y1768">
        <f t="shared" si="522"/>
        <v>273.00000000000034</v>
      </c>
      <c r="Z1768">
        <f t="shared" si="523"/>
        <v>240.99999999999963</v>
      </c>
      <c r="AA1768">
        <f t="shared" si="524"/>
        <v>254.5</v>
      </c>
      <c r="AB1768">
        <f>IF(Z1768/X1768&lt;'model parameter'!$B$2,'model parameter'!$B$2,IF(Y1768/X1768&gt;'model parameter'!$B$1,'model parameter'!$B$1,AA1768/X1768))</f>
        <v>0.94609665427509293</v>
      </c>
      <c r="AC1768">
        <f t="shared" si="534"/>
        <v>11652218.657844801</v>
      </c>
      <c r="AD1768">
        <f t="shared" si="532"/>
        <v>31.61818855673414</v>
      </c>
      <c r="AF1768">
        <f t="shared" si="531"/>
        <v>0.89591078066914365</v>
      </c>
      <c r="AG1768">
        <f t="shared" si="525"/>
        <v>1.0148698884758376</v>
      </c>
      <c r="AH1768" s="14">
        <f t="shared" si="526"/>
        <v>20235.698280871497</v>
      </c>
      <c r="AI1768">
        <f t="shared" si="527"/>
        <v>19026.405514278998</v>
      </c>
      <c r="AJ1768" s="14">
        <f t="shared" si="528"/>
        <v>-1209.2927665924981</v>
      </c>
      <c r="AK1768" s="14">
        <f t="shared" si="533"/>
        <v>333183.71808461909</v>
      </c>
      <c r="AL1768">
        <f t="shared" si="529"/>
        <v>0.94023963246498765</v>
      </c>
      <c r="AM1768">
        <f t="shared" si="535"/>
        <v>18.256037156454184</v>
      </c>
      <c r="AN1768" s="15">
        <f t="shared" si="530"/>
        <v>0</v>
      </c>
    </row>
    <row r="1769" spans="1:40" x14ac:dyDescent="0.25">
      <c r="A1769" s="2">
        <v>42195</v>
      </c>
      <c r="B1769" s="2">
        <v>42215</v>
      </c>
      <c r="C1769" t="s">
        <v>15</v>
      </c>
      <c r="D1769">
        <v>8400</v>
      </c>
      <c r="E1769">
        <v>148.5</v>
      </c>
      <c r="F1769">
        <v>165</v>
      </c>
      <c r="G1769">
        <v>119.3</v>
      </c>
      <c r="H1769">
        <v>129.05000000000001</v>
      </c>
      <c r="I1769" t="s">
        <v>16</v>
      </c>
      <c r="J1769">
        <v>114.9</v>
      </c>
      <c r="K1769">
        <v>119.9</v>
      </c>
      <c r="L1769">
        <v>90.6</v>
      </c>
      <c r="M1769">
        <v>112.7</v>
      </c>
      <c r="N1769">
        <v>8360.5499999999993</v>
      </c>
      <c r="O1769">
        <v>331.95</v>
      </c>
      <c r="P1769">
        <f>VLOOKUP($A1769,Sheet2!$A:$E,2,0)</f>
        <v>8365.7000000000007</v>
      </c>
      <c r="Q1769">
        <f>VLOOKUP($A1769,Sheet2!$A:$E,3,0)</f>
        <v>8377.1</v>
      </c>
      <c r="R1769">
        <f>VLOOKUP($A1769,Sheet2!$A:$E,4,0)</f>
        <v>8315.4</v>
      </c>
      <c r="S1769">
        <f>VLOOKUP($A1769,Sheet2!$A:$E,5,0)</f>
        <v>8360.5499999999993</v>
      </c>
      <c r="T1769">
        <f t="shared" si="517"/>
        <v>142.79999999999927</v>
      </c>
      <c r="U1769">
        <f t="shared" si="518"/>
        <v>165</v>
      </c>
      <c r="V1769">
        <f t="shared" si="519"/>
        <v>90.6</v>
      </c>
      <c r="W1769">
        <f t="shared" si="520"/>
        <v>96.399999999999636</v>
      </c>
      <c r="X1769" s="5">
        <f t="shared" si="521"/>
        <v>263.39999999999998</v>
      </c>
      <c r="Y1769">
        <f t="shared" si="522"/>
        <v>263.39999999999998</v>
      </c>
      <c r="Z1769">
        <f t="shared" si="523"/>
        <v>215.69999999999965</v>
      </c>
      <c r="AA1769">
        <f t="shared" si="524"/>
        <v>241.75</v>
      </c>
      <c r="AB1769">
        <f>IF(Z1769/X1769&lt;'model parameter'!$B$2,'model parameter'!$B$2,IF(Y1769/X1769&gt;'model parameter'!$B$1,'model parameter'!$B$1,AA1769/X1769))</f>
        <v>0.91780561883067591</v>
      </c>
      <c r="AC1769">
        <f t="shared" si="534"/>
        <v>10694471.756013595</v>
      </c>
      <c r="AD1769">
        <f t="shared" si="532"/>
        <v>31.535994175564817</v>
      </c>
      <c r="AF1769">
        <f t="shared" si="531"/>
        <v>0.81890660592254993</v>
      </c>
      <c r="AG1769">
        <f t="shared" si="525"/>
        <v>1</v>
      </c>
      <c r="AH1769" s="14">
        <f t="shared" si="526"/>
        <v>19815.417295419898</v>
      </c>
      <c r="AI1769">
        <f t="shared" si="527"/>
        <v>18070.851650738499</v>
      </c>
      <c r="AJ1769" s="14">
        <f t="shared" si="528"/>
        <v>-1744.5656446813991</v>
      </c>
      <c r="AK1769" s="14">
        <f t="shared" si="533"/>
        <v>331439.15243993769</v>
      </c>
      <c r="AL1769">
        <f t="shared" si="529"/>
        <v>0.91195917710576624</v>
      </c>
      <c r="AM1769">
        <f t="shared" si="535"/>
        <v>16.648760622412251</v>
      </c>
      <c r="AN1769" s="15">
        <f t="shared" si="530"/>
        <v>0</v>
      </c>
    </row>
    <row r="1770" spans="1:40" x14ac:dyDescent="0.25">
      <c r="A1770" s="2">
        <v>42198</v>
      </c>
      <c r="B1770" s="2">
        <v>42215</v>
      </c>
      <c r="C1770" t="s">
        <v>15</v>
      </c>
      <c r="D1770">
        <v>8400</v>
      </c>
      <c r="E1770">
        <v>121.05</v>
      </c>
      <c r="F1770">
        <v>137</v>
      </c>
      <c r="G1770">
        <v>69.650000000000006</v>
      </c>
      <c r="H1770">
        <v>72.900000000000006</v>
      </c>
      <c r="I1770" t="s">
        <v>16</v>
      </c>
      <c r="J1770">
        <v>121.9</v>
      </c>
      <c r="K1770">
        <v>162</v>
      </c>
      <c r="L1770">
        <v>95.05</v>
      </c>
      <c r="M1770">
        <v>153</v>
      </c>
      <c r="N1770">
        <v>8459.65</v>
      </c>
      <c r="O1770">
        <v>331.95</v>
      </c>
      <c r="P1770">
        <f>VLOOKUP($A1770,Sheet2!$A:$E,2,0)</f>
        <v>8397.25</v>
      </c>
      <c r="Q1770">
        <f>VLOOKUP($A1770,Sheet2!$A:$E,3,0)</f>
        <v>8471.65</v>
      </c>
      <c r="R1770">
        <f>VLOOKUP($A1770,Sheet2!$A:$E,4,0)</f>
        <v>8355.4</v>
      </c>
      <c r="S1770">
        <f>VLOOKUP($A1770,Sheet2!$A:$E,5,0)</f>
        <v>8459.65</v>
      </c>
      <c r="T1770">
        <f t="shared" si="517"/>
        <v>90.350000000000364</v>
      </c>
      <c r="U1770">
        <f t="shared" si="518"/>
        <v>137</v>
      </c>
      <c r="V1770">
        <f t="shared" si="519"/>
        <v>95.05</v>
      </c>
      <c r="W1770">
        <f t="shared" si="520"/>
        <v>141.29999999999927</v>
      </c>
      <c r="X1770" s="5">
        <f t="shared" si="521"/>
        <v>242.95</v>
      </c>
      <c r="Y1770">
        <f t="shared" si="522"/>
        <v>252.35000000000036</v>
      </c>
      <c r="Z1770">
        <f t="shared" si="523"/>
        <v>210.94999999999928</v>
      </c>
      <c r="AA1770">
        <f t="shared" si="524"/>
        <v>225.9</v>
      </c>
      <c r="AB1770">
        <f>IF(Z1770/X1770&lt;'model parameter'!$B$2,'model parameter'!$B$2,IF(Y1770/X1770&gt;'model parameter'!$B$1,'model parameter'!$B$1,AA1770/X1770))</f>
        <v>0.92982095081292448</v>
      </c>
      <c r="AC1770">
        <f t="shared" si="534"/>
        <v>9943943.8966185264</v>
      </c>
      <c r="AD1770">
        <f t="shared" si="532"/>
        <v>31.465815126377741</v>
      </c>
      <c r="AF1770">
        <f t="shared" si="531"/>
        <v>0.86828565548466474</v>
      </c>
      <c r="AG1770">
        <f t="shared" si="525"/>
        <v>1.0386910887013805</v>
      </c>
      <c r="AH1770" s="14">
        <f t="shared" si="526"/>
        <v>18280.641196761822</v>
      </c>
      <c r="AI1770">
        <f t="shared" si="527"/>
        <v>16882.967043905799</v>
      </c>
      <c r="AJ1770" s="14">
        <f t="shared" si="528"/>
        <v>-1397.6741528560233</v>
      </c>
      <c r="AK1770" s="14">
        <f t="shared" si="533"/>
        <v>330041.4782870817</v>
      </c>
      <c r="AL1770">
        <f t="shared" si="529"/>
        <v>0.92354348308616208</v>
      </c>
      <c r="AM1770">
        <f t="shared" si="535"/>
        <v>15.37585437429035</v>
      </c>
      <c r="AN1770" s="15">
        <f t="shared" si="530"/>
        <v>0</v>
      </c>
    </row>
    <row r="1771" spans="1:40" x14ac:dyDescent="0.25">
      <c r="A1771" s="2">
        <v>42199</v>
      </c>
      <c r="B1771" s="2">
        <v>42215</v>
      </c>
      <c r="C1771" t="s">
        <v>15</v>
      </c>
      <c r="D1771">
        <v>8400</v>
      </c>
      <c r="E1771">
        <v>65</v>
      </c>
      <c r="F1771">
        <v>87.75</v>
      </c>
      <c r="G1771">
        <v>60.75</v>
      </c>
      <c r="H1771">
        <v>72.5</v>
      </c>
      <c r="I1771" t="s">
        <v>16</v>
      </c>
      <c r="J1771">
        <v>138.35</v>
      </c>
      <c r="K1771">
        <v>161.5</v>
      </c>
      <c r="L1771">
        <v>125</v>
      </c>
      <c r="M1771">
        <v>137.55000000000001</v>
      </c>
      <c r="N1771">
        <v>8454.1</v>
      </c>
      <c r="O1771">
        <v>331.95</v>
      </c>
      <c r="P1771">
        <f>VLOOKUP($A1771,Sheet2!$A:$E,2,0)</f>
        <v>8470.6</v>
      </c>
      <c r="Q1771">
        <f>VLOOKUP($A1771,Sheet2!$A:$E,3,0)</f>
        <v>8480.25</v>
      </c>
      <c r="R1771">
        <f>VLOOKUP($A1771,Sheet2!$A:$E,4,0)</f>
        <v>8424.1</v>
      </c>
      <c r="S1771">
        <f>VLOOKUP($A1771,Sheet2!$A:$E,5,0)</f>
        <v>8454.1</v>
      </c>
      <c r="T1771">
        <f t="shared" si="517"/>
        <v>81.25</v>
      </c>
      <c r="U1771">
        <f t="shared" si="518"/>
        <v>87.75</v>
      </c>
      <c r="V1771">
        <f t="shared" si="519"/>
        <v>125</v>
      </c>
      <c r="W1771">
        <f t="shared" si="520"/>
        <v>141</v>
      </c>
      <c r="X1771" s="5">
        <f t="shared" si="521"/>
        <v>203.35</v>
      </c>
      <c r="Y1771">
        <f t="shared" si="522"/>
        <v>242.75</v>
      </c>
      <c r="Z1771">
        <f t="shared" si="523"/>
        <v>201.75</v>
      </c>
      <c r="AA1771">
        <f t="shared" si="524"/>
        <v>210.05</v>
      </c>
      <c r="AB1771">
        <f>IF(Z1771/X1771&lt;'model parameter'!$B$2,'model parameter'!$B$2,IF(Y1771/X1771&gt;'model parameter'!$B$1,'model parameter'!$B$1,AA1771/X1771))</f>
        <v>1.1100000000000001</v>
      </c>
      <c r="AC1771">
        <f t="shared" si="534"/>
        <v>11037777.725246565</v>
      </c>
      <c r="AD1771">
        <f t="shared" si="532"/>
        <v>31.575815126377741</v>
      </c>
      <c r="AF1771">
        <f t="shared" si="531"/>
        <v>0.99213179247602656</v>
      </c>
      <c r="AG1771">
        <f t="shared" si="525"/>
        <v>1.193754610277846</v>
      </c>
      <c r="AH1771" s="14">
        <f t="shared" si="526"/>
        <v>15308.654228211224</v>
      </c>
      <c r="AI1771">
        <f t="shared" si="527"/>
        <v>16869.364453613049</v>
      </c>
      <c r="AJ1771" s="14">
        <f t="shared" si="528"/>
        <v>1560.7102254018246</v>
      </c>
      <c r="AK1771" s="14">
        <f t="shared" si="533"/>
        <v>331602.1885124835</v>
      </c>
      <c r="AL1771">
        <f t="shared" si="529"/>
        <v>1.1019495379630238</v>
      </c>
      <c r="AM1771">
        <f t="shared" si="535"/>
        <v>16.943415623535991</v>
      </c>
      <c r="AN1771" s="15">
        <f t="shared" si="530"/>
        <v>0</v>
      </c>
    </row>
    <row r="1772" spans="1:40" x14ac:dyDescent="0.25">
      <c r="A1772" s="2">
        <v>42200</v>
      </c>
      <c r="B1772" s="2">
        <v>42215</v>
      </c>
      <c r="C1772" t="s">
        <v>15</v>
      </c>
      <c r="D1772">
        <v>8400</v>
      </c>
      <c r="E1772">
        <v>69.05</v>
      </c>
      <c r="F1772">
        <v>69.05</v>
      </c>
      <c r="G1772">
        <v>41</v>
      </c>
      <c r="H1772">
        <v>43.3</v>
      </c>
      <c r="I1772" t="s">
        <v>16</v>
      </c>
      <c r="J1772">
        <v>132.55000000000001</v>
      </c>
      <c r="K1772">
        <v>188.95</v>
      </c>
      <c r="L1772">
        <v>132.55000000000001</v>
      </c>
      <c r="M1772">
        <v>181.35</v>
      </c>
      <c r="N1772">
        <v>8523.7999999999993</v>
      </c>
      <c r="O1772">
        <v>331.95</v>
      </c>
      <c r="P1772">
        <f>VLOOKUP($A1772,Sheet2!$A:$E,2,0)</f>
        <v>8463.4</v>
      </c>
      <c r="Q1772">
        <f>VLOOKUP($A1772,Sheet2!$A:$E,3,0)</f>
        <v>8531.4</v>
      </c>
      <c r="R1772">
        <f>VLOOKUP($A1772,Sheet2!$A:$E,4,0)</f>
        <v>8462.9500000000007</v>
      </c>
      <c r="S1772">
        <f>VLOOKUP($A1772,Sheet2!$A:$E,5,0)</f>
        <v>8523.7999999999993</v>
      </c>
      <c r="T1772">
        <f t="shared" si="517"/>
        <v>57.550000000001091</v>
      </c>
      <c r="U1772">
        <f t="shared" si="518"/>
        <v>69.05</v>
      </c>
      <c r="V1772">
        <f t="shared" si="519"/>
        <v>132.55000000000001</v>
      </c>
      <c r="W1772">
        <f t="shared" si="520"/>
        <v>172.39999999999964</v>
      </c>
      <c r="X1772" s="5">
        <f t="shared" si="521"/>
        <v>201.60000000000002</v>
      </c>
      <c r="Y1772">
        <f t="shared" si="522"/>
        <v>246.50000000000108</v>
      </c>
      <c r="Z1772">
        <f t="shared" si="523"/>
        <v>201.60000000000002</v>
      </c>
      <c r="AA1772">
        <f t="shared" si="524"/>
        <v>224.64999999999998</v>
      </c>
      <c r="AB1772">
        <f>IF(Z1772/X1772&lt;'model parameter'!$B$2,'model parameter'!$B$2,IF(Y1772/X1772&gt;'model parameter'!$B$1,'model parameter'!$B$1,AA1772/X1772))</f>
        <v>1.1100000000000001</v>
      </c>
      <c r="AC1772">
        <f t="shared" si="534"/>
        <v>12251933.275023689</v>
      </c>
      <c r="AD1772">
        <f t="shared" si="532"/>
        <v>31.68581512637774</v>
      </c>
      <c r="AF1772">
        <f t="shared" si="531"/>
        <v>1</v>
      </c>
      <c r="AG1772">
        <f t="shared" si="525"/>
        <v>1.2227182539682593</v>
      </c>
      <c r="AH1772" s="14">
        <f t="shared" si="526"/>
        <v>15177.316420257601</v>
      </c>
      <c r="AI1772">
        <f t="shared" si="527"/>
        <v>16723.783012050117</v>
      </c>
      <c r="AJ1772" s="14">
        <f t="shared" si="528"/>
        <v>1546.4665917925158</v>
      </c>
      <c r="AK1772" s="14">
        <f t="shared" si="533"/>
        <v>333148.65510427603</v>
      </c>
      <c r="AL1772">
        <f t="shared" si="529"/>
        <v>1.1018932826443812</v>
      </c>
      <c r="AM1772">
        <f t="shared" si="535"/>
        <v>18.669835860626169</v>
      </c>
      <c r="AN1772" s="15">
        <f t="shared" si="530"/>
        <v>0</v>
      </c>
    </row>
    <row r="1773" spans="1:40" x14ac:dyDescent="0.25">
      <c r="A1773" s="2">
        <v>42201</v>
      </c>
      <c r="B1773" s="2">
        <v>42215</v>
      </c>
      <c r="C1773" t="s">
        <v>15</v>
      </c>
      <c r="D1773">
        <v>8400</v>
      </c>
      <c r="E1773">
        <v>40.049999999999997</v>
      </c>
      <c r="F1773">
        <v>40.950000000000003</v>
      </c>
      <c r="G1773">
        <v>20.9</v>
      </c>
      <c r="H1773">
        <v>23.1</v>
      </c>
      <c r="I1773" t="s">
        <v>16</v>
      </c>
      <c r="J1773">
        <v>190.15</v>
      </c>
      <c r="K1773">
        <v>250</v>
      </c>
      <c r="L1773">
        <v>187.5</v>
      </c>
      <c r="M1773">
        <v>243.65</v>
      </c>
      <c r="N1773">
        <v>8608.0499999999993</v>
      </c>
      <c r="O1773">
        <v>331.95</v>
      </c>
      <c r="P1773">
        <f>VLOOKUP($A1773,Sheet2!$A:$E,2,0)</f>
        <v>8546.15</v>
      </c>
      <c r="Q1773">
        <f>VLOOKUP($A1773,Sheet2!$A:$E,3,0)</f>
        <v>8616.1</v>
      </c>
      <c r="R1773">
        <f>VLOOKUP($A1773,Sheet2!$A:$E,4,0)</f>
        <v>8542.9</v>
      </c>
      <c r="S1773">
        <f>VLOOKUP($A1773,Sheet2!$A:$E,5,0)</f>
        <v>8608.0499999999993</v>
      </c>
      <c r="T1773">
        <f t="shared" si="517"/>
        <v>33.899999999999636</v>
      </c>
      <c r="U1773">
        <f t="shared" si="518"/>
        <v>40.950000000000003</v>
      </c>
      <c r="V1773">
        <f t="shared" si="519"/>
        <v>187.5</v>
      </c>
      <c r="W1773">
        <f t="shared" si="520"/>
        <v>237</v>
      </c>
      <c r="X1773" s="5">
        <f t="shared" si="521"/>
        <v>230.2</v>
      </c>
      <c r="Y1773">
        <f t="shared" si="522"/>
        <v>283.89999999999964</v>
      </c>
      <c r="Z1773">
        <f t="shared" si="523"/>
        <v>228.45</v>
      </c>
      <c r="AA1773">
        <f t="shared" si="524"/>
        <v>266.75</v>
      </c>
      <c r="AB1773">
        <f>IF(Z1773/X1773&lt;'model parameter'!$B$2,'model parameter'!$B$2,IF(Y1773/X1773&gt;'model parameter'!$B$1,'model parameter'!$B$1,AA1773/X1773))</f>
        <v>1.1100000000000001</v>
      </c>
      <c r="AC1773">
        <f t="shared" si="534"/>
        <v>13599645.935276296</v>
      </c>
      <c r="AD1773">
        <f t="shared" si="532"/>
        <v>31.79581512637774</v>
      </c>
      <c r="AF1773">
        <f t="shared" si="531"/>
        <v>0.99239791485664641</v>
      </c>
      <c r="AG1773">
        <f t="shared" si="525"/>
        <v>1.2332754126846206</v>
      </c>
      <c r="AH1773" s="14">
        <f t="shared" si="526"/>
        <v>17323.7514530997</v>
      </c>
      <c r="AI1773">
        <f t="shared" si="527"/>
        <v>19102.999714164365</v>
      </c>
      <c r="AJ1773" s="14">
        <f t="shared" si="528"/>
        <v>1779.2482610646657</v>
      </c>
      <c r="AK1773" s="14">
        <f t="shared" si="533"/>
        <v>334927.90336534067</v>
      </c>
      <c r="AL1773">
        <f t="shared" si="529"/>
        <v>1.1027057139373995</v>
      </c>
      <c r="AM1773">
        <f t="shared" si="535"/>
        <v>20.58733468178584</v>
      </c>
      <c r="AN1773" s="15">
        <f t="shared" si="530"/>
        <v>0</v>
      </c>
    </row>
    <row r="1774" spans="1:40" x14ac:dyDescent="0.25">
      <c r="A1774" s="2">
        <v>42202</v>
      </c>
      <c r="B1774" s="2">
        <v>42215</v>
      </c>
      <c r="C1774" t="s">
        <v>15</v>
      </c>
      <c r="D1774">
        <v>8400</v>
      </c>
      <c r="E1774">
        <v>24</v>
      </c>
      <c r="F1774">
        <v>25</v>
      </c>
      <c r="G1774">
        <v>18.25</v>
      </c>
      <c r="H1774">
        <v>20.65</v>
      </c>
      <c r="I1774" t="s">
        <v>16</v>
      </c>
      <c r="J1774">
        <v>251.65</v>
      </c>
      <c r="K1774">
        <v>265.5</v>
      </c>
      <c r="L1774">
        <v>230</v>
      </c>
      <c r="M1774">
        <v>241.95</v>
      </c>
      <c r="N1774">
        <v>8609.85</v>
      </c>
      <c r="O1774">
        <v>331.95</v>
      </c>
      <c r="P1774">
        <f>VLOOKUP($A1774,Sheet2!$A:$E,2,0)</f>
        <v>8623.65</v>
      </c>
      <c r="Q1774">
        <f>VLOOKUP($A1774,Sheet2!$A:$E,3,0)</f>
        <v>8642.9500000000007</v>
      </c>
      <c r="R1774">
        <f>VLOOKUP($A1774,Sheet2!$A:$E,4,0)</f>
        <v>8593.15</v>
      </c>
      <c r="S1774">
        <f>VLOOKUP($A1774,Sheet2!$A:$E,5,0)</f>
        <v>8609.85</v>
      </c>
      <c r="T1774">
        <f t="shared" si="517"/>
        <v>22.549999999999272</v>
      </c>
      <c r="U1774">
        <f t="shared" si="518"/>
        <v>25</v>
      </c>
      <c r="V1774">
        <f t="shared" si="519"/>
        <v>230</v>
      </c>
      <c r="W1774">
        <f t="shared" si="520"/>
        <v>261.20000000000073</v>
      </c>
      <c r="X1774" s="5">
        <f t="shared" si="521"/>
        <v>275.64999999999998</v>
      </c>
      <c r="Y1774">
        <f t="shared" si="522"/>
        <v>288.04999999999927</v>
      </c>
      <c r="Z1774">
        <f t="shared" si="523"/>
        <v>255</v>
      </c>
      <c r="AA1774">
        <f t="shared" si="524"/>
        <v>262.59999999999997</v>
      </c>
      <c r="AB1774">
        <f>IF(Z1774/X1774&lt;'model parameter'!$B$2,'model parameter'!$B$2,IF(Y1774/X1774&gt;'model parameter'!$B$1,'model parameter'!$B$1,AA1774/X1774))</f>
        <v>0.95265735534191909</v>
      </c>
      <c r="AC1774">
        <f t="shared" si="534"/>
        <v>12955802.730286796</v>
      </c>
      <c r="AD1774">
        <f t="shared" si="532"/>
        <v>31.748472481719659</v>
      </c>
      <c r="AF1774">
        <f t="shared" si="531"/>
        <v>0.92508615998548893</v>
      </c>
      <c r="AG1774">
        <f t="shared" si="525"/>
        <v>1.0449845818973311</v>
      </c>
      <c r="AH1774" s="14">
        <f t="shared" si="526"/>
        <v>20734.781951095276</v>
      </c>
      <c r="AI1774">
        <f t="shared" si="527"/>
        <v>19633.463262881192</v>
      </c>
      <c r="AJ1774" s="14">
        <f t="shared" si="528"/>
        <v>-1101.3186882140835</v>
      </c>
      <c r="AK1774" s="14">
        <f t="shared" si="533"/>
        <v>333826.58467712661</v>
      </c>
      <c r="AL1774">
        <f t="shared" si="529"/>
        <v>0.94688544635715788</v>
      </c>
      <c r="AM1774">
        <f t="shared" si="535"/>
        <v>19.493847589466981</v>
      </c>
      <c r="AN1774" s="15">
        <f t="shared" si="530"/>
        <v>0</v>
      </c>
    </row>
    <row r="1775" spans="1:40" x14ac:dyDescent="0.25">
      <c r="A1775" s="2">
        <v>42205</v>
      </c>
      <c r="B1775" s="2">
        <v>42215</v>
      </c>
      <c r="C1775" t="s">
        <v>15</v>
      </c>
      <c r="D1775">
        <v>8400</v>
      </c>
      <c r="E1775">
        <v>18.3</v>
      </c>
      <c r="F1775">
        <v>26.9</v>
      </c>
      <c r="G1775">
        <v>14.45</v>
      </c>
      <c r="H1775">
        <v>16.8</v>
      </c>
      <c r="I1775" t="s">
        <v>16</v>
      </c>
      <c r="J1775">
        <v>244</v>
      </c>
      <c r="K1775">
        <v>260.14999999999998</v>
      </c>
      <c r="L1775">
        <v>201</v>
      </c>
      <c r="M1775">
        <v>243.6</v>
      </c>
      <c r="N1775">
        <v>8603.4500000000007</v>
      </c>
      <c r="O1775">
        <v>331.95</v>
      </c>
      <c r="P1775">
        <f>VLOOKUP($A1775,Sheet2!$A:$E,2,0)</f>
        <v>8623.9</v>
      </c>
      <c r="Q1775">
        <f>VLOOKUP($A1775,Sheet2!$A:$E,3,0)</f>
        <v>8624.1</v>
      </c>
      <c r="R1775">
        <f>VLOOKUP($A1775,Sheet2!$A:$E,4,0)</f>
        <v>8559</v>
      </c>
      <c r="S1775">
        <f>VLOOKUP($A1775,Sheet2!$A:$E,5,0)</f>
        <v>8603.4500000000007</v>
      </c>
      <c r="T1775">
        <f t="shared" si="517"/>
        <v>36.049999999999272</v>
      </c>
      <c r="U1775">
        <f t="shared" si="518"/>
        <v>26.9</v>
      </c>
      <c r="V1775">
        <f t="shared" si="519"/>
        <v>201</v>
      </c>
      <c r="W1775">
        <f t="shared" si="520"/>
        <v>238.55000000000109</v>
      </c>
      <c r="X1775" s="5">
        <f t="shared" si="521"/>
        <v>262.3</v>
      </c>
      <c r="Y1775">
        <f t="shared" si="522"/>
        <v>296.19999999999925</v>
      </c>
      <c r="Z1775">
        <f t="shared" si="523"/>
        <v>227.9</v>
      </c>
      <c r="AA1775">
        <f t="shared" si="524"/>
        <v>260.39999999999998</v>
      </c>
      <c r="AB1775">
        <f>IF(Z1775/X1775&lt;'model parameter'!$B$2,'model parameter'!$B$2,IF(Y1775/X1775&gt;'model parameter'!$B$1,'model parameter'!$B$1,AA1775/X1775))</f>
        <v>1.1100000000000001</v>
      </c>
      <c r="AC1775">
        <f t="shared" si="534"/>
        <v>14380941.030618344</v>
      </c>
      <c r="AD1775">
        <f t="shared" si="532"/>
        <v>31.858472481719659</v>
      </c>
      <c r="AF1775">
        <f t="shared" si="531"/>
        <v>0.86885245901639341</v>
      </c>
      <c r="AG1775">
        <f t="shared" si="525"/>
        <v>1.1292413267251209</v>
      </c>
      <c r="AH1775" s="14">
        <f t="shared" si="526"/>
        <v>19732.862101849048</v>
      </c>
      <c r="AI1775">
        <f t="shared" si="527"/>
        <v>21773.379299404485</v>
      </c>
      <c r="AJ1775" s="14">
        <f t="shared" si="528"/>
        <v>2040.5171975554367</v>
      </c>
      <c r="AK1775" s="14">
        <f t="shared" si="533"/>
        <v>335867.10187468206</v>
      </c>
      <c r="AL1775">
        <f t="shared" si="529"/>
        <v>1.1034070570717784</v>
      </c>
      <c r="AM1775">
        <f t="shared" si="535"/>
        <v>21.509648999699543</v>
      </c>
      <c r="AN1775" s="15">
        <f t="shared" si="530"/>
        <v>1</v>
      </c>
    </row>
    <row r="1776" spans="1:40" s="9" customFormat="1" x14ac:dyDescent="0.25">
      <c r="A1776" s="7">
        <v>42206</v>
      </c>
      <c r="B1776" s="7">
        <v>42215</v>
      </c>
      <c r="C1776" t="s">
        <v>15</v>
      </c>
      <c r="D1776">
        <v>8400</v>
      </c>
      <c r="E1776">
        <v>17</v>
      </c>
      <c r="F1776">
        <v>27</v>
      </c>
      <c r="G1776">
        <v>12.75</v>
      </c>
      <c r="H1776">
        <v>24.05</v>
      </c>
      <c r="I1776" t="s">
        <v>16</v>
      </c>
      <c r="J1776">
        <v>245.35</v>
      </c>
      <c r="K1776">
        <v>259.2</v>
      </c>
      <c r="L1776">
        <v>156.5</v>
      </c>
      <c r="M1776">
        <v>166.1</v>
      </c>
      <c r="N1776">
        <v>8529.4500000000007</v>
      </c>
      <c r="O1776">
        <v>331.95</v>
      </c>
      <c r="P1776">
        <f>VLOOKUP($A1776,Sheet2!$A:$E,2,0)</f>
        <v>8601.5</v>
      </c>
      <c r="Q1776">
        <f>VLOOKUP($A1776,Sheet2!$A:$E,3,0)</f>
        <v>8646.75</v>
      </c>
      <c r="R1776">
        <f>VLOOKUP($A1776,Sheet2!$A:$E,4,0)</f>
        <v>8517.9</v>
      </c>
      <c r="S1776">
        <f>VLOOKUP($A1776,Sheet2!$A:$E,5,0)</f>
        <v>8529.4500000000007</v>
      </c>
      <c r="T1776">
        <f t="shared" si="517"/>
        <v>12.75</v>
      </c>
      <c r="U1776">
        <f t="shared" si="518"/>
        <v>27</v>
      </c>
      <c r="V1776">
        <f t="shared" si="519"/>
        <v>156.5</v>
      </c>
      <c r="W1776">
        <f t="shared" si="520"/>
        <v>259.2</v>
      </c>
      <c r="X1776" s="8">
        <f t="shared" si="521"/>
        <v>262.35000000000002</v>
      </c>
      <c r="Y1776" s="9">
        <f t="shared" si="522"/>
        <v>271.95</v>
      </c>
      <c r="Z1776" s="9">
        <f t="shared" si="523"/>
        <v>183.5</v>
      </c>
      <c r="AA1776" s="9">
        <f t="shared" si="524"/>
        <v>190.15</v>
      </c>
      <c r="AB1776">
        <f>IF(Z1776/X1776&lt;'model parameter'!$B$2,'model parameter'!$B$2,IF(Y1776/X1776&gt;'model parameter'!$B$1,'model parameter'!$B$1,AA1776/X1776))</f>
        <v>0.72479512102153609</v>
      </c>
      <c r="AC1776" s="9">
        <f t="shared" si="534"/>
        <v>10423235.894690596</v>
      </c>
      <c r="AD1776">
        <f t="shared" si="532"/>
        <v>31.583267602741195</v>
      </c>
      <c r="AE1776" s="9">
        <f>WEEKDAY(A1776)</f>
        <v>3</v>
      </c>
      <c r="AF1776">
        <f t="shared" si="531"/>
        <v>0.69944730322088811</v>
      </c>
      <c r="AG1776">
        <f t="shared" si="525"/>
        <v>1.0365923384791309</v>
      </c>
      <c r="AH1776" s="14">
        <f t="shared" si="526"/>
        <v>19736.614610647724</v>
      </c>
      <c r="AI1776">
        <f t="shared" si="527"/>
        <v>14203.668955939298</v>
      </c>
      <c r="AJ1776" s="14">
        <f t="shared" si="528"/>
        <v>-5532.9456547084264</v>
      </c>
      <c r="AK1776" s="14">
        <f t="shared" si="533"/>
        <v>330334.15621997364</v>
      </c>
      <c r="AL1776">
        <f t="shared" si="529"/>
        <v>0.71966085552871606</v>
      </c>
      <c r="AM1776" s="9">
        <f t="shared" si="535"/>
        <v>15.479652401246165</v>
      </c>
      <c r="AN1776" s="15">
        <f t="shared" si="530"/>
        <v>0</v>
      </c>
    </row>
    <row r="1777" spans="1:40" x14ac:dyDescent="0.25">
      <c r="A1777" s="2">
        <v>42207</v>
      </c>
      <c r="B1777" s="2">
        <v>42215</v>
      </c>
      <c r="C1777" t="s">
        <v>15</v>
      </c>
      <c r="D1777">
        <v>8400</v>
      </c>
      <c r="E1777">
        <v>26.1</v>
      </c>
      <c r="F1777">
        <v>30</v>
      </c>
      <c r="G1777">
        <v>8.4499999999999993</v>
      </c>
      <c r="H1777">
        <v>9.6</v>
      </c>
      <c r="I1777" t="s">
        <v>16</v>
      </c>
      <c r="J1777">
        <v>150.25</v>
      </c>
      <c r="K1777">
        <v>271</v>
      </c>
      <c r="L1777">
        <v>140.35</v>
      </c>
      <c r="M1777">
        <v>255.7</v>
      </c>
      <c r="N1777">
        <v>8633.5</v>
      </c>
      <c r="O1777">
        <v>331.95</v>
      </c>
      <c r="P1777">
        <f>VLOOKUP($A1777,Sheet2!$A:$E,2,0)</f>
        <v>8512.25</v>
      </c>
      <c r="Q1777">
        <f>VLOOKUP($A1777,Sheet2!$A:$E,3,0)</f>
        <v>8643.9</v>
      </c>
      <c r="R1777">
        <f>VLOOKUP($A1777,Sheet2!$A:$E,4,0)</f>
        <v>8498.65</v>
      </c>
      <c r="S1777">
        <f>VLOOKUP($A1777,Sheet2!$A:$E,5,0)</f>
        <v>8633.5</v>
      </c>
      <c r="T1777">
        <f t="shared" si="517"/>
        <v>27.100000000000364</v>
      </c>
      <c r="U1777">
        <f t="shared" si="518"/>
        <v>30</v>
      </c>
      <c r="V1777">
        <f t="shared" si="519"/>
        <v>140.35</v>
      </c>
      <c r="W1777">
        <f t="shared" si="520"/>
        <v>252.35000000000036</v>
      </c>
      <c r="X1777" s="5">
        <f t="shared" si="521"/>
        <v>176.35</v>
      </c>
      <c r="Y1777">
        <f t="shared" si="522"/>
        <v>298.10000000000036</v>
      </c>
      <c r="Z1777">
        <f t="shared" si="523"/>
        <v>170.35</v>
      </c>
      <c r="AA1777">
        <f t="shared" si="524"/>
        <v>265.3</v>
      </c>
      <c r="AB1777">
        <f>IF(Z1777/X1777&lt;'model parameter'!$B$2,'model parameter'!$B$2,IF(Y1777/X1777&gt;'model parameter'!$B$1,'model parameter'!$B$1,AA1777/X1777))</f>
        <v>1.1100000000000001</v>
      </c>
      <c r="AC1777">
        <f t="shared" si="534"/>
        <v>11569791.843106562</v>
      </c>
      <c r="AD1777">
        <f t="shared" si="532"/>
        <v>31.693267602741194</v>
      </c>
      <c r="AF1777">
        <f t="shared" si="531"/>
        <v>0.96597675077969947</v>
      </c>
      <c r="AG1777">
        <f t="shared" si="525"/>
        <v>1.6903884320952671</v>
      </c>
      <c r="AH1777" s="14">
        <f t="shared" si="526"/>
        <v>13282.299476926724</v>
      </c>
      <c r="AI1777">
        <f t="shared" si="527"/>
        <v>14623.250783784906</v>
      </c>
      <c r="AJ1777" s="14">
        <f t="shared" si="528"/>
        <v>1340.9513068581819</v>
      </c>
      <c r="AK1777" s="14">
        <f t="shared" si="533"/>
        <v>331675.10752683179</v>
      </c>
      <c r="AL1777">
        <f t="shared" si="529"/>
        <v>1.1009577678313613</v>
      </c>
      <c r="AM1777">
        <f t="shared" si="535"/>
        <v>17.042443554481352</v>
      </c>
      <c r="AN1777" s="15">
        <f t="shared" si="530"/>
        <v>0</v>
      </c>
    </row>
    <row r="1778" spans="1:40" x14ac:dyDescent="0.25">
      <c r="A1778" s="2">
        <v>42208</v>
      </c>
      <c r="B1778" s="2">
        <v>42215</v>
      </c>
      <c r="C1778" t="s">
        <v>15</v>
      </c>
      <c r="D1778">
        <v>8400</v>
      </c>
      <c r="E1778">
        <v>9.9499999999999993</v>
      </c>
      <c r="F1778">
        <v>14.65</v>
      </c>
      <c r="G1778">
        <v>7.7</v>
      </c>
      <c r="H1778">
        <v>10.45</v>
      </c>
      <c r="I1778" t="s">
        <v>16</v>
      </c>
      <c r="J1778">
        <v>260</v>
      </c>
      <c r="K1778">
        <v>272.7</v>
      </c>
      <c r="L1778">
        <v>193.2</v>
      </c>
      <c r="M1778">
        <v>212.65</v>
      </c>
      <c r="N1778">
        <v>8589.7999999999993</v>
      </c>
      <c r="O1778">
        <v>331.95</v>
      </c>
      <c r="P1778">
        <f>VLOOKUP($A1778,Sheet2!$A:$E,2,0)</f>
        <v>8643.9500000000007</v>
      </c>
      <c r="Q1778">
        <f>VLOOKUP($A1778,Sheet2!$A:$E,3,0)</f>
        <v>8654.75</v>
      </c>
      <c r="R1778">
        <f>VLOOKUP($A1778,Sheet2!$A:$E,4,0)</f>
        <v>8573.7999999999993</v>
      </c>
      <c r="S1778">
        <f>VLOOKUP($A1778,Sheet2!$A:$E,5,0)</f>
        <v>8589.7999999999993</v>
      </c>
      <c r="T1778">
        <f t="shared" si="517"/>
        <v>17.950000000000728</v>
      </c>
      <c r="U1778">
        <f t="shared" si="518"/>
        <v>14.65</v>
      </c>
      <c r="V1778">
        <f t="shared" si="519"/>
        <v>193.2</v>
      </c>
      <c r="W1778">
        <f t="shared" si="520"/>
        <v>262.45000000000073</v>
      </c>
      <c r="X1778" s="5">
        <f t="shared" si="521"/>
        <v>269.95</v>
      </c>
      <c r="Y1778">
        <f t="shared" si="522"/>
        <v>290.65000000000072</v>
      </c>
      <c r="Z1778">
        <f t="shared" si="523"/>
        <v>207.85</v>
      </c>
      <c r="AA1778">
        <f t="shared" si="524"/>
        <v>223.1</v>
      </c>
      <c r="AB1778">
        <f>IF(Z1778/X1778&lt;'model parameter'!$B$2,'model parameter'!$B$2,IF(Y1778/X1778&gt;'model parameter'!$B$1,'model parameter'!$B$1,AA1778/X1778))</f>
        <v>0.82644934247082791</v>
      </c>
      <c r="AC1778">
        <f t="shared" si="534"/>
        <v>9561846.8612597659</v>
      </c>
      <c r="AD1778">
        <f t="shared" si="532"/>
        <v>31.519716945212021</v>
      </c>
      <c r="AF1778">
        <f t="shared" si="531"/>
        <v>0.76995739951842934</v>
      </c>
      <c r="AG1778">
        <f t="shared" si="525"/>
        <v>1.076680866827193</v>
      </c>
      <c r="AH1778" s="14">
        <f t="shared" si="526"/>
        <v>20306.995948046326</v>
      </c>
      <c r="AI1778">
        <f t="shared" si="527"/>
        <v>16673.119920932197</v>
      </c>
      <c r="AJ1778" s="14">
        <f t="shared" si="528"/>
        <v>-3633.8760271141291</v>
      </c>
      <c r="AK1778" s="14">
        <f t="shared" si="533"/>
        <v>328041.23149971769</v>
      </c>
      <c r="AL1778">
        <f t="shared" si="529"/>
        <v>0.82105299885758176</v>
      </c>
      <c r="AM1778">
        <f t="shared" si="535"/>
        <v>13.992749388267979</v>
      </c>
      <c r="AN1778" s="15">
        <f t="shared" si="530"/>
        <v>0</v>
      </c>
    </row>
    <row r="1779" spans="1:40" x14ac:dyDescent="0.25">
      <c r="A1779" s="2">
        <v>42209</v>
      </c>
      <c r="B1779" s="2">
        <v>42215</v>
      </c>
      <c r="C1779" t="s">
        <v>15</v>
      </c>
      <c r="D1779">
        <v>8400</v>
      </c>
      <c r="E1779">
        <v>11.1</v>
      </c>
      <c r="F1779">
        <v>15</v>
      </c>
      <c r="G1779">
        <v>9.15</v>
      </c>
      <c r="H1779">
        <v>13.55</v>
      </c>
      <c r="I1779" t="s">
        <v>16</v>
      </c>
      <c r="J1779">
        <v>192.7</v>
      </c>
      <c r="K1779">
        <v>204.75</v>
      </c>
      <c r="L1779">
        <v>136.5</v>
      </c>
      <c r="M1779">
        <v>144.65</v>
      </c>
      <c r="N1779">
        <v>8521.5499999999993</v>
      </c>
      <c r="O1779">
        <v>331.95</v>
      </c>
      <c r="P1779">
        <f>VLOOKUP($A1779,Sheet2!$A:$E,2,0)</f>
        <v>8588.15</v>
      </c>
      <c r="Q1779">
        <f>VLOOKUP($A1779,Sheet2!$A:$E,3,0)</f>
        <v>8589.15</v>
      </c>
      <c r="R1779">
        <f>VLOOKUP($A1779,Sheet2!$A:$E,4,0)</f>
        <v>8513.5</v>
      </c>
      <c r="S1779">
        <f>VLOOKUP($A1779,Sheet2!$A:$E,5,0)</f>
        <v>8521.5499999999993</v>
      </c>
      <c r="T1779">
        <f t="shared" si="517"/>
        <v>15.600000000000364</v>
      </c>
      <c r="U1779">
        <f t="shared" si="518"/>
        <v>15</v>
      </c>
      <c r="V1779">
        <f t="shared" si="519"/>
        <v>136.5</v>
      </c>
      <c r="W1779">
        <f t="shared" si="520"/>
        <v>198.29999999999927</v>
      </c>
      <c r="X1779" s="5">
        <f t="shared" si="521"/>
        <v>203.79999999999998</v>
      </c>
      <c r="Y1779">
        <f t="shared" si="522"/>
        <v>220.35000000000036</v>
      </c>
      <c r="Z1779">
        <f t="shared" si="523"/>
        <v>151.5</v>
      </c>
      <c r="AA1779">
        <f t="shared" si="524"/>
        <v>158.20000000000002</v>
      </c>
      <c r="AB1779">
        <f>IF(Z1779/X1779&lt;'model parameter'!$B$2,'model parameter'!$B$2,IF(Y1779/X1779&gt;'model parameter'!$B$1,'model parameter'!$B$1,AA1779/X1779))</f>
        <v>0.7762512266928363</v>
      </c>
      <c r="AC1779">
        <f t="shared" si="534"/>
        <v>7422395.3555019395</v>
      </c>
      <c r="AD1779">
        <f t="shared" si="532"/>
        <v>31.295968171904857</v>
      </c>
      <c r="AF1779">
        <f t="shared" si="531"/>
        <v>0.74337585868498535</v>
      </c>
      <c r="AG1779">
        <f t="shared" si="525"/>
        <v>1.081207065750738</v>
      </c>
      <c r="AH1779" s="14">
        <f t="shared" si="526"/>
        <v>15342.426807399297</v>
      </c>
      <c r="AI1779">
        <f t="shared" si="527"/>
        <v>11809.1633920084</v>
      </c>
      <c r="AJ1779" s="14">
        <f t="shared" si="528"/>
        <v>-3533.2634153908966</v>
      </c>
      <c r="AK1779" s="14">
        <f t="shared" si="533"/>
        <v>324507.96808432677</v>
      </c>
      <c r="AL1779">
        <f t="shared" si="529"/>
        <v>0.76970635351593231</v>
      </c>
      <c r="AM1779">
        <f t="shared" si="535"/>
        <v>10.77030810730604</v>
      </c>
      <c r="AN1779" s="15">
        <f t="shared" si="530"/>
        <v>0</v>
      </c>
    </row>
    <row r="1780" spans="1:40" x14ac:dyDescent="0.25">
      <c r="A1780" s="2">
        <v>42212</v>
      </c>
      <c r="B1780" s="2">
        <v>42215</v>
      </c>
      <c r="C1780" t="s">
        <v>15</v>
      </c>
      <c r="D1780">
        <v>8400</v>
      </c>
      <c r="E1780">
        <v>17.8</v>
      </c>
      <c r="F1780">
        <v>69.349999999999994</v>
      </c>
      <c r="G1780">
        <v>15.95</v>
      </c>
      <c r="H1780">
        <v>64.150000000000006</v>
      </c>
      <c r="I1780" t="s">
        <v>16</v>
      </c>
      <c r="J1780">
        <v>113</v>
      </c>
      <c r="K1780">
        <v>116.95</v>
      </c>
      <c r="L1780">
        <v>33.200000000000003</v>
      </c>
      <c r="M1780">
        <v>37.200000000000003</v>
      </c>
      <c r="N1780">
        <v>8361</v>
      </c>
      <c r="O1780">
        <v>331.95</v>
      </c>
      <c r="P1780">
        <f>VLOOKUP($A1780,Sheet2!$A:$E,2,0)</f>
        <v>8492.1</v>
      </c>
      <c r="Q1780">
        <f>VLOOKUP($A1780,Sheet2!$A:$E,3,0)</f>
        <v>8492.2000000000007</v>
      </c>
      <c r="R1780">
        <f>VLOOKUP($A1780,Sheet2!$A:$E,4,0)</f>
        <v>8351.5499999999993</v>
      </c>
      <c r="S1780">
        <f>VLOOKUP($A1780,Sheet2!$A:$E,5,0)</f>
        <v>8361</v>
      </c>
      <c r="T1780">
        <f t="shared" si="517"/>
        <v>24.75</v>
      </c>
      <c r="U1780">
        <f t="shared" si="518"/>
        <v>69.349999999999994</v>
      </c>
      <c r="V1780">
        <f t="shared" si="519"/>
        <v>33.200000000000003</v>
      </c>
      <c r="W1780">
        <f t="shared" si="520"/>
        <v>108.15000000000146</v>
      </c>
      <c r="X1780" s="5">
        <f t="shared" si="521"/>
        <v>130.80000000000001</v>
      </c>
      <c r="Y1780">
        <f t="shared" si="522"/>
        <v>141.69999999999999</v>
      </c>
      <c r="Z1780">
        <f t="shared" si="523"/>
        <v>101.35000000000001</v>
      </c>
      <c r="AA1780">
        <f t="shared" si="524"/>
        <v>101.35000000000001</v>
      </c>
      <c r="AB1780">
        <f>IF(Z1780/X1780&lt;'model parameter'!$B$2,'model parameter'!$B$2,IF(Y1780/X1780&gt;'model parameter'!$B$1,'model parameter'!$B$1,AA1780/X1780))</f>
        <v>0.77484709480122327</v>
      </c>
      <c r="AC1780">
        <f t="shared" si="534"/>
        <v>5751221.4776767706</v>
      </c>
      <c r="AD1780">
        <f t="shared" si="532"/>
        <v>31.070815266706081</v>
      </c>
      <c r="AF1780">
        <f t="shared" si="531"/>
        <v>0.77484709480122327</v>
      </c>
      <c r="AG1780">
        <f t="shared" si="525"/>
        <v>1.0833333333333333</v>
      </c>
      <c r="AH1780" s="14">
        <f t="shared" si="526"/>
        <v>9863.7639613337997</v>
      </c>
      <c r="AI1780">
        <f t="shared" si="527"/>
        <v>7548.5173416337002</v>
      </c>
      <c r="AJ1780" s="14">
        <f t="shared" si="528"/>
        <v>-2315.2466197000995</v>
      </c>
      <c r="AK1780" s="14">
        <f t="shared" si="533"/>
        <v>322192.72146462667</v>
      </c>
      <c r="AL1780">
        <f t="shared" si="529"/>
        <v>0.76527757266131635</v>
      </c>
      <c r="AM1780">
        <f t="shared" si="535"/>
        <v>8.2422752451736621</v>
      </c>
      <c r="AN1780" s="15">
        <f t="shared" si="530"/>
        <v>0</v>
      </c>
    </row>
    <row r="1781" spans="1:40" x14ac:dyDescent="0.25">
      <c r="A1781" s="2">
        <v>42213</v>
      </c>
      <c r="B1781" s="2">
        <v>42215</v>
      </c>
      <c r="C1781" t="s">
        <v>15</v>
      </c>
      <c r="D1781">
        <v>8400</v>
      </c>
      <c r="E1781">
        <v>66.849999999999994</v>
      </c>
      <c r="F1781">
        <v>84.6</v>
      </c>
      <c r="G1781">
        <v>43.45</v>
      </c>
      <c r="H1781">
        <v>68.3</v>
      </c>
      <c r="I1781" t="s">
        <v>16</v>
      </c>
      <c r="J1781">
        <v>39.950000000000003</v>
      </c>
      <c r="K1781">
        <v>55</v>
      </c>
      <c r="L1781">
        <v>19.100000000000001</v>
      </c>
      <c r="M1781">
        <v>23.95</v>
      </c>
      <c r="N1781">
        <v>8337</v>
      </c>
      <c r="O1781">
        <v>331.95</v>
      </c>
      <c r="P1781">
        <f>VLOOKUP($A1781,Sheet2!$A:$E,2,0)</f>
        <v>8371.1</v>
      </c>
      <c r="Q1781">
        <f>VLOOKUP($A1781,Sheet2!$A:$E,3,0)</f>
        <v>8397.4</v>
      </c>
      <c r="R1781">
        <f>VLOOKUP($A1781,Sheet2!$A:$E,4,0)</f>
        <v>8321.75</v>
      </c>
      <c r="S1781">
        <f>VLOOKUP($A1781,Sheet2!$A:$E,5,0)</f>
        <v>8337</v>
      </c>
      <c r="T1781">
        <f t="shared" si="517"/>
        <v>57.600000000000364</v>
      </c>
      <c r="U1781">
        <f t="shared" si="518"/>
        <v>84.6</v>
      </c>
      <c r="V1781">
        <f t="shared" si="519"/>
        <v>19.100000000000001</v>
      </c>
      <c r="W1781">
        <f t="shared" si="520"/>
        <v>40.850000000000364</v>
      </c>
      <c r="X1781" s="5">
        <f t="shared" si="521"/>
        <v>106.8</v>
      </c>
      <c r="Y1781">
        <f t="shared" si="522"/>
        <v>112.60000000000036</v>
      </c>
      <c r="Z1781">
        <f t="shared" si="523"/>
        <v>84.300000000000367</v>
      </c>
      <c r="AA1781">
        <f t="shared" si="524"/>
        <v>92.25</v>
      </c>
      <c r="AB1781">
        <f>IF(Z1781/X1781&lt;'model parameter'!$B$2,'model parameter'!$B$2,IF(Y1781/X1781&gt;'model parameter'!$B$1,'model parameter'!$B$1,AA1781/X1781))</f>
        <v>0.8637640449438202</v>
      </c>
      <c r="AC1781">
        <f t="shared" si="534"/>
        <v>4967698.3269258626</v>
      </c>
      <c r="AD1781">
        <f t="shared" si="532"/>
        <v>30.934579311649902</v>
      </c>
      <c r="AF1781">
        <f t="shared" si="531"/>
        <v>0.78932584269663264</v>
      </c>
      <c r="AG1781">
        <f t="shared" si="525"/>
        <v>1.0543071161048723</v>
      </c>
      <c r="AH1781" s="14">
        <f t="shared" si="526"/>
        <v>8062.5597379697992</v>
      </c>
      <c r="AI1781">
        <f t="shared" si="527"/>
        <v>6866.5141919694997</v>
      </c>
      <c r="AJ1781" s="14">
        <f t="shared" si="528"/>
        <v>-1196.0455460002995</v>
      </c>
      <c r="AK1781" s="14">
        <f t="shared" si="533"/>
        <v>320996.67591862637</v>
      </c>
      <c r="AL1781">
        <f t="shared" si="529"/>
        <v>0.85165436475867018</v>
      </c>
      <c r="AM1781">
        <f t="shared" si="535"/>
        <v>7.0195696880944878</v>
      </c>
      <c r="AN1781" s="15">
        <f t="shared" si="530"/>
        <v>0</v>
      </c>
    </row>
    <row r="1782" spans="1:40" x14ac:dyDescent="0.25">
      <c r="A1782" s="2">
        <v>42214</v>
      </c>
      <c r="B1782" s="2">
        <v>42215</v>
      </c>
      <c r="C1782" t="s">
        <v>15</v>
      </c>
      <c r="D1782">
        <v>8400</v>
      </c>
      <c r="E1782">
        <v>53.6</v>
      </c>
      <c r="F1782">
        <v>77</v>
      </c>
      <c r="G1782">
        <v>34.4</v>
      </c>
      <c r="H1782">
        <v>40.85</v>
      </c>
      <c r="I1782" t="s">
        <v>16</v>
      </c>
      <c r="J1782">
        <v>26.9</v>
      </c>
      <c r="K1782">
        <v>28</v>
      </c>
      <c r="L1782">
        <v>12.95</v>
      </c>
      <c r="M1782">
        <v>22.3</v>
      </c>
      <c r="N1782">
        <v>8375.0499999999993</v>
      </c>
      <c r="O1782">
        <v>331.95</v>
      </c>
      <c r="P1782">
        <f>VLOOKUP($A1782,Sheet2!$A:$E,2,0)</f>
        <v>8365.6</v>
      </c>
      <c r="Q1782">
        <f>VLOOKUP($A1782,Sheet2!$A:$E,3,0)</f>
        <v>8381.5</v>
      </c>
      <c r="R1782">
        <f>VLOOKUP($A1782,Sheet2!$A:$E,4,0)</f>
        <v>8338.4500000000007</v>
      </c>
      <c r="S1782">
        <f>VLOOKUP($A1782,Sheet2!$A:$E,5,0)</f>
        <v>8375.0499999999993</v>
      </c>
      <c r="T1782">
        <f t="shared" si="517"/>
        <v>46.5</v>
      </c>
      <c r="U1782">
        <f t="shared" si="518"/>
        <v>74.5</v>
      </c>
      <c r="V1782">
        <f t="shared" si="519"/>
        <v>15.450000000000728</v>
      </c>
      <c r="W1782">
        <f t="shared" si="520"/>
        <v>15.899999999999636</v>
      </c>
      <c r="X1782" s="5">
        <f t="shared" si="521"/>
        <v>80.5</v>
      </c>
      <c r="Y1782">
        <f t="shared" si="522"/>
        <v>92.450000000000728</v>
      </c>
      <c r="Z1782">
        <f t="shared" si="523"/>
        <v>50.299999999999635</v>
      </c>
      <c r="AA1782">
        <f t="shared" si="524"/>
        <v>63.150000000000006</v>
      </c>
      <c r="AB1782">
        <f>IF(Z1782/X1782&lt;'model parameter'!$B$2,'model parameter'!$B$2,IF(Y1782/X1782&gt;'model parameter'!$B$1,'model parameter'!$B$1,AA1782/X1782))</f>
        <v>1.1100000000000001</v>
      </c>
      <c r="AC1782">
        <f t="shared" si="534"/>
        <v>5514145.1428877078</v>
      </c>
      <c r="AD1782">
        <f t="shared" si="532"/>
        <v>31.044579311649901</v>
      </c>
      <c r="AF1782">
        <f t="shared" si="531"/>
        <v>0.62484472049688988</v>
      </c>
      <c r="AG1782">
        <f t="shared" si="525"/>
        <v>1.1484472049689531</v>
      </c>
      <c r="AH1782" s="14">
        <f t="shared" si="526"/>
        <v>6088.7401098667497</v>
      </c>
      <c r="AI1782">
        <f t="shared" si="527"/>
        <v>6649.5472558950105</v>
      </c>
      <c r="AJ1782" s="14">
        <f t="shared" si="528"/>
        <v>560.80714602826083</v>
      </c>
      <c r="AK1782" s="14">
        <f t="shared" si="533"/>
        <v>321557.48306465463</v>
      </c>
      <c r="AL1782">
        <f t="shared" si="529"/>
        <v>1.0921056139544334</v>
      </c>
      <c r="AM1782">
        <f t="shared" si="535"/>
        <v>7.6661114639123609</v>
      </c>
      <c r="AN1782" s="15">
        <f t="shared" si="530"/>
        <v>1</v>
      </c>
    </row>
    <row r="1783" spans="1:40" x14ac:dyDescent="0.25">
      <c r="A1783" s="2">
        <v>42215</v>
      </c>
      <c r="B1783" s="2">
        <v>42215</v>
      </c>
      <c r="C1783" t="s">
        <v>15</v>
      </c>
      <c r="D1783">
        <v>8400</v>
      </c>
      <c r="E1783">
        <v>21.35</v>
      </c>
      <c r="F1783">
        <v>24.5</v>
      </c>
      <c r="G1783">
        <v>0.05</v>
      </c>
      <c r="H1783">
        <v>0.75</v>
      </c>
      <c r="I1783" t="s">
        <v>16</v>
      </c>
      <c r="J1783">
        <v>31.6</v>
      </c>
      <c r="K1783">
        <v>59.8</v>
      </c>
      <c r="L1783">
        <v>9.4</v>
      </c>
      <c r="M1783">
        <v>17.5</v>
      </c>
      <c r="N1783">
        <v>8421.7999999999993</v>
      </c>
      <c r="O1783">
        <v>331.95</v>
      </c>
      <c r="P1783">
        <f>VLOOKUP($A1783,Sheet2!$A:$E,2,0)</f>
        <v>8417</v>
      </c>
      <c r="Q1783">
        <f>VLOOKUP($A1783,Sheet2!$A:$E,3,0)</f>
        <v>8458.9</v>
      </c>
      <c r="R1783">
        <f>VLOOKUP($A1783,Sheet2!$A:$E,4,0)</f>
        <v>8408.2999999999993</v>
      </c>
      <c r="S1783">
        <f>VLOOKUP($A1783,Sheet2!$A:$E,5,0)</f>
        <v>8421.7999999999993</v>
      </c>
      <c r="T1783">
        <f t="shared" si="517"/>
        <v>0.8999999999996362</v>
      </c>
      <c r="U1783">
        <f t="shared" si="518"/>
        <v>1.1000000000003638</v>
      </c>
      <c r="V1783">
        <f t="shared" si="519"/>
        <v>32.799999999999272</v>
      </c>
      <c r="W1783">
        <f t="shared" si="520"/>
        <v>58.949999999998909</v>
      </c>
      <c r="X1783" s="5">
        <f t="shared" si="521"/>
        <v>52.95</v>
      </c>
      <c r="Y1783">
        <f t="shared" si="522"/>
        <v>60.699999999999633</v>
      </c>
      <c r="Z1783">
        <f t="shared" si="523"/>
        <v>10.500000000000364</v>
      </c>
      <c r="AA1783">
        <f t="shared" si="524"/>
        <v>18.25</v>
      </c>
      <c r="AB1783">
        <f>IF(Z1783/X1783&lt;'model parameter'!$B$2,'model parameter'!$B$2,IF(Y1783/X1783&gt;'model parameter'!$B$1,'model parameter'!$B$1,AA1783/X1783))</f>
        <v>0.5</v>
      </c>
      <c r="AC1783">
        <f t="shared" si="534"/>
        <v>2757072.5714438539</v>
      </c>
      <c r="AD1783">
        <f t="shared" si="532"/>
        <v>30.544579311649901</v>
      </c>
      <c r="AF1783">
        <f t="shared" si="531"/>
        <v>0.19830028328612584</v>
      </c>
      <c r="AG1783">
        <f t="shared" si="525"/>
        <v>1.1463644948064142</v>
      </c>
      <c r="AH1783" s="14">
        <f t="shared" si="526"/>
        <v>4021.1077617968244</v>
      </c>
      <c r="AI1783">
        <f t="shared" si="527"/>
        <v>1936.9804371164498</v>
      </c>
      <c r="AJ1783" s="14">
        <f t="shared" si="528"/>
        <v>-2084.1273246803748</v>
      </c>
      <c r="AK1783" s="14">
        <f t="shared" si="533"/>
        <v>319473.35573997424</v>
      </c>
      <c r="AL1783">
        <f t="shared" si="529"/>
        <v>0.48170319023007574</v>
      </c>
      <c r="AM1783">
        <f t="shared" si="535"/>
        <v>3.6927903488259406</v>
      </c>
      <c r="AN1783" s="15">
        <f t="shared" si="530"/>
        <v>1</v>
      </c>
    </row>
    <row r="1784" spans="1:40" x14ac:dyDescent="0.25">
      <c r="A1784" s="2">
        <v>42216</v>
      </c>
      <c r="B1784" s="2">
        <v>42243</v>
      </c>
      <c r="C1784" t="s">
        <v>15</v>
      </c>
      <c r="D1784">
        <v>8500</v>
      </c>
      <c r="E1784">
        <v>131.9</v>
      </c>
      <c r="F1784">
        <v>141.35</v>
      </c>
      <c r="G1784">
        <v>90.1</v>
      </c>
      <c r="H1784">
        <v>94.65</v>
      </c>
      <c r="I1784" t="s">
        <v>16</v>
      </c>
      <c r="J1784">
        <v>122.1</v>
      </c>
      <c r="K1784">
        <v>168.25</v>
      </c>
      <c r="L1784">
        <v>119.7</v>
      </c>
      <c r="M1784">
        <v>162.35</v>
      </c>
      <c r="N1784">
        <v>8532.85</v>
      </c>
      <c r="O1784">
        <v>254</v>
      </c>
      <c r="P1784">
        <f>VLOOKUP($A1784,Sheet2!$A:$E,2,0)</f>
        <v>8456.1</v>
      </c>
      <c r="Q1784">
        <f>VLOOKUP($A1784,Sheet2!$A:$E,3,0)</f>
        <v>8548.9500000000007</v>
      </c>
      <c r="R1784">
        <f>VLOOKUP($A1784,Sheet2!$A:$E,4,0)</f>
        <v>8448</v>
      </c>
      <c r="S1784">
        <f>VLOOKUP($A1784,Sheet2!$A:$E,5,0)</f>
        <v>8532.85</v>
      </c>
      <c r="T1784">
        <f t="shared" si="517"/>
        <v>119.29999999999927</v>
      </c>
      <c r="U1784">
        <f t="shared" si="518"/>
        <v>141.35</v>
      </c>
      <c r="V1784">
        <f t="shared" si="519"/>
        <v>119.7</v>
      </c>
      <c r="W1784">
        <f t="shared" si="520"/>
        <v>139.05000000000109</v>
      </c>
      <c r="X1784" s="5">
        <f t="shared" si="521"/>
        <v>254</v>
      </c>
      <c r="Y1784">
        <f t="shared" si="522"/>
        <v>287.54999999999927</v>
      </c>
      <c r="Z1784">
        <f t="shared" si="523"/>
        <v>229.15000000000109</v>
      </c>
      <c r="AA1784">
        <f t="shared" si="524"/>
        <v>257</v>
      </c>
      <c r="AB1784">
        <f>IF(Z1784/X1784&lt;'model parameter'!$B$2,'model parameter'!$B$2,IF(Y1784/X1784&gt;'model parameter'!$B$1,'model parameter'!$B$1,AA1784/X1784))</f>
        <v>1.1100000000000001</v>
      </c>
      <c r="AC1784">
        <f t="shared" si="534"/>
        <v>3060350.554302678</v>
      </c>
      <c r="AD1784">
        <f t="shared" si="532"/>
        <v>30.654579311649901</v>
      </c>
      <c r="AF1784">
        <f t="shared" si="531"/>
        <v>0.90216535433071299</v>
      </c>
      <c r="AG1784">
        <f t="shared" si="525"/>
        <v>1.1320866141732255</v>
      </c>
      <c r="AH1784" s="14">
        <f t="shared" si="526"/>
        <v>19109.945641269001</v>
      </c>
      <c r="AI1784">
        <f t="shared" si="527"/>
        <v>21082.907319420279</v>
      </c>
      <c r="AJ1784" s="14">
        <f t="shared" si="528"/>
        <v>1972.9616781512777</v>
      </c>
      <c r="AK1784" s="14">
        <f t="shared" si="533"/>
        <v>321446.31741812552</v>
      </c>
      <c r="AL1784">
        <f t="shared" si="529"/>
        <v>1.1032426630189129</v>
      </c>
      <c r="AM1784">
        <f t="shared" si="535"/>
        <v>4.0740438584092713</v>
      </c>
      <c r="AN1784" s="15">
        <f t="shared" si="530"/>
        <v>0</v>
      </c>
    </row>
    <row r="1785" spans="1:40" x14ac:dyDescent="0.25">
      <c r="A1785" s="2">
        <v>42219</v>
      </c>
      <c r="B1785" s="2">
        <v>42243</v>
      </c>
      <c r="C1785" t="s">
        <v>15</v>
      </c>
      <c r="D1785">
        <v>8500</v>
      </c>
      <c r="E1785">
        <v>97.45</v>
      </c>
      <c r="F1785">
        <v>104.95</v>
      </c>
      <c r="G1785">
        <v>88.4</v>
      </c>
      <c r="H1785">
        <v>97.2</v>
      </c>
      <c r="I1785" t="s">
        <v>16</v>
      </c>
      <c r="J1785">
        <v>150.5</v>
      </c>
      <c r="K1785">
        <v>176</v>
      </c>
      <c r="L1785">
        <v>150.5</v>
      </c>
      <c r="M1785">
        <v>156.85</v>
      </c>
      <c r="N1785">
        <v>8543.0499999999993</v>
      </c>
      <c r="O1785">
        <v>254</v>
      </c>
      <c r="P1785">
        <f>VLOOKUP($A1785,Sheet2!$A:$E,2,0)</f>
        <v>8510.65</v>
      </c>
      <c r="Q1785">
        <f>VLOOKUP($A1785,Sheet2!$A:$E,3,0)</f>
        <v>8563.9500000000007</v>
      </c>
      <c r="R1785">
        <f>VLOOKUP($A1785,Sheet2!$A:$E,4,0)</f>
        <v>8508.1</v>
      </c>
      <c r="S1785">
        <f>VLOOKUP($A1785,Sheet2!$A:$E,5,0)</f>
        <v>8543.0499999999993</v>
      </c>
      <c r="T1785">
        <f t="shared" si="517"/>
        <v>112.04999999999927</v>
      </c>
      <c r="U1785">
        <f t="shared" si="518"/>
        <v>104.95</v>
      </c>
      <c r="V1785">
        <f t="shared" si="519"/>
        <v>150.5</v>
      </c>
      <c r="W1785">
        <f t="shared" si="520"/>
        <v>152.35000000000036</v>
      </c>
      <c r="X1785" s="5">
        <f t="shared" si="521"/>
        <v>247.95</v>
      </c>
      <c r="Y1785">
        <f t="shared" si="522"/>
        <v>288.04999999999927</v>
      </c>
      <c r="Z1785">
        <f t="shared" si="523"/>
        <v>240.75000000000037</v>
      </c>
      <c r="AA1785">
        <f t="shared" si="524"/>
        <v>254.05</v>
      </c>
      <c r="AB1785">
        <f>IF(Z1785/X1785&lt;'model parameter'!$B$2,'model parameter'!$B$2,IF(Y1785/X1785&gt;'model parameter'!$B$1,'model parameter'!$B$1,AA1785/X1785))</f>
        <v>1.1100000000000001</v>
      </c>
      <c r="AC1785">
        <f t="shared" si="534"/>
        <v>3396989.115275973</v>
      </c>
      <c r="AD1785">
        <f t="shared" si="532"/>
        <v>30.7645793116499</v>
      </c>
      <c r="AF1785">
        <f t="shared" si="531"/>
        <v>0.97096188747731549</v>
      </c>
      <c r="AG1785">
        <f t="shared" si="525"/>
        <v>1.1617261544666235</v>
      </c>
      <c r="AH1785" s="14">
        <f t="shared" si="526"/>
        <v>18655.892076629323</v>
      </c>
      <c r="AI1785">
        <f t="shared" si="527"/>
        <v>20579.611478588417</v>
      </c>
      <c r="AJ1785" s="14">
        <f t="shared" si="528"/>
        <v>1923.7194019590934</v>
      </c>
      <c r="AK1785" s="14">
        <f t="shared" si="533"/>
        <v>323370.03682008461</v>
      </c>
      <c r="AL1785">
        <f t="shared" si="529"/>
        <v>1.103115916090069</v>
      </c>
      <c r="AM1785">
        <f t="shared" si="535"/>
        <v>4.494142623060263</v>
      </c>
      <c r="AN1785" s="15">
        <f t="shared" si="530"/>
        <v>0</v>
      </c>
    </row>
    <row r="1786" spans="1:40" x14ac:dyDescent="0.25">
      <c r="A1786" s="2">
        <v>42220</v>
      </c>
      <c r="B1786" s="2">
        <v>42243</v>
      </c>
      <c r="C1786" t="s">
        <v>15</v>
      </c>
      <c r="D1786">
        <v>8500</v>
      </c>
      <c r="E1786">
        <v>95.3</v>
      </c>
      <c r="F1786">
        <v>142.44999999999999</v>
      </c>
      <c r="G1786">
        <v>84</v>
      </c>
      <c r="H1786">
        <v>93.4</v>
      </c>
      <c r="I1786" t="s">
        <v>16</v>
      </c>
      <c r="J1786">
        <v>159.85</v>
      </c>
      <c r="K1786">
        <v>164</v>
      </c>
      <c r="L1786">
        <v>92.35</v>
      </c>
      <c r="M1786">
        <v>140.35</v>
      </c>
      <c r="N1786">
        <v>8516.9</v>
      </c>
      <c r="O1786">
        <v>254</v>
      </c>
      <c r="P1786">
        <f>VLOOKUP($A1786,Sheet2!$A:$E,2,0)</f>
        <v>8564.1</v>
      </c>
      <c r="Q1786">
        <f>VLOOKUP($A1786,Sheet2!$A:$E,3,0)</f>
        <v>8565.15</v>
      </c>
      <c r="R1786">
        <f>VLOOKUP($A1786,Sheet2!$A:$E,4,0)</f>
        <v>8448.25</v>
      </c>
      <c r="S1786">
        <f>VLOOKUP($A1786,Sheet2!$A:$E,5,0)</f>
        <v>8516.9</v>
      </c>
      <c r="T1786">
        <f t="shared" si="517"/>
        <v>98.850000000000364</v>
      </c>
      <c r="U1786">
        <f t="shared" si="518"/>
        <v>142.44999999999999</v>
      </c>
      <c r="V1786">
        <f t="shared" si="519"/>
        <v>92.35</v>
      </c>
      <c r="W1786">
        <f t="shared" si="520"/>
        <v>149.14999999999964</v>
      </c>
      <c r="X1786" s="5">
        <f t="shared" si="521"/>
        <v>255.14999999999998</v>
      </c>
      <c r="Y1786">
        <f t="shared" si="522"/>
        <v>262.85000000000036</v>
      </c>
      <c r="Z1786">
        <f t="shared" si="523"/>
        <v>233.14999999999964</v>
      </c>
      <c r="AA1786">
        <f t="shared" si="524"/>
        <v>233.75</v>
      </c>
      <c r="AB1786">
        <f>IF(Z1786/X1786&lt;'model parameter'!$B$2,'model parameter'!$B$2,IF(Y1786/X1786&gt;'model parameter'!$B$1,'model parameter'!$B$1,AA1786/X1786))</f>
        <v>0.91612776797961992</v>
      </c>
      <c r="AC1786">
        <f t="shared" si="534"/>
        <v>3112076.0560288411</v>
      </c>
      <c r="AD1786">
        <f t="shared" si="532"/>
        <v>30.680707079629521</v>
      </c>
      <c r="AF1786">
        <f t="shared" si="531"/>
        <v>0.91377621007250498</v>
      </c>
      <c r="AG1786">
        <f t="shared" si="525"/>
        <v>1.0301783264746243</v>
      </c>
      <c r="AH1786" s="14">
        <f t="shared" si="526"/>
        <v>19196.253343638524</v>
      </c>
      <c r="AI1786">
        <f t="shared" si="527"/>
        <v>17471.288442242501</v>
      </c>
      <c r="AJ1786" s="14">
        <f t="shared" si="528"/>
        <v>-1724.9649013960225</v>
      </c>
      <c r="AK1786" s="14">
        <f t="shared" si="533"/>
        <v>321645.0719186886</v>
      </c>
      <c r="AL1786">
        <f t="shared" si="529"/>
        <v>0.91014054302593062</v>
      </c>
      <c r="AM1786">
        <f t="shared" si="535"/>
        <v>4.0903014073880479</v>
      </c>
      <c r="AN1786" s="15">
        <f t="shared" si="530"/>
        <v>0</v>
      </c>
    </row>
    <row r="1787" spans="1:40" x14ac:dyDescent="0.25">
      <c r="A1787" s="2">
        <v>42221</v>
      </c>
      <c r="B1787" s="2">
        <v>42243</v>
      </c>
      <c r="C1787" t="s">
        <v>15</v>
      </c>
      <c r="D1787">
        <v>8500</v>
      </c>
      <c r="E1787">
        <v>91.1</v>
      </c>
      <c r="F1787">
        <v>91.1</v>
      </c>
      <c r="G1787">
        <v>67</v>
      </c>
      <c r="H1787">
        <v>73.5</v>
      </c>
      <c r="I1787" t="s">
        <v>16</v>
      </c>
      <c r="J1787">
        <v>142.55000000000001</v>
      </c>
      <c r="K1787">
        <v>180</v>
      </c>
      <c r="L1787">
        <v>142.55000000000001</v>
      </c>
      <c r="M1787">
        <v>162.9</v>
      </c>
      <c r="N1787">
        <v>8567.9500000000007</v>
      </c>
      <c r="O1787">
        <v>254</v>
      </c>
      <c r="P1787">
        <f>VLOOKUP($A1787,Sheet2!$A:$E,2,0)</f>
        <v>8547.4500000000007</v>
      </c>
      <c r="Q1787">
        <f>VLOOKUP($A1787,Sheet2!$A:$E,3,0)</f>
        <v>8591.85</v>
      </c>
      <c r="R1787">
        <f>VLOOKUP($A1787,Sheet2!$A:$E,4,0)</f>
        <v>8545.85</v>
      </c>
      <c r="S1787">
        <f>VLOOKUP($A1787,Sheet2!$A:$E,5,0)</f>
        <v>8567.9500000000007</v>
      </c>
      <c r="T1787">
        <f t="shared" si="517"/>
        <v>88.149999999999636</v>
      </c>
      <c r="U1787">
        <f t="shared" si="518"/>
        <v>91.1</v>
      </c>
      <c r="V1787">
        <f t="shared" si="519"/>
        <v>142.55000000000001</v>
      </c>
      <c r="W1787">
        <f t="shared" si="520"/>
        <v>158.85000000000036</v>
      </c>
      <c r="X1787" s="5">
        <f t="shared" si="521"/>
        <v>233.65</v>
      </c>
      <c r="Y1787">
        <f t="shared" si="522"/>
        <v>268.14999999999964</v>
      </c>
      <c r="Z1787">
        <f t="shared" si="523"/>
        <v>225.85000000000036</v>
      </c>
      <c r="AA1787">
        <f t="shared" si="524"/>
        <v>236.4</v>
      </c>
      <c r="AB1787">
        <f>IF(Z1787/X1787&lt;'model parameter'!$B$2,'model parameter'!$B$2,IF(Y1787/X1787&gt;'model parameter'!$B$1,'model parameter'!$B$1,AA1787/X1787))</f>
        <v>1.1100000000000001</v>
      </c>
      <c r="AC1787">
        <f t="shared" si="534"/>
        <v>3454404.4221920138</v>
      </c>
      <c r="AD1787">
        <f t="shared" si="532"/>
        <v>30.79070707962952</v>
      </c>
      <c r="AF1787">
        <f t="shared" si="531"/>
        <v>0.96661673443184404</v>
      </c>
      <c r="AG1787">
        <f t="shared" si="525"/>
        <v>1.1476567515514642</v>
      </c>
      <c r="AH1787" s="14">
        <f t="shared" si="526"/>
        <v>17582.674560208274</v>
      </c>
      <c r="AI1787">
        <f t="shared" si="527"/>
        <v>19390.003127531294</v>
      </c>
      <c r="AJ1787" s="14">
        <f t="shared" si="528"/>
        <v>1807.3285673230203</v>
      </c>
      <c r="AK1787" s="14">
        <f t="shared" si="533"/>
        <v>323452.40048601164</v>
      </c>
      <c r="AL1787">
        <f t="shared" si="529"/>
        <v>1.1027903099232255</v>
      </c>
      <c r="AM1787">
        <f t="shared" si="535"/>
        <v>4.5107447567328709</v>
      </c>
      <c r="AN1787" s="15">
        <f t="shared" si="530"/>
        <v>0</v>
      </c>
    </row>
    <row r="1788" spans="1:40" x14ac:dyDescent="0.25">
      <c r="A1788" s="2">
        <v>42222</v>
      </c>
      <c r="B1788" s="2">
        <v>42243</v>
      </c>
      <c r="C1788" t="s">
        <v>15</v>
      </c>
      <c r="D1788">
        <v>8500</v>
      </c>
      <c r="E1788">
        <v>78</v>
      </c>
      <c r="F1788">
        <v>83</v>
      </c>
      <c r="G1788">
        <v>55.75</v>
      </c>
      <c r="H1788">
        <v>64.2</v>
      </c>
      <c r="I1788" t="s">
        <v>16</v>
      </c>
      <c r="J1788">
        <v>162.5</v>
      </c>
      <c r="K1788">
        <v>194.9</v>
      </c>
      <c r="L1788">
        <v>146</v>
      </c>
      <c r="M1788">
        <v>175.35</v>
      </c>
      <c r="N1788">
        <v>8588.65</v>
      </c>
      <c r="O1788">
        <v>254</v>
      </c>
      <c r="P1788">
        <f>VLOOKUP($A1788,Sheet2!$A:$E,2,0)</f>
        <v>8585.7999999999993</v>
      </c>
      <c r="Q1788">
        <f>VLOOKUP($A1788,Sheet2!$A:$E,3,0)</f>
        <v>8606.2999999999993</v>
      </c>
      <c r="R1788">
        <f>VLOOKUP($A1788,Sheet2!$A:$E,4,0)</f>
        <v>8551.5</v>
      </c>
      <c r="S1788">
        <f>VLOOKUP($A1788,Sheet2!$A:$E,5,0)</f>
        <v>8588.65</v>
      </c>
      <c r="T1788">
        <f t="shared" si="517"/>
        <v>88.600000000000364</v>
      </c>
      <c r="U1788">
        <f t="shared" si="518"/>
        <v>83</v>
      </c>
      <c r="V1788">
        <f t="shared" si="519"/>
        <v>146</v>
      </c>
      <c r="W1788">
        <f t="shared" si="520"/>
        <v>162.04999999999927</v>
      </c>
      <c r="X1788" s="5">
        <f t="shared" si="521"/>
        <v>240.5</v>
      </c>
      <c r="Y1788">
        <f t="shared" si="522"/>
        <v>283.50000000000034</v>
      </c>
      <c r="Z1788">
        <f t="shared" si="523"/>
        <v>217.79999999999927</v>
      </c>
      <c r="AA1788">
        <f t="shared" si="524"/>
        <v>239.55</v>
      </c>
      <c r="AB1788">
        <f>IF(Z1788/X1788&lt;'model parameter'!$B$2,'model parameter'!$B$2,IF(Y1788/X1788&gt;'model parameter'!$B$1,'model parameter'!$B$1,AA1788/X1788))</f>
        <v>1.1100000000000001</v>
      </c>
      <c r="AC1788">
        <f t="shared" si="534"/>
        <v>3834388.9086331357</v>
      </c>
      <c r="AD1788">
        <f t="shared" si="532"/>
        <v>30.90070707962952</v>
      </c>
      <c r="AF1788">
        <f t="shared" si="531"/>
        <v>0.90561330561330255</v>
      </c>
      <c r="AG1788">
        <f t="shared" si="525"/>
        <v>1.1787941787941802</v>
      </c>
      <c r="AH1788" s="14">
        <f t="shared" si="526"/>
        <v>18096.76826562675</v>
      </c>
      <c r="AI1788">
        <f t="shared" si="527"/>
        <v>19959.850484506213</v>
      </c>
      <c r="AJ1788" s="14">
        <f t="shared" si="528"/>
        <v>1863.0822188794627</v>
      </c>
      <c r="AK1788" s="14">
        <f t="shared" si="533"/>
        <v>325315.48270489112</v>
      </c>
      <c r="AL1788">
        <f t="shared" si="529"/>
        <v>1.1029511010768827</v>
      </c>
      <c r="AM1788">
        <f t="shared" si="535"/>
        <v>4.9751308961152949</v>
      </c>
      <c r="AN1788" s="15">
        <f t="shared" si="530"/>
        <v>0</v>
      </c>
    </row>
    <row r="1789" spans="1:40" x14ac:dyDescent="0.25">
      <c r="A1789" s="2">
        <v>42223</v>
      </c>
      <c r="B1789" s="2">
        <v>42243</v>
      </c>
      <c r="C1789" t="s">
        <v>15</v>
      </c>
      <c r="D1789">
        <v>8500</v>
      </c>
      <c r="E1789">
        <v>67.150000000000006</v>
      </c>
      <c r="F1789">
        <v>75.8</v>
      </c>
      <c r="G1789">
        <v>63.25</v>
      </c>
      <c r="H1789">
        <v>69.05</v>
      </c>
      <c r="I1789" t="s">
        <v>16</v>
      </c>
      <c r="J1789">
        <v>166.6</v>
      </c>
      <c r="K1789">
        <v>177.5</v>
      </c>
      <c r="L1789">
        <v>147.75</v>
      </c>
      <c r="M1789">
        <v>159.44999999999999</v>
      </c>
      <c r="N1789">
        <v>8564.6</v>
      </c>
      <c r="O1789">
        <v>254</v>
      </c>
      <c r="P1789">
        <f>VLOOKUP($A1789,Sheet2!$A:$E,2,0)</f>
        <v>8580.7999999999993</v>
      </c>
      <c r="Q1789">
        <f>VLOOKUP($A1789,Sheet2!$A:$E,3,0)</f>
        <v>8595.9500000000007</v>
      </c>
      <c r="R1789">
        <f>VLOOKUP($A1789,Sheet2!$A:$E,4,0)</f>
        <v>8552.7000000000007</v>
      </c>
      <c r="S1789">
        <f>VLOOKUP($A1789,Sheet2!$A:$E,5,0)</f>
        <v>8564.6</v>
      </c>
      <c r="T1789">
        <f t="shared" si="517"/>
        <v>81.549999999999272</v>
      </c>
      <c r="U1789">
        <f t="shared" si="518"/>
        <v>75.8</v>
      </c>
      <c r="V1789">
        <f t="shared" si="519"/>
        <v>147.75</v>
      </c>
      <c r="W1789">
        <f t="shared" si="520"/>
        <v>159.20000000000073</v>
      </c>
      <c r="X1789" s="5">
        <f t="shared" si="521"/>
        <v>233.75</v>
      </c>
      <c r="Y1789">
        <f t="shared" si="522"/>
        <v>259.04999999999927</v>
      </c>
      <c r="Z1789">
        <f t="shared" si="523"/>
        <v>222.45000000000073</v>
      </c>
      <c r="AA1789">
        <f t="shared" si="524"/>
        <v>228.5</v>
      </c>
      <c r="AB1789">
        <f>IF(Z1789/X1789&lt;'model parameter'!$B$2,'model parameter'!$B$2,IF(Y1789/X1789&gt;'model parameter'!$B$1,'model parameter'!$B$1,AA1789/X1789))</f>
        <v>0.97754010695187166</v>
      </c>
      <c r="AC1789">
        <f t="shared" si="534"/>
        <v>3748268.9438403058</v>
      </c>
      <c r="AD1789">
        <f t="shared" si="532"/>
        <v>30.87824718658139</v>
      </c>
      <c r="AF1789">
        <f t="shared" si="531"/>
        <v>0.9516577540106983</v>
      </c>
      <c r="AG1789">
        <f t="shared" si="525"/>
        <v>1.1082352941176439</v>
      </c>
      <c r="AH1789" s="14">
        <f t="shared" si="526"/>
        <v>17590.179577805626</v>
      </c>
      <c r="AI1789">
        <f t="shared" si="527"/>
        <v>17077.825086666999</v>
      </c>
      <c r="AJ1789" s="14">
        <f t="shared" si="528"/>
        <v>-512.35449113862705</v>
      </c>
      <c r="AK1789" s="14">
        <f t="shared" si="533"/>
        <v>324803.12821375253</v>
      </c>
      <c r="AL1789">
        <f t="shared" si="529"/>
        <v>0.97087269695727896</v>
      </c>
      <c r="AM1789">
        <f t="shared" si="535"/>
        <v>4.8302187508269405</v>
      </c>
      <c r="AN1789" s="15">
        <f t="shared" si="530"/>
        <v>0</v>
      </c>
    </row>
    <row r="1790" spans="1:40" x14ac:dyDescent="0.25">
      <c r="A1790" s="2">
        <v>42226</v>
      </c>
      <c r="B1790" s="2">
        <v>42243</v>
      </c>
      <c r="C1790" t="s">
        <v>15</v>
      </c>
      <c r="D1790">
        <v>8500</v>
      </c>
      <c r="E1790">
        <v>67</v>
      </c>
      <c r="F1790">
        <v>96</v>
      </c>
      <c r="G1790">
        <v>51</v>
      </c>
      <c r="H1790">
        <v>83.25</v>
      </c>
      <c r="I1790" t="s">
        <v>16</v>
      </c>
      <c r="J1790">
        <v>156.55000000000001</v>
      </c>
      <c r="K1790">
        <v>193.35</v>
      </c>
      <c r="L1790">
        <v>101.5</v>
      </c>
      <c r="M1790">
        <v>121.45</v>
      </c>
      <c r="N1790">
        <v>8525.6</v>
      </c>
      <c r="O1790">
        <v>254</v>
      </c>
      <c r="P1790">
        <f>VLOOKUP($A1790,Sheet2!$A:$E,2,0)</f>
        <v>8577</v>
      </c>
      <c r="Q1790">
        <f>VLOOKUP($A1790,Sheet2!$A:$E,3,0)</f>
        <v>8621.5499999999993</v>
      </c>
      <c r="R1790">
        <f>VLOOKUP($A1790,Sheet2!$A:$E,4,0)</f>
        <v>8497.7999999999993</v>
      </c>
      <c r="S1790">
        <f>VLOOKUP($A1790,Sheet2!$A:$E,5,0)</f>
        <v>8525.6</v>
      </c>
      <c r="T1790">
        <f t="shared" si="517"/>
        <v>71.800000000001091</v>
      </c>
      <c r="U1790">
        <f t="shared" si="518"/>
        <v>96</v>
      </c>
      <c r="V1790">
        <f t="shared" si="519"/>
        <v>101.5</v>
      </c>
      <c r="W1790">
        <f t="shared" si="520"/>
        <v>172.54999999999927</v>
      </c>
      <c r="X1790" s="5">
        <f t="shared" si="521"/>
        <v>223.55</v>
      </c>
      <c r="Y1790">
        <f t="shared" si="522"/>
        <v>265.15000000000111</v>
      </c>
      <c r="Z1790">
        <f t="shared" si="523"/>
        <v>197.5</v>
      </c>
      <c r="AA1790">
        <f t="shared" si="524"/>
        <v>204.7</v>
      </c>
      <c r="AB1790">
        <f>IF(Z1790/X1790&lt;'model parameter'!$B$2,'model parameter'!$B$2,IF(Y1790/X1790&gt;'model parameter'!$B$1,'model parameter'!$B$1,AA1790/X1790))</f>
        <v>1.1100000000000001</v>
      </c>
      <c r="AC1790">
        <f t="shared" si="534"/>
        <v>4160578.5276627396</v>
      </c>
      <c r="AD1790">
        <f t="shared" si="532"/>
        <v>30.98824718658139</v>
      </c>
      <c r="AF1790">
        <f t="shared" si="531"/>
        <v>0.88347125922612391</v>
      </c>
      <c r="AG1790">
        <f t="shared" si="525"/>
        <v>1.1860881234623175</v>
      </c>
      <c r="AH1790" s="14">
        <f t="shared" si="526"/>
        <v>16824.667782875924</v>
      </c>
      <c r="AI1790">
        <f t="shared" si="527"/>
        <v>18549.79023622521</v>
      </c>
      <c r="AJ1790" s="14">
        <f t="shared" si="528"/>
        <v>1725.1224533492859</v>
      </c>
      <c r="AK1790" s="14">
        <f t="shared" si="533"/>
        <v>326528.25066710182</v>
      </c>
      <c r="AL1790">
        <f t="shared" si="529"/>
        <v>1.102535305636472</v>
      </c>
      <c r="AM1790">
        <f t="shared" si="535"/>
        <v>5.325486706733999</v>
      </c>
      <c r="AN1790" s="15">
        <f t="shared" si="530"/>
        <v>1</v>
      </c>
    </row>
    <row r="1791" spans="1:40" x14ac:dyDescent="0.25">
      <c r="A1791" s="2">
        <v>42227</v>
      </c>
      <c r="B1791" s="2">
        <v>42243</v>
      </c>
      <c r="C1791" t="s">
        <v>15</v>
      </c>
      <c r="D1791">
        <v>8500</v>
      </c>
      <c r="E1791">
        <v>86.8</v>
      </c>
      <c r="F1791">
        <v>123</v>
      </c>
      <c r="G1791">
        <v>75.650000000000006</v>
      </c>
      <c r="H1791">
        <v>106.85</v>
      </c>
      <c r="I1791" t="s">
        <v>16</v>
      </c>
      <c r="J1791">
        <v>120.9</v>
      </c>
      <c r="K1791">
        <v>126.15</v>
      </c>
      <c r="L1791">
        <v>83.45</v>
      </c>
      <c r="M1791">
        <v>96.8</v>
      </c>
      <c r="N1791">
        <v>8462.35</v>
      </c>
      <c r="O1791">
        <v>254</v>
      </c>
      <c r="P1791">
        <f>VLOOKUP($A1791,Sheet2!$A:$E,2,0)</f>
        <v>8548.4500000000007</v>
      </c>
      <c r="Q1791">
        <f>VLOOKUP($A1791,Sheet2!$A:$E,3,0)</f>
        <v>8556.25</v>
      </c>
      <c r="R1791">
        <f>VLOOKUP($A1791,Sheet2!$A:$E,4,0)</f>
        <v>8441.2999999999993</v>
      </c>
      <c r="S1791">
        <f>VLOOKUP($A1791,Sheet2!$A:$E,5,0)</f>
        <v>8462.35</v>
      </c>
      <c r="T1791">
        <f t="shared" si="517"/>
        <v>75.650000000000006</v>
      </c>
      <c r="U1791">
        <f t="shared" si="518"/>
        <v>123</v>
      </c>
      <c r="V1791">
        <f t="shared" si="519"/>
        <v>83.45</v>
      </c>
      <c r="W1791">
        <f t="shared" si="520"/>
        <v>126.15</v>
      </c>
      <c r="X1791" s="5">
        <f t="shared" si="521"/>
        <v>207.7</v>
      </c>
      <c r="Y1791">
        <f t="shared" si="522"/>
        <v>207.7</v>
      </c>
      <c r="Z1791">
        <f t="shared" si="523"/>
        <v>201.8</v>
      </c>
      <c r="AA1791">
        <f t="shared" si="524"/>
        <v>203.64999999999998</v>
      </c>
      <c r="AB1791">
        <f>IF(Z1791/X1791&lt;'model parameter'!$B$2,'model parameter'!$B$2,IF(Y1791/X1791&gt;'model parameter'!$B$1,'model parameter'!$B$1,AA1791/X1791))</f>
        <v>0.98050072219547424</v>
      </c>
      <c r="AC1791">
        <f t="shared" si="534"/>
        <v>4079450.2511242991</v>
      </c>
      <c r="AD1791">
        <f t="shared" si="532"/>
        <v>30.968747908776862</v>
      </c>
      <c r="AF1791">
        <f t="shared" si="531"/>
        <v>0.97159364467982678</v>
      </c>
      <c r="AG1791">
        <f t="shared" si="525"/>
        <v>1</v>
      </c>
      <c r="AH1791" s="14">
        <f t="shared" si="526"/>
        <v>15635.122493695948</v>
      </c>
      <c r="AI1791">
        <f t="shared" si="527"/>
        <v>15215.431870276298</v>
      </c>
      <c r="AJ1791" s="14">
        <f t="shared" si="528"/>
        <v>-419.69062341965036</v>
      </c>
      <c r="AK1791" s="14">
        <f t="shared" si="533"/>
        <v>326108.56004368217</v>
      </c>
      <c r="AL1791">
        <f t="shared" si="529"/>
        <v>0.973157189936384</v>
      </c>
      <c r="AM1791">
        <f t="shared" si="535"/>
        <v>5.1825356785688266</v>
      </c>
      <c r="AN1791" s="15">
        <f t="shared" si="530"/>
        <v>0</v>
      </c>
    </row>
    <row r="1792" spans="1:40" x14ac:dyDescent="0.25">
      <c r="A1792" s="2">
        <v>42228</v>
      </c>
      <c r="B1792" s="2">
        <v>42243</v>
      </c>
      <c r="C1792" t="s">
        <v>15</v>
      </c>
      <c r="D1792">
        <v>8500</v>
      </c>
      <c r="E1792">
        <v>125.1</v>
      </c>
      <c r="F1792">
        <v>194.65</v>
      </c>
      <c r="G1792">
        <v>123.4</v>
      </c>
      <c r="H1792">
        <v>186.95</v>
      </c>
      <c r="I1792" t="s">
        <v>16</v>
      </c>
      <c r="J1792">
        <v>73.599999999999994</v>
      </c>
      <c r="K1792">
        <v>82</v>
      </c>
      <c r="L1792">
        <v>50.3</v>
      </c>
      <c r="M1792">
        <v>53.5</v>
      </c>
      <c r="N1792">
        <v>8349.4500000000007</v>
      </c>
      <c r="O1792">
        <v>254</v>
      </c>
      <c r="P1792">
        <f>VLOOKUP($A1792,Sheet2!$A:$E,2,0)</f>
        <v>8445.7000000000007</v>
      </c>
      <c r="Q1792">
        <f>VLOOKUP($A1792,Sheet2!$A:$E,3,0)</f>
        <v>8446.9500000000007</v>
      </c>
      <c r="R1792">
        <f>VLOOKUP($A1792,Sheet2!$A:$E,4,0)</f>
        <v>8337.9500000000007</v>
      </c>
      <c r="S1792">
        <f>VLOOKUP($A1792,Sheet2!$A:$E,5,0)</f>
        <v>8349.4500000000007</v>
      </c>
      <c r="T1792">
        <f t="shared" si="517"/>
        <v>135.04999999999927</v>
      </c>
      <c r="U1792">
        <f t="shared" si="518"/>
        <v>194.65</v>
      </c>
      <c r="V1792">
        <f t="shared" si="519"/>
        <v>50.3</v>
      </c>
      <c r="W1792">
        <f t="shared" si="520"/>
        <v>70.350000000000364</v>
      </c>
      <c r="X1792" s="5">
        <f t="shared" si="521"/>
        <v>198.7</v>
      </c>
      <c r="Y1792">
        <f t="shared" si="522"/>
        <v>244.95</v>
      </c>
      <c r="Z1792">
        <f t="shared" si="523"/>
        <v>193.75000000000037</v>
      </c>
      <c r="AA1792">
        <f t="shared" si="524"/>
        <v>240.45</v>
      </c>
      <c r="AB1792">
        <f>IF(Z1792/X1792&lt;'model parameter'!$B$2,'model parameter'!$B$2,IF(Y1792/X1792&gt;'model parameter'!$B$1,'model parameter'!$B$1,AA1792/X1792))</f>
        <v>1.1100000000000001</v>
      </c>
      <c r="AC1792">
        <f t="shared" si="534"/>
        <v>4528189.7787479721</v>
      </c>
      <c r="AD1792">
        <f t="shared" si="532"/>
        <v>31.078747908776862</v>
      </c>
      <c r="AF1792">
        <f t="shared" si="531"/>
        <v>0.97508807247106377</v>
      </c>
      <c r="AG1792">
        <f t="shared" si="525"/>
        <v>1.2327629592350278</v>
      </c>
      <c r="AH1792" s="14">
        <f t="shared" si="526"/>
        <v>14959.670909934448</v>
      </c>
      <c r="AI1792">
        <f t="shared" si="527"/>
        <v>16482.533766031534</v>
      </c>
      <c r="AJ1792" s="14">
        <f t="shared" si="528"/>
        <v>1522.8628560970865</v>
      </c>
      <c r="AK1792" s="14">
        <f t="shared" si="533"/>
        <v>327631.42289977928</v>
      </c>
      <c r="AL1792">
        <f t="shared" si="529"/>
        <v>1.101797884810807</v>
      </c>
      <c r="AM1792">
        <f t="shared" si="535"/>
        <v>5.7101068486036732</v>
      </c>
      <c r="AN1792" s="15">
        <f t="shared" si="530"/>
        <v>0</v>
      </c>
    </row>
    <row r="1793" spans="1:40" x14ac:dyDescent="0.25">
      <c r="A1793" s="2">
        <v>42229</v>
      </c>
      <c r="B1793" s="2">
        <v>42243</v>
      </c>
      <c r="C1793" t="s">
        <v>15</v>
      </c>
      <c r="D1793">
        <v>8500</v>
      </c>
      <c r="E1793">
        <v>169.7</v>
      </c>
      <c r="F1793">
        <v>187</v>
      </c>
      <c r="G1793">
        <v>131.15</v>
      </c>
      <c r="H1793">
        <v>170.45</v>
      </c>
      <c r="I1793" t="s">
        <v>16</v>
      </c>
      <c r="J1793">
        <v>61.3</v>
      </c>
      <c r="K1793">
        <v>75.95</v>
      </c>
      <c r="L1793">
        <v>46</v>
      </c>
      <c r="M1793">
        <v>52.1</v>
      </c>
      <c r="N1793">
        <v>8355.85</v>
      </c>
      <c r="O1793">
        <v>254</v>
      </c>
      <c r="P1793">
        <f>VLOOKUP($A1793,Sheet2!$A:$E,2,0)</f>
        <v>8384.4500000000007</v>
      </c>
      <c r="Q1793">
        <f>VLOOKUP($A1793,Sheet2!$A:$E,3,0)</f>
        <v>8429.5</v>
      </c>
      <c r="R1793">
        <f>VLOOKUP($A1793,Sheet2!$A:$E,4,0)</f>
        <v>8339.75</v>
      </c>
      <c r="S1793">
        <f>VLOOKUP($A1793,Sheet2!$A:$E,5,0)</f>
        <v>8355.85</v>
      </c>
      <c r="T1793">
        <f t="shared" si="517"/>
        <v>146.45000000000073</v>
      </c>
      <c r="U1793">
        <f t="shared" si="518"/>
        <v>187</v>
      </c>
      <c r="V1793">
        <f t="shared" si="519"/>
        <v>46</v>
      </c>
      <c r="W1793">
        <f t="shared" si="520"/>
        <v>60.649999999999636</v>
      </c>
      <c r="X1793" s="5">
        <f t="shared" si="521"/>
        <v>231</v>
      </c>
      <c r="Y1793">
        <f t="shared" si="522"/>
        <v>233</v>
      </c>
      <c r="Z1793">
        <f t="shared" si="523"/>
        <v>191.79999999999964</v>
      </c>
      <c r="AA1793">
        <f t="shared" si="524"/>
        <v>222.54999999999998</v>
      </c>
      <c r="AB1793">
        <f>IF(Z1793/X1793&lt;'model parameter'!$B$2,'model parameter'!$B$2,IF(Y1793/X1793&gt;'model parameter'!$B$1,'model parameter'!$B$1,AA1793/X1793))</f>
        <v>0.9634199134199134</v>
      </c>
      <c r="AC1793">
        <f t="shared" si="534"/>
        <v>4362548.2045903085</v>
      </c>
      <c r="AD1793">
        <f t="shared" si="532"/>
        <v>31.042167822196774</v>
      </c>
      <c r="AF1793">
        <f t="shared" si="531"/>
        <v>0.83030303030302877</v>
      </c>
      <c r="AG1793">
        <f t="shared" si="525"/>
        <v>1.0086580086580086</v>
      </c>
      <c r="AH1793" s="14">
        <f t="shared" si="526"/>
        <v>17383.791593878497</v>
      </c>
      <c r="AI1793">
        <f t="shared" si="527"/>
        <v>16631.899950348099</v>
      </c>
      <c r="AJ1793" s="14">
        <f t="shared" si="528"/>
        <v>-751.89164353039814</v>
      </c>
      <c r="AK1793" s="14">
        <f t="shared" si="533"/>
        <v>326879.53125624888</v>
      </c>
      <c r="AL1793">
        <f t="shared" si="529"/>
        <v>0.95674754615700941</v>
      </c>
      <c r="AM1793">
        <f t="shared" si="535"/>
        <v>5.4631307156958986</v>
      </c>
      <c r="AN1793" s="15">
        <f t="shared" si="530"/>
        <v>0</v>
      </c>
    </row>
    <row r="1794" spans="1:40" x14ac:dyDescent="0.25">
      <c r="A1794" s="2">
        <v>42230</v>
      </c>
      <c r="B1794" s="2">
        <v>42243</v>
      </c>
      <c r="C1794" t="s">
        <v>15</v>
      </c>
      <c r="D1794">
        <v>8500</v>
      </c>
      <c r="E1794">
        <v>141.80000000000001</v>
      </c>
      <c r="F1794">
        <v>154.94999999999999</v>
      </c>
      <c r="G1794">
        <v>68.349999999999994</v>
      </c>
      <c r="H1794">
        <v>72.75</v>
      </c>
      <c r="I1794" t="s">
        <v>16</v>
      </c>
      <c r="J1794">
        <v>62.95</v>
      </c>
      <c r="K1794">
        <v>118.4</v>
      </c>
      <c r="L1794">
        <v>54</v>
      </c>
      <c r="M1794">
        <v>113.15</v>
      </c>
      <c r="N1794">
        <v>8518.5499999999993</v>
      </c>
      <c r="O1794">
        <v>254</v>
      </c>
      <c r="P1794">
        <f>VLOOKUP($A1794,Sheet2!$A:$E,2,0)</f>
        <v>8402.35</v>
      </c>
      <c r="Q1794">
        <f>VLOOKUP($A1794,Sheet2!$A:$E,3,0)</f>
        <v>8530.1</v>
      </c>
      <c r="R1794">
        <f>VLOOKUP($A1794,Sheet2!$A:$E,4,0)</f>
        <v>8381.2000000000007</v>
      </c>
      <c r="S1794">
        <f>VLOOKUP($A1794,Sheet2!$A:$E,5,0)</f>
        <v>8518.5499999999993</v>
      </c>
      <c r="T1794">
        <f t="shared" si="517"/>
        <v>88.299999999999272</v>
      </c>
      <c r="U1794">
        <f t="shared" si="518"/>
        <v>154.94999999999999</v>
      </c>
      <c r="V1794">
        <f t="shared" si="519"/>
        <v>54</v>
      </c>
      <c r="W1794">
        <f t="shared" si="520"/>
        <v>98.450000000000728</v>
      </c>
      <c r="X1794" s="5">
        <f t="shared" si="521"/>
        <v>204.75</v>
      </c>
      <c r="Y1794">
        <f t="shared" si="522"/>
        <v>208.95</v>
      </c>
      <c r="Z1794">
        <f t="shared" si="523"/>
        <v>166.80000000000072</v>
      </c>
      <c r="AA1794">
        <f t="shared" si="524"/>
        <v>185.9</v>
      </c>
      <c r="AB1794">
        <f>IF(Z1794/X1794&lt;'model parameter'!$B$2,'model parameter'!$B$2,IF(Y1794/X1794&gt;'model parameter'!$B$1,'model parameter'!$B$1,AA1794/X1794))</f>
        <v>0.90793650793650793</v>
      </c>
      <c r="AC1794">
        <f t="shared" si="534"/>
        <v>3960916.7825804069</v>
      </c>
      <c r="AD1794">
        <f t="shared" si="532"/>
        <v>30.950104330133282</v>
      </c>
      <c r="AF1794">
        <f t="shared" si="531"/>
        <v>0.8146520146520182</v>
      </c>
      <c r="AG1794">
        <f t="shared" si="525"/>
        <v>1.0205128205128204</v>
      </c>
      <c r="AH1794" s="14">
        <f t="shared" si="526"/>
        <v>15413.724474574123</v>
      </c>
      <c r="AI1794">
        <f t="shared" si="527"/>
        <v>13885.1510014258</v>
      </c>
      <c r="AJ1794" s="14">
        <f t="shared" si="528"/>
        <v>-1528.5734731483226</v>
      </c>
      <c r="AK1794" s="14">
        <f t="shared" si="533"/>
        <v>325350.95778310054</v>
      </c>
      <c r="AL1794">
        <f t="shared" si="529"/>
        <v>0.90083036220935453</v>
      </c>
      <c r="AM1794">
        <f t="shared" si="535"/>
        <v>4.921354021417387</v>
      </c>
      <c r="AN1794" s="15">
        <f t="shared" si="530"/>
        <v>0</v>
      </c>
    </row>
    <row r="1795" spans="1:40" x14ac:dyDescent="0.25">
      <c r="A1795" s="2">
        <v>42233</v>
      </c>
      <c r="B1795" s="2">
        <v>42243</v>
      </c>
      <c r="C1795" t="s">
        <v>15</v>
      </c>
      <c r="D1795">
        <v>8500</v>
      </c>
      <c r="E1795">
        <v>75.849999999999994</v>
      </c>
      <c r="F1795">
        <v>128.75</v>
      </c>
      <c r="G1795">
        <v>67.55</v>
      </c>
      <c r="H1795">
        <v>91.8</v>
      </c>
      <c r="I1795" t="s">
        <v>16</v>
      </c>
      <c r="J1795">
        <v>100</v>
      </c>
      <c r="K1795">
        <v>110.2</v>
      </c>
      <c r="L1795">
        <v>60.5</v>
      </c>
      <c r="M1795">
        <v>81.45</v>
      </c>
      <c r="N1795">
        <v>8477.2999999999993</v>
      </c>
      <c r="O1795">
        <v>254</v>
      </c>
      <c r="P1795">
        <f>VLOOKUP($A1795,Sheet2!$A:$E,2,0)</f>
        <v>8530.5</v>
      </c>
      <c r="Q1795">
        <f>VLOOKUP($A1795,Sheet2!$A:$E,3,0)</f>
        <v>8530.6</v>
      </c>
      <c r="R1795">
        <f>VLOOKUP($A1795,Sheet2!$A:$E,4,0)</f>
        <v>8428.0499999999993</v>
      </c>
      <c r="S1795">
        <f>VLOOKUP($A1795,Sheet2!$A:$E,5,0)</f>
        <v>8477.2999999999993</v>
      </c>
      <c r="T1795">
        <f t="shared" ref="T1795:T1858" si="537">MAX(K1795+D1795-Q1795,0,G1795)</f>
        <v>79.600000000000364</v>
      </c>
      <c r="U1795">
        <f t="shared" ref="U1795:U1858" si="538">MIN(MAX(L1795+D1795-R1795,0),F1795)</f>
        <v>128.75</v>
      </c>
      <c r="V1795">
        <f t="shared" ref="V1795:V1858" si="539">MAX(L1795,F1795+R1795-D1795)</f>
        <v>60.5</v>
      </c>
      <c r="W1795">
        <f t="shared" ref="W1795:W1858" si="540">MIN(K1795,G1795+Q1795-D1795)</f>
        <v>98.149999999999636</v>
      </c>
      <c r="X1795" s="5">
        <f t="shared" ref="X1795:X1858" si="541">E1795+J1795</f>
        <v>175.85</v>
      </c>
      <c r="Y1795">
        <f t="shared" ref="Y1795:Y1858" si="542">MAX(T1795+K1795,U1795+L1795,V1795+F1795,W1795+G1795,X1795,AA1795)</f>
        <v>189.80000000000035</v>
      </c>
      <c r="Z1795">
        <f t="shared" ref="Z1795:Z1858" si="543">MIN(T1795+K1795,U1795+L1795,V1795+F1795,W1795+G1795,X1795,AA1795)</f>
        <v>165.69999999999965</v>
      </c>
      <c r="AA1795">
        <f t="shared" ref="AA1795:AA1858" si="544">H1795+M1795</f>
        <v>173.25</v>
      </c>
      <c r="AB1795">
        <f>IF(Z1795/X1795&lt;'model parameter'!$B$2,'model parameter'!$B$2,IF(Y1795/X1795&gt;'model parameter'!$B$1,'model parameter'!$B$1,AA1795/X1795))</f>
        <v>0.98521467159510945</v>
      </c>
      <c r="AC1795">
        <f t="shared" si="534"/>
        <v>3902353.3271655133</v>
      </c>
      <c r="AD1795">
        <f t="shared" si="532"/>
        <v>30.935319001728391</v>
      </c>
      <c r="AF1795">
        <f t="shared" si="531"/>
        <v>0.94228035257321385</v>
      </c>
      <c r="AG1795">
        <f t="shared" ref="AG1795:AG1858" si="545">Y1795/X1795</f>
        <v>1.0793289735570109</v>
      </c>
      <c r="AH1795" s="14">
        <f t="shared" ref="AH1795:AH1858" si="546">(75*X1795+20*2*1.18+0.00055*75*X1795*1.18)*1.00002</f>
        <v>13244.774388939975</v>
      </c>
      <c r="AI1795">
        <f t="shared" ref="AI1795:AI1858" si="547">(AB1795*X1795*75-20*2*1.18-0.0006*75*X1795*1.18*AB1795)*(1-0.00002)</f>
        <v>12937.091677991499</v>
      </c>
      <c r="AJ1795" s="14">
        <f t="shared" ref="AJ1795:AJ1858" si="548">AI1795-AH1795</f>
        <v>-307.6827109484766</v>
      </c>
      <c r="AK1795" s="14">
        <f t="shared" si="533"/>
        <v>325043.27507215209</v>
      </c>
      <c r="AL1795">
        <f t="shared" ref="AL1795:AL1858" si="549">AI1795/AH1795</f>
        <v>0.97676950154731168</v>
      </c>
      <c r="AM1795">
        <f t="shared" si="535"/>
        <v>4.8070285144377189</v>
      </c>
      <c r="AN1795" s="15">
        <f t="shared" ref="AN1795:AN1858" si="550">IF(AND(Y1795/X1795&gt;1.1,Z1795/X1795&lt;0.9),1,0)</f>
        <v>0</v>
      </c>
    </row>
    <row r="1796" spans="1:40" x14ac:dyDescent="0.25">
      <c r="A1796" s="2">
        <v>42234</v>
      </c>
      <c r="B1796" s="2">
        <v>42243</v>
      </c>
      <c r="C1796" t="s">
        <v>15</v>
      </c>
      <c r="D1796">
        <v>8500</v>
      </c>
      <c r="E1796">
        <v>83.15</v>
      </c>
      <c r="F1796">
        <v>116.4</v>
      </c>
      <c r="G1796">
        <v>67.25</v>
      </c>
      <c r="H1796">
        <v>89.5</v>
      </c>
      <c r="I1796" t="s">
        <v>16</v>
      </c>
      <c r="J1796">
        <v>87.85</v>
      </c>
      <c r="K1796">
        <v>97.9</v>
      </c>
      <c r="L1796">
        <v>54.1</v>
      </c>
      <c r="M1796">
        <v>70.45</v>
      </c>
      <c r="N1796">
        <v>8466.5499999999993</v>
      </c>
      <c r="O1796">
        <v>254</v>
      </c>
      <c r="P1796">
        <f>VLOOKUP($A1796,Sheet2!$A:$E,2,0)</f>
        <v>8505.85</v>
      </c>
      <c r="Q1796">
        <f>VLOOKUP($A1796,Sheet2!$A:$E,3,0)</f>
        <v>8525.75</v>
      </c>
      <c r="R1796">
        <f>VLOOKUP($A1796,Sheet2!$A:$E,4,0)</f>
        <v>8433.6</v>
      </c>
      <c r="S1796">
        <f>VLOOKUP($A1796,Sheet2!$A:$E,5,0)</f>
        <v>8466.5499999999993</v>
      </c>
      <c r="T1796">
        <f t="shared" si="537"/>
        <v>72.149999999999636</v>
      </c>
      <c r="U1796">
        <f t="shared" si="538"/>
        <v>116.4</v>
      </c>
      <c r="V1796">
        <f t="shared" si="539"/>
        <v>54.1</v>
      </c>
      <c r="W1796">
        <f t="shared" si="540"/>
        <v>93</v>
      </c>
      <c r="X1796" s="5">
        <f t="shared" si="541"/>
        <v>171</v>
      </c>
      <c r="Y1796">
        <f t="shared" si="542"/>
        <v>171</v>
      </c>
      <c r="Z1796">
        <f t="shared" si="543"/>
        <v>159.94999999999999</v>
      </c>
      <c r="AA1796">
        <f t="shared" si="544"/>
        <v>159.94999999999999</v>
      </c>
      <c r="AB1796">
        <f>IF(Z1796/X1796&lt;'model parameter'!$B$2,'model parameter'!$B$2,IF(Y1796/X1796&gt;'model parameter'!$B$1,'model parameter'!$B$1,AA1796/X1796))</f>
        <v>0.93538011695906431</v>
      </c>
      <c r="AC1796">
        <f t="shared" si="534"/>
        <v>3650183.7115796716</v>
      </c>
      <c r="AD1796">
        <f t="shared" si="532"/>
        <v>30.870699118687455</v>
      </c>
      <c r="AF1796">
        <f t="shared" ref="AF1796:AF1859" si="551">Z1796/X1796</f>
        <v>0.93538011695906431</v>
      </c>
      <c r="AG1796">
        <f t="shared" si="545"/>
        <v>1</v>
      </c>
      <c r="AH1796" s="14">
        <f t="shared" si="546"/>
        <v>12880.781035468501</v>
      </c>
      <c r="AI1796">
        <f t="shared" si="547"/>
        <v>11940.317843866898</v>
      </c>
      <c r="AJ1796" s="14">
        <f t="shared" si="548"/>
        <v>-940.46319160160238</v>
      </c>
      <c r="AK1796" s="14">
        <f t="shared" si="533"/>
        <v>324102.81188055046</v>
      </c>
      <c r="AL1796">
        <f t="shared" si="549"/>
        <v>0.92698709891799691</v>
      </c>
      <c r="AM1796">
        <f t="shared" si="535"/>
        <v>4.4560534170147097</v>
      </c>
      <c r="AN1796" s="15">
        <f t="shared" si="550"/>
        <v>0</v>
      </c>
    </row>
    <row r="1797" spans="1:40" x14ac:dyDescent="0.25">
      <c r="A1797" s="2">
        <v>42235</v>
      </c>
      <c r="B1797" s="2">
        <v>42243</v>
      </c>
      <c r="C1797" t="s">
        <v>15</v>
      </c>
      <c r="D1797">
        <v>8500</v>
      </c>
      <c r="E1797">
        <v>100.1</v>
      </c>
      <c r="F1797">
        <v>119.6</v>
      </c>
      <c r="G1797">
        <v>63.8</v>
      </c>
      <c r="H1797">
        <v>75.75</v>
      </c>
      <c r="I1797" t="s">
        <v>16</v>
      </c>
      <c r="J1797">
        <v>59</v>
      </c>
      <c r="K1797">
        <v>95.25</v>
      </c>
      <c r="L1797">
        <v>44.35</v>
      </c>
      <c r="M1797">
        <v>79.8</v>
      </c>
      <c r="N1797">
        <v>8495.15</v>
      </c>
      <c r="O1797">
        <v>254</v>
      </c>
      <c r="P1797">
        <f>VLOOKUP($A1797,Sheet2!$A:$E,2,0)</f>
        <v>8468.0499999999993</v>
      </c>
      <c r="Q1797">
        <f>VLOOKUP($A1797,Sheet2!$A:$E,3,0)</f>
        <v>8520.4500000000007</v>
      </c>
      <c r="R1797">
        <f>VLOOKUP($A1797,Sheet2!$A:$E,4,0)</f>
        <v>8425.9500000000007</v>
      </c>
      <c r="S1797">
        <f>VLOOKUP($A1797,Sheet2!$A:$E,5,0)</f>
        <v>8495.15</v>
      </c>
      <c r="T1797">
        <f t="shared" si="537"/>
        <v>74.799999999999272</v>
      </c>
      <c r="U1797">
        <f t="shared" si="538"/>
        <v>118.39999999999964</v>
      </c>
      <c r="V1797">
        <f t="shared" si="539"/>
        <v>45.550000000001091</v>
      </c>
      <c r="W1797">
        <f t="shared" si="540"/>
        <v>84.25</v>
      </c>
      <c r="X1797" s="5">
        <f t="shared" si="541"/>
        <v>159.1</v>
      </c>
      <c r="Y1797">
        <f t="shared" si="542"/>
        <v>170.04999999999927</v>
      </c>
      <c r="Z1797">
        <f t="shared" si="543"/>
        <v>148.05000000000001</v>
      </c>
      <c r="AA1797">
        <f t="shared" si="544"/>
        <v>155.55000000000001</v>
      </c>
      <c r="AB1797">
        <f>IF(Z1797/X1797&lt;'model parameter'!$B$2,'model parameter'!$B$2,IF(Y1797/X1797&gt;'model parameter'!$B$1,'model parameter'!$B$1,AA1797/X1797))</f>
        <v>0.97768698931489639</v>
      </c>
      <c r="AC1797">
        <f t="shared" si="534"/>
        <v>3568737.1234206031</v>
      </c>
      <c r="AD1797">
        <f t="shared" ref="AD1797:AD1860" si="552">(AB1797-1)+AD1796</f>
        <v>30.848386108002352</v>
      </c>
      <c r="AF1797">
        <f t="shared" si="551"/>
        <v>0.93054682589566318</v>
      </c>
      <c r="AG1797">
        <f t="shared" si="545"/>
        <v>1.0688246385920759</v>
      </c>
      <c r="AH1797" s="14">
        <f t="shared" si="546"/>
        <v>11987.68394138385</v>
      </c>
      <c r="AI1797">
        <f t="shared" si="547"/>
        <v>11610.558079194099</v>
      </c>
      <c r="AJ1797" s="14">
        <f t="shared" si="548"/>
        <v>-377.12586218975048</v>
      </c>
      <c r="AK1797" s="14">
        <f t="shared" ref="AK1797:AK1860" si="553">AJ1797+AK1796</f>
        <v>323725.68601836072</v>
      </c>
      <c r="AL1797">
        <f t="shared" si="549"/>
        <v>0.9685405567886356</v>
      </c>
      <c r="AM1797">
        <f t="shared" si="535"/>
        <v>4.3158684575953288</v>
      </c>
      <c r="AN1797" s="15">
        <f t="shared" si="550"/>
        <v>0</v>
      </c>
    </row>
    <row r="1798" spans="1:40" x14ac:dyDescent="0.25">
      <c r="A1798" s="2">
        <v>42236</v>
      </c>
      <c r="B1798" s="2">
        <v>42243</v>
      </c>
      <c r="C1798" t="s">
        <v>15</v>
      </c>
      <c r="D1798">
        <v>8500</v>
      </c>
      <c r="E1798">
        <v>89</v>
      </c>
      <c r="F1798">
        <v>165</v>
      </c>
      <c r="G1798">
        <v>71.150000000000006</v>
      </c>
      <c r="H1798">
        <v>149.85</v>
      </c>
      <c r="I1798" t="s">
        <v>16</v>
      </c>
      <c r="J1798">
        <v>60.85</v>
      </c>
      <c r="K1798">
        <v>78</v>
      </c>
      <c r="L1798">
        <v>26.45</v>
      </c>
      <c r="M1798">
        <v>30.9</v>
      </c>
      <c r="N1798">
        <v>8372.75</v>
      </c>
      <c r="O1798">
        <v>254</v>
      </c>
      <c r="P1798">
        <f>VLOOKUP($A1798,Sheet2!$A:$E,2,0)</f>
        <v>8471.0499999999993</v>
      </c>
      <c r="Q1798">
        <f>VLOOKUP($A1798,Sheet2!$A:$E,3,0)</f>
        <v>8501.35</v>
      </c>
      <c r="R1798">
        <f>VLOOKUP($A1798,Sheet2!$A:$E,4,0)</f>
        <v>8359.75</v>
      </c>
      <c r="S1798">
        <f>VLOOKUP($A1798,Sheet2!$A:$E,5,0)</f>
        <v>8372.75</v>
      </c>
      <c r="T1798">
        <f t="shared" si="537"/>
        <v>76.649999999999636</v>
      </c>
      <c r="U1798">
        <f t="shared" si="538"/>
        <v>165</v>
      </c>
      <c r="V1798">
        <f t="shared" si="539"/>
        <v>26.45</v>
      </c>
      <c r="W1798">
        <f t="shared" si="540"/>
        <v>72.5</v>
      </c>
      <c r="X1798" s="5">
        <f t="shared" si="541"/>
        <v>149.85</v>
      </c>
      <c r="Y1798">
        <f t="shared" si="542"/>
        <v>191.45</v>
      </c>
      <c r="Z1798">
        <f t="shared" si="543"/>
        <v>143.65</v>
      </c>
      <c r="AA1798">
        <f t="shared" si="544"/>
        <v>180.75</v>
      </c>
      <c r="AB1798">
        <f>IF(Z1798/X1798&lt;'model parameter'!$B$2,'model parameter'!$B$2,IF(Y1798/X1798&gt;'model parameter'!$B$1,'model parameter'!$B$1,AA1798/X1798))</f>
        <v>1.1100000000000001</v>
      </c>
      <c r="AC1798">
        <f t="shared" ref="AC1798:AC1861" si="554">AB1798*AC1797</f>
        <v>3961298.2069968698</v>
      </c>
      <c r="AD1798">
        <f t="shared" si="552"/>
        <v>30.958386108002351</v>
      </c>
      <c r="AF1798">
        <f t="shared" si="551"/>
        <v>0.95862529195862534</v>
      </c>
      <c r="AG1798">
        <f t="shared" si="545"/>
        <v>1.2776109442776109</v>
      </c>
      <c r="AH1798" s="14">
        <f t="shared" si="546"/>
        <v>11293.469813628975</v>
      </c>
      <c r="AI1798">
        <f t="shared" si="547"/>
        <v>12418.731811546177</v>
      </c>
      <c r="AJ1798" s="14">
        <f t="shared" si="548"/>
        <v>1125.2619979172014</v>
      </c>
      <c r="AK1798" s="14">
        <f t="shared" si="553"/>
        <v>324850.94801627792</v>
      </c>
      <c r="AL1798">
        <f t="shared" si="549"/>
        <v>1.0996382880095215</v>
      </c>
      <c r="AM1798">
        <f t="shared" ref="AM1798:AM1861" si="555">AL1798*AM1797</f>
        <v>4.745894201984421</v>
      </c>
      <c r="AN1798" s="15">
        <f t="shared" si="550"/>
        <v>0</v>
      </c>
    </row>
    <row r="1799" spans="1:40" x14ac:dyDescent="0.25">
      <c r="A1799" s="2">
        <v>42237</v>
      </c>
      <c r="B1799" s="2">
        <v>42243</v>
      </c>
      <c r="C1799" t="s">
        <v>15</v>
      </c>
      <c r="D1799">
        <v>8500</v>
      </c>
      <c r="E1799">
        <v>215.5</v>
      </c>
      <c r="F1799">
        <v>280.35000000000002</v>
      </c>
      <c r="G1799">
        <v>184</v>
      </c>
      <c r="H1799">
        <v>200.95</v>
      </c>
      <c r="I1799" t="s">
        <v>16</v>
      </c>
      <c r="J1799">
        <v>16</v>
      </c>
      <c r="K1799">
        <v>17</v>
      </c>
      <c r="L1799">
        <v>6.75</v>
      </c>
      <c r="M1799">
        <v>11.05</v>
      </c>
      <c r="N1799">
        <v>8299.9500000000007</v>
      </c>
      <c r="O1799">
        <v>254</v>
      </c>
      <c r="P1799">
        <f>VLOOKUP($A1799,Sheet2!$A:$E,2,0)</f>
        <v>8305.4</v>
      </c>
      <c r="Q1799">
        <f>VLOOKUP($A1799,Sheet2!$A:$E,3,0)</f>
        <v>8322.2000000000007</v>
      </c>
      <c r="R1799">
        <f>VLOOKUP($A1799,Sheet2!$A:$E,4,0)</f>
        <v>8225.0499999999993</v>
      </c>
      <c r="S1799">
        <f>VLOOKUP($A1799,Sheet2!$A:$E,5,0)</f>
        <v>8299.9500000000007</v>
      </c>
      <c r="T1799">
        <f t="shared" si="537"/>
        <v>194.79999999999927</v>
      </c>
      <c r="U1799">
        <f t="shared" si="538"/>
        <v>280.35000000000002</v>
      </c>
      <c r="V1799">
        <f t="shared" si="539"/>
        <v>6.75</v>
      </c>
      <c r="W1799">
        <f t="shared" si="540"/>
        <v>6.2000000000007276</v>
      </c>
      <c r="X1799" s="5">
        <f t="shared" si="541"/>
        <v>231.5</v>
      </c>
      <c r="Y1799">
        <f t="shared" si="542"/>
        <v>287.10000000000002</v>
      </c>
      <c r="Z1799">
        <f t="shared" si="543"/>
        <v>190.20000000000073</v>
      </c>
      <c r="AA1799">
        <f t="shared" si="544"/>
        <v>212</v>
      </c>
      <c r="AB1799">
        <f>IF(Z1799/X1799&lt;'model parameter'!$B$2,'model parameter'!$B$2,IF(Y1799/X1799&gt;'model parameter'!$B$1,'model parameter'!$B$1,AA1799/X1799))</f>
        <v>1.1100000000000001</v>
      </c>
      <c r="AC1799">
        <f t="shared" si="554"/>
        <v>4397041.0097665256</v>
      </c>
      <c r="AD1799">
        <f t="shared" si="552"/>
        <v>31.06838610800235</v>
      </c>
      <c r="AF1799">
        <f t="shared" si="551"/>
        <v>0.82159827213823211</v>
      </c>
      <c r="AG1799">
        <f t="shared" si="545"/>
        <v>1.2401727861771059</v>
      </c>
      <c r="AH1799" s="14">
        <f t="shared" si="546"/>
        <v>17421.31668186525</v>
      </c>
      <c r="AI1799">
        <f t="shared" si="547"/>
        <v>19211.145927896832</v>
      </c>
      <c r="AJ1799" s="14">
        <f t="shared" si="548"/>
        <v>1789.8292460315824</v>
      </c>
      <c r="AK1799" s="14">
        <f t="shared" si="553"/>
        <v>326640.77726230951</v>
      </c>
      <c r="AL1799">
        <f t="shared" si="549"/>
        <v>1.102737885931131</v>
      </c>
      <c r="AM1799">
        <f t="shared" si="555"/>
        <v>5.2334773391491121</v>
      </c>
      <c r="AN1799" s="15">
        <f t="shared" si="550"/>
        <v>1</v>
      </c>
    </row>
    <row r="1800" spans="1:40" x14ac:dyDescent="0.25">
      <c r="A1800" s="2">
        <v>42240</v>
      </c>
      <c r="B1800" s="2">
        <v>42243</v>
      </c>
      <c r="C1800" t="s">
        <v>15</v>
      </c>
      <c r="D1800">
        <v>8500</v>
      </c>
      <c r="E1800">
        <v>350.15</v>
      </c>
      <c r="F1800">
        <v>726.1</v>
      </c>
      <c r="G1800">
        <v>350.15</v>
      </c>
      <c r="H1800">
        <v>697</v>
      </c>
      <c r="I1800" t="s">
        <v>16</v>
      </c>
      <c r="J1800">
        <v>3.05</v>
      </c>
      <c r="K1800">
        <v>6.5</v>
      </c>
      <c r="L1800">
        <v>2.0499999999999998</v>
      </c>
      <c r="M1800">
        <v>4.4000000000000004</v>
      </c>
      <c r="N1800">
        <v>7809</v>
      </c>
      <c r="O1800">
        <v>254</v>
      </c>
      <c r="P1800">
        <f>VLOOKUP($A1800,Sheet2!$A:$E,2,0)</f>
        <v>8055.95</v>
      </c>
      <c r="Q1800">
        <f>VLOOKUP($A1800,Sheet2!$A:$E,3,0)</f>
        <v>8060.05</v>
      </c>
      <c r="R1800">
        <f>VLOOKUP($A1800,Sheet2!$A:$E,4,0)</f>
        <v>7769.4</v>
      </c>
      <c r="S1800">
        <f>VLOOKUP($A1800,Sheet2!$A:$E,5,0)</f>
        <v>7809</v>
      </c>
      <c r="T1800">
        <f t="shared" si="537"/>
        <v>446.44999999999982</v>
      </c>
      <c r="U1800">
        <f t="shared" si="538"/>
        <v>726.1</v>
      </c>
      <c r="V1800">
        <f t="shared" si="539"/>
        <v>2.0499999999999998</v>
      </c>
      <c r="W1800">
        <f t="shared" si="540"/>
        <v>-89.799999999999272</v>
      </c>
      <c r="X1800" s="5">
        <f t="shared" si="541"/>
        <v>353.2</v>
      </c>
      <c r="Y1800">
        <f t="shared" si="542"/>
        <v>728.15</v>
      </c>
      <c r="Z1800">
        <f t="shared" si="543"/>
        <v>260.3500000000007</v>
      </c>
      <c r="AA1800">
        <f t="shared" si="544"/>
        <v>701.4</v>
      </c>
      <c r="AB1800">
        <f>IF(Z1800/X1800&lt;'model parameter'!$B$2,'model parameter'!$B$2,IF(Y1800/X1800&gt;'model parameter'!$B$1,'model parameter'!$B$1,AA1800/X1800))</f>
        <v>1.1100000000000001</v>
      </c>
      <c r="AC1800">
        <f t="shared" si="554"/>
        <v>4880715.5208408441</v>
      </c>
      <c r="AD1800">
        <f t="shared" si="552"/>
        <v>31.17838610800235</v>
      </c>
      <c r="AF1800">
        <f t="shared" si="551"/>
        <v>0.73711778029445274</v>
      </c>
      <c r="AG1800">
        <f t="shared" si="545"/>
        <v>2.0615798414496038</v>
      </c>
      <c r="AH1800" s="14">
        <f t="shared" si="546"/>
        <v>26554.923097840197</v>
      </c>
      <c r="AI1800">
        <f t="shared" si="547"/>
        <v>29335.295321159225</v>
      </c>
      <c r="AJ1800" s="14">
        <f t="shared" si="548"/>
        <v>2780.3722233190274</v>
      </c>
      <c r="AK1800" s="14">
        <f t="shared" si="553"/>
        <v>329421.14948562853</v>
      </c>
      <c r="AL1800">
        <f t="shared" si="549"/>
        <v>1.1047027028877054</v>
      </c>
      <c r="AM1800">
        <f t="shared" si="555"/>
        <v>5.7814365620595805</v>
      </c>
      <c r="AN1800" s="15">
        <f t="shared" si="550"/>
        <v>1</v>
      </c>
    </row>
    <row r="1801" spans="1:40" x14ac:dyDescent="0.25">
      <c r="A1801" s="2">
        <v>42241</v>
      </c>
      <c r="B1801" s="2">
        <v>42243</v>
      </c>
      <c r="C1801" t="s">
        <v>15</v>
      </c>
      <c r="D1801">
        <v>8500</v>
      </c>
      <c r="E1801">
        <v>573.95000000000005</v>
      </c>
      <c r="F1801">
        <v>830</v>
      </c>
      <c r="G1801">
        <v>561.75</v>
      </c>
      <c r="H1801">
        <v>611.79999999999995</v>
      </c>
      <c r="I1801" t="s">
        <v>16</v>
      </c>
      <c r="J1801">
        <v>5</v>
      </c>
      <c r="K1801">
        <v>5.85</v>
      </c>
      <c r="L1801">
        <v>1.7</v>
      </c>
      <c r="M1801">
        <v>2.35</v>
      </c>
      <c r="N1801">
        <v>7880.7</v>
      </c>
      <c r="O1801">
        <v>254</v>
      </c>
      <c r="P1801">
        <f>VLOOKUP($A1801,Sheet2!$A:$E,2,0)</f>
        <v>7895.4</v>
      </c>
      <c r="Q1801">
        <f>VLOOKUP($A1801,Sheet2!$A:$E,3,0)</f>
        <v>7925.4</v>
      </c>
      <c r="R1801">
        <f>VLOOKUP($A1801,Sheet2!$A:$E,4,0)</f>
        <v>7667.25</v>
      </c>
      <c r="S1801">
        <f>VLOOKUP($A1801,Sheet2!$A:$E,5,0)</f>
        <v>7880.7</v>
      </c>
      <c r="T1801">
        <f t="shared" si="537"/>
        <v>580.45000000000073</v>
      </c>
      <c r="U1801">
        <f t="shared" si="538"/>
        <v>830</v>
      </c>
      <c r="V1801">
        <f t="shared" si="539"/>
        <v>1.7</v>
      </c>
      <c r="W1801">
        <f t="shared" si="540"/>
        <v>-12.850000000000364</v>
      </c>
      <c r="X1801" s="5">
        <f t="shared" si="541"/>
        <v>578.95000000000005</v>
      </c>
      <c r="Y1801">
        <f t="shared" si="542"/>
        <v>831.7</v>
      </c>
      <c r="Z1801">
        <f t="shared" si="543"/>
        <v>548.89999999999964</v>
      </c>
      <c r="AA1801">
        <f t="shared" si="544"/>
        <v>614.15</v>
      </c>
      <c r="AB1801">
        <f>IF(Z1801/X1801&lt;'model parameter'!$B$2,'model parameter'!$B$2,IF(Y1801/X1801&gt;'model parameter'!$B$1,'model parameter'!$B$1,AA1801/X1801))</f>
        <v>1.1100000000000001</v>
      </c>
      <c r="AC1801">
        <f t="shared" si="554"/>
        <v>5417594.2281333376</v>
      </c>
      <c r="AD1801">
        <f t="shared" si="552"/>
        <v>31.288386108002349</v>
      </c>
      <c r="AF1801">
        <f t="shared" si="551"/>
        <v>0.94809569047413356</v>
      </c>
      <c r="AG1801">
        <f t="shared" si="545"/>
        <v>1.4365661974263753</v>
      </c>
      <c r="AH1801" s="14">
        <f t="shared" si="546"/>
        <v>43497.500323857821</v>
      </c>
      <c r="AI1801">
        <f t="shared" si="547"/>
        <v>48115.301282777844</v>
      </c>
      <c r="AJ1801" s="14">
        <f t="shared" si="548"/>
        <v>4617.8009589200228</v>
      </c>
      <c r="AK1801" s="14">
        <f t="shared" si="553"/>
        <v>334038.95044454857</v>
      </c>
      <c r="AL1801">
        <f t="shared" si="549"/>
        <v>1.1061624443827458</v>
      </c>
      <c r="AM1801">
        <f t="shared" si="555"/>
        <v>6.3952079995316033</v>
      </c>
      <c r="AN1801" s="15">
        <f t="shared" si="550"/>
        <v>0</v>
      </c>
    </row>
    <row r="1802" spans="1:40" x14ac:dyDescent="0.25">
      <c r="A1802" s="2">
        <v>42242</v>
      </c>
      <c r="B1802" s="2">
        <v>42243</v>
      </c>
      <c r="C1802" t="s">
        <v>15</v>
      </c>
      <c r="D1802">
        <v>8500</v>
      </c>
      <c r="E1802">
        <v>676.85</v>
      </c>
      <c r="F1802">
        <v>712.35</v>
      </c>
      <c r="G1802">
        <v>560.1</v>
      </c>
      <c r="H1802">
        <v>700.7</v>
      </c>
      <c r="I1802" t="s">
        <v>16</v>
      </c>
      <c r="J1802">
        <v>1.1499999999999999</v>
      </c>
      <c r="K1802">
        <v>1.8</v>
      </c>
      <c r="L1802">
        <v>0.55000000000000004</v>
      </c>
      <c r="M1802">
        <v>0.65</v>
      </c>
      <c r="N1802">
        <v>7791.85</v>
      </c>
      <c r="O1802">
        <v>254</v>
      </c>
      <c r="P1802">
        <f>VLOOKUP($A1802,Sheet2!$A:$E,2,0)</f>
        <v>7865.25</v>
      </c>
      <c r="Q1802">
        <f>VLOOKUP($A1802,Sheet2!$A:$E,3,0)</f>
        <v>7930.05</v>
      </c>
      <c r="R1802">
        <f>VLOOKUP($A1802,Sheet2!$A:$E,4,0)</f>
        <v>7777.1</v>
      </c>
      <c r="S1802">
        <f>VLOOKUP($A1802,Sheet2!$A:$E,5,0)</f>
        <v>7791.85</v>
      </c>
      <c r="T1802">
        <f t="shared" si="537"/>
        <v>571.74999999999909</v>
      </c>
      <c r="U1802">
        <f t="shared" si="538"/>
        <v>712.35</v>
      </c>
      <c r="V1802">
        <f t="shared" si="539"/>
        <v>0.55000000000000004</v>
      </c>
      <c r="W1802">
        <f t="shared" si="540"/>
        <v>-9.8500000000003638</v>
      </c>
      <c r="X1802" s="5">
        <f t="shared" si="541"/>
        <v>678</v>
      </c>
      <c r="Y1802">
        <f t="shared" si="542"/>
        <v>712.9</v>
      </c>
      <c r="Z1802">
        <f t="shared" si="543"/>
        <v>550.24999999999966</v>
      </c>
      <c r="AA1802">
        <f t="shared" si="544"/>
        <v>701.35</v>
      </c>
      <c r="AB1802">
        <f>IF(Z1802/X1802&lt;'model parameter'!$B$2,'model parameter'!$B$2,IF(Y1802/X1802&gt;'model parameter'!$B$1,'model parameter'!$B$1,AA1802/X1802))</f>
        <v>1.034439528023599</v>
      </c>
      <c r="AC1802">
        <f t="shared" si="554"/>
        <v>5604173.6163736237</v>
      </c>
      <c r="AD1802">
        <f t="shared" si="552"/>
        <v>31.322825636025946</v>
      </c>
      <c r="AF1802">
        <f t="shared" si="551"/>
        <v>0.81157817109144492</v>
      </c>
      <c r="AG1802">
        <f t="shared" si="545"/>
        <v>1.0514749262536873</v>
      </c>
      <c r="AH1802" s="14">
        <f t="shared" si="546"/>
        <v>50931.220254032989</v>
      </c>
      <c r="AI1802">
        <f t="shared" si="547"/>
        <v>52515.75797883371</v>
      </c>
      <c r="AJ1802" s="14">
        <f t="shared" si="548"/>
        <v>1584.5377248007208</v>
      </c>
      <c r="AK1802" s="14">
        <f t="shared" si="553"/>
        <v>335623.48816934926</v>
      </c>
      <c r="AL1802">
        <f t="shared" si="549"/>
        <v>1.0311113245843595</v>
      </c>
      <c r="AM1802">
        <f t="shared" si="555"/>
        <v>6.5941713913895237</v>
      </c>
      <c r="AN1802" s="15">
        <f t="shared" si="550"/>
        <v>0</v>
      </c>
    </row>
    <row r="1803" spans="1:40" x14ac:dyDescent="0.25">
      <c r="A1803" s="2">
        <v>42243</v>
      </c>
      <c r="B1803" s="2">
        <v>42243</v>
      </c>
      <c r="C1803" t="s">
        <v>15</v>
      </c>
      <c r="D1803">
        <v>8500</v>
      </c>
      <c r="E1803">
        <v>620</v>
      </c>
      <c r="F1803">
        <v>646</v>
      </c>
      <c r="G1803">
        <v>534.25</v>
      </c>
      <c r="H1803">
        <v>545.6</v>
      </c>
      <c r="I1803" t="s">
        <v>16</v>
      </c>
      <c r="J1803">
        <v>0.1</v>
      </c>
      <c r="K1803">
        <v>0.15</v>
      </c>
      <c r="L1803">
        <v>0.05</v>
      </c>
      <c r="M1803">
        <v>0.1</v>
      </c>
      <c r="N1803">
        <v>7948.95</v>
      </c>
      <c r="O1803">
        <v>254</v>
      </c>
      <c r="P1803">
        <f>VLOOKUP($A1803,Sheet2!$A:$E,2,0)</f>
        <v>7921.6</v>
      </c>
      <c r="Q1803">
        <f>VLOOKUP($A1803,Sheet2!$A:$E,3,0)</f>
        <v>7963.6</v>
      </c>
      <c r="R1803">
        <f>VLOOKUP($A1803,Sheet2!$A:$E,4,0)</f>
        <v>7862.3</v>
      </c>
      <c r="S1803">
        <f>VLOOKUP($A1803,Sheet2!$A:$E,5,0)</f>
        <v>7948.95</v>
      </c>
      <c r="T1803">
        <f t="shared" si="537"/>
        <v>536.54999999999927</v>
      </c>
      <c r="U1803">
        <f t="shared" si="538"/>
        <v>637.74999999999909</v>
      </c>
      <c r="V1803">
        <f t="shared" si="539"/>
        <v>8.2999999999992724</v>
      </c>
      <c r="W1803">
        <f t="shared" si="540"/>
        <v>-2.1499999999996362</v>
      </c>
      <c r="X1803" s="5">
        <f t="shared" si="541"/>
        <v>620.1</v>
      </c>
      <c r="Y1803">
        <f t="shared" si="542"/>
        <v>654.29999999999927</v>
      </c>
      <c r="Z1803">
        <f t="shared" si="543"/>
        <v>532.10000000000036</v>
      </c>
      <c r="AA1803">
        <f t="shared" si="544"/>
        <v>545.70000000000005</v>
      </c>
      <c r="AB1803">
        <f>IF(Z1803/X1803&lt;'model parameter'!$B$2,'model parameter'!$B$2,IF(Y1803/X1803&gt;'model parameter'!$B$1,'model parameter'!$B$1,AA1803/X1803))</f>
        <v>0.88001935171746493</v>
      </c>
      <c r="AC1803">
        <f t="shared" si="554"/>
        <v>4931781.2327932371</v>
      </c>
      <c r="AD1803">
        <f t="shared" si="552"/>
        <v>31.202844987743411</v>
      </c>
      <c r="AF1803">
        <f t="shared" si="551"/>
        <v>0.85808740525721716</v>
      </c>
      <c r="AG1803">
        <f t="shared" si="545"/>
        <v>1.055152394775035</v>
      </c>
      <c r="AH1803" s="14">
        <f t="shared" si="546"/>
        <v>46585.815065167342</v>
      </c>
      <c r="AI1803">
        <f t="shared" si="547"/>
        <v>40850.506303533402</v>
      </c>
      <c r="AJ1803" s="14">
        <f t="shared" si="548"/>
        <v>-5735.3087616339399</v>
      </c>
      <c r="AK1803" s="14">
        <f t="shared" si="553"/>
        <v>329888.17940771533</v>
      </c>
      <c r="AL1803">
        <f t="shared" si="549"/>
        <v>0.87688722943644948</v>
      </c>
      <c r="AM1803">
        <f t="shared" si="555"/>
        <v>5.7823446818246564</v>
      </c>
      <c r="AN1803" s="15">
        <f t="shared" si="550"/>
        <v>0</v>
      </c>
    </row>
    <row r="1804" spans="1:40" x14ac:dyDescent="0.25">
      <c r="A1804" s="2">
        <v>42244</v>
      </c>
      <c r="B1804" s="2">
        <v>42271</v>
      </c>
      <c r="C1804" t="s">
        <v>15</v>
      </c>
      <c r="D1804">
        <v>8100</v>
      </c>
      <c r="E1804">
        <v>165.15</v>
      </c>
      <c r="F1804">
        <v>248.4</v>
      </c>
      <c r="G1804">
        <v>163.9</v>
      </c>
      <c r="H1804">
        <v>226.75</v>
      </c>
      <c r="I1804" t="s">
        <v>16</v>
      </c>
      <c r="J1804">
        <v>152</v>
      </c>
      <c r="K1804">
        <v>177.9</v>
      </c>
      <c r="L1804">
        <v>128.15</v>
      </c>
      <c r="M1804">
        <v>144.6</v>
      </c>
      <c r="N1804">
        <v>8001.95</v>
      </c>
      <c r="O1804">
        <v>317.14999999999998</v>
      </c>
      <c r="P1804">
        <f>VLOOKUP($A1804,Sheet2!$A:$E,2,0)</f>
        <v>8053.7</v>
      </c>
      <c r="Q1804">
        <f>VLOOKUP($A1804,Sheet2!$A:$E,3,0)</f>
        <v>8091.8</v>
      </c>
      <c r="R1804">
        <f>VLOOKUP($A1804,Sheet2!$A:$E,4,0)</f>
        <v>7961.65</v>
      </c>
      <c r="S1804">
        <f>VLOOKUP($A1804,Sheet2!$A:$E,5,0)</f>
        <v>8001.95</v>
      </c>
      <c r="T1804">
        <f t="shared" si="537"/>
        <v>186.09999999999945</v>
      </c>
      <c r="U1804">
        <f t="shared" si="538"/>
        <v>248.4</v>
      </c>
      <c r="V1804">
        <f t="shared" si="539"/>
        <v>128.15</v>
      </c>
      <c r="W1804">
        <f t="shared" si="540"/>
        <v>155.70000000000073</v>
      </c>
      <c r="X1804" s="5">
        <f t="shared" si="541"/>
        <v>317.14999999999998</v>
      </c>
      <c r="Y1804">
        <f t="shared" si="542"/>
        <v>376.55</v>
      </c>
      <c r="Z1804">
        <f t="shared" si="543"/>
        <v>317.14999999999998</v>
      </c>
      <c r="AA1804">
        <f t="shared" si="544"/>
        <v>371.35</v>
      </c>
      <c r="AB1804">
        <f>IF(Z1804/X1804&lt;'model parameter'!$B$2,'model parameter'!$B$2,IF(Y1804/X1804&gt;'model parameter'!$B$1,'model parameter'!$B$1,AA1804/X1804))</f>
        <v>1.1100000000000001</v>
      </c>
      <c r="AC1804">
        <f t="shared" si="554"/>
        <v>5474277.1684004935</v>
      </c>
      <c r="AD1804">
        <f t="shared" si="552"/>
        <v>31.312844987743411</v>
      </c>
      <c r="AF1804">
        <f t="shared" si="551"/>
        <v>1</v>
      </c>
      <c r="AG1804">
        <f t="shared" si="545"/>
        <v>1.1872930789847076</v>
      </c>
      <c r="AH1804" s="14">
        <f t="shared" si="546"/>
        <v>23849.364253995522</v>
      </c>
      <c r="AI1804">
        <f t="shared" si="547"/>
        <v>26336.317624962761</v>
      </c>
      <c r="AJ1804" s="14">
        <f t="shared" si="548"/>
        <v>2486.9533709672396</v>
      </c>
      <c r="AK1804" s="14">
        <f t="shared" si="553"/>
        <v>332375.13277868257</v>
      </c>
      <c r="AL1804">
        <f t="shared" si="549"/>
        <v>1.1042775540882854</v>
      </c>
      <c r="AM1804">
        <f t="shared" si="555"/>
        <v>6.3853134421407365</v>
      </c>
      <c r="AN1804" s="15">
        <f t="shared" si="550"/>
        <v>0</v>
      </c>
    </row>
    <row r="1805" spans="1:40" x14ac:dyDescent="0.25">
      <c r="A1805" s="2">
        <v>42247</v>
      </c>
      <c r="B1805" s="2">
        <v>42271</v>
      </c>
      <c r="C1805" t="s">
        <v>15</v>
      </c>
      <c r="D1805">
        <v>8100</v>
      </c>
      <c r="E1805">
        <v>240.05</v>
      </c>
      <c r="F1805">
        <v>264.60000000000002</v>
      </c>
      <c r="G1805">
        <v>200</v>
      </c>
      <c r="H1805">
        <v>243.2</v>
      </c>
      <c r="I1805" t="s">
        <v>16</v>
      </c>
      <c r="J1805">
        <v>130.30000000000001</v>
      </c>
      <c r="K1805">
        <v>164</v>
      </c>
      <c r="L1805">
        <v>122.9</v>
      </c>
      <c r="M1805">
        <v>141.15</v>
      </c>
      <c r="N1805">
        <v>7971.3</v>
      </c>
      <c r="O1805">
        <v>317.14999999999998</v>
      </c>
      <c r="P1805">
        <f>VLOOKUP($A1805,Sheet2!$A:$E,2,0)</f>
        <v>8009.25</v>
      </c>
      <c r="Q1805">
        <f>VLOOKUP($A1805,Sheet2!$A:$E,3,0)</f>
        <v>8043.6</v>
      </c>
      <c r="R1805">
        <f>VLOOKUP($A1805,Sheet2!$A:$E,4,0)</f>
        <v>7947.95</v>
      </c>
      <c r="S1805">
        <f>VLOOKUP($A1805,Sheet2!$A:$E,5,0)</f>
        <v>7971.3</v>
      </c>
      <c r="T1805">
        <f t="shared" si="537"/>
        <v>220.39999999999964</v>
      </c>
      <c r="U1805">
        <f t="shared" si="538"/>
        <v>264.60000000000002</v>
      </c>
      <c r="V1805">
        <f t="shared" si="539"/>
        <v>122.9</v>
      </c>
      <c r="W1805">
        <f t="shared" si="540"/>
        <v>143.60000000000036</v>
      </c>
      <c r="X1805" s="5">
        <f t="shared" si="541"/>
        <v>370.35</v>
      </c>
      <c r="Y1805">
        <f t="shared" si="542"/>
        <v>387.5</v>
      </c>
      <c r="Z1805">
        <f t="shared" si="543"/>
        <v>343.60000000000036</v>
      </c>
      <c r="AA1805">
        <f t="shared" si="544"/>
        <v>384.35</v>
      </c>
      <c r="AB1805">
        <f>IF(Z1805/X1805&lt;'model parameter'!$B$2,'model parameter'!$B$2,IF(Y1805/X1805&gt;'model parameter'!$B$1,'model parameter'!$B$1,AA1805/X1805))</f>
        <v>1.0378020791143512</v>
      </c>
      <c r="AC1805">
        <f t="shared" si="554"/>
        <v>5681216.2270142557</v>
      </c>
      <c r="AD1805">
        <f t="shared" si="552"/>
        <v>31.350647066857761</v>
      </c>
      <c r="AF1805">
        <f t="shared" si="551"/>
        <v>0.9277710274065083</v>
      </c>
      <c r="AG1805">
        <f t="shared" si="545"/>
        <v>1.0463075469150802</v>
      </c>
      <c r="AH1805" s="14">
        <f t="shared" si="546"/>
        <v>27842.033615785724</v>
      </c>
      <c r="AI1805">
        <f t="shared" si="547"/>
        <v>28758.065842179698</v>
      </c>
      <c r="AJ1805" s="14">
        <f t="shared" si="548"/>
        <v>916.03222639397427</v>
      </c>
      <c r="AK1805" s="14">
        <f t="shared" si="553"/>
        <v>333291.16500507656</v>
      </c>
      <c r="AL1805">
        <f t="shared" si="549"/>
        <v>1.0329010530996057</v>
      </c>
      <c r="AM1805">
        <f t="shared" si="555"/>
        <v>6.5953969787582345</v>
      </c>
      <c r="AN1805" s="15">
        <f t="shared" si="550"/>
        <v>0</v>
      </c>
    </row>
    <row r="1806" spans="1:40" x14ac:dyDescent="0.25">
      <c r="A1806" s="2">
        <v>42248</v>
      </c>
      <c r="B1806" s="2">
        <v>42271</v>
      </c>
      <c r="C1806" t="s">
        <v>15</v>
      </c>
      <c r="D1806">
        <v>8100</v>
      </c>
      <c r="E1806">
        <v>285.25</v>
      </c>
      <c r="F1806">
        <v>435.75</v>
      </c>
      <c r="G1806">
        <v>277.3</v>
      </c>
      <c r="H1806">
        <v>390.2</v>
      </c>
      <c r="I1806" t="s">
        <v>16</v>
      </c>
      <c r="J1806">
        <v>91.25</v>
      </c>
      <c r="K1806">
        <v>122.6</v>
      </c>
      <c r="L1806">
        <v>81.2</v>
      </c>
      <c r="M1806">
        <v>87.6</v>
      </c>
      <c r="N1806">
        <v>7785.85</v>
      </c>
      <c r="O1806">
        <v>317.14999999999998</v>
      </c>
      <c r="P1806">
        <f>VLOOKUP($A1806,Sheet2!$A:$E,2,0)</f>
        <v>7907.95</v>
      </c>
      <c r="Q1806">
        <f>VLOOKUP($A1806,Sheet2!$A:$E,3,0)</f>
        <v>7929.1</v>
      </c>
      <c r="R1806">
        <f>VLOOKUP($A1806,Sheet2!$A:$E,4,0)</f>
        <v>7746.5</v>
      </c>
      <c r="S1806">
        <f>VLOOKUP($A1806,Sheet2!$A:$E,5,0)</f>
        <v>7785.85</v>
      </c>
      <c r="T1806">
        <f t="shared" si="537"/>
        <v>293.5</v>
      </c>
      <c r="U1806">
        <f t="shared" si="538"/>
        <v>434.69999999999982</v>
      </c>
      <c r="V1806">
        <f t="shared" si="539"/>
        <v>82.25</v>
      </c>
      <c r="W1806">
        <f t="shared" si="540"/>
        <v>106.39999999999964</v>
      </c>
      <c r="X1806" s="5">
        <f t="shared" si="541"/>
        <v>376.5</v>
      </c>
      <c r="Y1806">
        <f t="shared" si="542"/>
        <v>518</v>
      </c>
      <c r="Z1806">
        <f t="shared" si="543"/>
        <v>376.5</v>
      </c>
      <c r="AA1806">
        <f t="shared" si="544"/>
        <v>477.79999999999995</v>
      </c>
      <c r="AB1806">
        <f>IF(Z1806/X1806&lt;'model parameter'!$B$2,'model parameter'!$B$2,IF(Y1806/X1806&gt;'model parameter'!$B$1,'model parameter'!$B$1,AA1806/X1806))</f>
        <v>1.1100000000000001</v>
      </c>
      <c r="AC1806">
        <f t="shared" si="554"/>
        <v>6306150.0119858244</v>
      </c>
      <c r="AD1806">
        <f t="shared" si="552"/>
        <v>31.46064706685776</v>
      </c>
      <c r="AF1806">
        <f t="shared" si="551"/>
        <v>1</v>
      </c>
      <c r="AG1806">
        <f t="shared" si="545"/>
        <v>1.3758300132802126</v>
      </c>
      <c r="AH1806" s="14">
        <f t="shared" si="546"/>
        <v>28303.592198022747</v>
      </c>
      <c r="AI1806">
        <f t="shared" si="547"/>
        <v>31273.608228825728</v>
      </c>
      <c r="AJ1806" s="14">
        <f t="shared" si="548"/>
        <v>2970.0160308029808</v>
      </c>
      <c r="AK1806" s="14">
        <f t="shared" si="553"/>
        <v>336261.18103587953</v>
      </c>
      <c r="AL1806">
        <f t="shared" si="549"/>
        <v>1.1049342433293843</v>
      </c>
      <c r="AM1806">
        <f t="shared" si="555"/>
        <v>7.2874799701811366</v>
      </c>
      <c r="AN1806" s="15">
        <f t="shared" si="550"/>
        <v>0</v>
      </c>
    </row>
    <row r="1807" spans="1:40" x14ac:dyDescent="0.25">
      <c r="A1807" s="2">
        <v>42249</v>
      </c>
      <c r="B1807" s="2">
        <v>42271</v>
      </c>
      <c r="C1807" t="s">
        <v>15</v>
      </c>
      <c r="D1807">
        <v>8100</v>
      </c>
      <c r="E1807">
        <v>350</v>
      </c>
      <c r="F1807">
        <v>436.8</v>
      </c>
      <c r="G1807">
        <v>328.15</v>
      </c>
      <c r="H1807">
        <v>421.1</v>
      </c>
      <c r="I1807" t="s">
        <v>16</v>
      </c>
      <c r="J1807">
        <v>108.8</v>
      </c>
      <c r="K1807">
        <v>108.8</v>
      </c>
      <c r="L1807">
        <v>58.25</v>
      </c>
      <c r="M1807">
        <v>62.35</v>
      </c>
      <c r="N1807">
        <v>7717</v>
      </c>
      <c r="O1807">
        <v>317.14999999999998</v>
      </c>
      <c r="P1807">
        <f>VLOOKUP($A1807,Sheet2!$A:$E,2,0)</f>
        <v>7856.65</v>
      </c>
      <c r="Q1807">
        <f>VLOOKUP($A1807,Sheet2!$A:$E,3,0)</f>
        <v>7862.55</v>
      </c>
      <c r="R1807">
        <f>VLOOKUP($A1807,Sheet2!$A:$E,4,0)</f>
        <v>7699.25</v>
      </c>
      <c r="S1807">
        <f>VLOOKUP($A1807,Sheet2!$A:$E,5,0)</f>
        <v>7717</v>
      </c>
      <c r="T1807">
        <f t="shared" si="537"/>
        <v>346.24999999999909</v>
      </c>
      <c r="U1807">
        <f t="shared" si="538"/>
        <v>436.8</v>
      </c>
      <c r="V1807">
        <f t="shared" si="539"/>
        <v>58.25</v>
      </c>
      <c r="W1807">
        <f t="shared" si="540"/>
        <v>90.699999999999818</v>
      </c>
      <c r="X1807" s="5">
        <f t="shared" si="541"/>
        <v>458.8</v>
      </c>
      <c r="Y1807">
        <f t="shared" si="542"/>
        <v>495.05</v>
      </c>
      <c r="Z1807">
        <f t="shared" si="543"/>
        <v>418.8499999999998</v>
      </c>
      <c r="AA1807">
        <f t="shared" si="544"/>
        <v>483.45000000000005</v>
      </c>
      <c r="AB1807">
        <f>IF(Z1807/X1807&lt;'model parameter'!$B$2,'model parameter'!$B$2,IF(Y1807/X1807&gt;'model parameter'!$B$1,'model parameter'!$B$1,AA1807/X1807))</f>
        <v>1.0537271142109852</v>
      </c>
      <c r="AC1807">
        <f t="shared" si="554"/>
        <v>6644961.2539113928</v>
      </c>
      <c r="AD1807">
        <f t="shared" si="552"/>
        <v>31.514374181068746</v>
      </c>
      <c r="AF1807">
        <f t="shared" si="551"/>
        <v>0.91292502179598911</v>
      </c>
      <c r="AG1807">
        <f t="shared" si="545"/>
        <v>1.0790104620749783</v>
      </c>
      <c r="AH1807" s="14">
        <f t="shared" si="546"/>
        <v>34480.2216806418</v>
      </c>
      <c r="AI1807">
        <f t="shared" si="547"/>
        <v>36185.155087423896</v>
      </c>
      <c r="AJ1807" s="14">
        <f t="shared" si="548"/>
        <v>1704.9334067820964</v>
      </c>
      <c r="AK1807" s="14">
        <f t="shared" si="553"/>
        <v>337966.11444266164</v>
      </c>
      <c r="AL1807">
        <f t="shared" si="549"/>
        <v>1.0494467066532607</v>
      </c>
      <c r="AM1807">
        <f t="shared" si="555"/>
        <v>7.6478218545081962</v>
      </c>
      <c r="AN1807" s="15">
        <f t="shared" si="550"/>
        <v>0</v>
      </c>
    </row>
    <row r="1808" spans="1:40" x14ac:dyDescent="0.25">
      <c r="A1808" s="2">
        <v>42250</v>
      </c>
      <c r="B1808" s="2">
        <v>42271</v>
      </c>
      <c r="C1808" t="s">
        <v>15</v>
      </c>
      <c r="D1808">
        <v>8100</v>
      </c>
      <c r="E1808">
        <v>400.1</v>
      </c>
      <c r="F1808">
        <v>400.1</v>
      </c>
      <c r="G1808">
        <v>301</v>
      </c>
      <c r="H1808">
        <v>322.89999999999998</v>
      </c>
      <c r="I1808" t="s">
        <v>16</v>
      </c>
      <c r="J1808">
        <v>70.75</v>
      </c>
      <c r="K1808">
        <v>70.849999999999994</v>
      </c>
      <c r="L1808">
        <v>51.45</v>
      </c>
      <c r="M1808">
        <v>63.85</v>
      </c>
      <c r="N1808">
        <v>7823</v>
      </c>
      <c r="O1808">
        <v>317.14999999999998</v>
      </c>
      <c r="P1808">
        <f>VLOOKUP($A1808,Sheet2!$A:$E,2,0)</f>
        <v>7774.45</v>
      </c>
      <c r="Q1808">
        <f>VLOOKUP($A1808,Sheet2!$A:$E,3,0)</f>
        <v>7845.6</v>
      </c>
      <c r="R1808">
        <f>VLOOKUP($A1808,Sheet2!$A:$E,4,0)</f>
        <v>7754.05</v>
      </c>
      <c r="S1808">
        <f>VLOOKUP($A1808,Sheet2!$A:$E,5,0)</f>
        <v>7823</v>
      </c>
      <c r="T1808">
        <f t="shared" si="537"/>
        <v>325.25</v>
      </c>
      <c r="U1808">
        <f t="shared" si="538"/>
        <v>397.39999999999964</v>
      </c>
      <c r="V1808">
        <f t="shared" si="539"/>
        <v>54.150000000000546</v>
      </c>
      <c r="W1808">
        <f t="shared" si="540"/>
        <v>46.600000000000364</v>
      </c>
      <c r="X1808" s="5">
        <f t="shared" si="541"/>
        <v>470.85</v>
      </c>
      <c r="Y1808">
        <f t="shared" si="542"/>
        <v>470.85</v>
      </c>
      <c r="Z1808">
        <f t="shared" si="543"/>
        <v>347.60000000000036</v>
      </c>
      <c r="AA1808">
        <f t="shared" si="544"/>
        <v>386.75</v>
      </c>
      <c r="AB1808">
        <f>IF(Z1808/X1808&lt;'model parameter'!$B$2,'model parameter'!$B$2,IF(Y1808/X1808&gt;'model parameter'!$B$1,'model parameter'!$B$1,AA1808/X1808))</f>
        <v>0.82138685356270569</v>
      </c>
      <c r="AC1808">
        <f t="shared" si="554"/>
        <v>5458083.8163963705</v>
      </c>
      <c r="AD1808">
        <f t="shared" si="552"/>
        <v>31.335761034631453</v>
      </c>
      <c r="AF1808">
        <f t="shared" si="551"/>
        <v>0.73823935435913846</v>
      </c>
      <c r="AG1808">
        <f t="shared" si="545"/>
        <v>1</v>
      </c>
      <c r="AH1808" s="14">
        <f t="shared" si="546"/>
        <v>35384.57630112247</v>
      </c>
      <c r="AI1808">
        <f t="shared" si="547"/>
        <v>28937.934804728502</v>
      </c>
      <c r="AJ1808" s="14">
        <f t="shared" si="548"/>
        <v>-6446.6414963939678</v>
      </c>
      <c r="AK1808" s="14">
        <f t="shared" si="553"/>
        <v>331519.47294626769</v>
      </c>
      <c r="AL1808">
        <f t="shared" si="549"/>
        <v>0.81781210430405893</v>
      </c>
      <c r="AM1808">
        <f t="shared" si="555"/>
        <v>6.2544812841779187</v>
      </c>
      <c r="AN1808" s="15">
        <f t="shared" si="550"/>
        <v>0</v>
      </c>
    </row>
    <row r="1809" spans="1:40" x14ac:dyDescent="0.25">
      <c r="A1809" s="2">
        <v>42251</v>
      </c>
      <c r="B1809" s="2">
        <v>42271</v>
      </c>
      <c r="C1809" t="s">
        <v>15</v>
      </c>
      <c r="D1809">
        <v>8100</v>
      </c>
      <c r="E1809">
        <v>355</v>
      </c>
      <c r="F1809">
        <v>496.4</v>
      </c>
      <c r="G1809">
        <v>355</v>
      </c>
      <c r="H1809">
        <v>466.65</v>
      </c>
      <c r="I1809" t="s">
        <v>16</v>
      </c>
      <c r="J1809">
        <v>51.7</v>
      </c>
      <c r="K1809">
        <v>56</v>
      </c>
      <c r="L1809">
        <v>28.75</v>
      </c>
      <c r="M1809">
        <v>31.5</v>
      </c>
      <c r="N1809">
        <v>7655.05</v>
      </c>
      <c r="O1809">
        <v>317.14999999999998</v>
      </c>
      <c r="P1809">
        <f>VLOOKUP($A1809,Sheet2!$A:$E,2,0)</f>
        <v>7803.4</v>
      </c>
      <c r="Q1809">
        <f>VLOOKUP($A1809,Sheet2!$A:$E,3,0)</f>
        <v>7804.9</v>
      </c>
      <c r="R1809">
        <f>VLOOKUP($A1809,Sheet2!$A:$E,4,0)</f>
        <v>7626.85</v>
      </c>
      <c r="S1809">
        <f>VLOOKUP($A1809,Sheet2!$A:$E,5,0)</f>
        <v>7655.05</v>
      </c>
      <c r="T1809">
        <f t="shared" si="537"/>
        <v>355</v>
      </c>
      <c r="U1809">
        <f t="shared" si="538"/>
        <v>496.4</v>
      </c>
      <c r="V1809">
        <f t="shared" si="539"/>
        <v>28.75</v>
      </c>
      <c r="W1809">
        <f t="shared" si="540"/>
        <v>56</v>
      </c>
      <c r="X1809" s="5">
        <f t="shared" si="541"/>
        <v>406.7</v>
      </c>
      <c r="Y1809">
        <f t="shared" si="542"/>
        <v>525.15</v>
      </c>
      <c r="Z1809">
        <f t="shared" si="543"/>
        <v>406.7</v>
      </c>
      <c r="AA1809">
        <f t="shared" si="544"/>
        <v>498.15</v>
      </c>
      <c r="AB1809">
        <f>IF(Z1809/X1809&lt;'model parameter'!$B$2,'model parameter'!$B$2,IF(Y1809/X1809&gt;'model parameter'!$B$1,'model parameter'!$B$1,AA1809/X1809))</f>
        <v>1.1100000000000001</v>
      </c>
      <c r="AC1809">
        <f t="shared" si="554"/>
        <v>6058473.036199972</v>
      </c>
      <c r="AD1809">
        <f t="shared" si="552"/>
        <v>31.445761034631452</v>
      </c>
      <c r="AF1809">
        <f t="shared" si="551"/>
        <v>1</v>
      </c>
      <c r="AG1809">
        <f t="shared" si="545"/>
        <v>1.2912466191295795</v>
      </c>
      <c r="AH1809" s="14">
        <f t="shared" si="546"/>
        <v>30570.107512422448</v>
      </c>
      <c r="AI1809">
        <f t="shared" si="547"/>
        <v>33785.927963226102</v>
      </c>
      <c r="AJ1809" s="14">
        <f t="shared" si="548"/>
        <v>3215.8204508036542</v>
      </c>
      <c r="AK1809" s="14">
        <f t="shared" si="553"/>
        <v>334735.29339707136</v>
      </c>
      <c r="AL1809">
        <f t="shared" si="549"/>
        <v>1.1051949342833314</v>
      </c>
      <c r="AM1809">
        <f t="shared" si="555"/>
        <v>6.9124210318433406</v>
      </c>
      <c r="AN1809" s="15">
        <f t="shared" si="550"/>
        <v>0</v>
      </c>
    </row>
    <row r="1810" spans="1:40" x14ac:dyDescent="0.25">
      <c r="A1810" s="2">
        <v>42254</v>
      </c>
      <c r="B1810" s="2">
        <v>42271</v>
      </c>
      <c r="C1810" t="s">
        <v>15</v>
      </c>
      <c r="D1810">
        <v>8100</v>
      </c>
      <c r="E1810">
        <v>456.7</v>
      </c>
      <c r="F1810">
        <v>554.95000000000005</v>
      </c>
      <c r="G1810">
        <v>406.7</v>
      </c>
      <c r="H1810">
        <v>538.65</v>
      </c>
      <c r="I1810" t="s">
        <v>16</v>
      </c>
      <c r="J1810">
        <v>31.25</v>
      </c>
      <c r="K1810">
        <v>33.5</v>
      </c>
      <c r="L1810">
        <v>15</v>
      </c>
      <c r="M1810">
        <v>17.7</v>
      </c>
      <c r="N1810">
        <v>7558.8</v>
      </c>
      <c r="O1810">
        <v>317.14999999999998</v>
      </c>
      <c r="P1810">
        <f>VLOOKUP($A1810,Sheet2!$A:$E,2,0)</f>
        <v>7685.85</v>
      </c>
      <c r="Q1810">
        <f>VLOOKUP($A1810,Sheet2!$A:$E,3,0)</f>
        <v>7705.05</v>
      </c>
      <c r="R1810">
        <f>VLOOKUP($A1810,Sheet2!$A:$E,4,0)</f>
        <v>7545.9</v>
      </c>
      <c r="S1810">
        <f>VLOOKUP($A1810,Sheet2!$A:$E,5,0)</f>
        <v>7558.8</v>
      </c>
      <c r="T1810">
        <f t="shared" si="537"/>
        <v>428.44999999999982</v>
      </c>
      <c r="U1810">
        <f t="shared" si="538"/>
        <v>554.95000000000005</v>
      </c>
      <c r="V1810">
        <f t="shared" si="539"/>
        <v>15</v>
      </c>
      <c r="W1810">
        <f t="shared" si="540"/>
        <v>11.75</v>
      </c>
      <c r="X1810" s="5">
        <f t="shared" si="541"/>
        <v>487.95</v>
      </c>
      <c r="Y1810">
        <f t="shared" si="542"/>
        <v>569.95000000000005</v>
      </c>
      <c r="Z1810">
        <f t="shared" si="543"/>
        <v>418.45</v>
      </c>
      <c r="AA1810">
        <f t="shared" si="544"/>
        <v>556.35</v>
      </c>
      <c r="AB1810">
        <f>IF(Z1810/X1810&lt;'model parameter'!$B$2,'model parameter'!$B$2,IF(Y1810/X1810&gt;'model parameter'!$B$1,'model parameter'!$B$1,AA1810/X1810))</f>
        <v>1.1100000000000001</v>
      </c>
      <c r="AC1810">
        <f t="shared" si="554"/>
        <v>6724905.0701819696</v>
      </c>
      <c r="AD1810">
        <f t="shared" si="552"/>
        <v>31.555761034631452</v>
      </c>
      <c r="AF1810">
        <f t="shared" si="551"/>
        <v>0.85756737370632241</v>
      </c>
      <c r="AG1810">
        <f t="shared" si="545"/>
        <v>1.1680500051234759</v>
      </c>
      <c r="AH1810" s="14">
        <f t="shared" si="546"/>
        <v>36667.934310269324</v>
      </c>
      <c r="AI1810">
        <f t="shared" si="547"/>
        <v>40545.066321505219</v>
      </c>
      <c r="AJ1810" s="14">
        <f t="shared" si="548"/>
        <v>3877.1320112358953</v>
      </c>
      <c r="AK1810" s="14">
        <f t="shared" si="553"/>
        <v>338612.42540830723</v>
      </c>
      <c r="AL1810">
        <f t="shared" si="549"/>
        <v>1.1057363084167535</v>
      </c>
      <c r="AM1810">
        <f t="shared" si="555"/>
        <v>7.6433149139727821</v>
      </c>
      <c r="AN1810" s="15">
        <f t="shared" si="550"/>
        <v>1</v>
      </c>
    </row>
    <row r="1811" spans="1:40" s="9" customFormat="1" x14ac:dyDescent="0.25">
      <c r="A1811" s="7">
        <v>42255</v>
      </c>
      <c r="B1811" s="7">
        <v>42271</v>
      </c>
      <c r="C1811" t="s">
        <v>15</v>
      </c>
      <c r="D1811">
        <v>8100</v>
      </c>
      <c r="E1811">
        <v>546.1</v>
      </c>
      <c r="F1811">
        <v>559.20000000000005</v>
      </c>
      <c r="G1811">
        <v>377.05</v>
      </c>
      <c r="H1811">
        <v>408.1</v>
      </c>
      <c r="I1811" t="s">
        <v>16</v>
      </c>
      <c r="J1811">
        <v>18.600000000000001</v>
      </c>
      <c r="K1811">
        <v>31.75</v>
      </c>
      <c r="L1811">
        <v>15.4</v>
      </c>
      <c r="M1811">
        <v>27.2</v>
      </c>
      <c r="N1811">
        <v>7688.25</v>
      </c>
      <c r="O1811">
        <v>317.14999999999998</v>
      </c>
      <c r="P1811">
        <f>VLOOKUP($A1811,Sheet2!$A:$E,2,0)</f>
        <v>7587.7</v>
      </c>
      <c r="Q1811">
        <f>VLOOKUP($A1811,Sheet2!$A:$E,3,0)</f>
        <v>7720.9</v>
      </c>
      <c r="R1811">
        <f>VLOOKUP($A1811,Sheet2!$A:$E,4,0)</f>
        <v>7539.5</v>
      </c>
      <c r="S1811">
        <f>VLOOKUP($A1811,Sheet2!$A:$E,5,0)</f>
        <v>7688.25</v>
      </c>
      <c r="T1811">
        <f t="shared" si="537"/>
        <v>410.85000000000036</v>
      </c>
      <c r="U1811">
        <f t="shared" si="538"/>
        <v>559.20000000000005</v>
      </c>
      <c r="V1811">
        <f t="shared" si="539"/>
        <v>15.4</v>
      </c>
      <c r="W1811">
        <f t="shared" si="540"/>
        <v>-2.0500000000001819</v>
      </c>
      <c r="X1811" s="8">
        <f t="shared" si="541"/>
        <v>564.70000000000005</v>
      </c>
      <c r="Y1811" s="9">
        <f t="shared" si="542"/>
        <v>574.6</v>
      </c>
      <c r="Z1811" s="9">
        <f t="shared" si="543"/>
        <v>374.99999999999983</v>
      </c>
      <c r="AA1811" s="9">
        <f t="shared" si="544"/>
        <v>435.3</v>
      </c>
      <c r="AB1811">
        <f>IF(Z1811/X1811&lt;'model parameter'!$B$2,'model parameter'!$B$2,IF(Y1811/X1811&gt;'model parameter'!$B$1,'model parameter'!$B$1,AA1811/X1811))</f>
        <v>0.77085177970603858</v>
      </c>
      <c r="AC1811" s="9">
        <f t="shared" si="554"/>
        <v>5183905.0417039338</v>
      </c>
      <c r="AD1811">
        <f t="shared" si="552"/>
        <v>31.326612814337491</v>
      </c>
      <c r="AE1811" s="9">
        <f>WEEKDAY(A1811)</f>
        <v>3</v>
      </c>
      <c r="AF1811">
        <f t="shared" si="551"/>
        <v>0.66406941738976411</v>
      </c>
      <c r="AG1811">
        <f t="shared" si="545"/>
        <v>1.0175314326190898</v>
      </c>
      <c r="AH1811" s="14">
        <f t="shared" si="546"/>
        <v>42428.035316235444</v>
      </c>
      <c r="AI1811">
        <f t="shared" si="547"/>
        <v>32576.534026288598</v>
      </c>
      <c r="AJ1811" s="14">
        <f t="shared" si="548"/>
        <v>-9851.5012899468456</v>
      </c>
      <c r="AK1811" s="14">
        <f t="shared" si="553"/>
        <v>328760.92411836039</v>
      </c>
      <c r="AL1811">
        <f t="shared" si="549"/>
        <v>0.76780679999629664</v>
      </c>
      <c r="AM1811" s="9">
        <f t="shared" si="555"/>
        <v>5.8685891654614109</v>
      </c>
      <c r="AN1811" s="15">
        <f t="shared" si="550"/>
        <v>0</v>
      </c>
    </row>
    <row r="1812" spans="1:40" x14ac:dyDescent="0.25">
      <c r="A1812" s="2">
        <v>42256</v>
      </c>
      <c r="B1812" s="2">
        <v>42271</v>
      </c>
      <c r="C1812" t="s">
        <v>15</v>
      </c>
      <c r="D1812">
        <v>8100</v>
      </c>
      <c r="E1812">
        <v>315.95</v>
      </c>
      <c r="F1812">
        <v>353.75</v>
      </c>
      <c r="G1812">
        <v>290.05</v>
      </c>
      <c r="H1812">
        <v>319.85000000000002</v>
      </c>
      <c r="I1812" t="s">
        <v>16</v>
      </c>
      <c r="J1812">
        <v>39.6</v>
      </c>
      <c r="K1812">
        <v>54.5</v>
      </c>
      <c r="L1812">
        <v>37</v>
      </c>
      <c r="M1812">
        <v>45.8</v>
      </c>
      <c r="N1812">
        <v>7818.6</v>
      </c>
      <c r="O1812">
        <v>317.14999999999998</v>
      </c>
      <c r="P1812">
        <f>VLOOKUP($A1812,Sheet2!$A:$E,2,0)</f>
        <v>7805.85</v>
      </c>
      <c r="Q1812">
        <f>VLOOKUP($A1812,Sheet2!$A:$E,3,0)</f>
        <v>7846.05</v>
      </c>
      <c r="R1812">
        <f>VLOOKUP($A1812,Sheet2!$A:$E,4,0)</f>
        <v>7764.55</v>
      </c>
      <c r="S1812">
        <f>VLOOKUP($A1812,Sheet2!$A:$E,5,0)</f>
        <v>7818.6</v>
      </c>
      <c r="T1812">
        <f t="shared" si="537"/>
        <v>308.44999999999982</v>
      </c>
      <c r="U1812">
        <f t="shared" si="538"/>
        <v>353.75</v>
      </c>
      <c r="V1812">
        <f t="shared" si="539"/>
        <v>37</v>
      </c>
      <c r="W1812">
        <f t="shared" si="540"/>
        <v>36.100000000000364</v>
      </c>
      <c r="X1812" s="5">
        <f t="shared" si="541"/>
        <v>355.55</v>
      </c>
      <c r="Y1812">
        <f t="shared" si="542"/>
        <v>390.75</v>
      </c>
      <c r="Z1812">
        <f t="shared" si="543"/>
        <v>326.15000000000038</v>
      </c>
      <c r="AA1812">
        <f t="shared" si="544"/>
        <v>365.65000000000003</v>
      </c>
      <c r="AB1812">
        <f>IF(Z1812/X1812&lt;'model parameter'!$B$2,'model parameter'!$B$2,IF(Y1812/X1812&gt;'model parameter'!$B$1,'model parameter'!$B$1,AA1812/X1812))</f>
        <v>1.0284066938545915</v>
      </c>
      <c r="AC1812">
        <f t="shared" si="554"/>
        <v>5331162.6451948909</v>
      </c>
      <c r="AD1812">
        <f t="shared" si="552"/>
        <v>31.355019508192083</v>
      </c>
      <c r="AF1812">
        <f t="shared" si="551"/>
        <v>0.91731120798762589</v>
      </c>
      <c r="AG1812">
        <f t="shared" si="545"/>
        <v>1.0990015468991703</v>
      </c>
      <c r="AH1812" s="14">
        <f t="shared" si="546"/>
        <v>26731.291011377922</v>
      </c>
      <c r="AI1812">
        <f t="shared" si="547"/>
        <v>27356.586842320303</v>
      </c>
      <c r="AJ1812" s="14">
        <f t="shared" si="548"/>
        <v>625.29583094238114</v>
      </c>
      <c r="AK1812" s="14">
        <f t="shared" si="553"/>
        <v>329386.21994930279</v>
      </c>
      <c r="AL1812">
        <f t="shared" si="549"/>
        <v>1.0233919054143785</v>
      </c>
      <c r="AM1812">
        <f t="shared" si="555"/>
        <v>6.005866648135731</v>
      </c>
      <c r="AN1812" s="15">
        <f t="shared" si="550"/>
        <v>0</v>
      </c>
    </row>
    <row r="1813" spans="1:40" x14ac:dyDescent="0.25">
      <c r="A1813" s="2">
        <v>42257</v>
      </c>
      <c r="B1813" s="2">
        <v>42271</v>
      </c>
      <c r="C1813" t="s">
        <v>15</v>
      </c>
      <c r="D1813">
        <v>8100</v>
      </c>
      <c r="E1813">
        <v>402.75</v>
      </c>
      <c r="F1813">
        <v>434.75</v>
      </c>
      <c r="G1813">
        <v>313.05</v>
      </c>
      <c r="H1813">
        <v>330.4</v>
      </c>
      <c r="I1813" t="s">
        <v>16</v>
      </c>
      <c r="J1813">
        <v>31.3</v>
      </c>
      <c r="K1813">
        <v>51</v>
      </c>
      <c r="L1813">
        <v>25.9</v>
      </c>
      <c r="M1813">
        <v>42.7</v>
      </c>
      <c r="N1813">
        <v>7788.1</v>
      </c>
      <c r="O1813">
        <v>317.14999999999998</v>
      </c>
      <c r="P1813">
        <f>VLOOKUP($A1813,Sheet2!$A:$E,2,0)</f>
        <v>7729.05</v>
      </c>
      <c r="Q1813">
        <f>VLOOKUP($A1813,Sheet2!$A:$E,3,0)</f>
        <v>7819.85</v>
      </c>
      <c r="R1813">
        <f>VLOOKUP($A1813,Sheet2!$A:$E,4,0)</f>
        <v>7678.5</v>
      </c>
      <c r="S1813">
        <f>VLOOKUP($A1813,Sheet2!$A:$E,5,0)</f>
        <v>7788.1</v>
      </c>
      <c r="T1813">
        <f t="shared" si="537"/>
        <v>331.14999999999964</v>
      </c>
      <c r="U1813">
        <f t="shared" si="538"/>
        <v>434.75</v>
      </c>
      <c r="V1813">
        <f t="shared" si="539"/>
        <v>25.9</v>
      </c>
      <c r="W1813">
        <f t="shared" si="540"/>
        <v>32.900000000000546</v>
      </c>
      <c r="X1813" s="5">
        <f t="shared" si="541"/>
        <v>434.05</v>
      </c>
      <c r="Y1813">
        <f t="shared" si="542"/>
        <v>460.65</v>
      </c>
      <c r="Z1813">
        <f t="shared" si="543"/>
        <v>345.95000000000056</v>
      </c>
      <c r="AA1813">
        <f t="shared" si="544"/>
        <v>373.09999999999997</v>
      </c>
      <c r="AB1813">
        <f>IF(Z1813/X1813&lt;'model parameter'!$B$2,'model parameter'!$B$2,IF(Y1813/X1813&gt;'model parameter'!$B$1,'model parameter'!$B$1,AA1813/X1813))</f>
        <v>0.85957838958645305</v>
      </c>
      <c r="AC1813">
        <f t="shared" si="554"/>
        <v>4582552.20118008</v>
      </c>
      <c r="AD1813">
        <f t="shared" si="552"/>
        <v>31.214597897778535</v>
      </c>
      <c r="AF1813">
        <f t="shared" si="551"/>
        <v>0.79702799216680231</v>
      </c>
      <c r="AG1813">
        <f t="shared" si="545"/>
        <v>1.0612832622969703</v>
      </c>
      <c r="AH1813" s="14">
        <f t="shared" si="546"/>
        <v>32622.729825297673</v>
      </c>
      <c r="AI1813">
        <f t="shared" si="547"/>
        <v>27914.930080232196</v>
      </c>
      <c r="AJ1813" s="14">
        <f t="shared" si="548"/>
        <v>-4707.7997450654766</v>
      </c>
      <c r="AK1813" s="14">
        <f t="shared" si="553"/>
        <v>324678.42020423734</v>
      </c>
      <c r="AL1813">
        <f t="shared" si="549"/>
        <v>0.85568958299085196</v>
      </c>
      <c r="AM1813">
        <f t="shared" si="555"/>
        <v>5.1391575276419292</v>
      </c>
      <c r="AN1813" s="15">
        <f t="shared" si="550"/>
        <v>0</v>
      </c>
    </row>
    <row r="1814" spans="1:40" x14ac:dyDescent="0.25">
      <c r="A1814" s="2">
        <v>42258</v>
      </c>
      <c r="B1814" s="2">
        <v>42271</v>
      </c>
      <c r="C1814" t="s">
        <v>15</v>
      </c>
      <c r="D1814">
        <v>8100</v>
      </c>
      <c r="E1814">
        <v>302.5</v>
      </c>
      <c r="F1814">
        <v>382.15</v>
      </c>
      <c r="G1814">
        <v>279</v>
      </c>
      <c r="H1814">
        <v>348.5</v>
      </c>
      <c r="I1814" t="s">
        <v>16</v>
      </c>
      <c r="J1814">
        <v>52.1</v>
      </c>
      <c r="K1814">
        <v>57.3</v>
      </c>
      <c r="L1814">
        <v>31.4</v>
      </c>
      <c r="M1814">
        <v>36.700000000000003</v>
      </c>
      <c r="N1814">
        <v>7789.3</v>
      </c>
      <c r="O1814">
        <v>317.14999999999998</v>
      </c>
      <c r="P1814">
        <f>VLOOKUP($A1814,Sheet2!$A:$E,2,0)</f>
        <v>7833.8</v>
      </c>
      <c r="Q1814">
        <f>VLOOKUP($A1814,Sheet2!$A:$E,3,0)</f>
        <v>7864.85</v>
      </c>
      <c r="R1814">
        <f>VLOOKUP($A1814,Sheet2!$A:$E,4,0)</f>
        <v>7759.9</v>
      </c>
      <c r="S1814">
        <f>VLOOKUP($A1814,Sheet2!$A:$E,5,0)</f>
        <v>7789.3</v>
      </c>
      <c r="T1814">
        <f t="shared" si="537"/>
        <v>292.44999999999982</v>
      </c>
      <c r="U1814">
        <f t="shared" si="538"/>
        <v>371.5</v>
      </c>
      <c r="V1814">
        <f t="shared" si="539"/>
        <v>42.049999999999272</v>
      </c>
      <c r="W1814">
        <f t="shared" si="540"/>
        <v>43.850000000000364</v>
      </c>
      <c r="X1814" s="5">
        <f t="shared" si="541"/>
        <v>354.6</v>
      </c>
      <c r="Y1814">
        <f t="shared" si="542"/>
        <v>424.19999999999925</v>
      </c>
      <c r="Z1814">
        <f t="shared" si="543"/>
        <v>322.85000000000036</v>
      </c>
      <c r="AA1814">
        <f t="shared" si="544"/>
        <v>385.2</v>
      </c>
      <c r="AB1814">
        <f>IF(Z1814/X1814&lt;'model parameter'!$B$2,'model parameter'!$B$2,IF(Y1814/X1814&gt;'model parameter'!$B$1,'model parameter'!$B$1,AA1814/X1814))</f>
        <v>1.1100000000000001</v>
      </c>
      <c r="AC1814">
        <f t="shared" si="554"/>
        <v>5086632.9433098892</v>
      </c>
      <c r="AD1814">
        <f t="shared" si="552"/>
        <v>31.324597897778535</v>
      </c>
      <c r="AF1814">
        <f t="shared" si="551"/>
        <v>0.91046249294980353</v>
      </c>
      <c r="AG1814">
        <f t="shared" si="545"/>
        <v>1.1962774957698794</v>
      </c>
      <c r="AH1814" s="14">
        <f t="shared" si="546"/>
        <v>26659.9933442031</v>
      </c>
      <c r="AI1814">
        <f t="shared" si="547"/>
        <v>29451.760474409573</v>
      </c>
      <c r="AJ1814" s="14">
        <f t="shared" si="548"/>
        <v>2791.7671302064737</v>
      </c>
      <c r="AK1814" s="14">
        <f t="shared" si="553"/>
        <v>327470.18733444379</v>
      </c>
      <c r="AL1814">
        <f t="shared" si="549"/>
        <v>1.1047174728876483</v>
      </c>
      <c r="AM1814">
        <f t="shared" si="555"/>
        <v>5.6773171167081271</v>
      </c>
      <c r="AN1814" s="15">
        <f t="shared" si="550"/>
        <v>0</v>
      </c>
    </row>
    <row r="1815" spans="1:40" x14ac:dyDescent="0.25">
      <c r="A1815" s="2">
        <v>42261</v>
      </c>
      <c r="B1815" s="2">
        <v>42271</v>
      </c>
      <c r="C1815" t="s">
        <v>15</v>
      </c>
      <c r="D1815">
        <v>8100</v>
      </c>
      <c r="E1815">
        <v>342</v>
      </c>
      <c r="F1815">
        <v>360</v>
      </c>
      <c r="G1815">
        <v>260</v>
      </c>
      <c r="H1815">
        <v>268.3</v>
      </c>
      <c r="I1815" t="s">
        <v>16</v>
      </c>
      <c r="J1815">
        <v>36.5</v>
      </c>
      <c r="K1815">
        <v>47.3</v>
      </c>
      <c r="L1815">
        <v>27.25</v>
      </c>
      <c r="M1815">
        <v>44.65</v>
      </c>
      <c r="N1815">
        <v>7872.25</v>
      </c>
      <c r="O1815">
        <v>317.14999999999998</v>
      </c>
      <c r="P1815">
        <f>VLOOKUP($A1815,Sheet2!$A:$E,2,0)</f>
        <v>7811.1</v>
      </c>
      <c r="Q1815">
        <f>VLOOKUP($A1815,Sheet2!$A:$E,3,0)</f>
        <v>7879.95</v>
      </c>
      <c r="R1815">
        <f>VLOOKUP($A1815,Sheet2!$A:$E,4,0)</f>
        <v>7761.85</v>
      </c>
      <c r="S1815">
        <f>VLOOKUP($A1815,Sheet2!$A:$E,5,0)</f>
        <v>7872.25</v>
      </c>
      <c r="T1815">
        <f t="shared" si="537"/>
        <v>267.35000000000036</v>
      </c>
      <c r="U1815">
        <f t="shared" si="538"/>
        <v>360</v>
      </c>
      <c r="V1815">
        <f t="shared" si="539"/>
        <v>27.25</v>
      </c>
      <c r="W1815">
        <f t="shared" si="540"/>
        <v>39.949999999999818</v>
      </c>
      <c r="X1815" s="5">
        <f t="shared" si="541"/>
        <v>378.5</v>
      </c>
      <c r="Y1815">
        <f t="shared" si="542"/>
        <v>387.25</v>
      </c>
      <c r="Z1815">
        <f t="shared" si="543"/>
        <v>299.94999999999982</v>
      </c>
      <c r="AA1815">
        <f t="shared" si="544"/>
        <v>312.95</v>
      </c>
      <c r="AB1815">
        <f>IF(Z1815/X1815&lt;'model parameter'!$B$2,'model parameter'!$B$2,IF(Y1815/X1815&gt;'model parameter'!$B$1,'model parameter'!$B$1,AA1815/X1815))</f>
        <v>0.8268163804491413</v>
      </c>
      <c r="AC1815">
        <f t="shared" si="554"/>
        <v>4205711.4388608448</v>
      </c>
      <c r="AD1815">
        <f t="shared" si="552"/>
        <v>31.151414278227676</v>
      </c>
      <c r="AF1815">
        <f t="shared" si="551"/>
        <v>0.79247027741083176</v>
      </c>
      <c r="AG1815">
        <f t="shared" si="545"/>
        <v>1.0231175693527081</v>
      </c>
      <c r="AH1815" s="14">
        <f t="shared" si="546"/>
        <v>28453.69254996975</v>
      </c>
      <c r="AI1815">
        <f t="shared" si="547"/>
        <v>23406.964206352899</v>
      </c>
      <c r="AJ1815" s="14">
        <f t="shared" si="548"/>
        <v>-5046.7283436168509</v>
      </c>
      <c r="AK1815" s="14">
        <f t="shared" si="553"/>
        <v>322423.45899082697</v>
      </c>
      <c r="AL1815">
        <f t="shared" si="549"/>
        <v>0.82263362357086356</v>
      </c>
      <c r="AM1815">
        <f t="shared" si="555"/>
        <v>4.6703519518784935</v>
      </c>
      <c r="AN1815" s="15">
        <f t="shared" si="550"/>
        <v>0</v>
      </c>
    </row>
    <row r="1816" spans="1:40" x14ac:dyDescent="0.25">
      <c r="A1816" s="2">
        <v>42262</v>
      </c>
      <c r="B1816" s="2">
        <v>42271</v>
      </c>
      <c r="C1816" t="s">
        <v>15</v>
      </c>
      <c r="D1816">
        <v>8100</v>
      </c>
      <c r="E1816">
        <v>285.05</v>
      </c>
      <c r="F1816">
        <v>326</v>
      </c>
      <c r="G1816">
        <v>259</v>
      </c>
      <c r="H1816">
        <v>304.85000000000002</v>
      </c>
      <c r="I1816" t="s">
        <v>16</v>
      </c>
      <c r="J1816">
        <v>42.9</v>
      </c>
      <c r="K1816">
        <v>47.5</v>
      </c>
      <c r="L1816">
        <v>27.25</v>
      </c>
      <c r="M1816">
        <v>29.65</v>
      </c>
      <c r="N1816">
        <v>7829.1</v>
      </c>
      <c r="O1816">
        <v>317.14999999999998</v>
      </c>
      <c r="P1816">
        <f>VLOOKUP($A1816,Sheet2!$A:$E,2,0)</f>
        <v>7867.35</v>
      </c>
      <c r="Q1816">
        <f>VLOOKUP($A1816,Sheet2!$A:$E,3,0)</f>
        <v>7880</v>
      </c>
      <c r="R1816">
        <f>VLOOKUP($A1816,Sheet2!$A:$E,4,0)</f>
        <v>7799.75</v>
      </c>
      <c r="S1816">
        <f>VLOOKUP($A1816,Sheet2!$A:$E,5,0)</f>
        <v>7829.1</v>
      </c>
      <c r="T1816">
        <f t="shared" si="537"/>
        <v>267.5</v>
      </c>
      <c r="U1816">
        <f t="shared" si="538"/>
        <v>326</v>
      </c>
      <c r="V1816">
        <f t="shared" si="539"/>
        <v>27.25</v>
      </c>
      <c r="W1816">
        <f t="shared" si="540"/>
        <v>39</v>
      </c>
      <c r="X1816" s="5">
        <f t="shared" si="541"/>
        <v>327.95</v>
      </c>
      <c r="Y1816">
        <f t="shared" si="542"/>
        <v>353.25</v>
      </c>
      <c r="Z1816">
        <f t="shared" si="543"/>
        <v>298</v>
      </c>
      <c r="AA1816">
        <f t="shared" si="544"/>
        <v>334.5</v>
      </c>
      <c r="AB1816">
        <f>IF(Z1816/X1816&lt;'model parameter'!$B$2,'model parameter'!$B$2,IF(Y1816/X1816&gt;'model parameter'!$B$1,'model parameter'!$B$1,AA1816/X1816))</f>
        <v>1.019972556792194</v>
      </c>
      <c r="AC1816">
        <f t="shared" si="554"/>
        <v>4289710.2494250732</v>
      </c>
      <c r="AD1816">
        <f t="shared" si="552"/>
        <v>31.17138683501987</v>
      </c>
      <c r="AF1816">
        <f t="shared" si="551"/>
        <v>0.90867510291202935</v>
      </c>
      <c r="AG1816">
        <f t="shared" si="545"/>
        <v>1.077145906388169</v>
      </c>
      <c r="AH1816" s="14">
        <f t="shared" si="546"/>
        <v>24659.906154509325</v>
      </c>
      <c r="AI1816">
        <f t="shared" si="547"/>
        <v>25022.037599239</v>
      </c>
      <c r="AJ1816" s="14">
        <f t="shared" si="548"/>
        <v>362.13144472967542</v>
      </c>
      <c r="AK1816" s="14">
        <f t="shared" si="553"/>
        <v>322785.59043555666</v>
      </c>
      <c r="AL1816">
        <f t="shared" si="549"/>
        <v>1.0146850293127923</v>
      </c>
      <c r="AM1816">
        <f t="shared" si="555"/>
        <v>4.7389362071928858</v>
      </c>
      <c r="AN1816" s="15">
        <f t="shared" si="550"/>
        <v>0</v>
      </c>
    </row>
    <row r="1817" spans="1:40" x14ac:dyDescent="0.25">
      <c r="A1817" s="2">
        <v>42263</v>
      </c>
      <c r="B1817" s="2">
        <v>42271</v>
      </c>
      <c r="C1817" t="s">
        <v>15</v>
      </c>
      <c r="D1817">
        <v>8100</v>
      </c>
      <c r="E1817">
        <v>265</v>
      </c>
      <c r="F1817">
        <v>275.45</v>
      </c>
      <c r="G1817">
        <v>221.05</v>
      </c>
      <c r="H1817">
        <v>241.7</v>
      </c>
      <c r="I1817" t="s">
        <v>16</v>
      </c>
      <c r="J1817">
        <v>35</v>
      </c>
      <c r="K1817">
        <v>41.95</v>
      </c>
      <c r="L1817">
        <v>29.8</v>
      </c>
      <c r="M1817">
        <v>38.450000000000003</v>
      </c>
      <c r="N1817">
        <v>7899.15</v>
      </c>
      <c r="O1817">
        <v>317.14999999999998</v>
      </c>
      <c r="P1817">
        <f>VLOOKUP($A1817,Sheet2!$A:$E,2,0)</f>
        <v>7886.85</v>
      </c>
      <c r="Q1817">
        <f>VLOOKUP($A1817,Sheet2!$A:$E,3,0)</f>
        <v>7913.9</v>
      </c>
      <c r="R1817">
        <f>VLOOKUP($A1817,Sheet2!$A:$E,4,0)</f>
        <v>7853.3</v>
      </c>
      <c r="S1817">
        <f>VLOOKUP($A1817,Sheet2!$A:$E,5,0)</f>
        <v>7899.15</v>
      </c>
      <c r="T1817">
        <f t="shared" si="537"/>
        <v>228.05000000000018</v>
      </c>
      <c r="U1817">
        <f t="shared" si="538"/>
        <v>275.45</v>
      </c>
      <c r="V1817">
        <f t="shared" si="539"/>
        <v>29.8</v>
      </c>
      <c r="W1817">
        <f t="shared" si="540"/>
        <v>34.949999999999818</v>
      </c>
      <c r="X1817" s="5">
        <f t="shared" si="541"/>
        <v>300</v>
      </c>
      <c r="Y1817">
        <f t="shared" si="542"/>
        <v>305.25</v>
      </c>
      <c r="Z1817">
        <f t="shared" si="543"/>
        <v>255.99999999999983</v>
      </c>
      <c r="AA1817">
        <f t="shared" si="544"/>
        <v>280.14999999999998</v>
      </c>
      <c r="AB1817">
        <f>IF(Z1817/X1817&lt;'model parameter'!$B$2,'model parameter'!$B$2,IF(Y1817/X1817&gt;'model parameter'!$B$1,'model parameter'!$B$1,AA1817/X1817))</f>
        <v>0.93383333333333329</v>
      </c>
      <c r="AC1817">
        <f t="shared" si="554"/>
        <v>4005874.4212547806</v>
      </c>
      <c r="AD1817">
        <f t="shared" si="552"/>
        <v>31.105220168353203</v>
      </c>
      <c r="AF1817">
        <f t="shared" si="551"/>
        <v>0.85333333333333272</v>
      </c>
      <c r="AG1817">
        <f t="shared" si="545"/>
        <v>1.0175000000000001</v>
      </c>
      <c r="AH1817" s="14">
        <f t="shared" si="546"/>
        <v>22562.253736049999</v>
      </c>
      <c r="AI1817">
        <f t="shared" si="547"/>
        <v>20948.7550515193</v>
      </c>
      <c r="AJ1817" s="14">
        <f t="shared" si="548"/>
        <v>-1613.4986845306994</v>
      </c>
      <c r="AK1817" s="14">
        <f t="shared" si="553"/>
        <v>321172.09175102599</v>
      </c>
      <c r="AL1817">
        <f t="shared" si="549"/>
        <v>0.92848681238112973</v>
      </c>
      <c r="AM1817">
        <f t="shared" si="555"/>
        <v>4.4000397730940435</v>
      </c>
      <c r="AN1817" s="15">
        <f t="shared" si="550"/>
        <v>0</v>
      </c>
    </row>
    <row r="1818" spans="1:40" x14ac:dyDescent="0.25">
      <c r="A1818" s="2">
        <v>42265</v>
      </c>
      <c r="B1818" s="2">
        <v>42271</v>
      </c>
      <c r="C1818" t="s">
        <v>15</v>
      </c>
      <c r="D1818">
        <v>8100</v>
      </c>
      <c r="E1818">
        <v>185.1</v>
      </c>
      <c r="F1818">
        <v>209.8</v>
      </c>
      <c r="G1818">
        <v>97</v>
      </c>
      <c r="H1818">
        <v>143.69999999999999</v>
      </c>
      <c r="I1818" t="s">
        <v>16</v>
      </c>
      <c r="J1818">
        <v>44.35</v>
      </c>
      <c r="K1818">
        <v>56.2</v>
      </c>
      <c r="L1818">
        <v>23</v>
      </c>
      <c r="M1818">
        <v>27.2</v>
      </c>
      <c r="N1818">
        <v>7981.9</v>
      </c>
      <c r="O1818">
        <v>317.14999999999998</v>
      </c>
      <c r="P1818">
        <f>VLOOKUP($A1818,Sheet2!$A:$E,2,0)</f>
        <v>7967.45</v>
      </c>
      <c r="Q1818">
        <f>VLOOKUP($A1818,Sheet2!$A:$E,3,0)</f>
        <v>8055</v>
      </c>
      <c r="R1818">
        <f>VLOOKUP($A1818,Sheet2!$A:$E,4,0)</f>
        <v>7955.85</v>
      </c>
      <c r="S1818">
        <f>VLOOKUP($A1818,Sheet2!$A:$E,5,0)</f>
        <v>7981.9</v>
      </c>
      <c r="T1818">
        <f t="shared" si="537"/>
        <v>101.19999999999982</v>
      </c>
      <c r="U1818">
        <f t="shared" si="538"/>
        <v>167.14999999999964</v>
      </c>
      <c r="V1818">
        <f t="shared" si="539"/>
        <v>65.650000000000546</v>
      </c>
      <c r="W1818">
        <f t="shared" si="540"/>
        <v>52</v>
      </c>
      <c r="X1818" s="5">
        <f t="shared" si="541"/>
        <v>229.45</v>
      </c>
      <c r="Y1818">
        <f t="shared" si="542"/>
        <v>275.45000000000056</v>
      </c>
      <c r="Z1818">
        <f t="shared" si="543"/>
        <v>149</v>
      </c>
      <c r="AA1818">
        <f t="shared" si="544"/>
        <v>170.89999999999998</v>
      </c>
      <c r="AB1818">
        <f>IF(Z1818/X1818&lt;'model parameter'!$B$2,'model parameter'!$B$2,IF(Y1818/X1818&gt;'model parameter'!$B$1,'model parameter'!$B$1,AA1818/X1818))</f>
        <v>1.1100000000000001</v>
      </c>
      <c r="AC1818">
        <f t="shared" si="554"/>
        <v>4446520.6075928072</v>
      </c>
      <c r="AD1818">
        <f t="shared" si="552"/>
        <v>31.215220168353202</v>
      </c>
      <c r="AF1818">
        <f t="shared" si="551"/>
        <v>0.64937894966223586</v>
      </c>
      <c r="AG1818">
        <f t="shared" si="545"/>
        <v>1.2004794072782765</v>
      </c>
      <c r="AH1818" s="14">
        <f t="shared" si="546"/>
        <v>17267.463821119574</v>
      </c>
      <c r="AI1818">
        <f t="shared" si="547"/>
        <v>19040.607667780248</v>
      </c>
      <c r="AJ1818" s="14">
        <f t="shared" si="548"/>
        <v>1773.1438466606742</v>
      </c>
      <c r="AK1818" s="14">
        <f t="shared" si="553"/>
        <v>322945.23559768667</v>
      </c>
      <c r="AL1818">
        <f t="shared" si="549"/>
        <v>1.1026869877956234</v>
      </c>
      <c r="AM1818">
        <f t="shared" si="555"/>
        <v>4.8518666035740088</v>
      </c>
      <c r="AN1818" s="15">
        <f t="shared" si="550"/>
        <v>1</v>
      </c>
    </row>
    <row r="1819" spans="1:40" x14ac:dyDescent="0.25">
      <c r="A1819" s="2">
        <v>42268</v>
      </c>
      <c r="B1819" s="2">
        <v>42271</v>
      </c>
      <c r="C1819" t="s">
        <v>15</v>
      </c>
      <c r="D1819">
        <v>8100</v>
      </c>
      <c r="E1819">
        <v>190.3</v>
      </c>
      <c r="F1819">
        <v>204.25</v>
      </c>
      <c r="G1819">
        <v>127.65</v>
      </c>
      <c r="H1819">
        <v>135.5</v>
      </c>
      <c r="I1819" t="s">
        <v>16</v>
      </c>
      <c r="J1819">
        <v>13.95</v>
      </c>
      <c r="K1819">
        <v>18.8</v>
      </c>
      <c r="L1819">
        <v>9.85</v>
      </c>
      <c r="M1819">
        <v>16.100000000000001</v>
      </c>
      <c r="N1819">
        <v>7977.1</v>
      </c>
      <c r="O1819">
        <v>317.14999999999998</v>
      </c>
      <c r="P1819">
        <f>VLOOKUP($A1819,Sheet2!$A:$E,2,0)</f>
        <v>7911.5</v>
      </c>
      <c r="Q1819">
        <f>VLOOKUP($A1819,Sheet2!$A:$E,3,0)</f>
        <v>7987.9</v>
      </c>
      <c r="R1819">
        <f>VLOOKUP($A1819,Sheet2!$A:$E,4,0)</f>
        <v>7908.35</v>
      </c>
      <c r="S1819">
        <f>VLOOKUP($A1819,Sheet2!$A:$E,5,0)</f>
        <v>7977.1</v>
      </c>
      <c r="T1819">
        <f t="shared" si="537"/>
        <v>130.90000000000055</v>
      </c>
      <c r="U1819">
        <f t="shared" si="538"/>
        <v>201.5</v>
      </c>
      <c r="V1819">
        <f t="shared" si="539"/>
        <v>12.600000000000364</v>
      </c>
      <c r="W1819">
        <f t="shared" si="540"/>
        <v>15.549999999999272</v>
      </c>
      <c r="X1819" s="5">
        <f t="shared" si="541"/>
        <v>204.25</v>
      </c>
      <c r="Y1819">
        <f t="shared" si="542"/>
        <v>216.85000000000036</v>
      </c>
      <c r="Z1819">
        <f t="shared" si="543"/>
        <v>143.19999999999928</v>
      </c>
      <c r="AA1819">
        <f t="shared" si="544"/>
        <v>151.6</v>
      </c>
      <c r="AB1819">
        <f>IF(Z1819/X1819&lt;'model parameter'!$B$2,'model parameter'!$B$2,IF(Y1819/X1819&gt;'model parameter'!$B$1,'model parameter'!$B$1,AA1819/X1819))</f>
        <v>0.74222766217870251</v>
      </c>
      <c r="AC1819">
        <f t="shared" si="554"/>
        <v>3300330.5954030333</v>
      </c>
      <c r="AD1819">
        <f t="shared" si="552"/>
        <v>30.957447830531905</v>
      </c>
      <c r="AF1819">
        <f t="shared" si="551"/>
        <v>0.701101591187267</v>
      </c>
      <c r="AG1819">
        <f t="shared" si="545"/>
        <v>1.0616891064871499</v>
      </c>
      <c r="AH1819" s="14">
        <f t="shared" si="546"/>
        <v>15376.199386587374</v>
      </c>
      <c r="AI1819">
        <f t="shared" si="547"/>
        <v>11314.523744999198</v>
      </c>
      <c r="AJ1819" s="14">
        <f t="shared" si="548"/>
        <v>-4061.6756415881755</v>
      </c>
      <c r="AK1819" s="14">
        <f t="shared" si="553"/>
        <v>318883.5599560985</v>
      </c>
      <c r="AL1819">
        <f t="shared" si="549"/>
        <v>0.73584658084421262</v>
      </c>
      <c r="AM1819">
        <f t="shared" si="555"/>
        <v>3.5702294509521573</v>
      </c>
      <c r="AN1819" s="15">
        <f t="shared" si="550"/>
        <v>0</v>
      </c>
    </row>
    <row r="1820" spans="1:40" x14ac:dyDescent="0.25">
      <c r="A1820" s="2">
        <v>42269</v>
      </c>
      <c r="B1820" s="2">
        <v>42271</v>
      </c>
      <c r="C1820" t="s">
        <v>15</v>
      </c>
      <c r="D1820">
        <v>8100</v>
      </c>
      <c r="E1820">
        <v>112.2</v>
      </c>
      <c r="F1820">
        <v>325.89999999999998</v>
      </c>
      <c r="G1820">
        <v>102.45</v>
      </c>
      <c r="H1820">
        <v>307.05</v>
      </c>
      <c r="I1820" t="s">
        <v>16</v>
      </c>
      <c r="J1820">
        <v>17.600000000000001</v>
      </c>
      <c r="K1820">
        <v>18.25</v>
      </c>
      <c r="L1820">
        <v>1.8</v>
      </c>
      <c r="M1820">
        <v>2.4</v>
      </c>
      <c r="N1820">
        <v>7812</v>
      </c>
      <c r="O1820">
        <v>317.14999999999998</v>
      </c>
      <c r="P1820">
        <f>VLOOKUP($A1820,Sheet2!$A:$E,2,0)</f>
        <v>8014.8</v>
      </c>
      <c r="Q1820">
        <f>VLOOKUP($A1820,Sheet2!$A:$E,3,0)</f>
        <v>8021.6</v>
      </c>
      <c r="R1820">
        <f>VLOOKUP($A1820,Sheet2!$A:$E,4,0)</f>
        <v>7787.75</v>
      </c>
      <c r="S1820">
        <f>VLOOKUP($A1820,Sheet2!$A:$E,5,0)</f>
        <v>7812</v>
      </c>
      <c r="T1820">
        <f t="shared" si="537"/>
        <v>102.45</v>
      </c>
      <c r="U1820">
        <f t="shared" si="538"/>
        <v>314.05000000000018</v>
      </c>
      <c r="V1820">
        <f t="shared" si="539"/>
        <v>13.649999999999636</v>
      </c>
      <c r="W1820">
        <f t="shared" si="540"/>
        <v>18.25</v>
      </c>
      <c r="X1820" s="5">
        <f t="shared" si="541"/>
        <v>129.80000000000001</v>
      </c>
      <c r="Y1820">
        <f t="shared" si="542"/>
        <v>339.54999999999961</v>
      </c>
      <c r="Z1820">
        <f t="shared" si="543"/>
        <v>120.7</v>
      </c>
      <c r="AA1820">
        <f t="shared" si="544"/>
        <v>309.45</v>
      </c>
      <c r="AB1820">
        <f>IF(Z1820/X1820&lt;'model parameter'!$B$2,'model parameter'!$B$2,IF(Y1820/X1820&gt;'model parameter'!$B$1,'model parameter'!$B$1,AA1820/X1820))</f>
        <v>1.1100000000000001</v>
      </c>
      <c r="AC1820">
        <f t="shared" si="554"/>
        <v>3663366.9608973674</v>
      </c>
      <c r="AD1820">
        <f t="shared" si="552"/>
        <v>31.067447830531904</v>
      </c>
      <c r="AF1820">
        <f t="shared" si="551"/>
        <v>0.92989214175654844</v>
      </c>
      <c r="AG1820">
        <f t="shared" si="545"/>
        <v>2.6159476117103204</v>
      </c>
      <c r="AH1820" s="14">
        <f t="shared" si="546"/>
        <v>9788.7137853602999</v>
      </c>
      <c r="AI1820">
        <f t="shared" si="547"/>
        <v>10750.784438210838</v>
      </c>
      <c r="AJ1820" s="14">
        <f t="shared" si="548"/>
        <v>962.07065285053795</v>
      </c>
      <c r="AK1820" s="14">
        <f t="shared" si="553"/>
        <v>319845.63060894905</v>
      </c>
      <c r="AL1820">
        <f t="shared" si="549"/>
        <v>1.0982836636095521</v>
      </c>
      <c r="AM1820">
        <f t="shared" si="555"/>
        <v>3.9211246813184548</v>
      </c>
      <c r="AN1820" s="15">
        <f t="shared" si="550"/>
        <v>0</v>
      </c>
    </row>
    <row r="1821" spans="1:40" x14ac:dyDescent="0.25">
      <c r="A1821" s="2">
        <v>42270</v>
      </c>
      <c r="B1821" s="2">
        <v>42271</v>
      </c>
      <c r="C1821" t="s">
        <v>15</v>
      </c>
      <c r="D1821">
        <v>8100</v>
      </c>
      <c r="E1821">
        <v>361.3</v>
      </c>
      <c r="F1821">
        <v>381</v>
      </c>
      <c r="G1821">
        <v>211</v>
      </c>
      <c r="H1821">
        <v>242.8</v>
      </c>
      <c r="I1821" t="s">
        <v>16</v>
      </c>
      <c r="J1821">
        <v>1.05</v>
      </c>
      <c r="K1821">
        <v>1.7</v>
      </c>
      <c r="L1821">
        <v>0.65</v>
      </c>
      <c r="M1821">
        <v>0.8</v>
      </c>
      <c r="N1821">
        <v>7845.95</v>
      </c>
      <c r="O1821">
        <v>317.14999999999998</v>
      </c>
      <c r="P1821">
        <f>VLOOKUP($A1821,Sheet2!$A:$E,2,0)</f>
        <v>7737.35</v>
      </c>
      <c r="Q1821">
        <f>VLOOKUP($A1821,Sheet2!$A:$E,3,0)</f>
        <v>7882.9</v>
      </c>
      <c r="R1821">
        <f>VLOOKUP($A1821,Sheet2!$A:$E,4,0)</f>
        <v>7723.25</v>
      </c>
      <c r="S1821">
        <f>VLOOKUP($A1821,Sheet2!$A:$E,5,0)</f>
        <v>7845.95</v>
      </c>
      <c r="T1821">
        <f t="shared" si="537"/>
        <v>218.80000000000018</v>
      </c>
      <c r="U1821">
        <f t="shared" si="538"/>
        <v>377.39999999999964</v>
      </c>
      <c r="V1821">
        <f t="shared" si="539"/>
        <v>4.25</v>
      </c>
      <c r="W1821">
        <f t="shared" si="540"/>
        <v>-6.1000000000003638</v>
      </c>
      <c r="X1821" s="5">
        <f t="shared" si="541"/>
        <v>362.35</v>
      </c>
      <c r="Y1821">
        <f t="shared" si="542"/>
        <v>385.25</v>
      </c>
      <c r="Z1821">
        <f t="shared" si="543"/>
        <v>204.89999999999964</v>
      </c>
      <c r="AA1821">
        <f t="shared" si="544"/>
        <v>243.60000000000002</v>
      </c>
      <c r="AB1821">
        <f>IF(Z1821/X1821&lt;'model parameter'!$B$2,'model parameter'!$B$2,IF(Y1821/X1821&gt;'model parameter'!$B$1,'model parameter'!$B$1,AA1821/X1821))</f>
        <v>0.67227818407616946</v>
      </c>
      <c r="AC1821">
        <f t="shared" si="554"/>
        <v>2462801.6880767178</v>
      </c>
      <c r="AD1821">
        <f t="shared" si="552"/>
        <v>30.739726014608074</v>
      </c>
      <c r="AF1821">
        <f t="shared" si="551"/>
        <v>0.5654753691182548</v>
      </c>
      <c r="AG1821">
        <f t="shared" si="545"/>
        <v>1.0631985649234166</v>
      </c>
      <c r="AH1821" s="14">
        <f t="shared" si="546"/>
        <v>27241.632207997725</v>
      </c>
      <c r="AI1821">
        <f t="shared" si="547"/>
        <v>18209.500642703199</v>
      </c>
      <c r="AJ1821" s="14">
        <f t="shared" si="548"/>
        <v>-9032.1315652945268</v>
      </c>
      <c r="AK1821" s="14">
        <f t="shared" si="553"/>
        <v>310813.49904365453</v>
      </c>
      <c r="AL1821">
        <f t="shared" si="549"/>
        <v>0.6684438180380825</v>
      </c>
      <c r="AM1821">
        <f t="shared" si="555"/>
        <v>2.6210515529838676</v>
      </c>
      <c r="AN1821" s="15">
        <f t="shared" si="550"/>
        <v>0</v>
      </c>
    </row>
    <row r="1822" spans="1:40" x14ac:dyDescent="0.25">
      <c r="A1822" s="2">
        <v>42271</v>
      </c>
      <c r="B1822" s="2">
        <v>42271</v>
      </c>
      <c r="C1822" t="s">
        <v>15</v>
      </c>
      <c r="D1822">
        <v>8100</v>
      </c>
      <c r="E1822">
        <v>275.7</v>
      </c>
      <c r="F1822">
        <v>313.60000000000002</v>
      </c>
      <c r="G1822">
        <v>204.35</v>
      </c>
      <c r="H1822">
        <v>228.75</v>
      </c>
      <c r="I1822" t="s">
        <v>16</v>
      </c>
      <c r="J1822">
        <v>0.1</v>
      </c>
      <c r="K1822">
        <v>0.2</v>
      </c>
      <c r="L1822">
        <v>0.05</v>
      </c>
      <c r="M1822">
        <v>0.05</v>
      </c>
      <c r="N1822">
        <v>7868.5</v>
      </c>
      <c r="O1822">
        <v>317.14999999999998</v>
      </c>
      <c r="P1822">
        <f>VLOOKUP($A1822,Sheet2!$A:$E,2,0)</f>
        <v>7838.4</v>
      </c>
      <c r="Q1822">
        <f>VLOOKUP($A1822,Sheet2!$A:$E,3,0)</f>
        <v>7894.5</v>
      </c>
      <c r="R1822">
        <f>VLOOKUP($A1822,Sheet2!$A:$E,4,0)</f>
        <v>7804.1</v>
      </c>
      <c r="S1822">
        <f>VLOOKUP($A1822,Sheet2!$A:$E,5,0)</f>
        <v>7868.5</v>
      </c>
      <c r="T1822">
        <f t="shared" si="537"/>
        <v>205.69999999999982</v>
      </c>
      <c r="U1822">
        <f t="shared" si="538"/>
        <v>295.94999999999982</v>
      </c>
      <c r="V1822">
        <f t="shared" si="539"/>
        <v>17.700000000000728</v>
      </c>
      <c r="W1822">
        <f t="shared" si="540"/>
        <v>-1.1499999999996362</v>
      </c>
      <c r="X1822" s="5">
        <f t="shared" si="541"/>
        <v>275.8</v>
      </c>
      <c r="Y1822">
        <f t="shared" si="542"/>
        <v>331.30000000000075</v>
      </c>
      <c r="Z1822">
        <f t="shared" si="543"/>
        <v>203.20000000000036</v>
      </c>
      <c r="AA1822">
        <f t="shared" si="544"/>
        <v>228.8</v>
      </c>
      <c r="AB1822">
        <f>IF(Z1822/X1822&lt;'model parameter'!$B$2,'model parameter'!$B$2,IF(Y1822/X1822&gt;'model parameter'!$B$1,'model parameter'!$B$1,AA1822/X1822))</f>
        <v>1.1100000000000001</v>
      </c>
      <c r="AC1822">
        <f t="shared" si="554"/>
        <v>2733709.8737651571</v>
      </c>
      <c r="AD1822">
        <f t="shared" si="552"/>
        <v>30.849726014608073</v>
      </c>
      <c r="AF1822">
        <f t="shared" si="551"/>
        <v>0.7367657722987685</v>
      </c>
      <c r="AG1822">
        <f t="shared" si="545"/>
        <v>1.2012327773749121</v>
      </c>
      <c r="AH1822" s="14">
        <f t="shared" si="546"/>
        <v>20746.0394774913</v>
      </c>
      <c r="AI1822">
        <f t="shared" si="547"/>
        <v>22896.436134318556</v>
      </c>
      <c r="AJ1822" s="14">
        <f t="shared" si="548"/>
        <v>2150.3966568272554</v>
      </c>
      <c r="AK1822" s="14">
        <f t="shared" si="553"/>
        <v>312963.89570048178</v>
      </c>
      <c r="AL1822">
        <f t="shared" si="549"/>
        <v>1.1036533579896228</v>
      </c>
      <c r="AM1822">
        <f t="shared" si="555"/>
        <v>2.8927323479145612</v>
      </c>
      <c r="AN1822" s="15">
        <f t="shared" si="550"/>
        <v>1</v>
      </c>
    </row>
    <row r="1823" spans="1:40" x14ac:dyDescent="0.25">
      <c r="A1823" s="2">
        <v>42275</v>
      </c>
      <c r="B1823" s="2">
        <v>42306</v>
      </c>
      <c r="C1823" t="s">
        <v>15</v>
      </c>
      <c r="D1823">
        <v>7900</v>
      </c>
      <c r="E1823">
        <v>179</v>
      </c>
      <c r="F1823">
        <v>227.2</v>
      </c>
      <c r="G1823">
        <v>165</v>
      </c>
      <c r="H1823">
        <v>221.7</v>
      </c>
      <c r="I1823" t="s">
        <v>16</v>
      </c>
      <c r="J1823">
        <v>180</v>
      </c>
      <c r="K1823">
        <v>192</v>
      </c>
      <c r="L1823">
        <v>141</v>
      </c>
      <c r="M1823">
        <v>145.55000000000001</v>
      </c>
      <c r="N1823">
        <v>7795.7</v>
      </c>
      <c r="O1823">
        <v>359</v>
      </c>
      <c r="P1823">
        <f>VLOOKUP($A1823,Sheet2!$A:$E,2,0)</f>
        <v>7892.8</v>
      </c>
      <c r="Q1823">
        <f>VLOOKUP($A1823,Sheet2!$A:$E,3,0)</f>
        <v>7893.95</v>
      </c>
      <c r="R1823">
        <f>VLOOKUP($A1823,Sheet2!$A:$E,4,0)</f>
        <v>7787.95</v>
      </c>
      <c r="S1823">
        <f>VLOOKUP($A1823,Sheet2!$A:$E,5,0)</f>
        <v>7795.7</v>
      </c>
      <c r="T1823">
        <f t="shared" si="537"/>
        <v>198.05000000000018</v>
      </c>
      <c r="U1823">
        <f t="shared" si="538"/>
        <v>227.2</v>
      </c>
      <c r="V1823">
        <f t="shared" si="539"/>
        <v>141</v>
      </c>
      <c r="W1823">
        <f t="shared" si="540"/>
        <v>158.94999999999982</v>
      </c>
      <c r="X1823" s="5">
        <f t="shared" si="541"/>
        <v>359</v>
      </c>
      <c r="Y1823">
        <f t="shared" si="542"/>
        <v>390.05000000000018</v>
      </c>
      <c r="Z1823">
        <f t="shared" si="543"/>
        <v>323.94999999999982</v>
      </c>
      <c r="AA1823">
        <f t="shared" si="544"/>
        <v>367.25</v>
      </c>
      <c r="AB1823">
        <f>IF(Z1823/X1823&lt;'model parameter'!$B$2,'model parameter'!$B$2,IF(Y1823/X1823&gt;'model parameter'!$B$1,'model parameter'!$B$1,AA1823/X1823))</f>
        <v>1.0229805013927578</v>
      </c>
      <c r="AC1823">
        <f t="shared" si="554"/>
        <v>2796531.8973266128</v>
      </c>
      <c r="AD1823">
        <f t="shared" si="552"/>
        <v>30.872706516000832</v>
      </c>
      <c r="AF1823">
        <f t="shared" si="551"/>
        <v>0.90236768802228362</v>
      </c>
      <c r="AG1823">
        <f t="shared" si="545"/>
        <v>1.0864902506963794</v>
      </c>
      <c r="AH1823" s="14">
        <f t="shared" si="546"/>
        <v>26990.214118486496</v>
      </c>
      <c r="AI1823">
        <f t="shared" si="547"/>
        <v>27476.499484019503</v>
      </c>
      <c r="AJ1823" s="14">
        <f t="shared" si="548"/>
        <v>486.28536553300728</v>
      </c>
      <c r="AK1823" s="14">
        <f t="shared" si="553"/>
        <v>313450.1810660148</v>
      </c>
      <c r="AL1823">
        <f t="shared" si="549"/>
        <v>1.0180170992122635</v>
      </c>
      <c r="AM1823">
        <f t="shared" si="555"/>
        <v>2.9448509936214617</v>
      </c>
      <c r="AN1823" s="15">
        <f t="shared" si="550"/>
        <v>0</v>
      </c>
    </row>
    <row r="1824" spans="1:40" x14ac:dyDescent="0.25">
      <c r="A1824" s="2">
        <v>42276</v>
      </c>
      <c r="B1824" s="2">
        <v>42306</v>
      </c>
      <c r="C1824" t="s">
        <v>15</v>
      </c>
      <c r="D1824">
        <v>7900</v>
      </c>
      <c r="E1824">
        <v>281</v>
      </c>
      <c r="F1824">
        <v>304.25</v>
      </c>
      <c r="G1824">
        <v>137.05000000000001</v>
      </c>
      <c r="H1824">
        <v>192.15</v>
      </c>
      <c r="I1824" t="s">
        <v>16</v>
      </c>
      <c r="J1824">
        <v>102.5</v>
      </c>
      <c r="K1824">
        <v>209.05</v>
      </c>
      <c r="L1824">
        <v>102.25</v>
      </c>
      <c r="M1824">
        <v>167.2</v>
      </c>
      <c r="N1824">
        <v>7843.3</v>
      </c>
      <c r="O1824">
        <v>359</v>
      </c>
      <c r="P1824">
        <f>VLOOKUP($A1824,Sheet2!$A:$E,2,0)</f>
        <v>7725.7</v>
      </c>
      <c r="Q1824">
        <f>VLOOKUP($A1824,Sheet2!$A:$E,3,0)</f>
        <v>7926.55</v>
      </c>
      <c r="R1824">
        <f>VLOOKUP($A1824,Sheet2!$A:$E,4,0)</f>
        <v>7691.2</v>
      </c>
      <c r="S1824">
        <f>VLOOKUP($A1824,Sheet2!$A:$E,5,0)</f>
        <v>7843.3</v>
      </c>
      <c r="T1824">
        <f t="shared" si="537"/>
        <v>182.5</v>
      </c>
      <c r="U1824">
        <f t="shared" si="538"/>
        <v>304.25</v>
      </c>
      <c r="V1824">
        <f t="shared" si="539"/>
        <v>102.25</v>
      </c>
      <c r="W1824">
        <f t="shared" si="540"/>
        <v>163.60000000000036</v>
      </c>
      <c r="X1824" s="5">
        <f t="shared" si="541"/>
        <v>383.5</v>
      </c>
      <c r="Y1824">
        <f t="shared" si="542"/>
        <v>406.5</v>
      </c>
      <c r="Z1824">
        <f t="shared" si="543"/>
        <v>300.65000000000038</v>
      </c>
      <c r="AA1824">
        <f t="shared" si="544"/>
        <v>359.35</v>
      </c>
      <c r="AB1824">
        <f>IF(Z1824/X1824&lt;'model parameter'!$B$2,'model parameter'!$B$2,IF(Y1824/X1824&gt;'model parameter'!$B$1,'model parameter'!$B$1,AA1824/X1824))</f>
        <v>0.93702737940026082</v>
      </c>
      <c r="AC1824">
        <f t="shared" si="554"/>
        <v>2620426.9551611952</v>
      </c>
      <c r="AD1824">
        <f t="shared" si="552"/>
        <v>30.809733895401092</v>
      </c>
      <c r="AF1824">
        <f t="shared" si="551"/>
        <v>0.7839634941329866</v>
      </c>
      <c r="AG1824">
        <f t="shared" si="545"/>
        <v>1.059973924380704</v>
      </c>
      <c r="AH1824" s="14">
        <f t="shared" si="546"/>
        <v>28828.943429837247</v>
      </c>
      <c r="AI1824">
        <f t="shared" si="547"/>
        <v>26884.430815629701</v>
      </c>
      <c r="AJ1824" s="14">
        <f t="shared" si="548"/>
        <v>-1944.512614207546</v>
      </c>
      <c r="AK1824" s="14">
        <f t="shared" si="553"/>
        <v>311505.66845180723</v>
      </c>
      <c r="AL1824">
        <f t="shared" si="549"/>
        <v>0.93254998682348433</v>
      </c>
      <c r="AM1824">
        <f t="shared" si="555"/>
        <v>2.7462207552988187</v>
      </c>
      <c r="AN1824" s="15">
        <f t="shared" si="550"/>
        <v>0</v>
      </c>
    </row>
    <row r="1825" spans="1:40" x14ac:dyDescent="0.25">
      <c r="A1825" s="2">
        <v>42277</v>
      </c>
      <c r="B1825" s="2">
        <v>42306</v>
      </c>
      <c r="C1825" t="s">
        <v>15</v>
      </c>
      <c r="D1825">
        <v>7900</v>
      </c>
      <c r="E1825">
        <v>165.8</v>
      </c>
      <c r="F1825">
        <v>178.95</v>
      </c>
      <c r="G1825">
        <v>122.05</v>
      </c>
      <c r="H1825">
        <v>127.85</v>
      </c>
      <c r="I1825" t="s">
        <v>16</v>
      </c>
      <c r="J1825">
        <v>180.55</v>
      </c>
      <c r="K1825">
        <v>210</v>
      </c>
      <c r="L1825">
        <v>170</v>
      </c>
      <c r="M1825">
        <v>205.25</v>
      </c>
      <c r="N1825">
        <v>7948.9</v>
      </c>
      <c r="O1825">
        <v>359</v>
      </c>
      <c r="P1825">
        <f>VLOOKUP($A1825,Sheet2!$A:$E,2,0)</f>
        <v>7924.25</v>
      </c>
      <c r="Q1825">
        <f>VLOOKUP($A1825,Sheet2!$A:$E,3,0)</f>
        <v>7957.7</v>
      </c>
      <c r="R1825">
        <f>VLOOKUP($A1825,Sheet2!$A:$E,4,0)</f>
        <v>7874.5</v>
      </c>
      <c r="S1825">
        <f>VLOOKUP($A1825,Sheet2!$A:$E,5,0)</f>
        <v>7948.9</v>
      </c>
      <c r="T1825">
        <f t="shared" si="537"/>
        <v>152.30000000000018</v>
      </c>
      <c r="U1825">
        <f t="shared" si="538"/>
        <v>178.95</v>
      </c>
      <c r="V1825">
        <f t="shared" si="539"/>
        <v>170</v>
      </c>
      <c r="W1825">
        <f t="shared" si="540"/>
        <v>179.75</v>
      </c>
      <c r="X1825" s="5">
        <f t="shared" si="541"/>
        <v>346.35</v>
      </c>
      <c r="Y1825">
        <f t="shared" si="542"/>
        <v>362.30000000000018</v>
      </c>
      <c r="Z1825">
        <f t="shared" si="543"/>
        <v>301.8</v>
      </c>
      <c r="AA1825">
        <f t="shared" si="544"/>
        <v>333.1</v>
      </c>
      <c r="AB1825">
        <f>IF(Z1825/X1825&lt;'model parameter'!$B$2,'model parameter'!$B$2,IF(Y1825/X1825&gt;'model parameter'!$B$1,'model parameter'!$B$1,AA1825/X1825))</f>
        <v>0.96174390067850446</v>
      </c>
      <c r="AC1825">
        <f t="shared" si="554"/>
        <v>2520179.6412998242</v>
      </c>
      <c r="AD1825">
        <f t="shared" si="552"/>
        <v>30.771477796079594</v>
      </c>
      <c r="AF1825">
        <f t="shared" si="551"/>
        <v>0.87137288869640539</v>
      </c>
      <c r="AG1825">
        <f t="shared" si="545"/>
        <v>1.0460516818247443</v>
      </c>
      <c r="AH1825" s="14">
        <f t="shared" si="546"/>
        <v>26040.829392421725</v>
      </c>
      <c r="AI1825">
        <f t="shared" si="547"/>
        <v>24917.114037752199</v>
      </c>
      <c r="AJ1825" s="14">
        <f t="shared" si="548"/>
        <v>-1123.7153546695263</v>
      </c>
      <c r="AK1825" s="14">
        <f t="shared" si="553"/>
        <v>310381.95309713768</v>
      </c>
      <c r="AL1825">
        <f t="shared" si="549"/>
        <v>0.9568479429846215</v>
      </c>
      <c r="AM1825">
        <f t="shared" si="555"/>
        <v>2.6277156806893482</v>
      </c>
      <c r="AN1825" s="15">
        <f t="shared" si="550"/>
        <v>0</v>
      </c>
    </row>
    <row r="1826" spans="1:40" x14ac:dyDescent="0.25">
      <c r="A1826" s="2">
        <v>42278</v>
      </c>
      <c r="B1826" s="2">
        <v>42306</v>
      </c>
      <c r="C1826" t="s">
        <v>15</v>
      </c>
      <c r="D1826">
        <v>7900</v>
      </c>
      <c r="E1826">
        <v>105.25</v>
      </c>
      <c r="F1826">
        <v>141.25</v>
      </c>
      <c r="G1826">
        <v>101.05</v>
      </c>
      <c r="H1826">
        <v>126.7</v>
      </c>
      <c r="I1826" t="s">
        <v>16</v>
      </c>
      <c r="J1826">
        <v>229.95</v>
      </c>
      <c r="K1826">
        <v>235</v>
      </c>
      <c r="L1826">
        <v>188</v>
      </c>
      <c r="M1826">
        <v>200.85</v>
      </c>
      <c r="N1826">
        <v>7950.9</v>
      </c>
      <c r="O1826">
        <v>359</v>
      </c>
      <c r="P1826">
        <f>VLOOKUP($A1826,Sheet2!$A:$E,2,0)</f>
        <v>7992.05</v>
      </c>
      <c r="Q1826">
        <f>VLOOKUP($A1826,Sheet2!$A:$E,3,0)</f>
        <v>8008.25</v>
      </c>
      <c r="R1826">
        <f>VLOOKUP($A1826,Sheet2!$A:$E,4,0)</f>
        <v>7930.65</v>
      </c>
      <c r="S1826">
        <f>VLOOKUP($A1826,Sheet2!$A:$E,5,0)</f>
        <v>7950.9</v>
      </c>
      <c r="T1826">
        <f t="shared" si="537"/>
        <v>126.75</v>
      </c>
      <c r="U1826">
        <f t="shared" si="538"/>
        <v>141.25</v>
      </c>
      <c r="V1826">
        <f t="shared" si="539"/>
        <v>188</v>
      </c>
      <c r="W1826">
        <f t="shared" si="540"/>
        <v>209.30000000000018</v>
      </c>
      <c r="X1826" s="5">
        <f t="shared" si="541"/>
        <v>335.2</v>
      </c>
      <c r="Y1826">
        <f t="shared" si="542"/>
        <v>361.75</v>
      </c>
      <c r="Z1826">
        <f t="shared" si="543"/>
        <v>310.35000000000019</v>
      </c>
      <c r="AA1826">
        <f t="shared" si="544"/>
        <v>327.55</v>
      </c>
      <c r="AB1826">
        <f>IF(Z1826/X1826&lt;'model parameter'!$B$2,'model parameter'!$B$2,IF(Y1826/X1826&gt;'model parameter'!$B$1,'model parameter'!$B$1,AA1826/X1826))</f>
        <v>0.97717780429594281</v>
      </c>
      <c r="AC1826">
        <f t="shared" si="554"/>
        <v>2462663.608316699</v>
      </c>
      <c r="AD1826">
        <f t="shared" si="552"/>
        <v>30.748655600375535</v>
      </c>
      <c r="AF1826">
        <f t="shared" si="551"/>
        <v>0.92586515513126555</v>
      </c>
      <c r="AG1826">
        <f t="shared" si="545"/>
        <v>1.0792064439140812</v>
      </c>
      <c r="AH1826" s="14">
        <f t="shared" si="546"/>
        <v>25204.019930317198</v>
      </c>
      <c r="AI1826">
        <f t="shared" si="547"/>
        <v>24501.167061858097</v>
      </c>
      <c r="AJ1826" s="14">
        <f t="shared" si="548"/>
        <v>-702.85286845910014</v>
      </c>
      <c r="AK1826" s="14">
        <f t="shared" si="553"/>
        <v>309679.10022867855</v>
      </c>
      <c r="AL1826">
        <f t="shared" si="549"/>
        <v>0.97211346164610601</v>
      </c>
      <c r="AM1826">
        <f t="shared" si="555"/>
        <v>2.5544377865766763</v>
      </c>
      <c r="AN1826" s="15">
        <f t="shared" si="550"/>
        <v>0</v>
      </c>
    </row>
    <row r="1827" spans="1:40" x14ac:dyDescent="0.25">
      <c r="A1827" s="2">
        <v>42282</v>
      </c>
      <c r="B1827" s="2">
        <v>42306</v>
      </c>
      <c r="C1827" t="s">
        <v>15</v>
      </c>
      <c r="D1827">
        <v>7900</v>
      </c>
      <c r="E1827">
        <v>99.95</v>
      </c>
      <c r="F1827">
        <v>104.95</v>
      </c>
      <c r="G1827">
        <v>70.349999999999994</v>
      </c>
      <c r="H1827">
        <v>75.2</v>
      </c>
      <c r="I1827" t="s">
        <v>16</v>
      </c>
      <c r="J1827">
        <v>240</v>
      </c>
      <c r="K1827">
        <v>311.5</v>
      </c>
      <c r="L1827">
        <v>223.35</v>
      </c>
      <c r="M1827">
        <v>302.55</v>
      </c>
      <c r="N1827">
        <v>8119.3</v>
      </c>
      <c r="O1827">
        <v>359</v>
      </c>
      <c r="P1827">
        <f>VLOOKUP($A1827,Sheet2!$A:$E,2,0)</f>
        <v>8005.1</v>
      </c>
      <c r="Q1827">
        <f>VLOOKUP($A1827,Sheet2!$A:$E,3,0)</f>
        <v>8128.9</v>
      </c>
      <c r="R1827">
        <f>VLOOKUP($A1827,Sheet2!$A:$E,4,0)</f>
        <v>8005.1</v>
      </c>
      <c r="S1827">
        <f>VLOOKUP($A1827,Sheet2!$A:$E,5,0)</f>
        <v>8119.3</v>
      </c>
      <c r="T1827">
        <f t="shared" si="537"/>
        <v>82.600000000000364</v>
      </c>
      <c r="U1827">
        <f t="shared" si="538"/>
        <v>104.95</v>
      </c>
      <c r="V1827">
        <f t="shared" si="539"/>
        <v>223.35</v>
      </c>
      <c r="W1827">
        <f t="shared" si="540"/>
        <v>299.25</v>
      </c>
      <c r="X1827" s="5">
        <f t="shared" si="541"/>
        <v>339.95</v>
      </c>
      <c r="Y1827">
        <f t="shared" si="542"/>
        <v>394.10000000000036</v>
      </c>
      <c r="Z1827">
        <f t="shared" si="543"/>
        <v>328.3</v>
      </c>
      <c r="AA1827">
        <f t="shared" si="544"/>
        <v>377.75</v>
      </c>
      <c r="AB1827">
        <f>IF(Z1827/X1827&lt;'model parameter'!$B$2,'model parameter'!$B$2,IF(Y1827/X1827&gt;'model parameter'!$B$1,'model parameter'!$B$1,AA1827/X1827))</f>
        <v>1.1100000000000001</v>
      </c>
      <c r="AC1827">
        <f t="shared" si="554"/>
        <v>2733556.6052315361</v>
      </c>
      <c r="AD1827">
        <f t="shared" si="552"/>
        <v>30.858655600375535</v>
      </c>
      <c r="AF1827">
        <f t="shared" si="551"/>
        <v>0.96573025444918381</v>
      </c>
      <c r="AG1827">
        <f t="shared" si="545"/>
        <v>1.1592881306074434</v>
      </c>
      <c r="AH1827" s="14">
        <f t="shared" si="546"/>
        <v>25560.508266191326</v>
      </c>
      <c r="AI1827">
        <f t="shared" si="547"/>
        <v>28233.035835039856</v>
      </c>
      <c r="AJ1827" s="14">
        <f t="shared" si="548"/>
        <v>2672.5275688485308</v>
      </c>
      <c r="AK1827" s="14">
        <f t="shared" si="553"/>
        <v>312351.62779752706</v>
      </c>
      <c r="AL1827">
        <f t="shared" si="549"/>
        <v>1.1045569024299671</v>
      </c>
      <c r="AM1827">
        <f t="shared" si="555"/>
        <v>2.821521888991195</v>
      </c>
      <c r="AN1827" s="15">
        <f t="shared" si="550"/>
        <v>0</v>
      </c>
    </row>
    <row r="1828" spans="1:40" x14ac:dyDescent="0.25">
      <c r="A1828" s="2">
        <v>42283</v>
      </c>
      <c r="B1828" s="2">
        <v>42306</v>
      </c>
      <c r="C1828" t="s">
        <v>15</v>
      </c>
      <c r="D1828">
        <v>7900</v>
      </c>
      <c r="E1828">
        <v>59</v>
      </c>
      <c r="F1828">
        <v>83.35</v>
      </c>
      <c r="G1828">
        <v>58.6</v>
      </c>
      <c r="H1828">
        <v>66.599999999999994</v>
      </c>
      <c r="I1828" t="s">
        <v>16</v>
      </c>
      <c r="J1828">
        <v>335</v>
      </c>
      <c r="K1828">
        <v>337</v>
      </c>
      <c r="L1828">
        <v>285.45</v>
      </c>
      <c r="M1828">
        <v>323.60000000000002</v>
      </c>
      <c r="N1828">
        <v>8152.9</v>
      </c>
      <c r="O1828">
        <v>359</v>
      </c>
      <c r="P1828">
        <f>VLOOKUP($A1828,Sheet2!$A:$E,2,0)</f>
        <v>8180.45</v>
      </c>
      <c r="Q1828">
        <f>VLOOKUP($A1828,Sheet2!$A:$E,3,0)</f>
        <v>8180.95</v>
      </c>
      <c r="R1828">
        <f>VLOOKUP($A1828,Sheet2!$A:$E,4,0)</f>
        <v>8096.5</v>
      </c>
      <c r="S1828">
        <f>VLOOKUP($A1828,Sheet2!$A:$E,5,0)</f>
        <v>8152.9</v>
      </c>
      <c r="T1828">
        <f t="shared" si="537"/>
        <v>58.6</v>
      </c>
      <c r="U1828">
        <f t="shared" si="538"/>
        <v>83.35</v>
      </c>
      <c r="V1828">
        <f t="shared" si="539"/>
        <v>285.45</v>
      </c>
      <c r="W1828">
        <f t="shared" si="540"/>
        <v>337</v>
      </c>
      <c r="X1828" s="5">
        <f t="shared" si="541"/>
        <v>394</v>
      </c>
      <c r="Y1828">
        <f t="shared" si="542"/>
        <v>395.6</v>
      </c>
      <c r="Z1828">
        <f t="shared" si="543"/>
        <v>368.79999999999995</v>
      </c>
      <c r="AA1828">
        <f t="shared" si="544"/>
        <v>390.20000000000005</v>
      </c>
      <c r="AB1828">
        <f>IF(Z1828/X1828&lt;'model parameter'!$B$2,'model parameter'!$B$2,IF(Y1828/X1828&gt;'model parameter'!$B$1,'model parameter'!$B$1,AA1828/X1828))</f>
        <v>0.99035532994923869</v>
      </c>
      <c r="AC1828">
        <f t="shared" si="554"/>
        <v>2707192.3537089988</v>
      </c>
      <c r="AD1828">
        <f t="shared" si="552"/>
        <v>30.849010930324773</v>
      </c>
      <c r="AF1828">
        <f t="shared" si="551"/>
        <v>0.93604060913705567</v>
      </c>
      <c r="AG1828">
        <f t="shared" si="545"/>
        <v>1.0040609137055838</v>
      </c>
      <c r="AH1828" s="14">
        <f t="shared" si="546"/>
        <v>29616.970277558998</v>
      </c>
      <c r="AI1828">
        <f t="shared" si="547"/>
        <v>29196.496438392402</v>
      </c>
      <c r="AJ1828" s="14">
        <f t="shared" si="548"/>
        <v>-420.47383916659601</v>
      </c>
      <c r="AK1828" s="14">
        <f t="shared" si="553"/>
        <v>311931.15395836049</v>
      </c>
      <c r="AL1828">
        <f t="shared" si="549"/>
        <v>0.98580294219070774</v>
      </c>
      <c r="AM1828">
        <f t="shared" si="555"/>
        <v>2.7814645796230035</v>
      </c>
      <c r="AN1828" s="15">
        <f t="shared" si="550"/>
        <v>0</v>
      </c>
    </row>
    <row r="1829" spans="1:40" x14ac:dyDescent="0.25">
      <c r="A1829" s="2">
        <v>42284</v>
      </c>
      <c r="B1829" s="2">
        <v>42306</v>
      </c>
      <c r="C1829" t="s">
        <v>15</v>
      </c>
      <c r="D1829">
        <v>7900</v>
      </c>
      <c r="E1829">
        <v>68.7</v>
      </c>
      <c r="F1829">
        <v>71.75</v>
      </c>
      <c r="G1829">
        <v>54.6</v>
      </c>
      <c r="H1829">
        <v>56.95</v>
      </c>
      <c r="I1829" t="s">
        <v>16</v>
      </c>
      <c r="J1829">
        <v>320.2</v>
      </c>
      <c r="K1829">
        <v>357</v>
      </c>
      <c r="L1829">
        <v>310.60000000000002</v>
      </c>
      <c r="M1829">
        <v>347.5</v>
      </c>
      <c r="N1829">
        <v>8177.4</v>
      </c>
      <c r="O1829">
        <v>359</v>
      </c>
      <c r="P1829">
        <f>VLOOKUP($A1829,Sheet2!$A:$E,2,0)</f>
        <v>8146.2</v>
      </c>
      <c r="Q1829">
        <f>VLOOKUP($A1829,Sheet2!$A:$E,3,0)</f>
        <v>8188.9</v>
      </c>
      <c r="R1829">
        <f>VLOOKUP($A1829,Sheet2!$A:$E,4,0)</f>
        <v>8132.9</v>
      </c>
      <c r="S1829">
        <f>VLOOKUP($A1829,Sheet2!$A:$E,5,0)</f>
        <v>8177.4</v>
      </c>
      <c r="T1829">
        <f t="shared" si="537"/>
        <v>68.100000000000364</v>
      </c>
      <c r="U1829">
        <f t="shared" si="538"/>
        <v>71.75</v>
      </c>
      <c r="V1829">
        <f t="shared" si="539"/>
        <v>310.60000000000002</v>
      </c>
      <c r="W1829">
        <f t="shared" si="540"/>
        <v>343.5</v>
      </c>
      <c r="X1829" s="5">
        <f t="shared" si="541"/>
        <v>388.9</v>
      </c>
      <c r="Y1829">
        <f t="shared" si="542"/>
        <v>425.10000000000036</v>
      </c>
      <c r="Z1829">
        <f t="shared" si="543"/>
        <v>382.35</v>
      </c>
      <c r="AA1829">
        <f t="shared" si="544"/>
        <v>404.45</v>
      </c>
      <c r="AB1829">
        <f>IF(Z1829/X1829&lt;'model parameter'!$B$2,'model parameter'!$B$2,IF(Y1829/X1829&gt;'model parameter'!$B$1,'model parameter'!$B$1,AA1829/X1829))</f>
        <v>1.0399845718693752</v>
      </c>
      <c r="AC1829">
        <f t="shared" si="554"/>
        <v>2815438.2809400992</v>
      </c>
      <c r="AD1829">
        <f t="shared" si="552"/>
        <v>30.888995502194149</v>
      </c>
      <c r="AF1829">
        <f t="shared" si="551"/>
        <v>0.98315762406788387</v>
      </c>
      <c r="AG1829">
        <f t="shared" si="545"/>
        <v>1.0930830547698647</v>
      </c>
      <c r="AH1829" s="14">
        <f t="shared" si="546"/>
        <v>29234.214380094149</v>
      </c>
      <c r="AI1829">
        <f t="shared" si="547"/>
        <v>30264.468403525898</v>
      </c>
      <c r="AJ1829" s="14">
        <f t="shared" si="548"/>
        <v>1030.2540234317494</v>
      </c>
      <c r="AK1829" s="14">
        <f t="shared" si="553"/>
        <v>312961.40798179223</v>
      </c>
      <c r="AL1829">
        <f t="shared" si="549"/>
        <v>1.035241378818555</v>
      </c>
      <c r="AM1829">
        <f t="shared" si="555"/>
        <v>2.8794872265438909</v>
      </c>
      <c r="AN1829" s="15">
        <f t="shared" si="550"/>
        <v>0</v>
      </c>
    </row>
    <row r="1830" spans="1:40" x14ac:dyDescent="0.25">
      <c r="A1830" s="2">
        <v>42285</v>
      </c>
      <c r="B1830" s="2">
        <v>42306</v>
      </c>
      <c r="C1830" t="s">
        <v>15</v>
      </c>
      <c r="D1830">
        <v>7900</v>
      </c>
      <c r="E1830">
        <v>63.4</v>
      </c>
      <c r="F1830">
        <v>71.7</v>
      </c>
      <c r="G1830">
        <v>53.55</v>
      </c>
      <c r="H1830">
        <v>62.4</v>
      </c>
      <c r="I1830" t="s">
        <v>16</v>
      </c>
      <c r="J1830">
        <v>340.5</v>
      </c>
      <c r="K1830">
        <v>343</v>
      </c>
      <c r="L1830">
        <v>295.8</v>
      </c>
      <c r="M1830">
        <v>313.35000000000002</v>
      </c>
      <c r="N1830">
        <v>8129.35</v>
      </c>
      <c r="O1830">
        <v>359</v>
      </c>
      <c r="P1830">
        <f>VLOOKUP($A1830,Sheet2!$A:$E,2,0)</f>
        <v>8196.75</v>
      </c>
      <c r="Q1830">
        <f>VLOOKUP($A1830,Sheet2!$A:$E,3,0)</f>
        <v>8196.75</v>
      </c>
      <c r="R1830">
        <f>VLOOKUP($A1830,Sheet2!$A:$E,4,0)</f>
        <v>8105.85</v>
      </c>
      <c r="S1830">
        <f>VLOOKUP($A1830,Sheet2!$A:$E,5,0)</f>
        <v>8129.35</v>
      </c>
      <c r="T1830">
        <f t="shared" si="537"/>
        <v>53.55</v>
      </c>
      <c r="U1830">
        <f t="shared" si="538"/>
        <v>71.7</v>
      </c>
      <c r="V1830">
        <f t="shared" si="539"/>
        <v>295.8</v>
      </c>
      <c r="W1830">
        <f t="shared" si="540"/>
        <v>343</v>
      </c>
      <c r="X1830" s="5">
        <f t="shared" si="541"/>
        <v>403.9</v>
      </c>
      <c r="Y1830">
        <f t="shared" si="542"/>
        <v>403.9</v>
      </c>
      <c r="Z1830">
        <f t="shared" si="543"/>
        <v>367.5</v>
      </c>
      <c r="AA1830">
        <f t="shared" si="544"/>
        <v>375.75</v>
      </c>
      <c r="AB1830">
        <f>IF(Z1830/X1830&lt;'model parameter'!$B$2,'model parameter'!$B$2,IF(Y1830/X1830&gt;'model parameter'!$B$1,'model parameter'!$B$1,AA1830/X1830))</f>
        <v>0.93030453082446152</v>
      </c>
      <c r="AC1830">
        <f t="shared" si="554"/>
        <v>2619214.9890152076</v>
      </c>
      <c r="AD1830">
        <f t="shared" si="552"/>
        <v>30.81930003301861</v>
      </c>
      <c r="AF1830">
        <f t="shared" si="551"/>
        <v>0.90987868284228779</v>
      </c>
      <c r="AG1830">
        <f t="shared" si="545"/>
        <v>1</v>
      </c>
      <c r="AH1830" s="14">
        <f t="shared" si="546"/>
        <v>30359.967019696651</v>
      </c>
      <c r="AI1830">
        <f t="shared" si="547"/>
        <v>28113.535393046499</v>
      </c>
      <c r="AJ1830" s="14">
        <f t="shared" si="548"/>
        <v>-2246.4316266501519</v>
      </c>
      <c r="AK1830" s="14">
        <f t="shared" si="553"/>
        <v>310714.97635514208</v>
      </c>
      <c r="AL1830">
        <f t="shared" si="549"/>
        <v>0.92600678303791528</v>
      </c>
      <c r="AM1830">
        <f t="shared" si="555"/>
        <v>2.6664247034506774</v>
      </c>
      <c r="AN1830" s="15">
        <f t="shared" si="550"/>
        <v>0</v>
      </c>
    </row>
    <row r="1831" spans="1:40" x14ac:dyDescent="0.25">
      <c r="A1831" s="2">
        <v>42286</v>
      </c>
      <c r="B1831" s="2">
        <v>42306</v>
      </c>
      <c r="C1831" t="s">
        <v>15</v>
      </c>
      <c r="D1831">
        <v>7900</v>
      </c>
      <c r="E1831">
        <v>54.95</v>
      </c>
      <c r="F1831">
        <v>61.65</v>
      </c>
      <c r="G1831">
        <v>41.35</v>
      </c>
      <c r="H1831">
        <v>46.45</v>
      </c>
      <c r="I1831" t="s">
        <v>16</v>
      </c>
      <c r="J1831">
        <v>357.4</v>
      </c>
      <c r="K1831">
        <v>386.95</v>
      </c>
      <c r="L1831">
        <v>308.55</v>
      </c>
      <c r="M1831">
        <v>348.25</v>
      </c>
      <c r="N1831">
        <v>8189.7</v>
      </c>
      <c r="O1831">
        <v>359</v>
      </c>
      <c r="P1831">
        <f>VLOOKUP($A1831,Sheet2!$A:$E,2,0)</f>
        <v>8186.35</v>
      </c>
      <c r="Q1831">
        <f>VLOOKUP($A1831,Sheet2!$A:$E,3,0)</f>
        <v>8232.2000000000007</v>
      </c>
      <c r="R1831">
        <f>VLOOKUP($A1831,Sheet2!$A:$E,4,0)</f>
        <v>8139.65</v>
      </c>
      <c r="S1831">
        <f>VLOOKUP($A1831,Sheet2!$A:$E,5,0)</f>
        <v>8189.7</v>
      </c>
      <c r="T1831">
        <f t="shared" si="537"/>
        <v>54.75</v>
      </c>
      <c r="U1831">
        <f t="shared" si="538"/>
        <v>61.65</v>
      </c>
      <c r="V1831">
        <f t="shared" si="539"/>
        <v>308.55</v>
      </c>
      <c r="W1831">
        <f t="shared" si="540"/>
        <v>373.55000000000109</v>
      </c>
      <c r="X1831" s="5">
        <f t="shared" si="541"/>
        <v>412.34999999999997</v>
      </c>
      <c r="Y1831">
        <f t="shared" si="542"/>
        <v>441.7</v>
      </c>
      <c r="Z1831">
        <f t="shared" si="543"/>
        <v>370.2</v>
      </c>
      <c r="AA1831">
        <f t="shared" si="544"/>
        <v>394.7</v>
      </c>
      <c r="AB1831">
        <f>IF(Z1831/X1831&lt;'model parameter'!$B$2,'model parameter'!$B$2,IF(Y1831/X1831&gt;'model parameter'!$B$1,'model parameter'!$B$1,AA1831/X1831))</f>
        <v>0.95719655632351164</v>
      </c>
      <c r="AC1831">
        <f t="shared" si="554"/>
        <v>2507103.5677562812</v>
      </c>
      <c r="AD1831">
        <f t="shared" si="552"/>
        <v>30.776496589342123</v>
      </c>
      <c r="AF1831">
        <f t="shared" si="551"/>
        <v>0.89778101127682797</v>
      </c>
      <c r="AG1831">
        <f t="shared" si="545"/>
        <v>1.0711773978416395</v>
      </c>
      <c r="AH1831" s="14">
        <f t="shared" si="546"/>
        <v>30994.141006672719</v>
      </c>
      <c r="AI1831">
        <f t="shared" si="547"/>
        <v>29533.7507431714</v>
      </c>
      <c r="AJ1831" s="14">
        <f t="shared" si="548"/>
        <v>-1460.3902635013183</v>
      </c>
      <c r="AK1831" s="14">
        <f t="shared" si="553"/>
        <v>309254.58609164075</v>
      </c>
      <c r="AL1831">
        <f t="shared" si="549"/>
        <v>0.9528817313186092</v>
      </c>
      <c r="AM1831">
        <f t="shared" si="555"/>
        <v>2.5407873878547904</v>
      </c>
      <c r="AN1831" s="15">
        <f t="shared" si="550"/>
        <v>0</v>
      </c>
    </row>
    <row r="1832" spans="1:40" x14ac:dyDescent="0.25">
      <c r="A1832" s="2">
        <v>42289</v>
      </c>
      <c r="B1832" s="2">
        <v>42306</v>
      </c>
      <c r="C1832" t="s">
        <v>15</v>
      </c>
      <c r="D1832">
        <v>7900</v>
      </c>
      <c r="E1832">
        <v>35.049999999999997</v>
      </c>
      <c r="F1832">
        <v>55.15</v>
      </c>
      <c r="G1832">
        <v>35.049999999999997</v>
      </c>
      <c r="H1832">
        <v>50.9</v>
      </c>
      <c r="I1832" t="s">
        <v>16</v>
      </c>
      <c r="J1832">
        <v>374.15</v>
      </c>
      <c r="K1832">
        <v>378.75</v>
      </c>
      <c r="L1832">
        <v>288.45</v>
      </c>
      <c r="M1832">
        <v>294.39999999999998</v>
      </c>
      <c r="N1832">
        <v>8143.6</v>
      </c>
      <c r="O1832">
        <v>359</v>
      </c>
      <c r="P1832">
        <f>VLOOKUP($A1832,Sheet2!$A:$E,2,0)</f>
        <v>8231.5</v>
      </c>
      <c r="Q1832">
        <f>VLOOKUP($A1832,Sheet2!$A:$E,3,0)</f>
        <v>8244.5</v>
      </c>
      <c r="R1832">
        <f>VLOOKUP($A1832,Sheet2!$A:$E,4,0)</f>
        <v>8128.2</v>
      </c>
      <c r="S1832">
        <f>VLOOKUP($A1832,Sheet2!$A:$E,5,0)</f>
        <v>8143.6</v>
      </c>
      <c r="T1832">
        <f t="shared" si="537"/>
        <v>35.049999999999997</v>
      </c>
      <c r="U1832">
        <f t="shared" si="538"/>
        <v>55.15</v>
      </c>
      <c r="V1832">
        <f t="shared" si="539"/>
        <v>288.45</v>
      </c>
      <c r="W1832">
        <f t="shared" si="540"/>
        <v>378.75</v>
      </c>
      <c r="X1832" s="5">
        <f t="shared" si="541"/>
        <v>409.2</v>
      </c>
      <c r="Y1832">
        <f t="shared" si="542"/>
        <v>413.8</v>
      </c>
      <c r="Z1832">
        <f t="shared" si="543"/>
        <v>343.59999999999997</v>
      </c>
      <c r="AA1832">
        <f t="shared" si="544"/>
        <v>345.29999999999995</v>
      </c>
      <c r="AB1832">
        <f>IF(Z1832/X1832&lt;'model parameter'!$B$2,'model parameter'!$B$2,IF(Y1832/X1832&gt;'model parameter'!$B$1,'model parameter'!$B$1,AA1832/X1832))</f>
        <v>0.84384164222873892</v>
      </c>
      <c r="AC1832">
        <f t="shared" si="554"/>
        <v>2115598.3918529907</v>
      </c>
      <c r="AD1832">
        <f t="shared" si="552"/>
        <v>30.620338231570862</v>
      </c>
      <c r="AF1832">
        <f t="shared" si="551"/>
        <v>0.83968719452590412</v>
      </c>
      <c r="AG1832">
        <f t="shared" si="545"/>
        <v>1.0112414467253177</v>
      </c>
      <c r="AH1832" s="14">
        <f t="shared" si="546"/>
        <v>30757.732952356197</v>
      </c>
      <c r="AI1832">
        <f t="shared" si="547"/>
        <v>25831.447930708597</v>
      </c>
      <c r="AJ1832" s="14">
        <f t="shared" si="548"/>
        <v>-4926.2850216475999</v>
      </c>
      <c r="AK1832" s="14">
        <f t="shared" si="553"/>
        <v>304328.30106999318</v>
      </c>
      <c r="AL1832">
        <f t="shared" si="549"/>
        <v>0.83983588682304944</v>
      </c>
      <c r="AM1832">
        <f t="shared" si="555"/>
        <v>2.1338444291078473</v>
      </c>
      <c r="AN1832" s="15">
        <f t="shared" si="550"/>
        <v>0</v>
      </c>
    </row>
    <row r="1833" spans="1:40" x14ac:dyDescent="0.25">
      <c r="A1833" s="2">
        <v>42290</v>
      </c>
      <c r="B1833" s="2">
        <v>42306</v>
      </c>
      <c r="C1833" t="s">
        <v>15</v>
      </c>
      <c r="D1833">
        <v>7900</v>
      </c>
      <c r="E1833">
        <v>54.4</v>
      </c>
      <c r="F1833">
        <v>54.4</v>
      </c>
      <c r="G1833">
        <v>37.200000000000003</v>
      </c>
      <c r="H1833">
        <v>41.25</v>
      </c>
      <c r="I1833" t="s">
        <v>16</v>
      </c>
      <c r="J1833">
        <v>288.05</v>
      </c>
      <c r="K1833">
        <v>302.05</v>
      </c>
      <c r="L1833">
        <v>241.55</v>
      </c>
      <c r="M1833">
        <v>275</v>
      </c>
      <c r="N1833">
        <v>8131.7</v>
      </c>
      <c r="O1833">
        <v>359</v>
      </c>
      <c r="P1833">
        <f>VLOOKUP($A1833,Sheet2!$A:$E,2,0)</f>
        <v>8121.95</v>
      </c>
      <c r="Q1833">
        <f>VLOOKUP($A1833,Sheet2!$A:$E,3,0)</f>
        <v>8150.25</v>
      </c>
      <c r="R1833">
        <f>VLOOKUP($A1833,Sheet2!$A:$E,4,0)</f>
        <v>8088.6</v>
      </c>
      <c r="S1833">
        <f>VLOOKUP($A1833,Sheet2!$A:$E,5,0)</f>
        <v>8131.7</v>
      </c>
      <c r="T1833">
        <f t="shared" si="537"/>
        <v>51.799999999999272</v>
      </c>
      <c r="U1833">
        <f t="shared" si="538"/>
        <v>52.949999999999818</v>
      </c>
      <c r="V1833">
        <f t="shared" si="539"/>
        <v>243</v>
      </c>
      <c r="W1833">
        <f t="shared" si="540"/>
        <v>287.44999999999982</v>
      </c>
      <c r="X1833" s="5">
        <f t="shared" si="541"/>
        <v>342.45</v>
      </c>
      <c r="Y1833">
        <f t="shared" si="542"/>
        <v>353.84999999999928</v>
      </c>
      <c r="Z1833">
        <f t="shared" si="543"/>
        <v>294.49999999999983</v>
      </c>
      <c r="AA1833">
        <f t="shared" si="544"/>
        <v>316.25</v>
      </c>
      <c r="AB1833">
        <f>IF(Z1833/X1833&lt;'model parameter'!$B$2,'model parameter'!$B$2,IF(Y1833/X1833&gt;'model parameter'!$B$1,'model parameter'!$B$1,AA1833/X1833))</f>
        <v>0.92349248065411016</v>
      </c>
      <c r="AC1833">
        <f t="shared" si="554"/>
        <v>1953739.2069601647</v>
      </c>
      <c r="AD1833">
        <f t="shared" si="552"/>
        <v>30.543830712224974</v>
      </c>
      <c r="AF1833">
        <f t="shared" si="551"/>
        <v>0.85997955905971624</v>
      </c>
      <c r="AG1833">
        <f t="shared" si="545"/>
        <v>1.0332895313184385</v>
      </c>
      <c r="AH1833" s="14">
        <f t="shared" si="546"/>
        <v>25748.133706125074</v>
      </c>
      <c r="AI1833">
        <f t="shared" si="547"/>
        <v>23654.284029857499</v>
      </c>
      <c r="AJ1833" s="14">
        <f t="shared" si="548"/>
        <v>-2093.849676267575</v>
      </c>
      <c r="AK1833" s="14">
        <f t="shared" si="553"/>
        <v>302234.45139372558</v>
      </c>
      <c r="AL1833">
        <f t="shared" si="549"/>
        <v>0.91867955556835246</v>
      </c>
      <c r="AM1833">
        <f t="shared" si="555"/>
        <v>1.960319251784802</v>
      </c>
      <c r="AN1833" s="15">
        <f t="shared" si="550"/>
        <v>0</v>
      </c>
    </row>
    <row r="1834" spans="1:40" x14ac:dyDescent="0.25">
      <c r="A1834" s="2">
        <v>42291</v>
      </c>
      <c r="B1834" s="2">
        <v>42306</v>
      </c>
      <c r="C1834" t="s">
        <v>15</v>
      </c>
      <c r="D1834">
        <v>7900</v>
      </c>
      <c r="E1834">
        <v>45.2</v>
      </c>
      <c r="F1834">
        <v>46.55</v>
      </c>
      <c r="G1834">
        <v>34.65</v>
      </c>
      <c r="H1834">
        <v>38</v>
      </c>
      <c r="I1834" t="s">
        <v>16</v>
      </c>
      <c r="J1834">
        <v>260</v>
      </c>
      <c r="K1834">
        <v>279.95</v>
      </c>
      <c r="L1834">
        <v>247.15</v>
      </c>
      <c r="M1834">
        <v>257.2</v>
      </c>
      <c r="N1834">
        <v>8107.9</v>
      </c>
      <c r="O1834">
        <v>359</v>
      </c>
      <c r="P1834">
        <f>VLOOKUP($A1834,Sheet2!$A:$E,2,0)</f>
        <v>8102.4</v>
      </c>
      <c r="Q1834">
        <f>VLOOKUP($A1834,Sheet2!$A:$E,3,0)</f>
        <v>8139.3</v>
      </c>
      <c r="R1834">
        <f>VLOOKUP($A1834,Sheet2!$A:$E,4,0)</f>
        <v>8096.35</v>
      </c>
      <c r="S1834">
        <f>VLOOKUP($A1834,Sheet2!$A:$E,5,0)</f>
        <v>8107.9</v>
      </c>
      <c r="T1834">
        <f t="shared" si="537"/>
        <v>40.649999999999636</v>
      </c>
      <c r="U1834">
        <f t="shared" si="538"/>
        <v>46.55</v>
      </c>
      <c r="V1834">
        <f t="shared" si="539"/>
        <v>247.15</v>
      </c>
      <c r="W1834">
        <f t="shared" si="540"/>
        <v>273.94999999999982</v>
      </c>
      <c r="X1834" s="5">
        <f t="shared" si="541"/>
        <v>305.2</v>
      </c>
      <c r="Y1834">
        <f t="shared" si="542"/>
        <v>320.59999999999962</v>
      </c>
      <c r="Z1834">
        <f t="shared" si="543"/>
        <v>293.7</v>
      </c>
      <c r="AA1834">
        <f t="shared" si="544"/>
        <v>295.2</v>
      </c>
      <c r="AB1834">
        <f>IF(Z1834/X1834&lt;'model parameter'!$B$2,'model parameter'!$B$2,IF(Y1834/X1834&gt;'model parameter'!$B$1,'model parameter'!$B$1,AA1834/X1834))</f>
        <v>0.96723460026212316</v>
      </c>
      <c r="AC1834">
        <f t="shared" si="554"/>
        <v>1889724.1608605525</v>
      </c>
      <c r="AD1834">
        <f t="shared" si="552"/>
        <v>30.511065312487098</v>
      </c>
      <c r="AF1834">
        <f t="shared" si="551"/>
        <v>0.96231979030144166</v>
      </c>
      <c r="AG1834">
        <f t="shared" si="545"/>
        <v>1.0504587155963292</v>
      </c>
      <c r="AH1834" s="14">
        <f t="shared" si="546"/>
        <v>22952.514651112197</v>
      </c>
      <c r="AI1834">
        <f t="shared" si="547"/>
        <v>22076.6833375024</v>
      </c>
      <c r="AJ1834" s="14">
        <f t="shared" si="548"/>
        <v>-875.83131360979678</v>
      </c>
      <c r="AK1834" s="14">
        <f t="shared" si="553"/>
        <v>301358.6200801158</v>
      </c>
      <c r="AL1834">
        <f t="shared" si="549"/>
        <v>0.96184159657785662</v>
      </c>
      <c r="AM1834">
        <f t="shared" si="555"/>
        <v>1.8855165989390033</v>
      </c>
      <c r="AN1834" s="15">
        <f t="shared" si="550"/>
        <v>0</v>
      </c>
    </row>
    <row r="1835" spans="1:40" x14ac:dyDescent="0.25">
      <c r="A1835" s="2">
        <v>42292</v>
      </c>
      <c r="B1835" s="2">
        <v>42306</v>
      </c>
      <c r="C1835" t="s">
        <v>15</v>
      </c>
      <c r="D1835">
        <v>7900</v>
      </c>
      <c r="E1835">
        <v>30</v>
      </c>
      <c r="F1835">
        <v>32</v>
      </c>
      <c r="G1835">
        <v>20.25</v>
      </c>
      <c r="H1835">
        <v>21.85</v>
      </c>
      <c r="I1835" t="s">
        <v>16</v>
      </c>
      <c r="J1835">
        <v>272.95</v>
      </c>
      <c r="K1835">
        <v>323.8</v>
      </c>
      <c r="L1835">
        <v>272.95</v>
      </c>
      <c r="M1835">
        <v>305.60000000000002</v>
      </c>
      <c r="N1835">
        <v>8179.5</v>
      </c>
      <c r="O1835">
        <v>359</v>
      </c>
      <c r="P1835">
        <f>VLOOKUP($A1835,Sheet2!$A:$E,2,0)</f>
        <v>8134.35</v>
      </c>
      <c r="Q1835">
        <f>VLOOKUP($A1835,Sheet2!$A:$E,3,0)</f>
        <v>8190.55</v>
      </c>
      <c r="R1835">
        <f>VLOOKUP($A1835,Sheet2!$A:$E,4,0)</f>
        <v>8129.8</v>
      </c>
      <c r="S1835">
        <f>VLOOKUP($A1835,Sheet2!$A:$E,5,0)</f>
        <v>8179.5</v>
      </c>
      <c r="T1835">
        <f t="shared" si="537"/>
        <v>33.249999999999091</v>
      </c>
      <c r="U1835">
        <f t="shared" si="538"/>
        <v>32</v>
      </c>
      <c r="V1835">
        <f t="shared" si="539"/>
        <v>272.95</v>
      </c>
      <c r="W1835">
        <f t="shared" si="540"/>
        <v>310.79999999999927</v>
      </c>
      <c r="X1835" s="5">
        <f t="shared" si="541"/>
        <v>302.95</v>
      </c>
      <c r="Y1835">
        <f t="shared" si="542"/>
        <v>357.0499999999991</v>
      </c>
      <c r="Z1835">
        <f t="shared" si="543"/>
        <v>302.95</v>
      </c>
      <c r="AA1835">
        <f t="shared" si="544"/>
        <v>327.45000000000005</v>
      </c>
      <c r="AB1835">
        <f>IF(Z1835/X1835&lt;'model parameter'!$B$2,'model parameter'!$B$2,IF(Y1835/X1835&gt;'model parameter'!$B$1,'model parameter'!$B$1,AA1835/X1835))</f>
        <v>1.1100000000000001</v>
      </c>
      <c r="AC1835">
        <f t="shared" si="554"/>
        <v>2097593.8185552135</v>
      </c>
      <c r="AD1835">
        <f t="shared" si="552"/>
        <v>30.621065312487097</v>
      </c>
      <c r="AF1835">
        <f t="shared" si="551"/>
        <v>1</v>
      </c>
      <c r="AG1835">
        <f t="shared" si="545"/>
        <v>1.1785773229905896</v>
      </c>
      <c r="AH1835" s="14">
        <f t="shared" si="546"/>
        <v>22783.651755171824</v>
      </c>
      <c r="AI1835">
        <f t="shared" si="547"/>
        <v>25155.028213423513</v>
      </c>
      <c r="AJ1835" s="14">
        <f t="shared" si="548"/>
        <v>2371.3764582516887</v>
      </c>
      <c r="AK1835" s="14">
        <f t="shared" si="553"/>
        <v>303729.99653836747</v>
      </c>
      <c r="AL1835">
        <f t="shared" si="549"/>
        <v>1.1040823693995143</v>
      </c>
      <c r="AM1835">
        <f t="shared" si="555"/>
        <v>2.0817656340986885</v>
      </c>
      <c r="AN1835" s="15">
        <f t="shared" si="550"/>
        <v>0</v>
      </c>
    </row>
    <row r="1836" spans="1:40" x14ac:dyDescent="0.25">
      <c r="A1836" s="2">
        <v>42293</v>
      </c>
      <c r="B1836" s="2">
        <v>42306</v>
      </c>
      <c r="C1836" t="s">
        <v>15</v>
      </c>
      <c r="D1836">
        <v>7900</v>
      </c>
      <c r="E1836">
        <v>20.25</v>
      </c>
      <c r="F1836">
        <v>23.9</v>
      </c>
      <c r="G1836">
        <v>11.4</v>
      </c>
      <c r="H1836">
        <v>12.15</v>
      </c>
      <c r="I1836" t="s">
        <v>16</v>
      </c>
      <c r="J1836">
        <v>301.05</v>
      </c>
      <c r="K1836">
        <v>376.1</v>
      </c>
      <c r="L1836">
        <v>269.10000000000002</v>
      </c>
      <c r="M1836">
        <v>369.8</v>
      </c>
      <c r="N1836">
        <v>8238.15</v>
      </c>
      <c r="O1836">
        <v>359</v>
      </c>
      <c r="P1836">
        <f>VLOOKUP($A1836,Sheet2!$A:$E,2,0)</f>
        <v>8193.65</v>
      </c>
      <c r="Q1836">
        <f>VLOOKUP($A1836,Sheet2!$A:$E,3,0)</f>
        <v>8246.4</v>
      </c>
      <c r="R1836">
        <f>VLOOKUP($A1836,Sheet2!$A:$E,4,0)</f>
        <v>8147.65</v>
      </c>
      <c r="S1836">
        <f>VLOOKUP($A1836,Sheet2!$A:$E,5,0)</f>
        <v>8238.15</v>
      </c>
      <c r="T1836">
        <f t="shared" si="537"/>
        <v>29.700000000000728</v>
      </c>
      <c r="U1836">
        <f t="shared" si="538"/>
        <v>21.450000000000728</v>
      </c>
      <c r="V1836">
        <f t="shared" si="539"/>
        <v>271.54999999999927</v>
      </c>
      <c r="W1836">
        <f t="shared" si="540"/>
        <v>357.79999999999927</v>
      </c>
      <c r="X1836" s="5">
        <f t="shared" si="541"/>
        <v>321.3</v>
      </c>
      <c r="Y1836">
        <f t="shared" si="542"/>
        <v>405.80000000000075</v>
      </c>
      <c r="Z1836">
        <f t="shared" si="543"/>
        <v>290.55000000000075</v>
      </c>
      <c r="AA1836">
        <f t="shared" si="544"/>
        <v>381.95</v>
      </c>
      <c r="AB1836">
        <f>IF(Z1836/X1836&lt;'model parameter'!$B$2,'model parameter'!$B$2,IF(Y1836/X1836&gt;'model parameter'!$B$1,'model parameter'!$B$1,AA1836/X1836))</f>
        <v>1.1100000000000001</v>
      </c>
      <c r="AC1836">
        <f t="shared" si="554"/>
        <v>2328329.138596287</v>
      </c>
      <c r="AD1836">
        <f t="shared" si="552"/>
        <v>30.731065312487097</v>
      </c>
      <c r="AF1836">
        <f t="shared" si="551"/>
        <v>0.90429505135387722</v>
      </c>
      <c r="AG1836">
        <f t="shared" si="545"/>
        <v>1.2629940865235005</v>
      </c>
      <c r="AH1836" s="14">
        <f t="shared" si="546"/>
        <v>24160.822484285549</v>
      </c>
      <c r="AI1836">
        <f t="shared" si="547"/>
        <v>26681.553614954864</v>
      </c>
      <c r="AJ1836" s="14">
        <f t="shared" si="548"/>
        <v>2520.7311306693155</v>
      </c>
      <c r="AK1836" s="14">
        <f t="shared" si="553"/>
        <v>306250.72766903677</v>
      </c>
      <c r="AL1836">
        <f t="shared" si="549"/>
        <v>1.1043313460172486</v>
      </c>
      <c r="AM1836">
        <f t="shared" si="555"/>
        <v>2.2989590447966557</v>
      </c>
      <c r="AN1836" s="15">
        <f t="shared" si="550"/>
        <v>0</v>
      </c>
    </row>
    <row r="1837" spans="1:40" x14ac:dyDescent="0.25">
      <c r="A1837" s="2">
        <v>42296</v>
      </c>
      <c r="B1837" s="2">
        <v>42306</v>
      </c>
      <c r="C1837" t="s">
        <v>15</v>
      </c>
      <c r="D1837">
        <v>7900</v>
      </c>
      <c r="E1837">
        <v>11.75</v>
      </c>
      <c r="F1837">
        <v>12.25</v>
      </c>
      <c r="G1837">
        <v>8.5500000000000007</v>
      </c>
      <c r="H1837">
        <v>9.0500000000000007</v>
      </c>
      <c r="I1837" t="s">
        <v>16</v>
      </c>
      <c r="J1837">
        <v>369.05</v>
      </c>
      <c r="K1837">
        <v>388</v>
      </c>
      <c r="L1837">
        <v>352</v>
      </c>
      <c r="M1837">
        <v>378</v>
      </c>
      <c r="N1837">
        <v>8275.0499999999993</v>
      </c>
      <c r="O1837">
        <v>359</v>
      </c>
      <c r="P1837">
        <f>VLOOKUP($A1837,Sheet2!$A:$E,2,0)</f>
        <v>8262.5499999999993</v>
      </c>
      <c r="Q1837">
        <f>VLOOKUP($A1837,Sheet2!$A:$E,3,0)</f>
        <v>8283.0499999999993</v>
      </c>
      <c r="R1837">
        <f>VLOOKUP($A1837,Sheet2!$A:$E,4,0)</f>
        <v>8239.2000000000007</v>
      </c>
      <c r="S1837">
        <f>VLOOKUP($A1837,Sheet2!$A:$E,5,0)</f>
        <v>8275.0499999999993</v>
      </c>
      <c r="T1837">
        <f t="shared" si="537"/>
        <v>8.5500000000000007</v>
      </c>
      <c r="U1837">
        <f t="shared" si="538"/>
        <v>12.25</v>
      </c>
      <c r="V1837">
        <f t="shared" si="539"/>
        <v>352</v>
      </c>
      <c r="W1837">
        <f t="shared" si="540"/>
        <v>388</v>
      </c>
      <c r="X1837" s="5">
        <f t="shared" si="541"/>
        <v>380.8</v>
      </c>
      <c r="Y1837">
        <f t="shared" si="542"/>
        <v>396.55</v>
      </c>
      <c r="Z1837">
        <f t="shared" si="543"/>
        <v>364.25</v>
      </c>
      <c r="AA1837">
        <f t="shared" si="544"/>
        <v>387.05</v>
      </c>
      <c r="AB1837">
        <f>IF(Z1837/X1837&lt;'model parameter'!$B$2,'model parameter'!$B$2,IF(Y1837/X1837&gt;'model parameter'!$B$1,'model parameter'!$B$1,AA1837/X1837))</f>
        <v>1.0164128151260505</v>
      </c>
      <c r="AC1837">
        <f t="shared" si="554"/>
        <v>2366543.5743006645</v>
      </c>
      <c r="AD1837">
        <f t="shared" si="552"/>
        <v>30.747478127613146</v>
      </c>
      <c r="AF1837">
        <f t="shared" si="551"/>
        <v>0.95653886554621848</v>
      </c>
      <c r="AG1837">
        <f t="shared" si="545"/>
        <v>1.041360294117647</v>
      </c>
      <c r="AH1837" s="14">
        <f t="shared" si="546"/>
        <v>28626.307954708798</v>
      </c>
      <c r="AI1837">
        <f t="shared" si="547"/>
        <v>28960.418425047101</v>
      </c>
      <c r="AJ1837" s="14">
        <f t="shared" si="548"/>
        <v>334.11047033830255</v>
      </c>
      <c r="AK1837" s="14">
        <f t="shared" si="553"/>
        <v>306584.83813937509</v>
      </c>
      <c r="AL1837">
        <f t="shared" si="549"/>
        <v>1.011671448196076</v>
      </c>
      <c r="AM1837">
        <f t="shared" si="555"/>
        <v>2.3257912261929001</v>
      </c>
      <c r="AN1837" s="15">
        <f t="shared" si="550"/>
        <v>0</v>
      </c>
    </row>
    <row r="1838" spans="1:40" x14ac:dyDescent="0.25">
      <c r="A1838" s="2">
        <v>42297</v>
      </c>
      <c r="B1838" s="2">
        <v>42306</v>
      </c>
      <c r="C1838" t="s">
        <v>15</v>
      </c>
      <c r="D1838">
        <v>7900</v>
      </c>
      <c r="E1838">
        <v>8.4</v>
      </c>
      <c r="F1838">
        <v>10.15</v>
      </c>
      <c r="G1838">
        <v>6.55</v>
      </c>
      <c r="H1838">
        <v>7.8</v>
      </c>
      <c r="I1838" t="s">
        <v>16</v>
      </c>
      <c r="J1838">
        <v>372.25</v>
      </c>
      <c r="K1838">
        <v>392.45</v>
      </c>
      <c r="L1838">
        <v>336.25</v>
      </c>
      <c r="M1838">
        <v>360.75</v>
      </c>
      <c r="N1838">
        <v>8261.65</v>
      </c>
      <c r="O1838">
        <v>359</v>
      </c>
      <c r="P1838">
        <f>VLOOKUP($A1838,Sheet2!$A:$E,2,0)</f>
        <v>8280.2999999999993</v>
      </c>
      <c r="Q1838">
        <f>VLOOKUP($A1838,Sheet2!$A:$E,3,0)</f>
        <v>8294.0499999999993</v>
      </c>
      <c r="R1838">
        <f>VLOOKUP($A1838,Sheet2!$A:$E,4,0)</f>
        <v>8229.2000000000007</v>
      </c>
      <c r="S1838">
        <f>VLOOKUP($A1838,Sheet2!$A:$E,5,0)</f>
        <v>8261.65</v>
      </c>
      <c r="T1838">
        <f t="shared" si="537"/>
        <v>6.55</v>
      </c>
      <c r="U1838">
        <f t="shared" si="538"/>
        <v>7.0499999999992724</v>
      </c>
      <c r="V1838">
        <f t="shared" si="539"/>
        <v>339.35000000000036</v>
      </c>
      <c r="W1838">
        <f t="shared" si="540"/>
        <v>392.45</v>
      </c>
      <c r="X1838" s="5">
        <f t="shared" si="541"/>
        <v>380.65</v>
      </c>
      <c r="Y1838">
        <f t="shared" si="542"/>
        <v>399</v>
      </c>
      <c r="Z1838">
        <f t="shared" si="543"/>
        <v>343.29999999999927</v>
      </c>
      <c r="AA1838">
        <f t="shared" si="544"/>
        <v>368.55</v>
      </c>
      <c r="AB1838">
        <f>IF(Z1838/X1838&lt;'model parameter'!$B$2,'model parameter'!$B$2,IF(Y1838/X1838&gt;'model parameter'!$B$1,'model parameter'!$B$1,AA1838/X1838))</f>
        <v>0.96821226848811248</v>
      </c>
      <c r="AC1838">
        <f t="shared" si="554"/>
        <v>2291316.5225496124</v>
      </c>
      <c r="AD1838">
        <f t="shared" si="552"/>
        <v>30.715690396101259</v>
      </c>
      <c r="AF1838">
        <f t="shared" si="551"/>
        <v>0.90187836595297333</v>
      </c>
      <c r="AG1838">
        <f t="shared" si="545"/>
        <v>1.0482070143176148</v>
      </c>
      <c r="AH1838" s="14">
        <f t="shared" si="546"/>
        <v>28615.050428312774</v>
      </c>
      <c r="AI1838">
        <f t="shared" si="547"/>
        <v>27573.928505400097</v>
      </c>
      <c r="AJ1838" s="14">
        <f t="shared" si="548"/>
        <v>-1041.1219229126764</v>
      </c>
      <c r="AK1838" s="14">
        <f t="shared" si="553"/>
        <v>305543.71621646243</v>
      </c>
      <c r="AL1838">
        <f t="shared" si="549"/>
        <v>0.96361628208480976</v>
      </c>
      <c r="AM1838">
        <f t="shared" si="555"/>
        <v>2.2411702942894731</v>
      </c>
      <c r="AN1838" s="15">
        <f t="shared" si="550"/>
        <v>0</v>
      </c>
    </row>
    <row r="1839" spans="1:40" x14ac:dyDescent="0.25">
      <c r="A1839" s="2">
        <v>42298</v>
      </c>
      <c r="B1839" s="2">
        <v>42306</v>
      </c>
      <c r="C1839" t="s">
        <v>15</v>
      </c>
      <c r="D1839">
        <v>7900</v>
      </c>
      <c r="E1839">
        <v>7.1</v>
      </c>
      <c r="F1839">
        <v>8.9499999999999993</v>
      </c>
      <c r="G1839">
        <v>3.8</v>
      </c>
      <c r="H1839">
        <v>4.25</v>
      </c>
      <c r="I1839" t="s">
        <v>16</v>
      </c>
      <c r="J1839">
        <v>367.95</v>
      </c>
      <c r="K1839">
        <v>400</v>
      </c>
      <c r="L1839">
        <v>322.8</v>
      </c>
      <c r="M1839">
        <v>362.75</v>
      </c>
      <c r="N1839">
        <v>8251.7000000000007</v>
      </c>
      <c r="O1839">
        <v>359</v>
      </c>
      <c r="P1839">
        <f>VLOOKUP($A1839,Sheet2!$A:$E,2,0)</f>
        <v>8258.35</v>
      </c>
      <c r="Q1839">
        <f>VLOOKUP($A1839,Sheet2!$A:$E,3,0)</f>
        <v>8294.4</v>
      </c>
      <c r="R1839">
        <f>VLOOKUP($A1839,Sheet2!$A:$E,4,0)</f>
        <v>8217.15</v>
      </c>
      <c r="S1839">
        <f>VLOOKUP($A1839,Sheet2!$A:$E,5,0)</f>
        <v>8251.7000000000007</v>
      </c>
      <c r="T1839">
        <f t="shared" si="537"/>
        <v>5.6000000000003638</v>
      </c>
      <c r="U1839">
        <f t="shared" si="538"/>
        <v>5.6499999999996362</v>
      </c>
      <c r="V1839">
        <f t="shared" si="539"/>
        <v>326.10000000000036</v>
      </c>
      <c r="W1839">
        <f t="shared" si="540"/>
        <v>398.19999999999891</v>
      </c>
      <c r="X1839" s="5">
        <f t="shared" si="541"/>
        <v>375.05</v>
      </c>
      <c r="Y1839">
        <f t="shared" si="542"/>
        <v>405.60000000000036</v>
      </c>
      <c r="Z1839">
        <f t="shared" si="543"/>
        <v>328.44999999999965</v>
      </c>
      <c r="AA1839">
        <f t="shared" si="544"/>
        <v>367</v>
      </c>
      <c r="AB1839">
        <f>IF(Z1839/X1839&lt;'model parameter'!$B$2,'model parameter'!$B$2,IF(Y1839/X1839&gt;'model parameter'!$B$1,'model parameter'!$B$1,AA1839/X1839))</f>
        <v>0.97853619517397672</v>
      </c>
      <c r="AC1839">
        <f t="shared" si="554"/>
        <v>2242136.1519149654</v>
      </c>
      <c r="AD1839">
        <f t="shared" si="552"/>
        <v>30.694226591275235</v>
      </c>
      <c r="AF1839">
        <f t="shared" si="551"/>
        <v>0.87574990001333064</v>
      </c>
      <c r="AG1839">
        <f t="shared" si="545"/>
        <v>1.0814558058925485</v>
      </c>
      <c r="AH1839" s="14">
        <f t="shared" si="546"/>
        <v>28194.769442861172</v>
      </c>
      <c r="AI1839">
        <f t="shared" si="547"/>
        <v>27457.763133753997</v>
      </c>
      <c r="AJ1839" s="14">
        <f t="shared" si="548"/>
        <v>-737.00630910717518</v>
      </c>
      <c r="AK1839" s="14">
        <f t="shared" si="553"/>
        <v>304806.70990735525</v>
      </c>
      <c r="AL1839">
        <f t="shared" si="549"/>
        <v>0.97386017606560771</v>
      </c>
      <c r="AM1839">
        <f t="shared" si="555"/>
        <v>2.1825864973897562</v>
      </c>
      <c r="AN1839" s="15">
        <f t="shared" si="550"/>
        <v>0</v>
      </c>
    </row>
    <row r="1840" spans="1:40" x14ac:dyDescent="0.25">
      <c r="A1840" s="2">
        <v>42300</v>
      </c>
      <c r="B1840" s="2">
        <v>42306</v>
      </c>
      <c r="C1840" t="s">
        <v>15</v>
      </c>
      <c r="D1840">
        <v>7900</v>
      </c>
      <c r="E1840">
        <v>2.9</v>
      </c>
      <c r="F1840">
        <v>2.9</v>
      </c>
      <c r="G1840">
        <v>1.7</v>
      </c>
      <c r="H1840">
        <v>1.9</v>
      </c>
      <c r="I1840" t="s">
        <v>16</v>
      </c>
      <c r="J1840">
        <v>424.45</v>
      </c>
      <c r="K1840">
        <v>440</v>
      </c>
      <c r="L1840">
        <v>387.5</v>
      </c>
      <c r="M1840">
        <v>404</v>
      </c>
      <c r="N1840">
        <v>8295.4500000000007</v>
      </c>
      <c r="O1840">
        <v>359</v>
      </c>
      <c r="P1840">
        <f>VLOOKUP($A1840,Sheet2!$A:$E,2,0)</f>
        <v>8308.25</v>
      </c>
      <c r="Q1840">
        <f>VLOOKUP($A1840,Sheet2!$A:$E,3,0)</f>
        <v>8328.1</v>
      </c>
      <c r="R1840">
        <f>VLOOKUP($A1840,Sheet2!$A:$E,4,0)</f>
        <v>8280.75</v>
      </c>
      <c r="S1840">
        <f>VLOOKUP($A1840,Sheet2!$A:$E,5,0)</f>
        <v>8295.4500000000007</v>
      </c>
      <c r="T1840">
        <f t="shared" si="537"/>
        <v>11.899999999999636</v>
      </c>
      <c r="U1840">
        <f t="shared" si="538"/>
        <v>2.9</v>
      </c>
      <c r="V1840">
        <f t="shared" si="539"/>
        <v>387.5</v>
      </c>
      <c r="W1840">
        <f t="shared" si="540"/>
        <v>429.80000000000109</v>
      </c>
      <c r="X1840" s="5">
        <f t="shared" si="541"/>
        <v>427.34999999999997</v>
      </c>
      <c r="Y1840">
        <f t="shared" si="542"/>
        <v>451.89999999999964</v>
      </c>
      <c r="Z1840">
        <f t="shared" si="543"/>
        <v>390.4</v>
      </c>
      <c r="AA1840">
        <f t="shared" si="544"/>
        <v>405.9</v>
      </c>
      <c r="AB1840">
        <f>IF(Z1840/X1840&lt;'model parameter'!$B$2,'model parameter'!$B$2,IF(Y1840/X1840&gt;'model parameter'!$B$1,'model parameter'!$B$1,AA1840/X1840))</f>
        <v>0.9498069498069498</v>
      </c>
      <c r="AC1840">
        <f t="shared" si="554"/>
        <v>2129596.4995022449</v>
      </c>
      <c r="AD1840">
        <f t="shared" si="552"/>
        <v>30.644033541082184</v>
      </c>
      <c r="AF1840">
        <f t="shared" si="551"/>
        <v>0.91353691353691358</v>
      </c>
      <c r="AG1840">
        <f t="shared" si="545"/>
        <v>1.0574470574470567</v>
      </c>
      <c r="AH1840" s="14">
        <f t="shared" si="546"/>
        <v>32119.893646275217</v>
      </c>
      <c r="AI1840">
        <f t="shared" si="547"/>
        <v>30373.139235065799</v>
      </c>
      <c r="AJ1840" s="14">
        <f t="shared" si="548"/>
        <v>-1746.7544112094183</v>
      </c>
      <c r="AK1840" s="14">
        <f t="shared" si="553"/>
        <v>303059.95549614582</v>
      </c>
      <c r="AL1840">
        <f t="shared" si="549"/>
        <v>0.94561767761606585</v>
      </c>
      <c r="AM1840">
        <f t="shared" si="555"/>
        <v>2.0638923748578848</v>
      </c>
      <c r="AN1840" s="15">
        <f t="shared" si="550"/>
        <v>0</v>
      </c>
    </row>
    <row r="1841" spans="1:40" x14ac:dyDescent="0.25">
      <c r="A1841" s="2">
        <v>42303</v>
      </c>
      <c r="B1841" s="2">
        <v>42306</v>
      </c>
      <c r="C1841" t="s">
        <v>15</v>
      </c>
      <c r="D1841">
        <v>7900</v>
      </c>
      <c r="E1841">
        <v>2</v>
      </c>
      <c r="F1841">
        <v>2</v>
      </c>
      <c r="G1841">
        <v>0.85</v>
      </c>
      <c r="H1841">
        <v>1.5</v>
      </c>
      <c r="I1841" t="s">
        <v>16</v>
      </c>
      <c r="J1841">
        <v>440</v>
      </c>
      <c r="K1841">
        <v>440</v>
      </c>
      <c r="L1841">
        <v>355.45</v>
      </c>
      <c r="M1841">
        <v>362.55</v>
      </c>
      <c r="N1841">
        <v>8260.5499999999993</v>
      </c>
      <c r="O1841">
        <v>359</v>
      </c>
      <c r="P1841">
        <f>VLOOKUP($A1841,Sheet2!$A:$E,2,0)</f>
        <v>8333.65</v>
      </c>
      <c r="Q1841">
        <f>VLOOKUP($A1841,Sheet2!$A:$E,3,0)</f>
        <v>8336.2999999999993</v>
      </c>
      <c r="R1841">
        <f>VLOOKUP($A1841,Sheet2!$A:$E,4,0)</f>
        <v>8252.0499999999993</v>
      </c>
      <c r="S1841">
        <f>VLOOKUP($A1841,Sheet2!$A:$E,5,0)</f>
        <v>8260.5499999999993</v>
      </c>
      <c r="T1841">
        <f t="shared" si="537"/>
        <v>3.7000000000007276</v>
      </c>
      <c r="U1841">
        <f t="shared" si="538"/>
        <v>2</v>
      </c>
      <c r="V1841">
        <f t="shared" si="539"/>
        <v>355.45</v>
      </c>
      <c r="W1841">
        <f t="shared" si="540"/>
        <v>437.14999999999964</v>
      </c>
      <c r="X1841" s="5">
        <f t="shared" si="541"/>
        <v>442</v>
      </c>
      <c r="Y1841">
        <f t="shared" si="542"/>
        <v>443.70000000000073</v>
      </c>
      <c r="Z1841">
        <f t="shared" si="543"/>
        <v>357.45</v>
      </c>
      <c r="AA1841">
        <f t="shared" si="544"/>
        <v>364.05</v>
      </c>
      <c r="AB1841">
        <f>IF(Z1841/X1841&lt;'model parameter'!$B$2,'model parameter'!$B$2,IF(Y1841/X1841&gt;'model parameter'!$B$1,'model parameter'!$B$1,AA1841/X1841))</f>
        <v>0.82364253393665166</v>
      </c>
      <c r="AC1841">
        <f t="shared" si="554"/>
        <v>1754026.2571126523</v>
      </c>
      <c r="AD1841">
        <f t="shared" si="552"/>
        <v>30.467676075018836</v>
      </c>
      <c r="AF1841">
        <f t="shared" si="551"/>
        <v>0.80871040723981902</v>
      </c>
      <c r="AG1841">
        <f t="shared" si="545"/>
        <v>1.0038461538461554</v>
      </c>
      <c r="AH1841" s="14">
        <f t="shared" si="546"/>
        <v>33219.378724286995</v>
      </c>
      <c r="AI1841">
        <f t="shared" si="547"/>
        <v>27236.674200621099</v>
      </c>
      <c r="AJ1841" s="14">
        <f t="shared" si="548"/>
        <v>-5982.704523665896</v>
      </c>
      <c r="AK1841" s="14">
        <f t="shared" si="553"/>
        <v>297077.25097247993</v>
      </c>
      <c r="AL1841">
        <f t="shared" si="549"/>
        <v>0.81990317840315641</v>
      </c>
      <c r="AM1841">
        <f t="shared" si="555"/>
        <v>1.6921919180280185</v>
      </c>
      <c r="AN1841" s="15">
        <f t="shared" si="550"/>
        <v>0</v>
      </c>
    </row>
    <row r="1842" spans="1:40" x14ac:dyDescent="0.25">
      <c r="A1842" s="2">
        <v>42304</v>
      </c>
      <c r="B1842" s="2">
        <v>42306</v>
      </c>
      <c r="C1842" t="s">
        <v>15</v>
      </c>
      <c r="D1842">
        <v>7900</v>
      </c>
      <c r="E1842">
        <v>1.95</v>
      </c>
      <c r="F1842">
        <v>1.95</v>
      </c>
      <c r="G1842">
        <v>0.75</v>
      </c>
      <c r="H1842">
        <v>0.85</v>
      </c>
      <c r="I1842" t="s">
        <v>16</v>
      </c>
      <c r="J1842">
        <v>338.4</v>
      </c>
      <c r="K1842">
        <v>354.25</v>
      </c>
      <c r="L1842">
        <v>323.35000000000002</v>
      </c>
      <c r="M1842">
        <v>340.45</v>
      </c>
      <c r="N1842">
        <v>8232.9</v>
      </c>
      <c r="O1842">
        <v>359</v>
      </c>
      <c r="P1842">
        <f>VLOOKUP($A1842,Sheet2!$A:$E,2,0)</f>
        <v>8230.35</v>
      </c>
      <c r="Q1842">
        <f>VLOOKUP($A1842,Sheet2!$A:$E,3,0)</f>
        <v>8241.9500000000007</v>
      </c>
      <c r="R1842">
        <f>VLOOKUP($A1842,Sheet2!$A:$E,4,0)</f>
        <v>8217.0499999999993</v>
      </c>
      <c r="S1842">
        <f>VLOOKUP($A1842,Sheet2!$A:$E,5,0)</f>
        <v>8232.9</v>
      </c>
      <c r="T1842">
        <f t="shared" si="537"/>
        <v>12.299999999999272</v>
      </c>
      <c r="U1842">
        <f t="shared" si="538"/>
        <v>1.95</v>
      </c>
      <c r="V1842">
        <f t="shared" si="539"/>
        <v>323.35000000000002</v>
      </c>
      <c r="W1842">
        <f t="shared" si="540"/>
        <v>342.70000000000073</v>
      </c>
      <c r="X1842" s="5">
        <f t="shared" si="541"/>
        <v>340.34999999999997</v>
      </c>
      <c r="Y1842">
        <f t="shared" si="542"/>
        <v>366.54999999999927</v>
      </c>
      <c r="Z1842">
        <f t="shared" si="543"/>
        <v>325.3</v>
      </c>
      <c r="AA1842">
        <f t="shared" si="544"/>
        <v>341.3</v>
      </c>
      <c r="AB1842">
        <f>IF(Z1842/X1842&lt;'model parameter'!$B$2,'model parameter'!$B$2,IF(Y1842/X1842&gt;'model parameter'!$B$1,'model parameter'!$B$1,AA1842/X1842))</f>
        <v>1.0027912443073308</v>
      </c>
      <c r="AC1842">
        <f t="shared" si="554"/>
        <v>1758922.1729177267</v>
      </c>
      <c r="AD1842">
        <f t="shared" si="552"/>
        <v>30.470467319326168</v>
      </c>
      <c r="AF1842">
        <f t="shared" si="551"/>
        <v>0.95578081386807712</v>
      </c>
      <c r="AG1842">
        <f t="shared" si="545"/>
        <v>1.0769795798442758</v>
      </c>
      <c r="AH1842" s="14">
        <f t="shared" si="546"/>
        <v>25590.528336580719</v>
      </c>
      <c r="AI1842">
        <f t="shared" si="547"/>
        <v>25531.6663264606</v>
      </c>
      <c r="AJ1842" s="14">
        <f t="shared" si="548"/>
        <v>-58.862010120119521</v>
      </c>
      <c r="AK1842" s="14">
        <f t="shared" si="553"/>
        <v>297018.38896235981</v>
      </c>
      <c r="AL1842">
        <f t="shared" si="549"/>
        <v>0.99769985170505537</v>
      </c>
      <c r="AM1842">
        <f t="shared" si="555"/>
        <v>1.6882996256730474</v>
      </c>
      <c r="AN1842" s="15">
        <f t="shared" si="550"/>
        <v>0</v>
      </c>
    </row>
    <row r="1843" spans="1:40" x14ac:dyDescent="0.25">
      <c r="A1843" s="2">
        <v>42305</v>
      </c>
      <c r="B1843" s="2">
        <v>42306</v>
      </c>
      <c r="C1843" t="s">
        <v>15</v>
      </c>
      <c r="D1843">
        <v>7900</v>
      </c>
      <c r="E1843">
        <v>0.55000000000000004</v>
      </c>
      <c r="F1843">
        <v>1.6</v>
      </c>
      <c r="G1843">
        <v>0.55000000000000004</v>
      </c>
      <c r="H1843">
        <v>0.8</v>
      </c>
      <c r="I1843" t="s">
        <v>16</v>
      </c>
      <c r="J1843">
        <v>305.60000000000002</v>
      </c>
      <c r="K1843">
        <v>317.3</v>
      </c>
      <c r="L1843">
        <v>239</v>
      </c>
      <c r="M1843">
        <v>274.3</v>
      </c>
      <c r="N1843">
        <v>8171.2</v>
      </c>
      <c r="O1843">
        <v>359</v>
      </c>
      <c r="P1843">
        <f>VLOOKUP($A1843,Sheet2!$A:$E,2,0)</f>
        <v>8188.9</v>
      </c>
      <c r="Q1843">
        <f>VLOOKUP($A1843,Sheet2!$A:$E,3,0)</f>
        <v>8209.1</v>
      </c>
      <c r="R1843">
        <f>VLOOKUP($A1843,Sheet2!$A:$E,4,0)</f>
        <v>8131.8</v>
      </c>
      <c r="S1843">
        <f>VLOOKUP($A1843,Sheet2!$A:$E,5,0)</f>
        <v>8171.2</v>
      </c>
      <c r="T1843">
        <f t="shared" si="537"/>
        <v>8.1999999999989086</v>
      </c>
      <c r="U1843">
        <f t="shared" si="538"/>
        <v>1.6</v>
      </c>
      <c r="V1843">
        <f t="shared" si="539"/>
        <v>239</v>
      </c>
      <c r="W1843">
        <f t="shared" si="540"/>
        <v>309.64999999999964</v>
      </c>
      <c r="X1843" s="5">
        <f t="shared" si="541"/>
        <v>306.15000000000003</v>
      </c>
      <c r="Y1843">
        <f t="shared" si="542"/>
        <v>325.49999999999892</v>
      </c>
      <c r="Z1843">
        <f t="shared" si="543"/>
        <v>240.6</v>
      </c>
      <c r="AA1843">
        <f t="shared" si="544"/>
        <v>275.10000000000002</v>
      </c>
      <c r="AB1843">
        <f>IF(Z1843/X1843&lt;'model parameter'!$B$2,'model parameter'!$B$2,IF(Y1843/X1843&gt;'model parameter'!$B$1,'model parameter'!$B$1,AA1843/X1843))</f>
        <v>0.89857912787849092</v>
      </c>
      <c r="AC1843">
        <f t="shared" si="554"/>
        <v>1580530.7521465512</v>
      </c>
      <c r="AD1843">
        <f t="shared" si="552"/>
        <v>30.36904644720466</v>
      </c>
      <c r="AF1843">
        <f t="shared" si="551"/>
        <v>0.78588926996570296</v>
      </c>
      <c r="AG1843">
        <f t="shared" si="545"/>
        <v>1.0632043116119512</v>
      </c>
      <c r="AH1843" s="14">
        <f t="shared" si="546"/>
        <v>23023.812318287029</v>
      </c>
      <c r="AI1843">
        <f t="shared" si="547"/>
        <v>20570.280776156196</v>
      </c>
      <c r="AJ1843" s="14">
        <f t="shared" si="548"/>
        <v>-2453.5315421308333</v>
      </c>
      <c r="AK1843" s="14">
        <f t="shared" si="553"/>
        <v>294564.857420229</v>
      </c>
      <c r="AL1843">
        <f t="shared" si="549"/>
        <v>0.89343504419630471</v>
      </c>
      <c r="AM1843">
        <f t="shared" si="555"/>
        <v>1.5083860506798037</v>
      </c>
      <c r="AN1843" s="15">
        <f t="shared" si="550"/>
        <v>0</v>
      </c>
    </row>
    <row r="1844" spans="1:40" s="9" customFormat="1" x14ac:dyDescent="0.25">
      <c r="A1844" s="7">
        <v>42306</v>
      </c>
      <c r="B1844" s="7">
        <v>42306</v>
      </c>
      <c r="C1844" t="s">
        <v>15</v>
      </c>
      <c r="D1844">
        <v>7900</v>
      </c>
      <c r="E1844">
        <v>0.3</v>
      </c>
      <c r="F1844">
        <v>0.3</v>
      </c>
      <c r="G1844">
        <v>0.05</v>
      </c>
      <c r="H1844">
        <v>0.05</v>
      </c>
      <c r="I1844" t="s">
        <v>16</v>
      </c>
      <c r="J1844">
        <v>279.7</v>
      </c>
      <c r="K1844">
        <v>279.7</v>
      </c>
      <c r="L1844">
        <v>204</v>
      </c>
      <c r="M1844">
        <v>210.35</v>
      </c>
      <c r="N1844">
        <v>8111.75</v>
      </c>
      <c r="O1844">
        <v>359</v>
      </c>
      <c r="P1844">
        <f>VLOOKUP($A1844,Sheet2!$A:$E,2,0)</f>
        <v>8175.45</v>
      </c>
      <c r="Q1844">
        <f>VLOOKUP($A1844,Sheet2!$A:$E,3,0)</f>
        <v>8179.6</v>
      </c>
      <c r="R1844">
        <f>VLOOKUP($A1844,Sheet2!$A:$E,4,0)</f>
        <v>8098</v>
      </c>
      <c r="S1844">
        <f>VLOOKUP($A1844,Sheet2!$A:$E,5,0)</f>
        <v>8111.75</v>
      </c>
      <c r="T1844">
        <f t="shared" si="537"/>
        <v>9.9999999999454303E-2</v>
      </c>
      <c r="U1844">
        <f t="shared" si="538"/>
        <v>0.3</v>
      </c>
      <c r="V1844">
        <f t="shared" si="539"/>
        <v>204</v>
      </c>
      <c r="W1844">
        <f t="shared" si="540"/>
        <v>279.65000000000055</v>
      </c>
      <c r="X1844" s="8">
        <f t="shared" si="541"/>
        <v>280</v>
      </c>
      <c r="Y1844" s="9">
        <f t="shared" si="542"/>
        <v>280</v>
      </c>
      <c r="Z1844" s="9">
        <f t="shared" si="543"/>
        <v>204.3</v>
      </c>
      <c r="AA1844" s="9">
        <f t="shared" si="544"/>
        <v>210.4</v>
      </c>
      <c r="AB1844">
        <f>IF(Z1844/X1844&lt;'model parameter'!$B$2,'model parameter'!$B$2,IF(Y1844/X1844&gt;'model parameter'!$B$1,'model parameter'!$B$1,AA1844/X1844))</f>
        <v>0.75142857142857145</v>
      </c>
      <c r="AC1844" s="9">
        <f t="shared" si="554"/>
        <v>1187655.9651844085</v>
      </c>
      <c r="AD1844">
        <f t="shared" si="552"/>
        <v>30.120475018633233</v>
      </c>
      <c r="AE1844" s="9">
        <f>WEEKDAY(A1844)</f>
        <v>5</v>
      </c>
      <c r="AF1844">
        <f t="shared" si="551"/>
        <v>0.72964285714285715</v>
      </c>
      <c r="AG1844">
        <f t="shared" si="545"/>
        <v>1</v>
      </c>
      <c r="AH1844" s="14">
        <f t="shared" si="546"/>
        <v>21061.25021658</v>
      </c>
      <c r="AI1844">
        <f t="shared" si="547"/>
        <v>15721.313327444799</v>
      </c>
      <c r="AJ1844" s="14">
        <f t="shared" si="548"/>
        <v>-5339.9368891352005</v>
      </c>
      <c r="AK1844" s="14">
        <f t="shared" si="553"/>
        <v>289224.92053109378</v>
      </c>
      <c r="AL1844">
        <f t="shared" si="549"/>
        <v>0.74645679462411707</v>
      </c>
      <c r="AM1844" s="9">
        <f t="shared" si="555"/>
        <v>1.1259450164461773</v>
      </c>
      <c r="AN1844" s="15">
        <f t="shared" si="550"/>
        <v>0</v>
      </c>
    </row>
    <row r="1845" spans="1:40" x14ac:dyDescent="0.25">
      <c r="A1845" s="2">
        <v>42307</v>
      </c>
      <c r="B1845" s="2">
        <v>42334</v>
      </c>
      <c r="C1845" t="s">
        <v>15</v>
      </c>
      <c r="D1845">
        <v>8100</v>
      </c>
      <c r="E1845">
        <v>121.95</v>
      </c>
      <c r="F1845">
        <v>163.30000000000001</v>
      </c>
      <c r="G1845">
        <v>109.45</v>
      </c>
      <c r="H1845">
        <v>145.05000000000001</v>
      </c>
      <c r="I1845" t="s">
        <v>16</v>
      </c>
      <c r="J1845">
        <v>169.8</v>
      </c>
      <c r="K1845">
        <v>186.75</v>
      </c>
      <c r="L1845">
        <v>125.15</v>
      </c>
      <c r="M1845">
        <v>136.44999999999999</v>
      </c>
      <c r="N1845">
        <v>8065.8</v>
      </c>
      <c r="O1845">
        <v>291.75</v>
      </c>
      <c r="P1845">
        <f>VLOOKUP($A1845,Sheet2!$A:$E,2,0)</f>
        <v>8123.55</v>
      </c>
      <c r="Q1845">
        <f>VLOOKUP($A1845,Sheet2!$A:$E,3,0)</f>
        <v>8146.1</v>
      </c>
      <c r="R1845">
        <f>VLOOKUP($A1845,Sheet2!$A:$E,4,0)</f>
        <v>8044.4</v>
      </c>
      <c r="S1845">
        <f>VLOOKUP($A1845,Sheet2!$A:$E,5,0)</f>
        <v>8065.8</v>
      </c>
      <c r="T1845">
        <f t="shared" si="537"/>
        <v>140.64999999999964</v>
      </c>
      <c r="U1845">
        <f t="shared" si="538"/>
        <v>163.30000000000001</v>
      </c>
      <c r="V1845">
        <f t="shared" si="539"/>
        <v>125.15</v>
      </c>
      <c r="W1845">
        <f t="shared" si="540"/>
        <v>155.55000000000109</v>
      </c>
      <c r="X1845" s="5">
        <f t="shared" si="541"/>
        <v>291.75</v>
      </c>
      <c r="Y1845">
        <f t="shared" si="542"/>
        <v>327.39999999999964</v>
      </c>
      <c r="Z1845">
        <f t="shared" si="543"/>
        <v>265.00000000000108</v>
      </c>
      <c r="AA1845">
        <f t="shared" si="544"/>
        <v>281.5</v>
      </c>
      <c r="AB1845">
        <f>IF(Z1845/X1845&lt;'model parameter'!$B$2,'model parameter'!$B$2,IF(Y1845/X1845&gt;'model parameter'!$B$1,'model parameter'!$B$1,AA1845/X1845))</f>
        <v>1.1100000000000001</v>
      </c>
      <c r="AC1845">
        <f t="shared" si="554"/>
        <v>1318298.1213546935</v>
      </c>
      <c r="AD1845">
        <f t="shared" si="552"/>
        <v>30.230475018633232</v>
      </c>
      <c r="AF1845">
        <f t="shared" si="551"/>
        <v>0.90831191088260865</v>
      </c>
      <c r="AG1845">
        <f t="shared" si="545"/>
        <v>1.1221936589545831</v>
      </c>
      <c r="AH1845" s="14">
        <f t="shared" si="546"/>
        <v>21943.089784268624</v>
      </c>
      <c r="AI1845">
        <f t="shared" si="547"/>
        <v>24223.306987420739</v>
      </c>
      <c r="AJ1845" s="14">
        <f t="shared" si="548"/>
        <v>2280.217203152115</v>
      </c>
      <c r="AK1845" s="14">
        <f t="shared" si="553"/>
        <v>291505.13773424592</v>
      </c>
      <c r="AL1845">
        <f t="shared" si="549"/>
        <v>1.1039150468584804</v>
      </c>
      <c r="AM1845">
        <f t="shared" si="555"/>
        <v>1.2429476455902544</v>
      </c>
      <c r="AN1845" s="15">
        <f t="shared" si="550"/>
        <v>0</v>
      </c>
    </row>
    <row r="1846" spans="1:40" x14ac:dyDescent="0.25">
      <c r="A1846" s="2">
        <v>42310</v>
      </c>
      <c r="B1846" s="2">
        <v>42334</v>
      </c>
      <c r="C1846" t="s">
        <v>15</v>
      </c>
      <c r="D1846">
        <v>8100</v>
      </c>
      <c r="E1846">
        <v>155</v>
      </c>
      <c r="F1846">
        <v>189.6</v>
      </c>
      <c r="G1846">
        <v>145.19999999999999</v>
      </c>
      <c r="H1846">
        <v>155.4</v>
      </c>
      <c r="I1846" t="s">
        <v>16</v>
      </c>
      <c r="J1846">
        <v>125.8</v>
      </c>
      <c r="K1846">
        <v>132.9</v>
      </c>
      <c r="L1846">
        <v>107.2</v>
      </c>
      <c r="M1846">
        <v>128.6</v>
      </c>
      <c r="N1846">
        <v>8050.8</v>
      </c>
      <c r="O1846">
        <v>291.75</v>
      </c>
      <c r="P1846">
        <f>VLOOKUP($A1846,Sheet2!$A:$E,2,0)</f>
        <v>8054.55</v>
      </c>
      <c r="Q1846">
        <f>VLOOKUP($A1846,Sheet2!$A:$E,3,0)</f>
        <v>8060.7</v>
      </c>
      <c r="R1846">
        <f>VLOOKUP($A1846,Sheet2!$A:$E,4,0)</f>
        <v>7995.6</v>
      </c>
      <c r="S1846">
        <f>VLOOKUP($A1846,Sheet2!$A:$E,5,0)</f>
        <v>8050.8</v>
      </c>
      <c r="T1846">
        <f t="shared" si="537"/>
        <v>172.19999999999982</v>
      </c>
      <c r="U1846">
        <f t="shared" si="538"/>
        <v>189.6</v>
      </c>
      <c r="V1846">
        <f t="shared" si="539"/>
        <v>107.2</v>
      </c>
      <c r="W1846">
        <f t="shared" si="540"/>
        <v>105.89999999999964</v>
      </c>
      <c r="X1846" s="5">
        <f t="shared" si="541"/>
        <v>280.8</v>
      </c>
      <c r="Y1846">
        <f t="shared" si="542"/>
        <v>305.0999999999998</v>
      </c>
      <c r="Z1846">
        <f t="shared" si="543"/>
        <v>251.09999999999962</v>
      </c>
      <c r="AA1846">
        <f t="shared" si="544"/>
        <v>284</v>
      </c>
      <c r="AB1846">
        <f>IF(Z1846/X1846&lt;'model parameter'!$B$2,'model parameter'!$B$2,IF(Y1846/X1846&gt;'model parameter'!$B$1,'model parameter'!$B$1,AA1846/X1846))</f>
        <v>1.0113960113960114</v>
      </c>
      <c r="AC1846">
        <f t="shared" si="554"/>
        <v>1333321.461768992</v>
      </c>
      <c r="AD1846">
        <f t="shared" si="552"/>
        <v>30.241871030029245</v>
      </c>
      <c r="AF1846">
        <f t="shared" si="551"/>
        <v>0.89423076923076783</v>
      </c>
      <c r="AG1846">
        <f t="shared" si="545"/>
        <v>1.0865384615384608</v>
      </c>
      <c r="AH1846" s="14">
        <f t="shared" si="546"/>
        <v>21121.290357358797</v>
      </c>
      <c r="AI1846">
        <f t="shared" si="547"/>
        <v>21237.294845608001</v>
      </c>
      <c r="AJ1846" s="14">
        <f t="shared" si="548"/>
        <v>116.00448824920386</v>
      </c>
      <c r="AK1846" s="14">
        <f t="shared" si="553"/>
        <v>291621.14222249511</v>
      </c>
      <c r="AL1846">
        <f t="shared" si="549"/>
        <v>1.0054923011940313</v>
      </c>
      <c r="AM1846">
        <f t="shared" si="555"/>
        <v>1.2497742884282481</v>
      </c>
      <c r="AN1846" s="15">
        <f t="shared" si="550"/>
        <v>0</v>
      </c>
    </row>
    <row r="1847" spans="1:40" x14ac:dyDescent="0.25">
      <c r="A1847" s="2">
        <v>42311</v>
      </c>
      <c r="B1847" s="2">
        <v>42334</v>
      </c>
      <c r="C1847" t="s">
        <v>15</v>
      </c>
      <c r="D1847">
        <v>8100</v>
      </c>
      <c r="E1847">
        <v>139.9</v>
      </c>
      <c r="F1847">
        <v>167.25</v>
      </c>
      <c r="G1847">
        <v>125.1</v>
      </c>
      <c r="H1847">
        <v>149.30000000000001</v>
      </c>
      <c r="I1847" t="s">
        <v>16</v>
      </c>
      <c r="J1847">
        <v>141.05000000000001</v>
      </c>
      <c r="K1847">
        <v>152.4</v>
      </c>
      <c r="L1847">
        <v>109.05</v>
      </c>
      <c r="M1847">
        <v>133.55000000000001</v>
      </c>
      <c r="N1847">
        <v>8060.7</v>
      </c>
      <c r="O1847">
        <v>291.75</v>
      </c>
      <c r="P1847">
        <f>VLOOKUP($A1847,Sheet2!$A:$E,2,0)</f>
        <v>8086.35</v>
      </c>
      <c r="Q1847">
        <f>VLOOKUP($A1847,Sheet2!$A:$E,3,0)</f>
        <v>8100.35</v>
      </c>
      <c r="R1847">
        <f>VLOOKUP($A1847,Sheet2!$A:$E,4,0)</f>
        <v>8031.75</v>
      </c>
      <c r="S1847">
        <f>VLOOKUP($A1847,Sheet2!$A:$E,5,0)</f>
        <v>8060.7</v>
      </c>
      <c r="T1847">
        <f t="shared" si="537"/>
        <v>152.04999999999927</v>
      </c>
      <c r="U1847">
        <f t="shared" si="538"/>
        <v>167.25</v>
      </c>
      <c r="V1847">
        <f t="shared" si="539"/>
        <v>109.05</v>
      </c>
      <c r="W1847">
        <f t="shared" si="540"/>
        <v>125.45000000000073</v>
      </c>
      <c r="X1847" s="5">
        <f t="shared" si="541"/>
        <v>280.95000000000005</v>
      </c>
      <c r="Y1847">
        <f t="shared" si="542"/>
        <v>304.44999999999925</v>
      </c>
      <c r="Z1847">
        <f t="shared" si="543"/>
        <v>250.55000000000072</v>
      </c>
      <c r="AA1847">
        <f t="shared" si="544"/>
        <v>282.85000000000002</v>
      </c>
      <c r="AB1847">
        <f>IF(Z1847/X1847&lt;'model parameter'!$B$2,'model parameter'!$B$2,IF(Y1847/X1847&gt;'model parameter'!$B$1,'model parameter'!$B$1,AA1847/X1847))</f>
        <v>1.0067627691760099</v>
      </c>
      <c r="AC1847">
        <f t="shared" si="554"/>
        <v>1342338.4070523558</v>
      </c>
      <c r="AD1847">
        <f t="shared" si="552"/>
        <v>30.248633799205255</v>
      </c>
      <c r="AF1847">
        <f t="shared" si="551"/>
        <v>0.891795693183843</v>
      </c>
      <c r="AG1847">
        <f t="shared" si="545"/>
        <v>1.0836447766506467</v>
      </c>
      <c r="AH1847" s="14">
        <f t="shared" si="546"/>
        <v>21132.547883754825</v>
      </c>
      <c r="AI1847">
        <f t="shared" si="547"/>
        <v>21151.107634386699</v>
      </c>
      <c r="AJ1847" s="14">
        <f t="shared" si="548"/>
        <v>18.559750631873612</v>
      </c>
      <c r="AK1847" s="14">
        <f t="shared" si="553"/>
        <v>291639.70197312697</v>
      </c>
      <c r="AL1847">
        <f t="shared" si="549"/>
        <v>1.0008782542802679</v>
      </c>
      <c r="AM1847">
        <f t="shared" si="555"/>
        <v>1.250871908046429</v>
      </c>
      <c r="AN1847" s="15">
        <f t="shared" si="550"/>
        <v>0</v>
      </c>
    </row>
    <row r="1848" spans="1:40" x14ac:dyDescent="0.25">
      <c r="A1848" s="2">
        <v>42312</v>
      </c>
      <c r="B1848" s="2">
        <v>42334</v>
      </c>
      <c r="C1848" t="s">
        <v>15</v>
      </c>
      <c r="D1848">
        <v>8100</v>
      </c>
      <c r="E1848">
        <v>120</v>
      </c>
      <c r="F1848">
        <v>160.65</v>
      </c>
      <c r="G1848">
        <v>115.1</v>
      </c>
      <c r="H1848">
        <v>152.94999999999999</v>
      </c>
      <c r="I1848" t="s">
        <v>16</v>
      </c>
      <c r="J1848">
        <v>148.1</v>
      </c>
      <c r="K1848">
        <v>158</v>
      </c>
      <c r="L1848">
        <v>117.5</v>
      </c>
      <c r="M1848">
        <v>122.4</v>
      </c>
      <c r="N1848">
        <v>8040.2</v>
      </c>
      <c r="O1848">
        <v>291.75</v>
      </c>
      <c r="P1848">
        <f>VLOOKUP($A1848,Sheet2!$A:$E,2,0)</f>
        <v>8104.9</v>
      </c>
      <c r="Q1848">
        <f>VLOOKUP($A1848,Sheet2!$A:$E,3,0)</f>
        <v>8116.1</v>
      </c>
      <c r="R1848">
        <f>VLOOKUP($A1848,Sheet2!$A:$E,4,0)</f>
        <v>8027.3</v>
      </c>
      <c r="S1848">
        <f>VLOOKUP($A1848,Sheet2!$A:$E,5,0)</f>
        <v>8040.2</v>
      </c>
      <c r="T1848">
        <f t="shared" si="537"/>
        <v>141.89999999999964</v>
      </c>
      <c r="U1848">
        <f t="shared" si="538"/>
        <v>160.65</v>
      </c>
      <c r="V1848">
        <f t="shared" si="539"/>
        <v>117.5</v>
      </c>
      <c r="W1848">
        <f t="shared" si="540"/>
        <v>131.20000000000073</v>
      </c>
      <c r="X1848" s="5">
        <f t="shared" si="541"/>
        <v>268.10000000000002</v>
      </c>
      <c r="Y1848">
        <f t="shared" si="542"/>
        <v>299.89999999999964</v>
      </c>
      <c r="Z1848">
        <f t="shared" si="543"/>
        <v>246.30000000000072</v>
      </c>
      <c r="AA1848">
        <f t="shared" si="544"/>
        <v>275.35000000000002</v>
      </c>
      <c r="AB1848">
        <f>IF(Z1848/X1848&lt;'model parameter'!$B$2,'model parameter'!$B$2,IF(Y1848/X1848&gt;'model parameter'!$B$1,'model parameter'!$B$1,AA1848/X1848))</f>
        <v>1.1100000000000001</v>
      </c>
      <c r="AC1848">
        <f t="shared" si="554"/>
        <v>1489995.6318281151</v>
      </c>
      <c r="AD1848">
        <f t="shared" si="552"/>
        <v>30.358633799205254</v>
      </c>
      <c r="AF1848">
        <f t="shared" si="551"/>
        <v>0.9186870570682607</v>
      </c>
      <c r="AG1848">
        <f t="shared" si="545"/>
        <v>1.1186124580380441</v>
      </c>
      <c r="AH1848" s="14">
        <f t="shared" si="546"/>
        <v>20168.153122495351</v>
      </c>
      <c r="AI1848">
        <f t="shared" si="547"/>
        <v>22255.877791441646</v>
      </c>
      <c r="AJ1848" s="14">
        <f t="shared" si="548"/>
        <v>2087.7246689462954</v>
      </c>
      <c r="AK1848" s="14">
        <f t="shared" si="553"/>
        <v>293727.42664207326</v>
      </c>
      <c r="AL1848">
        <f t="shared" si="549"/>
        <v>1.1035159072953322</v>
      </c>
      <c r="AM1848">
        <f t="shared" si="555"/>
        <v>1.3803570485180985</v>
      </c>
      <c r="AN1848" s="15">
        <f t="shared" si="550"/>
        <v>0</v>
      </c>
    </row>
    <row r="1849" spans="1:40" x14ac:dyDescent="0.25">
      <c r="A1849" s="2">
        <v>42313</v>
      </c>
      <c r="B1849" s="2">
        <v>42334</v>
      </c>
      <c r="C1849" t="s">
        <v>15</v>
      </c>
      <c r="D1849">
        <v>8100</v>
      </c>
      <c r="E1849">
        <v>184.75</v>
      </c>
      <c r="F1849">
        <v>209</v>
      </c>
      <c r="G1849">
        <v>160</v>
      </c>
      <c r="H1849">
        <v>196.9</v>
      </c>
      <c r="I1849" t="s">
        <v>16</v>
      </c>
      <c r="J1849">
        <v>111.95</v>
      </c>
      <c r="K1849">
        <v>114.9</v>
      </c>
      <c r="L1849">
        <v>82</v>
      </c>
      <c r="M1849">
        <v>87.8</v>
      </c>
      <c r="N1849">
        <v>7955.45</v>
      </c>
      <c r="O1849">
        <v>291.75</v>
      </c>
      <c r="P1849">
        <f>VLOOKUP($A1849,Sheet2!$A:$E,2,0)</f>
        <v>8030.35</v>
      </c>
      <c r="Q1849">
        <f>VLOOKUP($A1849,Sheet2!$A:$E,3,0)</f>
        <v>8031.2</v>
      </c>
      <c r="R1849">
        <f>VLOOKUP($A1849,Sheet2!$A:$E,4,0)</f>
        <v>7944.1</v>
      </c>
      <c r="S1849">
        <f>VLOOKUP($A1849,Sheet2!$A:$E,5,0)</f>
        <v>7955.45</v>
      </c>
      <c r="T1849">
        <f t="shared" si="537"/>
        <v>183.69999999999982</v>
      </c>
      <c r="U1849">
        <f t="shared" si="538"/>
        <v>209</v>
      </c>
      <c r="V1849">
        <f t="shared" si="539"/>
        <v>82</v>
      </c>
      <c r="W1849">
        <f t="shared" si="540"/>
        <v>91.199999999999818</v>
      </c>
      <c r="X1849" s="5">
        <f t="shared" si="541"/>
        <v>296.7</v>
      </c>
      <c r="Y1849">
        <f t="shared" si="542"/>
        <v>298.5999999999998</v>
      </c>
      <c r="Z1849">
        <f t="shared" si="543"/>
        <v>251.19999999999982</v>
      </c>
      <c r="AA1849">
        <f t="shared" si="544"/>
        <v>284.7</v>
      </c>
      <c r="AB1849">
        <f>IF(Z1849/X1849&lt;'model parameter'!$B$2,'model parameter'!$B$2,IF(Y1849/X1849&gt;'model parameter'!$B$1,'model parameter'!$B$1,AA1849/X1849))</f>
        <v>0.95955510616784634</v>
      </c>
      <c r="AC1849">
        <f t="shared" si="554"/>
        <v>1429732.9166884543</v>
      </c>
      <c r="AD1849">
        <f t="shared" si="552"/>
        <v>30.318188905373102</v>
      </c>
      <c r="AF1849">
        <f t="shared" si="551"/>
        <v>0.84664644421974999</v>
      </c>
      <c r="AG1849">
        <f t="shared" si="545"/>
        <v>1.0064037748567569</v>
      </c>
      <c r="AH1849" s="14">
        <f t="shared" si="546"/>
        <v>22314.588155337449</v>
      </c>
      <c r="AI1849">
        <f t="shared" si="547"/>
        <v>21289.756626351402</v>
      </c>
      <c r="AJ1849" s="14">
        <f t="shared" si="548"/>
        <v>-1024.8315289860475</v>
      </c>
      <c r="AK1849" s="14">
        <f t="shared" si="553"/>
        <v>292702.59511308721</v>
      </c>
      <c r="AL1849">
        <f t="shared" si="549"/>
        <v>0.95407347328788061</v>
      </c>
      <c r="AM1849">
        <f t="shared" si="555"/>
        <v>1.3169620436570697</v>
      </c>
      <c r="AN1849" s="15">
        <f t="shared" si="550"/>
        <v>0</v>
      </c>
    </row>
    <row r="1850" spans="1:40" x14ac:dyDescent="0.25">
      <c r="A1850" s="2">
        <v>42314</v>
      </c>
      <c r="B1850" s="2">
        <v>42334</v>
      </c>
      <c r="C1850" t="s">
        <v>15</v>
      </c>
      <c r="D1850">
        <v>8100</v>
      </c>
      <c r="E1850">
        <v>195.95</v>
      </c>
      <c r="F1850">
        <v>222.95</v>
      </c>
      <c r="G1850">
        <v>168.8</v>
      </c>
      <c r="H1850">
        <v>203.05</v>
      </c>
      <c r="I1850" t="s">
        <v>16</v>
      </c>
      <c r="J1850">
        <v>84.4</v>
      </c>
      <c r="K1850">
        <v>97.1</v>
      </c>
      <c r="L1850">
        <v>72</v>
      </c>
      <c r="M1850">
        <v>85.4</v>
      </c>
      <c r="N1850">
        <v>7954.3</v>
      </c>
      <c r="O1850">
        <v>291.75</v>
      </c>
      <c r="P1850">
        <f>VLOOKUP($A1850,Sheet2!$A:$E,2,0)</f>
        <v>7956.55</v>
      </c>
      <c r="Q1850">
        <f>VLOOKUP($A1850,Sheet2!$A:$E,3,0)</f>
        <v>8002.65</v>
      </c>
      <c r="R1850">
        <f>VLOOKUP($A1850,Sheet2!$A:$E,4,0)</f>
        <v>7926.15</v>
      </c>
      <c r="S1850">
        <f>VLOOKUP($A1850,Sheet2!$A:$E,5,0)</f>
        <v>7954.3</v>
      </c>
      <c r="T1850">
        <f t="shared" si="537"/>
        <v>194.45000000000073</v>
      </c>
      <c r="U1850">
        <f t="shared" si="538"/>
        <v>222.95</v>
      </c>
      <c r="V1850">
        <f t="shared" si="539"/>
        <v>72</v>
      </c>
      <c r="W1850">
        <f t="shared" si="540"/>
        <v>71.449999999999818</v>
      </c>
      <c r="X1850" s="5">
        <f t="shared" si="541"/>
        <v>280.35000000000002</v>
      </c>
      <c r="Y1850">
        <f t="shared" si="542"/>
        <v>294.95</v>
      </c>
      <c r="Z1850">
        <f t="shared" si="543"/>
        <v>240.24999999999983</v>
      </c>
      <c r="AA1850">
        <f t="shared" si="544"/>
        <v>288.45000000000005</v>
      </c>
      <c r="AB1850">
        <f>IF(Z1850/X1850&lt;'model parameter'!$B$2,'model parameter'!$B$2,IF(Y1850/X1850&gt;'model parameter'!$B$1,'model parameter'!$B$1,AA1850/X1850))</f>
        <v>1.028892455858748</v>
      </c>
      <c r="AC1850">
        <f t="shared" si="554"/>
        <v>1471041.4118736745</v>
      </c>
      <c r="AD1850">
        <f t="shared" si="552"/>
        <v>30.347081361231851</v>
      </c>
      <c r="AF1850">
        <f t="shared" si="551"/>
        <v>0.85696450864990126</v>
      </c>
      <c r="AG1850">
        <f t="shared" si="545"/>
        <v>1.0520777599429283</v>
      </c>
      <c r="AH1850" s="14">
        <f t="shared" si="546"/>
        <v>21087.517778170724</v>
      </c>
      <c r="AI1850">
        <f t="shared" si="547"/>
        <v>21570.8018803339</v>
      </c>
      <c r="AJ1850" s="14">
        <f t="shared" si="548"/>
        <v>483.2841021631757</v>
      </c>
      <c r="AK1850" s="14">
        <f t="shared" si="553"/>
        <v>293185.87921525037</v>
      </c>
      <c r="AL1850">
        <f t="shared" si="549"/>
        <v>1.0229180175327919</v>
      </c>
      <c r="AM1850">
        <f t="shared" si="555"/>
        <v>1.3471442028636238</v>
      </c>
      <c r="AN1850" s="15">
        <f t="shared" si="550"/>
        <v>0</v>
      </c>
    </row>
    <row r="1851" spans="1:40" x14ac:dyDescent="0.25">
      <c r="A1851" s="2">
        <v>42317</v>
      </c>
      <c r="B1851" s="2">
        <v>42334</v>
      </c>
      <c r="C1851" t="s">
        <v>15</v>
      </c>
      <c r="D1851">
        <v>8100</v>
      </c>
      <c r="E1851">
        <v>310</v>
      </c>
      <c r="F1851">
        <v>332.05</v>
      </c>
      <c r="G1851">
        <v>182.4</v>
      </c>
      <c r="H1851">
        <v>195</v>
      </c>
      <c r="I1851" t="s">
        <v>16</v>
      </c>
      <c r="J1851">
        <v>19</v>
      </c>
      <c r="K1851">
        <v>38.950000000000003</v>
      </c>
      <c r="L1851">
        <v>19</v>
      </c>
      <c r="M1851">
        <v>33.799999999999997</v>
      </c>
      <c r="N1851">
        <v>7915.2</v>
      </c>
      <c r="O1851">
        <v>291.75</v>
      </c>
      <c r="P1851">
        <f>VLOOKUP($A1851,Sheet2!$A:$E,2,0)</f>
        <v>7788.25</v>
      </c>
      <c r="Q1851">
        <f>VLOOKUP($A1851,Sheet2!$A:$E,3,0)</f>
        <v>7937.75</v>
      </c>
      <c r="R1851">
        <f>VLOOKUP($A1851,Sheet2!$A:$E,4,0)</f>
        <v>7771.7</v>
      </c>
      <c r="S1851">
        <f>VLOOKUP($A1851,Sheet2!$A:$E,5,0)</f>
        <v>7915.2</v>
      </c>
      <c r="T1851">
        <f t="shared" si="537"/>
        <v>201.19999999999982</v>
      </c>
      <c r="U1851">
        <f t="shared" si="538"/>
        <v>332.05</v>
      </c>
      <c r="V1851">
        <f t="shared" si="539"/>
        <v>19</v>
      </c>
      <c r="W1851">
        <f t="shared" si="540"/>
        <v>20.149999999999636</v>
      </c>
      <c r="X1851" s="5">
        <f t="shared" si="541"/>
        <v>329</v>
      </c>
      <c r="Y1851">
        <f t="shared" si="542"/>
        <v>351.05</v>
      </c>
      <c r="Z1851">
        <f t="shared" si="543"/>
        <v>202.54999999999964</v>
      </c>
      <c r="AA1851">
        <f t="shared" si="544"/>
        <v>228.8</v>
      </c>
      <c r="AB1851">
        <f>IF(Z1851/X1851&lt;'model parameter'!$B$2,'model parameter'!$B$2,IF(Y1851/X1851&gt;'model parameter'!$B$1,'model parameter'!$B$1,AA1851/X1851))</f>
        <v>0.69544072948328273</v>
      </c>
      <c r="AC1851">
        <f t="shared" si="554"/>
        <v>1023022.1125735464</v>
      </c>
      <c r="AD1851">
        <f t="shared" si="552"/>
        <v>30.042522090715135</v>
      </c>
      <c r="AF1851">
        <f t="shared" si="551"/>
        <v>0.61565349544072845</v>
      </c>
      <c r="AG1851">
        <f t="shared" si="545"/>
        <v>1.0670212765957447</v>
      </c>
      <c r="AH1851" s="14">
        <f t="shared" si="546"/>
        <v>24738.708839281499</v>
      </c>
      <c r="AI1851">
        <f t="shared" si="547"/>
        <v>17100.308706985597</v>
      </c>
      <c r="AJ1851" s="14">
        <f t="shared" si="548"/>
        <v>-7638.4001322959011</v>
      </c>
      <c r="AK1851" s="14">
        <f t="shared" si="553"/>
        <v>285547.47908295447</v>
      </c>
      <c r="AL1851">
        <f t="shared" si="549"/>
        <v>0.69123691208300964</v>
      </c>
      <c r="AM1851">
        <f t="shared" si="555"/>
        <v>0.93119579891797877</v>
      </c>
      <c r="AN1851" s="15">
        <f t="shared" si="550"/>
        <v>0</v>
      </c>
    </row>
    <row r="1852" spans="1:40" x14ac:dyDescent="0.25">
      <c r="A1852" s="2">
        <v>42318</v>
      </c>
      <c r="B1852" s="2">
        <v>42334</v>
      </c>
      <c r="C1852" t="s">
        <v>15</v>
      </c>
      <c r="D1852">
        <v>8100</v>
      </c>
      <c r="E1852">
        <v>232.05</v>
      </c>
      <c r="F1852">
        <v>313.64999999999998</v>
      </c>
      <c r="G1852">
        <v>223.05</v>
      </c>
      <c r="H1852">
        <v>303.25</v>
      </c>
      <c r="I1852" t="s">
        <v>16</v>
      </c>
      <c r="J1852">
        <v>22</v>
      </c>
      <c r="K1852">
        <v>24.85</v>
      </c>
      <c r="L1852">
        <v>10.8</v>
      </c>
      <c r="M1852">
        <v>11.5</v>
      </c>
      <c r="N1852">
        <v>7783.35</v>
      </c>
      <c r="O1852">
        <v>291.75</v>
      </c>
      <c r="P1852">
        <f>VLOOKUP($A1852,Sheet2!$A:$E,2,0)</f>
        <v>7877.6</v>
      </c>
      <c r="Q1852">
        <f>VLOOKUP($A1852,Sheet2!$A:$E,3,0)</f>
        <v>7885.1</v>
      </c>
      <c r="R1852">
        <f>VLOOKUP($A1852,Sheet2!$A:$E,4,0)</f>
        <v>7772.85</v>
      </c>
      <c r="S1852">
        <f>VLOOKUP($A1852,Sheet2!$A:$E,5,0)</f>
        <v>7783.35</v>
      </c>
      <c r="T1852">
        <f t="shared" si="537"/>
        <v>239.75</v>
      </c>
      <c r="U1852">
        <f t="shared" si="538"/>
        <v>313.64999999999998</v>
      </c>
      <c r="V1852">
        <f t="shared" si="539"/>
        <v>10.8</v>
      </c>
      <c r="W1852">
        <f t="shared" si="540"/>
        <v>8.1500000000005457</v>
      </c>
      <c r="X1852" s="5">
        <f t="shared" si="541"/>
        <v>254.05</v>
      </c>
      <c r="Y1852">
        <f t="shared" si="542"/>
        <v>324.45</v>
      </c>
      <c r="Z1852">
        <f t="shared" si="543"/>
        <v>231.20000000000056</v>
      </c>
      <c r="AA1852">
        <f t="shared" si="544"/>
        <v>314.75</v>
      </c>
      <c r="AB1852">
        <f>IF(Z1852/X1852&lt;'model parameter'!$B$2,'model parameter'!$B$2,IF(Y1852/X1852&gt;'model parameter'!$B$1,'model parameter'!$B$1,AA1852/X1852))</f>
        <v>1.1100000000000001</v>
      </c>
      <c r="AC1852">
        <f t="shared" si="554"/>
        <v>1135554.5449566366</v>
      </c>
      <c r="AD1852">
        <f t="shared" si="552"/>
        <v>30.152522090715134</v>
      </c>
      <c r="AF1852">
        <f t="shared" si="551"/>
        <v>0.9100570753788646</v>
      </c>
      <c r="AG1852">
        <f t="shared" si="545"/>
        <v>1.2771108049596536</v>
      </c>
      <c r="AH1852" s="14">
        <f t="shared" si="546"/>
        <v>19113.698150067674</v>
      </c>
      <c r="AI1852">
        <f t="shared" si="547"/>
        <v>21087.066789179222</v>
      </c>
      <c r="AJ1852" s="14">
        <f t="shared" si="548"/>
        <v>1973.368639111548</v>
      </c>
      <c r="AK1852" s="14">
        <f t="shared" si="553"/>
        <v>287520.84772206598</v>
      </c>
      <c r="AL1852">
        <f t="shared" si="549"/>
        <v>1.1032436854248722</v>
      </c>
      <c r="AM1852">
        <f t="shared" si="555"/>
        <v>1.0273358850504291</v>
      </c>
      <c r="AN1852" s="15">
        <f t="shared" si="550"/>
        <v>0</v>
      </c>
    </row>
    <row r="1853" spans="1:40" x14ac:dyDescent="0.25">
      <c r="A1853" s="2">
        <v>42319</v>
      </c>
      <c r="B1853" s="2">
        <v>42334</v>
      </c>
      <c r="C1853" t="s">
        <v>15</v>
      </c>
      <c r="D1853">
        <v>8100</v>
      </c>
      <c r="E1853">
        <v>282.25</v>
      </c>
      <c r="F1853">
        <v>294.8</v>
      </c>
      <c r="G1853">
        <v>279.89999999999998</v>
      </c>
      <c r="H1853">
        <v>284.25</v>
      </c>
      <c r="I1853" t="s">
        <v>16</v>
      </c>
      <c r="J1853">
        <v>14</v>
      </c>
      <c r="K1853">
        <v>14.95</v>
      </c>
      <c r="L1853">
        <v>11.85</v>
      </c>
      <c r="M1853">
        <v>13.3</v>
      </c>
      <c r="N1853">
        <v>7825</v>
      </c>
      <c r="O1853">
        <v>291.75</v>
      </c>
      <c r="P1853">
        <f>VLOOKUP($A1853,Sheet2!$A:$E,2,0)</f>
        <v>7838.8</v>
      </c>
      <c r="Q1853">
        <f>VLOOKUP($A1853,Sheet2!$A:$E,3,0)</f>
        <v>7847.95</v>
      </c>
      <c r="R1853">
        <f>VLOOKUP($A1853,Sheet2!$A:$E,4,0)</f>
        <v>7819.1</v>
      </c>
      <c r="S1853">
        <f>VLOOKUP($A1853,Sheet2!$A:$E,5,0)</f>
        <v>7825</v>
      </c>
      <c r="T1853">
        <f t="shared" si="537"/>
        <v>279.89999999999998</v>
      </c>
      <c r="U1853">
        <f t="shared" si="538"/>
        <v>292.75</v>
      </c>
      <c r="V1853">
        <f t="shared" si="539"/>
        <v>13.900000000000546</v>
      </c>
      <c r="W1853">
        <f t="shared" si="540"/>
        <v>14.95</v>
      </c>
      <c r="X1853" s="5">
        <f t="shared" si="541"/>
        <v>296.25</v>
      </c>
      <c r="Y1853">
        <f t="shared" si="542"/>
        <v>308.70000000000056</v>
      </c>
      <c r="Z1853">
        <f t="shared" si="543"/>
        <v>294.84999999999997</v>
      </c>
      <c r="AA1853">
        <f t="shared" si="544"/>
        <v>297.55</v>
      </c>
      <c r="AB1853">
        <f>IF(Z1853/X1853&lt;'model parameter'!$B$2,'model parameter'!$B$2,IF(Y1853/X1853&gt;'model parameter'!$B$1,'model parameter'!$B$1,AA1853/X1853))</f>
        <v>1.0043881856540084</v>
      </c>
      <c r="AC1853">
        <f t="shared" si="554"/>
        <v>1140537.5691201594</v>
      </c>
      <c r="AD1853">
        <f t="shared" si="552"/>
        <v>30.156910276369143</v>
      </c>
      <c r="AF1853">
        <f t="shared" si="551"/>
        <v>0.9952742616033754</v>
      </c>
      <c r="AG1853">
        <f t="shared" si="545"/>
        <v>1.0420253164556981</v>
      </c>
      <c r="AH1853" s="14">
        <f t="shared" si="546"/>
        <v>22280.815576149373</v>
      </c>
      <c r="AI1853">
        <f t="shared" si="547"/>
        <v>22252.805029998101</v>
      </c>
      <c r="AJ1853" s="14">
        <f t="shared" si="548"/>
        <v>-28.010546151272138</v>
      </c>
      <c r="AK1853" s="14">
        <f t="shared" si="553"/>
        <v>287492.83717591473</v>
      </c>
      <c r="AL1853">
        <f t="shared" si="549"/>
        <v>0.99874284017766135</v>
      </c>
      <c r="AM1853">
        <f t="shared" si="555"/>
        <v>1.026044359651697</v>
      </c>
      <c r="AN1853" s="15">
        <f t="shared" si="550"/>
        <v>0</v>
      </c>
    </row>
    <row r="1854" spans="1:40" x14ac:dyDescent="0.25">
      <c r="A1854" s="2">
        <v>42321</v>
      </c>
      <c r="B1854" s="2">
        <v>42334</v>
      </c>
      <c r="C1854" t="s">
        <v>15</v>
      </c>
      <c r="D1854">
        <v>8100</v>
      </c>
      <c r="E1854">
        <v>330.4</v>
      </c>
      <c r="F1854">
        <v>358</v>
      </c>
      <c r="G1854">
        <v>308</v>
      </c>
      <c r="H1854">
        <v>326.55</v>
      </c>
      <c r="I1854" t="s">
        <v>16</v>
      </c>
      <c r="J1854">
        <v>7.55</v>
      </c>
      <c r="K1854">
        <v>10.9</v>
      </c>
      <c r="L1854">
        <v>6.4</v>
      </c>
      <c r="M1854">
        <v>7.35</v>
      </c>
      <c r="N1854">
        <v>7762.25</v>
      </c>
      <c r="O1854">
        <v>291.75</v>
      </c>
      <c r="P1854">
        <f>VLOOKUP($A1854,Sheet2!$A:$E,2,0)</f>
        <v>7762.45</v>
      </c>
      <c r="Q1854">
        <f>VLOOKUP($A1854,Sheet2!$A:$E,3,0)</f>
        <v>7775.1</v>
      </c>
      <c r="R1854">
        <f>VLOOKUP($A1854,Sheet2!$A:$E,4,0)</f>
        <v>7730.9</v>
      </c>
      <c r="S1854">
        <f>VLOOKUP($A1854,Sheet2!$A:$E,5,0)</f>
        <v>7762.25</v>
      </c>
      <c r="T1854">
        <f t="shared" si="537"/>
        <v>335.79999999999927</v>
      </c>
      <c r="U1854">
        <f t="shared" si="538"/>
        <v>358</v>
      </c>
      <c r="V1854">
        <f t="shared" si="539"/>
        <v>6.4</v>
      </c>
      <c r="W1854">
        <f t="shared" si="540"/>
        <v>-16.899999999999636</v>
      </c>
      <c r="X1854" s="5">
        <f t="shared" si="541"/>
        <v>337.95</v>
      </c>
      <c r="Y1854">
        <f t="shared" si="542"/>
        <v>364.4</v>
      </c>
      <c r="Z1854">
        <f t="shared" si="543"/>
        <v>291.10000000000036</v>
      </c>
      <c r="AA1854">
        <f t="shared" si="544"/>
        <v>333.90000000000003</v>
      </c>
      <c r="AB1854">
        <f>IF(Z1854/X1854&lt;'model parameter'!$B$2,'model parameter'!$B$2,IF(Y1854/X1854&gt;'model parameter'!$B$1,'model parameter'!$B$1,AA1854/X1854))</f>
        <v>0.9880159786950734</v>
      </c>
      <c r="AC1854">
        <f t="shared" si="554"/>
        <v>1126869.3425927542</v>
      </c>
      <c r="AD1854">
        <f t="shared" si="552"/>
        <v>30.144926255064217</v>
      </c>
      <c r="AF1854">
        <f t="shared" si="551"/>
        <v>0.86137002515165073</v>
      </c>
      <c r="AG1854">
        <f t="shared" si="545"/>
        <v>1.0782660156827932</v>
      </c>
      <c r="AH1854" s="14">
        <f t="shared" si="546"/>
        <v>25410.407914244326</v>
      </c>
      <c r="AI1854">
        <f t="shared" si="547"/>
        <v>24977.070358601803</v>
      </c>
      <c r="AJ1854" s="14">
        <f t="shared" si="548"/>
        <v>-433.33755564252351</v>
      </c>
      <c r="AK1854" s="14">
        <f t="shared" si="553"/>
        <v>287059.4996202722</v>
      </c>
      <c r="AL1854">
        <f t="shared" si="549"/>
        <v>0.98294645418109927</v>
      </c>
      <c r="AM1854">
        <f t="shared" si="555"/>
        <v>1.0085466651521522</v>
      </c>
      <c r="AN1854" s="15">
        <f t="shared" si="550"/>
        <v>0</v>
      </c>
    </row>
    <row r="1855" spans="1:40" s="9" customFormat="1" x14ac:dyDescent="0.25">
      <c r="A1855" s="7">
        <v>42324</v>
      </c>
      <c r="B1855" s="7">
        <v>42334</v>
      </c>
      <c r="C1855" t="s">
        <v>15</v>
      </c>
      <c r="D1855">
        <v>8100</v>
      </c>
      <c r="E1855">
        <v>363.55</v>
      </c>
      <c r="F1855">
        <v>372.75</v>
      </c>
      <c r="G1855">
        <v>247</v>
      </c>
      <c r="H1855">
        <v>276.05</v>
      </c>
      <c r="I1855" t="s">
        <v>16</v>
      </c>
      <c r="J1855">
        <v>5.0999999999999996</v>
      </c>
      <c r="K1855">
        <v>10.65</v>
      </c>
      <c r="L1855">
        <v>4.3499999999999996</v>
      </c>
      <c r="M1855">
        <v>8.4</v>
      </c>
      <c r="N1855">
        <v>7806.6</v>
      </c>
      <c r="O1855">
        <v>291.75</v>
      </c>
      <c r="P1855">
        <f>VLOOKUP($A1855,Sheet2!$A:$E,2,0)</f>
        <v>7732.95</v>
      </c>
      <c r="Q1855">
        <f>VLOOKUP($A1855,Sheet2!$A:$E,3,0)</f>
        <v>7838.85</v>
      </c>
      <c r="R1855">
        <f>VLOOKUP($A1855,Sheet2!$A:$E,4,0)</f>
        <v>7714.15</v>
      </c>
      <c r="S1855">
        <f>VLOOKUP($A1855,Sheet2!$A:$E,5,0)</f>
        <v>7806.6</v>
      </c>
      <c r="T1855">
        <f t="shared" si="537"/>
        <v>271.79999999999927</v>
      </c>
      <c r="U1855">
        <f t="shared" si="538"/>
        <v>372.75</v>
      </c>
      <c r="V1855">
        <f t="shared" si="539"/>
        <v>4.3499999999999996</v>
      </c>
      <c r="W1855">
        <f t="shared" si="540"/>
        <v>-14.149999999999636</v>
      </c>
      <c r="X1855" s="8">
        <f t="shared" si="541"/>
        <v>368.65000000000003</v>
      </c>
      <c r="Y1855" s="9">
        <f t="shared" si="542"/>
        <v>377.1</v>
      </c>
      <c r="Z1855" s="9">
        <f t="shared" si="543"/>
        <v>232.85000000000036</v>
      </c>
      <c r="AA1855" s="9">
        <f t="shared" si="544"/>
        <v>284.45</v>
      </c>
      <c r="AB1855">
        <f>IF(Z1855/X1855&lt;'model parameter'!$B$2,'model parameter'!$B$2,IF(Y1855/X1855&gt;'model parameter'!$B$1,'model parameter'!$B$1,AA1855/X1855))</f>
        <v>0.77159907771599068</v>
      </c>
      <c r="AC1855" s="9">
        <f t="shared" si="554"/>
        <v>869491.34545099386</v>
      </c>
      <c r="AD1855">
        <f t="shared" si="552"/>
        <v>29.916525332780207</v>
      </c>
      <c r="AE1855" s="9">
        <f>WEEKDAY(A1855)</f>
        <v>2</v>
      </c>
      <c r="AF1855">
        <f t="shared" si="551"/>
        <v>0.63162891631629015</v>
      </c>
      <c r="AG1855">
        <f t="shared" si="545"/>
        <v>1.0229214702292146</v>
      </c>
      <c r="AH1855" s="14">
        <f t="shared" si="546"/>
        <v>27714.448316630776</v>
      </c>
      <c r="AI1855">
        <f t="shared" si="547"/>
        <v>21271.020276085899</v>
      </c>
      <c r="AJ1855" s="14">
        <f t="shared" si="548"/>
        <v>-6443.4280405448771</v>
      </c>
      <c r="AK1855" s="14">
        <f t="shared" si="553"/>
        <v>280616.07157972734</v>
      </c>
      <c r="AL1855">
        <f t="shared" si="549"/>
        <v>0.76750653785598433</v>
      </c>
      <c r="AM1855" s="9">
        <f t="shared" si="555"/>
        <v>0.77406615923712707</v>
      </c>
      <c r="AN1855" s="15">
        <f t="shared" si="550"/>
        <v>0</v>
      </c>
    </row>
    <row r="1856" spans="1:40" x14ac:dyDescent="0.25">
      <c r="A1856" s="2">
        <v>42325</v>
      </c>
      <c r="B1856" s="2">
        <v>42334</v>
      </c>
      <c r="C1856" t="s">
        <v>15</v>
      </c>
      <c r="D1856">
        <v>8100</v>
      </c>
      <c r="E1856">
        <v>260</v>
      </c>
      <c r="F1856">
        <v>298</v>
      </c>
      <c r="G1856">
        <v>223.1</v>
      </c>
      <c r="H1856">
        <v>248.45</v>
      </c>
      <c r="I1856" t="s">
        <v>16</v>
      </c>
      <c r="J1856">
        <v>10.25</v>
      </c>
      <c r="K1856">
        <v>10.35</v>
      </c>
      <c r="L1856">
        <v>4.5999999999999996</v>
      </c>
      <c r="M1856">
        <v>6.35</v>
      </c>
      <c r="N1856">
        <v>7837.55</v>
      </c>
      <c r="O1856">
        <v>291.75</v>
      </c>
      <c r="P1856">
        <f>VLOOKUP($A1856,Sheet2!$A:$E,2,0)</f>
        <v>7848.75</v>
      </c>
      <c r="Q1856">
        <f>VLOOKUP($A1856,Sheet2!$A:$E,3,0)</f>
        <v>7860.45</v>
      </c>
      <c r="R1856">
        <f>VLOOKUP($A1856,Sheet2!$A:$E,4,0)</f>
        <v>7793</v>
      </c>
      <c r="S1856">
        <f>VLOOKUP($A1856,Sheet2!$A:$E,5,0)</f>
        <v>7837.55</v>
      </c>
      <c r="T1856">
        <f t="shared" si="537"/>
        <v>249.90000000000055</v>
      </c>
      <c r="U1856">
        <f t="shared" si="538"/>
        <v>298</v>
      </c>
      <c r="V1856">
        <f t="shared" si="539"/>
        <v>4.5999999999999996</v>
      </c>
      <c r="W1856">
        <f t="shared" si="540"/>
        <v>-16.449999999999818</v>
      </c>
      <c r="X1856" s="5">
        <f t="shared" si="541"/>
        <v>270.25</v>
      </c>
      <c r="Y1856">
        <f t="shared" si="542"/>
        <v>302.60000000000002</v>
      </c>
      <c r="Z1856">
        <f t="shared" si="543"/>
        <v>206.65000000000018</v>
      </c>
      <c r="AA1856">
        <f t="shared" si="544"/>
        <v>254.79999999999998</v>
      </c>
      <c r="AB1856">
        <f>IF(Z1856/X1856&lt;'model parameter'!$B$2,'model parameter'!$B$2,IF(Y1856/X1856&gt;'model parameter'!$B$1,'model parameter'!$B$1,AA1856/X1856))</f>
        <v>1.1100000000000001</v>
      </c>
      <c r="AC1856">
        <f t="shared" si="554"/>
        <v>965135.39345060324</v>
      </c>
      <c r="AD1856">
        <f t="shared" si="552"/>
        <v>30.026525332780206</v>
      </c>
      <c r="AF1856">
        <f t="shared" si="551"/>
        <v>0.76466234967622637</v>
      </c>
      <c r="AG1856">
        <f t="shared" si="545"/>
        <v>1.1197039777983349</v>
      </c>
      <c r="AH1856" s="14">
        <f t="shared" si="546"/>
        <v>20329.511000838374</v>
      </c>
      <c r="AI1856">
        <f t="shared" si="547"/>
        <v>22434.734991076104</v>
      </c>
      <c r="AJ1856" s="14">
        <f t="shared" si="548"/>
        <v>2105.2239902377296</v>
      </c>
      <c r="AK1856" s="14">
        <f t="shared" si="553"/>
        <v>282721.29556996509</v>
      </c>
      <c r="AL1856">
        <f t="shared" si="549"/>
        <v>1.1035550727290446</v>
      </c>
      <c r="AM1856">
        <f t="shared" si="555"/>
        <v>0.85422463665402004</v>
      </c>
      <c r="AN1856" s="15">
        <f t="shared" si="550"/>
        <v>1</v>
      </c>
    </row>
    <row r="1857" spans="1:40" x14ac:dyDescent="0.25">
      <c r="A1857" s="2">
        <v>42326</v>
      </c>
      <c r="B1857" s="2">
        <v>42334</v>
      </c>
      <c r="C1857" t="s">
        <v>15</v>
      </c>
      <c r="D1857">
        <v>8100</v>
      </c>
      <c r="E1857">
        <v>267</v>
      </c>
      <c r="F1857">
        <v>371</v>
      </c>
      <c r="G1857">
        <v>246.1</v>
      </c>
      <c r="H1857">
        <v>364.55</v>
      </c>
      <c r="I1857" t="s">
        <v>16</v>
      </c>
      <c r="J1857">
        <v>5.7</v>
      </c>
      <c r="K1857">
        <v>5.7</v>
      </c>
      <c r="L1857">
        <v>2.35</v>
      </c>
      <c r="M1857">
        <v>2.5</v>
      </c>
      <c r="N1857">
        <v>7731.8</v>
      </c>
      <c r="O1857">
        <v>291.75</v>
      </c>
      <c r="P1857">
        <f>VLOOKUP($A1857,Sheet2!$A:$E,2,0)</f>
        <v>7823.15</v>
      </c>
      <c r="Q1857">
        <f>VLOOKUP($A1857,Sheet2!$A:$E,3,0)</f>
        <v>7843.4</v>
      </c>
      <c r="R1857">
        <f>VLOOKUP($A1857,Sheet2!$A:$E,4,0)</f>
        <v>7725.05</v>
      </c>
      <c r="S1857">
        <f>VLOOKUP($A1857,Sheet2!$A:$E,5,0)</f>
        <v>7731.8</v>
      </c>
      <c r="T1857">
        <f t="shared" si="537"/>
        <v>262.30000000000018</v>
      </c>
      <c r="U1857">
        <f t="shared" si="538"/>
        <v>371</v>
      </c>
      <c r="V1857">
        <f t="shared" si="539"/>
        <v>2.35</v>
      </c>
      <c r="W1857">
        <f t="shared" si="540"/>
        <v>-10.5</v>
      </c>
      <c r="X1857" s="5">
        <f t="shared" si="541"/>
        <v>272.7</v>
      </c>
      <c r="Y1857">
        <f t="shared" si="542"/>
        <v>373.35</v>
      </c>
      <c r="Z1857">
        <f t="shared" si="543"/>
        <v>235.6</v>
      </c>
      <c r="AA1857">
        <f t="shared" si="544"/>
        <v>367.05</v>
      </c>
      <c r="AB1857">
        <f>IF(Z1857/X1857&lt;'model parameter'!$B$2,'model parameter'!$B$2,IF(Y1857/X1857&gt;'model parameter'!$B$1,'model parameter'!$B$1,AA1857/X1857))</f>
        <v>1.1100000000000001</v>
      </c>
      <c r="AC1857">
        <f t="shared" si="554"/>
        <v>1071300.2867301698</v>
      </c>
      <c r="AD1857">
        <f t="shared" si="552"/>
        <v>30.136525332780206</v>
      </c>
      <c r="AF1857">
        <f t="shared" si="551"/>
        <v>0.86395306197286392</v>
      </c>
      <c r="AG1857">
        <f t="shared" si="545"/>
        <v>1.3690869086908692</v>
      </c>
      <c r="AH1857" s="14">
        <f t="shared" si="546"/>
        <v>20513.383931973447</v>
      </c>
      <c r="AI1857">
        <f t="shared" si="547"/>
        <v>22638.549009264214</v>
      </c>
      <c r="AJ1857" s="14">
        <f t="shared" si="548"/>
        <v>2125.1650772907669</v>
      </c>
      <c r="AK1857" s="14">
        <f t="shared" si="553"/>
        <v>284846.46064725588</v>
      </c>
      <c r="AL1857">
        <f t="shared" si="549"/>
        <v>1.1035989519982781</v>
      </c>
      <c r="AM1857">
        <f t="shared" si="555"/>
        <v>0.94272141378248642</v>
      </c>
      <c r="AN1857" s="15">
        <f t="shared" si="550"/>
        <v>1</v>
      </c>
    </row>
    <row r="1858" spans="1:40" s="9" customFormat="1" x14ac:dyDescent="0.25">
      <c r="A1858" s="7">
        <v>42327</v>
      </c>
      <c r="B1858" s="7">
        <v>42334</v>
      </c>
      <c r="C1858" t="s">
        <v>15</v>
      </c>
      <c r="D1858">
        <v>8100</v>
      </c>
      <c r="E1858">
        <v>313.05</v>
      </c>
      <c r="F1858">
        <v>326</v>
      </c>
      <c r="G1858">
        <v>229.9</v>
      </c>
      <c r="H1858">
        <v>237.5</v>
      </c>
      <c r="I1858" t="s">
        <v>16</v>
      </c>
      <c r="J1858">
        <v>2.5499999999999998</v>
      </c>
      <c r="K1858">
        <v>5.15</v>
      </c>
      <c r="L1858">
        <v>2.5</v>
      </c>
      <c r="M1858">
        <v>4.75</v>
      </c>
      <c r="N1858">
        <v>7842.75</v>
      </c>
      <c r="O1858">
        <v>291.75</v>
      </c>
      <c r="P1858">
        <f>VLOOKUP($A1858,Sheet2!$A:$E,2,0)</f>
        <v>7788.5</v>
      </c>
      <c r="Q1858">
        <f>VLOOKUP($A1858,Sheet2!$A:$E,3,0)</f>
        <v>7854.9</v>
      </c>
      <c r="R1858">
        <f>VLOOKUP($A1858,Sheet2!$A:$E,4,0)</f>
        <v>7765.45</v>
      </c>
      <c r="S1858">
        <f>VLOOKUP($A1858,Sheet2!$A:$E,5,0)</f>
        <v>7842.75</v>
      </c>
      <c r="T1858">
        <f t="shared" si="537"/>
        <v>250.25</v>
      </c>
      <c r="U1858">
        <f t="shared" si="538"/>
        <v>326</v>
      </c>
      <c r="V1858">
        <f t="shared" si="539"/>
        <v>2.5</v>
      </c>
      <c r="W1858">
        <f t="shared" si="540"/>
        <v>-15.200000000000728</v>
      </c>
      <c r="X1858" s="8">
        <f t="shared" si="541"/>
        <v>315.60000000000002</v>
      </c>
      <c r="Y1858" s="9">
        <f t="shared" si="542"/>
        <v>328.5</v>
      </c>
      <c r="Z1858" s="9">
        <f t="shared" si="543"/>
        <v>214.69999999999928</v>
      </c>
      <c r="AA1858" s="9">
        <f t="shared" si="544"/>
        <v>242.25</v>
      </c>
      <c r="AB1858">
        <f>IF(Z1858/X1858&lt;'model parameter'!$B$2,'model parameter'!$B$2,IF(Y1858/X1858&gt;'model parameter'!$B$1,'model parameter'!$B$1,AA1858/X1858))</f>
        <v>0.76758555133079842</v>
      </c>
      <c r="AC1858" s="9">
        <f t="shared" si="554"/>
        <v>822314.62123061984</v>
      </c>
      <c r="AD1858">
        <f t="shared" si="552"/>
        <v>29.904110884111006</v>
      </c>
      <c r="AE1858" s="9">
        <f>WEEKDAY(A1858)</f>
        <v>5</v>
      </c>
      <c r="AF1858">
        <f t="shared" si="551"/>
        <v>0.680291508238274</v>
      </c>
      <c r="AG1858">
        <f t="shared" si="545"/>
        <v>1.0408745247148288</v>
      </c>
      <c r="AH1858" s="14">
        <f t="shared" si="546"/>
        <v>23733.036481236599</v>
      </c>
      <c r="AI1858">
        <f t="shared" si="547"/>
        <v>18108.324351269501</v>
      </c>
      <c r="AJ1858" s="14">
        <f t="shared" si="548"/>
        <v>-5624.712129967098</v>
      </c>
      <c r="AK1858" s="14">
        <f t="shared" si="553"/>
        <v>279221.74851728877</v>
      </c>
      <c r="AL1858">
        <f t="shared" si="549"/>
        <v>0.76300073804656177</v>
      </c>
      <c r="AM1858" s="9">
        <f t="shared" si="555"/>
        <v>0.71929713448833532</v>
      </c>
      <c r="AN1858" s="15">
        <f t="shared" si="550"/>
        <v>0</v>
      </c>
    </row>
    <row r="1859" spans="1:40" x14ac:dyDescent="0.25">
      <c r="A1859" s="2">
        <v>42328</v>
      </c>
      <c r="B1859" s="2">
        <v>42334</v>
      </c>
      <c r="C1859" t="s">
        <v>15</v>
      </c>
      <c r="D1859">
        <v>8100</v>
      </c>
      <c r="E1859">
        <v>265.2</v>
      </c>
      <c r="F1859">
        <v>273.3</v>
      </c>
      <c r="G1859">
        <v>179.4</v>
      </c>
      <c r="H1859">
        <v>244.4</v>
      </c>
      <c r="I1859" t="s">
        <v>16</v>
      </c>
      <c r="J1859">
        <v>4.6500000000000004</v>
      </c>
      <c r="K1859">
        <v>8.15</v>
      </c>
      <c r="L1859">
        <v>2.15</v>
      </c>
      <c r="M1859">
        <v>2.5499999999999998</v>
      </c>
      <c r="N1859">
        <v>7856.55</v>
      </c>
      <c r="O1859">
        <v>291.75</v>
      </c>
      <c r="P1859">
        <f>VLOOKUP($A1859,Sheet2!$A:$E,2,0)</f>
        <v>7841.9</v>
      </c>
      <c r="Q1859">
        <f>VLOOKUP($A1859,Sheet2!$A:$E,3,0)</f>
        <v>7906.95</v>
      </c>
      <c r="R1859">
        <f>VLOOKUP($A1859,Sheet2!$A:$E,4,0)</f>
        <v>7817.8</v>
      </c>
      <c r="S1859">
        <f>VLOOKUP($A1859,Sheet2!$A:$E,5,0)</f>
        <v>7856.55</v>
      </c>
      <c r="T1859">
        <f t="shared" ref="T1859:T1922" si="556">MAX(K1859+D1859-Q1859,0,G1859)</f>
        <v>201.19999999999982</v>
      </c>
      <c r="U1859">
        <f t="shared" ref="U1859:U1922" si="557">MIN(MAX(L1859+D1859-R1859,0),F1859)</f>
        <v>273.3</v>
      </c>
      <c r="V1859">
        <f t="shared" ref="V1859:V1922" si="558">MAX(L1859,F1859+R1859-D1859)</f>
        <v>2.15</v>
      </c>
      <c r="W1859">
        <f t="shared" ref="W1859:W1922" si="559">MIN(K1859,G1859+Q1859-D1859)</f>
        <v>-13.650000000000546</v>
      </c>
      <c r="X1859" s="5">
        <f t="shared" ref="X1859:X1922" si="560">E1859+J1859</f>
        <v>269.84999999999997</v>
      </c>
      <c r="Y1859">
        <f t="shared" ref="Y1859:Y1922" si="561">MAX(T1859+K1859,U1859+L1859,V1859+F1859,W1859+G1859,X1859,AA1859)</f>
        <v>275.45</v>
      </c>
      <c r="Z1859">
        <f t="shared" ref="Z1859:Z1922" si="562">MIN(T1859+K1859,U1859+L1859,V1859+F1859,W1859+G1859,X1859,AA1859)</f>
        <v>165.74999999999946</v>
      </c>
      <c r="AA1859">
        <f t="shared" ref="AA1859:AA1922" si="563">H1859+M1859</f>
        <v>246.95000000000002</v>
      </c>
      <c r="AB1859">
        <f>IF(Z1859/X1859&lt;'model parameter'!$B$2,'model parameter'!$B$2,IF(Y1859/X1859&gt;'model parameter'!$B$1,'model parameter'!$B$1,AA1859/X1859))</f>
        <v>0.91513803965165852</v>
      </c>
      <c r="AC1859">
        <f t="shared" si="554"/>
        <v>752531.39044988551</v>
      </c>
      <c r="AD1859">
        <f t="shared" si="552"/>
        <v>29.819248923762665</v>
      </c>
      <c r="AF1859">
        <f t="shared" si="551"/>
        <v>0.61423012784880293</v>
      </c>
      <c r="AG1859">
        <f t="shared" ref="AG1859:AG1922" si="564">Y1859/X1859</f>
        <v>1.0207522697795073</v>
      </c>
      <c r="AH1859" s="14">
        <f t="shared" ref="AH1859:AH1922" si="565">(75*X1859+20*2*1.18+0.00055*75*X1859*1.18)*1.00002</f>
        <v>20299.49093044897</v>
      </c>
      <c r="AI1859">
        <f t="shared" ref="AI1859:AI1922" si="566">(AB1859*X1859*75-20*2*1.18-0.0006*75*X1859*1.18*AB1859)*(1-0.00002)</f>
        <v>18460.567736260902</v>
      </c>
      <c r="AJ1859" s="14">
        <f t="shared" ref="AJ1859:AJ1922" si="567">AI1859-AH1859</f>
        <v>-1838.923194188068</v>
      </c>
      <c r="AK1859" s="14">
        <f t="shared" si="553"/>
        <v>277382.82532310073</v>
      </c>
      <c r="AL1859">
        <f t="shared" ref="AL1859:AL1922" si="568">AI1859/AH1859</f>
        <v>0.90941037878788833</v>
      </c>
      <c r="AM1859">
        <f t="shared" si="555"/>
        <v>0.65413627953607967</v>
      </c>
      <c r="AN1859" s="15">
        <f t="shared" ref="AN1859:AN1922" si="569">IF(AND(Y1859/X1859&gt;1.1,Z1859/X1859&lt;0.9),1,0)</f>
        <v>0</v>
      </c>
    </row>
    <row r="1860" spans="1:40" x14ac:dyDescent="0.25">
      <c r="A1860" s="2">
        <v>42331</v>
      </c>
      <c r="B1860" s="2">
        <v>42334</v>
      </c>
      <c r="C1860" t="s">
        <v>15</v>
      </c>
      <c r="D1860">
        <v>8100</v>
      </c>
      <c r="E1860">
        <v>216.5</v>
      </c>
      <c r="F1860">
        <v>274.2</v>
      </c>
      <c r="G1860">
        <v>216.5</v>
      </c>
      <c r="H1860">
        <v>245.2</v>
      </c>
      <c r="I1860" t="s">
        <v>16</v>
      </c>
      <c r="J1860">
        <v>2.1</v>
      </c>
      <c r="K1860">
        <v>2.4</v>
      </c>
      <c r="L1860">
        <v>0.9</v>
      </c>
      <c r="M1860">
        <v>1.2</v>
      </c>
      <c r="N1860">
        <v>7849.25</v>
      </c>
      <c r="O1860">
        <v>291.75</v>
      </c>
      <c r="P1860">
        <f>VLOOKUP($A1860,Sheet2!$A:$E,2,0)</f>
        <v>7869.5</v>
      </c>
      <c r="Q1860">
        <f>VLOOKUP($A1860,Sheet2!$A:$E,3,0)</f>
        <v>7877.5</v>
      </c>
      <c r="R1860">
        <f>VLOOKUP($A1860,Sheet2!$A:$E,4,0)</f>
        <v>7825.2</v>
      </c>
      <c r="S1860">
        <f>VLOOKUP($A1860,Sheet2!$A:$E,5,0)</f>
        <v>7849.25</v>
      </c>
      <c r="T1860">
        <f t="shared" si="556"/>
        <v>224.89999999999964</v>
      </c>
      <c r="U1860">
        <f t="shared" si="557"/>
        <v>274.2</v>
      </c>
      <c r="V1860">
        <f t="shared" si="558"/>
        <v>0.9</v>
      </c>
      <c r="W1860">
        <f t="shared" si="559"/>
        <v>-6</v>
      </c>
      <c r="X1860" s="5">
        <f t="shared" si="560"/>
        <v>218.6</v>
      </c>
      <c r="Y1860">
        <f t="shared" si="561"/>
        <v>275.09999999999997</v>
      </c>
      <c r="Z1860">
        <f t="shared" si="562"/>
        <v>210.5</v>
      </c>
      <c r="AA1860">
        <f t="shared" si="563"/>
        <v>246.39999999999998</v>
      </c>
      <c r="AB1860">
        <f>IF(Z1860/X1860&lt;'model parameter'!$B$2,'model parameter'!$B$2,IF(Y1860/X1860&gt;'model parameter'!$B$1,'model parameter'!$B$1,AA1860/X1860))</f>
        <v>1.1100000000000001</v>
      </c>
      <c r="AC1860">
        <f t="shared" si="554"/>
        <v>835309.843399373</v>
      </c>
      <c r="AD1860">
        <f t="shared" si="552"/>
        <v>29.929248923762664</v>
      </c>
      <c r="AF1860">
        <f t="shared" ref="AF1860:AF1923" si="570">Z1860/X1860</f>
        <v>0.96294602012808783</v>
      </c>
      <c r="AG1860">
        <f t="shared" si="564"/>
        <v>1.258462946020128</v>
      </c>
      <c r="AH1860" s="14">
        <f t="shared" si="565"/>
        <v>16453.169411807099</v>
      </c>
      <c r="AI1860">
        <f t="shared" si="566"/>
        <v>18138.002730090051</v>
      </c>
      <c r="AJ1860" s="14">
        <f t="shared" si="567"/>
        <v>1684.833318282952</v>
      </c>
      <c r="AK1860" s="14">
        <f t="shared" si="553"/>
        <v>279067.65864138369</v>
      </c>
      <c r="AL1860">
        <f t="shared" si="568"/>
        <v>1.1024017486305031</v>
      </c>
      <c r="AM1860">
        <f t="shared" si="555"/>
        <v>0.72112097840322587</v>
      </c>
      <c r="AN1860" s="15">
        <f t="shared" si="569"/>
        <v>0</v>
      </c>
    </row>
    <row r="1861" spans="1:40" x14ac:dyDescent="0.25">
      <c r="A1861" s="2">
        <v>42332</v>
      </c>
      <c r="B1861" s="2">
        <v>42334</v>
      </c>
      <c r="C1861" t="s">
        <v>15</v>
      </c>
      <c r="D1861">
        <v>8100</v>
      </c>
      <c r="E1861">
        <v>267.3</v>
      </c>
      <c r="F1861">
        <v>281</v>
      </c>
      <c r="G1861">
        <v>222</v>
      </c>
      <c r="H1861">
        <v>263.55</v>
      </c>
      <c r="I1861" t="s">
        <v>16</v>
      </c>
      <c r="J1861">
        <v>0.9</v>
      </c>
      <c r="K1861">
        <v>1.05</v>
      </c>
      <c r="L1861">
        <v>0.4</v>
      </c>
      <c r="M1861">
        <v>0.5</v>
      </c>
      <c r="N1861">
        <v>7831.6</v>
      </c>
      <c r="O1861">
        <v>291.75</v>
      </c>
      <c r="P1861">
        <f>VLOOKUP($A1861,Sheet2!$A:$E,2,0)</f>
        <v>7837</v>
      </c>
      <c r="Q1861">
        <f>VLOOKUP($A1861,Sheet2!$A:$E,3,0)</f>
        <v>7870.35</v>
      </c>
      <c r="R1861">
        <f>VLOOKUP($A1861,Sheet2!$A:$E,4,0)</f>
        <v>7812.65</v>
      </c>
      <c r="S1861">
        <f>VLOOKUP($A1861,Sheet2!$A:$E,5,0)</f>
        <v>7831.6</v>
      </c>
      <c r="T1861">
        <f t="shared" si="556"/>
        <v>230.69999999999982</v>
      </c>
      <c r="U1861">
        <f t="shared" si="557"/>
        <v>281</v>
      </c>
      <c r="V1861">
        <f t="shared" si="558"/>
        <v>0.4</v>
      </c>
      <c r="W1861">
        <f t="shared" si="559"/>
        <v>-7.6499999999996362</v>
      </c>
      <c r="X1861" s="5">
        <f t="shared" si="560"/>
        <v>268.2</v>
      </c>
      <c r="Y1861">
        <f t="shared" si="561"/>
        <v>281.39999999999998</v>
      </c>
      <c r="Z1861">
        <f t="shared" si="562"/>
        <v>214.35000000000036</v>
      </c>
      <c r="AA1861">
        <f t="shared" si="563"/>
        <v>264.05</v>
      </c>
      <c r="AB1861">
        <f>IF(Z1861/X1861&lt;'model parameter'!$B$2,'model parameter'!$B$2,IF(Y1861/X1861&gt;'model parameter'!$B$1,'model parameter'!$B$1,AA1861/X1861))</f>
        <v>0.9845264727815064</v>
      </c>
      <c r="AC1861">
        <f t="shared" si="554"/>
        <v>822384.65380165714</v>
      </c>
      <c r="AD1861">
        <f t="shared" ref="AD1861:AD1924" si="571">(AB1861-1)+AD1860</f>
        <v>29.913775396544171</v>
      </c>
      <c r="AF1861">
        <f t="shared" si="570"/>
        <v>0.79921700223713787</v>
      </c>
      <c r="AG1861">
        <f t="shared" si="564"/>
        <v>1.0492170022371363</v>
      </c>
      <c r="AH1861" s="14">
        <f t="shared" si="565"/>
        <v>20175.658140092699</v>
      </c>
      <c r="AI1861">
        <f t="shared" si="566"/>
        <v>19742.134094421097</v>
      </c>
      <c r="AJ1861" s="14">
        <f t="shared" si="567"/>
        <v>-433.52404567160193</v>
      </c>
      <c r="AK1861" s="14">
        <f t="shared" ref="AK1861:AK1924" si="572">AJ1861+AK1860</f>
        <v>278634.13459571206</v>
      </c>
      <c r="AL1861">
        <f t="shared" si="568"/>
        <v>0.97851252025280355</v>
      </c>
      <c r="AM1861">
        <f t="shared" si="555"/>
        <v>0.70562590598450803</v>
      </c>
      <c r="AN1861" s="15">
        <f t="shared" si="569"/>
        <v>0</v>
      </c>
    </row>
    <row r="1862" spans="1:40" x14ac:dyDescent="0.25">
      <c r="A1862" s="2">
        <v>42334</v>
      </c>
      <c r="B1862" s="2">
        <v>42334</v>
      </c>
      <c r="C1862" t="s">
        <v>15</v>
      </c>
      <c r="D1862">
        <v>8100</v>
      </c>
      <c r="E1862">
        <v>248.55</v>
      </c>
      <c r="F1862">
        <v>250</v>
      </c>
      <c r="G1862">
        <v>198.15</v>
      </c>
      <c r="H1862">
        <v>214.1</v>
      </c>
      <c r="I1862" t="s">
        <v>16</v>
      </c>
      <c r="J1862">
        <v>0.1</v>
      </c>
      <c r="K1862">
        <v>0.1</v>
      </c>
      <c r="L1862">
        <v>0.05</v>
      </c>
      <c r="M1862">
        <v>0.05</v>
      </c>
      <c r="N1862">
        <v>7883.8</v>
      </c>
      <c r="O1862">
        <v>291.75</v>
      </c>
      <c r="P1862">
        <f>VLOOKUP($A1862,Sheet2!$A:$E,2,0)</f>
        <v>7837.15</v>
      </c>
      <c r="Q1862">
        <f>VLOOKUP($A1862,Sheet2!$A:$E,3,0)</f>
        <v>7897.1</v>
      </c>
      <c r="R1862">
        <f>VLOOKUP($A1862,Sheet2!$A:$E,4,0)</f>
        <v>7832</v>
      </c>
      <c r="S1862">
        <f>VLOOKUP($A1862,Sheet2!$A:$E,5,0)</f>
        <v>7883.8</v>
      </c>
      <c r="T1862">
        <f t="shared" si="556"/>
        <v>203</v>
      </c>
      <c r="U1862">
        <f t="shared" si="557"/>
        <v>250</v>
      </c>
      <c r="V1862">
        <f t="shared" si="558"/>
        <v>0.05</v>
      </c>
      <c r="W1862">
        <f t="shared" si="559"/>
        <v>-4.75</v>
      </c>
      <c r="X1862" s="5">
        <f t="shared" si="560"/>
        <v>248.65</v>
      </c>
      <c r="Y1862">
        <f t="shared" si="561"/>
        <v>250.05</v>
      </c>
      <c r="Z1862">
        <f t="shared" si="562"/>
        <v>193.4</v>
      </c>
      <c r="AA1862">
        <f t="shared" si="563"/>
        <v>214.15</v>
      </c>
      <c r="AB1862">
        <f>IF(Z1862/X1862&lt;'model parameter'!$B$2,'model parameter'!$B$2,IF(Y1862/X1862&gt;'model parameter'!$B$1,'model parameter'!$B$1,AA1862/X1862))</f>
        <v>0.8612507540719887</v>
      </c>
      <c r="AC1862">
        <f t="shared" ref="AC1862:AC1925" si="573">AB1862*AC1861</f>
        <v>708279.40322390862</v>
      </c>
      <c r="AD1862">
        <f t="shared" si="571"/>
        <v>29.77502615061616</v>
      </c>
      <c r="AF1862">
        <f t="shared" si="570"/>
        <v>0.77780012065151816</v>
      </c>
      <c r="AG1862">
        <f t="shared" si="564"/>
        <v>1.0056304041825861</v>
      </c>
      <c r="AH1862" s="14">
        <f t="shared" si="565"/>
        <v>18708.427199810772</v>
      </c>
      <c r="AI1862">
        <f t="shared" si="566"/>
        <v>16002.358581427297</v>
      </c>
      <c r="AJ1862" s="14">
        <f t="shared" si="567"/>
        <v>-2706.068618383475</v>
      </c>
      <c r="AK1862" s="14">
        <f t="shared" si="572"/>
        <v>275928.06597732857</v>
      </c>
      <c r="AL1862">
        <f t="shared" si="568"/>
        <v>0.85535563254559177</v>
      </c>
      <c r="AM1862">
        <f t="shared" ref="AM1862:AM1925" si="574">AL1862*AM1861</f>
        <v>0.60356109315393514</v>
      </c>
      <c r="AN1862" s="15">
        <f t="shared" si="569"/>
        <v>0</v>
      </c>
    </row>
    <row r="1863" spans="1:40" x14ac:dyDescent="0.25">
      <c r="A1863" s="2">
        <v>42335</v>
      </c>
      <c r="B1863" s="2">
        <v>42369</v>
      </c>
      <c r="C1863" t="s">
        <v>15</v>
      </c>
      <c r="D1863">
        <v>7900</v>
      </c>
      <c r="E1863">
        <v>152.9</v>
      </c>
      <c r="F1863">
        <v>152.9</v>
      </c>
      <c r="G1863">
        <v>108.05</v>
      </c>
      <c r="H1863">
        <v>114.1</v>
      </c>
      <c r="I1863" t="s">
        <v>16</v>
      </c>
      <c r="J1863">
        <v>160.05000000000001</v>
      </c>
      <c r="K1863">
        <v>193</v>
      </c>
      <c r="L1863">
        <v>150.55000000000001</v>
      </c>
      <c r="M1863">
        <v>184.6</v>
      </c>
      <c r="N1863">
        <v>7942.7</v>
      </c>
      <c r="O1863">
        <v>312.95</v>
      </c>
      <c r="P1863">
        <f>VLOOKUP($A1863,Sheet2!$A:$E,2,0)</f>
        <v>7910.6</v>
      </c>
      <c r="Q1863">
        <f>VLOOKUP($A1863,Sheet2!$A:$E,3,0)</f>
        <v>7959.3</v>
      </c>
      <c r="R1863">
        <f>VLOOKUP($A1863,Sheet2!$A:$E,4,0)</f>
        <v>7879.45</v>
      </c>
      <c r="S1863">
        <f>VLOOKUP($A1863,Sheet2!$A:$E,5,0)</f>
        <v>7942.7</v>
      </c>
      <c r="T1863">
        <f t="shared" si="556"/>
        <v>133.69999999999982</v>
      </c>
      <c r="U1863">
        <f t="shared" si="557"/>
        <v>152.9</v>
      </c>
      <c r="V1863">
        <f t="shared" si="558"/>
        <v>150.55000000000001</v>
      </c>
      <c r="W1863">
        <f t="shared" si="559"/>
        <v>167.35000000000036</v>
      </c>
      <c r="X1863" s="5">
        <f t="shared" si="560"/>
        <v>312.95000000000005</v>
      </c>
      <c r="Y1863">
        <f t="shared" si="561"/>
        <v>326.69999999999982</v>
      </c>
      <c r="Z1863">
        <f t="shared" si="562"/>
        <v>275.40000000000038</v>
      </c>
      <c r="AA1863">
        <f t="shared" si="563"/>
        <v>298.7</v>
      </c>
      <c r="AB1863">
        <f>IF(Z1863/X1863&lt;'model parameter'!$B$2,'model parameter'!$B$2,IF(Y1863/X1863&gt;'model parameter'!$B$1,'model parameter'!$B$1,AA1863/X1863))</f>
        <v>0.95446556957980488</v>
      </c>
      <c r="AC1863">
        <f t="shared" si="573"/>
        <v>676028.30401975219</v>
      </c>
      <c r="AD1863">
        <f t="shared" si="571"/>
        <v>29.729491720195966</v>
      </c>
      <c r="AF1863">
        <f t="shared" si="570"/>
        <v>0.88001278159450502</v>
      </c>
      <c r="AG1863">
        <f t="shared" si="564"/>
        <v>1.043936731107205</v>
      </c>
      <c r="AH1863" s="14">
        <f t="shared" si="565"/>
        <v>23534.153514906826</v>
      </c>
      <c r="AI1863">
        <f t="shared" si="566"/>
        <v>22338.992241219396</v>
      </c>
      <c r="AJ1863" s="14">
        <f t="shared" si="567"/>
        <v>-1195.1612736874304</v>
      </c>
      <c r="AK1863" s="14">
        <f t="shared" si="572"/>
        <v>274732.90470364114</v>
      </c>
      <c r="AL1863">
        <f t="shared" si="568"/>
        <v>0.9492158801067393</v>
      </c>
      <c r="AM1863">
        <f t="shared" si="574"/>
        <v>0.57290977423629819</v>
      </c>
      <c r="AN1863" s="15">
        <f t="shared" si="569"/>
        <v>0</v>
      </c>
    </row>
    <row r="1864" spans="1:40" x14ac:dyDescent="0.25">
      <c r="A1864" s="2">
        <v>42338</v>
      </c>
      <c r="B1864" s="2">
        <v>42369</v>
      </c>
      <c r="C1864" t="s">
        <v>15</v>
      </c>
      <c r="D1864">
        <v>7900</v>
      </c>
      <c r="E1864">
        <v>125</v>
      </c>
      <c r="F1864">
        <v>125</v>
      </c>
      <c r="G1864">
        <v>99.55</v>
      </c>
      <c r="H1864">
        <v>104.75</v>
      </c>
      <c r="I1864" t="s">
        <v>16</v>
      </c>
      <c r="J1864">
        <v>174.3</v>
      </c>
      <c r="K1864">
        <v>196.8</v>
      </c>
      <c r="L1864">
        <v>169.35</v>
      </c>
      <c r="M1864">
        <v>182.05</v>
      </c>
      <c r="N1864">
        <v>7935.25</v>
      </c>
      <c r="O1864">
        <v>312.95</v>
      </c>
      <c r="P1864">
        <f>VLOOKUP($A1864,Sheet2!$A:$E,2,0)</f>
        <v>7936.25</v>
      </c>
      <c r="Q1864">
        <f>VLOOKUP($A1864,Sheet2!$A:$E,3,0)</f>
        <v>7966</v>
      </c>
      <c r="R1864">
        <f>VLOOKUP($A1864,Sheet2!$A:$E,4,0)</f>
        <v>7922.8</v>
      </c>
      <c r="S1864">
        <f>VLOOKUP($A1864,Sheet2!$A:$E,5,0)</f>
        <v>7935.25</v>
      </c>
      <c r="T1864">
        <f t="shared" si="556"/>
        <v>130.80000000000018</v>
      </c>
      <c r="U1864">
        <f t="shared" si="557"/>
        <v>125</v>
      </c>
      <c r="V1864">
        <f t="shared" si="558"/>
        <v>169.35</v>
      </c>
      <c r="W1864">
        <f t="shared" si="559"/>
        <v>165.55000000000018</v>
      </c>
      <c r="X1864" s="5">
        <f t="shared" si="560"/>
        <v>299.3</v>
      </c>
      <c r="Y1864">
        <f t="shared" si="561"/>
        <v>327.60000000000019</v>
      </c>
      <c r="Z1864">
        <f t="shared" si="562"/>
        <v>265.10000000000019</v>
      </c>
      <c r="AA1864">
        <f t="shared" si="563"/>
        <v>286.8</v>
      </c>
      <c r="AB1864">
        <f>IF(Z1864/X1864&lt;'model parameter'!$B$2,'model parameter'!$B$2,IF(Y1864/X1864&gt;'model parameter'!$B$1,'model parameter'!$B$1,AA1864/X1864))</f>
        <v>0.95823588372870028</v>
      </c>
      <c r="AC1864">
        <f t="shared" si="573"/>
        <v>647794.57932798169</v>
      </c>
      <c r="AD1864">
        <f t="shared" si="571"/>
        <v>29.687727603924667</v>
      </c>
      <c r="AF1864">
        <f t="shared" si="570"/>
        <v>0.88573337788172468</v>
      </c>
      <c r="AG1864">
        <f t="shared" si="564"/>
        <v>1.0945539592382232</v>
      </c>
      <c r="AH1864" s="14">
        <f t="shared" si="565"/>
        <v>22509.718612868546</v>
      </c>
      <c r="AI1864">
        <f t="shared" si="566"/>
        <v>21447.141968581596</v>
      </c>
      <c r="AJ1864" s="14">
        <f t="shared" si="567"/>
        <v>-1062.5766442869499</v>
      </c>
      <c r="AK1864" s="14">
        <f t="shared" si="572"/>
        <v>273670.32805935421</v>
      </c>
      <c r="AL1864">
        <f t="shared" si="568"/>
        <v>0.95279476111800498</v>
      </c>
      <c r="AM1864">
        <f t="shared" si="574"/>
        <v>0.54586543148564393</v>
      </c>
      <c r="AN1864" s="15">
        <f t="shared" si="569"/>
        <v>0</v>
      </c>
    </row>
    <row r="1865" spans="1:40" x14ac:dyDescent="0.25">
      <c r="A1865" s="2">
        <v>42339</v>
      </c>
      <c r="B1865" s="2">
        <v>42369</v>
      </c>
      <c r="C1865" t="s">
        <v>15</v>
      </c>
      <c r="D1865">
        <v>7900</v>
      </c>
      <c r="E1865">
        <v>94.95</v>
      </c>
      <c r="F1865">
        <v>105.4</v>
      </c>
      <c r="G1865">
        <v>88.35</v>
      </c>
      <c r="H1865">
        <v>92.5</v>
      </c>
      <c r="I1865" t="s">
        <v>16</v>
      </c>
      <c r="J1865">
        <v>188</v>
      </c>
      <c r="K1865">
        <v>194.2</v>
      </c>
      <c r="L1865">
        <v>164.05</v>
      </c>
      <c r="M1865">
        <v>178.5</v>
      </c>
      <c r="N1865">
        <v>7954.9</v>
      </c>
      <c r="O1865">
        <v>312.95</v>
      </c>
      <c r="P1865">
        <f>VLOOKUP($A1865,Sheet2!$A:$E,2,0)</f>
        <v>7958.15</v>
      </c>
      <c r="Q1865">
        <f>VLOOKUP($A1865,Sheet2!$A:$E,3,0)</f>
        <v>7972.15</v>
      </c>
      <c r="R1865">
        <f>VLOOKUP($A1865,Sheet2!$A:$E,4,0)</f>
        <v>7934.15</v>
      </c>
      <c r="S1865">
        <f>VLOOKUP($A1865,Sheet2!$A:$E,5,0)</f>
        <v>7954.9</v>
      </c>
      <c r="T1865">
        <f t="shared" si="556"/>
        <v>122.05000000000018</v>
      </c>
      <c r="U1865">
        <f t="shared" si="557"/>
        <v>105.4</v>
      </c>
      <c r="V1865">
        <f t="shared" si="558"/>
        <v>164.05</v>
      </c>
      <c r="W1865">
        <f t="shared" si="559"/>
        <v>160.5</v>
      </c>
      <c r="X1865" s="5">
        <f t="shared" si="560"/>
        <v>282.95</v>
      </c>
      <c r="Y1865">
        <f t="shared" si="561"/>
        <v>316.25000000000017</v>
      </c>
      <c r="Z1865">
        <f t="shared" si="562"/>
        <v>248.85</v>
      </c>
      <c r="AA1865">
        <f t="shared" si="563"/>
        <v>271</v>
      </c>
      <c r="AB1865">
        <f>IF(Z1865/X1865&lt;'model parameter'!$B$2,'model parameter'!$B$2,IF(Y1865/X1865&gt;'model parameter'!$B$1,'model parameter'!$B$1,AA1865/X1865))</f>
        <v>1.1100000000000001</v>
      </c>
      <c r="AC1865">
        <f t="shared" si="573"/>
        <v>719051.98305405979</v>
      </c>
      <c r="AD1865">
        <f t="shared" si="571"/>
        <v>29.797727603924667</v>
      </c>
      <c r="AF1865">
        <f t="shared" si="570"/>
        <v>0.87948400777522528</v>
      </c>
      <c r="AG1865">
        <f t="shared" si="564"/>
        <v>1.1176886375684756</v>
      </c>
      <c r="AH1865" s="14">
        <f t="shared" si="565"/>
        <v>21282.648235701821</v>
      </c>
      <c r="AI1865">
        <f t="shared" si="566"/>
        <v>23491.240309847119</v>
      </c>
      <c r="AJ1865" s="14">
        <f t="shared" si="567"/>
        <v>2208.5920741452974</v>
      </c>
      <c r="AK1865" s="14">
        <f t="shared" si="572"/>
        <v>275878.92013349949</v>
      </c>
      <c r="AL1865">
        <f t="shared" si="568"/>
        <v>1.1037743071109152</v>
      </c>
      <c r="AM1865">
        <f t="shared" si="574"/>
        <v>0.60251223841386736</v>
      </c>
      <c r="AN1865" s="15">
        <f t="shared" si="569"/>
        <v>1</v>
      </c>
    </row>
    <row r="1866" spans="1:40" x14ac:dyDescent="0.25">
      <c r="A1866" s="2">
        <v>42340</v>
      </c>
      <c r="B1866" s="2">
        <v>42369</v>
      </c>
      <c r="C1866" t="s">
        <v>15</v>
      </c>
      <c r="D1866">
        <v>7900</v>
      </c>
      <c r="E1866">
        <v>82</v>
      </c>
      <c r="F1866">
        <v>114.25</v>
      </c>
      <c r="G1866">
        <v>82</v>
      </c>
      <c r="H1866">
        <v>98.9</v>
      </c>
      <c r="I1866" t="s">
        <v>16</v>
      </c>
      <c r="J1866">
        <v>194</v>
      </c>
      <c r="K1866">
        <v>194</v>
      </c>
      <c r="L1866">
        <v>145.25</v>
      </c>
      <c r="M1866">
        <v>160.30000000000001</v>
      </c>
      <c r="N1866">
        <v>7931.35</v>
      </c>
      <c r="O1866">
        <v>312.95</v>
      </c>
      <c r="P1866">
        <f>VLOOKUP($A1866,Sheet2!$A:$E,2,0)</f>
        <v>7976.7</v>
      </c>
      <c r="Q1866">
        <f>VLOOKUP($A1866,Sheet2!$A:$E,3,0)</f>
        <v>7979.3</v>
      </c>
      <c r="R1866">
        <f>VLOOKUP($A1866,Sheet2!$A:$E,4,0)</f>
        <v>7910.8</v>
      </c>
      <c r="S1866">
        <f>VLOOKUP($A1866,Sheet2!$A:$E,5,0)</f>
        <v>7931.35</v>
      </c>
      <c r="T1866">
        <f t="shared" si="556"/>
        <v>114.69999999999982</v>
      </c>
      <c r="U1866">
        <f t="shared" si="557"/>
        <v>114.25</v>
      </c>
      <c r="V1866">
        <f t="shared" si="558"/>
        <v>145.25</v>
      </c>
      <c r="W1866">
        <f t="shared" si="559"/>
        <v>161.30000000000018</v>
      </c>
      <c r="X1866" s="5">
        <f t="shared" si="560"/>
        <v>276</v>
      </c>
      <c r="Y1866">
        <f t="shared" si="561"/>
        <v>308.69999999999982</v>
      </c>
      <c r="Z1866">
        <f t="shared" si="562"/>
        <v>243.30000000000018</v>
      </c>
      <c r="AA1866">
        <f t="shared" si="563"/>
        <v>259.20000000000005</v>
      </c>
      <c r="AB1866">
        <f>IF(Z1866/X1866&lt;'model parameter'!$B$2,'model parameter'!$B$2,IF(Y1866/X1866&gt;'model parameter'!$B$1,'model parameter'!$B$1,AA1866/X1866))</f>
        <v>1.1100000000000001</v>
      </c>
      <c r="AC1866">
        <f t="shared" si="573"/>
        <v>798147.70119000645</v>
      </c>
      <c r="AD1866">
        <f t="shared" si="571"/>
        <v>29.907727603924666</v>
      </c>
      <c r="AF1866">
        <f t="shared" si="570"/>
        <v>0.88152173913043541</v>
      </c>
      <c r="AG1866">
        <f t="shared" si="564"/>
        <v>1.1184782608695645</v>
      </c>
      <c r="AH1866" s="14">
        <f t="shared" si="565"/>
        <v>20761.049512686001</v>
      </c>
      <c r="AI1866">
        <f t="shared" si="566"/>
        <v>22913.074013354319</v>
      </c>
      <c r="AJ1866" s="14">
        <f t="shared" si="567"/>
        <v>2152.0245006683181</v>
      </c>
      <c r="AK1866" s="14">
        <f t="shared" si="572"/>
        <v>278030.94463416783</v>
      </c>
      <c r="AL1866">
        <f t="shared" si="568"/>
        <v>1.1036568261808406</v>
      </c>
      <c r="AM1866">
        <f t="shared" si="574"/>
        <v>0.6649667447829628</v>
      </c>
      <c r="AN1866" s="15">
        <f t="shared" si="569"/>
        <v>1</v>
      </c>
    </row>
    <row r="1867" spans="1:40" x14ac:dyDescent="0.25">
      <c r="A1867" s="2">
        <v>42341</v>
      </c>
      <c r="B1867" s="2">
        <v>42369</v>
      </c>
      <c r="C1867" t="s">
        <v>15</v>
      </c>
      <c r="D1867">
        <v>7900</v>
      </c>
      <c r="E1867">
        <v>112</v>
      </c>
      <c r="F1867">
        <v>137</v>
      </c>
      <c r="G1867">
        <v>105.05</v>
      </c>
      <c r="H1867">
        <v>131.19999999999999</v>
      </c>
      <c r="I1867" t="s">
        <v>16</v>
      </c>
      <c r="J1867">
        <v>145</v>
      </c>
      <c r="K1867">
        <v>152</v>
      </c>
      <c r="L1867">
        <v>116.5</v>
      </c>
      <c r="M1867">
        <v>121.75</v>
      </c>
      <c r="N1867">
        <v>7864.15</v>
      </c>
      <c r="O1867">
        <v>312.95</v>
      </c>
      <c r="P1867">
        <f>VLOOKUP($A1867,Sheet2!$A:$E,2,0)</f>
        <v>7902.3</v>
      </c>
      <c r="Q1867">
        <f>VLOOKUP($A1867,Sheet2!$A:$E,3,0)</f>
        <v>7912.3</v>
      </c>
      <c r="R1867">
        <f>VLOOKUP($A1867,Sheet2!$A:$E,4,0)</f>
        <v>7853.3</v>
      </c>
      <c r="S1867">
        <f>VLOOKUP($A1867,Sheet2!$A:$E,5,0)</f>
        <v>7864.15</v>
      </c>
      <c r="T1867">
        <f t="shared" si="556"/>
        <v>139.69999999999982</v>
      </c>
      <c r="U1867">
        <f t="shared" si="557"/>
        <v>137</v>
      </c>
      <c r="V1867">
        <f t="shared" si="558"/>
        <v>116.5</v>
      </c>
      <c r="W1867">
        <f t="shared" si="559"/>
        <v>117.35000000000036</v>
      </c>
      <c r="X1867" s="5">
        <f t="shared" si="560"/>
        <v>257</v>
      </c>
      <c r="Y1867">
        <f t="shared" si="561"/>
        <v>291.69999999999982</v>
      </c>
      <c r="Z1867">
        <f t="shared" si="562"/>
        <v>222.40000000000038</v>
      </c>
      <c r="AA1867">
        <f t="shared" si="563"/>
        <v>252.95</v>
      </c>
      <c r="AB1867">
        <f>IF(Z1867/X1867&lt;'model parameter'!$B$2,'model parameter'!$B$2,IF(Y1867/X1867&gt;'model parameter'!$B$1,'model parameter'!$B$1,AA1867/X1867))</f>
        <v>1.1100000000000001</v>
      </c>
      <c r="AC1867">
        <f t="shared" si="573"/>
        <v>885943.94832090719</v>
      </c>
      <c r="AD1867">
        <f t="shared" si="571"/>
        <v>30.017727603924666</v>
      </c>
      <c r="AF1867">
        <f t="shared" si="570"/>
        <v>0.86536964980544895</v>
      </c>
      <c r="AG1867">
        <f t="shared" si="564"/>
        <v>1.1350194552529176</v>
      </c>
      <c r="AH1867" s="14">
        <f t="shared" si="565"/>
        <v>19335.096169189499</v>
      </c>
      <c r="AI1867">
        <f t="shared" si="566"/>
        <v>21332.475504956743</v>
      </c>
      <c r="AJ1867" s="14">
        <f t="shared" si="567"/>
        <v>1997.3793357672439</v>
      </c>
      <c r="AK1867" s="14">
        <f t="shared" si="572"/>
        <v>280028.32396993507</v>
      </c>
      <c r="AL1867">
        <f t="shared" si="568"/>
        <v>1.1033033049481322</v>
      </c>
      <c r="AM1867">
        <f t="shared" si="574"/>
        <v>0.73366000719964397</v>
      </c>
      <c r="AN1867" s="15">
        <f t="shared" si="569"/>
        <v>1</v>
      </c>
    </row>
    <row r="1868" spans="1:40" x14ac:dyDescent="0.25">
      <c r="A1868" s="2">
        <v>42342</v>
      </c>
      <c r="B1868" s="2">
        <v>42369</v>
      </c>
      <c r="C1868" t="s">
        <v>15</v>
      </c>
      <c r="D1868">
        <v>7900</v>
      </c>
      <c r="E1868">
        <v>159</v>
      </c>
      <c r="F1868">
        <v>175</v>
      </c>
      <c r="G1868">
        <v>146.9</v>
      </c>
      <c r="H1868">
        <v>165.6</v>
      </c>
      <c r="I1868" t="s">
        <v>16</v>
      </c>
      <c r="J1868">
        <v>100.05</v>
      </c>
      <c r="K1868">
        <v>104</v>
      </c>
      <c r="L1868">
        <v>83.7</v>
      </c>
      <c r="M1868">
        <v>86.4</v>
      </c>
      <c r="N1868">
        <v>7781.9</v>
      </c>
      <c r="O1868">
        <v>312.95</v>
      </c>
      <c r="P1868">
        <f>VLOOKUP($A1868,Sheet2!$A:$E,2,0)</f>
        <v>7817.6</v>
      </c>
      <c r="Q1868">
        <f>VLOOKUP($A1868,Sheet2!$A:$E,3,0)</f>
        <v>7821.4</v>
      </c>
      <c r="R1868">
        <f>VLOOKUP($A1868,Sheet2!$A:$E,4,0)</f>
        <v>7775.7</v>
      </c>
      <c r="S1868">
        <f>VLOOKUP($A1868,Sheet2!$A:$E,5,0)</f>
        <v>7781.9</v>
      </c>
      <c r="T1868">
        <f t="shared" si="556"/>
        <v>182.60000000000036</v>
      </c>
      <c r="U1868">
        <f t="shared" si="557"/>
        <v>175</v>
      </c>
      <c r="V1868">
        <f t="shared" si="558"/>
        <v>83.7</v>
      </c>
      <c r="W1868">
        <f t="shared" si="559"/>
        <v>68.299999999999272</v>
      </c>
      <c r="X1868" s="5">
        <f t="shared" si="560"/>
        <v>259.05</v>
      </c>
      <c r="Y1868">
        <f t="shared" si="561"/>
        <v>286.60000000000036</v>
      </c>
      <c r="Z1868">
        <f t="shared" si="562"/>
        <v>215.19999999999928</v>
      </c>
      <c r="AA1868">
        <f t="shared" si="563"/>
        <v>252</v>
      </c>
      <c r="AB1868">
        <f>IF(Z1868/X1868&lt;'model parameter'!$B$2,'model parameter'!$B$2,IF(Y1868/X1868&gt;'model parameter'!$B$1,'model parameter'!$B$1,AA1868/X1868))</f>
        <v>0.97278517660683261</v>
      </c>
      <c r="AC1868">
        <f t="shared" si="573"/>
        <v>861833.14023110829</v>
      </c>
      <c r="AD1868">
        <f t="shared" si="571"/>
        <v>29.9905127805315</v>
      </c>
      <c r="AF1868">
        <f t="shared" si="570"/>
        <v>0.83072765875313359</v>
      </c>
      <c r="AG1868">
        <f t="shared" si="564"/>
        <v>1.1063501254584072</v>
      </c>
      <c r="AH1868" s="14">
        <f t="shared" si="565"/>
        <v>19488.949029935171</v>
      </c>
      <c r="AI1868">
        <f t="shared" si="566"/>
        <v>18839.042011623998</v>
      </c>
      <c r="AJ1868" s="14">
        <f t="shared" si="567"/>
        <v>-649.90701831117258</v>
      </c>
      <c r="AK1868" s="14">
        <f t="shared" si="572"/>
        <v>279378.41695162392</v>
      </c>
      <c r="AL1868">
        <f t="shared" si="568"/>
        <v>0.96665253640342996</v>
      </c>
      <c r="AM1868">
        <f t="shared" si="574"/>
        <v>0.70919430681729456</v>
      </c>
      <c r="AN1868" s="15">
        <f t="shared" si="569"/>
        <v>1</v>
      </c>
    </row>
    <row r="1869" spans="1:40" x14ac:dyDescent="0.25">
      <c r="A1869" s="2">
        <v>42345</v>
      </c>
      <c r="B1869" s="2">
        <v>42369</v>
      </c>
      <c r="C1869" t="s">
        <v>15</v>
      </c>
      <c r="D1869">
        <v>7900</v>
      </c>
      <c r="E1869">
        <v>139.19999999999999</v>
      </c>
      <c r="F1869">
        <v>179</v>
      </c>
      <c r="G1869">
        <v>138.5</v>
      </c>
      <c r="H1869">
        <v>164.45</v>
      </c>
      <c r="I1869" t="s">
        <v>16</v>
      </c>
      <c r="J1869">
        <v>97.85</v>
      </c>
      <c r="K1869">
        <v>100.8</v>
      </c>
      <c r="L1869">
        <v>70.099999999999994</v>
      </c>
      <c r="M1869">
        <v>74.650000000000006</v>
      </c>
      <c r="N1869">
        <v>7765.4</v>
      </c>
      <c r="O1869">
        <v>312.95</v>
      </c>
      <c r="P1869">
        <f>VLOOKUP($A1869,Sheet2!$A:$E,2,0)</f>
        <v>7816.55</v>
      </c>
      <c r="Q1869">
        <f>VLOOKUP($A1869,Sheet2!$A:$E,3,0)</f>
        <v>7825.4</v>
      </c>
      <c r="R1869">
        <f>VLOOKUP($A1869,Sheet2!$A:$E,4,0)</f>
        <v>7746.05</v>
      </c>
      <c r="S1869">
        <f>VLOOKUP($A1869,Sheet2!$A:$E,5,0)</f>
        <v>7765.4</v>
      </c>
      <c r="T1869">
        <f t="shared" si="556"/>
        <v>175.40000000000055</v>
      </c>
      <c r="U1869">
        <f t="shared" si="557"/>
        <v>179</v>
      </c>
      <c r="V1869">
        <f t="shared" si="558"/>
        <v>70.099999999999994</v>
      </c>
      <c r="W1869">
        <f t="shared" si="559"/>
        <v>63.899999999999636</v>
      </c>
      <c r="X1869" s="5">
        <f t="shared" si="560"/>
        <v>237.04999999999998</v>
      </c>
      <c r="Y1869">
        <f t="shared" si="561"/>
        <v>276.20000000000056</v>
      </c>
      <c r="Z1869">
        <f t="shared" si="562"/>
        <v>202.39999999999964</v>
      </c>
      <c r="AA1869">
        <f t="shared" si="563"/>
        <v>239.1</v>
      </c>
      <c r="AB1869">
        <f>IF(Z1869/X1869&lt;'model parameter'!$B$2,'model parameter'!$B$2,IF(Y1869/X1869&gt;'model parameter'!$B$1,'model parameter'!$B$1,AA1869/X1869))</f>
        <v>1.1100000000000001</v>
      </c>
      <c r="AC1869">
        <f t="shared" si="573"/>
        <v>956634.78565653029</v>
      </c>
      <c r="AD1869">
        <f t="shared" si="571"/>
        <v>30.100512780531499</v>
      </c>
      <c r="AF1869">
        <f t="shared" si="570"/>
        <v>0.85382830626449968</v>
      </c>
      <c r="AG1869">
        <f t="shared" si="564"/>
        <v>1.1651550305842673</v>
      </c>
      <c r="AH1869" s="14">
        <f t="shared" si="565"/>
        <v>17837.845158518172</v>
      </c>
      <c r="AI1869">
        <f t="shared" si="566"/>
        <v>19672.847071139277</v>
      </c>
      <c r="AJ1869" s="14">
        <f t="shared" si="567"/>
        <v>1835.0019126211046</v>
      </c>
      <c r="AK1869" s="14">
        <f t="shared" si="572"/>
        <v>281213.418864245</v>
      </c>
      <c r="AL1869">
        <f t="shared" si="568"/>
        <v>1.1028712771253555</v>
      </c>
      <c r="AM1869">
        <f t="shared" si="574"/>
        <v>0.78215003088962087</v>
      </c>
      <c r="AN1869" s="15">
        <f t="shared" si="569"/>
        <v>1</v>
      </c>
    </row>
    <row r="1870" spans="1:40" x14ac:dyDescent="0.25">
      <c r="A1870" s="2">
        <v>42346</v>
      </c>
      <c r="B1870" s="2">
        <v>42369</v>
      </c>
      <c r="C1870" t="s">
        <v>15</v>
      </c>
      <c r="D1870">
        <v>7900</v>
      </c>
      <c r="E1870">
        <v>181.75</v>
      </c>
      <c r="F1870">
        <v>228.35</v>
      </c>
      <c r="G1870">
        <v>166.45</v>
      </c>
      <c r="H1870">
        <v>215</v>
      </c>
      <c r="I1870" t="s">
        <v>16</v>
      </c>
      <c r="J1870">
        <v>62.2</v>
      </c>
      <c r="K1870">
        <v>70.8</v>
      </c>
      <c r="L1870">
        <v>41.05</v>
      </c>
      <c r="M1870">
        <v>44.8</v>
      </c>
      <c r="N1870">
        <v>7701.7</v>
      </c>
      <c r="O1870">
        <v>312.95</v>
      </c>
      <c r="P1870">
        <f>VLOOKUP($A1870,Sheet2!$A:$E,2,0)</f>
        <v>7738.5</v>
      </c>
      <c r="Q1870">
        <f>VLOOKUP($A1870,Sheet2!$A:$E,3,0)</f>
        <v>7771.25</v>
      </c>
      <c r="R1870">
        <f>VLOOKUP($A1870,Sheet2!$A:$E,4,0)</f>
        <v>7685.45</v>
      </c>
      <c r="S1870">
        <f>VLOOKUP($A1870,Sheet2!$A:$E,5,0)</f>
        <v>7701.7</v>
      </c>
      <c r="T1870">
        <f t="shared" si="556"/>
        <v>199.55000000000018</v>
      </c>
      <c r="U1870">
        <f t="shared" si="557"/>
        <v>228.35</v>
      </c>
      <c r="V1870">
        <f t="shared" si="558"/>
        <v>41.05</v>
      </c>
      <c r="W1870">
        <f t="shared" si="559"/>
        <v>37.699999999999818</v>
      </c>
      <c r="X1870" s="5">
        <f t="shared" si="560"/>
        <v>243.95</v>
      </c>
      <c r="Y1870">
        <f t="shared" si="561"/>
        <v>270.35000000000019</v>
      </c>
      <c r="Z1870">
        <f t="shared" si="562"/>
        <v>204.14999999999981</v>
      </c>
      <c r="AA1870">
        <f t="shared" si="563"/>
        <v>259.8</v>
      </c>
      <c r="AB1870">
        <f>IF(Z1870/X1870&lt;'model parameter'!$B$2,'model parameter'!$B$2,IF(Y1870/X1870&gt;'model parameter'!$B$1,'model parameter'!$B$1,AA1870/X1870))</f>
        <v>1.0649723303955729</v>
      </c>
      <c r="AC1870">
        <f t="shared" si="573"/>
        <v>1018789.5770181045</v>
      </c>
      <c r="AD1870">
        <f t="shared" si="571"/>
        <v>30.165485110927072</v>
      </c>
      <c r="AF1870">
        <f t="shared" si="570"/>
        <v>0.83685181389628949</v>
      </c>
      <c r="AG1870">
        <f t="shared" si="564"/>
        <v>1.1082188973150244</v>
      </c>
      <c r="AH1870" s="14">
        <f t="shared" si="565"/>
        <v>18355.691372735324</v>
      </c>
      <c r="AI1870">
        <f t="shared" si="566"/>
        <v>19423.616139907601</v>
      </c>
      <c r="AJ1870" s="14">
        <f t="shared" si="567"/>
        <v>1067.9247671722769</v>
      </c>
      <c r="AK1870" s="14">
        <f t="shared" si="572"/>
        <v>282281.34363141726</v>
      </c>
      <c r="AL1870">
        <f t="shared" si="568"/>
        <v>1.0581794902456534</v>
      </c>
      <c r="AM1870">
        <f t="shared" si="574"/>
        <v>0.82765512098240102</v>
      </c>
      <c r="AN1870" s="15">
        <f t="shared" si="569"/>
        <v>1</v>
      </c>
    </row>
    <row r="1871" spans="1:40" x14ac:dyDescent="0.25">
      <c r="A1871" s="2">
        <v>42347</v>
      </c>
      <c r="B1871" s="2">
        <v>42369</v>
      </c>
      <c r="C1871" t="s">
        <v>15</v>
      </c>
      <c r="D1871">
        <v>7900</v>
      </c>
      <c r="E1871">
        <v>225</v>
      </c>
      <c r="F1871">
        <v>293.85000000000002</v>
      </c>
      <c r="G1871">
        <v>214.25</v>
      </c>
      <c r="H1871">
        <v>279.39999999999998</v>
      </c>
      <c r="I1871" t="s">
        <v>16</v>
      </c>
      <c r="J1871">
        <v>38.25</v>
      </c>
      <c r="K1871">
        <v>44.1</v>
      </c>
      <c r="L1871">
        <v>22.65</v>
      </c>
      <c r="M1871">
        <v>25.25</v>
      </c>
      <c r="N1871">
        <v>7612.5</v>
      </c>
      <c r="O1871">
        <v>312.95</v>
      </c>
      <c r="P1871">
        <f>VLOOKUP($A1871,Sheet2!$A:$E,2,0)</f>
        <v>7695.5</v>
      </c>
      <c r="Q1871">
        <f>VLOOKUP($A1871,Sheet2!$A:$E,3,0)</f>
        <v>7702.85</v>
      </c>
      <c r="R1871">
        <f>VLOOKUP($A1871,Sheet2!$A:$E,4,0)</f>
        <v>7606.9</v>
      </c>
      <c r="S1871">
        <f>VLOOKUP($A1871,Sheet2!$A:$E,5,0)</f>
        <v>7612.5</v>
      </c>
      <c r="T1871">
        <f t="shared" si="556"/>
        <v>241.25</v>
      </c>
      <c r="U1871">
        <f t="shared" si="557"/>
        <v>293.85000000000002</v>
      </c>
      <c r="V1871">
        <f t="shared" si="558"/>
        <v>22.65</v>
      </c>
      <c r="W1871">
        <f t="shared" si="559"/>
        <v>17.100000000000364</v>
      </c>
      <c r="X1871" s="5">
        <f t="shared" si="560"/>
        <v>263.25</v>
      </c>
      <c r="Y1871">
        <f t="shared" si="561"/>
        <v>316.5</v>
      </c>
      <c r="Z1871">
        <f t="shared" si="562"/>
        <v>231.35000000000036</v>
      </c>
      <c r="AA1871">
        <f t="shared" si="563"/>
        <v>304.64999999999998</v>
      </c>
      <c r="AB1871">
        <f>IF(Z1871/X1871&lt;'model parameter'!$B$2,'model parameter'!$B$2,IF(Y1871/X1871&gt;'model parameter'!$B$1,'model parameter'!$B$1,AA1871/X1871))</f>
        <v>1.1100000000000001</v>
      </c>
      <c r="AC1871">
        <f t="shared" si="573"/>
        <v>1130856.4304900961</v>
      </c>
      <c r="AD1871">
        <f t="shared" si="571"/>
        <v>30.275485110927072</v>
      </c>
      <c r="AF1871">
        <f t="shared" si="570"/>
        <v>0.87882241215574686</v>
      </c>
      <c r="AG1871">
        <f t="shared" si="564"/>
        <v>1.2022792022792024</v>
      </c>
      <c r="AH1871" s="14">
        <f t="shared" si="565"/>
        <v>19804.159769023874</v>
      </c>
      <c r="AI1871">
        <f t="shared" si="566"/>
        <v>21852.409224824369</v>
      </c>
      <c r="AJ1871" s="14">
        <f t="shared" si="567"/>
        <v>2048.2494558004946</v>
      </c>
      <c r="AK1871" s="14">
        <f t="shared" si="572"/>
        <v>284329.59308721777</v>
      </c>
      <c r="AL1871">
        <f t="shared" si="568"/>
        <v>1.1034252136767855</v>
      </c>
      <c r="AM1871">
        <f t="shared" si="574"/>
        <v>0.9132555287206916</v>
      </c>
      <c r="AN1871" s="15">
        <f t="shared" si="569"/>
        <v>1</v>
      </c>
    </row>
    <row r="1872" spans="1:40" x14ac:dyDescent="0.25">
      <c r="A1872" s="2">
        <v>42348</v>
      </c>
      <c r="B1872" s="2">
        <v>42369</v>
      </c>
      <c r="C1872" t="s">
        <v>15</v>
      </c>
      <c r="D1872">
        <v>7900</v>
      </c>
      <c r="E1872">
        <v>262</v>
      </c>
      <c r="F1872">
        <v>280.45</v>
      </c>
      <c r="G1872">
        <v>215</v>
      </c>
      <c r="H1872">
        <v>223.75</v>
      </c>
      <c r="I1872" t="s">
        <v>16</v>
      </c>
      <c r="J1872">
        <v>27.55</v>
      </c>
      <c r="K1872">
        <v>38</v>
      </c>
      <c r="L1872">
        <v>22.55</v>
      </c>
      <c r="M1872">
        <v>35.700000000000003</v>
      </c>
      <c r="N1872">
        <v>7683.3</v>
      </c>
      <c r="O1872">
        <v>312.95</v>
      </c>
      <c r="P1872">
        <f>VLOOKUP($A1872,Sheet2!$A:$E,2,0)</f>
        <v>7643.3</v>
      </c>
      <c r="Q1872">
        <f>VLOOKUP($A1872,Sheet2!$A:$E,3,0)</f>
        <v>7691.95</v>
      </c>
      <c r="R1872">
        <f>VLOOKUP($A1872,Sheet2!$A:$E,4,0)</f>
        <v>7610</v>
      </c>
      <c r="S1872">
        <f>VLOOKUP($A1872,Sheet2!$A:$E,5,0)</f>
        <v>7683.3</v>
      </c>
      <c r="T1872">
        <f t="shared" si="556"/>
        <v>246.05000000000018</v>
      </c>
      <c r="U1872">
        <f t="shared" si="557"/>
        <v>280.45</v>
      </c>
      <c r="V1872">
        <f t="shared" si="558"/>
        <v>22.55</v>
      </c>
      <c r="W1872">
        <f t="shared" si="559"/>
        <v>6.9499999999998181</v>
      </c>
      <c r="X1872" s="5">
        <f t="shared" si="560"/>
        <v>289.55</v>
      </c>
      <c r="Y1872">
        <f t="shared" si="561"/>
        <v>303</v>
      </c>
      <c r="Z1872">
        <f t="shared" si="562"/>
        <v>221.94999999999982</v>
      </c>
      <c r="AA1872">
        <f t="shared" si="563"/>
        <v>259.45</v>
      </c>
      <c r="AB1872">
        <f>IF(Z1872/X1872&lt;'model parameter'!$B$2,'model parameter'!$B$2,IF(Y1872/X1872&gt;'model parameter'!$B$1,'model parameter'!$B$1,AA1872/X1872))</f>
        <v>0.89604558798135026</v>
      </c>
      <c r="AC1872">
        <f t="shared" si="573"/>
        <v>1013298.9151809891</v>
      </c>
      <c r="AD1872">
        <f t="shared" si="571"/>
        <v>30.171530698908423</v>
      </c>
      <c r="AF1872">
        <f t="shared" si="570"/>
        <v>0.76653427732688584</v>
      </c>
      <c r="AG1872">
        <f t="shared" si="564"/>
        <v>1.0464513900880676</v>
      </c>
      <c r="AH1872" s="14">
        <f t="shared" si="565"/>
        <v>21777.979397126925</v>
      </c>
      <c r="AI1872">
        <f t="shared" si="566"/>
        <v>19397.385249535899</v>
      </c>
      <c r="AJ1872" s="14">
        <f t="shared" si="567"/>
        <v>-2380.5941475910258</v>
      </c>
      <c r="AK1872" s="14">
        <f t="shared" si="572"/>
        <v>281948.99893962673</v>
      </c>
      <c r="AL1872">
        <f t="shared" si="568"/>
        <v>0.8906880154407214</v>
      </c>
      <c r="AM1872">
        <f t="shared" si="574"/>
        <v>0.81342575446649956</v>
      </c>
      <c r="AN1872" s="15">
        <f t="shared" si="569"/>
        <v>0</v>
      </c>
    </row>
    <row r="1873" spans="1:40" x14ac:dyDescent="0.25">
      <c r="A1873" s="2">
        <v>42349</v>
      </c>
      <c r="B1873" s="2">
        <v>42369</v>
      </c>
      <c r="C1873" t="s">
        <v>15</v>
      </c>
      <c r="D1873">
        <v>7900</v>
      </c>
      <c r="E1873">
        <v>228.95</v>
      </c>
      <c r="F1873">
        <v>328</v>
      </c>
      <c r="G1873">
        <v>227</v>
      </c>
      <c r="H1873">
        <v>291.35000000000002</v>
      </c>
      <c r="I1873" t="s">
        <v>16</v>
      </c>
      <c r="J1873">
        <v>35</v>
      </c>
      <c r="K1873">
        <v>35</v>
      </c>
      <c r="L1873">
        <v>17</v>
      </c>
      <c r="M1873">
        <v>21.75</v>
      </c>
      <c r="N1873">
        <v>7610.45</v>
      </c>
      <c r="O1873">
        <v>312.95</v>
      </c>
      <c r="P1873">
        <f>VLOOKUP($A1873,Sheet2!$A:$E,2,0)</f>
        <v>7699.6</v>
      </c>
      <c r="Q1873">
        <f>VLOOKUP($A1873,Sheet2!$A:$E,3,0)</f>
        <v>7703.05</v>
      </c>
      <c r="R1873">
        <f>VLOOKUP($A1873,Sheet2!$A:$E,4,0)</f>
        <v>7575.3</v>
      </c>
      <c r="S1873">
        <f>VLOOKUP($A1873,Sheet2!$A:$E,5,0)</f>
        <v>7610.45</v>
      </c>
      <c r="T1873">
        <f t="shared" si="556"/>
        <v>231.94999999999982</v>
      </c>
      <c r="U1873">
        <f t="shared" si="557"/>
        <v>328</v>
      </c>
      <c r="V1873">
        <f t="shared" si="558"/>
        <v>17</v>
      </c>
      <c r="W1873">
        <f t="shared" si="559"/>
        <v>30.050000000000182</v>
      </c>
      <c r="X1873" s="5">
        <f t="shared" si="560"/>
        <v>263.95</v>
      </c>
      <c r="Y1873">
        <f t="shared" si="561"/>
        <v>345</v>
      </c>
      <c r="Z1873">
        <f t="shared" si="562"/>
        <v>257.05000000000018</v>
      </c>
      <c r="AA1873">
        <f t="shared" si="563"/>
        <v>313.10000000000002</v>
      </c>
      <c r="AB1873">
        <f>IF(Z1873/X1873&lt;'model parameter'!$B$2,'model parameter'!$B$2,IF(Y1873/X1873&gt;'model parameter'!$B$1,'model parameter'!$B$1,AA1873/X1873))</f>
        <v>1.1100000000000001</v>
      </c>
      <c r="AC1873">
        <f t="shared" si="573"/>
        <v>1124761.7958508979</v>
      </c>
      <c r="AD1873">
        <f t="shared" si="571"/>
        <v>30.281530698908423</v>
      </c>
      <c r="AF1873">
        <f t="shared" si="570"/>
        <v>0.97385868535707598</v>
      </c>
      <c r="AG1873">
        <f t="shared" si="564"/>
        <v>1.3070657321462398</v>
      </c>
      <c r="AH1873" s="14">
        <f t="shared" si="565"/>
        <v>19856.694892205323</v>
      </c>
      <c r="AI1873">
        <f t="shared" si="566"/>
        <v>21910.641801449539</v>
      </c>
      <c r="AJ1873" s="14">
        <f t="shared" si="567"/>
        <v>2053.9469092442159</v>
      </c>
      <c r="AK1873" s="14">
        <f t="shared" si="572"/>
        <v>284002.94584887096</v>
      </c>
      <c r="AL1873">
        <f t="shared" si="568"/>
        <v>1.1034385087948593</v>
      </c>
      <c r="AM1873">
        <f t="shared" si="574"/>
        <v>0.89756530152384761</v>
      </c>
      <c r="AN1873" s="15">
        <f t="shared" si="569"/>
        <v>0</v>
      </c>
    </row>
    <row r="1874" spans="1:40" x14ac:dyDescent="0.25">
      <c r="A1874" s="2">
        <v>42352</v>
      </c>
      <c r="B1874" s="2">
        <v>42369</v>
      </c>
      <c r="C1874" t="s">
        <v>15</v>
      </c>
      <c r="D1874">
        <v>7900</v>
      </c>
      <c r="E1874">
        <v>322.64999999999998</v>
      </c>
      <c r="F1874">
        <v>330</v>
      </c>
      <c r="G1874">
        <v>234.3</v>
      </c>
      <c r="H1874">
        <v>258.60000000000002</v>
      </c>
      <c r="I1874" t="s">
        <v>16</v>
      </c>
      <c r="J1874">
        <v>15</v>
      </c>
      <c r="K1874">
        <v>32.75</v>
      </c>
      <c r="L1874">
        <v>14.25</v>
      </c>
      <c r="M1874">
        <v>26.95</v>
      </c>
      <c r="N1874">
        <v>7650.05</v>
      </c>
      <c r="O1874">
        <v>312.95</v>
      </c>
      <c r="P1874">
        <f>VLOOKUP($A1874,Sheet2!$A:$E,2,0)</f>
        <v>7558.2</v>
      </c>
      <c r="Q1874">
        <f>VLOOKUP($A1874,Sheet2!$A:$E,3,0)</f>
        <v>7663.95</v>
      </c>
      <c r="R1874">
        <f>VLOOKUP($A1874,Sheet2!$A:$E,4,0)</f>
        <v>7551.05</v>
      </c>
      <c r="S1874">
        <f>VLOOKUP($A1874,Sheet2!$A:$E,5,0)</f>
        <v>7650.05</v>
      </c>
      <c r="T1874">
        <f t="shared" si="556"/>
        <v>268.80000000000018</v>
      </c>
      <c r="U1874">
        <f t="shared" si="557"/>
        <v>330</v>
      </c>
      <c r="V1874">
        <f t="shared" si="558"/>
        <v>14.25</v>
      </c>
      <c r="W1874">
        <f t="shared" si="559"/>
        <v>-1.75</v>
      </c>
      <c r="X1874" s="5">
        <f t="shared" si="560"/>
        <v>337.65</v>
      </c>
      <c r="Y1874">
        <f t="shared" si="561"/>
        <v>344.25</v>
      </c>
      <c r="Z1874">
        <f t="shared" si="562"/>
        <v>232.55</v>
      </c>
      <c r="AA1874">
        <f t="shared" si="563"/>
        <v>285.55</v>
      </c>
      <c r="AB1874">
        <f>IF(Z1874/X1874&lt;'model parameter'!$B$2,'model parameter'!$B$2,IF(Y1874/X1874&gt;'model parameter'!$B$1,'model parameter'!$B$1,AA1874/X1874))</f>
        <v>0.8456982082037614</v>
      </c>
      <c r="AC1874">
        <f t="shared" si="573"/>
        <v>951209.03540714923</v>
      </c>
      <c r="AD1874">
        <f t="shared" si="571"/>
        <v>30.127228907112183</v>
      </c>
      <c r="AF1874">
        <f t="shared" si="570"/>
        <v>0.68873093439952626</v>
      </c>
      <c r="AG1874">
        <f t="shared" si="564"/>
        <v>1.0195468680586406</v>
      </c>
      <c r="AH1874" s="14">
        <f t="shared" si="565"/>
        <v>25387.892861452274</v>
      </c>
      <c r="AI1874">
        <f t="shared" si="566"/>
        <v>21353.460217254102</v>
      </c>
      <c r="AJ1874" s="14">
        <f t="shared" si="567"/>
        <v>-4034.4326441981721</v>
      </c>
      <c r="AK1874" s="14">
        <f t="shared" si="572"/>
        <v>279968.51320467278</v>
      </c>
      <c r="AL1874">
        <f t="shared" si="568"/>
        <v>0.84108832244507159</v>
      </c>
      <c r="AM1874">
        <f t="shared" si="574"/>
        <v>0.75493169374359781</v>
      </c>
      <c r="AN1874" s="15">
        <f t="shared" si="569"/>
        <v>0</v>
      </c>
    </row>
    <row r="1875" spans="1:40" x14ac:dyDescent="0.25">
      <c r="A1875" s="2">
        <v>42353</v>
      </c>
      <c r="B1875" s="2">
        <v>42369</v>
      </c>
      <c r="C1875" t="s">
        <v>15</v>
      </c>
      <c r="D1875">
        <v>7900</v>
      </c>
      <c r="E1875">
        <v>257.85000000000002</v>
      </c>
      <c r="F1875">
        <v>290</v>
      </c>
      <c r="G1875">
        <v>216.25</v>
      </c>
      <c r="H1875">
        <v>220.95</v>
      </c>
      <c r="I1875" t="s">
        <v>16</v>
      </c>
      <c r="J1875">
        <v>26.05</v>
      </c>
      <c r="K1875">
        <v>32.700000000000003</v>
      </c>
      <c r="L1875">
        <v>22.55</v>
      </c>
      <c r="M1875">
        <v>31.5</v>
      </c>
      <c r="N1875">
        <v>7700.9</v>
      </c>
      <c r="O1875">
        <v>312.95</v>
      </c>
      <c r="P1875">
        <f>VLOOKUP($A1875,Sheet2!$A:$E,2,0)</f>
        <v>7659.15</v>
      </c>
      <c r="Q1875">
        <f>VLOOKUP($A1875,Sheet2!$A:$E,3,0)</f>
        <v>7705</v>
      </c>
      <c r="R1875">
        <f>VLOOKUP($A1875,Sheet2!$A:$E,4,0)</f>
        <v>7625.1</v>
      </c>
      <c r="S1875">
        <f>VLOOKUP($A1875,Sheet2!$A:$E,5,0)</f>
        <v>7700.9</v>
      </c>
      <c r="T1875">
        <f t="shared" si="556"/>
        <v>227.69999999999982</v>
      </c>
      <c r="U1875">
        <f t="shared" si="557"/>
        <v>290</v>
      </c>
      <c r="V1875">
        <f t="shared" si="558"/>
        <v>22.55</v>
      </c>
      <c r="W1875">
        <f t="shared" si="559"/>
        <v>21.25</v>
      </c>
      <c r="X1875" s="5">
        <f t="shared" si="560"/>
        <v>283.90000000000003</v>
      </c>
      <c r="Y1875">
        <f t="shared" si="561"/>
        <v>312.55</v>
      </c>
      <c r="Z1875">
        <f t="shared" si="562"/>
        <v>237.5</v>
      </c>
      <c r="AA1875">
        <f t="shared" si="563"/>
        <v>252.45</v>
      </c>
      <c r="AB1875">
        <f>IF(Z1875/X1875&lt;'model parameter'!$B$2,'model parameter'!$B$2,IF(Y1875/X1875&gt;'model parameter'!$B$1,'model parameter'!$B$1,AA1875/X1875))</f>
        <v>0.88922155688622739</v>
      </c>
      <c r="AC1875">
        <f t="shared" si="573"/>
        <v>845835.57938899181</v>
      </c>
      <c r="AD1875">
        <f t="shared" si="571"/>
        <v>30.01645046399841</v>
      </c>
      <c r="AF1875">
        <f t="shared" si="570"/>
        <v>0.83656216977809073</v>
      </c>
      <c r="AG1875">
        <f t="shared" si="564"/>
        <v>1.1009158154279675</v>
      </c>
      <c r="AH1875" s="14">
        <f t="shared" si="565"/>
        <v>21353.945902876654</v>
      </c>
      <c r="AI1875">
        <f t="shared" si="566"/>
        <v>18872.7674421019</v>
      </c>
      <c r="AJ1875" s="14">
        <f t="shared" si="567"/>
        <v>-2481.1784607747541</v>
      </c>
      <c r="AK1875" s="14">
        <f t="shared" si="572"/>
        <v>277487.33474389801</v>
      </c>
      <c r="AL1875">
        <f t="shared" si="568"/>
        <v>0.88380702695137447</v>
      </c>
      <c r="AM1875">
        <f t="shared" si="574"/>
        <v>0.66721393579889476</v>
      </c>
      <c r="AN1875" s="15">
        <f t="shared" si="569"/>
        <v>1</v>
      </c>
    </row>
    <row r="1876" spans="1:40" x14ac:dyDescent="0.25">
      <c r="A1876" s="2">
        <v>42354</v>
      </c>
      <c r="B1876" s="2">
        <v>42369</v>
      </c>
      <c r="C1876" t="s">
        <v>15</v>
      </c>
      <c r="D1876">
        <v>7900</v>
      </c>
      <c r="E1876">
        <v>195</v>
      </c>
      <c r="F1876">
        <v>209.95</v>
      </c>
      <c r="G1876">
        <v>162.19999999999999</v>
      </c>
      <c r="H1876">
        <v>182.5</v>
      </c>
      <c r="I1876" t="s">
        <v>16</v>
      </c>
      <c r="J1876">
        <v>36</v>
      </c>
      <c r="K1876">
        <v>52.95</v>
      </c>
      <c r="L1876">
        <v>34.35</v>
      </c>
      <c r="M1876">
        <v>41.9</v>
      </c>
      <c r="N1876">
        <v>7750.9</v>
      </c>
      <c r="O1876">
        <v>312.95</v>
      </c>
      <c r="P1876">
        <f>VLOOKUP($A1876,Sheet2!$A:$E,2,0)</f>
        <v>7725.25</v>
      </c>
      <c r="Q1876">
        <f>VLOOKUP($A1876,Sheet2!$A:$E,3,0)</f>
        <v>7776.6</v>
      </c>
      <c r="R1876">
        <f>VLOOKUP($A1876,Sheet2!$A:$E,4,0)</f>
        <v>7715.75</v>
      </c>
      <c r="S1876">
        <f>VLOOKUP($A1876,Sheet2!$A:$E,5,0)</f>
        <v>7750.9</v>
      </c>
      <c r="T1876">
        <f t="shared" si="556"/>
        <v>176.34999999999945</v>
      </c>
      <c r="U1876">
        <f t="shared" si="557"/>
        <v>209.95</v>
      </c>
      <c r="V1876">
        <f t="shared" si="558"/>
        <v>34.35</v>
      </c>
      <c r="W1876">
        <f t="shared" si="559"/>
        <v>38.800000000000182</v>
      </c>
      <c r="X1876" s="5">
        <f t="shared" si="560"/>
        <v>231</v>
      </c>
      <c r="Y1876">
        <f t="shared" si="561"/>
        <v>244.29999999999998</v>
      </c>
      <c r="Z1876">
        <f t="shared" si="562"/>
        <v>201.00000000000017</v>
      </c>
      <c r="AA1876">
        <f t="shared" si="563"/>
        <v>224.4</v>
      </c>
      <c r="AB1876">
        <f>IF(Z1876/X1876&lt;'model parameter'!$B$2,'model parameter'!$B$2,IF(Y1876/X1876&gt;'model parameter'!$B$1,'model parameter'!$B$1,AA1876/X1876))</f>
        <v>0.97142857142857142</v>
      </c>
      <c r="AC1876">
        <f t="shared" si="573"/>
        <v>821668.84854930628</v>
      </c>
      <c r="AD1876">
        <f t="shared" si="571"/>
        <v>29.987879035426982</v>
      </c>
      <c r="AF1876">
        <f t="shared" si="570"/>
        <v>0.87012987012987086</v>
      </c>
      <c r="AG1876">
        <f t="shared" si="564"/>
        <v>1.0575757575757574</v>
      </c>
      <c r="AH1876" s="14">
        <f t="shared" si="565"/>
        <v>17383.791593878497</v>
      </c>
      <c r="AI1876">
        <f t="shared" si="566"/>
        <v>16770.548942312798</v>
      </c>
      <c r="AJ1876" s="14">
        <f t="shared" si="567"/>
        <v>-613.24265156569891</v>
      </c>
      <c r="AK1876" s="14">
        <f t="shared" si="572"/>
        <v>276874.09209233231</v>
      </c>
      <c r="AL1876">
        <f t="shared" si="568"/>
        <v>0.96472330859157074</v>
      </c>
      <c r="AM1876">
        <f t="shared" si="574"/>
        <v>0.6436768356823136</v>
      </c>
      <c r="AN1876" s="15">
        <f t="shared" si="569"/>
        <v>0</v>
      </c>
    </row>
    <row r="1877" spans="1:40" s="9" customFormat="1" x14ac:dyDescent="0.25">
      <c r="A1877" s="7">
        <v>42355</v>
      </c>
      <c r="B1877" s="7">
        <v>42369</v>
      </c>
      <c r="C1877" t="s">
        <v>15</v>
      </c>
      <c r="D1877">
        <v>7900</v>
      </c>
      <c r="E1877">
        <v>149.85</v>
      </c>
      <c r="F1877">
        <v>176.75</v>
      </c>
      <c r="G1877">
        <v>94</v>
      </c>
      <c r="H1877">
        <v>99</v>
      </c>
      <c r="I1877" t="s">
        <v>16</v>
      </c>
      <c r="J1877">
        <v>50</v>
      </c>
      <c r="K1877">
        <v>60.65</v>
      </c>
      <c r="L1877">
        <v>25</v>
      </c>
      <c r="M1877">
        <v>57.6</v>
      </c>
      <c r="N1877">
        <v>7844.35</v>
      </c>
      <c r="O1877">
        <v>312.95</v>
      </c>
      <c r="P1877">
        <f>VLOOKUP($A1877,Sheet2!$A:$E,2,0)</f>
        <v>7783.05</v>
      </c>
      <c r="Q1877">
        <f>VLOOKUP($A1877,Sheet2!$A:$E,3,0)</f>
        <v>7852.9</v>
      </c>
      <c r="R1877">
        <f>VLOOKUP($A1877,Sheet2!$A:$E,4,0)</f>
        <v>7737.55</v>
      </c>
      <c r="S1877">
        <f>VLOOKUP($A1877,Sheet2!$A:$E,5,0)</f>
        <v>7844.35</v>
      </c>
      <c r="T1877">
        <f t="shared" si="556"/>
        <v>107.75</v>
      </c>
      <c r="U1877">
        <f t="shared" si="557"/>
        <v>176.75</v>
      </c>
      <c r="V1877">
        <f t="shared" si="558"/>
        <v>25</v>
      </c>
      <c r="W1877">
        <f t="shared" si="559"/>
        <v>46.899999999999636</v>
      </c>
      <c r="X1877" s="8">
        <f t="shared" si="560"/>
        <v>199.85</v>
      </c>
      <c r="Y1877" s="9">
        <f t="shared" si="561"/>
        <v>201.75</v>
      </c>
      <c r="Z1877" s="9">
        <f t="shared" si="562"/>
        <v>140.89999999999964</v>
      </c>
      <c r="AA1877" s="9">
        <f t="shared" si="563"/>
        <v>156.6</v>
      </c>
      <c r="AB1877">
        <f>IF(Z1877/X1877&lt;'model parameter'!$B$2,'model parameter'!$B$2,IF(Y1877/X1877&gt;'model parameter'!$B$1,'model parameter'!$B$1,AA1877/X1877))</f>
        <v>0.78358769076807611</v>
      </c>
      <c r="AC1877" s="9">
        <f t="shared" si="573"/>
        <v>643849.59561081498</v>
      </c>
      <c r="AD1877">
        <f t="shared" si="571"/>
        <v>29.771466726195058</v>
      </c>
      <c r="AE1877" s="9">
        <f>WEEKDAY(A1877)</f>
        <v>5</v>
      </c>
      <c r="AF1877">
        <f t="shared" si="570"/>
        <v>0.70502877157868227</v>
      </c>
      <c r="AG1877">
        <f t="shared" si="564"/>
        <v>1.0095071303477607</v>
      </c>
      <c r="AH1877" s="14">
        <f t="shared" si="565"/>
        <v>15045.978612303976</v>
      </c>
      <c r="AI1877">
        <f t="shared" si="566"/>
        <v>11689.250750309198</v>
      </c>
      <c r="AJ1877" s="14">
        <f t="shared" si="567"/>
        <v>-3356.7278619947774</v>
      </c>
      <c r="AK1877" s="14">
        <f t="shared" si="572"/>
        <v>273517.36423033755</v>
      </c>
      <c r="AL1877">
        <f t="shared" si="568"/>
        <v>0.776901991655778</v>
      </c>
      <c r="AM1877" s="9">
        <f t="shared" si="574"/>
        <v>0.50007381562427844</v>
      </c>
      <c r="AN1877" s="15">
        <f t="shared" si="569"/>
        <v>0</v>
      </c>
    </row>
    <row r="1878" spans="1:40" x14ac:dyDescent="0.25">
      <c r="A1878" s="2">
        <v>42356</v>
      </c>
      <c r="B1878" s="2">
        <v>42369</v>
      </c>
      <c r="C1878" t="s">
        <v>15</v>
      </c>
      <c r="D1878">
        <v>7900</v>
      </c>
      <c r="E1878">
        <v>113.5</v>
      </c>
      <c r="F1878">
        <v>144.4</v>
      </c>
      <c r="G1878">
        <v>102.25</v>
      </c>
      <c r="H1878">
        <v>137.6</v>
      </c>
      <c r="I1878" t="s">
        <v>16</v>
      </c>
      <c r="J1878">
        <v>50</v>
      </c>
      <c r="K1878">
        <v>52.25</v>
      </c>
      <c r="L1878">
        <v>28.55</v>
      </c>
      <c r="M1878">
        <v>30.7</v>
      </c>
      <c r="N1878">
        <v>7761.95</v>
      </c>
      <c r="O1878">
        <v>312.95</v>
      </c>
      <c r="P1878">
        <f>VLOOKUP($A1878,Sheet2!$A:$E,2,0)</f>
        <v>7828.9</v>
      </c>
      <c r="Q1878">
        <f>VLOOKUP($A1878,Sheet2!$A:$E,3,0)</f>
        <v>7836.15</v>
      </c>
      <c r="R1878">
        <f>VLOOKUP($A1878,Sheet2!$A:$E,4,0)</f>
        <v>7753.35</v>
      </c>
      <c r="S1878">
        <f>VLOOKUP($A1878,Sheet2!$A:$E,5,0)</f>
        <v>7761.95</v>
      </c>
      <c r="T1878">
        <f t="shared" si="556"/>
        <v>116.10000000000036</v>
      </c>
      <c r="U1878">
        <f t="shared" si="557"/>
        <v>144.4</v>
      </c>
      <c r="V1878">
        <f t="shared" si="558"/>
        <v>28.55</v>
      </c>
      <c r="W1878">
        <f t="shared" si="559"/>
        <v>38.399999999999636</v>
      </c>
      <c r="X1878" s="5">
        <f t="shared" si="560"/>
        <v>163.5</v>
      </c>
      <c r="Y1878">
        <f t="shared" si="561"/>
        <v>172.95000000000002</v>
      </c>
      <c r="Z1878">
        <f t="shared" si="562"/>
        <v>140.64999999999964</v>
      </c>
      <c r="AA1878">
        <f t="shared" si="563"/>
        <v>168.29999999999998</v>
      </c>
      <c r="AB1878">
        <f>IF(Z1878/X1878&lt;'model parameter'!$B$2,'model parameter'!$B$2,IF(Y1878/X1878&gt;'model parameter'!$B$1,'model parameter'!$B$1,AA1878/X1878))</f>
        <v>1.0293577981651376</v>
      </c>
      <c r="AC1878">
        <f t="shared" si="573"/>
        <v>662751.60208746279</v>
      </c>
      <c r="AD1878">
        <f t="shared" si="571"/>
        <v>29.800824524360195</v>
      </c>
      <c r="AF1878">
        <f t="shared" si="570"/>
        <v>0.86024464831804059</v>
      </c>
      <c r="AG1878">
        <f t="shared" si="564"/>
        <v>1.0577981651376147</v>
      </c>
      <c r="AH1878" s="14">
        <f t="shared" si="565"/>
        <v>12317.90471566725</v>
      </c>
      <c r="AI1878">
        <f t="shared" si="566"/>
        <v>12566.1119427346</v>
      </c>
      <c r="AJ1878" s="14">
        <f t="shared" si="567"/>
        <v>248.20722706735069</v>
      </c>
      <c r="AK1878" s="14">
        <f t="shared" si="572"/>
        <v>273765.57145740488</v>
      </c>
      <c r="AL1878">
        <f t="shared" si="568"/>
        <v>1.0201501174750649</v>
      </c>
      <c r="AM1878">
        <f t="shared" si="574"/>
        <v>0.51015036175531159</v>
      </c>
      <c r="AN1878" s="15">
        <f t="shared" si="569"/>
        <v>0</v>
      </c>
    </row>
    <row r="1879" spans="1:40" s="9" customFormat="1" x14ac:dyDescent="0.25">
      <c r="A1879" s="7">
        <v>42359</v>
      </c>
      <c r="B1879" s="7">
        <v>42369</v>
      </c>
      <c r="C1879" t="s">
        <v>15</v>
      </c>
      <c r="D1879">
        <v>7900</v>
      </c>
      <c r="E1879">
        <v>148.75</v>
      </c>
      <c r="F1879">
        <v>157.15</v>
      </c>
      <c r="G1879">
        <v>87.1</v>
      </c>
      <c r="H1879">
        <v>93.95</v>
      </c>
      <c r="I1879" t="s">
        <v>16</v>
      </c>
      <c r="J1879">
        <v>25</v>
      </c>
      <c r="K1879">
        <v>43.4</v>
      </c>
      <c r="L1879">
        <v>22</v>
      </c>
      <c r="M1879">
        <v>37.75</v>
      </c>
      <c r="N1879">
        <v>7834.45</v>
      </c>
      <c r="O1879">
        <v>312.95</v>
      </c>
      <c r="P1879">
        <f>VLOOKUP($A1879,Sheet2!$A:$E,2,0)</f>
        <v>7745.65</v>
      </c>
      <c r="Q1879">
        <f>VLOOKUP($A1879,Sheet2!$A:$E,3,0)</f>
        <v>7840.75</v>
      </c>
      <c r="R1879">
        <f>VLOOKUP($A1879,Sheet2!$A:$E,4,0)</f>
        <v>7733.45</v>
      </c>
      <c r="S1879">
        <f>VLOOKUP($A1879,Sheet2!$A:$E,5,0)</f>
        <v>7834.45</v>
      </c>
      <c r="T1879">
        <f t="shared" si="556"/>
        <v>102.64999999999964</v>
      </c>
      <c r="U1879">
        <f t="shared" si="557"/>
        <v>157.15</v>
      </c>
      <c r="V1879">
        <f t="shared" si="558"/>
        <v>22</v>
      </c>
      <c r="W1879">
        <f t="shared" si="559"/>
        <v>27.850000000000364</v>
      </c>
      <c r="X1879" s="8">
        <f t="shared" si="560"/>
        <v>173.75</v>
      </c>
      <c r="Y1879" s="9">
        <f t="shared" si="561"/>
        <v>179.15</v>
      </c>
      <c r="Z1879" s="9">
        <f t="shared" si="562"/>
        <v>114.95000000000036</v>
      </c>
      <c r="AA1879" s="9">
        <f t="shared" si="563"/>
        <v>131.69999999999999</v>
      </c>
      <c r="AB1879">
        <f>IF(Z1879/X1879&lt;'model parameter'!$B$2,'model parameter'!$B$2,IF(Y1879/X1879&gt;'model parameter'!$B$1,'model parameter'!$B$1,AA1879/X1879))</f>
        <v>0.75798561151079125</v>
      </c>
      <c r="AC1879" s="9">
        <f t="shared" si="573"/>
        <v>502356.17838802206</v>
      </c>
      <c r="AD1879">
        <f t="shared" si="571"/>
        <v>29.558810135870985</v>
      </c>
      <c r="AE1879" s="9">
        <f>WEEKDAY(A1879)</f>
        <v>2</v>
      </c>
      <c r="AF1879">
        <f t="shared" si="570"/>
        <v>0.66158273381295174</v>
      </c>
      <c r="AG1879">
        <f t="shared" si="564"/>
        <v>1.0310791366906475</v>
      </c>
      <c r="AH1879" s="14">
        <f t="shared" si="565"/>
        <v>13087.169019395624</v>
      </c>
      <c r="AI1879">
        <f t="shared" si="566"/>
        <v>9823.1102638653974</v>
      </c>
      <c r="AJ1879" s="14">
        <f t="shared" si="567"/>
        <v>-3264.0587555302263</v>
      </c>
      <c r="AK1879" s="14">
        <f t="shared" si="572"/>
        <v>270501.51270187466</v>
      </c>
      <c r="AL1879">
        <f t="shared" si="568"/>
        <v>0.75059092224660795</v>
      </c>
      <c r="AM1879" s="9">
        <f t="shared" si="574"/>
        <v>0.38291423051436002</v>
      </c>
      <c r="AN1879" s="15">
        <f t="shared" si="569"/>
        <v>0</v>
      </c>
    </row>
    <row r="1880" spans="1:40" x14ac:dyDescent="0.25">
      <c r="A1880" s="2">
        <v>42360</v>
      </c>
      <c r="B1880" s="2">
        <v>42369</v>
      </c>
      <c r="C1880" t="s">
        <v>15</v>
      </c>
      <c r="D1880">
        <v>7900</v>
      </c>
      <c r="E1880">
        <v>99</v>
      </c>
      <c r="F1880">
        <v>141.5</v>
      </c>
      <c r="G1880">
        <v>80.150000000000006</v>
      </c>
      <c r="H1880">
        <v>128.85</v>
      </c>
      <c r="I1880" t="s">
        <v>16</v>
      </c>
      <c r="J1880">
        <v>36</v>
      </c>
      <c r="K1880">
        <v>41.45</v>
      </c>
      <c r="L1880">
        <v>15.55</v>
      </c>
      <c r="M1880">
        <v>17.100000000000001</v>
      </c>
      <c r="N1880">
        <v>7786.1</v>
      </c>
      <c r="O1880">
        <v>312.95</v>
      </c>
      <c r="P1880">
        <f>VLOOKUP($A1880,Sheet2!$A:$E,2,0)</f>
        <v>7829.4</v>
      </c>
      <c r="Q1880">
        <f>VLOOKUP($A1880,Sheet2!$A:$E,3,0)</f>
        <v>7846.3</v>
      </c>
      <c r="R1880">
        <f>VLOOKUP($A1880,Sheet2!$A:$E,4,0)</f>
        <v>7776.85</v>
      </c>
      <c r="S1880">
        <f>VLOOKUP($A1880,Sheet2!$A:$E,5,0)</f>
        <v>7786.1</v>
      </c>
      <c r="T1880">
        <f t="shared" si="556"/>
        <v>95.149999999999636</v>
      </c>
      <c r="U1880">
        <f t="shared" si="557"/>
        <v>138.69999999999982</v>
      </c>
      <c r="V1880">
        <f t="shared" si="558"/>
        <v>18.350000000000364</v>
      </c>
      <c r="W1880">
        <f t="shared" si="559"/>
        <v>26.449999999999818</v>
      </c>
      <c r="X1880" s="5">
        <f t="shared" si="560"/>
        <v>135</v>
      </c>
      <c r="Y1880">
        <f t="shared" si="561"/>
        <v>159.85000000000036</v>
      </c>
      <c r="Z1880">
        <f t="shared" si="562"/>
        <v>106.59999999999982</v>
      </c>
      <c r="AA1880">
        <f t="shared" si="563"/>
        <v>145.94999999999999</v>
      </c>
      <c r="AB1880">
        <f>IF(Z1880/X1880&lt;'model parameter'!$B$2,'model parameter'!$B$2,IF(Y1880/X1880&gt;'model parameter'!$B$1,'model parameter'!$B$1,AA1880/X1880))</f>
        <v>1.1100000000000001</v>
      </c>
      <c r="AC1880">
        <f t="shared" si="573"/>
        <v>557615.35801070451</v>
      </c>
      <c r="AD1880">
        <f t="shared" si="571"/>
        <v>29.668810135870984</v>
      </c>
      <c r="AF1880">
        <f t="shared" si="570"/>
        <v>0.78962962962962835</v>
      </c>
      <c r="AG1880">
        <f t="shared" si="564"/>
        <v>1.1840740740740767</v>
      </c>
      <c r="AH1880" s="14">
        <f t="shared" si="565"/>
        <v>10178.974700422501</v>
      </c>
      <c r="AI1880">
        <f t="shared" si="566"/>
        <v>11183.369293140702</v>
      </c>
      <c r="AJ1880" s="14">
        <f t="shared" si="567"/>
        <v>1004.3945927182012</v>
      </c>
      <c r="AK1880" s="14">
        <f t="shared" si="572"/>
        <v>271505.90729459288</v>
      </c>
      <c r="AL1880">
        <f t="shared" si="568"/>
        <v>1.0986734540833971</v>
      </c>
      <c r="AM1880">
        <f t="shared" si="574"/>
        <v>0.42069770025689807</v>
      </c>
      <c r="AN1880" s="15">
        <f t="shared" si="569"/>
        <v>1</v>
      </c>
    </row>
    <row r="1881" spans="1:40" x14ac:dyDescent="0.25">
      <c r="A1881" s="2">
        <v>42361</v>
      </c>
      <c r="B1881" s="2">
        <v>42369</v>
      </c>
      <c r="C1881" t="s">
        <v>15</v>
      </c>
      <c r="D1881">
        <v>7900</v>
      </c>
      <c r="E1881">
        <v>95</v>
      </c>
      <c r="F1881">
        <v>101.65</v>
      </c>
      <c r="G1881">
        <v>60</v>
      </c>
      <c r="H1881">
        <v>67</v>
      </c>
      <c r="I1881" t="s">
        <v>16</v>
      </c>
      <c r="J1881">
        <v>25</v>
      </c>
      <c r="K1881">
        <v>40.4</v>
      </c>
      <c r="L1881">
        <v>21.35</v>
      </c>
      <c r="M1881">
        <v>32.950000000000003</v>
      </c>
      <c r="N1881">
        <v>7865.95</v>
      </c>
      <c r="O1881">
        <v>312.95</v>
      </c>
      <c r="P1881">
        <f>VLOOKUP($A1881,Sheet2!$A:$E,2,0)</f>
        <v>7830.45</v>
      </c>
      <c r="Q1881">
        <f>VLOOKUP($A1881,Sheet2!$A:$E,3,0)</f>
        <v>7871.45</v>
      </c>
      <c r="R1881">
        <f>VLOOKUP($A1881,Sheet2!$A:$E,4,0)</f>
        <v>7826.1</v>
      </c>
      <c r="S1881">
        <f>VLOOKUP($A1881,Sheet2!$A:$E,5,0)</f>
        <v>7865.95</v>
      </c>
      <c r="T1881">
        <f t="shared" si="556"/>
        <v>68.949999999999818</v>
      </c>
      <c r="U1881">
        <f t="shared" si="557"/>
        <v>95.25</v>
      </c>
      <c r="V1881">
        <f t="shared" si="558"/>
        <v>27.75</v>
      </c>
      <c r="W1881">
        <f t="shared" si="559"/>
        <v>31.449999999999818</v>
      </c>
      <c r="X1881" s="5">
        <f t="shared" si="560"/>
        <v>120</v>
      </c>
      <c r="Y1881">
        <f t="shared" si="561"/>
        <v>129.4</v>
      </c>
      <c r="Z1881">
        <f t="shared" si="562"/>
        <v>91.449999999999818</v>
      </c>
      <c r="AA1881">
        <f t="shared" si="563"/>
        <v>99.95</v>
      </c>
      <c r="AB1881">
        <f>IF(Z1881/X1881&lt;'model parameter'!$B$2,'model parameter'!$B$2,IF(Y1881/X1881&gt;'model parameter'!$B$1,'model parameter'!$B$1,AA1881/X1881))</f>
        <v>0.83291666666666664</v>
      </c>
      <c r="AC1881">
        <f t="shared" si="573"/>
        <v>464447.12527641596</v>
      </c>
      <c r="AD1881">
        <f t="shared" si="571"/>
        <v>29.50172680253765</v>
      </c>
      <c r="AF1881">
        <f t="shared" si="570"/>
        <v>0.76208333333333178</v>
      </c>
      <c r="AG1881">
        <f t="shared" si="564"/>
        <v>1.0783333333333334</v>
      </c>
      <c r="AH1881" s="14">
        <f t="shared" si="565"/>
        <v>9053.2220608200005</v>
      </c>
      <c r="AI1881">
        <f t="shared" si="566"/>
        <v>7443.5937801468999</v>
      </c>
      <c r="AJ1881" s="14">
        <f t="shared" si="567"/>
        <v>-1609.6282806731006</v>
      </c>
      <c r="AK1881" s="14">
        <f t="shared" si="572"/>
        <v>269896.27901391976</v>
      </c>
      <c r="AL1881">
        <f t="shared" si="568"/>
        <v>0.82220382203600695</v>
      </c>
      <c r="AM1881">
        <f t="shared" si="574"/>
        <v>0.34589925707298003</v>
      </c>
      <c r="AN1881" s="15">
        <f t="shared" si="569"/>
        <v>0</v>
      </c>
    </row>
    <row r="1882" spans="1:40" x14ac:dyDescent="0.25">
      <c r="A1882" s="2">
        <v>42362</v>
      </c>
      <c r="B1882" s="2">
        <v>42369</v>
      </c>
      <c r="C1882" t="s">
        <v>15</v>
      </c>
      <c r="D1882">
        <v>7900</v>
      </c>
      <c r="E1882">
        <v>50</v>
      </c>
      <c r="F1882">
        <v>77</v>
      </c>
      <c r="G1882">
        <v>49.95</v>
      </c>
      <c r="H1882">
        <v>56.7</v>
      </c>
      <c r="I1882" t="s">
        <v>16</v>
      </c>
      <c r="J1882">
        <v>37.75</v>
      </c>
      <c r="K1882">
        <v>38.799999999999997</v>
      </c>
      <c r="L1882">
        <v>21.05</v>
      </c>
      <c r="M1882">
        <v>30</v>
      </c>
      <c r="N1882">
        <v>7861.05</v>
      </c>
      <c r="O1882">
        <v>312.95</v>
      </c>
      <c r="P1882">
        <f>VLOOKUP($A1882,Sheet2!$A:$E,2,0)</f>
        <v>7888.75</v>
      </c>
      <c r="Q1882">
        <f>VLOOKUP($A1882,Sheet2!$A:$E,3,0)</f>
        <v>7888.75</v>
      </c>
      <c r="R1882">
        <f>VLOOKUP($A1882,Sheet2!$A:$E,4,0)</f>
        <v>7835.5</v>
      </c>
      <c r="S1882">
        <f>VLOOKUP($A1882,Sheet2!$A:$E,5,0)</f>
        <v>7861.05</v>
      </c>
      <c r="T1882">
        <f t="shared" si="556"/>
        <v>50.050000000000182</v>
      </c>
      <c r="U1882">
        <f t="shared" si="557"/>
        <v>77</v>
      </c>
      <c r="V1882">
        <f t="shared" si="558"/>
        <v>21.05</v>
      </c>
      <c r="W1882">
        <f t="shared" si="559"/>
        <v>38.699999999999818</v>
      </c>
      <c r="X1882" s="5">
        <f t="shared" si="560"/>
        <v>87.75</v>
      </c>
      <c r="Y1882">
        <f t="shared" si="561"/>
        <v>98.05</v>
      </c>
      <c r="Z1882">
        <f t="shared" si="562"/>
        <v>86.7</v>
      </c>
      <c r="AA1882">
        <f t="shared" si="563"/>
        <v>86.7</v>
      </c>
      <c r="AB1882">
        <f>IF(Z1882/X1882&lt;'model parameter'!$B$2,'model parameter'!$B$2,IF(Y1882/X1882&gt;'model parameter'!$B$1,'model parameter'!$B$1,AA1882/X1882))</f>
        <v>1.1100000000000001</v>
      </c>
      <c r="AC1882">
        <f t="shared" si="573"/>
        <v>515536.30905682174</v>
      </c>
      <c r="AD1882">
        <f t="shared" si="571"/>
        <v>29.61172680253765</v>
      </c>
      <c r="AF1882">
        <f t="shared" si="570"/>
        <v>0.98803418803418808</v>
      </c>
      <c r="AG1882">
        <f t="shared" si="564"/>
        <v>1.1173789173789173</v>
      </c>
      <c r="AH1882" s="14">
        <f t="shared" si="565"/>
        <v>6632.8538856746236</v>
      </c>
      <c r="AI1882">
        <f t="shared" si="566"/>
        <v>7252.6703709414551</v>
      </c>
      <c r="AJ1882" s="14">
        <f t="shared" si="567"/>
        <v>619.81648526683148</v>
      </c>
      <c r="AK1882" s="14">
        <f t="shared" si="572"/>
        <v>270516.0954991866</v>
      </c>
      <c r="AL1882">
        <f t="shared" si="568"/>
        <v>1.093446425317085</v>
      </c>
      <c r="AM1882">
        <f t="shared" si="574"/>
        <v>0.37822230616628544</v>
      </c>
      <c r="AN1882" s="15">
        <f t="shared" si="569"/>
        <v>0</v>
      </c>
    </row>
    <row r="1883" spans="1:40" x14ac:dyDescent="0.25">
      <c r="A1883" s="2">
        <v>42366</v>
      </c>
      <c r="B1883" s="2">
        <v>42369</v>
      </c>
      <c r="C1883" t="s">
        <v>15</v>
      </c>
      <c r="D1883">
        <v>7900</v>
      </c>
      <c r="E1883">
        <v>56.9</v>
      </c>
      <c r="F1883">
        <v>57</v>
      </c>
      <c r="G1883">
        <v>27.3</v>
      </c>
      <c r="H1883">
        <v>31.35</v>
      </c>
      <c r="I1883" t="s">
        <v>16</v>
      </c>
      <c r="J1883">
        <v>25.25</v>
      </c>
      <c r="K1883">
        <v>44.7</v>
      </c>
      <c r="L1883">
        <v>25.25</v>
      </c>
      <c r="M1883">
        <v>38.35</v>
      </c>
      <c r="N1883">
        <v>7925.15</v>
      </c>
      <c r="O1883">
        <v>312.95</v>
      </c>
      <c r="P1883">
        <f>VLOOKUP($A1883,Sheet2!$A:$E,2,0)</f>
        <v>7863.2</v>
      </c>
      <c r="Q1883">
        <f>VLOOKUP($A1883,Sheet2!$A:$E,3,0)</f>
        <v>7937.2</v>
      </c>
      <c r="R1883">
        <f>VLOOKUP($A1883,Sheet2!$A:$E,4,0)</f>
        <v>7863</v>
      </c>
      <c r="S1883">
        <f>VLOOKUP($A1883,Sheet2!$A:$E,5,0)</f>
        <v>7925.15</v>
      </c>
      <c r="T1883">
        <f t="shared" si="556"/>
        <v>27.3</v>
      </c>
      <c r="U1883">
        <f t="shared" si="557"/>
        <v>57</v>
      </c>
      <c r="V1883">
        <f t="shared" si="558"/>
        <v>25.25</v>
      </c>
      <c r="W1883">
        <f t="shared" si="559"/>
        <v>44.7</v>
      </c>
      <c r="X1883" s="5">
        <f t="shared" si="560"/>
        <v>82.15</v>
      </c>
      <c r="Y1883">
        <f t="shared" si="561"/>
        <v>82.25</v>
      </c>
      <c r="Z1883">
        <f t="shared" si="562"/>
        <v>69.7</v>
      </c>
      <c r="AA1883">
        <f t="shared" si="563"/>
        <v>69.7</v>
      </c>
      <c r="AB1883">
        <f>IF(Z1883/X1883&lt;'model parameter'!$B$2,'model parameter'!$B$2,IF(Y1883/X1883&gt;'model parameter'!$B$1,'model parameter'!$B$1,AA1883/X1883))</f>
        <v>0.84844796104686548</v>
      </c>
      <c r="AC1883">
        <f t="shared" si="573"/>
        <v>437405.7302648871</v>
      </c>
      <c r="AD1883">
        <f t="shared" si="571"/>
        <v>29.460174763584515</v>
      </c>
      <c r="AF1883">
        <f t="shared" si="570"/>
        <v>0.84844796104686548</v>
      </c>
      <c r="AG1883">
        <f t="shared" si="564"/>
        <v>1.0012172854534387</v>
      </c>
      <c r="AH1883" s="14">
        <f t="shared" si="565"/>
        <v>6212.5729002230246</v>
      </c>
      <c r="AI1883">
        <f t="shared" si="566"/>
        <v>5176.4953980214004</v>
      </c>
      <c r="AJ1883" s="14">
        <f t="shared" si="567"/>
        <v>-1036.0775022016242</v>
      </c>
      <c r="AK1883" s="14">
        <f t="shared" si="572"/>
        <v>269480.017996985</v>
      </c>
      <c r="AL1883">
        <f t="shared" si="568"/>
        <v>0.8332289183818784</v>
      </c>
      <c r="AM1883">
        <f t="shared" si="574"/>
        <v>0.31514576307483366</v>
      </c>
      <c r="AN1883" s="15">
        <f t="shared" si="569"/>
        <v>0</v>
      </c>
    </row>
    <row r="1884" spans="1:40" x14ac:dyDescent="0.25">
      <c r="A1884" s="2">
        <v>42367</v>
      </c>
      <c r="B1884" s="2">
        <v>42369</v>
      </c>
      <c r="C1884" t="s">
        <v>15</v>
      </c>
      <c r="D1884">
        <v>7900</v>
      </c>
      <c r="E1884">
        <v>26</v>
      </c>
      <c r="F1884">
        <v>31.5</v>
      </c>
      <c r="G1884">
        <v>12.7</v>
      </c>
      <c r="H1884">
        <v>15</v>
      </c>
      <c r="I1884" t="s">
        <v>16</v>
      </c>
      <c r="J1884">
        <v>40.1</v>
      </c>
      <c r="K1884">
        <v>48.8</v>
      </c>
      <c r="L1884">
        <v>28.1</v>
      </c>
      <c r="M1884">
        <v>44.25</v>
      </c>
      <c r="N1884">
        <v>7928.95</v>
      </c>
      <c r="O1884">
        <v>312.95</v>
      </c>
      <c r="P1884">
        <f>VLOOKUP($A1884,Sheet2!$A:$E,2,0)</f>
        <v>7929.2</v>
      </c>
      <c r="Q1884">
        <f>VLOOKUP($A1884,Sheet2!$A:$E,3,0)</f>
        <v>7942.15</v>
      </c>
      <c r="R1884">
        <f>VLOOKUP($A1884,Sheet2!$A:$E,4,0)</f>
        <v>7902.75</v>
      </c>
      <c r="S1884">
        <f>VLOOKUP($A1884,Sheet2!$A:$E,5,0)</f>
        <v>7928.95</v>
      </c>
      <c r="T1884">
        <f t="shared" si="556"/>
        <v>12.7</v>
      </c>
      <c r="U1884">
        <f t="shared" si="557"/>
        <v>25.350000000000364</v>
      </c>
      <c r="V1884">
        <f t="shared" si="558"/>
        <v>34.25</v>
      </c>
      <c r="W1884">
        <f t="shared" si="559"/>
        <v>48.8</v>
      </c>
      <c r="X1884" s="5">
        <f t="shared" si="560"/>
        <v>66.099999999999994</v>
      </c>
      <c r="Y1884">
        <f t="shared" si="561"/>
        <v>66.099999999999994</v>
      </c>
      <c r="Z1884">
        <f t="shared" si="562"/>
        <v>53.450000000000365</v>
      </c>
      <c r="AA1884">
        <f t="shared" si="563"/>
        <v>59.25</v>
      </c>
      <c r="AB1884">
        <f>IF(Z1884/X1884&lt;'model parameter'!$B$2,'model parameter'!$B$2,IF(Y1884/X1884&gt;'model parameter'!$B$1,'model parameter'!$B$1,AA1884/X1884))</f>
        <v>0.89636913767019677</v>
      </c>
      <c r="AC1884">
        <f t="shared" si="573"/>
        <v>392076.99724953953</v>
      </c>
      <c r="AD1884">
        <f t="shared" si="571"/>
        <v>29.35654390125471</v>
      </c>
      <c r="AF1884">
        <f t="shared" si="570"/>
        <v>0.80862329803328847</v>
      </c>
      <c r="AG1884">
        <f t="shared" si="564"/>
        <v>1</v>
      </c>
      <c r="AH1884" s="14">
        <f t="shared" si="565"/>
        <v>5008.0175758483492</v>
      </c>
      <c r="AI1884">
        <f t="shared" si="566"/>
        <v>4393.3159569235004</v>
      </c>
      <c r="AJ1884" s="14">
        <f t="shared" si="567"/>
        <v>-614.70161892484884</v>
      </c>
      <c r="AK1884" s="14">
        <f t="shared" si="572"/>
        <v>268865.31637806015</v>
      </c>
      <c r="AL1884">
        <f t="shared" si="568"/>
        <v>0.87725649728361432</v>
      </c>
      <c r="AM1884">
        <f t="shared" si="574"/>
        <v>0.27646366824880036</v>
      </c>
      <c r="AN1884" s="15">
        <f t="shared" si="569"/>
        <v>0</v>
      </c>
    </row>
    <row r="1885" spans="1:40" s="9" customFormat="1" x14ac:dyDescent="0.25">
      <c r="A1885" s="7">
        <v>42368</v>
      </c>
      <c r="B1885" s="7">
        <v>42369</v>
      </c>
      <c r="C1885" t="s">
        <v>15</v>
      </c>
      <c r="D1885">
        <v>7900</v>
      </c>
      <c r="E1885">
        <v>11.7</v>
      </c>
      <c r="F1885">
        <v>21.5</v>
      </c>
      <c r="G1885">
        <v>8.1</v>
      </c>
      <c r="H1885">
        <v>18.45</v>
      </c>
      <c r="I1885" t="s">
        <v>16</v>
      </c>
      <c r="J1885">
        <v>45.45</v>
      </c>
      <c r="K1885">
        <v>45.45</v>
      </c>
      <c r="L1885">
        <v>15.85</v>
      </c>
      <c r="M1885">
        <v>20.2</v>
      </c>
      <c r="N1885">
        <v>7896.25</v>
      </c>
      <c r="O1885">
        <v>312.95</v>
      </c>
      <c r="P1885">
        <f>VLOOKUP($A1885,Sheet2!$A:$E,2,0)</f>
        <v>7938.6</v>
      </c>
      <c r="Q1885">
        <f>VLOOKUP($A1885,Sheet2!$A:$E,3,0)</f>
        <v>7944.75</v>
      </c>
      <c r="R1885">
        <f>VLOOKUP($A1885,Sheet2!$A:$E,4,0)</f>
        <v>7889.85</v>
      </c>
      <c r="S1885">
        <f>VLOOKUP($A1885,Sheet2!$A:$E,5,0)</f>
        <v>7896.25</v>
      </c>
      <c r="T1885">
        <f t="shared" si="556"/>
        <v>8.1</v>
      </c>
      <c r="U1885">
        <f t="shared" si="557"/>
        <v>21.5</v>
      </c>
      <c r="V1885">
        <f t="shared" si="558"/>
        <v>15.85</v>
      </c>
      <c r="W1885">
        <f t="shared" si="559"/>
        <v>45.45</v>
      </c>
      <c r="X1885" s="8">
        <f t="shared" si="560"/>
        <v>57.150000000000006</v>
      </c>
      <c r="Y1885" s="9">
        <f t="shared" si="561"/>
        <v>57.150000000000006</v>
      </c>
      <c r="Z1885" s="9">
        <f t="shared" si="562"/>
        <v>37.35</v>
      </c>
      <c r="AA1885" s="9">
        <f t="shared" si="563"/>
        <v>38.65</v>
      </c>
      <c r="AB1885">
        <f>IF(Z1885/X1885&lt;'model parameter'!$B$2,'model parameter'!$B$2,IF(Y1885/X1885&gt;'model parameter'!$B$1,'model parameter'!$B$1,AA1885/X1885))</f>
        <v>0.67629046369203838</v>
      </c>
      <c r="AC1885" s="9">
        <f t="shared" si="573"/>
        <v>265157.93427287316</v>
      </c>
      <c r="AD1885">
        <f t="shared" si="571"/>
        <v>29.032834364946748</v>
      </c>
      <c r="AE1885" s="9">
        <f>WEEKDAY(A1885)</f>
        <v>4</v>
      </c>
      <c r="AF1885">
        <f t="shared" si="570"/>
        <v>0.65354330708661412</v>
      </c>
      <c r="AG1885">
        <f t="shared" si="564"/>
        <v>1</v>
      </c>
      <c r="AH1885" s="14">
        <f t="shared" si="565"/>
        <v>4336.3185008855244</v>
      </c>
      <c r="AI1885">
        <f t="shared" si="566"/>
        <v>2849.4406950463003</v>
      </c>
      <c r="AJ1885" s="14">
        <f t="shared" si="567"/>
        <v>-1486.877805839224</v>
      </c>
      <c r="AK1885" s="14">
        <f t="shared" si="572"/>
        <v>267378.43857222091</v>
      </c>
      <c r="AL1885">
        <f t="shared" si="568"/>
        <v>0.65711056382606881</v>
      </c>
      <c r="AM1885" s="9">
        <f t="shared" si="574"/>
        <v>0.18166719692039243</v>
      </c>
      <c r="AN1885" s="15">
        <f t="shared" si="569"/>
        <v>0</v>
      </c>
    </row>
    <row r="1886" spans="1:40" x14ac:dyDescent="0.25">
      <c r="A1886" s="2">
        <v>42369</v>
      </c>
      <c r="B1886" s="2">
        <v>42369</v>
      </c>
      <c r="C1886" t="s">
        <v>15</v>
      </c>
      <c r="D1886">
        <v>7900</v>
      </c>
      <c r="E1886">
        <v>14.55</v>
      </c>
      <c r="F1886">
        <v>15.2</v>
      </c>
      <c r="G1886">
        <v>0.05</v>
      </c>
      <c r="H1886">
        <v>0.1</v>
      </c>
      <c r="I1886" t="s">
        <v>16</v>
      </c>
      <c r="J1886">
        <v>15.25</v>
      </c>
      <c r="K1886">
        <v>46.5</v>
      </c>
      <c r="L1886">
        <v>8.8000000000000007</v>
      </c>
      <c r="M1886">
        <v>37.85</v>
      </c>
      <c r="N1886">
        <v>7946.35</v>
      </c>
      <c r="O1886">
        <v>312.95</v>
      </c>
      <c r="P1886">
        <f>VLOOKUP($A1886,Sheet2!$A:$E,2,0)</f>
        <v>7897.8</v>
      </c>
      <c r="Q1886">
        <f>VLOOKUP($A1886,Sheet2!$A:$E,3,0)</f>
        <v>7955.55</v>
      </c>
      <c r="R1886">
        <f>VLOOKUP($A1886,Sheet2!$A:$E,4,0)</f>
        <v>7891.15</v>
      </c>
      <c r="S1886">
        <f>VLOOKUP($A1886,Sheet2!$A:$E,5,0)</f>
        <v>7946.35</v>
      </c>
      <c r="T1886">
        <f t="shared" si="556"/>
        <v>0.05</v>
      </c>
      <c r="U1886">
        <f t="shared" si="557"/>
        <v>15.2</v>
      </c>
      <c r="V1886">
        <f t="shared" si="558"/>
        <v>8.8000000000000007</v>
      </c>
      <c r="W1886">
        <f t="shared" si="559"/>
        <v>46.5</v>
      </c>
      <c r="X1886" s="5">
        <f t="shared" si="560"/>
        <v>29.8</v>
      </c>
      <c r="Y1886">
        <f t="shared" si="561"/>
        <v>46.55</v>
      </c>
      <c r="Z1886">
        <f t="shared" si="562"/>
        <v>24</v>
      </c>
      <c r="AA1886">
        <f t="shared" si="563"/>
        <v>37.950000000000003</v>
      </c>
      <c r="AB1886">
        <f>IF(Z1886/X1886&lt;'model parameter'!$B$2,'model parameter'!$B$2,IF(Y1886/X1886&gt;'model parameter'!$B$1,'model parameter'!$B$1,AA1886/X1886))</f>
        <v>1.1100000000000001</v>
      </c>
      <c r="AC1886">
        <f t="shared" si="573"/>
        <v>294325.30704288924</v>
      </c>
      <c r="AD1886">
        <f t="shared" si="571"/>
        <v>29.142834364946747</v>
      </c>
      <c r="AF1886">
        <f t="shared" si="570"/>
        <v>0.80536912751677847</v>
      </c>
      <c r="AG1886">
        <f t="shared" si="564"/>
        <v>1.5620805369127515</v>
      </c>
      <c r="AH1886" s="14">
        <f t="shared" si="565"/>
        <v>2283.6961880102995</v>
      </c>
      <c r="AI1886">
        <f t="shared" si="566"/>
        <v>2431.8449203288365</v>
      </c>
      <c r="AJ1886" s="14">
        <f t="shared" si="567"/>
        <v>148.14873231853699</v>
      </c>
      <c r="AK1886" s="14">
        <f t="shared" si="572"/>
        <v>267526.58730453945</v>
      </c>
      <c r="AL1886">
        <f t="shared" si="568"/>
        <v>1.0648723473360147</v>
      </c>
      <c r="AM1886">
        <f t="shared" si="574"/>
        <v>0.1934523744185723</v>
      </c>
      <c r="AN1886" s="15">
        <f t="shared" si="569"/>
        <v>1</v>
      </c>
    </row>
    <row r="1887" spans="1:40" s="4" customFormat="1" x14ac:dyDescent="0.25">
      <c r="A1887" s="3">
        <v>42373</v>
      </c>
      <c r="B1887" s="3">
        <v>42397</v>
      </c>
      <c r="C1887" s="4" t="s">
        <v>15</v>
      </c>
      <c r="D1887" s="4">
        <v>7900</v>
      </c>
      <c r="E1887" s="4">
        <v>93.2</v>
      </c>
      <c r="F1887" s="4">
        <v>187.4</v>
      </c>
      <c r="G1887" s="4">
        <v>93.2</v>
      </c>
      <c r="H1887" s="4">
        <v>173.2</v>
      </c>
      <c r="I1887" s="4" t="s">
        <v>16</v>
      </c>
      <c r="J1887" s="4">
        <v>140.4</v>
      </c>
      <c r="K1887" s="4">
        <v>143.9</v>
      </c>
      <c r="L1887" s="4">
        <v>78</v>
      </c>
      <c r="M1887" s="4">
        <v>83.95</v>
      </c>
      <c r="N1887" s="4">
        <v>7791.3</v>
      </c>
      <c r="O1887" s="4">
        <v>233.6</v>
      </c>
      <c r="P1887">
        <f>VLOOKUP($A1887,Sheet2!$A:$E,2,0)</f>
        <v>7924.55</v>
      </c>
      <c r="Q1887">
        <f>VLOOKUP($A1887,Sheet2!$A:$E,3,0)</f>
        <v>7937.55</v>
      </c>
      <c r="R1887">
        <f>VLOOKUP($A1887,Sheet2!$A:$E,4,0)</f>
        <v>7781.1</v>
      </c>
      <c r="S1887">
        <f>VLOOKUP($A1887,Sheet2!$A:$E,5,0)</f>
        <v>7791.3</v>
      </c>
      <c r="T1887">
        <f t="shared" si="556"/>
        <v>106.34999999999945</v>
      </c>
      <c r="U1887">
        <f t="shared" si="557"/>
        <v>187.4</v>
      </c>
      <c r="V1887">
        <f t="shared" si="558"/>
        <v>78</v>
      </c>
      <c r="W1887">
        <f t="shared" si="559"/>
        <v>130.75</v>
      </c>
      <c r="X1887" s="5">
        <f t="shared" si="560"/>
        <v>233.60000000000002</v>
      </c>
      <c r="Y1887">
        <f t="shared" si="561"/>
        <v>265.39999999999998</v>
      </c>
      <c r="Z1887">
        <f t="shared" si="562"/>
        <v>223.95</v>
      </c>
      <c r="AA1887">
        <f t="shared" si="563"/>
        <v>257.14999999999998</v>
      </c>
      <c r="AB1887">
        <f>IF(Z1887/X1887&lt;'model parameter'!$B$2,'model parameter'!$B$2,IF(Y1887/X1887&gt;'model parameter'!$B$1,'model parameter'!$B$1,AA1887/X1887))</f>
        <v>1.1100000000000001</v>
      </c>
      <c r="AC1887">
        <f t="shared" si="573"/>
        <v>326701.09081760707</v>
      </c>
      <c r="AD1887">
        <f t="shared" si="571"/>
        <v>29.252834364946747</v>
      </c>
      <c r="AF1887">
        <f t="shared" si="570"/>
        <v>0.95869006849315053</v>
      </c>
      <c r="AG1887">
        <f t="shared" si="564"/>
        <v>1.1361301369863011</v>
      </c>
      <c r="AH1887" s="14">
        <f t="shared" si="565"/>
        <v>17578.922051409601</v>
      </c>
      <c r="AI1887">
        <f t="shared" si="566"/>
        <v>19385.843657772355</v>
      </c>
      <c r="AJ1887" s="14">
        <f t="shared" si="567"/>
        <v>1806.9216063627537</v>
      </c>
      <c r="AK1887" s="14">
        <f t="shared" si="572"/>
        <v>269333.50891090219</v>
      </c>
      <c r="AL1887">
        <f t="shared" si="568"/>
        <v>1.102789101691128</v>
      </c>
      <c r="AM1887">
        <f t="shared" si="574"/>
        <v>0.21333717020507309</v>
      </c>
      <c r="AN1887" s="15">
        <f t="shared" si="569"/>
        <v>0</v>
      </c>
    </row>
    <row r="1888" spans="1:40" s="4" customFormat="1" x14ac:dyDescent="0.25">
      <c r="A1888" s="3">
        <v>42374</v>
      </c>
      <c r="B1888" s="3">
        <v>42397</v>
      </c>
      <c r="C1888" s="4" t="s">
        <v>15</v>
      </c>
      <c r="D1888" s="4">
        <v>7900</v>
      </c>
      <c r="E1888" s="4">
        <v>160</v>
      </c>
      <c r="F1888" s="4">
        <v>188.25</v>
      </c>
      <c r="G1888" s="4">
        <v>152</v>
      </c>
      <c r="H1888" s="4">
        <v>171.75</v>
      </c>
      <c r="I1888" s="4" t="s">
        <v>16</v>
      </c>
      <c r="J1888" s="4">
        <v>88</v>
      </c>
      <c r="K1888" s="4">
        <v>92.7</v>
      </c>
      <c r="L1888" s="4">
        <v>67.150000000000006</v>
      </c>
      <c r="M1888" s="4">
        <v>74.8</v>
      </c>
      <c r="N1888" s="4">
        <v>7784.65</v>
      </c>
      <c r="O1888" s="4">
        <v>233.6</v>
      </c>
      <c r="P1888">
        <f>VLOOKUP($A1888,Sheet2!$A:$E,2,0)</f>
        <v>7828.4</v>
      </c>
      <c r="Q1888">
        <f>VLOOKUP($A1888,Sheet2!$A:$E,3,0)</f>
        <v>7831.2</v>
      </c>
      <c r="R1888">
        <f>VLOOKUP($A1888,Sheet2!$A:$E,4,0)</f>
        <v>7763.25</v>
      </c>
      <c r="S1888">
        <f>VLOOKUP($A1888,Sheet2!$A:$E,5,0)</f>
        <v>7784.65</v>
      </c>
      <c r="T1888">
        <f t="shared" si="556"/>
        <v>161.5</v>
      </c>
      <c r="U1888">
        <f t="shared" si="557"/>
        <v>188.25</v>
      </c>
      <c r="V1888">
        <f t="shared" si="558"/>
        <v>67.150000000000006</v>
      </c>
      <c r="W1888">
        <f t="shared" si="559"/>
        <v>83.199999999999818</v>
      </c>
      <c r="X1888" s="5">
        <f t="shared" si="560"/>
        <v>248</v>
      </c>
      <c r="Y1888">
        <f t="shared" si="561"/>
        <v>255.4</v>
      </c>
      <c r="Z1888">
        <f t="shared" si="562"/>
        <v>235.19999999999982</v>
      </c>
      <c r="AA1888">
        <f t="shared" si="563"/>
        <v>246.55</v>
      </c>
      <c r="AB1888">
        <f>IF(Z1888/X1888&lt;'model parameter'!$B$2,'model parameter'!$B$2,IF(Y1888/X1888&gt;'model parameter'!$B$1,'model parameter'!$B$1,AA1888/X1888))</f>
        <v>0.99415322580645171</v>
      </c>
      <c r="AC1888">
        <f t="shared" si="573"/>
        <v>324790.9433108106</v>
      </c>
      <c r="AD1888">
        <f t="shared" si="571"/>
        <v>29.2469875907532</v>
      </c>
      <c r="AF1888">
        <f t="shared" si="570"/>
        <v>0.94838709677419286</v>
      </c>
      <c r="AG1888">
        <f t="shared" si="564"/>
        <v>1.0298387096774193</v>
      </c>
      <c r="AH1888" s="14">
        <f t="shared" si="565"/>
        <v>18659.644585427999</v>
      </c>
      <c r="AI1888">
        <f t="shared" si="566"/>
        <v>18430.5895758361</v>
      </c>
      <c r="AJ1888" s="14">
        <f t="shared" si="567"/>
        <v>-229.05500959189885</v>
      </c>
      <c r="AK1888" s="14">
        <f t="shared" si="572"/>
        <v>269104.45390131028</v>
      </c>
      <c r="AL1888">
        <f t="shared" si="568"/>
        <v>0.98772457811062619</v>
      </c>
      <c r="AM1888">
        <f t="shared" si="574"/>
        <v>0.21071836643612066</v>
      </c>
      <c r="AN1888" s="15">
        <f t="shared" si="569"/>
        <v>0</v>
      </c>
    </row>
    <row r="1889" spans="1:40" s="4" customFormat="1" x14ac:dyDescent="0.25">
      <c r="A1889" s="3">
        <v>42375</v>
      </c>
      <c r="B1889" s="3">
        <v>42397</v>
      </c>
      <c r="C1889" s="4" t="s">
        <v>15</v>
      </c>
      <c r="D1889" s="4">
        <v>7900</v>
      </c>
      <c r="E1889" s="4">
        <v>193.75</v>
      </c>
      <c r="F1889" s="4">
        <v>220.5</v>
      </c>
      <c r="G1889" s="4">
        <v>153.85</v>
      </c>
      <c r="H1889" s="4">
        <v>201.35</v>
      </c>
      <c r="I1889" s="4" t="s">
        <v>16</v>
      </c>
      <c r="J1889" s="4">
        <v>70</v>
      </c>
      <c r="K1889" s="4">
        <v>78.3</v>
      </c>
      <c r="L1889" s="4">
        <v>50.5</v>
      </c>
      <c r="M1889" s="4">
        <v>52.4</v>
      </c>
      <c r="N1889" s="4">
        <v>7741</v>
      </c>
      <c r="O1889" s="4">
        <v>233.6</v>
      </c>
      <c r="P1889">
        <f>VLOOKUP($A1889,Sheet2!$A:$E,2,0)</f>
        <v>7788.05</v>
      </c>
      <c r="Q1889">
        <f>VLOOKUP($A1889,Sheet2!$A:$E,3,0)</f>
        <v>7800.95</v>
      </c>
      <c r="R1889">
        <f>VLOOKUP($A1889,Sheet2!$A:$E,4,0)</f>
        <v>7721.2</v>
      </c>
      <c r="S1889">
        <f>VLOOKUP($A1889,Sheet2!$A:$E,5,0)</f>
        <v>7741</v>
      </c>
      <c r="T1889">
        <f t="shared" si="556"/>
        <v>177.35000000000036</v>
      </c>
      <c r="U1889">
        <f t="shared" si="557"/>
        <v>220.5</v>
      </c>
      <c r="V1889">
        <f t="shared" si="558"/>
        <v>50.5</v>
      </c>
      <c r="W1889">
        <f t="shared" si="559"/>
        <v>54.800000000000182</v>
      </c>
      <c r="X1889" s="5">
        <f t="shared" si="560"/>
        <v>263.75</v>
      </c>
      <c r="Y1889">
        <f t="shared" si="561"/>
        <v>271</v>
      </c>
      <c r="Z1889">
        <f t="shared" si="562"/>
        <v>208.65000000000018</v>
      </c>
      <c r="AA1889">
        <f t="shared" si="563"/>
        <v>253.75</v>
      </c>
      <c r="AB1889">
        <f>IF(Z1889/X1889&lt;'model parameter'!$B$2,'model parameter'!$B$2,IF(Y1889/X1889&gt;'model parameter'!$B$1,'model parameter'!$B$1,AA1889/X1889))</f>
        <v>0.96208530805687209</v>
      </c>
      <c r="AC1889">
        <f t="shared" si="573"/>
        <v>312476.59474926331</v>
      </c>
      <c r="AD1889">
        <f t="shared" si="571"/>
        <v>29.209072898810071</v>
      </c>
      <c r="AF1889">
        <f t="shared" si="570"/>
        <v>0.79109004739336564</v>
      </c>
      <c r="AG1889">
        <f t="shared" si="564"/>
        <v>1.0274881516587677</v>
      </c>
      <c r="AH1889" s="14">
        <f t="shared" si="565"/>
        <v>19841.684857010627</v>
      </c>
      <c r="AI1889">
        <f t="shared" si="566"/>
        <v>18970.196463482498</v>
      </c>
      <c r="AJ1889" s="14">
        <f t="shared" si="567"/>
        <v>-871.48839352812865</v>
      </c>
      <c r="AK1889" s="14">
        <f t="shared" si="572"/>
        <v>268232.96550778212</v>
      </c>
      <c r="AL1889">
        <f t="shared" si="568"/>
        <v>0.95607790367559398</v>
      </c>
      <c r="AM1889">
        <f t="shared" si="574"/>
        <v>0.20146317404819189</v>
      </c>
      <c r="AN1889" s="15">
        <f t="shared" si="569"/>
        <v>0</v>
      </c>
    </row>
    <row r="1890" spans="1:40" s="4" customFormat="1" x14ac:dyDescent="0.25">
      <c r="A1890" s="3">
        <v>42376</v>
      </c>
      <c r="B1890" s="3">
        <v>42397</v>
      </c>
      <c r="C1890" s="4" t="s">
        <v>15</v>
      </c>
      <c r="D1890" s="4">
        <v>7900</v>
      </c>
      <c r="E1890" s="4">
        <v>250</v>
      </c>
      <c r="F1890" s="4">
        <v>349</v>
      </c>
      <c r="G1890" s="4">
        <v>250</v>
      </c>
      <c r="H1890" s="4">
        <v>335.9</v>
      </c>
      <c r="I1890" s="4" t="s">
        <v>16</v>
      </c>
      <c r="J1890" s="4">
        <v>30</v>
      </c>
      <c r="K1890" s="4">
        <v>35.799999999999997</v>
      </c>
      <c r="L1890" s="4">
        <v>19.399999999999999</v>
      </c>
      <c r="M1890" s="4">
        <v>20.95</v>
      </c>
      <c r="N1890" s="4">
        <v>7568.3</v>
      </c>
      <c r="O1890" s="4">
        <v>233.6</v>
      </c>
      <c r="P1890">
        <f>VLOOKUP($A1890,Sheet2!$A:$E,2,0)</f>
        <v>7673.35</v>
      </c>
      <c r="Q1890">
        <f>VLOOKUP($A1890,Sheet2!$A:$E,3,0)</f>
        <v>7674.95</v>
      </c>
      <c r="R1890">
        <f>VLOOKUP($A1890,Sheet2!$A:$E,4,0)</f>
        <v>7556.6</v>
      </c>
      <c r="S1890">
        <f>VLOOKUP($A1890,Sheet2!$A:$E,5,0)</f>
        <v>7568.3</v>
      </c>
      <c r="T1890">
        <f t="shared" si="556"/>
        <v>260.85000000000036</v>
      </c>
      <c r="U1890">
        <f t="shared" si="557"/>
        <v>349</v>
      </c>
      <c r="V1890">
        <f t="shared" si="558"/>
        <v>19.399999999999999</v>
      </c>
      <c r="W1890">
        <f t="shared" si="559"/>
        <v>24.949999999999818</v>
      </c>
      <c r="X1890" s="5">
        <f t="shared" si="560"/>
        <v>280</v>
      </c>
      <c r="Y1890">
        <f t="shared" si="561"/>
        <v>368.4</v>
      </c>
      <c r="Z1890">
        <f t="shared" si="562"/>
        <v>274.94999999999982</v>
      </c>
      <c r="AA1890">
        <f t="shared" si="563"/>
        <v>356.84999999999997</v>
      </c>
      <c r="AB1890">
        <f>IF(Z1890/X1890&lt;'model parameter'!$B$2,'model parameter'!$B$2,IF(Y1890/X1890&gt;'model parameter'!$B$1,'model parameter'!$B$1,AA1890/X1890))</f>
        <v>1.1100000000000001</v>
      </c>
      <c r="AC1890">
        <f t="shared" si="573"/>
        <v>346849.02017168229</v>
      </c>
      <c r="AD1890">
        <f t="shared" si="571"/>
        <v>29.31907289881007</v>
      </c>
      <c r="AF1890">
        <f t="shared" si="570"/>
        <v>0.98196428571428507</v>
      </c>
      <c r="AG1890">
        <f t="shared" si="564"/>
        <v>1.3157142857142856</v>
      </c>
      <c r="AH1890" s="14">
        <f t="shared" si="565"/>
        <v>21061.25021658</v>
      </c>
      <c r="AI1890">
        <f t="shared" si="566"/>
        <v>23245.831594069601</v>
      </c>
      <c r="AJ1890" s="14">
        <f t="shared" si="567"/>
        <v>2184.5813774896014</v>
      </c>
      <c r="AK1890" s="14">
        <f t="shared" si="572"/>
        <v>270417.54688527173</v>
      </c>
      <c r="AL1890">
        <f t="shared" si="568"/>
        <v>1.1037251518796276</v>
      </c>
      <c r="AM1890">
        <f t="shared" si="574"/>
        <v>0.22235997237449245</v>
      </c>
      <c r="AN1890" s="15">
        <f t="shared" si="569"/>
        <v>0</v>
      </c>
    </row>
    <row r="1891" spans="1:40" s="4" customFormat="1" x14ac:dyDescent="0.25">
      <c r="A1891" s="3">
        <v>42377</v>
      </c>
      <c r="B1891" s="3">
        <v>42397</v>
      </c>
      <c r="C1891" s="4" t="s">
        <v>15</v>
      </c>
      <c r="D1891" s="4">
        <v>7900</v>
      </c>
      <c r="E1891" s="4">
        <v>306.45</v>
      </c>
      <c r="F1891" s="4">
        <v>325</v>
      </c>
      <c r="G1891" s="4">
        <v>279.5</v>
      </c>
      <c r="H1891" s="4">
        <v>311.35000000000002</v>
      </c>
      <c r="I1891" s="4" t="s">
        <v>16</v>
      </c>
      <c r="J1891" s="4">
        <v>20.05</v>
      </c>
      <c r="K1891" s="4">
        <v>26.15</v>
      </c>
      <c r="L1891" s="4">
        <v>17.25</v>
      </c>
      <c r="M1891" s="4">
        <v>18.05</v>
      </c>
      <c r="N1891" s="4">
        <v>7601.35</v>
      </c>
      <c r="O1891" s="4">
        <v>233.6</v>
      </c>
      <c r="P1891">
        <f>VLOOKUP($A1891,Sheet2!$A:$E,2,0)</f>
        <v>7611.65</v>
      </c>
      <c r="Q1891">
        <f>VLOOKUP($A1891,Sheet2!$A:$E,3,0)</f>
        <v>7634.1</v>
      </c>
      <c r="R1891">
        <f>VLOOKUP($A1891,Sheet2!$A:$E,4,0)</f>
        <v>7581.05</v>
      </c>
      <c r="S1891">
        <f>VLOOKUP($A1891,Sheet2!$A:$E,5,0)</f>
        <v>7601.35</v>
      </c>
      <c r="T1891">
        <f t="shared" si="556"/>
        <v>292.04999999999927</v>
      </c>
      <c r="U1891">
        <f t="shared" si="557"/>
        <v>325</v>
      </c>
      <c r="V1891">
        <f t="shared" si="558"/>
        <v>17.25</v>
      </c>
      <c r="W1891">
        <f t="shared" si="559"/>
        <v>13.600000000000364</v>
      </c>
      <c r="X1891" s="5">
        <f t="shared" si="560"/>
        <v>326.5</v>
      </c>
      <c r="Y1891">
        <f t="shared" si="561"/>
        <v>342.25</v>
      </c>
      <c r="Z1891">
        <f t="shared" si="562"/>
        <v>293.10000000000036</v>
      </c>
      <c r="AA1891">
        <f t="shared" si="563"/>
        <v>329.40000000000003</v>
      </c>
      <c r="AB1891">
        <f>IF(Z1891/X1891&lt;'model parameter'!$B$2,'model parameter'!$B$2,IF(Y1891/X1891&gt;'model parameter'!$B$1,'model parameter'!$B$1,AA1891/X1891))</f>
        <v>1.0088820826952527</v>
      </c>
      <c r="AC1891">
        <f t="shared" si="573"/>
        <v>349929.76185161457</v>
      </c>
      <c r="AD1891">
        <f t="shared" si="571"/>
        <v>29.327954981505322</v>
      </c>
      <c r="AF1891">
        <f t="shared" si="570"/>
        <v>0.89770290964778054</v>
      </c>
      <c r="AG1891">
        <f t="shared" si="564"/>
        <v>1.048238897396631</v>
      </c>
      <c r="AH1891" s="14">
        <f t="shared" si="565"/>
        <v>24551.08339934775</v>
      </c>
      <c r="AI1891">
        <f t="shared" si="566"/>
        <v>24639.816053822804</v>
      </c>
      <c r="AJ1891" s="14">
        <f t="shared" si="567"/>
        <v>88.732654475054005</v>
      </c>
      <c r="AK1891" s="14">
        <f t="shared" si="572"/>
        <v>270506.27953974681</v>
      </c>
      <c r="AL1891">
        <f t="shared" si="568"/>
        <v>1.0036142052483685</v>
      </c>
      <c r="AM1891">
        <f t="shared" si="574"/>
        <v>0.22316362695367542</v>
      </c>
      <c r="AN1891" s="15">
        <f t="shared" si="569"/>
        <v>0</v>
      </c>
    </row>
    <row r="1892" spans="1:40" s="4" customFormat="1" x14ac:dyDescent="0.25">
      <c r="A1892" s="3">
        <v>42380</v>
      </c>
      <c r="B1892" s="3">
        <v>42397</v>
      </c>
      <c r="C1892" s="4" t="s">
        <v>15</v>
      </c>
      <c r="D1892" s="4">
        <v>7900</v>
      </c>
      <c r="E1892" s="4">
        <v>399</v>
      </c>
      <c r="F1892" s="4">
        <v>401.45</v>
      </c>
      <c r="G1892" s="4">
        <v>299.7</v>
      </c>
      <c r="H1892" s="4">
        <v>331.4</v>
      </c>
      <c r="I1892" s="4" t="s">
        <v>16</v>
      </c>
      <c r="J1892" s="4">
        <v>11.95</v>
      </c>
      <c r="K1892" s="4">
        <v>18.45</v>
      </c>
      <c r="L1892" s="4">
        <v>9.1999999999999993</v>
      </c>
      <c r="M1892" s="4">
        <v>15.1</v>
      </c>
      <c r="N1892" s="4">
        <v>7563.85</v>
      </c>
      <c r="O1892" s="4">
        <v>233.6</v>
      </c>
      <c r="P1892">
        <f>VLOOKUP($A1892,Sheet2!$A:$E,2,0)</f>
        <v>7527.45</v>
      </c>
      <c r="Q1892">
        <f>VLOOKUP($A1892,Sheet2!$A:$E,3,0)</f>
        <v>7605.1</v>
      </c>
      <c r="R1892">
        <f>VLOOKUP($A1892,Sheet2!$A:$E,4,0)</f>
        <v>7494.35</v>
      </c>
      <c r="S1892">
        <f>VLOOKUP($A1892,Sheet2!$A:$E,5,0)</f>
        <v>7563.85</v>
      </c>
      <c r="T1892">
        <f t="shared" si="556"/>
        <v>313.34999999999945</v>
      </c>
      <c r="U1892">
        <f t="shared" si="557"/>
        <v>401.45</v>
      </c>
      <c r="V1892">
        <f t="shared" si="558"/>
        <v>9.1999999999999993</v>
      </c>
      <c r="W1892">
        <f t="shared" si="559"/>
        <v>4.8000000000001819</v>
      </c>
      <c r="X1892" s="5">
        <f t="shared" si="560"/>
        <v>410.95</v>
      </c>
      <c r="Y1892">
        <f t="shared" si="561"/>
        <v>410.95</v>
      </c>
      <c r="Z1892">
        <f t="shared" si="562"/>
        <v>304.50000000000017</v>
      </c>
      <c r="AA1892">
        <f t="shared" si="563"/>
        <v>346.5</v>
      </c>
      <c r="AB1892">
        <f>IF(Z1892/X1892&lt;'model parameter'!$B$2,'model parameter'!$B$2,IF(Y1892/X1892&gt;'model parameter'!$B$1,'model parameter'!$B$1,AA1892/X1892))</f>
        <v>0.84316826864582073</v>
      </c>
      <c r="AC1892">
        <f t="shared" si="573"/>
        <v>295049.67144807021</v>
      </c>
      <c r="AD1892">
        <f t="shared" si="571"/>
        <v>29.171123250151144</v>
      </c>
      <c r="AF1892">
        <f t="shared" si="570"/>
        <v>0.74096605426450945</v>
      </c>
      <c r="AG1892">
        <f t="shared" si="564"/>
        <v>1</v>
      </c>
      <c r="AH1892" s="14">
        <f t="shared" si="565"/>
        <v>30889.070760309824</v>
      </c>
      <c r="AI1892">
        <f t="shared" si="566"/>
        <v>25921.382411982999</v>
      </c>
      <c r="AJ1892" s="14">
        <f t="shared" si="567"/>
        <v>-4967.6883483268248</v>
      </c>
      <c r="AK1892" s="14">
        <f t="shared" si="572"/>
        <v>265538.59119141998</v>
      </c>
      <c r="AL1892">
        <f t="shared" si="568"/>
        <v>0.83917650398502963</v>
      </c>
      <c r="AM1892">
        <f t="shared" si="574"/>
        <v>0.18727367228360467</v>
      </c>
      <c r="AN1892" s="15">
        <f t="shared" si="569"/>
        <v>0</v>
      </c>
    </row>
    <row r="1893" spans="1:40" s="4" customFormat="1" x14ac:dyDescent="0.25">
      <c r="A1893" s="3">
        <v>42381</v>
      </c>
      <c r="B1893" s="3">
        <v>42397</v>
      </c>
      <c r="C1893" s="4" t="s">
        <v>15</v>
      </c>
      <c r="D1893" s="4">
        <v>7900</v>
      </c>
      <c r="E1893" s="4">
        <v>335.55</v>
      </c>
      <c r="F1893" s="4">
        <v>406</v>
      </c>
      <c r="G1893" s="4">
        <v>328</v>
      </c>
      <c r="H1893" s="4">
        <v>374.5</v>
      </c>
      <c r="I1893" s="4" t="s">
        <v>16</v>
      </c>
      <c r="J1893" s="4">
        <v>15</v>
      </c>
      <c r="K1893" s="4">
        <v>15.9</v>
      </c>
      <c r="L1893" s="4">
        <v>8.6</v>
      </c>
      <c r="M1893" s="4">
        <v>10.25</v>
      </c>
      <c r="N1893" s="4">
        <v>7510.3</v>
      </c>
      <c r="O1893" s="4">
        <v>233.6</v>
      </c>
      <c r="P1893">
        <f>VLOOKUP($A1893,Sheet2!$A:$E,2,0)</f>
        <v>7587.2</v>
      </c>
      <c r="Q1893">
        <f>VLOOKUP($A1893,Sheet2!$A:$E,3,0)</f>
        <v>7588.3</v>
      </c>
      <c r="R1893">
        <f>VLOOKUP($A1893,Sheet2!$A:$E,4,0)</f>
        <v>7487.8</v>
      </c>
      <c r="S1893">
        <f>VLOOKUP($A1893,Sheet2!$A:$E,5,0)</f>
        <v>7510.3</v>
      </c>
      <c r="T1893">
        <f t="shared" si="556"/>
        <v>328</v>
      </c>
      <c r="U1893">
        <f t="shared" si="557"/>
        <v>406</v>
      </c>
      <c r="V1893">
        <f t="shared" si="558"/>
        <v>8.6</v>
      </c>
      <c r="W1893">
        <f t="shared" si="559"/>
        <v>15.9</v>
      </c>
      <c r="X1893" s="5">
        <f t="shared" si="560"/>
        <v>350.55</v>
      </c>
      <c r="Y1893">
        <f t="shared" si="561"/>
        <v>414.6</v>
      </c>
      <c r="Z1893">
        <f t="shared" si="562"/>
        <v>343.9</v>
      </c>
      <c r="AA1893">
        <f t="shared" si="563"/>
        <v>384.75</v>
      </c>
      <c r="AB1893">
        <f>IF(Z1893/X1893&lt;'model parameter'!$B$2,'model parameter'!$B$2,IF(Y1893/X1893&gt;'model parameter'!$B$1,'model parameter'!$B$1,AA1893/X1893))</f>
        <v>1.1100000000000001</v>
      </c>
      <c r="AC1893">
        <f t="shared" si="573"/>
        <v>327505.13530735794</v>
      </c>
      <c r="AD1893">
        <f t="shared" si="571"/>
        <v>29.281123250151143</v>
      </c>
      <c r="AF1893">
        <f t="shared" si="570"/>
        <v>0.98102981029810288</v>
      </c>
      <c r="AG1893">
        <f t="shared" si="564"/>
        <v>1.1827128797603765</v>
      </c>
      <c r="AH1893" s="14">
        <f t="shared" si="565"/>
        <v>26356.040131510425</v>
      </c>
      <c r="AI1893">
        <f t="shared" si="566"/>
        <v>29114.843423935356</v>
      </c>
      <c r="AJ1893" s="14">
        <f t="shared" si="567"/>
        <v>2758.803292424931</v>
      </c>
      <c r="AK1893" s="14">
        <f t="shared" si="572"/>
        <v>268297.39448384492</v>
      </c>
      <c r="AL1893">
        <f t="shared" si="568"/>
        <v>1.1046744229656333</v>
      </c>
      <c r="AM1893">
        <f t="shared" si="574"/>
        <v>0.20687643586654611</v>
      </c>
      <c r="AN1893" s="15">
        <f t="shared" si="569"/>
        <v>0</v>
      </c>
    </row>
    <row r="1894" spans="1:40" s="4" customFormat="1" x14ac:dyDescent="0.25">
      <c r="A1894" s="3">
        <v>42382</v>
      </c>
      <c r="B1894" s="3">
        <v>42397</v>
      </c>
      <c r="C1894" s="4" t="s">
        <v>15</v>
      </c>
      <c r="D1894" s="4">
        <v>7900</v>
      </c>
      <c r="E1894" s="4">
        <v>341</v>
      </c>
      <c r="F1894" s="4">
        <v>476.8</v>
      </c>
      <c r="G1894" s="4">
        <v>309.60000000000002</v>
      </c>
      <c r="H1894" s="4">
        <v>339</v>
      </c>
      <c r="I1894" s="4" t="s">
        <v>16</v>
      </c>
      <c r="J1894" s="4">
        <v>11.35</v>
      </c>
      <c r="K1894" s="4">
        <v>14.65</v>
      </c>
      <c r="L1894" s="4">
        <v>4.8499999999999996</v>
      </c>
      <c r="M1894" s="4">
        <v>13.05</v>
      </c>
      <c r="N1894" s="4">
        <v>7562.4</v>
      </c>
      <c r="O1894" s="4">
        <v>233.6</v>
      </c>
      <c r="P1894">
        <f>VLOOKUP($A1894,Sheet2!$A:$E,2,0)</f>
        <v>7557.9</v>
      </c>
      <c r="Q1894">
        <f>VLOOKUP($A1894,Sheet2!$A:$E,3,0)</f>
        <v>7590.95</v>
      </c>
      <c r="R1894">
        <f>VLOOKUP($A1894,Sheet2!$A:$E,4,0)</f>
        <v>7425.8</v>
      </c>
      <c r="S1894">
        <f>VLOOKUP($A1894,Sheet2!$A:$E,5,0)</f>
        <v>7562.4</v>
      </c>
      <c r="T1894">
        <f t="shared" si="556"/>
        <v>323.69999999999982</v>
      </c>
      <c r="U1894">
        <f t="shared" si="557"/>
        <v>476.8</v>
      </c>
      <c r="V1894">
        <f t="shared" si="558"/>
        <v>4.8499999999999996</v>
      </c>
      <c r="W1894">
        <f t="shared" si="559"/>
        <v>0.5500000000001819</v>
      </c>
      <c r="X1894" s="5">
        <f t="shared" si="560"/>
        <v>352.35</v>
      </c>
      <c r="Y1894">
        <f t="shared" si="561"/>
        <v>481.65000000000003</v>
      </c>
      <c r="Z1894">
        <f t="shared" si="562"/>
        <v>310.1500000000002</v>
      </c>
      <c r="AA1894">
        <f t="shared" si="563"/>
        <v>352.05</v>
      </c>
      <c r="AB1894">
        <f>IF(Z1894/X1894&lt;'model parameter'!$B$2,'model parameter'!$B$2,IF(Y1894/X1894&gt;'model parameter'!$B$1,'model parameter'!$B$1,AA1894/X1894))</f>
        <v>1.1100000000000001</v>
      </c>
      <c r="AC1894">
        <f t="shared" si="573"/>
        <v>363530.70019116736</v>
      </c>
      <c r="AD1894">
        <f t="shared" si="571"/>
        <v>29.391123250151143</v>
      </c>
      <c r="AF1894">
        <f t="shared" si="570"/>
        <v>0.8802327231446011</v>
      </c>
      <c r="AG1894">
        <f t="shared" si="564"/>
        <v>1.3669646658152406</v>
      </c>
      <c r="AH1894" s="14">
        <f t="shared" si="565"/>
        <v>26491.130448262724</v>
      </c>
      <c r="AI1894">
        <f t="shared" si="566"/>
        <v>29264.58433525723</v>
      </c>
      <c r="AJ1894" s="14">
        <f t="shared" si="567"/>
        <v>2773.4538869945063</v>
      </c>
      <c r="AK1894" s="14">
        <f t="shared" si="572"/>
        <v>271070.84837083943</v>
      </c>
      <c r="AL1894">
        <f t="shared" si="568"/>
        <v>1.1046936782260415</v>
      </c>
      <c r="AM1894">
        <f t="shared" si="574"/>
        <v>0.22853509087570859</v>
      </c>
      <c r="AN1894" s="15">
        <f t="shared" si="569"/>
        <v>1</v>
      </c>
    </row>
    <row r="1895" spans="1:40" s="4" customFormat="1" x14ac:dyDescent="0.25">
      <c r="A1895" s="3">
        <v>42383</v>
      </c>
      <c r="B1895" s="3">
        <v>42397</v>
      </c>
      <c r="C1895" s="4" t="s">
        <v>15</v>
      </c>
      <c r="D1895" s="4">
        <v>7900</v>
      </c>
      <c r="E1895" s="4">
        <v>420</v>
      </c>
      <c r="F1895" s="4">
        <v>449.3</v>
      </c>
      <c r="G1895" s="4">
        <v>298.8</v>
      </c>
      <c r="H1895" s="4">
        <v>368.55</v>
      </c>
      <c r="I1895" s="4" t="s">
        <v>16</v>
      </c>
      <c r="J1895" s="4">
        <v>7.95</v>
      </c>
      <c r="K1895" s="4">
        <v>14.95</v>
      </c>
      <c r="L1895" s="4">
        <v>6.2</v>
      </c>
      <c r="M1895" s="4">
        <v>9.1</v>
      </c>
      <c r="N1895" s="4">
        <v>7536.8</v>
      </c>
      <c r="O1895" s="4">
        <v>233.6</v>
      </c>
      <c r="P1895">
        <f>VLOOKUP($A1895,Sheet2!$A:$E,2,0)</f>
        <v>7467.4</v>
      </c>
      <c r="Q1895">
        <f>VLOOKUP($A1895,Sheet2!$A:$E,3,0)</f>
        <v>7604.8</v>
      </c>
      <c r="R1895">
        <f>VLOOKUP($A1895,Sheet2!$A:$E,4,0)</f>
        <v>7443.8</v>
      </c>
      <c r="S1895">
        <f>VLOOKUP($A1895,Sheet2!$A:$E,5,0)</f>
        <v>7536.8</v>
      </c>
      <c r="T1895">
        <f t="shared" si="556"/>
        <v>310.14999999999964</v>
      </c>
      <c r="U1895">
        <f t="shared" si="557"/>
        <v>449.3</v>
      </c>
      <c r="V1895">
        <f t="shared" si="558"/>
        <v>6.2</v>
      </c>
      <c r="W1895">
        <f t="shared" si="559"/>
        <v>3.6000000000003638</v>
      </c>
      <c r="X1895" s="5">
        <f t="shared" si="560"/>
        <v>427.95</v>
      </c>
      <c r="Y1895">
        <f t="shared" si="561"/>
        <v>455.5</v>
      </c>
      <c r="Z1895">
        <f t="shared" si="562"/>
        <v>302.40000000000038</v>
      </c>
      <c r="AA1895">
        <f t="shared" si="563"/>
        <v>377.65000000000003</v>
      </c>
      <c r="AB1895">
        <f>IF(Z1895/X1895&lt;'model parameter'!$B$2,'model parameter'!$B$2,IF(Y1895/X1895&gt;'model parameter'!$B$1,'model parameter'!$B$1,AA1895/X1895))</f>
        <v>0.8824629045449236</v>
      </c>
      <c r="AC1895">
        <f t="shared" si="573"/>
        <v>320802.35758194735</v>
      </c>
      <c r="AD1895">
        <f t="shared" si="571"/>
        <v>29.273586154696066</v>
      </c>
      <c r="AF1895">
        <f t="shared" si="570"/>
        <v>0.70662460567823437</v>
      </c>
      <c r="AG1895">
        <f t="shared" si="564"/>
        <v>1.0643766795186353</v>
      </c>
      <c r="AH1895" s="14">
        <f t="shared" si="565"/>
        <v>32164.923751859325</v>
      </c>
      <c r="AI1895">
        <f t="shared" si="566"/>
        <v>28255.931655064302</v>
      </c>
      <c r="AJ1895" s="14">
        <f t="shared" si="567"/>
        <v>-3908.9920967950238</v>
      </c>
      <c r="AK1895" s="14">
        <f t="shared" si="572"/>
        <v>267161.85627404443</v>
      </c>
      <c r="AL1895">
        <f t="shared" si="568"/>
        <v>0.8784703446850527</v>
      </c>
      <c r="AM1895">
        <f t="shared" si="574"/>
        <v>0.20076130005421355</v>
      </c>
      <c r="AN1895" s="15">
        <f t="shared" si="569"/>
        <v>0</v>
      </c>
    </row>
    <row r="1896" spans="1:40" s="4" customFormat="1" x14ac:dyDescent="0.25">
      <c r="A1896" s="3">
        <v>42384</v>
      </c>
      <c r="B1896" s="3">
        <v>42397</v>
      </c>
      <c r="C1896" s="4" t="s">
        <v>15</v>
      </c>
      <c r="D1896" s="4">
        <v>7900</v>
      </c>
      <c r="E1896" s="4">
        <v>380.25</v>
      </c>
      <c r="F1896" s="4">
        <v>470.6</v>
      </c>
      <c r="G1896" s="4">
        <v>350</v>
      </c>
      <c r="H1896" s="4">
        <v>456.75</v>
      </c>
      <c r="I1896" s="4" t="s">
        <v>16</v>
      </c>
      <c r="J1896" s="4">
        <v>10.25</v>
      </c>
      <c r="K1896" s="4">
        <v>10.25</v>
      </c>
      <c r="L1896" s="4">
        <v>3.1</v>
      </c>
      <c r="M1896" s="4">
        <v>3.45</v>
      </c>
      <c r="N1896" s="4">
        <v>7437.8</v>
      </c>
      <c r="O1896" s="4">
        <v>233.6</v>
      </c>
      <c r="P1896">
        <f>VLOOKUP($A1896,Sheet2!$A:$E,2,0)</f>
        <v>7561.65</v>
      </c>
      <c r="Q1896">
        <f>VLOOKUP($A1896,Sheet2!$A:$E,3,0)</f>
        <v>7566.5</v>
      </c>
      <c r="R1896">
        <f>VLOOKUP($A1896,Sheet2!$A:$E,4,0)</f>
        <v>7427.3</v>
      </c>
      <c r="S1896">
        <f>VLOOKUP($A1896,Sheet2!$A:$E,5,0)</f>
        <v>7437.8</v>
      </c>
      <c r="T1896">
        <f t="shared" si="556"/>
        <v>350</v>
      </c>
      <c r="U1896">
        <f t="shared" si="557"/>
        <v>470.6</v>
      </c>
      <c r="V1896">
        <f t="shared" si="558"/>
        <v>3.1</v>
      </c>
      <c r="W1896">
        <f t="shared" si="559"/>
        <v>10.25</v>
      </c>
      <c r="X1896" s="5">
        <f t="shared" si="560"/>
        <v>390.5</v>
      </c>
      <c r="Y1896">
        <f t="shared" si="561"/>
        <v>473.70000000000005</v>
      </c>
      <c r="Z1896">
        <f t="shared" si="562"/>
        <v>360.25</v>
      </c>
      <c r="AA1896">
        <f t="shared" si="563"/>
        <v>460.2</v>
      </c>
      <c r="AB1896">
        <f>IF(Z1896/X1896&lt;'model parameter'!$B$2,'model parameter'!$B$2,IF(Y1896/X1896&gt;'model parameter'!$B$1,'model parameter'!$B$1,AA1896/X1896))</f>
        <v>1.1100000000000001</v>
      </c>
      <c r="AC1896">
        <f t="shared" si="573"/>
        <v>356090.61691596161</v>
      </c>
      <c r="AD1896">
        <f t="shared" si="571"/>
        <v>29.383586154696065</v>
      </c>
      <c r="AF1896">
        <f t="shared" si="570"/>
        <v>0.92253521126760563</v>
      </c>
      <c r="AG1896">
        <f t="shared" si="564"/>
        <v>1.2130601792573625</v>
      </c>
      <c r="AH1896" s="14">
        <f t="shared" si="565"/>
        <v>29354.294661651747</v>
      </c>
      <c r="AI1896">
        <f t="shared" si="566"/>
        <v>32438.259761329213</v>
      </c>
      <c r="AJ1896" s="14">
        <f t="shared" si="567"/>
        <v>3083.9650996774653</v>
      </c>
      <c r="AK1896" s="14">
        <f t="shared" si="572"/>
        <v>270245.82137372188</v>
      </c>
      <c r="AL1896">
        <f t="shared" si="568"/>
        <v>1.1050600988790351</v>
      </c>
      <c r="AM1896">
        <f t="shared" si="574"/>
        <v>0.22185330208899287</v>
      </c>
      <c r="AN1896" s="15">
        <f t="shared" si="569"/>
        <v>0</v>
      </c>
    </row>
    <row r="1897" spans="1:40" s="4" customFormat="1" x14ac:dyDescent="0.25">
      <c r="A1897" s="3">
        <v>42387</v>
      </c>
      <c r="B1897" s="3">
        <v>42397</v>
      </c>
      <c r="C1897" s="4" t="s">
        <v>15</v>
      </c>
      <c r="D1897" s="4">
        <v>7900</v>
      </c>
      <c r="E1897" s="4">
        <v>443.5</v>
      </c>
      <c r="F1897" s="4">
        <v>545.6</v>
      </c>
      <c r="G1897" s="4">
        <v>432.8</v>
      </c>
      <c r="H1897" s="4">
        <v>531.95000000000005</v>
      </c>
      <c r="I1897" s="4" t="s">
        <v>16</v>
      </c>
      <c r="J1897" s="4">
        <v>3</v>
      </c>
      <c r="K1897" s="4">
        <v>3.45</v>
      </c>
      <c r="L1897" s="4">
        <v>2.1</v>
      </c>
      <c r="M1897" s="4">
        <v>2.25</v>
      </c>
      <c r="N1897" s="4">
        <v>7351</v>
      </c>
      <c r="O1897" s="4">
        <v>233.6</v>
      </c>
      <c r="P1897">
        <f>VLOOKUP($A1897,Sheet2!$A:$E,2,0)</f>
        <v>7420.35</v>
      </c>
      <c r="Q1897">
        <f>VLOOKUP($A1897,Sheet2!$A:$E,3,0)</f>
        <v>7463.65</v>
      </c>
      <c r="R1897">
        <f>VLOOKUP($A1897,Sheet2!$A:$E,4,0)</f>
        <v>7336.4</v>
      </c>
      <c r="S1897">
        <f>VLOOKUP($A1897,Sheet2!$A:$E,5,0)</f>
        <v>7351</v>
      </c>
      <c r="T1897">
        <f t="shared" si="556"/>
        <v>439.80000000000018</v>
      </c>
      <c r="U1897">
        <f t="shared" si="557"/>
        <v>545.6</v>
      </c>
      <c r="V1897">
        <f t="shared" si="558"/>
        <v>2.1</v>
      </c>
      <c r="W1897">
        <f t="shared" si="559"/>
        <v>-3.5500000000001819</v>
      </c>
      <c r="X1897" s="5">
        <f t="shared" si="560"/>
        <v>446.5</v>
      </c>
      <c r="Y1897">
        <f t="shared" si="561"/>
        <v>547.70000000000005</v>
      </c>
      <c r="Z1897">
        <f t="shared" si="562"/>
        <v>429.24999999999983</v>
      </c>
      <c r="AA1897">
        <f t="shared" si="563"/>
        <v>534.20000000000005</v>
      </c>
      <c r="AB1897">
        <f>IF(Z1897/X1897&lt;'model parameter'!$B$2,'model parameter'!$B$2,IF(Y1897/X1897&gt;'model parameter'!$B$1,'model parameter'!$B$1,AA1897/X1897))</f>
        <v>1.1100000000000001</v>
      </c>
      <c r="AC1897">
        <f t="shared" si="573"/>
        <v>395260.58477671741</v>
      </c>
      <c r="AD1897">
        <f t="shared" si="571"/>
        <v>29.493586154696064</v>
      </c>
      <c r="AF1897">
        <f t="shared" si="570"/>
        <v>0.96136618141097385</v>
      </c>
      <c r="AG1897">
        <f t="shared" si="564"/>
        <v>1.2266517357222846</v>
      </c>
      <c r="AH1897" s="14">
        <f t="shared" si="565"/>
        <v>33557.104516167739</v>
      </c>
      <c r="AI1897">
        <f t="shared" si="566"/>
        <v>37096.865891343135</v>
      </c>
      <c r="AJ1897" s="14">
        <f t="shared" si="567"/>
        <v>3539.7613751753961</v>
      </c>
      <c r="AK1897" s="14">
        <f t="shared" si="572"/>
        <v>273785.58274889726</v>
      </c>
      <c r="AL1897">
        <f t="shared" si="568"/>
        <v>1.1054847081180663</v>
      </c>
      <c r="AM1897">
        <f t="shared" si="574"/>
        <v>0.24525543290487947</v>
      </c>
      <c r="AN1897" s="15">
        <f t="shared" si="569"/>
        <v>0</v>
      </c>
    </row>
    <row r="1898" spans="1:40" s="4" customFormat="1" x14ac:dyDescent="0.25">
      <c r="A1898" s="3">
        <v>42388</v>
      </c>
      <c r="B1898" s="3">
        <v>42397</v>
      </c>
      <c r="C1898" s="4" t="s">
        <v>15</v>
      </c>
      <c r="D1898" s="4">
        <v>7900</v>
      </c>
      <c r="E1898" s="4">
        <v>505.9</v>
      </c>
      <c r="F1898" s="4">
        <v>519</v>
      </c>
      <c r="G1898" s="4">
        <v>428.25</v>
      </c>
      <c r="H1898" s="4">
        <v>461.65</v>
      </c>
      <c r="I1898" s="4" t="s">
        <v>16</v>
      </c>
      <c r="J1898" s="4">
        <v>2.2999999999999998</v>
      </c>
      <c r="K1898" s="4">
        <v>2.35</v>
      </c>
      <c r="L1898" s="4">
        <v>1.35</v>
      </c>
      <c r="M1898" s="4">
        <v>1.5</v>
      </c>
      <c r="N1898" s="4">
        <v>7435.1</v>
      </c>
      <c r="O1898" s="4">
        <v>233.6</v>
      </c>
      <c r="P1898">
        <f>VLOOKUP($A1898,Sheet2!$A:$E,2,0)</f>
        <v>7381.8</v>
      </c>
      <c r="Q1898">
        <f>VLOOKUP($A1898,Sheet2!$A:$E,3,0)</f>
        <v>7462.75</v>
      </c>
      <c r="R1898">
        <f>VLOOKUP($A1898,Sheet2!$A:$E,4,0)</f>
        <v>7364.15</v>
      </c>
      <c r="S1898">
        <f>VLOOKUP($A1898,Sheet2!$A:$E,5,0)</f>
        <v>7435.1</v>
      </c>
      <c r="T1898">
        <f t="shared" si="556"/>
        <v>439.60000000000036</v>
      </c>
      <c r="U1898">
        <f t="shared" si="557"/>
        <v>519</v>
      </c>
      <c r="V1898">
        <f t="shared" si="558"/>
        <v>1.35</v>
      </c>
      <c r="W1898">
        <f t="shared" si="559"/>
        <v>-9</v>
      </c>
      <c r="X1898" s="5">
        <f t="shared" si="560"/>
        <v>508.2</v>
      </c>
      <c r="Y1898">
        <f t="shared" si="561"/>
        <v>520.35</v>
      </c>
      <c r="Z1898">
        <f t="shared" si="562"/>
        <v>419.25</v>
      </c>
      <c r="AA1898">
        <f t="shared" si="563"/>
        <v>463.15</v>
      </c>
      <c r="AB1898">
        <f>IF(Z1898/X1898&lt;'model parameter'!$B$2,'model parameter'!$B$2,IF(Y1898/X1898&gt;'model parameter'!$B$1,'model parameter'!$B$1,AA1898/X1898))</f>
        <v>0.91135379771743408</v>
      </c>
      <c r="AC1898">
        <f t="shared" si="573"/>
        <v>360222.2350242752</v>
      </c>
      <c r="AD1898">
        <f t="shared" si="571"/>
        <v>29.4049399524135</v>
      </c>
      <c r="AF1898">
        <f t="shared" si="570"/>
        <v>0.82497048406139317</v>
      </c>
      <c r="AG1898">
        <f t="shared" si="564"/>
        <v>1.0239079102715467</v>
      </c>
      <c r="AH1898" s="14">
        <f t="shared" si="565"/>
        <v>38187.700373732696</v>
      </c>
      <c r="AI1898">
        <f t="shared" si="566"/>
        <v>34663.763445865297</v>
      </c>
      <c r="AJ1898" s="14">
        <f t="shared" si="567"/>
        <v>-3523.9369278673985</v>
      </c>
      <c r="AK1898" s="14">
        <f t="shared" si="572"/>
        <v>270261.64582102984</v>
      </c>
      <c r="AL1898">
        <f t="shared" si="568"/>
        <v>0.9077206301144195</v>
      </c>
      <c r="AM1898">
        <f t="shared" si="574"/>
        <v>0.22262341609540193</v>
      </c>
      <c r="AN1898" s="15">
        <f t="shared" si="569"/>
        <v>0</v>
      </c>
    </row>
    <row r="1899" spans="1:40" s="4" customFormat="1" x14ac:dyDescent="0.25">
      <c r="A1899" s="3">
        <v>42389</v>
      </c>
      <c r="B1899" s="3">
        <v>42397</v>
      </c>
      <c r="C1899" s="4" t="s">
        <v>15</v>
      </c>
      <c r="D1899" s="4">
        <v>7900</v>
      </c>
      <c r="E1899" s="4">
        <v>550</v>
      </c>
      <c r="F1899" s="4">
        <v>666.25</v>
      </c>
      <c r="G1899" s="4">
        <v>540</v>
      </c>
      <c r="H1899" s="4">
        <v>593.45000000000005</v>
      </c>
      <c r="I1899" s="4" t="s">
        <v>16</v>
      </c>
      <c r="J1899" s="4">
        <v>1.45</v>
      </c>
      <c r="K1899" s="4">
        <v>1.65</v>
      </c>
      <c r="L1899" s="4">
        <v>1.05</v>
      </c>
      <c r="M1899" s="4">
        <v>1.55</v>
      </c>
      <c r="N1899" s="4">
        <v>7309.3</v>
      </c>
      <c r="O1899" s="4">
        <v>233.6</v>
      </c>
      <c r="P1899">
        <f>VLOOKUP($A1899,Sheet2!$A:$E,2,0)</f>
        <v>7357</v>
      </c>
      <c r="Q1899">
        <f>VLOOKUP($A1899,Sheet2!$A:$E,3,0)</f>
        <v>7470.9</v>
      </c>
      <c r="R1899">
        <f>VLOOKUP($A1899,Sheet2!$A:$E,4,0)</f>
        <v>7241.5</v>
      </c>
      <c r="S1899">
        <f>VLOOKUP($A1899,Sheet2!$A:$E,5,0)</f>
        <v>7309.3</v>
      </c>
      <c r="T1899">
        <f t="shared" si="556"/>
        <v>540</v>
      </c>
      <c r="U1899">
        <f t="shared" si="557"/>
        <v>659.55000000000018</v>
      </c>
      <c r="V1899">
        <f t="shared" si="558"/>
        <v>7.75</v>
      </c>
      <c r="W1899">
        <f t="shared" si="559"/>
        <v>1.65</v>
      </c>
      <c r="X1899" s="5">
        <f t="shared" si="560"/>
        <v>551.45000000000005</v>
      </c>
      <c r="Y1899">
        <f t="shared" si="561"/>
        <v>674</v>
      </c>
      <c r="Z1899">
        <f t="shared" si="562"/>
        <v>541.65</v>
      </c>
      <c r="AA1899">
        <f t="shared" si="563"/>
        <v>595</v>
      </c>
      <c r="AB1899">
        <f>IF(Z1899/X1899&lt;'model parameter'!$B$2,'model parameter'!$B$2,IF(Y1899/X1899&gt;'model parameter'!$B$1,'model parameter'!$B$1,AA1899/X1899))</f>
        <v>1.1100000000000001</v>
      </c>
      <c r="AC1899">
        <f t="shared" si="573"/>
        <v>399846.68087694549</v>
      </c>
      <c r="AD1899">
        <f t="shared" si="571"/>
        <v>29.514939952413499</v>
      </c>
      <c r="AF1899">
        <f t="shared" si="570"/>
        <v>0.98222866987034174</v>
      </c>
      <c r="AG1899">
        <f t="shared" si="564"/>
        <v>1.2222322966724091</v>
      </c>
      <c r="AH1899" s="14">
        <f t="shared" si="565"/>
        <v>41433.620484586572</v>
      </c>
      <c r="AI1899">
        <f t="shared" si="566"/>
        <v>45827.592915360299</v>
      </c>
      <c r="AJ1899" s="14">
        <f t="shared" si="567"/>
        <v>4393.972430773727</v>
      </c>
      <c r="AK1899" s="14">
        <f t="shared" si="572"/>
        <v>274655.61825180356</v>
      </c>
      <c r="AL1899">
        <f t="shared" si="568"/>
        <v>1.106048478973936</v>
      </c>
      <c r="AM1899">
        <f t="shared" si="574"/>
        <v>0.24623229075630096</v>
      </c>
      <c r="AN1899" s="15">
        <f t="shared" si="569"/>
        <v>0</v>
      </c>
    </row>
    <row r="1900" spans="1:40" s="4" customFormat="1" x14ac:dyDescent="0.25">
      <c r="A1900" s="3">
        <v>42390</v>
      </c>
      <c r="B1900" s="3">
        <v>42397</v>
      </c>
      <c r="C1900" s="4" t="s">
        <v>15</v>
      </c>
      <c r="D1900" s="4">
        <v>7900</v>
      </c>
      <c r="E1900" s="4">
        <v>528.45000000000005</v>
      </c>
      <c r="F1900" s="4">
        <v>646</v>
      </c>
      <c r="G1900" s="4">
        <v>499.65</v>
      </c>
      <c r="H1900" s="4">
        <v>607.29999999999995</v>
      </c>
      <c r="I1900" s="4" t="s">
        <v>16</v>
      </c>
      <c r="J1900" s="4">
        <v>1.3</v>
      </c>
      <c r="K1900" s="4">
        <v>1.8</v>
      </c>
      <c r="L1900" s="4">
        <v>1.2</v>
      </c>
      <c r="M1900" s="4">
        <v>1.35</v>
      </c>
      <c r="N1900" s="4">
        <v>7276.8</v>
      </c>
      <c r="O1900" s="4">
        <v>233.6</v>
      </c>
      <c r="P1900">
        <f>VLOOKUP($A1900,Sheet2!$A:$E,2,0)</f>
        <v>7376.65</v>
      </c>
      <c r="Q1900">
        <f>VLOOKUP($A1900,Sheet2!$A:$E,3,0)</f>
        <v>7398.7</v>
      </c>
      <c r="R1900">
        <f>VLOOKUP($A1900,Sheet2!$A:$E,4,0)</f>
        <v>7250</v>
      </c>
      <c r="S1900">
        <f>VLOOKUP($A1900,Sheet2!$A:$E,5,0)</f>
        <v>7276.8</v>
      </c>
      <c r="T1900">
        <f t="shared" si="556"/>
        <v>503.10000000000036</v>
      </c>
      <c r="U1900">
        <f t="shared" si="557"/>
        <v>646</v>
      </c>
      <c r="V1900">
        <f t="shared" si="558"/>
        <v>1.2</v>
      </c>
      <c r="W1900">
        <f t="shared" si="559"/>
        <v>-1.6500000000005457</v>
      </c>
      <c r="X1900" s="5">
        <f t="shared" si="560"/>
        <v>529.75</v>
      </c>
      <c r="Y1900">
        <f t="shared" si="561"/>
        <v>647.20000000000005</v>
      </c>
      <c r="Z1900">
        <f t="shared" si="562"/>
        <v>497.99999999999943</v>
      </c>
      <c r="AA1900">
        <f t="shared" si="563"/>
        <v>608.65</v>
      </c>
      <c r="AB1900">
        <f>IF(Z1900/X1900&lt;'model parameter'!$B$2,'model parameter'!$B$2,IF(Y1900/X1900&gt;'model parameter'!$B$1,'model parameter'!$B$1,AA1900/X1900))</f>
        <v>1.1100000000000001</v>
      </c>
      <c r="AC1900">
        <f t="shared" si="573"/>
        <v>443829.81577340956</v>
      </c>
      <c r="AD1900">
        <f t="shared" si="571"/>
        <v>29.624939952413499</v>
      </c>
      <c r="AF1900">
        <f t="shared" si="570"/>
        <v>0.94006606890042366</v>
      </c>
      <c r="AG1900">
        <f t="shared" si="564"/>
        <v>1.2217083529966966</v>
      </c>
      <c r="AH1900" s="14">
        <f t="shared" si="565"/>
        <v>39805.031665961615</v>
      </c>
      <c r="AI1900">
        <f t="shared" si="566"/>
        <v>44022.383039979897</v>
      </c>
      <c r="AJ1900" s="14">
        <f t="shared" si="567"/>
        <v>4217.3513740182825</v>
      </c>
      <c r="AK1900" s="14">
        <f t="shared" si="572"/>
        <v>278872.96962582186</v>
      </c>
      <c r="AL1900">
        <f t="shared" si="568"/>
        <v>1.1059502077377985</v>
      </c>
      <c r="AM1900">
        <f t="shared" si="574"/>
        <v>0.27232065311368503</v>
      </c>
      <c r="AN1900" s="15">
        <f t="shared" si="569"/>
        <v>0</v>
      </c>
    </row>
    <row r="1901" spans="1:40" s="4" customFormat="1" x14ac:dyDescent="0.25">
      <c r="A1901" s="3">
        <v>42391</v>
      </c>
      <c r="B1901" s="3">
        <v>42397</v>
      </c>
      <c r="C1901" s="4" t="s">
        <v>15</v>
      </c>
      <c r="D1901" s="4">
        <v>7900</v>
      </c>
      <c r="E1901" s="4">
        <v>550.15</v>
      </c>
      <c r="F1901" s="4">
        <v>564.35</v>
      </c>
      <c r="G1901" s="4">
        <v>461.55</v>
      </c>
      <c r="H1901" s="4">
        <v>468.7</v>
      </c>
      <c r="I1901" s="4" t="s">
        <v>16</v>
      </c>
      <c r="J1901" s="4">
        <v>1.35</v>
      </c>
      <c r="K1901" s="4">
        <v>1.35</v>
      </c>
      <c r="L1901" s="4">
        <v>0.8</v>
      </c>
      <c r="M1901" s="4">
        <v>0.95</v>
      </c>
      <c r="N1901" s="4">
        <v>7422.45</v>
      </c>
      <c r="O1901" s="4">
        <v>233.6</v>
      </c>
      <c r="P1901">
        <f>VLOOKUP($A1901,Sheet2!$A:$E,2,0)</f>
        <v>7355.7</v>
      </c>
      <c r="Q1901">
        <f>VLOOKUP($A1901,Sheet2!$A:$E,3,0)</f>
        <v>7433.4</v>
      </c>
      <c r="R1901">
        <f>VLOOKUP($A1901,Sheet2!$A:$E,4,0)</f>
        <v>7327.6</v>
      </c>
      <c r="S1901">
        <f>VLOOKUP($A1901,Sheet2!$A:$E,5,0)</f>
        <v>7422.45</v>
      </c>
      <c r="T1901">
        <f t="shared" si="556"/>
        <v>467.95000000000073</v>
      </c>
      <c r="U1901">
        <f t="shared" si="557"/>
        <v>564.35</v>
      </c>
      <c r="V1901">
        <f t="shared" si="558"/>
        <v>0.8</v>
      </c>
      <c r="W1901">
        <f t="shared" si="559"/>
        <v>-5.0500000000001819</v>
      </c>
      <c r="X1901" s="5">
        <f t="shared" si="560"/>
        <v>551.5</v>
      </c>
      <c r="Y1901">
        <f t="shared" si="561"/>
        <v>565.15</v>
      </c>
      <c r="Z1901">
        <f t="shared" si="562"/>
        <v>456.49999999999983</v>
      </c>
      <c r="AA1901">
        <f t="shared" si="563"/>
        <v>469.65</v>
      </c>
      <c r="AB1901">
        <f>IF(Z1901/X1901&lt;'model parameter'!$B$2,'model parameter'!$B$2,IF(Y1901/X1901&gt;'model parameter'!$B$1,'model parameter'!$B$1,AA1901/X1901))</f>
        <v>0.85158658204895732</v>
      </c>
      <c r="AC1901">
        <f t="shared" si="573"/>
        <v>377959.51582589623</v>
      </c>
      <c r="AD1901">
        <f t="shared" si="571"/>
        <v>29.476526534462455</v>
      </c>
      <c r="AF1901">
        <f t="shared" si="570"/>
        <v>0.82774252039891172</v>
      </c>
      <c r="AG1901">
        <f t="shared" si="564"/>
        <v>1.0247506799637351</v>
      </c>
      <c r="AH1901" s="14">
        <f t="shared" si="565"/>
        <v>41437.372993385245</v>
      </c>
      <c r="AI1901">
        <f t="shared" si="566"/>
        <v>35150.908552768306</v>
      </c>
      <c r="AJ1901" s="14">
        <f t="shared" si="567"/>
        <v>-6286.4644406169391</v>
      </c>
      <c r="AK1901" s="14">
        <f t="shared" si="572"/>
        <v>272586.50518520491</v>
      </c>
      <c r="AL1901">
        <f t="shared" si="568"/>
        <v>0.84828998591149918</v>
      </c>
      <c r="AM1901">
        <f t="shared" si="574"/>
        <v>0.23100688299321812</v>
      </c>
      <c r="AN1901" s="15">
        <f t="shared" si="569"/>
        <v>0</v>
      </c>
    </row>
    <row r="1902" spans="1:40" s="4" customFormat="1" x14ac:dyDescent="0.25">
      <c r="A1902" s="3">
        <v>42394</v>
      </c>
      <c r="B1902" s="3">
        <v>42397</v>
      </c>
      <c r="C1902" s="4" t="s">
        <v>15</v>
      </c>
      <c r="D1902" s="4">
        <v>7900</v>
      </c>
      <c r="E1902" s="4">
        <v>451.75</v>
      </c>
      <c r="F1902" s="4">
        <v>484.7</v>
      </c>
      <c r="G1902" s="4">
        <v>419.45</v>
      </c>
      <c r="H1902" s="4">
        <v>461.8</v>
      </c>
      <c r="I1902" s="4" t="s">
        <v>16</v>
      </c>
      <c r="J1902" s="4">
        <v>0.6</v>
      </c>
      <c r="K1902" s="4">
        <v>0.8</v>
      </c>
      <c r="L1902" s="4">
        <v>0.4</v>
      </c>
      <c r="M1902" s="4">
        <v>0.5</v>
      </c>
      <c r="N1902" s="4">
        <v>7436.15</v>
      </c>
      <c r="O1902" s="4">
        <v>233.6</v>
      </c>
      <c r="P1902">
        <f>VLOOKUP($A1902,Sheet2!$A:$E,2,0)</f>
        <v>7468.75</v>
      </c>
      <c r="Q1902">
        <f>VLOOKUP($A1902,Sheet2!$A:$E,3,0)</f>
        <v>7487.15</v>
      </c>
      <c r="R1902">
        <f>VLOOKUP($A1902,Sheet2!$A:$E,4,0)</f>
        <v>7421.2</v>
      </c>
      <c r="S1902">
        <f>VLOOKUP($A1902,Sheet2!$A:$E,5,0)</f>
        <v>7436.15</v>
      </c>
      <c r="T1902">
        <f t="shared" si="556"/>
        <v>419.45</v>
      </c>
      <c r="U1902">
        <f t="shared" si="557"/>
        <v>479.19999999999982</v>
      </c>
      <c r="V1902">
        <f t="shared" si="558"/>
        <v>5.8999999999996362</v>
      </c>
      <c r="W1902">
        <f t="shared" si="559"/>
        <v>0.8</v>
      </c>
      <c r="X1902" s="5">
        <f t="shared" si="560"/>
        <v>452.35</v>
      </c>
      <c r="Y1902">
        <f t="shared" si="561"/>
        <v>490.59999999999962</v>
      </c>
      <c r="Z1902">
        <f t="shared" si="562"/>
        <v>420.25</v>
      </c>
      <c r="AA1902">
        <f t="shared" si="563"/>
        <v>462.3</v>
      </c>
      <c r="AB1902">
        <f>IF(Z1902/X1902&lt;'model parameter'!$B$2,'model parameter'!$B$2,IF(Y1902/X1902&gt;'model parameter'!$B$1,'model parameter'!$B$1,AA1902/X1902))</f>
        <v>1.0219962418481263</v>
      </c>
      <c r="AC1902">
        <f t="shared" si="573"/>
        <v>386273.20474480337</v>
      </c>
      <c r="AD1902">
        <f t="shared" si="571"/>
        <v>29.49852277631058</v>
      </c>
      <c r="AF1902">
        <f t="shared" si="570"/>
        <v>0.92903724991709957</v>
      </c>
      <c r="AG1902">
        <f t="shared" si="564"/>
        <v>1.084558417154857</v>
      </c>
      <c r="AH1902" s="14">
        <f t="shared" si="565"/>
        <v>33996.148045612717</v>
      </c>
      <c r="AI1902">
        <f t="shared" si="566"/>
        <v>34600.059854962601</v>
      </c>
      <c r="AJ1902" s="14">
        <f t="shared" si="567"/>
        <v>603.9118093498837</v>
      </c>
      <c r="AK1902" s="14">
        <f t="shared" si="572"/>
        <v>273190.41699455481</v>
      </c>
      <c r="AL1902">
        <f t="shared" si="568"/>
        <v>1.0177641245866917</v>
      </c>
      <c r="AM1902">
        <f t="shared" si="574"/>
        <v>0.23511051804309296</v>
      </c>
      <c r="AN1902" s="15">
        <f t="shared" si="569"/>
        <v>0</v>
      </c>
    </row>
    <row r="1903" spans="1:40" s="4" customFormat="1" x14ac:dyDescent="0.25">
      <c r="A1903" s="3">
        <v>42396</v>
      </c>
      <c r="B1903" s="3">
        <v>42397</v>
      </c>
      <c r="C1903" s="4" t="s">
        <v>15</v>
      </c>
      <c r="D1903" s="4">
        <v>7900</v>
      </c>
      <c r="E1903" s="4">
        <v>470.85</v>
      </c>
      <c r="F1903" s="4">
        <v>482.5</v>
      </c>
      <c r="G1903" s="4">
        <v>425</v>
      </c>
      <c r="H1903" s="4">
        <v>463.5</v>
      </c>
      <c r="I1903" s="4" t="s">
        <v>16</v>
      </c>
      <c r="J1903" s="4">
        <v>0.25</v>
      </c>
      <c r="K1903" s="4">
        <v>0.45</v>
      </c>
      <c r="L1903" s="4">
        <v>0.1</v>
      </c>
      <c r="M1903" s="4">
        <v>0.2</v>
      </c>
      <c r="N1903" s="4">
        <v>7437.75</v>
      </c>
      <c r="O1903" s="4">
        <v>233.6</v>
      </c>
      <c r="P1903">
        <f>VLOOKUP($A1903,Sheet2!$A:$E,2,0)</f>
        <v>7469.6</v>
      </c>
      <c r="Q1903">
        <f>VLOOKUP($A1903,Sheet2!$A:$E,3,0)</f>
        <v>7477.9</v>
      </c>
      <c r="R1903">
        <f>VLOOKUP($A1903,Sheet2!$A:$E,4,0)</f>
        <v>7419.7</v>
      </c>
      <c r="S1903">
        <f>VLOOKUP($A1903,Sheet2!$A:$E,5,0)</f>
        <v>7437.75</v>
      </c>
      <c r="T1903">
        <f t="shared" si="556"/>
        <v>425</v>
      </c>
      <c r="U1903">
        <f t="shared" si="557"/>
        <v>480.40000000000055</v>
      </c>
      <c r="V1903">
        <f t="shared" si="558"/>
        <v>2.1999999999998181</v>
      </c>
      <c r="W1903">
        <f t="shared" si="559"/>
        <v>0.45</v>
      </c>
      <c r="X1903" s="5">
        <f t="shared" si="560"/>
        <v>471.1</v>
      </c>
      <c r="Y1903">
        <f t="shared" si="561"/>
        <v>484.69999999999982</v>
      </c>
      <c r="Z1903">
        <f t="shared" si="562"/>
        <v>425.45</v>
      </c>
      <c r="AA1903">
        <f t="shared" si="563"/>
        <v>463.7</v>
      </c>
      <c r="AB1903">
        <f>IF(Z1903/X1903&lt;'model parameter'!$B$2,'model parameter'!$B$2,IF(Y1903/X1903&gt;'model parameter'!$B$1,'model parameter'!$B$1,AA1903/X1903))</f>
        <v>0.98429208236043297</v>
      </c>
      <c r="AC1903">
        <f t="shared" si="573"/>
        <v>380205.65705830039</v>
      </c>
      <c r="AD1903">
        <f t="shared" si="571"/>
        <v>29.482814858671013</v>
      </c>
      <c r="AF1903">
        <f t="shared" si="570"/>
        <v>0.90309912969645501</v>
      </c>
      <c r="AG1903">
        <f t="shared" si="564"/>
        <v>1.028868605391636</v>
      </c>
      <c r="AH1903" s="14">
        <f t="shared" si="565"/>
        <v>35403.338845115846</v>
      </c>
      <c r="AI1903">
        <f t="shared" si="566"/>
        <v>34704.983416449402</v>
      </c>
      <c r="AJ1903" s="14">
        <f t="shared" si="567"/>
        <v>-698.35542866644391</v>
      </c>
      <c r="AK1903" s="14">
        <f t="shared" si="572"/>
        <v>272492.06156588835</v>
      </c>
      <c r="AL1903">
        <f t="shared" si="568"/>
        <v>0.98027430599917031</v>
      </c>
      <c r="AM1903">
        <f t="shared" si="574"/>
        <v>0.23047279990779837</v>
      </c>
      <c r="AN1903" s="15">
        <f t="shared" si="569"/>
        <v>0</v>
      </c>
    </row>
    <row r="1904" spans="1:40" s="4" customFormat="1" x14ac:dyDescent="0.25">
      <c r="A1904" s="3">
        <v>42397</v>
      </c>
      <c r="B1904" s="3">
        <v>42397</v>
      </c>
      <c r="C1904" s="4" t="s">
        <v>15</v>
      </c>
      <c r="D1904" s="4">
        <v>7900</v>
      </c>
      <c r="E1904" s="4">
        <v>465</v>
      </c>
      <c r="F1904" s="4">
        <v>477.2</v>
      </c>
      <c r="G1904" s="4">
        <v>434</v>
      </c>
      <c r="H1904" s="4">
        <v>469.9</v>
      </c>
      <c r="I1904" s="4" t="s">
        <v>16</v>
      </c>
      <c r="J1904" s="4">
        <v>0.1</v>
      </c>
      <c r="K1904" s="4">
        <v>0.1</v>
      </c>
      <c r="L1904" s="4">
        <v>0.05</v>
      </c>
      <c r="M1904" s="4">
        <v>0.05</v>
      </c>
      <c r="N1904" s="4">
        <v>7424.65</v>
      </c>
      <c r="O1904" s="4">
        <v>233.6</v>
      </c>
      <c r="P1904">
        <f>VLOOKUP($A1904,Sheet2!$A:$E,2,0)</f>
        <v>7426.5</v>
      </c>
      <c r="Q1904">
        <f>VLOOKUP($A1904,Sheet2!$A:$E,3,0)</f>
        <v>7468.85</v>
      </c>
      <c r="R1904">
        <f>VLOOKUP($A1904,Sheet2!$A:$E,4,0)</f>
        <v>7409.6</v>
      </c>
      <c r="S1904">
        <f>VLOOKUP($A1904,Sheet2!$A:$E,5,0)</f>
        <v>7424.65</v>
      </c>
      <c r="T1904">
        <f t="shared" si="556"/>
        <v>434</v>
      </c>
      <c r="U1904">
        <f t="shared" si="557"/>
        <v>477.2</v>
      </c>
      <c r="V1904">
        <f t="shared" si="558"/>
        <v>0.05</v>
      </c>
      <c r="W1904">
        <f t="shared" si="559"/>
        <v>0.1</v>
      </c>
      <c r="X1904" s="5">
        <f t="shared" si="560"/>
        <v>465.1</v>
      </c>
      <c r="Y1904">
        <f t="shared" si="561"/>
        <v>477.25</v>
      </c>
      <c r="Z1904">
        <f t="shared" si="562"/>
        <v>434.1</v>
      </c>
      <c r="AA1904">
        <f t="shared" si="563"/>
        <v>469.95</v>
      </c>
      <c r="AB1904">
        <f>IF(Z1904/X1904&lt;'model parameter'!$B$2,'model parameter'!$B$2,IF(Y1904/X1904&gt;'model parameter'!$B$1,'model parameter'!$B$1,AA1904/X1904))</f>
        <v>1.010427864975274</v>
      </c>
      <c r="AC1904">
        <f t="shared" si="573"/>
        <v>384170.39031293971</v>
      </c>
      <c r="AD1904">
        <f t="shared" si="571"/>
        <v>29.493242723646286</v>
      </c>
      <c r="AF1904">
        <f t="shared" si="570"/>
        <v>0.93334766716835094</v>
      </c>
      <c r="AG1904">
        <f t="shared" si="564"/>
        <v>1.026123414319501</v>
      </c>
      <c r="AH1904" s="14">
        <f t="shared" si="565"/>
        <v>34953.037789274844</v>
      </c>
      <c r="AI1904">
        <f t="shared" si="566"/>
        <v>35173.392173086904</v>
      </c>
      <c r="AJ1904" s="14">
        <f t="shared" si="567"/>
        <v>220.35438381206041</v>
      </c>
      <c r="AK1904" s="14">
        <f t="shared" si="572"/>
        <v>272712.4159497004</v>
      </c>
      <c r="AL1904">
        <f t="shared" si="568"/>
        <v>1.0063042985030524</v>
      </c>
      <c r="AM1904">
        <f t="shared" si="574"/>
        <v>0.23192576923525138</v>
      </c>
      <c r="AN1904" s="15">
        <f t="shared" si="569"/>
        <v>0</v>
      </c>
    </row>
    <row r="1905" spans="1:40" x14ac:dyDescent="0.25">
      <c r="A1905" s="2">
        <v>42398</v>
      </c>
      <c r="B1905" s="2">
        <v>42425</v>
      </c>
      <c r="C1905" t="s">
        <v>15</v>
      </c>
      <c r="D1905">
        <v>7400</v>
      </c>
      <c r="E1905">
        <v>118</v>
      </c>
      <c r="F1905">
        <v>122</v>
      </c>
      <c r="G1905">
        <v>66.95</v>
      </c>
      <c r="H1905">
        <v>70.650000000000006</v>
      </c>
      <c r="I1905" t="s">
        <v>16</v>
      </c>
      <c r="J1905">
        <v>142</v>
      </c>
      <c r="K1905">
        <v>240.25</v>
      </c>
      <c r="L1905">
        <v>142</v>
      </c>
      <c r="M1905">
        <v>232.8</v>
      </c>
      <c r="N1905">
        <v>7563.55</v>
      </c>
      <c r="O1905">
        <v>260</v>
      </c>
      <c r="P1905">
        <f>VLOOKUP($A1905,Sheet2!$A:$E,2,0)</f>
        <v>7413.35</v>
      </c>
      <c r="Q1905">
        <f>VLOOKUP($A1905,Sheet2!$A:$E,3,0)</f>
        <v>7575.65</v>
      </c>
      <c r="R1905">
        <f>VLOOKUP($A1905,Sheet2!$A:$E,4,0)</f>
        <v>7402.8</v>
      </c>
      <c r="S1905">
        <f>VLOOKUP($A1905,Sheet2!$A:$E,5,0)</f>
        <v>7563.55</v>
      </c>
      <c r="T1905">
        <f t="shared" si="556"/>
        <v>66.95</v>
      </c>
      <c r="U1905">
        <f t="shared" si="557"/>
        <v>122</v>
      </c>
      <c r="V1905">
        <f t="shared" si="558"/>
        <v>142</v>
      </c>
      <c r="W1905">
        <f t="shared" si="559"/>
        <v>240.25</v>
      </c>
      <c r="X1905" s="5">
        <f t="shared" si="560"/>
        <v>260</v>
      </c>
      <c r="Y1905">
        <f t="shared" si="561"/>
        <v>307.2</v>
      </c>
      <c r="Z1905">
        <f t="shared" si="562"/>
        <v>260</v>
      </c>
      <c r="AA1905">
        <f t="shared" si="563"/>
        <v>303.45000000000005</v>
      </c>
      <c r="AB1905">
        <f>IF(Z1905/X1905&lt;'model parameter'!$B$2,'model parameter'!$B$2,IF(Y1905/X1905&gt;'model parameter'!$B$1,'model parameter'!$B$1,AA1905/X1905))</f>
        <v>1.1100000000000001</v>
      </c>
      <c r="AC1905">
        <f t="shared" si="573"/>
        <v>426429.13324736309</v>
      </c>
      <c r="AD1905">
        <f t="shared" si="571"/>
        <v>29.603242723646286</v>
      </c>
      <c r="AF1905">
        <f t="shared" si="570"/>
        <v>1</v>
      </c>
      <c r="AG1905">
        <f t="shared" si="564"/>
        <v>1.1815384615384614</v>
      </c>
      <c r="AH1905" s="14">
        <f t="shared" si="565"/>
        <v>19560.24669711</v>
      </c>
      <c r="AI1905">
        <f t="shared" si="566"/>
        <v>21582.043690493199</v>
      </c>
      <c r="AJ1905" s="14">
        <f t="shared" si="567"/>
        <v>2021.7969933831992</v>
      </c>
      <c r="AK1905" s="14">
        <f t="shared" si="572"/>
        <v>274734.21294308361</v>
      </c>
      <c r="AL1905">
        <f t="shared" si="568"/>
        <v>1.1033625508251854</v>
      </c>
      <c r="AM1905">
        <f t="shared" si="574"/>
        <v>0.25589820834550026</v>
      </c>
      <c r="AN1905" s="15">
        <f t="shared" si="569"/>
        <v>0</v>
      </c>
    </row>
    <row r="1906" spans="1:40" x14ac:dyDescent="0.25">
      <c r="A1906" s="2">
        <v>42401</v>
      </c>
      <c r="B1906" s="2">
        <v>42425</v>
      </c>
      <c r="C1906" t="s">
        <v>15</v>
      </c>
      <c r="D1906">
        <v>7400</v>
      </c>
      <c r="E1906">
        <v>62</v>
      </c>
      <c r="F1906">
        <v>72.5</v>
      </c>
      <c r="G1906">
        <v>57</v>
      </c>
      <c r="H1906">
        <v>68.900000000000006</v>
      </c>
      <c r="I1906" t="s">
        <v>16</v>
      </c>
      <c r="J1906">
        <v>240</v>
      </c>
      <c r="K1906">
        <v>257.95</v>
      </c>
      <c r="L1906">
        <v>218.1</v>
      </c>
      <c r="M1906">
        <v>228.8</v>
      </c>
      <c r="N1906">
        <v>7555.95</v>
      </c>
      <c r="O1906">
        <v>260</v>
      </c>
      <c r="P1906">
        <f>VLOOKUP($A1906,Sheet2!$A:$E,2,0)</f>
        <v>7589.5</v>
      </c>
      <c r="Q1906">
        <f>VLOOKUP($A1906,Sheet2!$A:$E,3,0)</f>
        <v>7600.45</v>
      </c>
      <c r="R1906">
        <f>VLOOKUP($A1906,Sheet2!$A:$E,4,0)</f>
        <v>7541.25</v>
      </c>
      <c r="S1906">
        <f>VLOOKUP($A1906,Sheet2!$A:$E,5,0)</f>
        <v>7555.95</v>
      </c>
      <c r="T1906">
        <f t="shared" si="556"/>
        <v>57.5</v>
      </c>
      <c r="U1906">
        <f t="shared" si="557"/>
        <v>72.5</v>
      </c>
      <c r="V1906">
        <f t="shared" si="558"/>
        <v>218.1</v>
      </c>
      <c r="W1906">
        <f t="shared" si="559"/>
        <v>257.44999999999982</v>
      </c>
      <c r="X1906" s="5">
        <f t="shared" si="560"/>
        <v>302</v>
      </c>
      <c r="Y1906">
        <f t="shared" si="561"/>
        <v>315.45</v>
      </c>
      <c r="Z1906">
        <f t="shared" si="562"/>
        <v>290.60000000000002</v>
      </c>
      <c r="AA1906">
        <f t="shared" si="563"/>
        <v>297.70000000000005</v>
      </c>
      <c r="AB1906">
        <f>IF(Z1906/X1906&lt;'model parameter'!$B$2,'model parameter'!$B$2,IF(Y1906/X1906&gt;'model parameter'!$B$1,'model parameter'!$B$1,AA1906/X1906))</f>
        <v>0.98576158940397363</v>
      </c>
      <c r="AC1906">
        <f t="shared" si="573"/>
        <v>420357.46015807951</v>
      </c>
      <c r="AD1906">
        <f t="shared" si="571"/>
        <v>29.58900431305026</v>
      </c>
      <c r="AF1906">
        <f t="shared" si="570"/>
        <v>0.96225165562913917</v>
      </c>
      <c r="AG1906">
        <f t="shared" si="564"/>
        <v>1.0445364238410595</v>
      </c>
      <c r="AH1906" s="14">
        <f t="shared" si="565"/>
        <v>22712.354087996999</v>
      </c>
      <c r="AI1906">
        <f t="shared" si="566"/>
        <v>22264.046840157403</v>
      </c>
      <c r="AJ1906" s="14">
        <f t="shared" si="567"/>
        <v>-448.30724783959522</v>
      </c>
      <c r="AK1906" s="14">
        <f t="shared" si="572"/>
        <v>274285.90569524403</v>
      </c>
      <c r="AL1906">
        <f t="shared" si="568"/>
        <v>0.98026152436235059</v>
      </c>
      <c r="AM1906">
        <f t="shared" si="574"/>
        <v>0.25084716779435445</v>
      </c>
      <c r="AN1906" s="15">
        <f t="shared" si="569"/>
        <v>0</v>
      </c>
    </row>
    <row r="1907" spans="1:40" x14ac:dyDescent="0.25">
      <c r="A1907" s="2">
        <v>42402</v>
      </c>
      <c r="B1907" s="2">
        <v>42425</v>
      </c>
      <c r="C1907" t="s">
        <v>15</v>
      </c>
      <c r="D1907">
        <v>7400</v>
      </c>
      <c r="E1907">
        <v>80</v>
      </c>
      <c r="F1907">
        <v>102.75</v>
      </c>
      <c r="G1907">
        <v>52.05</v>
      </c>
      <c r="H1907">
        <v>92.3</v>
      </c>
      <c r="I1907" t="s">
        <v>16</v>
      </c>
      <c r="J1907">
        <v>223.05</v>
      </c>
      <c r="K1907">
        <v>242</v>
      </c>
      <c r="L1907">
        <v>148</v>
      </c>
      <c r="M1907">
        <v>162.80000000000001</v>
      </c>
      <c r="N1907">
        <v>7455.55</v>
      </c>
      <c r="O1907">
        <v>260</v>
      </c>
      <c r="P1907">
        <f>VLOOKUP($A1907,Sheet2!$A:$E,2,0)</f>
        <v>7566.65</v>
      </c>
      <c r="Q1907">
        <f>VLOOKUP($A1907,Sheet2!$A:$E,3,0)</f>
        <v>7576.3</v>
      </c>
      <c r="R1907">
        <f>VLOOKUP($A1907,Sheet2!$A:$E,4,0)</f>
        <v>7428.05</v>
      </c>
      <c r="S1907">
        <f>VLOOKUP($A1907,Sheet2!$A:$E,5,0)</f>
        <v>7455.55</v>
      </c>
      <c r="T1907">
        <f t="shared" si="556"/>
        <v>65.699999999999818</v>
      </c>
      <c r="U1907">
        <f t="shared" si="557"/>
        <v>102.75</v>
      </c>
      <c r="V1907">
        <f t="shared" si="558"/>
        <v>148</v>
      </c>
      <c r="W1907">
        <f t="shared" si="559"/>
        <v>228.35000000000036</v>
      </c>
      <c r="X1907" s="5">
        <f t="shared" si="560"/>
        <v>303.05</v>
      </c>
      <c r="Y1907">
        <f t="shared" si="561"/>
        <v>307.69999999999982</v>
      </c>
      <c r="Z1907">
        <f t="shared" si="562"/>
        <v>250.75</v>
      </c>
      <c r="AA1907">
        <f t="shared" si="563"/>
        <v>255.10000000000002</v>
      </c>
      <c r="AB1907">
        <f>IF(Z1907/X1907&lt;'model parameter'!$B$2,'model parameter'!$B$2,IF(Y1907/X1907&gt;'model parameter'!$B$1,'model parameter'!$B$1,AA1907/X1907))</f>
        <v>0.84177528460650064</v>
      </c>
      <c r="AC1907">
        <f t="shared" si="573"/>
        <v>353846.52066103311</v>
      </c>
      <c r="AD1907">
        <f t="shared" si="571"/>
        <v>29.430779597656763</v>
      </c>
      <c r="AF1907">
        <f t="shared" si="570"/>
        <v>0.82742121762085463</v>
      </c>
      <c r="AG1907">
        <f t="shared" si="564"/>
        <v>1.0153440026398277</v>
      </c>
      <c r="AH1907" s="14">
        <f t="shared" si="565"/>
        <v>22791.156772769173</v>
      </c>
      <c r="AI1907">
        <f t="shared" si="566"/>
        <v>19071.372754916199</v>
      </c>
      <c r="AJ1907" s="14">
        <f t="shared" si="567"/>
        <v>-3719.7840178529732</v>
      </c>
      <c r="AK1907" s="14">
        <f t="shared" si="572"/>
        <v>270566.12167739106</v>
      </c>
      <c r="AL1907">
        <f t="shared" si="568"/>
        <v>0.83678827472691675</v>
      </c>
      <c r="AM1907">
        <f t="shared" si="574"/>
        <v>0.20990596875877127</v>
      </c>
      <c r="AN1907" s="15">
        <f t="shared" si="569"/>
        <v>0</v>
      </c>
    </row>
    <row r="1908" spans="1:40" x14ac:dyDescent="0.25">
      <c r="A1908" s="2">
        <v>42403</v>
      </c>
      <c r="B1908" s="2">
        <v>42425</v>
      </c>
      <c r="C1908" t="s">
        <v>15</v>
      </c>
      <c r="D1908">
        <v>7400</v>
      </c>
      <c r="E1908">
        <v>115.6</v>
      </c>
      <c r="F1908">
        <v>138</v>
      </c>
      <c r="G1908">
        <v>108.45</v>
      </c>
      <c r="H1908">
        <v>130.19999999999999</v>
      </c>
      <c r="I1908" t="s">
        <v>16</v>
      </c>
      <c r="J1908">
        <v>129</v>
      </c>
      <c r="K1908">
        <v>139.75</v>
      </c>
      <c r="L1908">
        <v>107.55</v>
      </c>
      <c r="M1908">
        <v>112.3</v>
      </c>
      <c r="N1908">
        <v>7361.8</v>
      </c>
      <c r="O1908">
        <v>260</v>
      </c>
      <c r="P1908">
        <f>VLOOKUP($A1908,Sheet2!$A:$E,2,0)</f>
        <v>7392.45</v>
      </c>
      <c r="Q1908">
        <f>VLOOKUP($A1908,Sheet2!$A:$E,3,0)</f>
        <v>7419.4</v>
      </c>
      <c r="R1908">
        <f>VLOOKUP($A1908,Sheet2!$A:$E,4,0)</f>
        <v>7350.3</v>
      </c>
      <c r="S1908">
        <f>VLOOKUP($A1908,Sheet2!$A:$E,5,0)</f>
        <v>7361.8</v>
      </c>
      <c r="T1908">
        <f t="shared" si="556"/>
        <v>120.35000000000036</v>
      </c>
      <c r="U1908">
        <f t="shared" si="557"/>
        <v>138</v>
      </c>
      <c r="V1908">
        <f t="shared" si="558"/>
        <v>107.55</v>
      </c>
      <c r="W1908">
        <f t="shared" si="559"/>
        <v>127.84999999999945</v>
      </c>
      <c r="X1908" s="5">
        <f t="shared" si="560"/>
        <v>244.6</v>
      </c>
      <c r="Y1908">
        <f t="shared" si="561"/>
        <v>260.10000000000036</v>
      </c>
      <c r="Z1908">
        <f t="shared" si="562"/>
        <v>236.29999999999944</v>
      </c>
      <c r="AA1908">
        <f t="shared" si="563"/>
        <v>242.5</v>
      </c>
      <c r="AB1908">
        <f>IF(Z1908/X1908&lt;'model parameter'!$B$2,'model parameter'!$B$2,IF(Y1908/X1908&gt;'model parameter'!$B$1,'model parameter'!$B$1,AA1908/X1908))</f>
        <v>0.991414554374489</v>
      </c>
      <c r="AC1908">
        <f t="shared" si="573"/>
        <v>350808.59059812158</v>
      </c>
      <c r="AD1908">
        <f t="shared" si="571"/>
        <v>29.422194152031253</v>
      </c>
      <c r="AF1908">
        <f t="shared" si="570"/>
        <v>0.96606704824202549</v>
      </c>
      <c r="AG1908">
        <f t="shared" si="564"/>
        <v>1.0633687653311543</v>
      </c>
      <c r="AH1908" s="14">
        <f t="shared" si="565"/>
        <v>18404.473987118097</v>
      </c>
      <c r="AI1908">
        <f t="shared" si="566"/>
        <v>18127.060701535</v>
      </c>
      <c r="AJ1908" s="14">
        <f t="shared" si="567"/>
        <v>-277.4132855830976</v>
      </c>
      <c r="AK1908" s="14">
        <f t="shared" si="572"/>
        <v>270288.70839180797</v>
      </c>
      <c r="AL1908">
        <f t="shared" si="568"/>
        <v>0.98492685605808306</v>
      </c>
      <c r="AM1908">
        <f t="shared" si="574"/>
        <v>0.20674202587740279</v>
      </c>
      <c r="AN1908" s="15">
        <f t="shared" si="569"/>
        <v>0</v>
      </c>
    </row>
    <row r="1909" spans="1:40" x14ac:dyDescent="0.25">
      <c r="A1909" s="2">
        <v>42404</v>
      </c>
      <c r="B1909" s="2">
        <v>42425</v>
      </c>
      <c r="C1909" t="s">
        <v>15</v>
      </c>
      <c r="D1909">
        <v>7400</v>
      </c>
      <c r="E1909">
        <v>109.75</v>
      </c>
      <c r="F1909">
        <v>130.9</v>
      </c>
      <c r="G1909">
        <v>82.95</v>
      </c>
      <c r="H1909">
        <v>108.7</v>
      </c>
      <c r="I1909" t="s">
        <v>16</v>
      </c>
      <c r="J1909">
        <v>129.94999999999999</v>
      </c>
      <c r="K1909">
        <v>157.9</v>
      </c>
      <c r="L1909">
        <v>106</v>
      </c>
      <c r="M1909">
        <v>126.4</v>
      </c>
      <c r="N1909">
        <v>7404</v>
      </c>
      <c r="O1909">
        <v>260</v>
      </c>
      <c r="P1909">
        <f>VLOOKUP($A1909,Sheet2!$A:$E,2,0)</f>
        <v>7411.45</v>
      </c>
      <c r="Q1909">
        <f>VLOOKUP($A1909,Sheet2!$A:$E,3,0)</f>
        <v>7457.05</v>
      </c>
      <c r="R1909">
        <f>VLOOKUP($A1909,Sheet2!$A:$E,4,0)</f>
        <v>7365.95</v>
      </c>
      <c r="S1909">
        <f>VLOOKUP($A1909,Sheet2!$A:$E,5,0)</f>
        <v>7404</v>
      </c>
      <c r="T1909">
        <f t="shared" si="556"/>
        <v>100.84999999999945</v>
      </c>
      <c r="U1909">
        <f t="shared" si="557"/>
        <v>130.9</v>
      </c>
      <c r="V1909">
        <f t="shared" si="558"/>
        <v>106</v>
      </c>
      <c r="W1909">
        <f t="shared" si="559"/>
        <v>140</v>
      </c>
      <c r="X1909" s="5">
        <f t="shared" si="560"/>
        <v>239.7</v>
      </c>
      <c r="Y1909">
        <f t="shared" si="561"/>
        <v>258.74999999999943</v>
      </c>
      <c r="Z1909">
        <f t="shared" si="562"/>
        <v>222.95</v>
      </c>
      <c r="AA1909">
        <f t="shared" si="563"/>
        <v>235.10000000000002</v>
      </c>
      <c r="AB1909">
        <f>IF(Z1909/X1909&lt;'model parameter'!$B$2,'model parameter'!$B$2,IF(Y1909/X1909&gt;'model parameter'!$B$1,'model parameter'!$B$1,AA1909/X1909))</f>
        <v>0.98080934501460171</v>
      </c>
      <c r="AC1909">
        <f t="shared" si="573"/>
        <v>344076.34397003916</v>
      </c>
      <c r="AD1909">
        <f t="shared" si="571"/>
        <v>29.403003497045855</v>
      </c>
      <c r="AF1909">
        <f t="shared" si="570"/>
        <v>0.93012098456403836</v>
      </c>
      <c r="AG1909">
        <f t="shared" si="564"/>
        <v>1.0794743429286584</v>
      </c>
      <c r="AH1909" s="14">
        <f t="shared" si="565"/>
        <v>18036.728124847952</v>
      </c>
      <c r="AI1909">
        <f t="shared" si="566"/>
        <v>17572.464733676199</v>
      </c>
      <c r="AJ1909" s="14">
        <f t="shared" si="567"/>
        <v>-464.26339117175303</v>
      </c>
      <c r="AK1909" s="14">
        <f t="shared" si="572"/>
        <v>269824.44500063622</v>
      </c>
      <c r="AL1909">
        <f t="shared" si="568"/>
        <v>0.97426011037266957</v>
      </c>
      <c r="AM1909">
        <f t="shared" si="574"/>
        <v>0.20142050894998775</v>
      </c>
      <c r="AN1909" s="15">
        <f t="shared" si="569"/>
        <v>0</v>
      </c>
    </row>
    <row r="1910" spans="1:40" x14ac:dyDescent="0.25">
      <c r="A1910" s="2">
        <v>42405</v>
      </c>
      <c r="B1910" s="2">
        <v>42425</v>
      </c>
      <c r="C1910" t="s">
        <v>15</v>
      </c>
      <c r="D1910">
        <v>7400</v>
      </c>
      <c r="E1910">
        <v>101.95</v>
      </c>
      <c r="F1910">
        <v>104.75</v>
      </c>
      <c r="G1910">
        <v>63.6</v>
      </c>
      <c r="H1910">
        <v>67.3</v>
      </c>
      <c r="I1910" t="s">
        <v>16</v>
      </c>
      <c r="J1910">
        <v>126.2</v>
      </c>
      <c r="K1910">
        <v>190.6</v>
      </c>
      <c r="L1910">
        <v>126.2</v>
      </c>
      <c r="M1910">
        <v>180.75</v>
      </c>
      <c r="N1910">
        <v>7489.1</v>
      </c>
      <c r="O1910">
        <v>260</v>
      </c>
      <c r="P1910">
        <f>VLOOKUP($A1910,Sheet2!$A:$E,2,0)</f>
        <v>7418.25</v>
      </c>
      <c r="Q1910">
        <f>VLOOKUP($A1910,Sheet2!$A:$E,3,0)</f>
        <v>7503.15</v>
      </c>
      <c r="R1910">
        <f>VLOOKUP($A1910,Sheet2!$A:$E,4,0)</f>
        <v>7406.65</v>
      </c>
      <c r="S1910">
        <f>VLOOKUP($A1910,Sheet2!$A:$E,5,0)</f>
        <v>7489.1</v>
      </c>
      <c r="T1910">
        <f t="shared" si="556"/>
        <v>87.450000000000728</v>
      </c>
      <c r="U1910">
        <f t="shared" si="557"/>
        <v>104.75</v>
      </c>
      <c r="V1910">
        <f t="shared" si="558"/>
        <v>126.2</v>
      </c>
      <c r="W1910">
        <f t="shared" si="559"/>
        <v>166.75</v>
      </c>
      <c r="X1910" s="5">
        <f t="shared" si="560"/>
        <v>228.15</v>
      </c>
      <c r="Y1910">
        <f t="shared" si="561"/>
        <v>278.05000000000075</v>
      </c>
      <c r="Z1910">
        <f t="shared" si="562"/>
        <v>228.15</v>
      </c>
      <c r="AA1910">
        <f t="shared" si="563"/>
        <v>248.05</v>
      </c>
      <c r="AB1910">
        <f>IF(Z1910/X1910&lt;'model parameter'!$B$2,'model parameter'!$B$2,IF(Y1910/X1910&gt;'model parameter'!$B$1,'model parameter'!$B$1,AA1910/X1910))</f>
        <v>1.1100000000000001</v>
      </c>
      <c r="AC1910">
        <f t="shared" si="573"/>
        <v>381924.74180674349</v>
      </c>
      <c r="AD1910">
        <f t="shared" si="571"/>
        <v>29.513003497045855</v>
      </c>
      <c r="AF1910">
        <f t="shared" si="570"/>
        <v>1</v>
      </c>
      <c r="AG1910">
        <f t="shared" si="564"/>
        <v>1.2187157571772989</v>
      </c>
      <c r="AH1910" s="14">
        <f t="shared" si="565"/>
        <v>17169.898592354024</v>
      </c>
      <c r="AI1910">
        <f t="shared" si="566"/>
        <v>18932.461454047785</v>
      </c>
      <c r="AJ1910" s="14">
        <f t="shared" si="567"/>
        <v>1762.5628616937611</v>
      </c>
      <c r="AK1910" s="14">
        <f t="shared" si="572"/>
        <v>271587.00786232995</v>
      </c>
      <c r="AL1910">
        <f t="shared" si="568"/>
        <v>1.1026542383004319</v>
      </c>
      <c r="AM1910">
        <f t="shared" si="574"/>
        <v>0.22209717787433406</v>
      </c>
      <c r="AN1910" s="15">
        <f t="shared" si="569"/>
        <v>0</v>
      </c>
    </row>
    <row r="1911" spans="1:40" x14ac:dyDescent="0.25">
      <c r="A1911" s="2">
        <v>42408</v>
      </c>
      <c r="B1911" s="2">
        <v>42425</v>
      </c>
      <c r="C1911" t="s">
        <v>15</v>
      </c>
      <c r="D1911">
        <v>7400</v>
      </c>
      <c r="E1911">
        <v>69.8</v>
      </c>
      <c r="F1911">
        <v>134.5</v>
      </c>
      <c r="G1911">
        <v>61.3</v>
      </c>
      <c r="H1911">
        <v>119.75</v>
      </c>
      <c r="I1911" t="s">
        <v>16</v>
      </c>
      <c r="J1911">
        <v>159.65</v>
      </c>
      <c r="K1911">
        <v>194</v>
      </c>
      <c r="L1911">
        <v>105</v>
      </c>
      <c r="M1911">
        <v>114.1</v>
      </c>
      <c r="N1911">
        <v>7387.25</v>
      </c>
      <c r="O1911">
        <v>260</v>
      </c>
      <c r="P1911">
        <f>VLOOKUP($A1911,Sheet2!$A:$E,2,0)</f>
        <v>7489.7</v>
      </c>
      <c r="Q1911">
        <f>VLOOKUP($A1911,Sheet2!$A:$E,3,0)</f>
        <v>7512.55</v>
      </c>
      <c r="R1911">
        <f>VLOOKUP($A1911,Sheet2!$A:$E,4,0)</f>
        <v>7363.2</v>
      </c>
      <c r="S1911">
        <f>VLOOKUP($A1911,Sheet2!$A:$E,5,0)</f>
        <v>7387.25</v>
      </c>
      <c r="T1911">
        <f t="shared" si="556"/>
        <v>81.449999999999818</v>
      </c>
      <c r="U1911">
        <f t="shared" si="557"/>
        <v>134.5</v>
      </c>
      <c r="V1911">
        <f t="shared" si="558"/>
        <v>105</v>
      </c>
      <c r="W1911">
        <f t="shared" si="559"/>
        <v>173.85000000000036</v>
      </c>
      <c r="X1911" s="5">
        <f t="shared" si="560"/>
        <v>229.45</v>
      </c>
      <c r="Y1911">
        <f t="shared" si="561"/>
        <v>275.44999999999982</v>
      </c>
      <c r="Z1911">
        <f t="shared" si="562"/>
        <v>229.45</v>
      </c>
      <c r="AA1911">
        <f t="shared" si="563"/>
        <v>233.85</v>
      </c>
      <c r="AB1911">
        <f>IF(Z1911/X1911&lt;'model parameter'!$B$2,'model parameter'!$B$2,IF(Y1911/X1911&gt;'model parameter'!$B$1,'model parameter'!$B$1,AA1911/X1911))</f>
        <v>1.1100000000000001</v>
      </c>
      <c r="AC1911">
        <f t="shared" si="573"/>
        <v>423936.46340548532</v>
      </c>
      <c r="AD1911">
        <f t="shared" si="571"/>
        <v>29.623003497045854</v>
      </c>
      <c r="AF1911">
        <f t="shared" si="570"/>
        <v>1</v>
      </c>
      <c r="AG1911">
        <f t="shared" si="564"/>
        <v>1.2004794072782734</v>
      </c>
      <c r="AH1911" s="14">
        <f t="shared" si="565"/>
        <v>17267.463821119574</v>
      </c>
      <c r="AI1911">
        <f t="shared" si="566"/>
        <v>19040.607667780248</v>
      </c>
      <c r="AJ1911" s="14">
        <f t="shared" si="567"/>
        <v>1773.1438466606742</v>
      </c>
      <c r="AK1911" s="14">
        <f t="shared" si="572"/>
        <v>273360.15170899063</v>
      </c>
      <c r="AL1911">
        <f t="shared" si="568"/>
        <v>1.1026869877956234</v>
      </c>
      <c r="AM1911">
        <f t="shared" si="574"/>
        <v>0.24490366806815819</v>
      </c>
      <c r="AN1911" s="15">
        <f t="shared" si="569"/>
        <v>0</v>
      </c>
    </row>
    <row r="1912" spans="1:40" x14ac:dyDescent="0.25">
      <c r="A1912" s="2">
        <v>42409</v>
      </c>
      <c r="B1912" s="2">
        <v>42425</v>
      </c>
      <c r="C1912" t="s">
        <v>15</v>
      </c>
      <c r="D1912">
        <v>7400</v>
      </c>
      <c r="E1912">
        <v>160</v>
      </c>
      <c r="F1912">
        <v>180</v>
      </c>
      <c r="G1912">
        <v>144.35</v>
      </c>
      <c r="H1912">
        <v>160.05000000000001</v>
      </c>
      <c r="I1912" t="s">
        <v>16</v>
      </c>
      <c r="J1912">
        <v>78</v>
      </c>
      <c r="K1912">
        <v>97.25</v>
      </c>
      <c r="L1912">
        <v>75</v>
      </c>
      <c r="M1912">
        <v>84.7</v>
      </c>
      <c r="N1912">
        <v>7298.2</v>
      </c>
      <c r="O1912">
        <v>260</v>
      </c>
      <c r="P1912">
        <f>VLOOKUP($A1912,Sheet2!$A:$E,2,0)</f>
        <v>7303.95</v>
      </c>
      <c r="Q1912">
        <f>VLOOKUP($A1912,Sheet2!$A:$E,3,0)</f>
        <v>7323.45</v>
      </c>
      <c r="R1912">
        <f>VLOOKUP($A1912,Sheet2!$A:$E,4,0)</f>
        <v>7275.15</v>
      </c>
      <c r="S1912">
        <f>VLOOKUP($A1912,Sheet2!$A:$E,5,0)</f>
        <v>7298.2</v>
      </c>
      <c r="T1912">
        <f t="shared" si="556"/>
        <v>173.80000000000018</v>
      </c>
      <c r="U1912">
        <f t="shared" si="557"/>
        <v>180</v>
      </c>
      <c r="V1912">
        <f t="shared" si="558"/>
        <v>75</v>
      </c>
      <c r="W1912">
        <f t="shared" si="559"/>
        <v>67.800000000000182</v>
      </c>
      <c r="X1912" s="5">
        <f t="shared" si="560"/>
        <v>238</v>
      </c>
      <c r="Y1912">
        <f t="shared" si="561"/>
        <v>271.05000000000018</v>
      </c>
      <c r="Z1912">
        <f t="shared" si="562"/>
        <v>212.15000000000018</v>
      </c>
      <c r="AA1912">
        <f t="shared" si="563"/>
        <v>244.75</v>
      </c>
      <c r="AB1912">
        <f>IF(Z1912/X1912&lt;'model parameter'!$B$2,'model parameter'!$B$2,IF(Y1912/X1912&gt;'model parameter'!$B$1,'model parameter'!$B$1,AA1912/X1912))</f>
        <v>1.1100000000000001</v>
      </c>
      <c r="AC1912">
        <f t="shared" si="573"/>
        <v>470569.47438008874</v>
      </c>
      <c r="AD1912">
        <f t="shared" si="571"/>
        <v>29.733003497045853</v>
      </c>
      <c r="AF1912">
        <f t="shared" si="570"/>
        <v>0.89138655462184946</v>
      </c>
      <c r="AG1912">
        <f t="shared" si="564"/>
        <v>1.1388655462184882</v>
      </c>
      <c r="AH1912" s="14">
        <f t="shared" si="565"/>
        <v>17909.142825693001</v>
      </c>
      <c r="AI1912">
        <f t="shared" si="566"/>
        <v>19751.87699655916</v>
      </c>
      <c r="AJ1912" s="14">
        <f t="shared" si="567"/>
        <v>1842.7341708661588</v>
      </c>
      <c r="AK1912" s="14">
        <f t="shared" si="572"/>
        <v>275202.88587985677</v>
      </c>
      <c r="AL1912">
        <f t="shared" si="568"/>
        <v>1.1028934879129177</v>
      </c>
      <c r="AM1912">
        <f t="shared" si="574"/>
        <v>0.27010266067835847</v>
      </c>
      <c r="AN1912" s="15">
        <f t="shared" si="569"/>
        <v>1</v>
      </c>
    </row>
    <row r="1913" spans="1:40" x14ac:dyDescent="0.25">
      <c r="A1913" s="2">
        <v>42410</v>
      </c>
      <c r="B1913" s="2">
        <v>42425</v>
      </c>
      <c r="C1913" t="s">
        <v>15</v>
      </c>
      <c r="D1913">
        <v>7400</v>
      </c>
      <c r="E1913">
        <v>195.5</v>
      </c>
      <c r="F1913">
        <v>252.25</v>
      </c>
      <c r="G1913">
        <v>179.65</v>
      </c>
      <c r="H1913">
        <v>209.3</v>
      </c>
      <c r="I1913" t="s">
        <v>16</v>
      </c>
      <c r="J1913">
        <v>70</v>
      </c>
      <c r="K1913">
        <v>73.25</v>
      </c>
      <c r="L1913">
        <v>44.3</v>
      </c>
      <c r="M1913">
        <v>56.15</v>
      </c>
      <c r="N1913">
        <v>7215.7</v>
      </c>
      <c r="O1913">
        <v>260</v>
      </c>
      <c r="P1913">
        <f>VLOOKUP($A1913,Sheet2!$A:$E,2,0)</f>
        <v>7264.3</v>
      </c>
      <c r="Q1913">
        <f>VLOOKUP($A1913,Sheet2!$A:$E,3,0)</f>
        <v>7271.85</v>
      </c>
      <c r="R1913">
        <f>VLOOKUP($A1913,Sheet2!$A:$E,4,0)</f>
        <v>7177.75</v>
      </c>
      <c r="S1913">
        <f>VLOOKUP($A1913,Sheet2!$A:$E,5,0)</f>
        <v>7215.7</v>
      </c>
      <c r="T1913">
        <f t="shared" si="556"/>
        <v>201.39999999999964</v>
      </c>
      <c r="U1913">
        <f t="shared" si="557"/>
        <v>252.25</v>
      </c>
      <c r="V1913">
        <f t="shared" si="558"/>
        <v>44.3</v>
      </c>
      <c r="W1913">
        <f t="shared" si="559"/>
        <v>51.5</v>
      </c>
      <c r="X1913" s="5">
        <f t="shared" si="560"/>
        <v>265.5</v>
      </c>
      <c r="Y1913">
        <f t="shared" si="561"/>
        <v>296.55</v>
      </c>
      <c r="Z1913">
        <f t="shared" si="562"/>
        <v>231.15</v>
      </c>
      <c r="AA1913">
        <f t="shared" si="563"/>
        <v>265.45</v>
      </c>
      <c r="AB1913">
        <f>IF(Z1913/X1913&lt;'model parameter'!$B$2,'model parameter'!$B$2,IF(Y1913/X1913&gt;'model parameter'!$B$1,'model parameter'!$B$1,AA1913/X1913))</f>
        <v>1.1100000000000001</v>
      </c>
      <c r="AC1913">
        <f t="shared" si="573"/>
        <v>522332.11656189855</v>
      </c>
      <c r="AD1913">
        <f t="shared" si="571"/>
        <v>29.843003497045853</v>
      </c>
      <c r="AF1913">
        <f t="shared" si="570"/>
        <v>0.87062146892655368</v>
      </c>
      <c r="AG1913">
        <f t="shared" si="564"/>
        <v>1.1169491525423729</v>
      </c>
      <c r="AH1913" s="14">
        <f t="shared" si="565"/>
        <v>19973.02266496425</v>
      </c>
      <c r="AI1913">
        <f t="shared" si="566"/>
        <v>22039.585363976712</v>
      </c>
      <c r="AJ1913" s="14">
        <f t="shared" si="567"/>
        <v>2066.562699012462</v>
      </c>
      <c r="AK1913" s="14">
        <f t="shared" si="572"/>
        <v>277269.44857886923</v>
      </c>
      <c r="AL1913">
        <f t="shared" si="568"/>
        <v>1.1034676990898094</v>
      </c>
      <c r="AM1913">
        <f t="shared" si="574"/>
        <v>0.29804956149678374</v>
      </c>
      <c r="AN1913" s="15">
        <f t="shared" si="569"/>
        <v>1</v>
      </c>
    </row>
    <row r="1914" spans="1:40" x14ac:dyDescent="0.25">
      <c r="A1914" s="2">
        <v>42411</v>
      </c>
      <c r="B1914" s="2">
        <v>42425</v>
      </c>
      <c r="C1914" t="s">
        <v>15</v>
      </c>
      <c r="D1914">
        <v>7400</v>
      </c>
      <c r="E1914">
        <v>233.75</v>
      </c>
      <c r="F1914">
        <v>447.1</v>
      </c>
      <c r="G1914">
        <v>233.75</v>
      </c>
      <c r="H1914">
        <v>426.8</v>
      </c>
      <c r="I1914" t="s">
        <v>16</v>
      </c>
      <c r="J1914">
        <v>45.9</v>
      </c>
      <c r="K1914">
        <v>48.05</v>
      </c>
      <c r="L1914">
        <v>15.4</v>
      </c>
      <c r="M1914">
        <v>18</v>
      </c>
      <c r="N1914">
        <v>6976.35</v>
      </c>
      <c r="O1914">
        <v>260</v>
      </c>
      <c r="P1914">
        <f>VLOOKUP($A1914,Sheet2!$A:$E,2,0)</f>
        <v>7203.6</v>
      </c>
      <c r="Q1914">
        <f>VLOOKUP($A1914,Sheet2!$A:$E,3,0)</f>
        <v>7208.65</v>
      </c>
      <c r="R1914">
        <f>VLOOKUP($A1914,Sheet2!$A:$E,4,0)</f>
        <v>6959.95</v>
      </c>
      <c r="S1914">
        <f>VLOOKUP($A1914,Sheet2!$A:$E,5,0)</f>
        <v>6976.35</v>
      </c>
      <c r="T1914">
        <f t="shared" si="556"/>
        <v>239.40000000000055</v>
      </c>
      <c r="U1914">
        <f t="shared" si="557"/>
        <v>447.1</v>
      </c>
      <c r="V1914">
        <f t="shared" si="558"/>
        <v>15.4</v>
      </c>
      <c r="W1914">
        <f t="shared" si="559"/>
        <v>42.399999999999636</v>
      </c>
      <c r="X1914" s="5">
        <f t="shared" si="560"/>
        <v>279.64999999999998</v>
      </c>
      <c r="Y1914">
        <f t="shared" si="561"/>
        <v>462.5</v>
      </c>
      <c r="Z1914">
        <f t="shared" si="562"/>
        <v>276.14999999999964</v>
      </c>
      <c r="AA1914">
        <f t="shared" si="563"/>
        <v>444.8</v>
      </c>
      <c r="AB1914">
        <f>IF(Z1914/X1914&lt;'model parameter'!$B$2,'model parameter'!$B$2,IF(Y1914/X1914&gt;'model parameter'!$B$1,'model parameter'!$B$1,AA1914/X1914))</f>
        <v>1.1100000000000001</v>
      </c>
      <c r="AC1914">
        <f t="shared" si="573"/>
        <v>579788.64938370744</v>
      </c>
      <c r="AD1914">
        <f t="shared" si="571"/>
        <v>29.953003497045852</v>
      </c>
      <c r="AF1914">
        <f t="shared" si="570"/>
        <v>0.98748435544430413</v>
      </c>
      <c r="AG1914">
        <f t="shared" si="564"/>
        <v>1.6538530305739318</v>
      </c>
      <c r="AH1914" s="14">
        <f t="shared" si="565"/>
        <v>21034.982654989275</v>
      </c>
      <c r="AI1914">
        <f t="shared" si="566"/>
        <v>23216.71530575701</v>
      </c>
      <c r="AJ1914" s="14">
        <f t="shared" si="567"/>
        <v>2181.7326507677353</v>
      </c>
      <c r="AK1914" s="14">
        <f t="shared" si="572"/>
        <v>279451.18122963695</v>
      </c>
      <c r="AL1914">
        <f t="shared" si="568"/>
        <v>1.1037192512374263</v>
      </c>
      <c r="AM1914">
        <f t="shared" si="574"/>
        <v>0.32896303884687339</v>
      </c>
      <c r="AN1914" s="15">
        <f t="shared" si="569"/>
        <v>0</v>
      </c>
    </row>
    <row r="1915" spans="1:40" x14ac:dyDescent="0.25">
      <c r="A1915" s="2">
        <v>42412</v>
      </c>
      <c r="B1915" s="2">
        <v>42425</v>
      </c>
      <c r="C1915" t="s">
        <v>15</v>
      </c>
      <c r="D1915">
        <v>7400</v>
      </c>
      <c r="E1915">
        <v>391.05</v>
      </c>
      <c r="F1915">
        <v>532.70000000000005</v>
      </c>
      <c r="G1915">
        <v>370.7</v>
      </c>
      <c r="H1915">
        <v>419.3</v>
      </c>
      <c r="I1915" t="s">
        <v>16</v>
      </c>
      <c r="J1915">
        <v>20.6</v>
      </c>
      <c r="K1915">
        <v>20.95</v>
      </c>
      <c r="L1915">
        <v>7.05</v>
      </c>
      <c r="M1915">
        <v>8.65</v>
      </c>
      <c r="N1915">
        <v>6980.95</v>
      </c>
      <c r="O1915">
        <v>260</v>
      </c>
      <c r="P1915">
        <f>VLOOKUP($A1915,Sheet2!$A:$E,2,0)</f>
        <v>7023.65</v>
      </c>
      <c r="Q1915">
        <f>VLOOKUP($A1915,Sheet2!$A:$E,3,0)</f>
        <v>7034.8</v>
      </c>
      <c r="R1915">
        <f>VLOOKUP($A1915,Sheet2!$A:$E,4,0)</f>
        <v>6869</v>
      </c>
      <c r="S1915">
        <f>VLOOKUP($A1915,Sheet2!$A:$E,5,0)</f>
        <v>6980.95</v>
      </c>
      <c r="T1915">
        <f t="shared" si="556"/>
        <v>386.14999999999964</v>
      </c>
      <c r="U1915">
        <f t="shared" si="557"/>
        <v>532.70000000000005</v>
      </c>
      <c r="V1915">
        <f t="shared" si="558"/>
        <v>7.05</v>
      </c>
      <c r="W1915">
        <f t="shared" si="559"/>
        <v>5.5</v>
      </c>
      <c r="X1915" s="5">
        <f t="shared" si="560"/>
        <v>411.65000000000003</v>
      </c>
      <c r="Y1915">
        <f t="shared" si="561"/>
        <v>539.75</v>
      </c>
      <c r="Z1915">
        <f t="shared" si="562"/>
        <v>376.2</v>
      </c>
      <c r="AA1915">
        <f t="shared" si="563"/>
        <v>427.95</v>
      </c>
      <c r="AB1915">
        <f>IF(Z1915/X1915&lt;'model parameter'!$B$2,'model parameter'!$B$2,IF(Y1915/X1915&gt;'model parameter'!$B$1,'model parameter'!$B$1,AA1915/X1915))</f>
        <v>1.1100000000000001</v>
      </c>
      <c r="AC1915">
        <f t="shared" si="573"/>
        <v>643565.40081591532</v>
      </c>
      <c r="AD1915">
        <f t="shared" si="571"/>
        <v>30.063003497045852</v>
      </c>
      <c r="AF1915">
        <f t="shared" si="570"/>
        <v>0.91388315316409563</v>
      </c>
      <c r="AG1915">
        <f t="shared" si="564"/>
        <v>1.3111866877201506</v>
      </c>
      <c r="AH1915" s="14">
        <f t="shared" si="565"/>
        <v>30941.605883491276</v>
      </c>
      <c r="AI1915">
        <f t="shared" si="566"/>
        <v>34197.715469361254</v>
      </c>
      <c r="AJ1915" s="14">
        <f t="shared" si="567"/>
        <v>3256.1095858699773</v>
      </c>
      <c r="AK1915" s="14">
        <f t="shared" si="572"/>
        <v>282707.29081550695</v>
      </c>
      <c r="AL1915">
        <f t="shared" si="568"/>
        <v>1.1052340204361293</v>
      </c>
      <c r="AM1915">
        <f t="shared" si="574"/>
        <v>0.36358114199961644</v>
      </c>
      <c r="AN1915" s="15">
        <f t="shared" si="569"/>
        <v>0</v>
      </c>
    </row>
    <row r="1916" spans="1:40" s="9" customFormat="1" x14ac:dyDescent="0.25">
      <c r="A1916" s="7">
        <v>42415</v>
      </c>
      <c r="B1916" s="7">
        <v>42425</v>
      </c>
      <c r="C1916" t="s">
        <v>15</v>
      </c>
      <c r="D1916">
        <v>7400</v>
      </c>
      <c r="E1916">
        <v>337.95</v>
      </c>
      <c r="F1916">
        <v>337.95</v>
      </c>
      <c r="G1916">
        <v>223.25</v>
      </c>
      <c r="H1916">
        <v>250.2</v>
      </c>
      <c r="I1916" t="s">
        <v>16</v>
      </c>
      <c r="J1916">
        <v>10.4</v>
      </c>
      <c r="K1916">
        <v>16.149999999999999</v>
      </c>
      <c r="L1916">
        <v>10.35</v>
      </c>
      <c r="M1916">
        <v>12.95</v>
      </c>
      <c r="N1916">
        <v>7162.95</v>
      </c>
      <c r="O1916">
        <v>260</v>
      </c>
      <c r="P1916">
        <f>VLOOKUP($A1916,Sheet2!$A:$E,2,0)</f>
        <v>7057.35</v>
      </c>
      <c r="Q1916">
        <f>VLOOKUP($A1916,Sheet2!$A:$E,3,0)</f>
        <v>7182.8</v>
      </c>
      <c r="R1916">
        <f>VLOOKUP($A1916,Sheet2!$A:$E,4,0)</f>
        <v>7056.8</v>
      </c>
      <c r="S1916">
        <f>VLOOKUP($A1916,Sheet2!$A:$E,5,0)</f>
        <v>7162.95</v>
      </c>
      <c r="T1916">
        <f t="shared" si="556"/>
        <v>233.34999999999945</v>
      </c>
      <c r="U1916">
        <f t="shared" si="557"/>
        <v>337.95</v>
      </c>
      <c r="V1916">
        <f t="shared" si="558"/>
        <v>10.35</v>
      </c>
      <c r="W1916">
        <f t="shared" si="559"/>
        <v>6.0500000000001819</v>
      </c>
      <c r="X1916" s="8">
        <f t="shared" si="560"/>
        <v>348.34999999999997</v>
      </c>
      <c r="Y1916" s="9">
        <f t="shared" si="561"/>
        <v>348.34999999999997</v>
      </c>
      <c r="Z1916" s="9">
        <f t="shared" si="562"/>
        <v>229.30000000000018</v>
      </c>
      <c r="AA1916" s="9">
        <f t="shared" si="563"/>
        <v>263.14999999999998</v>
      </c>
      <c r="AB1916">
        <f>IF(Z1916/X1916&lt;'model parameter'!$B$2,'model parameter'!$B$2,IF(Y1916/X1916&gt;'model parameter'!$B$1,'model parameter'!$B$1,AA1916/X1916))</f>
        <v>0.75541840103344338</v>
      </c>
      <c r="AC1916" s="9">
        <f t="shared" si="573"/>
        <v>486161.14604480582</v>
      </c>
      <c r="AD1916">
        <f t="shared" si="571"/>
        <v>29.818421898079293</v>
      </c>
      <c r="AE1916" s="9">
        <f>WEEKDAY(A1916)</f>
        <v>2</v>
      </c>
      <c r="AF1916">
        <f t="shared" si="570"/>
        <v>0.65824601693698925</v>
      </c>
      <c r="AG1916">
        <f t="shared" si="564"/>
        <v>1</v>
      </c>
      <c r="AH1916" s="14">
        <f t="shared" si="565"/>
        <v>26190.929744368721</v>
      </c>
      <c r="AI1916">
        <f t="shared" si="566"/>
        <v>19674.683233465297</v>
      </c>
      <c r="AJ1916" s="14">
        <f t="shared" si="567"/>
        <v>-6516.2465109034238</v>
      </c>
      <c r="AK1916" s="14">
        <f t="shared" si="572"/>
        <v>276191.04430460354</v>
      </c>
      <c r="AL1916">
        <f t="shared" si="568"/>
        <v>0.75120216905226611</v>
      </c>
      <c r="AM1916" s="9">
        <f t="shared" si="574"/>
        <v>0.27312294249661184</v>
      </c>
      <c r="AN1916" s="15">
        <f t="shared" si="569"/>
        <v>0</v>
      </c>
    </row>
    <row r="1917" spans="1:40" x14ac:dyDescent="0.25">
      <c r="A1917" s="2">
        <v>42416</v>
      </c>
      <c r="B1917" s="2">
        <v>42425</v>
      </c>
      <c r="C1917" t="s">
        <v>15</v>
      </c>
      <c r="D1917">
        <v>7400</v>
      </c>
      <c r="E1917">
        <v>213.95</v>
      </c>
      <c r="F1917">
        <v>363.45</v>
      </c>
      <c r="G1917">
        <v>213.95</v>
      </c>
      <c r="H1917">
        <v>353.5</v>
      </c>
      <c r="I1917" t="s">
        <v>16</v>
      </c>
      <c r="J1917">
        <v>12</v>
      </c>
      <c r="K1917">
        <v>18</v>
      </c>
      <c r="L1917">
        <v>4.25</v>
      </c>
      <c r="M1917">
        <v>4.7</v>
      </c>
      <c r="N1917">
        <v>7048.25</v>
      </c>
      <c r="O1917">
        <v>260</v>
      </c>
      <c r="P1917">
        <f>VLOOKUP($A1917,Sheet2!$A:$E,2,0)</f>
        <v>7201.25</v>
      </c>
      <c r="Q1917">
        <f>VLOOKUP($A1917,Sheet2!$A:$E,3,0)</f>
        <v>7204.65</v>
      </c>
      <c r="R1917">
        <f>VLOOKUP($A1917,Sheet2!$A:$E,4,0)</f>
        <v>7037.7</v>
      </c>
      <c r="S1917">
        <f>VLOOKUP($A1917,Sheet2!$A:$E,5,0)</f>
        <v>7048.25</v>
      </c>
      <c r="T1917">
        <f t="shared" si="556"/>
        <v>213.95</v>
      </c>
      <c r="U1917">
        <f t="shared" si="557"/>
        <v>363.45</v>
      </c>
      <c r="V1917">
        <f t="shared" si="558"/>
        <v>4.25</v>
      </c>
      <c r="W1917">
        <f t="shared" si="559"/>
        <v>18</v>
      </c>
      <c r="X1917" s="5">
        <f t="shared" si="560"/>
        <v>225.95</v>
      </c>
      <c r="Y1917">
        <f t="shared" si="561"/>
        <v>367.7</v>
      </c>
      <c r="Z1917">
        <f t="shared" si="562"/>
        <v>225.95</v>
      </c>
      <c r="AA1917">
        <f t="shared" si="563"/>
        <v>358.2</v>
      </c>
      <c r="AB1917">
        <f>IF(Z1917/X1917&lt;'model parameter'!$B$2,'model parameter'!$B$2,IF(Y1917/X1917&gt;'model parameter'!$B$1,'model parameter'!$B$1,AA1917/X1917))</f>
        <v>1.1100000000000001</v>
      </c>
      <c r="AC1917">
        <f t="shared" si="573"/>
        <v>539638.87210973445</v>
      </c>
      <c r="AD1917">
        <f t="shared" si="571"/>
        <v>29.928421898079293</v>
      </c>
      <c r="AF1917">
        <f t="shared" si="570"/>
        <v>1</v>
      </c>
      <c r="AG1917">
        <f t="shared" si="564"/>
        <v>1.6273511838902412</v>
      </c>
      <c r="AH1917" s="14">
        <f t="shared" si="565"/>
        <v>17004.788205212324</v>
      </c>
      <c r="AI1917">
        <f t="shared" si="566"/>
        <v>18749.444784654381</v>
      </c>
      <c r="AJ1917" s="14">
        <f t="shared" si="567"/>
        <v>1744.6565794420567</v>
      </c>
      <c r="AK1917" s="14">
        <f t="shared" si="572"/>
        <v>277935.70088404557</v>
      </c>
      <c r="AL1917">
        <f t="shared" si="568"/>
        <v>1.1025979599620819</v>
      </c>
      <c r="AM1917">
        <f t="shared" si="574"/>
        <v>0.30114479921560522</v>
      </c>
      <c r="AN1917" s="15">
        <f t="shared" si="569"/>
        <v>0</v>
      </c>
    </row>
    <row r="1918" spans="1:40" x14ac:dyDescent="0.25">
      <c r="A1918" s="2">
        <v>42417</v>
      </c>
      <c r="B1918" s="2">
        <v>42425</v>
      </c>
      <c r="C1918" t="s">
        <v>15</v>
      </c>
      <c r="D1918">
        <v>7400</v>
      </c>
      <c r="E1918">
        <v>352.05</v>
      </c>
      <c r="F1918">
        <v>435.45</v>
      </c>
      <c r="G1918">
        <v>275</v>
      </c>
      <c r="H1918">
        <v>285.89999999999998</v>
      </c>
      <c r="I1918" t="s">
        <v>16</v>
      </c>
      <c r="J1918">
        <v>4.45</v>
      </c>
      <c r="K1918">
        <v>8</v>
      </c>
      <c r="L1918">
        <v>2.85</v>
      </c>
      <c r="M1918">
        <v>7.35</v>
      </c>
      <c r="N1918">
        <v>7108.45</v>
      </c>
      <c r="O1918">
        <v>260</v>
      </c>
      <c r="P1918">
        <f>VLOOKUP($A1918,Sheet2!$A:$E,2,0)</f>
        <v>7058.85</v>
      </c>
      <c r="Q1918">
        <f>VLOOKUP($A1918,Sheet2!$A:$E,3,0)</f>
        <v>7123.7</v>
      </c>
      <c r="R1918">
        <f>VLOOKUP($A1918,Sheet2!$A:$E,4,0)</f>
        <v>6960.65</v>
      </c>
      <c r="S1918">
        <f>VLOOKUP($A1918,Sheet2!$A:$E,5,0)</f>
        <v>7108.45</v>
      </c>
      <c r="T1918">
        <f t="shared" si="556"/>
        <v>284.30000000000018</v>
      </c>
      <c r="U1918">
        <f t="shared" si="557"/>
        <v>435.45</v>
      </c>
      <c r="V1918">
        <f t="shared" si="558"/>
        <v>2.85</v>
      </c>
      <c r="W1918">
        <f t="shared" si="559"/>
        <v>-1.3000000000001819</v>
      </c>
      <c r="X1918" s="5">
        <f t="shared" si="560"/>
        <v>356.5</v>
      </c>
      <c r="Y1918">
        <f t="shared" si="561"/>
        <v>438.3</v>
      </c>
      <c r="Z1918">
        <f t="shared" si="562"/>
        <v>273.69999999999982</v>
      </c>
      <c r="AA1918">
        <f t="shared" si="563"/>
        <v>293.25</v>
      </c>
      <c r="AB1918">
        <f>IF(Z1918/X1918&lt;'model parameter'!$B$2,'model parameter'!$B$2,IF(Y1918/X1918&gt;'model parameter'!$B$1,'model parameter'!$B$1,AA1918/X1918))</f>
        <v>1.1100000000000001</v>
      </c>
      <c r="AC1918">
        <f t="shared" si="573"/>
        <v>598999.14804180525</v>
      </c>
      <c r="AD1918">
        <f t="shared" si="571"/>
        <v>30.038421898079292</v>
      </c>
      <c r="AF1918">
        <f t="shared" si="570"/>
        <v>0.76774193548387049</v>
      </c>
      <c r="AG1918">
        <f t="shared" si="564"/>
        <v>1.2294530154277701</v>
      </c>
      <c r="AH1918" s="14">
        <f t="shared" si="565"/>
        <v>26802.588678552747</v>
      </c>
      <c r="AI1918">
        <f t="shared" si="566"/>
        <v>29609.820325249333</v>
      </c>
      <c r="AJ1918" s="14">
        <f t="shared" si="567"/>
        <v>2807.2316466965858</v>
      </c>
      <c r="AK1918" s="14">
        <f t="shared" si="572"/>
        <v>280742.93253074214</v>
      </c>
      <c r="AL1918">
        <f t="shared" si="568"/>
        <v>1.1047373326645464</v>
      </c>
      <c r="AM1918">
        <f t="shared" si="574"/>
        <v>0.33268590223124811</v>
      </c>
      <c r="AN1918" s="15">
        <f t="shared" si="569"/>
        <v>1</v>
      </c>
    </row>
    <row r="1919" spans="1:40" x14ac:dyDescent="0.25">
      <c r="A1919" s="2">
        <v>42418</v>
      </c>
      <c r="B1919" s="2">
        <v>42425</v>
      </c>
      <c r="C1919" t="s">
        <v>15</v>
      </c>
      <c r="D1919">
        <v>7400</v>
      </c>
      <c r="E1919">
        <v>224.7</v>
      </c>
      <c r="F1919">
        <v>277.3</v>
      </c>
      <c r="G1919">
        <v>196.2</v>
      </c>
      <c r="H1919">
        <v>217.75</v>
      </c>
      <c r="I1919" t="s">
        <v>16</v>
      </c>
      <c r="J1919">
        <v>12</v>
      </c>
      <c r="K1919">
        <v>13.4</v>
      </c>
      <c r="L1919">
        <v>4.7</v>
      </c>
      <c r="M1919">
        <v>7.9</v>
      </c>
      <c r="N1919">
        <v>7191.75</v>
      </c>
      <c r="O1919">
        <v>260</v>
      </c>
      <c r="P1919">
        <f>VLOOKUP($A1919,Sheet2!$A:$E,2,0)</f>
        <v>7177.4</v>
      </c>
      <c r="Q1919">
        <f>VLOOKUP($A1919,Sheet2!$A:$E,3,0)</f>
        <v>7215.1</v>
      </c>
      <c r="R1919">
        <f>VLOOKUP($A1919,Sheet2!$A:$E,4,0)</f>
        <v>7127.85</v>
      </c>
      <c r="S1919">
        <f>VLOOKUP($A1919,Sheet2!$A:$E,5,0)</f>
        <v>7191.75</v>
      </c>
      <c r="T1919">
        <f t="shared" si="556"/>
        <v>198.29999999999927</v>
      </c>
      <c r="U1919">
        <f t="shared" si="557"/>
        <v>276.84999999999945</v>
      </c>
      <c r="V1919">
        <f t="shared" si="558"/>
        <v>5.1500000000005457</v>
      </c>
      <c r="W1919">
        <f t="shared" si="559"/>
        <v>11.300000000000182</v>
      </c>
      <c r="X1919" s="5">
        <f t="shared" si="560"/>
        <v>236.7</v>
      </c>
      <c r="Y1919">
        <f t="shared" si="561"/>
        <v>282.45000000000056</v>
      </c>
      <c r="Z1919">
        <f t="shared" si="562"/>
        <v>207.50000000000017</v>
      </c>
      <c r="AA1919">
        <f t="shared" si="563"/>
        <v>225.65</v>
      </c>
      <c r="AB1919">
        <f>IF(Z1919/X1919&lt;'model parameter'!$B$2,'model parameter'!$B$2,IF(Y1919/X1919&gt;'model parameter'!$B$1,'model parameter'!$B$1,AA1919/X1919))</f>
        <v>1.1100000000000001</v>
      </c>
      <c r="AC1919">
        <f t="shared" si="573"/>
        <v>664889.05432640389</v>
      </c>
      <c r="AD1919">
        <f t="shared" si="571"/>
        <v>30.148421898079292</v>
      </c>
      <c r="AF1919">
        <f t="shared" si="570"/>
        <v>0.87663709336713214</v>
      </c>
      <c r="AG1919">
        <f t="shared" si="564"/>
        <v>1.1932826362484181</v>
      </c>
      <c r="AH1919" s="14">
        <f t="shared" si="565"/>
        <v>17811.577596927447</v>
      </c>
      <c r="AI1919">
        <f t="shared" si="566"/>
        <v>19643.730782826697</v>
      </c>
      <c r="AJ1919" s="14">
        <f t="shared" si="567"/>
        <v>1832.1531858992494</v>
      </c>
      <c r="AK1919" s="14">
        <f t="shared" si="572"/>
        <v>282575.08571664139</v>
      </c>
      <c r="AL1919">
        <f t="shared" si="568"/>
        <v>1.1028630493806064</v>
      </c>
      <c r="AM1919">
        <f t="shared" si="574"/>
        <v>0.3669069886206926</v>
      </c>
      <c r="AN1919" s="15">
        <f t="shared" si="569"/>
        <v>1</v>
      </c>
    </row>
    <row r="1920" spans="1:40" s="9" customFormat="1" x14ac:dyDescent="0.25">
      <c r="A1920" s="7">
        <v>42419</v>
      </c>
      <c r="B1920" s="7">
        <v>42425</v>
      </c>
      <c r="C1920" t="s">
        <v>15</v>
      </c>
      <c r="D1920">
        <v>7400</v>
      </c>
      <c r="E1920">
        <v>247.45</v>
      </c>
      <c r="F1920">
        <v>253.95</v>
      </c>
      <c r="G1920">
        <v>168.4</v>
      </c>
      <c r="H1920">
        <v>193.1</v>
      </c>
      <c r="I1920" t="s">
        <v>16</v>
      </c>
      <c r="J1920">
        <v>7</v>
      </c>
      <c r="K1920">
        <v>7</v>
      </c>
      <c r="L1920">
        <v>3.2</v>
      </c>
      <c r="M1920">
        <v>4.5</v>
      </c>
      <c r="N1920">
        <v>7210.75</v>
      </c>
      <c r="O1920">
        <v>260</v>
      </c>
      <c r="P1920">
        <f>VLOOKUP($A1920,Sheet2!$A:$E,2,0)</f>
        <v>7170.55</v>
      </c>
      <c r="Q1920">
        <f>VLOOKUP($A1920,Sheet2!$A:$E,3,0)</f>
        <v>7226.85</v>
      </c>
      <c r="R1920">
        <f>VLOOKUP($A1920,Sheet2!$A:$E,4,0)</f>
        <v>7145.95</v>
      </c>
      <c r="S1920">
        <f>VLOOKUP($A1920,Sheet2!$A:$E,5,0)</f>
        <v>7210.75</v>
      </c>
      <c r="T1920">
        <f t="shared" si="556"/>
        <v>180.14999999999964</v>
      </c>
      <c r="U1920">
        <f t="shared" si="557"/>
        <v>253.95</v>
      </c>
      <c r="V1920">
        <f t="shared" si="558"/>
        <v>3.2</v>
      </c>
      <c r="W1920">
        <f t="shared" si="559"/>
        <v>-4.75</v>
      </c>
      <c r="X1920" s="8">
        <f t="shared" si="560"/>
        <v>254.45</v>
      </c>
      <c r="Y1920" s="9">
        <f t="shared" si="561"/>
        <v>257.14999999999998</v>
      </c>
      <c r="Z1920" s="9">
        <f t="shared" si="562"/>
        <v>163.65</v>
      </c>
      <c r="AA1920" s="9">
        <f t="shared" si="563"/>
        <v>197.6</v>
      </c>
      <c r="AB1920">
        <f>IF(Z1920/X1920&lt;'model parameter'!$B$2,'model parameter'!$B$2,IF(Y1920/X1920&gt;'model parameter'!$B$1,'model parameter'!$B$1,AA1920/X1920))</f>
        <v>0.77657693063470234</v>
      </c>
      <c r="AC1920" s="9">
        <f t="shared" si="573"/>
        <v>516337.50102140859</v>
      </c>
      <c r="AD1920">
        <f t="shared" si="571"/>
        <v>29.924998828713996</v>
      </c>
      <c r="AE1920" s="9">
        <f>WEEKDAY(A1920)</f>
        <v>6</v>
      </c>
      <c r="AF1920">
        <f t="shared" si="570"/>
        <v>0.64315189624680691</v>
      </c>
      <c r="AG1920">
        <f t="shared" si="564"/>
        <v>1.0106111220279033</v>
      </c>
      <c r="AH1920" s="14">
        <f t="shared" si="565"/>
        <v>19143.718220457074</v>
      </c>
      <c r="AI1920">
        <f t="shared" si="566"/>
        <v>14762.012193851198</v>
      </c>
      <c r="AJ1920" s="14">
        <f t="shared" si="567"/>
        <v>-4381.7060266058761</v>
      </c>
      <c r="AK1920" s="14">
        <f t="shared" si="572"/>
        <v>278193.37969003554</v>
      </c>
      <c r="AL1920">
        <f t="shared" si="568"/>
        <v>0.77111520467724171</v>
      </c>
      <c r="AM1920" s="9">
        <f t="shared" si="574"/>
        <v>0.28292755762775579</v>
      </c>
      <c r="AN1920" s="15">
        <f t="shared" si="569"/>
        <v>0</v>
      </c>
    </row>
    <row r="1921" spans="1:40" x14ac:dyDescent="0.25">
      <c r="A1921" s="2">
        <v>42422</v>
      </c>
      <c r="B1921" s="2">
        <v>42425</v>
      </c>
      <c r="C1921" t="s">
        <v>15</v>
      </c>
      <c r="D1921">
        <v>7400</v>
      </c>
      <c r="E1921">
        <v>186.55</v>
      </c>
      <c r="F1921">
        <v>189.75</v>
      </c>
      <c r="G1921">
        <v>146.19999999999999</v>
      </c>
      <c r="H1921">
        <v>162.15</v>
      </c>
      <c r="I1921" t="s">
        <v>16</v>
      </c>
      <c r="J1921">
        <v>2.25</v>
      </c>
      <c r="K1921">
        <v>4.9000000000000004</v>
      </c>
      <c r="L1921">
        <v>2.25</v>
      </c>
      <c r="M1921">
        <v>3.5</v>
      </c>
      <c r="N1921">
        <v>7234.55</v>
      </c>
      <c r="O1921">
        <v>260</v>
      </c>
      <c r="P1921">
        <f>VLOOKUP($A1921,Sheet2!$A:$E,2,0)</f>
        <v>7208.85</v>
      </c>
      <c r="Q1921">
        <f>VLOOKUP($A1921,Sheet2!$A:$E,3,0)</f>
        <v>7252.4</v>
      </c>
      <c r="R1921">
        <f>VLOOKUP($A1921,Sheet2!$A:$E,4,0)</f>
        <v>7200.7</v>
      </c>
      <c r="S1921">
        <f>VLOOKUP($A1921,Sheet2!$A:$E,5,0)</f>
        <v>7234.55</v>
      </c>
      <c r="T1921">
        <f t="shared" si="556"/>
        <v>152.5</v>
      </c>
      <c r="U1921">
        <f t="shared" si="557"/>
        <v>189.75</v>
      </c>
      <c r="V1921">
        <f t="shared" si="558"/>
        <v>2.25</v>
      </c>
      <c r="W1921">
        <f t="shared" si="559"/>
        <v>-1.4000000000005457</v>
      </c>
      <c r="X1921" s="5">
        <f t="shared" si="560"/>
        <v>188.8</v>
      </c>
      <c r="Y1921">
        <f t="shared" si="561"/>
        <v>192</v>
      </c>
      <c r="Z1921">
        <f t="shared" si="562"/>
        <v>144.79999999999944</v>
      </c>
      <c r="AA1921">
        <f t="shared" si="563"/>
        <v>165.65</v>
      </c>
      <c r="AB1921">
        <f>IF(Z1921/X1921&lt;'model parameter'!$B$2,'model parameter'!$B$2,IF(Y1921/X1921&gt;'model parameter'!$B$1,'model parameter'!$B$1,AA1921/X1921))</f>
        <v>0.87738347457627119</v>
      </c>
      <c r="AC1921">
        <f t="shared" si="573"/>
        <v>453025.99070019246</v>
      </c>
      <c r="AD1921">
        <f t="shared" si="571"/>
        <v>29.802382303290265</v>
      </c>
      <c r="AF1921">
        <f t="shared" si="570"/>
        <v>0.76694915254236984</v>
      </c>
      <c r="AG1921">
        <f t="shared" si="564"/>
        <v>1.0169491525423728</v>
      </c>
      <c r="AH1921" s="14">
        <f t="shared" si="565"/>
        <v>14216.674167796798</v>
      </c>
      <c r="AI1921">
        <f t="shared" si="566"/>
        <v>12367.506629920299</v>
      </c>
      <c r="AJ1921" s="14">
        <f t="shared" si="567"/>
        <v>-1849.1675378764994</v>
      </c>
      <c r="AK1921" s="14">
        <f t="shared" si="572"/>
        <v>276344.21215215902</v>
      </c>
      <c r="AL1921">
        <f t="shared" si="568"/>
        <v>0.86992966737148825</v>
      </c>
      <c r="AM1921">
        <f t="shared" si="574"/>
        <v>0.24612707609734116</v>
      </c>
      <c r="AN1921" s="15">
        <f t="shared" si="569"/>
        <v>0</v>
      </c>
    </row>
    <row r="1922" spans="1:40" x14ac:dyDescent="0.25">
      <c r="A1922" s="2">
        <v>42423</v>
      </c>
      <c r="B1922" s="2">
        <v>42425</v>
      </c>
      <c r="C1922" t="s">
        <v>15</v>
      </c>
      <c r="D1922">
        <v>7400</v>
      </c>
      <c r="E1922">
        <v>174.7</v>
      </c>
      <c r="F1922">
        <v>304.3</v>
      </c>
      <c r="G1922">
        <v>173.05</v>
      </c>
      <c r="H1922">
        <v>292.55</v>
      </c>
      <c r="I1922" t="s">
        <v>16</v>
      </c>
      <c r="J1922">
        <v>3.35</v>
      </c>
      <c r="K1922">
        <v>3.4</v>
      </c>
      <c r="L1922">
        <v>0.85</v>
      </c>
      <c r="M1922">
        <v>1</v>
      </c>
      <c r="N1922">
        <v>7109.55</v>
      </c>
      <c r="O1922">
        <v>260</v>
      </c>
      <c r="P1922">
        <f>VLOOKUP($A1922,Sheet2!$A:$E,2,0)</f>
        <v>7240.3</v>
      </c>
      <c r="Q1922">
        <f>VLOOKUP($A1922,Sheet2!$A:$E,3,0)</f>
        <v>7241.7</v>
      </c>
      <c r="R1922">
        <f>VLOOKUP($A1922,Sheet2!$A:$E,4,0)</f>
        <v>7090.7</v>
      </c>
      <c r="S1922">
        <f>VLOOKUP($A1922,Sheet2!$A:$E,5,0)</f>
        <v>7109.55</v>
      </c>
      <c r="T1922">
        <f t="shared" si="556"/>
        <v>173.05</v>
      </c>
      <c r="U1922">
        <f t="shared" si="557"/>
        <v>304.3</v>
      </c>
      <c r="V1922">
        <f t="shared" si="558"/>
        <v>0.85</v>
      </c>
      <c r="W1922">
        <f t="shared" si="559"/>
        <v>3.4</v>
      </c>
      <c r="X1922" s="5">
        <f t="shared" si="560"/>
        <v>178.04999999999998</v>
      </c>
      <c r="Y1922">
        <f t="shared" si="561"/>
        <v>305.15000000000003</v>
      </c>
      <c r="Z1922">
        <f t="shared" si="562"/>
        <v>176.45000000000002</v>
      </c>
      <c r="AA1922">
        <f t="shared" si="563"/>
        <v>293.55</v>
      </c>
      <c r="AB1922">
        <f>IF(Z1922/X1922&lt;'model parameter'!$B$2,'model parameter'!$B$2,IF(Y1922/X1922&gt;'model parameter'!$B$1,'model parameter'!$B$1,AA1922/X1922))</f>
        <v>1.1100000000000001</v>
      </c>
      <c r="AC1922">
        <f t="shared" si="573"/>
        <v>502858.8496772137</v>
      </c>
      <c r="AD1922">
        <f t="shared" si="571"/>
        <v>29.912382303290265</v>
      </c>
      <c r="AF1922">
        <f t="shared" si="570"/>
        <v>0.99101376017972498</v>
      </c>
      <c r="AG1922">
        <f t="shared" si="564"/>
        <v>1.7138444257231118</v>
      </c>
      <c r="AH1922" s="14">
        <f t="shared" si="565"/>
        <v>13409.884776081673</v>
      </c>
      <c r="AI1922">
        <f t="shared" si="566"/>
        <v>14764.672755588899</v>
      </c>
      <c r="AJ1922" s="14">
        <f t="shared" si="567"/>
        <v>1354.7879795072258</v>
      </c>
      <c r="AK1922" s="14">
        <f t="shared" si="572"/>
        <v>277699.00013166625</v>
      </c>
      <c r="AL1922">
        <f t="shared" si="568"/>
        <v>1.1010290544720915</v>
      </c>
      <c r="AM1922">
        <f t="shared" si="574"/>
        <v>0.27099306187543604</v>
      </c>
      <c r="AN1922" s="15">
        <f t="shared" si="569"/>
        <v>0</v>
      </c>
    </row>
    <row r="1923" spans="1:40" x14ac:dyDescent="0.25">
      <c r="A1923" s="2">
        <v>42424</v>
      </c>
      <c r="B1923" s="2">
        <v>42425</v>
      </c>
      <c r="C1923" t="s">
        <v>15</v>
      </c>
      <c r="D1923">
        <v>7400</v>
      </c>
      <c r="E1923">
        <v>313.45</v>
      </c>
      <c r="F1923">
        <v>389.55</v>
      </c>
      <c r="G1923">
        <v>299.85000000000002</v>
      </c>
      <c r="H1923">
        <v>378.1</v>
      </c>
      <c r="I1923" t="s">
        <v>16</v>
      </c>
      <c r="J1923">
        <v>0.6</v>
      </c>
      <c r="K1923">
        <v>0.65</v>
      </c>
      <c r="L1923">
        <v>0.25</v>
      </c>
      <c r="M1923">
        <v>0.3</v>
      </c>
      <c r="N1923">
        <v>7018.7</v>
      </c>
      <c r="O1923">
        <v>260</v>
      </c>
      <c r="P1923">
        <f>VLOOKUP($A1923,Sheet2!$A:$E,2,0)</f>
        <v>7075</v>
      </c>
      <c r="Q1923">
        <f>VLOOKUP($A1923,Sheet2!$A:$E,3,0)</f>
        <v>7090.8</v>
      </c>
      <c r="R1923">
        <f>VLOOKUP($A1923,Sheet2!$A:$E,4,0)</f>
        <v>7009.75</v>
      </c>
      <c r="S1923">
        <f>VLOOKUP($A1923,Sheet2!$A:$E,5,0)</f>
        <v>7018.7</v>
      </c>
      <c r="T1923">
        <f t="shared" ref="T1923:T1986" si="575">MAX(K1923+D1923-Q1923,0,G1923)</f>
        <v>309.84999999999945</v>
      </c>
      <c r="U1923">
        <f t="shared" ref="U1923:U1986" si="576">MIN(MAX(L1923+D1923-R1923,0),F1923)</f>
        <v>389.55</v>
      </c>
      <c r="V1923">
        <f t="shared" ref="V1923:V1986" si="577">MAX(L1923,F1923+R1923-D1923)</f>
        <v>0.25</v>
      </c>
      <c r="W1923">
        <f t="shared" ref="W1923:W1986" si="578">MIN(K1923,G1923+Q1923-D1923)</f>
        <v>-9.3499999999994543</v>
      </c>
      <c r="X1923" s="5">
        <f t="shared" ref="X1923:X1986" si="579">E1923+J1923</f>
        <v>314.05</v>
      </c>
      <c r="Y1923">
        <f t="shared" ref="Y1923:Y1986" si="580">MAX(T1923+K1923,U1923+L1923,V1923+F1923,W1923+G1923,X1923,AA1923)</f>
        <v>389.8</v>
      </c>
      <c r="Z1923">
        <f t="shared" ref="Z1923:Z1986" si="581">MIN(T1923+K1923,U1923+L1923,V1923+F1923,W1923+G1923,X1923,AA1923)</f>
        <v>290.50000000000057</v>
      </c>
      <c r="AA1923">
        <f t="shared" ref="AA1923:AA1986" si="582">H1923+M1923</f>
        <v>378.40000000000003</v>
      </c>
      <c r="AB1923">
        <f>IF(Z1923/X1923&lt;'model parameter'!$B$2,'model parameter'!$B$2,IF(Y1923/X1923&gt;'model parameter'!$B$1,'model parameter'!$B$1,AA1923/X1923))</f>
        <v>1.1100000000000001</v>
      </c>
      <c r="AC1923">
        <f t="shared" si="573"/>
        <v>558173.32314170722</v>
      </c>
      <c r="AD1923">
        <f t="shared" si="571"/>
        <v>30.022382303290264</v>
      </c>
      <c r="AF1923">
        <f t="shared" si="570"/>
        <v>0.92501194077376392</v>
      </c>
      <c r="AG1923">
        <f t="shared" ref="AG1923:AG1986" si="583">Y1923/X1923</f>
        <v>1.2412036299952236</v>
      </c>
      <c r="AH1923" s="14">
        <f t="shared" ref="AH1923:AH1986" si="584">(75*X1923+20*2*1.18+0.00055*75*X1923*1.18)*1.00002</f>
        <v>23616.708708477676</v>
      </c>
      <c r="AI1923">
        <f t="shared" ref="AI1923:AI1986" si="585">(AB1923*X1923*75-20*2*1.18-0.0006*75*X1923*1.18*AB1923)*(1-0.00002)</f>
        <v>26078.430499908423</v>
      </c>
      <c r="AJ1923" s="14">
        <f t="shared" ref="AJ1923:AJ1986" si="586">AI1923-AH1923</f>
        <v>2461.7217914307475</v>
      </c>
      <c r="AK1923" s="14">
        <f t="shared" si="572"/>
        <v>280160.72192309698</v>
      </c>
      <c r="AL1923">
        <f t="shared" ref="AL1923:AL1986" si="587">AI1923/AH1923</f>
        <v>1.1042364463997925</v>
      </c>
      <c r="AM1923">
        <f t="shared" si="574"/>
        <v>0.29924041564433057</v>
      </c>
      <c r="AN1923" s="15">
        <f t="shared" ref="AN1923:AN1986" si="588">IF(AND(Y1923/X1923&gt;1.1,Z1923/X1923&lt;0.9),1,0)</f>
        <v>0</v>
      </c>
    </row>
    <row r="1924" spans="1:40" x14ac:dyDescent="0.25">
      <c r="A1924" s="2">
        <v>42425</v>
      </c>
      <c r="B1924" s="2">
        <v>42425</v>
      </c>
      <c r="C1924" t="s">
        <v>15</v>
      </c>
      <c r="D1924">
        <v>7400</v>
      </c>
      <c r="E1924">
        <v>384.6</v>
      </c>
      <c r="F1924">
        <v>435</v>
      </c>
      <c r="G1924">
        <v>368.05</v>
      </c>
      <c r="H1924">
        <v>430.25</v>
      </c>
      <c r="I1924" t="s">
        <v>16</v>
      </c>
      <c r="J1924">
        <v>0.1</v>
      </c>
      <c r="K1924">
        <v>0.1</v>
      </c>
      <c r="L1924">
        <v>0.05</v>
      </c>
      <c r="M1924">
        <v>0.05</v>
      </c>
      <c r="N1924">
        <v>6970.6</v>
      </c>
      <c r="O1924">
        <v>260</v>
      </c>
      <c r="P1924">
        <f>VLOOKUP($A1924,Sheet2!$A:$E,2,0)</f>
        <v>7029.85</v>
      </c>
      <c r="Q1924">
        <f>VLOOKUP($A1924,Sheet2!$A:$E,3,0)</f>
        <v>7034.2</v>
      </c>
      <c r="R1924">
        <f>VLOOKUP($A1924,Sheet2!$A:$E,4,0)</f>
        <v>6961.4</v>
      </c>
      <c r="S1924">
        <f>VLOOKUP($A1924,Sheet2!$A:$E,5,0)</f>
        <v>6970.6</v>
      </c>
      <c r="T1924">
        <f t="shared" si="575"/>
        <v>368.05</v>
      </c>
      <c r="U1924">
        <f t="shared" si="576"/>
        <v>435</v>
      </c>
      <c r="V1924">
        <f t="shared" si="577"/>
        <v>0.05</v>
      </c>
      <c r="W1924">
        <f t="shared" si="578"/>
        <v>0.1</v>
      </c>
      <c r="X1924" s="5">
        <f t="shared" si="579"/>
        <v>384.70000000000005</v>
      </c>
      <c r="Y1924">
        <f t="shared" si="580"/>
        <v>435.05</v>
      </c>
      <c r="Z1924">
        <f t="shared" si="581"/>
        <v>368.15000000000003</v>
      </c>
      <c r="AA1924">
        <f t="shared" si="582"/>
        <v>430.3</v>
      </c>
      <c r="AB1924">
        <f>IF(Z1924/X1924&lt;'model parameter'!$B$2,'model parameter'!$B$2,IF(Y1924/X1924&gt;'model parameter'!$B$1,'model parameter'!$B$1,AA1924/X1924))</f>
        <v>1.1100000000000001</v>
      </c>
      <c r="AC1924">
        <f t="shared" si="573"/>
        <v>619572.38868729502</v>
      </c>
      <c r="AD1924">
        <f t="shared" si="571"/>
        <v>30.132382303290264</v>
      </c>
      <c r="AF1924">
        <f t="shared" ref="AF1924:AF1987" si="589">Z1924/X1924</f>
        <v>0.95697946451780602</v>
      </c>
      <c r="AG1924">
        <f t="shared" si="583"/>
        <v>1.1308812061346503</v>
      </c>
      <c r="AH1924" s="14">
        <f t="shared" si="584"/>
        <v>28919.003641005453</v>
      </c>
      <c r="AI1924">
        <f t="shared" si="585"/>
        <v>31955.761269292059</v>
      </c>
      <c r="AJ1924" s="14">
        <f t="shared" si="586"/>
        <v>3036.7576282866066</v>
      </c>
      <c r="AK1924" s="14">
        <f t="shared" si="572"/>
        <v>283197.47955138359</v>
      </c>
      <c r="AL1924">
        <f t="shared" si="587"/>
        <v>1.1050090682924034</v>
      </c>
      <c r="AM1924">
        <f t="shared" si="574"/>
        <v>0.33066337288657327</v>
      </c>
      <c r="AN1924" s="15">
        <f t="shared" si="588"/>
        <v>0</v>
      </c>
    </row>
    <row r="1925" spans="1:40" x14ac:dyDescent="0.25">
      <c r="A1925" s="2">
        <v>42426</v>
      </c>
      <c r="B1925" s="2">
        <v>42460</v>
      </c>
      <c r="C1925" t="s">
        <v>15</v>
      </c>
      <c r="D1925">
        <v>7100</v>
      </c>
      <c r="E1925">
        <v>183</v>
      </c>
      <c r="F1925">
        <v>223.05</v>
      </c>
      <c r="G1925">
        <v>173.65</v>
      </c>
      <c r="H1925">
        <v>192.2</v>
      </c>
      <c r="I1925" t="s">
        <v>16</v>
      </c>
      <c r="J1925">
        <v>144.30000000000001</v>
      </c>
      <c r="K1925">
        <v>160</v>
      </c>
      <c r="L1925">
        <v>125.05</v>
      </c>
      <c r="M1925">
        <v>146.19999999999999</v>
      </c>
      <c r="N1925">
        <v>7029.75</v>
      </c>
      <c r="O1925">
        <v>327.3</v>
      </c>
      <c r="P1925">
        <f>VLOOKUP($A1925,Sheet2!$A:$E,2,0)</f>
        <v>7039.3</v>
      </c>
      <c r="Q1925">
        <f>VLOOKUP($A1925,Sheet2!$A:$E,3,0)</f>
        <v>7052.9</v>
      </c>
      <c r="R1925">
        <f>VLOOKUP($A1925,Sheet2!$A:$E,4,0)</f>
        <v>6985.1</v>
      </c>
      <c r="S1925">
        <f>VLOOKUP($A1925,Sheet2!$A:$E,5,0)</f>
        <v>7029.75</v>
      </c>
      <c r="T1925">
        <f t="shared" si="575"/>
        <v>207.10000000000036</v>
      </c>
      <c r="U1925">
        <f t="shared" si="576"/>
        <v>223.05</v>
      </c>
      <c r="V1925">
        <f t="shared" si="577"/>
        <v>125.05</v>
      </c>
      <c r="W1925">
        <f t="shared" si="578"/>
        <v>126.54999999999927</v>
      </c>
      <c r="X1925" s="5">
        <f t="shared" si="579"/>
        <v>327.3</v>
      </c>
      <c r="Y1925">
        <f t="shared" si="580"/>
        <v>367.10000000000036</v>
      </c>
      <c r="Z1925">
        <f t="shared" si="581"/>
        <v>300.19999999999925</v>
      </c>
      <c r="AA1925">
        <f t="shared" si="582"/>
        <v>338.4</v>
      </c>
      <c r="AB1925">
        <f>IF(Z1925/X1925&lt;'model parameter'!$B$2,'model parameter'!$B$2,IF(Y1925/X1925&gt;'model parameter'!$B$1,'model parameter'!$B$1,AA1925/X1925))</f>
        <v>1.1100000000000001</v>
      </c>
      <c r="AC1925">
        <f t="shared" si="573"/>
        <v>687725.35144289758</v>
      </c>
      <c r="AD1925">
        <f t="shared" ref="AD1925:AD1988" si="590">(AB1925-1)+AD1924</f>
        <v>30.242382303290263</v>
      </c>
      <c r="AF1925">
        <f t="shared" si="589"/>
        <v>0.9172013443324144</v>
      </c>
      <c r="AG1925">
        <f t="shared" si="583"/>
        <v>1.1216009776963041</v>
      </c>
      <c r="AH1925" s="14">
        <f t="shared" si="584"/>
        <v>24611.123540126548</v>
      </c>
      <c r="AI1925">
        <f t="shared" si="585"/>
        <v>27180.689986027792</v>
      </c>
      <c r="AJ1925" s="14">
        <f t="shared" si="586"/>
        <v>2569.5664459012442</v>
      </c>
      <c r="AK1925" s="14">
        <f t="shared" ref="AK1925:AK1988" si="591">AJ1925+AK1924</f>
        <v>285767.04599728482</v>
      </c>
      <c r="AL1925">
        <f t="shared" si="587"/>
        <v>1.1044067103117727</v>
      </c>
      <c r="AM1925">
        <f t="shared" si="574"/>
        <v>0.3651868478702554</v>
      </c>
      <c r="AN1925" s="15">
        <f t="shared" si="588"/>
        <v>0</v>
      </c>
    </row>
    <row r="1926" spans="1:40" x14ac:dyDescent="0.25">
      <c r="A1926" s="2">
        <v>42429</v>
      </c>
      <c r="B1926" s="2">
        <v>42460</v>
      </c>
      <c r="C1926" t="s">
        <v>15</v>
      </c>
      <c r="D1926">
        <v>7100</v>
      </c>
      <c r="E1926">
        <v>194.75</v>
      </c>
      <c r="F1926">
        <v>325.14999999999998</v>
      </c>
      <c r="G1926">
        <v>134.44999999999999</v>
      </c>
      <c r="H1926">
        <v>197.3</v>
      </c>
      <c r="I1926" t="s">
        <v>16</v>
      </c>
      <c r="J1926">
        <v>158</v>
      </c>
      <c r="K1926">
        <v>162.05000000000001</v>
      </c>
      <c r="L1926">
        <v>62.2</v>
      </c>
      <c r="M1926">
        <v>107.25</v>
      </c>
      <c r="N1926">
        <v>6987.05</v>
      </c>
      <c r="O1926">
        <v>327.3</v>
      </c>
      <c r="P1926">
        <f>VLOOKUP($A1926,Sheet2!$A:$E,2,0)</f>
        <v>7050.45</v>
      </c>
      <c r="Q1926">
        <f>VLOOKUP($A1926,Sheet2!$A:$E,3,0)</f>
        <v>7094.6</v>
      </c>
      <c r="R1926">
        <f>VLOOKUP($A1926,Sheet2!$A:$E,4,0)</f>
        <v>6825.8</v>
      </c>
      <c r="S1926">
        <f>VLOOKUP($A1926,Sheet2!$A:$E,5,0)</f>
        <v>6987.05</v>
      </c>
      <c r="T1926">
        <f t="shared" si="575"/>
        <v>167.44999999999982</v>
      </c>
      <c r="U1926">
        <f t="shared" si="576"/>
        <v>325.14999999999998</v>
      </c>
      <c r="V1926">
        <f t="shared" si="577"/>
        <v>62.2</v>
      </c>
      <c r="W1926">
        <f t="shared" si="578"/>
        <v>129.05000000000018</v>
      </c>
      <c r="X1926" s="5">
        <f t="shared" si="579"/>
        <v>352.75</v>
      </c>
      <c r="Y1926">
        <f t="shared" si="580"/>
        <v>387.34999999999997</v>
      </c>
      <c r="Z1926">
        <f t="shared" si="581"/>
        <v>263.50000000000017</v>
      </c>
      <c r="AA1926">
        <f t="shared" si="582"/>
        <v>304.55</v>
      </c>
      <c r="AB1926">
        <f>IF(Z1926/X1926&lt;'model parameter'!$B$2,'model parameter'!$B$2,IF(Y1926/X1926&gt;'model parameter'!$B$1,'model parameter'!$B$1,AA1926/X1926))</f>
        <v>0.86335931963146706</v>
      </c>
      <c r="AC1926">
        <f t="shared" ref="AC1926:AC1989" si="592">AB1926*AC1925</f>
        <v>593754.09151505167</v>
      </c>
      <c r="AD1926">
        <f t="shared" si="590"/>
        <v>30.10574162292173</v>
      </c>
      <c r="AF1926">
        <f t="shared" si="589"/>
        <v>0.74698795180722943</v>
      </c>
      <c r="AG1926">
        <f t="shared" si="583"/>
        <v>1.098086463501063</v>
      </c>
      <c r="AH1926" s="14">
        <f t="shared" si="584"/>
        <v>26521.150518652124</v>
      </c>
      <c r="AI1926">
        <f t="shared" si="585"/>
        <v>22777.422837432099</v>
      </c>
      <c r="AJ1926" s="14">
        <f t="shared" si="586"/>
        <v>-3743.7276812200253</v>
      </c>
      <c r="AK1926" s="14">
        <f t="shared" si="591"/>
        <v>282023.31831606477</v>
      </c>
      <c r="AL1926">
        <f t="shared" si="587"/>
        <v>0.85883992179799706</v>
      </c>
      <c r="AM1926">
        <f t="shared" ref="AM1926:AM1989" si="593">AL1926*AM1925</f>
        <v>0.31363704386654723</v>
      </c>
      <c r="AN1926" s="15">
        <f t="shared" si="588"/>
        <v>0</v>
      </c>
    </row>
    <row r="1927" spans="1:40" x14ac:dyDescent="0.25">
      <c r="A1927" s="2">
        <v>42430</v>
      </c>
      <c r="B1927" s="2">
        <v>42460</v>
      </c>
      <c r="C1927" t="s">
        <v>15</v>
      </c>
      <c r="D1927">
        <v>7100</v>
      </c>
      <c r="E1927">
        <v>167.55</v>
      </c>
      <c r="F1927">
        <v>175.5</v>
      </c>
      <c r="G1927">
        <v>87.1</v>
      </c>
      <c r="H1927">
        <v>92.95</v>
      </c>
      <c r="I1927" t="s">
        <v>16</v>
      </c>
      <c r="J1927">
        <v>120</v>
      </c>
      <c r="K1927">
        <v>227.9</v>
      </c>
      <c r="L1927">
        <v>120</v>
      </c>
      <c r="M1927">
        <v>218.1</v>
      </c>
      <c r="N1927">
        <v>7222.3</v>
      </c>
      <c r="O1927">
        <v>327.3</v>
      </c>
      <c r="P1927">
        <f>VLOOKUP($A1927,Sheet2!$A:$E,2,0)</f>
        <v>7038.25</v>
      </c>
      <c r="Q1927">
        <f>VLOOKUP($A1927,Sheet2!$A:$E,3,0)</f>
        <v>7235.5</v>
      </c>
      <c r="R1927">
        <f>VLOOKUP($A1927,Sheet2!$A:$E,4,0)</f>
        <v>7035.1</v>
      </c>
      <c r="S1927">
        <f>VLOOKUP($A1927,Sheet2!$A:$E,5,0)</f>
        <v>7222.3</v>
      </c>
      <c r="T1927">
        <f t="shared" si="575"/>
        <v>92.399999999999636</v>
      </c>
      <c r="U1927">
        <f t="shared" si="576"/>
        <v>175.5</v>
      </c>
      <c r="V1927">
        <f t="shared" si="577"/>
        <v>120</v>
      </c>
      <c r="W1927">
        <f t="shared" si="578"/>
        <v>222.60000000000036</v>
      </c>
      <c r="X1927" s="5">
        <f t="shared" si="579"/>
        <v>287.55</v>
      </c>
      <c r="Y1927">
        <f t="shared" si="580"/>
        <v>320.29999999999961</v>
      </c>
      <c r="Z1927">
        <f t="shared" si="581"/>
        <v>287.55</v>
      </c>
      <c r="AA1927">
        <f t="shared" si="582"/>
        <v>311.05</v>
      </c>
      <c r="AB1927">
        <f>IF(Z1927/X1927&lt;'model parameter'!$B$2,'model parameter'!$B$2,IF(Y1927/X1927&gt;'model parameter'!$B$1,'model parameter'!$B$1,AA1927/X1927))</f>
        <v>1.1100000000000001</v>
      </c>
      <c r="AC1927">
        <f t="shared" si="592"/>
        <v>659067.04158170742</v>
      </c>
      <c r="AD1927">
        <f t="shared" si="590"/>
        <v>30.21574162292173</v>
      </c>
      <c r="AF1927">
        <f t="shared" si="589"/>
        <v>1</v>
      </c>
      <c r="AG1927">
        <f t="shared" si="583"/>
        <v>1.1138932359589622</v>
      </c>
      <c r="AH1927" s="14">
        <f t="shared" si="584"/>
        <v>21627.879045179925</v>
      </c>
      <c r="AI1927">
        <f t="shared" si="585"/>
        <v>23873.91152766969</v>
      </c>
      <c r="AJ1927" s="14">
        <f t="shared" si="586"/>
        <v>2246.0324824897652</v>
      </c>
      <c r="AK1927" s="14">
        <f t="shared" si="591"/>
        <v>284269.35079855454</v>
      </c>
      <c r="AL1927">
        <f t="shared" si="587"/>
        <v>1.1038489478232183</v>
      </c>
      <c r="AM1927">
        <f t="shared" si="593"/>
        <v>0.3462079208704727</v>
      </c>
      <c r="AN1927" s="15">
        <f t="shared" si="588"/>
        <v>0</v>
      </c>
    </row>
    <row r="1928" spans="1:40" x14ac:dyDescent="0.25">
      <c r="A1928" s="2">
        <v>42431</v>
      </c>
      <c r="B1928" s="2">
        <v>42460</v>
      </c>
      <c r="C1928" t="s">
        <v>15</v>
      </c>
      <c r="D1928">
        <v>7100</v>
      </c>
      <c r="E1928">
        <v>46</v>
      </c>
      <c r="F1928">
        <v>79.599999999999994</v>
      </c>
      <c r="G1928">
        <v>42.35</v>
      </c>
      <c r="H1928">
        <v>61.05</v>
      </c>
      <c r="I1928" t="s">
        <v>16</v>
      </c>
      <c r="J1928">
        <v>280</v>
      </c>
      <c r="K1928">
        <v>323.75</v>
      </c>
      <c r="L1928">
        <v>268.39999999999998</v>
      </c>
      <c r="M1928">
        <v>317.7</v>
      </c>
      <c r="N1928">
        <v>7368.85</v>
      </c>
      <c r="O1928">
        <v>327.3</v>
      </c>
      <c r="P1928">
        <f>VLOOKUP($A1928,Sheet2!$A:$E,2,0)</f>
        <v>7321.7</v>
      </c>
      <c r="Q1928">
        <f>VLOOKUP($A1928,Sheet2!$A:$E,3,0)</f>
        <v>7380.35</v>
      </c>
      <c r="R1928">
        <f>VLOOKUP($A1928,Sheet2!$A:$E,4,0)</f>
        <v>7308.15</v>
      </c>
      <c r="S1928">
        <f>VLOOKUP($A1928,Sheet2!$A:$E,5,0)</f>
        <v>7368.85</v>
      </c>
      <c r="T1928">
        <f t="shared" si="575"/>
        <v>43.399999999999636</v>
      </c>
      <c r="U1928">
        <f t="shared" si="576"/>
        <v>60.25</v>
      </c>
      <c r="V1928">
        <f t="shared" si="577"/>
        <v>287.75</v>
      </c>
      <c r="W1928">
        <f t="shared" si="578"/>
        <v>322.70000000000073</v>
      </c>
      <c r="X1928" s="5">
        <f t="shared" si="579"/>
        <v>326</v>
      </c>
      <c r="Y1928">
        <f t="shared" si="580"/>
        <v>378.75</v>
      </c>
      <c r="Z1928">
        <f t="shared" si="581"/>
        <v>326</v>
      </c>
      <c r="AA1928">
        <f t="shared" si="582"/>
        <v>378.75</v>
      </c>
      <c r="AB1928">
        <f>IF(Z1928/X1928&lt;'model parameter'!$B$2,'model parameter'!$B$2,IF(Y1928/X1928&gt;'model parameter'!$B$1,'model parameter'!$B$1,AA1928/X1928))</f>
        <v>1.1100000000000001</v>
      </c>
      <c r="AC1928">
        <f t="shared" si="592"/>
        <v>731564.41615569533</v>
      </c>
      <c r="AD1928">
        <f t="shared" si="590"/>
        <v>30.325741622921729</v>
      </c>
      <c r="AF1928">
        <f t="shared" si="589"/>
        <v>1</v>
      </c>
      <c r="AG1928">
        <f t="shared" si="583"/>
        <v>1.1618098159509203</v>
      </c>
      <c r="AH1928" s="14">
        <f t="shared" si="584"/>
        <v>24513.558311361001</v>
      </c>
      <c r="AI1928">
        <f t="shared" si="585"/>
        <v>27072.543772295317</v>
      </c>
      <c r="AJ1928" s="14">
        <f t="shared" si="586"/>
        <v>2558.9854609343165</v>
      </c>
      <c r="AK1928" s="14">
        <f t="shared" si="591"/>
        <v>286828.33625948883</v>
      </c>
      <c r="AL1928">
        <f t="shared" si="587"/>
        <v>1.1043906163450916</v>
      </c>
      <c r="AM1928">
        <f t="shared" si="593"/>
        <v>0.38234877911369403</v>
      </c>
      <c r="AN1928" s="15">
        <f t="shared" si="588"/>
        <v>0</v>
      </c>
    </row>
    <row r="1929" spans="1:40" x14ac:dyDescent="0.25">
      <c r="A1929" s="2">
        <v>42432</v>
      </c>
      <c r="B1929" s="2">
        <v>42460</v>
      </c>
      <c r="C1929" t="s">
        <v>15</v>
      </c>
      <c r="D1929">
        <v>7100</v>
      </c>
      <c r="E1929">
        <v>50</v>
      </c>
      <c r="F1929">
        <v>58.6</v>
      </c>
      <c r="G1929">
        <v>37.35</v>
      </c>
      <c r="H1929">
        <v>39.1</v>
      </c>
      <c r="I1929" t="s">
        <v>16</v>
      </c>
      <c r="J1929">
        <v>343.1</v>
      </c>
      <c r="K1929">
        <v>393.25</v>
      </c>
      <c r="L1929">
        <v>319.75</v>
      </c>
      <c r="M1929">
        <v>384</v>
      </c>
      <c r="N1929">
        <v>7475.6</v>
      </c>
      <c r="O1929">
        <v>327.3</v>
      </c>
      <c r="P1929">
        <f>VLOOKUP($A1929,Sheet2!$A:$E,2,0)</f>
        <v>7429.55</v>
      </c>
      <c r="Q1929">
        <f>VLOOKUP($A1929,Sheet2!$A:$E,3,0)</f>
        <v>7483.95</v>
      </c>
      <c r="R1929">
        <f>VLOOKUP($A1929,Sheet2!$A:$E,4,0)</f>
        <v>7406.05</v>
      </c>
      <c r="S1929">
        <f>VLOOKUP($A1929,Sheet2!$A:$E,5,0)</f>
        <v>7475.6</v>
      </c>
      <c r="T1929">
        <f t="shared" si="575"/>
        <v>37.35</v>
      </c>
      <c r="U1929">
        <f t="shared" si="576"/>
        <v>13.699999999999818</v>
      </c>
      <c r="V1929">
        <f t="shared" si="577"/>
        <v>364.65000000000055</v>
      </c>
      <c r="W1929">
        <f t="shared" si="578"/>
        <v>393.25</v>
      </c>
      <c r="X1929" s="5">
        <f t="shared" si="579"/>
        <v>393.1</v>
      </c>
      <c r="Y1929">
        <f t="shared" si="580"/>
        <v>430.6</v>
      </c>
      <c r="Z1929">
        <f t="shared" si="581"/>
        <v>333.44999999999982</v>
      </c>
      <c r="AA1929">
        <f t="shared" si="582"/>
        <v>423.1</v>
      </c>
      <c r="AB1929">
        <f>IF(Z1929/X1929&lt;'model parameter'!$B$2,'model parameter'!$B$2,IF(Y1929/X1929&gt;'model parameter'!$B$1,'model parameter'!$B$1,AA1929/X1929))</f>
        <v>1.0763164589163063</v>
      </c>
      <c r="AC1929">
        <f t="shared" si="592"/>
        <v>787394.82186587306</v>
      </c>
      <c r="AD1929">
        <f t="shared" si="590"/>
        <v>30.402058081838035</v>
      </c>
      <c r="AF1929">
        <f t="shared" si="589"/>
        <v>0.84825744085474386</v>
      </c>
      <c r="AG1929">
        <f t="shared" si="583"/>
        <v>1.0953955736453829</v>
      </c>
      <c r="AH1929" s="14">
        <f t="shared" si="584"/>
        <v>29549.425119182848</v>
      </c>
      <c r="AI1929">
        <f t="shared" si="585"/>
        <v>31662.2001333322</v>
      </c>
      <c r="AJ1929" s="14">
        <f t="shared" si="586"/>
        <v>2112.7750141493525</v>
      </c>
      <c r="AK1929" s="14">
        <f t="shared" si="591"/>
        <v>288941.11127363821</v>
      </c>
      <c r="AL1929">
        <f t="shared" si="587"/>
        <v>1.0714996994231805</v>
      </c>
      <c r="AM1929">
        <f t="shared" si="593"/>
        <v>0.40968660189514317</v>
      </c>
      <c r="AN1929" s="15">
        <f t="shared" si="588"/>
        <v>0</v>
      </c>
    </row>
    <row r="1930" spans="1:40" x14ac:dyDescent="0.25">
      <c r="A1930" s="2">
        <v>42433</v>
      </c>
      <c r="B1930" s="2">
        <v>42460</v>
      </c>
      <c r="C1930" t="s">
        <v>15</v>
      </c>
      <c r="D1930">
        <v>7100</v>
      </c>
      <c r="E1930">
        <v>38.6</v>
      </c>
      <c r="F1930">
        <v>46.4</v>
      </c>
      <c r="G1930">
        <v>31.2</v>
      </c>
      <c r="H1930">
        <v>36.35</v>
      </c>
      <c r="I1930" t="s">
        <v>16</v>
      </c>
      <c r="J1930">
        <v>382</v>
      </c>
      <c r="K1930">
        <v>408.75</v>
      </c>
      <c r="L1930">
        <v>345.05</v>
      </c>
      <c r="M1930">
        <v>387.4</v>
      </c>
      <c r="N1930">
        <v>7485.35</v>
      </c>
      <c r="O1930">
        <v>327.3</v>
      </c>
      <c r="P1930">
        <f>VLOOKUP($A1930,Sheet2!$A:$E,2,0)</f>
        <v>7505.4</v>
      </c>
      <c r="Q1930">
        <f>VLOOKUP($A1930,Sheet2!$A:$E,3,0)</f>
        <v>7505.9</v>
      </c>
      <c r="R1930">
        <f>VLOOKUP($A1930,Sheet2!$A:$E,4,0)</f>
        <v>7444.1</v>
      </c>
      <c r="S1930">
        <f>VLOOKUP($A1930,Sheet2!$A:$E,5,0)</f>
        <v>7485.35</v>
      </c>
      <c r="T1930">
        <f t="shared" si="575"/>
        <v>31.2</v>
      </c>
      <c r="U1930">
        <f t="shared" si="576"/>
        <v>0.9499999999998181</v>
      </c>
      <c r="V1930">
        <f t="shared" si="577"/>
        <v>390.5</v>
      </c>
      <c r="W1930">
        <f t="shared" si="578"/>
        <v>408.75</v>
      </c>
      <c r="X1930" s="5">
        <f t="shared" si="579"/>
        <v>420.6</v>
      </c>
      <c r="Y1930">
        <f t="shared" si="580"/>
        <v>439.95</v>
      </c>
      <c r="Z1930">
        <f t="shared" si="581"/>
        <v>345.99999999999983</v>
      </c>
      <c r="AA1930">
        <f t="shared" si="582"/>
        <v>423.75</v>
      </c>
      <c r="AB1930">
        <f>IF(Z1930/X1930&lt;'model parameter'!$B$2,'model parameter'!$B$2,IF(Y1930/X1930&gt;'model parameter'!$B$1,'model parameter'!$B$1,AA1930/X1930))</f>
        <v>1.0074893009985735</v>
      </c>
      <c r="AC1930">
        <f t="shared" si="592"/>
        <v>793291.85869154474</v>
      </c>
      <c r="AD1930">
        <f t="shared" si="590"/>
        <v>30.40954738283661</v>
      </c>
      <c r="AF1930">
        <f t="shared" si="589"/>
        <v>0.82263433190679935</v>
      </c>
      <c r="AG1930">
        <f t="shared" si="583"/>
        <v>1.0460057061340942</v>
      </c>
      <c r="AH1930" s="14">
        <f t="shared" si="584"/>
        <v>31613.304958454097</v>
      </c>
      <c r="AI1930">
        <f t="shared" si="585"/>
        <v>31710.914644022501</v>
      </c>
      <c r="AJ1930" s="14">
        <f t="shared" si="586"/>
        <v>97.609685568404529</v>
      </c>
      <c r="AK1930" s="14">
        <f t="shared" si="591"/>
        <v>289038.72095920664</v>
      </c>
      <c r="AL1930">
        <f t="shared" si="587"/>
        <v>1.0030876140820038</v>
      </c>
      <c r="AM1930">
        <f t="shared" si="593"/>
        <v>0.41095155601636285</v>
      </c>
      <c r="AN1930" s="15">
        <f t="shared" si="588"/>
        <v>0</v>
      </c>
    </row>
    <row r="1931" spans="1:40" x14ac:dyDescent="0.25">
      <c r="A1931" s="2">
        <v>42437</v>
      </c>
      <c r="B1931" s="2">
        <v>42460</v>
      </c>
      <c r="C1931" t="s">
        <v>15</v>
      </c>
      <c r="D1931">
        <v>7100</v>
      </c>
      <c r="E1931">
        <v>33.1</v>
      </c>
      <c r="F1931">
        <v>40.799999999999997</v>
      </c>
      <c r="G1931">
        <v>30.35</v>
      </c>
      <c r="H1931">
        <v>35.450000000000003</v>
      </c>
      <c r="I1931" t="s">
        <v>16</v>
      </c>
      <c r="J1931">
        <v>391</v>
      </c>
      <c r="K1931">
        <v>424</v>
      </c>
      <c r="L1931">
        <v>352</v>
      </c>
      <c r="M1931">
        <v>383.6</v>
      </c>
      <c r="N1931">
        <v>7485.3</v>
      </c>
      <c r="O1931">
        <v>327.3</v>
      </c>
      <c r="P1931">
        <f>VLOOKUP($A1931,Sheet2!$A:$E,2,0)</f>
        <v>7486.4</v>
      </c>
      <c r="Q1931">
        <f>VLOOKUP($A1931,Sheet2!$A:$E,3,0)</f>
        <v>7527.15</v>
      </c>
      <c r="R1931">
        <f>VLOOKUP($A1931,Sheet2!$A:$E,4,0)</f>
        <v>7442.15</v>
      </c>
      <c r="S1931">
        <f>VLOOKUP($A1931,Sheet2!$A:$E,5,0)</f>
        <v>7485.3</v>
      </c>
      <c r="T1931">
        <f t="shared" si="575"/>
        <v>30.35</v>
      </c>
      <c r="U1931">
        <f t="shared" si="576"/>
        <v>9.8500000000003638</v>
      </c>
      <c r="V1931">
        <f t="shared" si="577"/>
        <v>382.94999999999982</v>
      </c>
      <c r="W1931">
        <f t="shared" si="578"/>
        <v>424</v>
      </c>
      <c r="X1931" s="5">
        <f t="shared" si="579"/>
        <v>424.1</v>
      </c>
      <c r="Y1931">
        <f t="shared" si="580"/>
        <v>454.35</v>
      </c>
      <c r="Z1931">
        <f t="shared" si="581"/>
        <v>361.85000000000036</v>
      </c>
      <c r="AA1931">
        <f t="shared" si="582"/>
        <v>419.05</v>
      </c>
      <c r="AB1931">
        <f>IF(Z1931/X1931&lt;'model parameter'!$B$2,'model parameter'!$B$2,IF(Y1931/X1931&gt;'model parameter'!$B$1,'model parameter'!$B$1,AA1931/X1931))</f>
        <v>0.98809243103041733</v>
      </c>
      <c r="AC1931">
        <f t="shared" si="592"/>
        <v>783845.68117116671</v>
      </c>
      <c r="AD1931">
        <f t="shared" si="590"/>
        <v>30.397639813867027</v>
      </c>
      <c r="AF1931">
        <f t="shared" si="589"/>
        <v>0.85321858052346222</v>
      </c>
      <c r="AG1931">
        <f t="shared" si="583"/>
        <v>1.0713275170950247</v>
      </c>
      <c r="AH1931" s="14">
        <f t="shared" si="584"/>
        <v>31875.980574361351</v>
      </c>
      <c r="AI1931">
        <f t="shared" si="585"/>
        <v>31358.6712590311</v>
      </c>
      <c r="AJ1931" s="14">
        <f t="shared" si="586"/>
        <v>-517.30931533025068</v>
      </c>
      <c r="AK1931" s="14">
        <f t="shared" si="591"/>
        <v>288521.4116438764</v>
      </c>
      <c r="AL1931">
        <f t="shared" si="587"/>
        <v>0.9837711873953664</v>
      </c>
      <c r="AM1931">
        <f t="shared" si="593"/>
        <v>0.4042823002241907</v>
      </c>
      <c r="AN1931" s="15">
        <f t="shared" si="588"/>
        <v>0</v>
      </c>
    </row>
    <row r="1932" spans="1:40" x14ac:dyDescent="0.25">
      <c r="A1932" s="2">
        <v>42438</v>
      </c>
      <c r="B1932" s="2">
        <v>42460</v>
      </c>
      <c r="C1932" t="s">
        <v>15</v>
      </c>
      <c r="D1932">
        <v>7100</v>
      </c>
      <c r="E1932">
        <v>39.4</v>
      </c>
      <c r="F1932">
        <v>40.25</v>
      </c>
      <c r="G1932">
        <v>19</v>
      </c>
      <c r="H1932">
        <v>19.649999999999999</v>
      </c>
      <c r="I1932" t="s">
        <v>16</v>
      </c>
      <c r="J1932">
        <v>358.85</v>
      </c>
      <c r="K1932">
        <v>459.25</v>
      </c>
      <c r="L1932">
        <v>346.25</v>
      </c>
      <c r="M1932">
        <v>452.2</v>
      </c>
      <c r="N1932">
        <v>7531.8</v>
      </c>
      <c r="O1932">
        <v>327.3</v>
      </c>
      <c r="P1932">
        <f>VLOOKUP($A1932,Sheet2!$A:$E,2,0)</f>
        <v>7436.1</v>
      </c>
      <c r="Q1932">
        <f>VLOOKUP($A1932,Sheet2!$A:$E,3,0)</f>
        <v>7539</v>
      </c>
      <c r="R1932">
        <f>VLOOKUP($A1932,Sheet2!$A:$E,4,0)</f>
        <v>7424.3</v>
      </c>
      <c r="S1932">
        <f>VLOOKUP($A1932,Sheet2!$A:$E,5,0)</f>
        <v>7531.8</v>
      </c>
      <c r="T1932">
        <f t="shared" si="575"/>
        <v>20.25</v>
      </c>
      <c r="U1932">
        <f t="shared" si="576"/>
        <v>21.949999999999818</v>
      </c>
      <c r="V1932">
        <f t="shared" si="577"/>
        <v>364.55000000000018</v>
      </c>
      <c r="W1932">
        <f t="shared" si="578"/>
        <v>458</v>
      </c>
      <c r="X1932" s="5">
        <f t="shared" si="579"/>
        <v>398.25</v>
      </c>
      <c r="Y1932">
        <f t="shared" si="580"/>
        <v>479.5</v>
      </c>
      <c r="Z1932">
        <f t="shared" si="581"/>
        <v>368.19999999999982</v>
      </c>
      <c r="AA1932">
        <f t="shared" si="582"/>
        <v>471.84999999999997</v>
      </c>
      <c r="AB1932">
        <f>IF(Z1932/X1932&lt;'model parameter'!$B$2,'model parameter'!$B$2,IF(Y1932/X1932&gt;'model parameter'!$B$1,'model parameter'!$B$1,AA1932/X1932))</f>
        <v>1.1100000000000001</v>
      </c>
      <c r="AC1932">
        <f t="shared" si="592"/>
        <v>870068.70609999518</v>
      </c>
      <c r="AD1932">
        <f t="shared" si="590"/>
        <v>30.507639813867026</v>
      </c>
      <c r="AF1932">
        <f t="shared" si="589"/>
        <v>0.92454488386691736</v>
      </c>
      <c r="AG1932">
        <f t="shared" si="583"/>
        <v>1.2040175768989327</v>
      </c>
      <c r="AH1932" s="14">
        <f t="shared" si="584"/>
        <v>29935.933525446373</v>
      </c>
      <c r="AI1932">
        <f t="shared" si="585"/>
        <v>33082.97757396508</v>
      </c>
      <c r="AJ1932" s="14">
        <f t="shared" si="586"/>
        <v>3147.0440485187064</v>
      </c>
      <c r="AK1932" s="14">
        <f t="shared" si="591"/>
        <v>291668.4556923951</v>
      </c>
      <c r="AL1932">
        <f t="shared" si="587"/>
        <v>1.1051259699599356</v>
      </c>
      <c r="AM1932">
        <f t="shared" si="593"/>
        <v>0.44678286917289267</v>
      </c>
      <c r="AN1932" s="15">
        <f t="shared" si="588"/>
        <v>0</v>
      </c>
    </row>
    <row r="1933" spans="1:40" x14ac:dyDescent="0.25">
      <c r="A1933" s="2">
        <v>42439</v>
      </c>
      <c r="B1933" s="2">
        <v>42460</v>
      </c>
      <c r="C1933" t="s">
        <v>15</v>
      </c>
      <c r="D1933">
        <v>7100</v>
      </c>
      <c r="E1933">
        <v>18.850000000000001</v>
      </c>
      <c r="F1933">
        <v>30.5</v>
      </c>
      <c r="G1933">
        <v>18</v>
      </c>
      <c r="H1933">
        <v>23.5</v>
      </c>
      <c r="I1933" t="s">
        <v>16</v>
      </c>
      <c r="J1933">
        <v>447.25</v>
      </c>
      <c r="K1933">
        <v>447.25</v>
      </c>
      <c r="L1933">
        <v>365.2</v>
      </c>
      <c r="M1933">
        <v>405.55</v>
      </c>
      <c r="N1933">
        <v>7486.15</v>
      </c>
      <c r="O1933">
        <v>327.3</v>
      </c>
      <c r="P1933">
        <f>VLOOKUP($A1933,Sheet2!$A:$E,2,0)</f>
        <v>7545.35</v>
      </c>
      <c r="Q1933">
        <f>VLOOKUP($A1933,Sheet2!$A:$E,3,0)</f>
        <v>7547.1</v>
      </c>
      <c r="R1933">
        <f>VLOOKUP($A1933,Sheet2!$A:$E,4,0)</f>
        <v>7447.4</v>
      </c>
      <c r="S1933">
        <f>VLOOKUP($A1933,Sheet2!$A:$E,5,0)</f>
        <v>7486.15</v>
      </c>
      <c r="T1933">
        <f t="shared" si="575"/>
        <v>18</v>
      </c>
      <c r="U1933">
        <f t="shared" si="576"/>
        <v>17.800000000000182</v>
      </c>
      <c r="V1933">
        <f t="shared" si="577"/>
        <v>377.89999999999964</v>
      </c>
      <c r="W1933">
        <f t="shared" si="578"/>
        <v>447.25</v>
      </c>
      <c r="X1933" s="5">
        <f t="shared" si="579"/>
        <v>466.1</v>
      </c>
      <c r="Y1933">
        <f t="shared" si="580"/>
        <v>466.1</v>
      </c>
      <c r="Z1933">
        <f t="shared" si="581"/>
        <v>383.00000000000017</v>
      </c>
      <c r="AA1933">
        <f t="shared" si="582"/>
        <v>429.05</v>
      </c>
      <c r="AB1933">
        <f>IF(Z1933/X1933&lt;'model parameter'!$B$2,'model parameter'!$B$2,IF(Y1933/X1933&gt;'model parameter'!$B$1,'model parameter'!$B$1,AA1933/X1933))</f>
        <v>0.92051062003861828</v>
      </c>
      <c r="AC1933">
        <f t="shared" si="592"/>
        <v>800907.48412830487</v>
      </c>
      <c r="AD1933">
        <f t="shared" si="590"/>
        <v>30.428150433905646</v>
      </c>
      <c r="AF1933">
        <f t="shared" si="589"/>
        <v>0.82171207895301468</v>
      </c>
      <c r="AG1933">
        <f t="shared" si="583"/>
        <v>1</v>
      </c>
      <c r="AH1933" s="14">
        <f t="shared" si="584"/>
        <v>35028.087965248342</v>
      </c>
      <c r="AI1933">
        <f t="shared" si="585"/>
        <v>32108.125269651096</v>
      </c>
      <c r="AJ1933" s="14">
        <f t="shared" si="586"/>
        <v>-2919.9626955972453</v>
      </c>
      <c r="AK1933" s="14">
        <f t="shared" si="591"/>
        <v>288748.49299679784</v>
      </c>
      <c r="AL1933">
        <f t="shared" si="587"/>
        <v>0.91663939240719716</v>
      </c>
      <c r="AM1933">
        <f t="shared" si="593"/>
        <v>0.40953877773658459</v>
      </c>
      <c r="AN1933" s="15">
        <f t="shared" si="588"/>
        <v>0</v>
      </c>
    </row>
    <row r="1934" spans="1:40" x14ac:dyDescent="0.25">
      <c r="A1934" s="2">
        <v>42440</v>
      </c>
      <c r="B1934" s="2">
        <v>42460</v>
      </c>
      <c r="C1934" t="s">
        <v>15</v>
      </c>
      <c r="D1934">
        <v>7100</v>
      </c>
      <c r="E1934">
        <v>21.95</v>
      </c>
      <c r="F1934">
        <v>25.5</v>
      </c>
      <c r="G1934">
        <v>15.2</v>
      </c>
      <c r="H1934">
        <v>16.649999999999999</v>
      </c>
      <c r="I1934" t="s">
        <v>16</v>
      </c>
      <c r="J1934">
        <v>415</v>
      </c>
      <c r="K1934">
        <v>458.8</v>
      </c>
      <c r="L1934">
        <v>372.4</v>
      </c>
      <c r="M1934">
        <v>426.95</v>
      </c>
      <c r="N1934">
        <v>7510.2</v>
      </c>
      <c r="O1934">
        <v>327.3</v>
      </c>
      <c r="P1934">
        <f>VLOOKUP($A1934,Sheet2!$A:$E,2,0)</f>
        <v>7484.85</v>
      </c>
      <c r="Q1934">
        <f>VLOOKUP($A1934,Sheet2!$A:$E,3,0)</f>
        <v>7543.95</v>
      </c>
      <c r="R1934">
        <f>VLOOKUP($A1934,Sheet2!$A:$E,4,0)</f>
        <v>7460.6</v>
      </c>
      <c r="S1934">
        <f>VLOOKUP($A1934,Sheet2!$A:$E,5,0)</f>
        <v>7510.2</v>
      </c>
      <c r="T1934">
        <f t="shared" si="575"/>
        <v>15.2</v>
      </c>
      <c r="U1934">
        <f t="shared" si="576"/>
        <v>11.799999999999272</v>
      </c>
      <c r="V1934">
        <f t="shared" si="577"/>
        <v>386.10000000000036</v>
      </c>
      <c r="W1934">
        <f t="shared" si="578"/>
        <v>458.8</v>
      </c>
      <c r="X1934" s="5">
        <f t="shared" si="579"/>
        <v>436.95</v>
      </c>
      <c r="Y1934">
        <f t="shared" si="580"/>
        <v>474</v>
      </c>
      <c r="Z1934">
        <f t="shared" si="581"/>
        <v>384.19999999999925</v>
      </c>
      <c r="AA1934">
        <f t="shared" si="582"/>
        <v>443.59999999999997</v>
      </c>
      <c r="AB1934">
        <f>IF(Z1934/X1934&lt;'model parameter'!$B$2,'model parameter'!$B$2,IF(Y1934/X1934&gt;'model parameter'!$B$1,'model parameter'!$B$1,AA1934/X1934))</f>
        <v>1.01521913262387</v>
      </c>
      <c r="AC1934">
        <f t="shared" si="592"/>
        <v>813096.60134870361</v>
      </c>
      <c r="AD1934">
        <f t="shared" si="590"/>
        <v>30.443369566529515</v>
      </c>
      <c r="AF1934">
        <f t="shared" si="589"/>
        <v>0.87927680512644302</v>
      </c>
      <c r="AG1934">
        <f t="shared" si="583"/>
        <v>1.0847923103329902</v>
      </c>
      <c r="AH1934" s="14">
        <f t="shared" si="584"/>
        <v>32840.375335620818</v>
      </c>
      <c r="AI1934">
        <f t="shared" si="585"/>
        <v>33198.580855103202</v>
      </c>
      <c r="AJ1934" s="14">
        <f t="shared" si="586"/>
        <v>358.20551948238426</v>
      </c>
      <c r="AK1934" s="14">
        <f t="shared" si="591"/>
        <v>289106.69851628022</v>
      </c>
      <c r="AL1934">
        <f t="shared" si="587"/>
        <v>1.0109074733714707</v>
      </c>
      <c r="AM1934">
        <f t="shared" si="593"/>
        <v>0.41400581104933104</v>
      </c>
      <c r="AN1934" s="15">
        <f t="shared" si="588"/>
        <v>0</v>
      </c>
    </row>
    <row r="1935" spans="1:40" x14ac:dyDescent="0.25">
      <c r="A1935" s="2">
        <v>42443</v>
      </c>
      <c r="B1935" s="2">
        <v>42460</v>
      </c>
      <c r="C1935" t="s">
        <v>15</v>
      </c>
      <c r="D1935">
        <v>7100</v>
      </c>
      <c r="E1935">
        <v>12.1</v>
      </c>
      <c r="F1935">
        <v>14.3</v>
      </c>
      <c r="G1935">
        <v>9.8000000000000007</v>
      </c>
      <c r="H1935">
        <v>12.25</v>
      </c>
      <c r="I1935" t="s">
        <v>16</v>
      </c>
      <c r="J1935">
        <v>476</v>
      </c>
      <c r="K1935">
        <v>501.15</v>
      </c>
      <c r="L1935">
        <v>441</v>
      </c>
      <c r="M1935">
        <v>453.75</v>
      </c>
      <c r="N1935">
        <v>7538.75</v>
      </c>
      <c r="O1935">
        <v>327.3</v>
      </c>
      <c r="P1935">
        <f>VLOOKUP($A1935,Sheet2!$A:$E,2,0)</f>
        <v>7542.6</v>
      </c>
      <c r="Q1935">
        <f>VLOOKUP($A1935,Sheet2!$A:$E,3,0)</f>
        <v>7583.7</v>
      </c>
      <c r="R1935">
        <f>VLOOKUP($A1935,Sheet2!$A:$E,4,0)</f>
        <v>7515.05</v>
      </c>
      <c r="S1935">
        <f>VLOOKUP($A1935,Sheet2!$A:$E,5,0)</f>
        <v>7538.75</v>
      </c>
      <c r="T1935">
        <f t="shared" si="575"/>
        <v>17.449999999999818</v>
      </c>
      <c r="U1935">
        <f t="shared" si="576"/>
        <v>14.3</v>
      </c>
      <c r="V1935">
        <f t="shared" si="577"/>
        <v>441</v>
      </c>
      <c r="W1935">
        <f t="shared" si="578"/>
        <v>493.5</v>
      </c>
      <c r="X1935" s="5">
        <f t="shared" si="579"/>
        <v>488.1</v>
      </c>
      <c r="Y1935">
        <f t="shared" si="580"/>
        <v>518.5999999999998</v>
      </c>
      <c r="Z1935">
        <f t="shared" si="581"/>
        <v>455.3</v>
      </c>
      <c r="AA1935">
        <f t="shared" si="582"/>
        <v>466</v>
      </c>
      <c r="AB1935">
        <f>IF(Z1935/X1935&lt;'model parameter'!$B$2,'model parameter'!$B$2,IF(Y1935/X1935&gt;'model parameter'!$B$1,'model parameter'!$B$1,AA1935/X1935))</f>
        <v>0.9547223929522638</v>
      </c>
      <c r="AC1935">
        <f t="shared" si="592"/>
        <v>776281.53294098715</v>
      </c>
      <c r="AD1935">
        <f t="shared" si="590"/>
        <v>30.398091959481778</v>
      </c>
      <c r="AF1935">
        <f t="shared" si="589"/>
        <v>0.9328006556033599</v>
      </c>
      <c r="AG1935">
        <f t="shared" si="583"/>
        <v>1.0624871952468751</v>
      </c>
      <c r="AH1935" s="14">
        <f t="shared" si="584"/>
        <v>36679.191836665348</v>
      </c>
      <c r="AI1935">
        <f t="shared" si="585"/>
        <v>34877.357838892007</v>
      </c>
      <c r="AJ1935" s="14">
        <f t="shared" si="586"/>
        <v>-1801.8339977733413</v>
      </c>
      <c r="AK1935" s="14">
        <f t="shared" si="591"/>
        <v>287304.86451850686</v>
      </c>
      <c r="AL1935">
        <f t="shared" si="587"/>
        <v>0.95087585337765845</v>
      </c>
      <c r="AM1935">
        <f t="shared" si="593"/>
        <v>0.39366812888484226</v>
      </c>
      <c r="AN1935" s="15">
        <f t="shared" si="588"/>
        <v>0</v>
      </c>
    </row>
    <row r="1936" spans="1:40" x14ac:dyDescent="0.25">
      <c r="A1936" s="2">
        <v>42444</v>
      </c>
      <c r="B1936" s="2">
        <v>42460</v>
      </c>
      <c r="C1936" t="s">
        <v>15</v>
      </c>
      <c r="D1936">
        <v>7100</v>
      </c>
      <c r="E1936">
        <v>14.3</v>
      </c>
      <c r="F1936">
        <v>17.399999999999999</v>
      </c>
      <c r="G1936">
        <v>10.85</v>
      </c>
      <c r="H1936">
        <v>15.4</v>
      </c>
      <c r="I1936" t="s">
        <v>16</v>
      </c>
      <c r="J1936">
        <v>447</v>
      </c>
      <c r="K1936">
        <v>447</v>
      </c>
      <c r="L1936">
        <v>388</v>
      </c>
      <c r="M1936">
        <v>399.9</v>
      </c>
      <c r="N1936">
        <v>7460.6</v>
      </c>
      <c r="O1936">
        <v>327.3</v>
      </c>
      <c r="P1936">
        <f>VLOOKUP($A1936,Sheet2!$A:$E,2,0)</f>
        <v>7535.85</v>
      </c>
      <c r="Q1936">
        <f>VLOOKUP($A1936,Sheet2!$A:$E,3,0)</f>
        <v>7545.2</v>
      </c>
      <c r="R1936">
        <f>VLOOKUP($A1936,Sheet2!$A:$E,4,0)</f>
        <v>7452.8</v>
      </c>
      <c r="S1936">
        <f>VLOOKUP($A1936,Sheet2!$A:$E,5,0)</f>
        <v>7460.6</v>
      </c>
      <c r="T1936">
        <f t="shared" si="575"/>
        <v>10.85</v>
      </c>
      <c r="U1936">
        <f t="shared" si="576"/>
        <v>17.399999999999999</v>
      </c>
      <c r="V1936">
        <f t="shared" si="577"/>
        <v>388</v>
      </c>
      <c r="W1936">
        <f t="shared" si="578"/>
        <v>447</v>
      </c>
      <c r="X1936" s="5">
        <f t="shared" si="579"/>
        <v>461.3</v>
      </c>
      <c r="Y1936">
        <f t="shared" si="580"/>
        <v>461.3</v>
      </c>
      <c r="Z1936">
        <f t="shared" si="581"/>
        <v>405.4</v>
      </c>
      <c r="AA1936">
        <f t="shared" si="582"/>
        <v>415.29999999999995</v>
      </c>
      <c r="AB1936">
        <f>IF(Z1936/X1936&lt;'model parameter'!$B$2,'model parameter'!$B$2,IF(Y1936/X1936&gt;'model parameter'!$B$1,'model parameter'!$B$1,AA1936/X1936))</f>
        <v>0.90028181226967252</v>
      </c>
      <c r="AC1936">
        <f t="shared" si="592"/>
        <v>698872.14530759142</v>
      </c>
      <c r="AD1936">
        <f t="shared" si="590"/>
        <v>30.29837377175145</v>
      </c>
      <c r="AF1936">
        <f t="shared" si="589"/>
        <v>0.87882072404075429</v>
      </c>
      <c r="AG1936">
        <f t="shared" si="583"/>
        <v>1</v>
      </c>
      <c r="AH1936" s="14">
        <f t="shared" si="584"/>
        <v>34667.847120575541</v>
      </c>
      <c r="AI1936">
        <f t="shared" si="585"/>
        <v>31077.626005048594</v>
      </c>
      <c r="AJ1936" s="14">
        <f t="shared" si="586"/>
        <v>-3590.221115526947</v>
      </c>
      <c r="AK1936" s="14">
        <f t="shared" si="591"/>
        <v>283714.64340297994</v>
      </c>
      <c r="AL1936">
        <f t="shared" si="587"/>
        <v>0.89643945575737427</v>
      </c>
      <c r="AM1936">
        <f t="shared" si="593"/>
        <v>0.35289964320655187</v>
      </c>
      <c r="AN1936" s="15">
        <f t="shared" si="588"/>
        <v>0</v>
      </c>
    </row>
    <row r="1937" spans="1:40" x14ac:dyDescent="0.25">
      <c r="A1937" s="2">
        <v>42445</v>
      </c>
      <c r="B1937" s="2">
        <v>42460</v>
      </c>
      <c r="C1937" t="s">
        <v>15</v>
      </c>
      <c r="D1937">
        <v>7100</v>
      </c>
      <c r="E1937">
        <v>14.55</v>
      </c>
      <c r="F1937">
        <v>18.05</v>
      </c>
      <c r="G1937">
        <v>8.9499999999999993</v>
      </c>
      <c r="H1937">
        <v>9.9499999999999993</v>
      </c>
      <c r="I1937" t="s">
        <v>16</v>
      </c>
      <c r="J1937">
        <v>391.9</v>
      </c>
      <c r="K1937">
        <v>443.15</v>
      </c>
      <c r="L1937">
        <v>347</v>
      </c>
      <c r="M1937">
        <v>430.65</v>
      </c>
      <c r="N1937">
        <v>7498.75</v>
      </c>
      <c r="O1937">
        <v>327.3</v>
      </c>
      <c r="P1937">
        <f>VLOOKUP($A1937,Sheet2!$A:$E,2,0)</f>
        <v>7457.05</v>
      </c>
      <c r="Q1937">
        <f>VLOOKUP($A1937,Sheet2!$A:$E,3,0)</f>
        <v>7508</v>
      </c>
      <c r="R1937">
        <f>VLOOKUP($A1937,Sheet2!$A:$E,4,0)</f>
        <v>7405.15</v>
      </c>
      <c r="S1937">
        <f>VLOOKUP($A1937,Sheet2!$A:$E,5,0)</f>
        <v>7498.75</v>
      </c>
      <c r="T1937">
        <f t="shared" si="575"/>
        <v>35.149999999999636</v>
      </c>
      <c r="U1937">
        <f t="shared" si="576"/>
        <v>18.05</v>
      </c>
      <c r="V1937">
        <f t="shared" si="577"/>
        <v>347</v>
      </c>
      <c r="W1937">
        <f t="shared" si="578"/>
        <v>416.94999999999982</v>
      </c>
      <c r="X1937" s="5">
        <f t="shared" si="579"/>
        <v>406.45</v>
      </c>
      <c r="Y1937">
        <f t="shared" si="580"/>
        <v>478.29999999999961</v>
      </c>
      <c r="Z1937">
        <f t="shared" si="581"/>
        <v>365.05</v>
      </c>
      <c r="AA1937">
        <f t="shared" si="582"/>
        <v>440.59999999999997</v>
      </c>
      <c r="AB1937">
        <f>IF(Z1937/X1937&lt;'model parameter'!$B$2,'model parameter'!$B$2,IF(Y1937/X1937&gt;'model parameter'!$B$1,'model parameter'!$B$1,AA1937/X1937))</f>
        <v>1.1100000000000001</v>
      </c>
      <c r="AC1937">
        <f t="shared" si="592"/>
        <v>775748.08129142656</v>
      </c>
      <c r="AD1937">
        <f t="shared" si="590"/>
        <v>30.40837377175145</v>
      </c>
      <c r="AF1937">
        <f t="shared" si="589"/>
        <v>0.89814245294624195</v>
      </c>
      <c r="AG1937">
        <f t="shared" si="583"/>
        <v>1.1767745110099634</v>
      </c>
      <c r="AH1937" s="14">
        <f t="shared" si="584"/>
        <v>30551.344968429072</v>
      </c>
      <c r="AI1937">
        <f t="shared" si="585"/>
        <v>33765.130614431393</v>
      </c>
      <c r="AJ1937" s="14">
        <f t="shared" si="586"/>
        <v>3213.7856460023213</v>
      </c>
      <c r="AK1937" s="14">
        <f t="shared" si="591"/>
        <v>286928.42904898227</v>
      </c>
      <c r="AL1937">
        <f t="shared" si="587"/>
        <v>1.1051929350188465</v>
      </c>
      <c r="AM1937">
        <f t="shared" si="593"/>
        <v>0.39002219244255282</v>
      </c>
      <c r="AN1937" s="15">
        <f t="shared" si="588"/>
        <v>1</v>
      </c>
    </row>
    <row r="1938" spans="1:40" x14ac:dyDescent="0.25">
      <c r="A1938" s="2">
        <v>42446</v>
      </c>
      <c r="B1938" s="2">
        <v>42460</v>
      </c>
      <c r="C1938" t="s">
        <v>15</v>
      </c>
      <c r="D1938">
        <v>7100</v>
      </c>
      <c r="E1938">
        <v>4.8</v>
      </c>
      <c r="F1938">
        <v>10.35</v>
      </c>
      <c r="G1938">
        <v>4.8</v>
      </c>
      <c r="H1938">
        <v>8.75</v>
      </c>
      <c r="I1938" t="s">
        <v>16</v>
      </c>
      <c r="J1938">
        <v>493.6</v>
      </c>
      <c r="K1938">
        <v>506.85</v>
      </c>
      <c r="L1938">
        <v>393.85</v>
      </c>
      <c r="M1938">
        <v>422.6</v>
      </c>
      <c r="N1938">
        <v>7512.55</v>
      </c>
      <c r="O1938">
        <v>327.3</v>
      </c>
      <c r="P1938">
        <f>VLOOKUP($A1938,Sheet2!$A:$E,2,0)</f>
        <v>7557.4</v>
      </c>
      <c r="Q1938">
        <f>VLOOKUP($A1938,Sheet2!$A:$E,3,0)</f>
        <v>7585.3</v>
      </c>
      <c r="R1938">
        <f>VLOOKUP($A1938,Sheet2!$A:$E,4,0)</f>
        <v>7479.4</v>
      </c>
      <c r="S1938">
        <f>VLOOKUP($A1938,Sheet2!$A:$E,5,0)</f>
        <v>7512.55</v>
      </c>
      <c r="T1938">
        <f t="shared" si="575"/>
        <v>21.550000000000182</v>
      </c>
      <c r="U1938">
        <f t="shared" si="576"/>
        <v>10.35</v>
      </c>
      <c r="V1938">
        <f t="shared" si="577"/>
        <v>393.85</v>
      </c>
      <c r="W1938">
        <f t="shared" si="578"/>
        <v>490.10000000000036</v>
      </c>
      <c r="X1938" s="5">
        <f t="shared" si="579"/>
        <v>498.40000000000003</v>
      </c>
      <c r="Y1938">
        <f t="shared" si="580"/>
        <v>528.4000000000002</v>
      </c>
      <c r="Z1938">
        <f t="shared" si="581"/>
        <v>404.20000000000005</v>
      </c>
      <c r="AA1938">
        <f t="shared" si="582"/>
        <v>431.35</v>
      </c>
      <c r="AB1938">
        <f>IF(Z1938/X1938&lt;'model parameter'!$B$2,'model parameter'!$B$2,IF(Y1938/X1938&gt;'model parameter'!$B$1,'model parameter'!$B$1,AA1938/X1938))</f>
        <v>0.86546950240770459</v>
      </c>
      <c r="AC1938">
        <f t="shared" si="592"/>
        <v>671386.30590902246</v>
      </c>
      <c r="AD1938">
        <f t="shared" si="590"/>
        <v>30.273843274159155</v>
      </c>
      <c r="AF1938">
        <f t="shared" si="589"/>
        <v>0.8109951845906902</v>
      </c>
      <c r="AG1938">
        <f t="shared" si="583"/>
        <v>1.060192616372392</v>
      </c>
      <c r="AH1938" s="14">
        <f t="shared" si="584"/>
        <v>37452.208649192391</v>
      </c>
      <c r="AI1938">
        <f t="shared" si="585"/>
        <v>32280.499692093697</v>
      </c>
      <c r="AJ1938" s="14">
        <f t="shared" si="586"/>
        <v>-5171.7089570986936</v>
      </c>
      <c r="AK1938" s="14">
        <f t="shared" si="591"/>
        <v>281756.72009188356</v>
      </c>
      <c r="AL1938">
        <f t="shared" si="587"/>
        <v>0.86191177653790485</v>
      </c>
      <c r="AM1938">
        <f t="shared" si="593"/>
        <v>0.33616472077736931</v>
      </c>
      <c r="AN1938" s="15">
        <f t="shared" si="588"/>
        <v>0</v>
      </c>
    </row>
    <row r="1939" spans="1:40" x14ac:dyDescent="0.25">
      <c r="A1939" s="2">
        <v>42447</v>
      </c>
      <c r="B1939" s="2">
        <v>42460</v>
      </c>
      <c r="C1939" t="s">
        <v>15</v>
      </c>
      <c r="D1939">
        <v>7100</v>
      </c>
      <c r="E1939">
        <v>6.05</v>
      </c>
      <c r="F1939">
        <v>6.9</v>
      </c>
      <c r="G1939">
        <v>3.5</v>
      </c>
      <c r="H1939">
        <v>3.95</v>
      </c>
      <c r="I1939" t="s">
        <v>16</v>
      </c>
      <c r="J1939">
        <v>443.3</v>
      </c>
      <c r="K1939">
        <v>515.29999999999995</v>
      </c>
      <c r="L1939">
        <v>436</v>
      </c>
      <c r="M1939">
        <v>508</v>
      </c>
      <c r="N1939">
        <v>7604.35</v>
      </c>
      <c r="O1939">
        <v>327.3</v>
      </c>
      <c r="P1939">
        <f>VLOOKUP($A1939,Sheet2!$A:$E,2,0)</f>
        <v>7534.65</v>
      </c>
      <c r="Q1939">
        <f>VLOOKUP($A1939,Sheet2!$A:$E,3,0)</f>
        <v>7613.6</v>
      </c>
      <c r="R1939">
        <f>VLOOKUP($A1939,Sheet2!$A:$E,4,0)</f>
        <v>7517.9</v>
      </c>
      <c r="S1939">
        <f>VLOOKUP($A1939,Sheet2!$A:$E,5,0)</f>
        <v>7604.35</v>
      </c>
      <c r="T1939">
        <f t="shared" si="575"/>
        <v>3.5</v>
      </c>
      <c r="U1939">
        <f t="shared" si="576"/>
        <v>6.9</v>
      </c>
      <c r="V1939">
        <f t="shared" si="577"/>
        <v>436</v>
      </c>
      <c r="W1939">
        <f t="shared" si="578"/>
        <v>515.29999999999995</v>
      </c>
      <c r="X1939" s="5">
        <f t="shared" si="579"/>
        <v>449.35</v>
      </c>
      <c r="Y1939">
        <f t="shared" si="580"/>
        <v>518.79999999999995</v>
      </c>
      <c r="Z1939">
        <f t="shared" si="581"/>
        <v>442.9</v>
      </c>
      <c r="AA1939">
        <f t="shared" si="582"/>
        <v>511.95</v>
      </c>
      <c r="AB1939">
        <f>IF(Z1939/X1939&lt;'model parameter'!$B$2,'model parameter'!$B$2,IF(Y1939/X1939&gt;'model parameter'!$B$1,'model parameter'!$B$1,AA1939/X1939))</f>
        <v>1.1100000000000001</v>
      </c>
      <c r="AC1939">
        <f t="shared" si="592"/>
        <v>745238.79955901497</v>
      </c>
      <c r="AD1939">
        <f t="shared" si="590"/>
        <v>30.383843274159155</v>
      </c>
      <c r="AF1939">
        <f t="shared" si="589"/>
        <v>0.98564593301435399</v>
      </c>
      <c r="AG1939">
        <f t="shared" si="583"/>
        <v>1.1545565817291641</v>
      </c>
      <c r="AH1939" s="14">
        <f t="shared" si="584"/>
        <v>33770.997517692216</v>
      </c>
      <c r="AI1939">
        <f t="shared" si="585"/>
        <v>37333.955667602771</v>
      </c>
      <c r="AJ1939" s="14">
        <f t="shared" si="586"/>
        <v>3562.9581499105552</v>
      </c>
      <c r="AK1939" s="14">
        <f t="shared" si="591"/>
        <v>285319.67824179411</v>
      </c>
      <c r="AL1939">
        <f t="shared" si="587"/>
        <v>1.1055034915105473</v>
      </c>
      <c r="AM1939">
        <f t="shared" si="593"/>
        <v>0.37163127254204997</v>
      </c>
      <c r="AN1939" s="15">
        <f t="shared" si="588"/>
        <v>0</v>
      </c>
    </row>
    <row r="1940" spans="1:40" x14ac:dyDescent="0.25">
      <c r="A1940" s="2">
        <v>42450</v>
      </c>
      <c r="B1940" s="2">
        <v>42460</v>
      </c>
      <c r="C1940" t="s">
        <v>15</v>
      </c>
      <c r="D1940">
        <v>7100</v>
      </c>
      <c r="E1940">
        <v>3.05</v>
      </c>
      <c r="F1940">
        <v>3.85</v>
      </c>
      <c r="G1940">
        <v>2.0499999999999998</v>
      </c>
      <c r="H1940">
        <v>2.15</v>
      </c>
      <c r="I1940" t="s">
        <v>16</v>
      </c>
      <c r="J1940">
        <v>524.65</v>
      </c>
      <c r="K1940">
        <v>622</v>
      </c>
      <c r="L1940">
        <v>524.65</v>
      </c>
      <c r="M1940">
        <v>610.29999999999995</v>
      </c>
      <c r="N1940">
        <v>7704.25</v>
      </c>
      <c r="O1940">
        <v>327.3</v>
      </c>
      <c r="P1940">
        <f>VLOOKUP($A1940,Sheet2!$A:$E,2,0)</f>
        <v>7619.2</v>
      </c>
      <c r="Q1940">
        <f>VLOOKUP($A1940,Sheet2!$A:$E,3,0)</f>
        <v>7713.55</v>
      </c>
      <c r="R1940">
        <f>VLOOKUP($A1940,Sheet2!$A:$E,4,0)</f>
        <v>7617.7</v>
      </c>
      <c r="S1940">
        <f>VLOOKUP($A1940,Sheet2!$A:$E,5,0)</f>
        <v>7704.25</v>
      </c>
      <c r="T1940">
        <f t="shared" si="575"/>
        <v>8.4499999999998181</v>
      </c>
      <c r="U1940">
        <f t="shared" si="576"/>
        <v>3.85</v>
      </c>
      <c r="V1940">
        <f t="shared" si="577"/>
        <v>524.65</v>
      </c>
      <c r="W1940">
        <f t="shared" si="578"/>
        <v>615.60000000000036</v>
      </c>
      <c r="X1940" s="5">
        <f t="shared" si="579"/>
        <v>527.69999999999993</v>
      </c>
      <c r="Y1940">
        <f t="shared" si="580"/>
        <v>630.44999999999982</v>
      </c>
      <c r="Z1940">
        <f t="shared" si="581"/>
        <v>527.69999999999993</v>
      </c>
      <c r="AA1940">
        <f t="shared" si="582"/>
        <v>612.44999999999993</v>
      </c>
      <c r="AB1940">
        <f>IF(Z1940/X1940&lt;'model parameter'!$B$2,'model parameter'!$B$2,IF(Y1940/X1940&gt;'model parameter'!$B$1,'model parameter'!$B$1,AA1940/X1940))</f>
        <v>1.1100000000000001</v>
      </c>
      <c r="AC1940">
        <f t="shared" si="592"/>
        <v>827215.06751050672</v>
      </c>
      <c r="AD1940">
        <f t="shared" si="590"/>
        <v>30.493843274159154</v>
      </c>
      <c r="AF1940">
        <f t="shared" si="589"/>
        <v>1</v>
      </c>
      <c r="AG1940">
        <f t="shared" si="583"/>
        <v>1.1947129050596927</v>
      </c>
      <c r="AH1940" s="14">
        <f t="shared" si="584"/>
        <v>39651.178805215939</v>
      </c>
      <c r="AI1940">
        <f t="shared" si="585"/>
        <v>43851.844779863313</v>
      </c>
      <c r="AJ1940" s="14">
        <f t="shared" si="586"/>
        <v>4200.6659746473742</v>
      </c>
      <c r="AK1940" s="14">
        <f t="shared" si="591"/>
        <v>289520.3442164415</v>
      </c>
      <c r="AL1940">
        <f t="shared" si="587"/>
        <v>1.1059405067194319</v>
      </c>
      <c r="AM1940">
        <f t="shared" si="593"/>
        <v>0.41100207786794202</v>
      </c>
      <c r="AN1940" s="15">
        <f t="shared" si="588"/>
        <v>0</v>
      </c>
    </row>
    <row r="1941" spans="1:40" x14ac:dyDescent="0.25">
      <c r="A1941" s="2">
        <v>42451</v>
      </c>
      <c r="B1941" s="2">
        <v>42460</v>
      </c>
      <c r="C1941" t="s">
        <v>15</v>
      </c>
      <c r="D1941">
        <v>7100</v>
      </c>
      <c r="E1941">
        <v>2.2999999999999998</v>
      </c>
      <c r="F1941">
        <v>2.2999999999999998</v>
      </c>
      <c r="G1941">
        <v>1.55</v>
      </c>
      <c r="H1941">
        <v>1.6</v>
      </c>
      <c r="I1941" t="s">
        <v>16</v>
      </c>
      <c r="J1941">
        <v>602</v>
      </c>
      <c r="K1941">
        <v>637.20000000000005</v>
      </c>
      <c r="L1941">
        <v>558.4</v>
      </c>
      <c r="M1941">
        <v>626.25</v>
      </c>
      <c r="N1941">
        <v>7714.9</v>
      </c>
      <c r="O1941">
        <v>327.3</v>
      </c>
      <c r="P1941">
        <f>VLOOKUP($A1941,Sheet2!$A:$E,2,0)</f>
        <v>7695.55</v>
      </c>
      <c r="Q1941">
        <f>VLOOKUP($A1941,Sheet2!$A:$E,3,0)</f>
        <v>7728.2</v>
      </c>
      <c r="R1941">
        <f>VLOOKUP($A1941,Sheet2!$A:$E,4,0)</f>
        <v>7643.8</v>
      </c>
      <c r="S1941">
        <f>VLOOKUP($A1941,Sheet2!$A:$E,5,0)</f>
        <v>7714.9</v>
      </c>
      <c r="T1941">
        <f t="shared" si="575"/>
        <v>9</v>
      </c>
      <c r="U1941">
        <f t="shared" si="576"/>
        <v>2.2999999999999998</v>
      </c>
      <c r="V1941">
        <f t="shared" si="577"/>
        <v>558.4</v>
      </c>
      <c r="W1941">
        <f t="shared" si="578"/>
        <v>629.75</v>
      </c>
      <c r="X1941" s="5">
        <f t="shared" si="579"/>
        <v>604.29999999999995</v>
      </c>
      <c r="Y1941">
        <f t="shared" si="580"/>
        <v>646.20000000000005</v>
      </c>
      <c r="Z1941">
        <f t="shared" si="581"/>
        <v>560.69999999999993</v>
      </c>
      <c r="AA1941">
        <f t="shared" si="582"/>
        <v>627.85</v>
      </c>
      <c r="AB1941">
        <f>IF(Z1941/X1941&lt;'model parameter'!$B$2,'model parameter'!$B$2,IF(Y1941/X1941&gt;'model parameter'!$B$1,'model parameter'!$B$1,AA1941/X1941))</f>
        <v>1.0389707099122953</v>
      </c>
      <c r="AC1941">
        <f t="shared" si="592"/>
        <v>859452.22594153846</v>
      </c>
      <c r="AD1941">
        <f t="shared" si="590"/>
        <v>30.532813984071449</v>
      </c>
      <c r="AF1941">
        <f t="shared" si="589"/>
        <v>0.92785040542776764</v>
      </c>
      <c r="AG1941">
        <f t="shared" si="583"/>
        <v>1.0693364223068014</v>
      </c>
      <c r="AH1941" s="14">
        <f t="shared" si="584"/>
        <v>45400.022284786042</v>
      </c>
      <c r="AI1941">
        <f t="shared" si="585"/>
        <v>47007.271000776702</v>
      </c>
      <c r="AJ1941" s="14">
        <f t="shared" si="586"/>
        <v>1607.2487159906595</v>
      </c>
      <c r="AK1941" s="14">
        <f t="shared" si="591"/>
        <v>291127.59293243219</v>
      </c>
      <c r="AL1941">
        <f t="shared" si="587"/>
        <v>1.0354019367195171</v>
      </c>
      <c r="AM1941">
        <f t="shared" si="593"/>
        <v>0.42555234742021292</v>
      </c>
      <c r="AN1941" s="15">
        <f t="shared" si="588"/>
        <v>0</v>
      </c>
    </row>
    <row r="1942" spans="1:40" x14ac:dyDescent="0.25">
      <c r="A1942" s="2">
        <v>42452</v>
      </c>
      <c r="B1942" s="2">
        <v>42460</v>
      </c>
      <c r="C1942" t="s">
        <v>15</v>
      </c>
      <c r="D1942">
        <v>7100</v>
      </c>
      <c r="E1942">
        <v>1.4</v>
      </c>
      <c r="F1942">
        <v>1.6</v>
      </c>
      <c r="G1942">
        <v>0.95</v>
      </c>
      <c r="H1942">
        <v>1.05</v>
      </c>
      <c r="I1942" t="s">
        <v>16</v>
      </c>
      <c r="J1942">
        <v>601</v>
      </c>
      <c r="K1942">
        <v>641.75</v>
      </c>
      <c r="L1942">
        <v>578.5</v>
      </c>
      <c r="M1942">
        <v>633.6</v>
      </c>
      <c r="N1942">
        <v>7716.5</v>
      </c>
      <c r="O1942">
        <v>327.3</v>
      </c>
      <c r="P1942">
        <f>VLOOKUP($A1942,Sheet2!$A:$E,2,0)</f>
        <v>7717.45</v>
      </c>
      <c r="Q1942">
        <f>VLOOKUP($A1942,Sheet2!$A:$E,3,0)</f>
        <v>7726.85</v>
      </c>
      <c r="R1942">
        <f>VLOOKUP($A1942,Sheet2!$A:$E,4,0)</f>
        <v>7670.6</v>
      </c>
      <c r="S1942">
        <f>VLOOKUP($A1942,Sheet2!$A:$E,5,0)</f>
        <v>7716.5</v>
      </c>
      <c r="T1942">
        <f t="shared" si="575"/>
        <v>14.899999999999636</v>
      </c>
      <c r="U1942">
        <f t="shared" si="576"/>
        <v>1.6</v>
      </c>
      <c r="V1942">
        <f t="shared" si="577"/>
        <v>578.5</v>
      </c>
      <c r="W1942">
        <f t="shared" si="578"/>
        <v>627.80000000000018</v>
      </c>
      <c r="X1942" s="5">
        <f t="shared" si="579"/>
        <v>602.4</v>
      </c>
      <c r="Y1942">
        <f t="shared" si="580"/>
        <v>656.64999999999964</v>
      </c>
      <c r="Z1942">
        <f t="shared" si="581"/>
        <v>580.1</v>
      </c>
      <c r="AA1942">
        <f t="shared" si="582"/>
        <v>634.65</v>
      </c>
      <c r="AB1942">
        <f>IF(Z1942/X1942&lt;'model parameter'!$B$2,'model parameter'!$B$2,IF(Y1942/X1942&gt;'model parameter'!$B$1,'model parameter'!$B$1,AA1942/X1942))</f>
        <v>1.0535358565737052</v>
      </c>
      <c r="AC1942">
        <f t="shared" si="592"/>
        <v>905463.73704149632</v>
      </c>
      <c r="AD1942">
        <f t="shared" si="590"/>
        <v>30.586349840645155</v>
      </c>
      <c r="AF1942">
        <f t="shared" si="589"/>
        <v>0.96298140770252327</v>
      </c>
      <c r="AG1942">
        <f t="shared" si="583"/>
        <v>1.090056440903054</v>
      </c>
      <c r="AH1942" s="14">
        <f t="shared" si="584"/>
        <v>45257.426950436391</v>
      </c>
      <c r="AI1942">
        <f t="shared" si="585"/>
        <v>47516.899727998301</v>
      </c>
      <c r="AJ1942" s="14">
        <f t="shared" si="586"/>
        <v>2259.4727775619103</v>
      </c>
      <c r="AK1942" s="14">
        <f t="shared" si="591"/>
        <v>293387.06570999412</v>
      </c>
      <c r="AL1942">
        <f t="shared" si="587"/>
        <v>1.0499249058068716</v>
      </c>
      <c r="AM1942">
        <f t="shared" si="593"/>
        <v>0.44679800828106014</v>
      </c>
      <c r="AN1942" s="15">
        <f t="shared" si="588"/>
        <v>0</v>
      </c>
    </row>
    <row r="1943" spans="1:40" x14ac:dyDescent="0.25">
      <c r="A1943" s="2">
        <v>42457</v>
      </c>
      <c r="B1943" s="2">
        <v>42460</v>
      </c>
      <c r="C1943" t="s">
        <v>15</v>
      </c>
      <c r="D1943">
        <v>7100</v>
      </c>
      <c r="E1943">
        <v>0.75</v>
      </c>
      <c r="F1943">
        <v>0.75</v>
      </c>
      <c r="G1943">
        <v>0.35</v>
      </c>
      <c r="H1943">
        <v>0.55000000000000004</v>
      </c>
      <c r="I1943" t="s">
        <v>16</v>
      </c>
      <c r="J1943">
        <v>611.65</v>
      </c>
      <c r="K1943">
        <v>627.45000000000005</v>
      </c>
      <c r="L1943">
        <v>513.35</v>
      </c>
      <c r="M1943">
        <v>537.25</v>
      </c>
      <c r="N1943">
        <v>7615.1</v>
      </c>
      <c r="O1943">
        <v>327.3</v>
      </c>
      <c r="P1943">
        <f>VLOOKUP($A1943,Sheet2!$A:$E,2,0)</f>
        <v>7741</v>
      </c>
      <c r="Q1943">
        <f>VLOOKUP($A1943,Sheet2!$A:$E,3,0)</f>
        <v>7749.4</v>
      </c>
      <c r="R1943">
        <f>VLOOKUP($A1943,Sheet2!$A:$E,4,0)</f>
        <v>7587.7</v>
      </c>
      <c r="S1943">
        <f>VLOOKUP($A1943,Sheet2!$A:$E,5,0)</f>
        <v>7615.1</v>
      </c>
      <c r="T1943">
        <f t="shared" si="575"/>
        <v>0.35</v>
      </c>
      <c r="U1943">
        <f t="shared" si="576"/>
        <v>0.75</v>
      </c>
      <c r="V1943">
        <f t="shared" si="577"/>
        <v>513.35</v>
      </c>
      <c r="W1943">
        <f t="shared" si="578"/>
        <v>627.45000000000005</v>
      </c>
      <c r="X1943" s="5">
        <f t="shared" si="579"/>
        <v>612.4</v>
      </c>
      <c r="Y1943">
        <f t="shared" si="580"/>
        <v>627.80000000000007</v>
      </c>
      <c r="Z1943">
        <f t="shared" si="581"/>
        <v>514.1</v>
      </c>
      <c r="AA1943">
        <f t="shared" si="582"/>
        <v>537.79999999999995</v>
      </c>
      <c r="AB1943">
        <f>IF(Z1943/X1943&lt;'model parameter'!$B$2,'model parameter'!$B$2,IF(Y1943/X1943&gt;'model parameter'!$B$1,'model parameter'!$B$1,AA1943/X1943))</f>
        <v>0.87818419333768771</v>
      </c>
      <c r="AC1943">
        <f t="shared" si="592"/>
        <v>795163.94151031459</v>
      </c>
      <c r="AD1943">
        <f t="shared" si="590"/>
        <v>30.464534033982844</v>
      </c>
      <c r="AF1943">
        <f t="shared" si="589"/>
        <v>0.8394839973873286</v>
      </c>
      <c r="AG1943">
        <f t="shared" si="583"/>
        <v>1.0251469627694318</v>
      </c>
      <c r="AH1943" s="14">
        <f t="shared" si="584"/>
        <v>46007.928710171393</v>
      </c>
      <c r="AI1943">
        <f t="shared" si="585"/>
        <v>40258.4376351436</v>
      </c>
      <c r="AJ1943" s="14">
        <f t="shared" si="586"/>
        <v>-5749.4910750277922</v>
      </c>
      <c r="AK1943" s="14">
        <f t="shared" si="591"/>
        <v>287637.57463496632</v>
      </c>
      <c r="AL1943">
        <f t="shared" si="587"/>
        <v>0.87503260337480271</v>
      </c>
      <c r="AM1943">
        <f t="shared" si="593"/>
        <v>0.39096282436885271</v>
      </c>
      <c r="AN1943" s="15">
        <f t="shared" si="588"/>
        <v>0</v>
      </c>
    </row>
    <row r="1944" spans="1:40" x14ac:dyDescent="0.25">
      <c r="A1944" s="2">
        <v>42458</v>
      </c>
      <c r="B1944" s="2">
        <v>42460</v>
      </c>
      <c r="C1944" t="s">
        <v>15</v>
      </c>
      <c r="D1944">
        <v>7100</v>
      </c>
      <c r="E1944">
        <v>0.4</v>
      </c>
      <c r="F1944">
        <v>0.45</v>
      </c>
      <c r="G1944">
        <v>0.2</v>
      </c>
      <c r="H1944">
        <v>0.35</v>
      </c>
      <c r="I1944" t="s">
        <v>16</v>
      </c>
      <c r="J1944">
        <v>536.5</v>
      </c>
      <c r="K1944">
        <v>570</v>
      </c>
      <c r="L1944">
        <v>498.35</v>
      </c>
      <c r="M1944">
        <v>515.9</v>
      </c>
      <c r="N1944">
        <v>7597</v>
      </c>
      <c r="O1944">
        <v>327.3</v>
      </c>
      <c r="P1944">
        <f>VLOOKUP($A1944,Sheet2!$A:$E,2,0)</f>
        <v>7606.55</v>
      </c>
      <c r="Q1944">
        <f>VLOOKUP($A1944,Sheet2!$A:$E,3,0)</f>
        <v>7652.9</v>
      </c>
      <c r="R1944">
        <f>VLOOKUP($A1944,Sheet2!$A:$E,4,0)</f>
        <v>7582.25</v>
      </c>
      <c r="S1944">
        <f>VLOOKUP($A1944,Sheet2!$A:$E,5,0)</f>
        <v>7597</v>
      </c>
      <c r="T1944">
        <f t="shared" si="575"/>
        <v>17.100000000000364</v>
      </c>
      <c r="U1944">
        <f t="shared" si="576"/>
        <v>0.45</v>
      </c>
      <c r="V1944">
        <f t="shared" si="577"/>
        <v>498.35</v>
      </c>
      <c r="W1944">
        <f t="shared" si="578"/>
        <v>553.09999999999945</v>
      </c>
      <c r="X1944" s="5">
        <f t="shared" si="579"/>
        <v>536.9</v>
      </c>
      <c r="Y1944">
        <f t="shared" si="580"/>
        <v>587.10000000000036</v>
      </c>
      <c r="Z1944">
        <f t="shared" si="581"/>
        <v>498.8</v>
      </c>
      <c r="AA1944">
        <f t="shared" si="582"/>
        <v>516.25</v>
      </c>
      <c r="AB1944">
        <f>IF(Z1944/X1944&lt;'model parameter'!$B$2,'model parameter'!$B$2,IF(Y1944/X1944&gt;'model parameter'!$B$1,'model parameter'!$B$1,AA1944/X1944))</f>
        <v>0.96153846153846156</v>
      </c>
      <c r="AC1944">
        <f t="shared" si="592"/>
        <v>764580.71299068711</v>
      </c>
      <c r="AD1944">
        <f t="shared" si="590"/>
        <v>30.426072495521304</v>
      </c>
      <c r="AF1944">
        <f t="shared" si="589"/>
        <v>0.92903706463028501</v>
      </c>
      <c r="AG1944">
        <f t="shared" si="583"/>
        <v>1.0934997206183654</v>
      </c>
      <c r="AH1944" s="14">
        <f t="shared" si="584"/>
        <v>40341.640424172147</v>
      </c>
      <c r="AI1944">
        <f t="shared" si="585"/>
        <v>38643.364242257499</v>
      </c>
      <c r="AJ1944" s="14">
        <f t="shared" si="586"/>
        <v>-1698.2761819146472</v>
      </c>
      <c r="AK1944" s="14">
        <f t="shared" si="591"/>
        <v>285939.29845305166</v>
      </c>
      <c r="AL1944">
        <f t="shared" si="587"/>
        <v>0.95790264937027536</v>
      </c>
      <c r="AM1944">
        <f t="shared" si="593"/>
        <v>0.37450432526820965</v>
      </c>
      <c r="AN1944" s="15">
        <f t="shared" si="588"/>
        <v>0</v>
      </c>
    </row>
    <row r="1945" spans="1:40" x14ac:dyDescent="0.25">
      <c r="A1945" s="2">
        <v>42459</v>
      </c>
      <c r="B1945" s="2">
        <v>42460</v>
      </c>
      <c r="C1945" t="s">
        <v>15</v>
      </c>
      <c r="D1945">
        <v>7100</v>
      </c>
      <c r="E1945">
        <v>0.2</v>
      </c>
      <c r="F1945">
        <v>0.35</v>
      </c>
      <c r="G1945">
        <v>0.1</v>
      </c>
      <c r="H1945">
        <v>0.2</v>
      </c>
      <c r="I1945" t="s">
        <v>16</v>
      </c>
      <c r="J1945">
        <v>564.70000000000005</v>
      </c>
      <c r="K1945">
        <v>644.79999999999995</v>
      </c>
      <c r="L1945">
        <v>551.25</v>
      </c>
      <c r="M1945">
        <v>640.4</v>
      </c>
      <c r="N1945">
        <v>7735.2</v>
      </c>
      <c r="O1945">
        <v>327.3</v>
      </c>
      <c r="P1945">
        <f>VLOOKUP($A1945,Sheet2!$A:$E,2,0)</f>
        <v>7651.1</v>
      </c>
      <c r="Q1945">
        <f>VLOOKUP($A1945,Sheet2!$A:$E,3,0)</f>
        <v>7741.95</v>
      </c>
      <c r="R1945">
        <f>VLOOKUP($A1945,Sheet2!$A:$E,4,0)</f>
        <v>7643.45</v>
      </c>
      <c r="S1945">
        <f>VLOOKUP($A1945,Sheet2!$A:$E,5,0)</f>
        <v>7735.2</v>
      </c>
      <c r="T1945">
        <f t="shared" si="575"/>
        <v>2.8500000000003638</v>
      </c>
      <c r="U1945">
        <f t="shared" si="576"/>
        <v>0.35</v>
      </c>
      <c r="V1945">
        <f t="shared" si="577"/>
        <v>551.25</v>
      </c>
      <c r="W1945">
        <f t="shared" si="578"/>
        <v>642.05000000000018</v>
      </c>
      <c r="X1945" s="5">
        <f t="shared" si="579"/>
        <v>564.90000000000009</v>
      </c>
      <c r="Y1945">
        <f t="shared" si="580"/>
        <v>647.65000000000032</v>
      </c>
      <c r="Z1945">
        <f t="shared" si="581"/>
        <v>551.6</v>
      </c>
      <c r="AA1945">
        <f t="shared" si="582"/>
        <v>640.6</v>
      </c>
      <c r="AB1945">
        <f>IF(Z1945/X1945&lt;'model parameter'!$B$2,'model parameter'!$B$2,IF(Y1945/X1945&gt;'model parameter'!$B$1,'model parameter'!$B$1,AA1945/X1945))</f>
        <v>1.1100000000000001</v>
      </c>
      <c r="AC1945">
        <f t="shared" si="592"/>
        <v>848684.59141966281</v>
      </c>
      <c r="AD1945">
        <f t="shared" si="590"/>
        <v>30.536072495521303</v>
      </c>
      <c r="AF1945">
        <f t="shared" si="589"/>
        <v>0.97645600991325887</v>
      </c>
      <c r="AG1945">
        <f t="shared" si="583"/>
        <v>1.1464861037351748</v>
      </c>
      <c r="AH1945" s="14">
        <f t="shared" si="584"/>
        <v>42443.045351430148</v>
      </c>
      <c r="AI1945">
        <f t="shared" si="585"/>
        <v>46946.490280515434</v>
      </c>
      <c r="AJ1945" s="14">
        <f t="shared" si="586"/>
        <v>4503.4449290852863</v>
      </c>
      <c r="AK1945" s="14">
        <f t="shared" si="591"/>
        <v>290442.74338213692</v>
      </c>
      <c r="AL1945">
        <f t="shared" si="587"/>
        <v>1.1061056032100567</v>
      </c>
      <c r="AM1945">
        <f t="shared" si="593"/>
        <v>0.41424133260556828</v>
      </c>
      <c r="AN1945" s="15">
        <f t="shared" si="588"/>
        <v>0</v>
      </c>
    </row>
    <row r="1946" spans="1:40" x14ac:dyDescent="0.25">
      <c r="A1946" s="2">
        <v>42460</v>
      </c>
      <c r="B1946" s="2">
        <v>42460</v>
      </c>
      <c r="C1946" t="s">
        <v>15</v>
      </c>
      <c r="D1946">
        <v>7100</v>
      </c>
      <c r="E1946">
        <v>0.05</v>
      </c>
      <c r="F1946">
        <v>0.05</v>
      </c>
      <c r="G1946">
        <v>0.05</v>
      </c>
      <c r="H1946">
        <v>0.05</v>
      </c>
      <c r="I1946" t="s">
        <v>16</v>
      </c>
      <c r="J1946">
        <v>635.15</v>
      </c>
      <c r="K1946">
        <v>675.45</v>
      </c>
      <c r="L1946">
        <v>619</v>
      </c>
      <c r="M1946">
        <v>636.45000000000005</v>
      </c>
      <c r="N1946">
        <v>7738.4</v>
      </c>
      <c r="O1946">
        <v>327.3</v>
      </c>
      <c r="P1946">
        <f>VLOOKUP($A1946,Sheet2!$A:$E,2,0)</f>
        <v>7727.65</v>
      </c>
      <c r="Q1946">
        <f>VLOOKUP($A1946,Sheet2!$A:$E,3,0)</f>
        <v>7777.6</v>
      </c>
      <c r="R1946">
        <f>VLOOKUP($A1946,Sheet2!$A:$E,4,0)</f>
        <v>7702</v>
      </c>
      <c r="S1946">
        <f>VLOOKUP($A1946,Sheet2!$A:$E,5,0)</f>
        <v>7738.4</v>
      </c>
      <c r="T1946">
        <f t="shared" si="575"/>
        <v>0.05</v>
      </c>
      <c r="U1946">
        <f t="shared" si="576"/>
        <v>0.05</v>
      </c>
      <c r="V1946">
        <f t="shared" si="577"/>
        <v>619</v>
      </c>
      <c r="W1946">
        <f t="shared" si="578"/>
        <v>675.45</v>
      </c>
      <c r="X1946" s="5">
        <f t="shared" si="579"/>
        <v>635.19999999999993</v>
      </c>
      <c r="Y1946">
        <f t="shared" si="580"/>
        <v>675.5</v>
      </c>
      <c r="Z1946">
        <f t="shared" si="581"/>
        <v>619.04999999999995</v>
      </c>
      <c r="AA1946">
        <f t="shared" si="582"/>
        <v>636.5</v>
      </c>
      <c r="AB1946">
        <f>IF(Z1946/X1946&lt;'model parameter'!$B$2,'model parameter'!$B$2,IF(Y1946/X1946&gt;'model parameter'!$B$1,'model parameter'!$B$1,AA1946/X1946))</f>
        <v>1.0020465994962218</v>
      </c>
      <c r="AC1946">
        <f t="shared" si="592"/>
        <v>850421.50887691346</v>
      </c>
      <c r="AD1946">
        <f t="shared" si="590"/>
        <v>30.538119095017525</v>
      </c>
      <c r="AF1946">
        <f t="shared" si="589"/>
        <v>0.97457493702770781</v>
      </c>
      <c r="AG1946">
        <f t="shared" si="583"/>
        <v>1.0634445843828717</v>
      </c>
      <c r="AH1946" s="14">
        <f t="shared" si="584"/>
        <v>47719.072722367186</v>
      </c>
      <c r="AI1946">
        <f t="shared" si="585"/>
        <v>47655.548719963001</v>
      </c>
      <c r="AJ1946" s="14">
        <f t="shared" si="586"/>
        <v>-63.524002404185012</v>
      </c>
      <c r="AK1946" s="14">
        <f t="shared" si="591"/>
        <v>290379.21937973273</v>
      </c>
      <c r="AL1946">
        <f t="shared" si="587"/>
        <v>0.99866879218769045</v>
      </c>
      <c r="AM1946">
        <f t="shared" si="593"/>
        <v>0.41368989130742223</v>
      </c>
      <c r="AN1946" s="15">
        <f t="shared" si="588"/>
        <v>0</v>
      </c>
    </row>
    <row r="1947" spans="1:40" x14ac:dyDescent="0.25">
      <c r="A1947" s="2">
        <v>42461</v>
      </c>
      <c r="B1947" s="2">
        <v>42488</v>
      </c>
      <c r="C1947" t="s">
        <v>15</v>
      </c>
      <c r="D1947">
        <v>7800</v>
      </c>
      <c r="E1947">
        <v>157.6</v>
      </c>
      <c r="F1947">
        <v>185.95</v>
      </c>
      <c r="G1947">
        <v>146.44999999999999</v>
      </c>
      <c r="H1947">
        <v>156.9</v>
      </c>
      <c r="I1947" t="s">
        <v>16</v>
      </c>
      <c r="J1947">
        <v>114.2</v>
      </c>
      <c r="K1947">
        <v>116.75</v>
      </c>
      <c r="L1947">
        <v>90.15</v>
      </c>
      <c r="M1947">
        <v>105.25</v>
      </c>
      <c r="N1947">
        <v>7713.05</v>
      </c>
      <c r="O1947">
        <v>271.8</v>
      </c>
      <c r="P1947">
        <f>VLOOKUP($A1947,Sheet2!$A:$E,2,0)</f>
        <v>7718.05</v>
      </c>
      <c r="Q1947">
        <f>VLOOKUP($A1947,Sheet2!$A:$E,3,0)</f>
        <v>7740.15</v>
      </c>
      <c r="R1947">
        <f>VLOOKUP($A1947,Sheet2!$A:$E,4,0)</f>
        <v>7666.1</v>
      </c>
      <c r="S1947">
        <f>VLOOKUP($A1947,Sheet2!$A:$E,5,0)</f>
        <v>7713.05</v>
      </c>
      <c r="T1947">
        <f t="shared" si="575"/>
        <v>176.60000000000036</v>
      </c>
      <c r="U1947">
        <f t="shared" si="576"/>
        <v>185.95</v>
      </c>
      <c r="V1947">
        <f t="shared" si="577"/>
        <v>90.15</v>
      </c>
      <c r="W1947">
        <f t="shared" si="578"/>
        <v>86.599999999999454</v>
      </c>
      <c r="X1947" s="5">
        <f t="shared" si="579"/>
        <v>271.8</v>
      </c>
      <c r="Y1947">
        <f t="shared" si="580"/>
        <v>293.35000000000036</v>
      </c>
      <c r="Z1947">
        <f t="shared" si="581"/>
        <v>233.04999999999944</v>
      </c>
      <c r="AA1947">
        <f t="shared" si="582"/>
        <v>262.14999999999998</v>
      </c>
      <c r="AB1947">
        <f>IF(Z1947/X1947&lt;'model parameter'!$B$2,'model parameter'!$B$2,IF(Y1947/X1947&gt;'model parameter'!$B$1,'model parameter'!$B$1,AA1947/X1947))</f>
        <v>0.96449595290654877</v>
      </c>
      <c r="AC1947">
        <f t="shared" si="592"/>
        <v>820228.10357646365</v>
      </c>
      <c r="AD1947">
        <f t="shared" si="590"/>
        <v>30.502615047924074</v>
      </c>
      <c r="AF1947">
        <f t="shared" si="589"/>
        <v>0.85743193524650274</v>
      </c>
      <c r="AG1947">
        <f t="shared" si="583"/>
        <v>1.0792862398822676</v>
      </c>
      <c r="AH1947" s="14">
        <f t="shared" si="584"/>
        <v>20445.838773597301</v>
      </c>
      <c r="AI1947">
        <f t="shared" si="585"/>
        <v>19599.737832403298</v>
      </c>
      <c r="AJ1947" s="14">
        <f t="shared" si="586"/>
        <v>-846.1009411940031</v>
      </c>
      <c r="AK1947" s="14">
        <f t="shared" si="591"/>
        <v>289533.11843853875</v>
      </c>
      <c r="AL1947">
        <f t="shared" si="587"/>
        <v>0.95861745020279554</v>
      </c>
      <c r="AM1947">
        <f t="shared" si="593"/>
        <v>0.39657034877979275</v>
      </c>
      <c r="AN1947" s="15">
        <f t="shared" si="588"/>
        <v>0</v>
      </c>
    </row>
    <row r="1948" spans="1:40" x14ac:dyDescent="0.25">
      <c r="A1948" s="2">
        <v>42464</v>
      </c>
      <c r="B1948" s="2">
        <v>42488</v>
      </c>
      <c r="C1948" t="s">
        <v>15</v>
      </c>
      <c r="D1948">
        <v>7800</v>
      </c>
      <c r="E1948">
        <v>145.05000000000001</v>
      </c>
      <c r="F1948">
        <v>162.65</v>
      </c>
      <c r="G1948">
        <v>124.25</v>
      </c>
      <c r="H1948">
        <v>130.1</v>
      </c>
      <c r="I1948" t="s">
        <v>16</v>
      </c>
      <c r="J1948">
        <v>110</v>
      </c>
      <c r="K1948">
        <v>126</v>
      </c>
      <c r="L1948">
        <v>100.5</v>
      </c>
      <c r="M1948">
        <v>119.35</v>
      </c>
      <c r="N1948">
        <v>7758.8</v>
      </c>
      <c r="O1948">
        <v>271.8</v>
      </c>
      <c r="P1948">
        <f>VLOOKUP($A1948,Sheet2!$A:$E,2,0)</f>
        <v>7733.15</v>
      </c>
      <c r="Q1948">
        <f>VLOOKUP($A1948,Sheet2!$A:$E,3,0)</f>
        <v>7764.45</v>
      </c>
      <c r="R1948">
        <f>VLOOKUP($A1948,Sheet2!$A:$E,4,0)</f>
        <v>7704.4</v>
      </c>
      <c r="S1948">
        <f>VLOOKUP($A1948,Sheet2!$A:$E,5,0)</f>
        <v>7758.8</v>
      </c>
      <c r="T1948">
        <f t="shared" si="575"/>
        <v>161.55000000000018</v>
      </c>
      <c r="U1948">
        <f t="shared" si="576"/>
        <v>162.65</v>
      </c>
      <c r="V1948">
        <f t="shared" si="577"/>
        <v>100.5</v>
      </c>
      <c r="W1948">
        <f t="shared" si="578"/>
        <v>88.699999999999818</v>
      </c>
      <c r="X1948" s="5">
        <f t="shared" si="579"/>
        <v>255.05</v>
      </c>
      <c r="Y1948">
        <f t="shared" si="580"/>
        <v>287.55000000000018</v>
      </c>
      <c r="Z1948">
        <f t="shared" si="581"/>
        <v>212.94999999999982</v>
      </c>
      <c r="AA1948">
        <f t="shared" si="582"/>
        <v>249.45</v>
      </c>
      <c r="AB1948">
        <f>IF(Z1948/X1948&lt;'model parameter'!$B$2,'model parameter'!$B$2,IF(Y1948/X1948&gt;'model parameter'!$B$1,'model parameter'!$B$1,AA1948/X1948))</f>
        <v>1.1100000000000001</v>
      </c>
      <c r="AC1948">
        <f t="shared" si="592"/>
        <v>910453.19496987469</v>
      </c>
      <c r="AD1948">
        <f t="shared" si="590"/>
        <v>30.612615047924074</v>
      </c>
      <c r="AF1948">
        <f t="shared" si="589"/>
        <v>0.83493432660262623</v>
      </c>
      <c r="AG1948">
        <f t="shared" si="583"/>
        <v>1.1274259949029608</v>
      </c>
      <c r="AH1948" s="14">
        <f t="shared" si="584"/>
        <v>19188.748326041172</v>
      </c>
      <c r="AI1948">
        <f t="shared" si="585"/>
        <v>21170.256184358048</v>
      </c>
      <c r="AJ1948" s="14">
        <f t="shared" si="586"/>
        <v>1981.5078583168761</v>
      </c>
      <c r="AK1948" s="14">
        <f t="shared" si="591"/>
        <v>291514.62629685563</v>
      </c>
      <c r="AL1948">
        <f t="shared" si="587"/>
        <v>1.1032640495694948</v>
      </c>
      <c r="AM1948">
        <f t="shared" si="593"/>
        <v>0.43752180893398107</v>
      </c>
      <c r="AN1948" s="15">
        <f t="shared" si="588"/>
        <v>1</v>
      </c>
    </row>
    <row r="1949" spans="1:40" x14ac:dyDescent="0.25">
      <c r="A1949" s="2">
        <v>42465</v>
      </c>
      <c r="B1949" s="2">
        <v>42488</v>
      </c>
      <c r="C1949" t="s">
        <v>15</v>
      </c>
      <c r="D1949">
        <v>7800</v>
      </c>
      <c r="E1949">
        <v>145</v>
      </c>
      <c r="F1949">
        <v>237</v>
      </c>
      <c r="G1949">
        <v>145</v>
      </c>
      <c r="H1949">
        <v>225.75</v>
      </c>
      <c r="I1949" t="s">
        <v>16</v>
      </c>
      <c r="J1949">
        <v>101</v>
      </c>
      <c r="K1949">
        <v>103.35</v>
      </c>
      <c r="L1949">
        <v>48.2</v>
      </c>
      <c r="M1949">
        <v>51.85</v>
      </c>
      <c r="N1949">
        <v>7603.2</v>
      </c>
      <c r="O1949">
        <v>271.8</v>
      </c>
      <c r="P1949">
        <f>VLOOKUP($A1949,Sheet2!$A:$E,2,0)</f>
        <v>7736.3</v>
      </c>
      <c r="Q1949">
        <f>VLOOKUP($A1949,Sheet2!$A:$E,3,0)</f>
        <v>7736.3</v>
      </c>
      <c r="R1949">
        <f>VLOOKUP($A1949,Sheet2!$A:$E,4,0)</f>
        <v>7588.65</v>
      </c>
      <c r="S1949">
        <f>VLOOKUP($A1949,Sheet2!$A:$E,5,0)</f>
        <v>7603.2</v>
      </c>
      <c r="T1949">
        <f t="shared" si="575"/>
        <v>167.05000000000018</v>
      </c>
      <c r="U1949">
        <f t="shared" si="576"/>
        <v>237</v>
      </c>
      <c r="V1949">
        <f t="shared" si="577"/>
        <v>48.2</v>
      </c>
      <c r="W1949">
        <f t="shared" si="578"/>
        <v>81.300000000000182</v>
      </c>
      <c r="X1949" s="5">
        <f t="shared" si="579"/>
        <v>246</v>
      </c>
      <c r="Y1949">
        <f t="shared" si="580"/>
        <v>285.2</v>
      </c>
      <c r="Z1949">
        <f t="shared" si="581"/>
        <v>226.30000000000018</v>
      </c>
      <c r="AA1949">
        <f t="shared" si="582"/>
        <v>277.60000000000002</v>
      </c>
      <c r="AB1949">
        <f>IF(Z1949/X1949&lt;'model parameter'!$B$2,'model parameter'!$B$2,IF(Y1949/X1949&gt;'model parameter'!$B$1,'model parameter'!$B$1,AA1949/X1949))</f>
        <v>1.1100000000000001</v>
      </c>
      <c r="AC1949">
        <f t="shared" si="592"/>
        <v>1010603.046416561</v>
      </c>
      <c r="AD1949">
        <f t="shared" si="590"/>
        <v>30.722615047924073</v>
      </c>
      <c r="AF1949">
        <f t="shared" si="589"/>
        <v>0.91991869918699265</v>
      </c>
      <c r="AG1949">
        <f t="shared" si="583"/>
        <v>1.1593495934959348</v>
      </c>
      <c r="AH1949" s="14">
        <f t="shared" si="584"/>
        <v>18509.544233481</v>
      </c>
      <c r="AI1949">
        <f t="shared" si="585"/>
        <v>20417.392157989718</v>
      </c>
      <c r="AJ1949" s="14">
        <f t="shared" si="586"/>
        <v>1907.8479245087183</v>
      </c>
      <c r="AK1949" s="14">
        <f t="shared" si="591"/>
        <v>293422.47422136436</v>
      </c>
      <c r="AL1949">
        <f t="shared" si="587"/>
        <v>1.1030737386314302</v>
      </c>
      <c r="AM1949">
        <f t="shared" si="593"/>
        <v>0.48261881751359276</v>
      </c>
      <c r="AN1949" s="15">
        <f t="shared" si="588"/>
        <v>0</v>
      </c>
    </row>
    <row r="1950" spans="1:40" x14ac:dyDescent="0.25">
      <c r="A1950" s="2">
        <v>42466</v>
      </c>
      <c r="B1950" s="2">
        <v>42488</v>
      </c>
      <c r="C1950" t="s">
        <v>15</v>
      </c>
      <c r="D1950">
        <v>7800</v>
      </c>
      <c r="E1950">
        <v>211.8</v>
      </c>
      <c r="F1950">
        <v>235.65</v>
      </c>
      <c r="G1950">
        <v>201</v>
      </c>
      <c r="H1950">
        <v>211.3</v>
      </c>
      <c r="I1950" t="s">
        <v>16</v>
      </c>
      <c r="J1950">
        <v>54.8</v>
      </c>
      <c r="K1950">
        <v>57.95</v>
      </c>
      <c r="L1950">
        <v>40.5</v>
      </c>
      <c r="M1950">
        <v>46.9</v>
      </c>
      <c r="N1950">
        <v>7614.35</v>
      </c>
      <c r="O1950">
        <v>271.8</v>
      </c>
      <c r="P1950">
        <f>VLOOKUP($A1950,Sheet2!$A:$E,2,0)</f>
        <v>7636.05</v>
      </c>
      <c r="Q1950">
        <f>VLOOKUP($A1950,Sheet2!$A:$E,3,0)</f>
        <v>7638.65</v>
      </c>
      <c r="R1950">
        <f>VLOOKUP($A1950,Sheet2!$A:$E,4,0)</f>
        <v>7591.75</v>
      </c>
      <c r="S1950">
        <f>VLOOKUP($A1950,Sheet2!$A:$E,5,0)</f>
        <v>7614.35</v>
      </c>
      <c r="T1950">
        <f t="shared" si="575"/>
        <v>219.30000000000018</v>
      </c>
      <c r="U1950">
        <f t="shared" si="576"/>
        <v>235.65</v>
      </c>
      <c r="V1950">
        <f t="shared" si="577"/>
        <v>40.5</v>
      </c>
      <c r="W1950">
        <f t="shared" si="578"/>
        <v>39.649999999999636</v>
      </c>
      <c r="X1950" s="5">
        <f t="shared" si="579"/>
        <v>266.60000000000002</v>
      </c>
      <c r="Y1950">
        <f t="shared" si="580"/>
        <v>277.25000000000017</v>
      </c>
      <c r="Z1950">
        <f t="shared" si="581"/>
        <v>240.64999999999964</v>
      </c>
      <c r="AA1950">
        <f t="shared" si="582"/>
        <v>258.2</v>
      </c>
      <c r="AB1950">
        <f>IF(Z1950/X1950&lt;'model parameter'!$B$2,'model parameter'!$B$2,IF(Y1950/X1950&gt;'model parameter'!$B$1,'model parameter'!$B$1,AA1950/X1950))</f>
        <v>0.9684921230307576</v>
      </c>
      <c r="AC1950">
        <f t="shared" si="592"/>
        <v>978761.08996532648</v>
      </c>
      <c r="AD1950">
        <f t="shared" si="590"/>
        <v>30.69110717095483</v>
      </c>
      <c r="AF1950">
        <f t="shared" si="589"/>
        <v>0.90266316579144645</v>
      </c>
      <c r="AG1950">
        <f t="shared" si="583"/>
        <v>1.0399474868717185</v>
      </c>
      <c r="AH1950" s="14">
        <f t="shared" si="584"/>
        <v>20055.5778585351</v>
      </c>
      <c r="AI1950">
        <f t="shared" si="585"/>
        <v>19303.703498208401</v>
      </c>
      <c r="AJ1950" s="14">
        <f t="shared" si="586"/>
        <v>-751.87436032669939</v>
      </c>
      <c r="AK1950" s="14">
        <f t="shared" si="591"/>
        <v>292670.59986103768</v>
      </c>
      <c r="AL1950">
        <f t="shared" si="587"/>
        <v>0.96251046139731533</v>
      </c>
      <c r="AM1950">
        <f t="shared" si="593"/>
        <v>0.46452566072403489</v>
      </c>
      <c r="AN1950" s="15">
        <f t="shared" si="588"/>
        <v>0</v>
      </c>
    </row>
    <row r="1951" spans="1:40" x14ac:dyDescent="0.25">
      <c r="A1951" s="2">
        <v>42467</v>
      </c>
      <c r="B1951" s="2">
        <v>42488</v>
      </c>
      <c r="C1951" t="s">
        <v>15</v>
      </c>
      <c r="D1951">
        <v>7800</v>
      </c>
      <c r="E1951">
        <v>211.35</v>
      </c>
      <c r="F1951">
        <v>264.75</v>
      </c>
      <c r="G1951">
        <v>208</v>
      </c>
      <c r="H1951">
        <v>255.25</v>
      </c>
      <c r="I1951" t="s">
        <v>16</v>
      </c>
      <c r="J1951">
        <v>46.5</v>
      </c>
      <c r="K1951">
        <v>46.5</v>
      </c>
      <c r="L1951">
        <v>24</v>
      </c>
      <c r="M1951">
        <v>26</v>
      </c>
      <c r="N1951">
        <v>7546.45</v>
      </c>
      <c r="O1951">
        <v>271.8</v>
      </c>
      <c r="P1951">
        <f>VLOOKUP($A1951,Sheet2!$A:$E,2,0)</f>
        <v>7630.4</v>
      </c>
      <c r="Q1951">
        <f>VLOOKUP($A1951,Sheet2!$A:$E,3,0)</f>
        <v>7630.75</v>
      </c>
      <c r="R1951">
        <f>VLOOKUP($A1951,Sheet2!$A:$E,4,0)</f>
        <v>7535.85</v>
      </c>
      <c r="S1951">
        <f>VLOOKUP($A1951,Sheet2!$A:$E,5,0)</f>
        <v>7546.45</v>
      </c>
      <c r="T1951">
        <f t="shared" si="575"/>
        <v>215.75</v>
      </c>
      <c r="U1951">
        <f t="shared" si="576"/>
        <v>264.75</v>
      </c>
      <c r="V1951">
        <f t="shared" si="577"/>
        <v>24</v>
      </c>
      <c r="W1951">
        <f t="shared" si="578"/>
        <v>38.75</v>
      </c>
      <c r="X1951" s="5">
        <f t="shared" si="579"/>
        <v>257.85000000000002</v>
      </c>
      <c r="Y1951">
        <f t="shared" si="580"/>
        <v>288.75</v>
      </c>
      <c r="Z1951">
        <f t="shared" si="581"/>
        <v>246.75</v>
      </c>
      <c r="AA1951">
        <f t="shared" si="582"/>
        <v>281.25</v>
      </c>
      <c r="AB1951">
        <f>IF(Z1951/X1951&lt;'model parameter'!$B$2,'model parameter'!$B$2,IF(Y1951/X1951&gt;'model parameter'!$B$1,'model parameter'!$B$1,AA1951/X1951))</f>
        <v>1.1100000000000001</v>
      </c>
      <c r="AC1951">
        <f t="shared" si="592"/>
        <v>1086424.8098615124</v>
      </c>
      <c r="AD1951">
        <f t="shared" si="590"/>
        <v>30.801107170954829</v>
      </c>
      <c r="AF1951">
        <f t="shared" si="589"/>
        <v>0.95695171611401975</v>
      </c>
      <c r="AG1951">
        <f t="shared" si="583"/>
        <v>1.1198371146015125</v>
      </c>
      <c r="AH1951" s="14">
        <f t="shared" si="584"/>
        <v>19398.888818766976</v>
      </c>
      <c r="AI1951">
        <f t="shared" si="585"/>
        <v>21403.186490858741</v>
      </c>
      <c r="AJ1951" s="14">
        <f t="shared" si="586"/>
        <v>2004.297672091765</v>
      </c>
      <c r="AK1951" s="14">
        <f t="shared" si="591"/>
        <v>294674.89753312944</v>
      </c>
      <c r="AL1951">
        <f t="shared" si="587"/>
        <v>1.1033202309068733</v>
      </c>
      <c r="AM1951">
        <f t="shared" si="593"/>
        <v>0.51252055925221007</v>
      </c>
      <c r="AN1951" s="15">
        <f t="shared" si="588"/>
        <v>0</v>
      </c>
    </row>
    <row r="1952" spans="1:40" x14ac:dyDescent="0.25">
      <c r="A1952" s="2">
        <v>42468</v>
      </c>
      <c r="B1952" s="2">
        <v>42488</v>
      </c>
      <c r="C1952" t="s">
        <v>15</v>
      </c>
      <c r="D1952">
        <v>7800</v>
      </c>
      <c r="E1952">
        <v>254.1</v>
      </c>
      <c r="F1952">
        <v>263.89999999999998</v>
      </c>
      <c r="G1952">
        <v>226.3</v>
      </c>
      <c r="H1952">
        <v>241</v>
      </c>
      <c r="I1952" t="s">
        <v>16</v>
      </c>
      <c r="J1952">
        <v>27.9</v>
      </c>
      <c r="K1952">
        <v>28.8</v>
      </c>
      <c r="L1952">
        <v>19.75</v>
      </c>
      <c r="M1952">
        <v>22.4</v>
      </c>
      <c r="N1952">
        <v>7555.2</v>
      </c>
      <c r="O1952">
        <v>271.8</v>
      </c>
      <c r="P1952">
        <f>VLOOKUP($A1952,Sheet2!$A:$E,2,0)</f>
        <v>7542.35</v>
      </c>
      <c r="Q1952">
        <f>VLOOKUP($A1952,Sheet2!$A:$E,3,0)</f>
        <v>7569.35</v>
      </c>
      <c r="R1952">
        <f>VLOOKUP($A1952,Sheet2!$A:$E,4,0)</f>
        <v>7526.7</v>
      </c>
      <c r="S1952">
        <f>VLOOKUP($A1952,Sheet2!$A:$E,5,0)</f>
        <v>7555.2</v>
      </c>
      <c r="T1952">
        <f t="shared" si="575"/>
        <v>259.44999999999982</v>
      </c>
      <c r="U1952">
        <f t="shared" si="576"/>
        <v>263.89999999999998</v>
      </c>
      <c r="V1952">
        <f t="shared" si="577"/>
        <v>19.75</v>
      </c>
      <c r="W1952">
        <f t="shared" si="578"/>
        <v>-4.3499999999994543</v>
      </c>
      <c r="X1952" s="5">
        <f t="shared" si="579"/>
        <v>282</v>
      </c>
      <c r="Y1952">
        <f t="shared" si="580"/>
        <v>288.24999999999983</v>
      </c>
      <c r="Z1952">
        <f t="shared" si="581"/>
        <v>221.95000000000056</v>
      </c>
      <c r="AA1952">
        <f t="shared" si="582"/>
        <v>263.39999999999998</v>
      </c>
      <c r="AB1952">
        <f>IF(Z1952/X1952&lt;'model parameter'!$B$2,'model parameter'!$B$2,IF(Y1952/X1952&gt;'model parameter'!$B$1,'model parameter'!$B$1,AA1952/X1952))</f>
        <v>0.93404255319148932</v>
      </c>
      <c r="AC1952">
        <f t="shared" si="592"/>
        <v>1014767.0032536254</v>
      </c>
      <c r="AD1952">
        <f t="shared" si="590"/>
        <v>30.735149724146318</v>
      </c>
      <c r="AF1952">
        <f t="shared" si="589"/>
        <v>0.78705673758865446</v>
      </c>
      <c r="AG1952">
        <f t="shared" si="583"/>
        <v>1.0221631205673753</v>
      </c>
      <c r="AH1952" s="14">
        <f t="shared" si="584"/>
        <v>21211.350568526999</v>
      </c>
      <c r="AI1952">
        <f t="shared" si="585"/>
        <v>19693.419583730796</v>
      </c>
      <c r="AJ1952" s="14">
        <f t="shared" si="586"/>
        <v>-1517.9309847962031</v>
      </c>
      <c r="AK1952" s="14">
        <f t="shared" si="591"/>
        <v>293156.96654833324</v>
      </c>
      <c r="AL1952">
        <f t="shared" si="587"/>
        <v>0.92843779655179148</v>
      </c>
      <c r="AM1952">
        <f t="shared" si="593"/>
        <v>0.47584345871961381</v>
      </c>
      <c r="AN1952" s="15">
        <f t="shared" si="588"/>
        <v>0</v>
      </c>
    </row>
    <row r="1953" spans="1:40" x14ac:dyDescent="0.25">
      <c r="A1953" s="2">
        <v>42471</v>
      </c>
      <c r="B1953" s="2">
        <v>42488</v>
      </c>
      <c r="C1953" t="s">
        <v>15</v>
      </c>
      <c r="D1953">
        <v>7800</v>
      </c>
      <c r="E1953">
        <v>226.25</v>
      </c>
      <c r="F1953">
        <v>276.8</v>
      </c>
      <c r="G1953">
        <v>136.25</v>
      </c>
      <c r="H1953">
        <v>143.30000000000001</v>
      </c>
      <c r="I1953" t="s">
        <v>16</v>
      </c>
      <c r="J1953">
        <v>23</v>
      </c>
      <c r="K1953">
        <v>50.5</v>
      </c>
      <c r="L1953">
        <v>13.5</v>
      </c>
      <c r="M1953">
        <v>47.8</v>
      </c>
      <c r="N1953">
        <v>7671.4</v>
      </c>
      <c r="O1953">
        <v>271.8</v>
      </c>
      <c r="P1953">
        <f>VLOOKUP($A1953,Sheet2!$A:$E,2,0)</f>
        <v>7577.8</v>
      </c>
      <c r="Q1953">
        <f>VLOOKUP($A1953,Sheet2!$A:$E,3,0)</f>
        <v>7678.8</v>
      </c>
      <c r="R1953">
        <f>VLOOKUP($A1953,Sheet2!$A:$E,4,0)</f>
        <v>7516.85</v>
      </c>
      <c r="S1953">
        <f>VLOOKUP($A1953,Sheet2!$A:$E,5,0)</f>
        <v>7671.4</v>
      </c>
      <c r="T1953">
        <f t="shared" si="575"/>
        <v>171.69999999999982</v>
      </c>
      <c r="U1953">
        <f t="shared" si="576"/>
        <v>276.8</v>
      </c>
      <c r="V1953">
        <f t="shared" si="577"/>
        <v>13.5</v>
      </c>
      <c r="W1953">
        <f t="shared" si="578"/>
        <v>15.050000000000182</v>
      </c>
      <c r="X1953" s="5">
        <f t="shared" si="579"/>
        <v>249.25</v>
      </c>
      <c r="Y1953">
        <f t="shared" si="580"/>
        <v>290.3</v>
      </c>
      <c r="Z1953">
        <f t="shared" si="581"/>
        <v>151.30000000000018</v>
      </c>
      <c r="AA1953">
        <f t="shared" si="582"/>
        <v>191.10000000000002</v>
      </c>
      <c r="AB1953">
        <f>IF(Z1953/X1953&lt;'model parameter'!$B$2,'model parameter'!$B$2,IF(Y1953/X1953&gt;'model parameter'!$B$1,'model parameter'!$B$1,AA1953/X1953))</f>
        <v>1.1100000000000001</v>
      </c>
      <c r="AC1953">
        <f t="shared" si="592"/>
        <v>1126391.3736115242</v>
      </c>
      <c r="AD1953">
        <f t="shared" si="590"/>
        <v>30.845149724146317</v>
      </c>
      <c r="AF1953">
        <f t="shared" si="589"/>
        <v>0.60702106318956939</v>
      </c>
      <c r="AG1953">
        <f t="shared" si="583"/>
        <v>1.1646940822467402</v>
      </c>
      <c r="AH1953" s="14">
        <f t="shared" si="584"/>
        <v>18753.457305394873</v>
      </c>
      <c r="AI1953">
        <f t="shared" si="585"/>
        <v>20687.757692320884</v>
      </c>
      <c r="AJ1953" s="14">
        <f t="shared" si="586"/>
        <v>1934.3003869260101</v>
      </c>
      <c r="AK1953" s="14">
        <f t="shared" si="591"/>
        <v>295091.26693525922</v>
      </c>
      <c r="AL1953">
        <f t="shared" si="587"/>
        <v>1.1031436686807379</v>
      </c>
      <c r="AM1953">
        <f t="shared" si="593"/>
        <v>0.52492369876968603</v>
      </c>
      <c r="AN1953" s="15">
        <f t="shared" si="588"/>
        <v>1</v>
      </c>
    </row>
    <row r="1954" spans="1:40" x14ac:dyDescent="0.25">
      <c r="A1954" s="2">
        <v>42472</v>
      </c>
      <c r="B1954" s="2">
        <v>42488</v>
      </c>
      <c r="C1954" t="s">
        <v>15</v>
      </c>
      <c r="D1954">
        <v>7800</v>
      </c>
      <c r="E1954">
        <v>147.75</v>
      </c>
      <c r="F1954">
        <v>153</v>
      </c>
      <c r="G1954">
        <v>115.55</v>
      </c>
      <c r="H1954">
        <v>120.8</v>
      </c>
      <c r="I1954" t="s">
        <v>16</v>
      </c>
      <c r="J1954">
        <v>43</v>
      </c>
      <c r="K1954">
        <v>56.8</v>
      </c>
      <c r="L1954">
        <v>40.049999999999997</v>
      </c>
      <c r="M1954">
        <v>54.6</v>
      </c>
      <c r="N1954">
        <v>7708.95</v>
      </c>
      <c r="O1954">
        <v>271.8</v>
      </c>
      <c r="P1954">
        <f>VLOOKUP($A1954,Sheet2!$A:$E,2,0)</f>
        <v>7669.25</v>
      </c>
      <c r="Q1954">
        <f>VLOOKUP($A1954,Sheet2!$A:$E,3,0)</f>
        <v>7717.4</v>
      </c>
      <c r="R1954">
        <f>VLOOKUP($A1954,Sheet2!$A:$E,4,0)</f>
        <v>7663.35</v>
      </c>
      <c r="S1954">
        <f>VLOOKUP($A1954,Sheet2!$A:$E,5,0)</f>
        <v>7708.95</v>
      </c>
      <c r="T1954">
        <f t="shared" si="575"/>
        <v>139.40000000000055</v>
      </c>
      <c r="U1954">
        <f t="shared" si="576"/>
        <v>153</v>
      </c>
      <c r="V1954">
        <f t="shared" si="577"/>
        <v>40.049999999999997</v>
      </c>
      <c r="W1954">
        <f t="shared" si="578"/>
        <v>32.949999999999818</v>
      </c>
      <c r="X1954" s="5">
        <f t="shared" si="579"/>
        <v>190.75</v>
      </c>
      <c r="Y1954">
        <f t="shared" si="580"/>
        <v>196.20000000000056</v>
      </c>
      <c r="Z1954">
        <f t="shared" si="581"/>
        <v>148.49999999999983</v>
      </c>
      <c r="AA1954">
        <f t="shared" si="582"/>
        <v>175.4</v>
      </c>
      <c r="AB1954">
        <f>IF(Z1954/X1954&lt;'model parameter'!$B$2,'model parameter'!$B$2,IF(Y1954/X1954&gt;'model parameter'!$B$1,'model parameter'!$B$1,AA1954/X1954))</f>
        <v>0.91952817824377464</v>
      </c>
      <c r="AC1954">
        <f t="shared" si="592"/>
        <v>1035748.6077665078</v>
      </c>
      <c r="AD1954">
        <f t="shared" si="590"/>
        <v>30.76467790239009</v>
      </c>
      <c r="AF1954">
        <f t="shared" si="589"/>
        <v>0.77850589777195189</v>
      </c>
      <c r="AG1954">
        <f t="shared" si="583"/>
        <v>1.0285714285714316</v>
      </c>
      <c r="AH1954" s="14">
        <f t="shared" si="584"/>
        <v>14363.022010945124</v>
      </c>
      <c r="AI1954">
        <f t="shared" si="585"/>
        <v>13098.2242902748</v>
      </c>
      <c r="AJ1954" s="14">
        <f t="shared" si="586"/>
        <v>-1264.7977206703235</v>
      </c>
      <c r="AK1954" s="14">
        <f t="shared" si="591"/>
        <v>293826.46921458887</v>
      </c>
      <c r="AL1954">
        <f t="shared" si="587"/>
        <v>0.91194069606615491</v>
      </c>
      <c r="AM1954">
        <f t="shared" si="593"/>
        <v>0.4786992832376481</v>
      </c>
      <c r="AN1954" s="15">
        <f t="shared" si="588"/>
        <v>0</v>
      </c>
    </row>
    <row r="1955" spans="1:40" x14ac:dyDescent="0.25">
      <c r="A1955" s="2">
        <v>42473</v>
      </c>
      <c r="B1955" s="2">
        <v>42488</v>
      </c>
      <c r="C1955" t="s">
        <v>15</v>
      </c>
      <c r="D1955">
        <v>7800</v>
      </c>
      <c r="E1955">
        <v>83.25</v>
      </c>
      <c r="F1955">
        <v>89.45</v>
      </c>
      <c r="G1955">
        <v>48.25</v>
      </c>
      <c r="H1955">
        <v>57.9</v>
      </c>
      <c r="I1955" t="s">
        <v>16</v>
      </c>
      <c r="J1955">
        <v>77.75</v>
      </c>
      <c r="K1955">
        <v>140.44999999999999</v>
      </c>
      <c r="L1955">
        <v>77.150000000000006</v>
      </c>
      <c r="M1955">
        <v>125.95</v>
      </c>
      <c r="N1955">
        <v>7850.45</v>
      </c>
      <c r="O1955">
        <v>271.8</v>
      </c>
      <c r="P1955">
        <f>VLOOKUP($A1955,Sheet2!$A:$E,2,0)</f>
        <v>7777.15</v>
      </c>
      <c r="Q1955">
        <f>VLOOKUP($A1955,Sheet2!$A:$E,3,0)</f>
        <v>7864.8</v>
      </c>
      <c r="R1955">
        <f>VLOOKUP($A1955,Sheet2!$A:$E,4,0)</f>
        <v>7772.2</v>
      </c>
      <c r="S1955">
        <f>VLOOKUP($A1955,Sheet2!$A:$E,5,0)</f>
        <v>7850.45</v>
      </c>
      <c r="T1955">
        <f t="shared" si="575"/>
        <v>75.649999999999636</v>
      </c>
      <c r="U1955">
        <f t="shared" si="576"/>
        <v>89.45</v>
      </c>
      <c r="V1955">
        <f t="shared" si="577"/>
        <v>77.150000000000006</v>
      </c>
      <c r="W1955">
        <f t="shared" si="578"/>
        <v>113.05000000000018</v>
      </c>
      <c r="X1955" s="5">
        <f t="shared" si="579"/>
        <v>161</v>
      </c>
      <c r="Y1955">
        <f t="shared" si="580"/>
        <v>216.09999999999962</v>
      </c>
      <c r="Z1955">
        <f t="shared" si="581"/>
        <v>161</v>
      </c>
      <c r="AA1955">
        <f t="shared" si="582"/>
        <v>183.85</v>
      </c>
      <c r="AB1955">
        <f>IF(Z1955/X1955&lt;'model parameter'!$B$2,'model parameter'!$B$2,IF(Y1955/X1955&gt;'model parameter'!$B$1,'model parameter'!$B$1,AA1955/X1955))</f>
        <v>1.1100000000000001</v>
      </c>
      <c r="AC1955">
        <f t="shared" si="592"/>
        <v>1149680.9546208237</v>
      </c>
      <c r="AD1955">
        <f t="shared" si="590"/>
        <v>30.87467790239009</v>
      </c>
      <c r="AF1955">
        <f t="shared" si="589"/>
        <v>1</v>
      </c>
      <c r="AG1955">
        <f t="shared" si="583"/>
        <v>1.3422360248447183</v>
      </c>
      <c r="AH1955" s="14">
        <f t="shared" si="584"/>
        <v>12130.279275733501</v>
      </c>
      <c r="AI1955">
        <f t="shared" si="585"/>
        <v>13346.293567790019</v>
      </c>
      <c r="AJ1955" s="14">
        <f t="shared" si="586"/>
        <v>1216.0142920565177</v>
      </c>
      <c r="AK1955" s="14">
        <f t="shared" si="591"/>
        <v>295042.48350664537</v>
      </c>
      <c r="AL1955">
        <f t="shared" si="587"/>
        <v>1.1002461909091525</v>
      </c>
      <c r="AM1955">
        <f t="shared" si="593"/>
        <v>0.52668706297316381</v>
      </c>
      <c r="AN1955" s="15">
        <f t="shared" si="588"/>
        <v>0</v>
      </c>
    </row>
    <row r="1956" spans="1:40" x14ac:dyDescent="0.25">
      <c r="A1956" s="2">
        <v>42478</v>
      </c>
      <c r="B1956" s="2">
        <v>42488</v>
      </c>
      <c r="C1956" t="s">
        <v>15</v>
      </c>
      <c r="D1956">
        <v>7800</v>
      </c>
      <c r="E1956">
        <v>33</v>
      </c>
      <c r="F1956">
        <v>68.349999999999994</v>
      </c>
      <c r="G1956">
        <v>33</v>
      </c>
      <c r="H1956">
        <v>39.9</v>
      </c>
      <c r="I1956" t="s">
        <v>16</v>
      </c>
      <c r="J1956">
        <v>144.75</v>
      </c>
      <c r="K1956">
        <v>160</v>
      </c>
      <c r="L1956">
        <v>116.25</v>
      </c>
      <c r="M1956">
        <v>155.19999999999999</v>
      </c>
      <c r="N1956">
        <v>7914.7</v>
      </c>
      <c r="O1956">
        <v>271.8</v>
      </c>
      <c r="P1956">
        <f>VLOOKUP($A1956,Sheet2!$A:$E,2,0)</f>
        <v>7908.15</v>
      </c>
      <c r="Q1956">
        <f>VLOOKUP($A1956,Sheet2!$A:$E,3,0)</f>
        <v>7920.6</v>
      </c>
      <c r="R1956">
        <f>VLOOKUP($A1956,Sheet2!$A:$E,4,0)</f>
        <v>7842.75</v>
      </c>
      <c r="S1956">
        <f>VLOOKUP($A1956,Sheet2!$A:$E,5,0)</f>
        <v>7914.7</v>
      </c>
      <c r="T1956">
        <f t="shared" si="575"/>
        <v>39.399999999999636</v>
      </c>
      <c r="U1956">
        <f t="shared" si="576"/>
        <v>68.349999999999994</v>
      </c>
      <c r="V1956">
        <f t="shared" si="577"/>
        <v>116.25</v>
      </c>
      <c r="W1956">
        <f t="shared" si="578"/>
        <v>153.60000000000036</v>
      </c>
      <c r="X1956" s="5">
        <f t="shared" si="579"/>
        <v>177.75</v>
      </c>
      <c r="Y1956">
        <f t="shared" si="580"/>
        <v>199.39999999999964</v>
      </c>
      <c r="Z1956">
        <f t="shared" si="581"/>
        <v>177.75</v>
      </c>
      <c r="AA1956">
        <f t="shared" si="582"/>
        <v>195.1</v>
      </c>
      <c r="AB1956">
        <f>IF(Z1956/X1956&lt;'model parameter'!$B$2,'model parameter'!$B$2,IF(Y1956/X1956&gt;'model parameter'!$B$1,'model parameter'!$B$1,AA1956/X1956))</f>
        <v>1.1100000000000001</v>
      </c>
      <c r="AC1956">
        <f t="shared" si="592"/>
        <v>1276145.8596291144</v>
      </c>
      <c r="AD1956">
        <f t="shared" si="590"/>
        <v>30.984677902390089</v>
      </c>
      <c r="AF1956">
        <f t="shared" si="589"/>
        <v>1</v>
      </c>
      <c r="AG1956">
        <f t="shared" si="583"/>
        <v>1.12180028129395</v>
      </c>
      <c r="AH1956" s="14">
        <f t="shared" si="584"/>
        <v>13387.369723289623</v>
      </c>
      <c r="AI1956">
        <f t="shared" si="585"/>
        <v>14739.715937035253</v>
      </c>
      <c r="AJ1956" s="14">
        <f t="shared" si="586"/>
        <v>1352.3462137456299</v>
      </c>
      <c r="AK1956" s="14">
        <f t="shared" si="591"/>
        <v>296394.82972039102</v>
      </c>
      <c r="AL1956">
        <f t="shared" si="587"/>
        <v>1.1010165732102695</v>
      </c>
      <c r="AM1956">
        <f t="shared" si="593"/>
        <v>0.57989118522889427</v>
      </c>
      <c r="AN1956" s="15">
        <f t="shared" si="588"/>
        <v>0</v>
      </c>
    </row>
    <row r="1957" spans="1:40" x14ac:dyDescent="0.25">
      <c r="A1957" s="2">
        <v>42480</v>
      </c>
      <c r="B1957" s="2">
        <v>42488</v>
      </c>
      <c r="C1957" t="s">
        <v>15</v>
      </c>
      <c r="D1957">
        <v>7800</v>
      </c>
      <c r="E1957">
        <v>30</v>
      </c>
      <c r="F1957">
        <v>43.2</v>
      </c>
      <c r="G1957">
        <v>25.2</v>
      </c>
      <c r="H1957">
        <v>28.3</v>
      </c>
      <c r="I1957" t="s">
        <v>16</v>
      </c>
      <c r="J1957">
        <v>168</v>
      </c>
      <c r="K1957">
        <v>182.5</v>
      </c>
      <c r="L1957">
        <v>132.25</v>
      </c>
      <c r="M1957">
        <v>155.25</v>
      </c>
      <c r="N1957">
        <v>7914.75</v>
      </c>
      <c r="O1957">
        <v>271.8</v>
      </c>
      <c r="P1957">
        <f>VLOOKUP($A1957,Sheet2!$A:$E,2,0)</f>
        <v>7950.05</v>
      </c>
      <c r="Q1957">
        <f>VLOOKUP($A1957,Sheet2!$A:$E,3,0)</f>
        <v>7950.4</v>
      </c>
      <c r="R1957">
        <f>VLOOKUP($A1957,Sheet2!$A:$E,4,0)</f>
        <v>7877.55</v>
      </c>
      <c r="S1957">
        <f>VLOOKUP($A1957,Sheet2!$A:$E,5,0)</f>
        <v>7914.75</v>
      </c>
      <c r="T1957">
        <f t="shared" si="575"/>
        <v>32.100000000000364</v>
      </c>
      <c r="U1957">
        <f t="shared" si="576"/>
        <v>43.2</v>
      </c>
      <c r="V1957">
        <f t="shared" si="577"/>
        <v>132.25</v>
      </c>
      <c r="W1957">
        <f t="shared" si="578"/>
        <v>175.59999999999945</v>
      </c>
      <c r="X1957" s="5">
        <f t="shared" si="579"/>
        <v>198</v>
      </c>
      <c r="Y1957">
        <f t="shared" si="580"/>
        <v>214.60000000000036</v>
      </c>
      <c r="Z1957">
        <f t="shared" si="581"/>
        <v>175.45</v>
      </c>
      <c r="AA1957">
        <f t="shared" si="582"/>
        <v>183.55</v>
      </c>
      <c r="AB1957">
        <f>IF(Z1957/X1957&lt;'model parameter'!$B$2,'model parameter'!$B$2,IF(Y1957/X1957&gt;'model parameter'!$B$1,'model parameter'!$B$1,AA1957/X1957))</f>
        <v>0.92702020202020208</v>
      </c>
      <c r="AC1957">
        <f t="shared" si="592"/>
        <v>1183012.9926006261</v>
      </c>
      <c r="AD1957">
        <f t="shared" si="590"/>
        <v>30.911698104410291</v>
      </c>
      <c r="AF1957">
        <f t="shared" si="589"/>
        <v>0.88611111111111107</v>
      </c>
      <c r="AG1957">
        <f t="shared" si="583"/>
        <v>1.0838383838383856</v>
      </c>
      <c r="AH1957" s="14">
        <f t="shared" si="584"/>
        <v>14907.135786753001</v>
      </c>
      <c r="AI1957">
        <f t="shared" si="585"/>
        <v>13709.029308930099</v>
      </c>
      <c r="AJ1957" s="14">
        <f t="shared" si="586"/>
        <v>-1198.1064778229011</v>
      </c>
      <c r="AK1957" s="14">
        <f t="shared" si="591"/>
        <v>295196.72324256814</v>
      </c>
      <c r="AL1957">
        <f t="shared" si="587"/>
        <v>0.91962866006174171</v>
      </c>
      <c r="AM1957">
        <f t="shared" si="593"/>
        <v>0.53328455365366334</v>
      </c>
      <c r="AN1957" s="15">
        <f t="shared" si="588"/>
        <v>0</v>
      </c>
    </row>
    <row r="1958" spans="1:40" x14ac:dyDescent="0.25">
      <c r="A1958" s="2">
        <v>42481</v>
      </c>
      <c r="B1958" s="2">
        <v>42488</v>
      </c>
      <c r="C1958" t="s">
        <v>15</v>
      </c>
      <c r="D1958">
        <v>7800</v>
      </c>
      <c r="E1958">
        <v>15.1</v>
      </c>
      <c r="F1958">
        <v>34</v>
      </c>
      <c r="G1958">
        <v>14.95</v>
      </c>
      <c r="H1958">
        <v>24</v>
      </c>
      <c r="I1958" t="s">
        <v>16</v>
      </c>
      <c r="J1958">
        <v>177.85</v>
      </c>
      <c r="K1958">
        <v>194.95</v>
      </c>
      <c r="L1958">
        <v>116.05</v>
      </c>
      <c r="M1958">
        <v>134.85</v>
      </c>
      <c r="N1958">
        <v>7912.05</v>
      </c>
      <c r="O1958">
        <v>271.8</v>
      </c>
      <c r="P1958">
        <f>VLOOKUP($A1958,Sheet2!$A:$E,2,0)</f>
        <v>7953.65</v>
      </c>
      <c r="Q1958">
        <f>VLOOKUP($A1958,Sheet2!$A:$E,3,0)</f>
        <v>7978.45</v>
      </c>
      <c r="R1958">
        <f>VLOOKUP($A1958,Sheet2!$A:$E,4,0)</f>
        <v>7884.1</v>
      </c>
      <c r="S1958">
        <f>VLOOKUP($A1958,Sheet2!$A:$E,5,0)</f>
        <v>7912.05</v>
      </c>
      <c r="T1958">
        <f t="shared" si="575"/>
        <v>16.5</v>
      </c>
      <c r="U1958">
        <f t="shared" si="576"/>
        <v>31.949999999999818</v>
      </c>
      <c r="V1958">
        <f t="shared" si="577"/>
        <v>118.10000000000036</v>
      </c>
      <c r="W1958">
        <f t="shared" si="578"/>
        <v>193.39999999999964</v>
      </c>
      <c r="X1958" s="5">
        <f t="shared" si="579"/>
        <v>192.95</v>
      </c>
      <c r="Y1958">
        <f t="shared" si="580"/>
        <v>211.45</v>
      </c>
      <c r="Z1958">
        <f t="shared" si="581"/>
        <v>147.99999999999983</v>
      </c>
      <c r="AA1958">
        <f t="shared" si="582"/>
        <v>158.85</v>
      </c>
      <c r="AB1958">
        <f>IF(Z1958/X1958&lt;'model parameter'!$B$2,'model parameter'!$B$2,IF(Y1958/X1958&gt;'model parameter'!$B$1,'model parameter'!$B$1,AA1958/X1958))</f>
        <v>0.82327027727390523</v>
      </c>
      <c r="AC1958">
        <f t="shared" si="592"/>
        <v>973939.43443694978</v>
      </c>
      <c r="AD1958">
        <f t="shared" si="590"/>
        <v>30.734968381684197</v>
      </c>
      <c r="AF1958">
        <f t="shared" si="589"/>
        <v>0.7670380927701469</v>
      </c>
      <c r="AG1958">
        <f t="shared" si="583"/>
        <v>1.0958797615962685</v>
      </c>
      <c r="AH1958" s="14">
        <f t="shared" si="584"/>
        <v>14528.132398086826</v>
      </c>
      <c r="AI1958">
        <f t="shared" si="585"/>
        <v>11857.877902698699</v>
      </c>
      <c r="AJ1958" s="14">
        <f t="shared" si="586"/>
        <v>-2670.2544953881261</v>
      </c>
      <c r="AK1958" s="14">
        <f t="shared" si="591"/>
        <v>292526.46874718001</v>
      </c>
      <c r="AL1958">
        <f t="shared" si="587"/>
        <v>0.81620111778856275</v>
      </c>
      <c r="AM1958">
        <f t="shared" si="593"/>
        <v>0.43526744879149476</v>
      </c>
      <c r="AN1958" s="15">
        <f t="shared" si="588"/>
        <v>0</v>
      </c>
    </row>
    <row r="1959" spans="1:40" x14ac:dyDescent="0.25">
      <c r="A1959" s="2">
        <v>42482</v>
      </c>
      <c r="B1959" s="2">
        <v>42488</v>
      </c>
      <c r="C1959" t="s">
        <v>15</v>
      </c>
      <c r="D1959">
        <v>7800</v>
      </c>
      <c r="E1959">
        <v>28.2</v>
      </c>
      <c r="F1959">
        <v>28.2</v>
      </c>
      <c r="G1959">
        <v>14.3</v>
      </c>
      <c r="H1959">
        <v>18.149999999999999</v>
      </c>
      <c r="I1959" t="s">
        <v>16</v>
      </c>
      <c r="J1959">
        <v>118</v>
      </c>
      <c r="K1959">
        <v>153</v>
      </c>
      <c r="L1959">
        <v>108</v>
      </c>
      <c r="M1959">
        <v>126.45</v>
      </c>
      <c r="N1959">
        <v>7899.3</v>
      </c>
      <c r="O1959">
        <v>271.8</v>
      </c>
      <c r="P1959">
        <f>VLOOKUP($A1959,Sheet2!$A:$E,2,0)</f>
        <v>7891.8</v>
      </c>
      <c r="Q1959">
        <f>VLOOKUP($A1959,Sheet2!$A:$E,3,0)</f>
        <v>7923.35</v>
      </c>
      <c r="R1959">
        <f>VLOOKUP($A1959,Sheet2!$A:$E,4,0)</f>
        <v>7873.35</v>
      </c>
      <c r="S1959">
        <f>VLOOKUP($A1959,Sheet2!$A:$E,5,0)</f>
        <v>7899.3</v>
      </c>
      <c r="T1959">
        <f t="shared" si="575"/>
        <v>29.649999999999636</v>
      </c>
      <c r="U1959">
        <f t="shared" si="576"/>
        <v>28.2</v>
      </c>
      <c r="V1959">
        <f t="shared" si="577"/>
        <v>108</v>
      </c>
      <c r="W1959">
        <f t="shared" si="578"/>
        <v>137.65000000000055</v>
      </c>
      <c r="X1959" s="5">
        <f t="shared" si="579"/>
        <v>146.19999999999999</v>
      </c>
      <c r="Y1959">
        <f t="shared" si="580"/>
        <v>182.64999999999964</v>
      </c>
      <c r="Z1959">
        <f t="shared" si="581"/>
        <v>136.19999999999999</v>
      </c>
      <c r="AA1959">
        <f t="shared" si="582"/>
        <v>144.6</v>
      </c>
      <c r="AB1959">
        <f>IF(Z1959/X1959&lt;'model parameter'!$B$2,'model parameter'!$B$2,IF(Y1959/X1959&gt;'model parameter'!$B$1,'model parameter'!$B$1,AA1959/X1959))</f>
        <v>1.1100000000000001</v>
      </c>
      <c r="AC1959">
        <f t="shared" si="592"/>
        <v>1081072.7722250144</v>
      </c>
      <c r="AD1959">
        <f t="shared" si="590"/>
        <v>30.844968381684197</v>
      </c>
      <c r="AF1959">
        <f t="shared" si="589"/>
        <v>0.93160054719562246</v>
      </c>
      <c r="AG1959">
        <f t="shared" si="583"/>
        <v>1.2493160054719539</v>
      </c>
      <c r="AH1959" s="14">
        <f t="shared" si="584"/>
        <v>11019.536671325699</v>
      </c>
      <c r="AI1959">
        <f t="shared" si="585"/>
        <v>12115.090519143483</v>
      </c>
      <c r="AJ1959" s="14">
        <f t="shared" si="586"/>
        <v>1095.5538478177841</v>
      </c>
      <c r="AK1959" s="14">
        <f t="shared" si="591"/>
        <v>293622.02259499778</v>
      </c>
      <c r="AL1959">
        <f t="shared" si="587"/>
        <v>1.0994192297275585</v>
      </c>
      <c r="AM1959">
        <f t="shared" si="593"/>
        <v>0.47854140327582467</v>
      </c>
      <c r="AN1959" s="15">
        <f t="shared" si="588"/>
        <v>0</v>
      </c>
    </row>
    <row r="1960" spans="1:40" s="9" customFormat="1" x14ac:dyDescent="0.25">
      <c r="A1960" s="7">
        <v>42485</v>
      </c>
      <c r="B1960" s="7">
        <v>42488</v>
      </c>
      <c r="C1960" t="s">
        <v>15</v>
      </c>
      <c r="D1960">
        <v>7800</v>
      </c>
      <c r="E1960">
        <v>18</v>
      </c>
      <c r="F1960">
        <v>32.85</v>
      </c>
      <c r="G1960">
        <v>15.45</v>
      </c>
      <c r="H1960">
        <v>21.85</v>
      </c>
      <c r="I1960" t="s">
        <v>16</v>
      </c>
      <c r="J1960">
        <v>125</v>
      </c>
      <c r="K1960">
        <v>125</v>
      </c>
      <c r="L1960">
        <v>62.25</v>
      </c>
      <c r="M1960">
        <v>82.75</v>
      </c>
      <c r="N1960">
        <v>7855.05</v>
      </c>
      <c r="O1960">
        <v>271.8</v>
      </c>
      <c r="P1960">
        <f>VLOOKUP($A1960,Sheet2!$A:$E,2,0)</f>
        <v>7894.8</v>
      </c>
      <c r="Q1960">
        <f>VLOOKUP($A1960,Sheet2!$A:$E,3,0)</f>
        <v>7911</v>
      </c>
      <c r="R1960">
        <f>VLOOKUP($A1960,Sheet2!$A:$E,4,0)</f>
        <v>7827</v>
      </c>
      <c r="S1960">
        <f>VLOOKUP($A1960,Sheet2!$A:$E,5,0)</f>
        <v>7855.05</v>
      </c>
      <c r="T1960">
        <f t="shared" si="575"/>
        <v>15.45</v>
      </c>
      <c r="U1960">
        <f t="shared" si="576"/>
        <v>32.85</v>
      </c>
      <c r="V1960">
        <f t="shared" si="577"/>
        <v>62.25</v>
      </c>
      <c r="W1960">
        <f t="shared" si="578"/>
        <v>125</v>
      </c>
      <c r="X1960" s="8">
        <f t="shared" si="579"/>
        <v>143</v>
      </c>
      <c r="Y1960" s="9">
        <f t="shared" si="580"/>
        <v>143</v>
      </c>
      <c r="Z1960" s="9">
        <f t="shared" si="581"/>
        <v>95.1</v>
      </c>
      <c r="AA1960" s="9">
        <f t="shared" si="582"/>
        <v>104.6</v>
      </c>
      <c r="AB1960">
        <f>IF(Z1960/X1960&lt;'model parameter'!$B$2,'model parameter'!$B$2,IF(Y1960/X1960&gt;'model parameter'!$B$1,'model parameter'!$B$1,AA1960/X1960))</f>
        <v>0.73146853146853141</v>
      </c>
      <c r="AC1960" s="9">
        <f t="shared" si="592"/>
        <v>790770.71311004541</v>
      </c>
      <c r="AD1960">
        <f t="shared" si="590"/>
        <v>30.57643691315273</v>
      </c>
      <c r="AE1960" s="9">
        <f>WEEKDAY(A1960)</f>
        <v>2</v>
      </c>
      <c r="AF1960">
        <f t="shared" si="589"/>
        <v>0.66503496503496495</v>
      </c>
      <c r="AG1960">
        <f t="shared" si="583"/>
        <v>1</v>
      </c>
      <c r="AH1960" s="14">
        <f t="shared" si="584"/>
        <v>10779.376108210499</v>
      </c>
      <c r="AI1960">
        <f t="shared" si="585"/>
        <v>7792.0898950851997</v>
      </c>
      <c r="AJ1960" s="14">
        <f t="shared" si="586"/>
        <v>-2987.2862131252996</v>
      </c>
      <c r="AK1960" s="14">
        <f t="shared" si="591"/>
        <v>290634.7363818725</v>
      </c>
      <c r="AL1960">
        <f t="shared" si="587"/>
        <v>0.72287021223334758</v>
      </c>
      <c r="AM1960" s="9">
        <f t="shared" si="593"/>
        <v>0.34592332574843937</v>
      </c>
      <c r="AN1960" s="15">
        <f t="shared" si="588"/>
        <v>0</v>
      </c>
    </row>
    <row r="1961" spans="1:40" x14ac:dyDescent="0.25">
      <c r="A1961" s="2">
        <v>42486</v>
      </c>
      <c r="B1961" s="2">
        <v>42488</v>
      </c>
      <c r="C1961" t="s">
        <v>15</v>
      </c>
      <c r="D1961">
        <v>7800</v>
      </c>
      <c r="E1961">
        <v>39.450000000000003</v>
      </c>
      <c r="F1961">
        <v>39.450000000000003</v>
      </c>
      <c r="G1961">
        <v>3.45</v>
      </c>
      <c r="H1961">
        <v>4.0999999999999996</v>
      </c>
      <c r="I1961" t="s">
        <v>16</v>
      </c>
      <c r="J1961">
        <v>66.900000000000006</v>
      </c>
      <c r="K1961">
        <v>193.35</v>
      </c>
      <c r="L1961">
        <v>60.15</v>
      </c>
      <c r="M1961">
        <v>182.5</v>
      </c>
      <c r="N1961">
        <v>7962.65</v>
      </c>
      <c r="O1961">
        <v>271.8</v>
      </c>
      <c r="P1961">
        <f>VLOOKUP($A1961,Sheet2!$A:$E,2,0)</f>
        <v>7828.15</v>
      </c>
      <c r="Q1961">
        <f>VLOOKUP($A1961,Sheet2!$A:$E,3,0)</f>
        <v>7974.5</v>
      </c>
      <c r="R1961">
        <f>VLOOKUP($A1961,Sheet2!$A:$E,4,0)</f>
        <v>7822.55</v>
      </c>
      <c r="S1961">
        <f>VLOOKUP($A1961,Sheet2!$A:$E,5,0)</f>
        <v>7962.65</v>
      </c>
      <c r="T1961">
        <f t="shared" si="575"/>
        <v>18.850000000000364</v>
      </c>
      <c r="U1961">
        <f t="shared" si="576"/>
        <v>37.599999999999454</v>
      </c>
      <c r="V1961">
        <f t="shared" si="577"/>
        <v>62</v>
      </c>
      <c r="W1961">
        <f t="shared" si="578"/>
        <v>177.94999999999982</v>
      </c>
      <c r="X1961" s="5">
        <f t="shared" si="579"/>
        <v>106.35000000000001</v>
      </c>
      <c r="Y1961">
        <f t="shared" si="580"/>
        <v>212.20000000000036</v>
      </c>
      <c r="Z1961">
        <f t="shared" si="581"/>
        <v>97.74999999999946</v>
      </c>
      <c r="AA1961">
        <f t="shared" si="582"/>
        <v>186.6</v>
      </c>
      <c r="AB1961">
        <f>IF(Z1961/X1961&lt;'model parameter'!$B$2,'model parameter'!$B$2,IF(Y1961/X1961&gt;'model parameter'!$B$1,'model parameter'!$B$1,AA1961/X1961))</f>
        <v>1.1100000000000001</v>
      </c>
      <c r="AC1961">
        <f t="shared" si="592"/>
        <v>877755.49155215046</v>
      </c>
      <c r="AD1961">
        <f t="shared" si="590"/>
        <v>30.686436913152729</v>
      </c>
      <c r="AF1961">
        <f t="shared" si="589"/>
        <v>0.91913493182886175</v>
      </c>
      <c r="AG1961">
        <f t="shared" si="583"/>
        <v>1.9952985425481931</v>
      </c>
      <c r="AH1961" s="14">
        <f t="shared" si="584"/>
        <v>8028.7871587817244</v>
      </c>
      <c r="AI1961">
        <f t="shared" si="585"/>
        <v>8799.9931212675056</v>
      </c>
      <c r="AJ1961" s="14">
        <f t="shared" si="586"/>
        <v>771.20596248578113</v>
      </c>
      <c r="AK1961" s="14">
        <f t="shared" si="591"/>
        <v>291405.94234435831</v>
      </c>
      <c r="AL1961">
        <f t="shared" si="587"/>
        <v>1.0960551011297206</v>
      </c>
      <c r="AM1961">
        <f t="shared" si="593"/>
        <v>0.37915102578633497</v>
      </c>
      <c r="AN1961" s="15">
        <f t="shared" si="588"/>
        <v>0</v>
      </c>
    </row>
    <row r="1962" spans="1:40" x14ac:dyDescent="0.25">
      <c r="A1962" s="2">
        <v>42487</v>
      </c>
      <c r="B1962" s="2">
        <v>42488</v>
      </c>
      <c r="C1962" t="s">
        <v>15</v>
      </c>
      <c r="D1962">
        <v>7800</v>
      </c>
      <c r="E1962">
        <v>4.45</v>
      </c>
      <c r="F1962">
        <v>4.45</v>
      </c>
      <c r="G1962">
        <v>0.95</v>
      </c>
      <c r="H1962">
        <v>1.2</v>
      </c>
      <c r="I1962" t="s">
        <v>16</v>
      </c>
      <c r="J1962">
        <v>160.15</v>
      </c>
      <c r="K1962">
        <v>197.05</v>
      </c>
      <c r="L1962">
        <v>156.35</v>
      </c>
      <c r="M1962">
        <v>189.2</v>
      </c>
      <c r="N1962">
        <v>7979.9</v>
      </c>
      <c r="O1962">
        <v>271.8</v>
      </c>
      <c r="P1962">
        <f>VLOOKUP($A1962,Sheet2!$A:$E,2,0)</f>
        <v>7942</v>
      </c>
      <c r="Q1962">
        <f>VLOOKUP($A1962,Sheet2!$A:$E,3,0)</f>
        <v>7991</v>
      </c>
      <c r="R1962">
        <f>VLOOKUP($A1962,Sheet2!$A:$E,4,0)</f>
        <v>7940.55</v>
      </c>
      <c r="S1962">
        <f>VLOOKUP($A1962,Sheet2!$A:$E,5,0)</f>
        <v>7979.9</v>
      </c>
      <c r="T1962">
        <f t="shared" si="575"/>
        <v>6.0500000000001819</v>
      </c>
      <c r="U1962">
        <f t="shared" si="576"/>
        <v>4.45</v>
      </c>
      <c r="V1962">
        <f t="shared" si="577"/>
        <v>156.35</v>
      </c>
      <c r="W1962">
        <f t="shared" si="578"/>
        <v>191.94999999999982</v>
      </c>
      <c r="X1962" s="5">
        <f t="shared" si="579"/>
        <v>164.6</v>
      </c>
      <c r="Y1962">
        <f t="shared" si="580"/>
        <v>203.10000000000019</v>
      </c>
      <c r="Z1962">
        <f t="shared" si="581"/>
        <v>160.79999999999998</v>
      </c>
      <c r="AA1962">
        <f t="shared" si="582"/>
        <v>190.39999999999998</v>
      </c>
      <c r="AB1962">
        <f>IF(Z1962/X1962&lt;'model parameter'!$B$2,'model parameter'!$B$2,IF(Y1962/X1962&gt;'model parameter'!$B$1,'model parameter'!$B$1,AA1962/X1962))</f>
        <v>1.1100000000000001</v>
      </c>
      <c r="AC1962">
        <f t="shared" si="592"/>
        <v>974308.59562288714</v>
      </c>
      <c r="AD1962">
        <f t="shared" si="590"/>
        <v>30.796436913152728</v>
      </c>
      <c r="AF1962">
        <f t="shared" si="589"/>
        <v>0.97691373025516393</v>
      </c>
      <c r="AG1962">
        <f t="shared" si="583"/>
        <v>1.2339003645200499</v>
      </c>
      <c r="AH1962" s="14">
        <f t="shared" si="584"/>
        <v>12400.459909238099</v>
      </c>
      <c r="AI1962">
        <f t="shared" si="585"/>
        <v>13645.775390433771</v>
      </c>
      <c r="AJ1962" s="14">
        <f t="shared" si="586"/>
        <v>1245.315481195672</v>
      </c>
      <c r="AK1962" s="14">
        <f t="shared" si="591"/>
        <v>292651.257825554</v>
      </c>
      <c r="AL1962">
        <f t="shared" si="587"/>
        <v>1.100424943131983</v>
      </c>
      <c r="AM1962">
        <f t="shared" si="593"/>
        <v>0.41722724598936067</v>
      </c>
      <c r="AN1962" s="15">
        <f t="shared" si="588"/>
        <v>0</v>
      </c>
    </row>
    <row r="1963" spans="1:40" x14ac:dyDescent="0.25">
      <c r="A1963" s="2">
        <v>42488</v>
      </c>
      <c r="B1963" s="2">
        <v>42488</v>
      </c>
      <c r="C1963" t="s">
        <v>15</v>
      </c>
      <c r="D1963">
        <v>7800</v>
      </c>
      <c r="E1963">
        <v>0.35</v>
      </c>
      <c r="F1963">
        <v>1.1000000000000001</v>
      </c>
      <c r="G1963">
        <v>0.05</v>
      </c>
      <c r="H1963">
        <v>0.1</v>
      </c>
      <c r="I1963" t="s">
        <v>16</v>
      </c>
      <c r="J1963">
        <v>169.35</v>
      </c>
      <c r="K1963">
        <v>199.35</v>
      </c>
      <c r="L1963">
        <v>42.15</v>
      </c>
      <c r="M1963">
        <v>54.1</v>
      </c>
      <c r="N1963">
        <v>7847.25</v>
      </c>
      <c r="O1963">
        <v>271.8</v>
      </c>
      <c r="P1963">
        <f>VLOOKUP($A1963,Sheet2!$A:$E,2,0)</f>
        <v>7967.4</v>
      </c>
      <c r="Q1963">
        <f>VLOOKUP($A1963,Sheet2!$A:$E,3,0)</f>
        <v>7992</v>
      </c>
      <c r="R1963">
        <f>VLOOKUP($A1963,Sheet2!$A:$E,4,0)</f>
        <v>7834.45</v>
      </c>
      <c r="S1963">
        <f>VLOOKUP($A1963,Sheet2!$A:$E,5,0)</f>
        <v>7847.25</v>
      </c>
      <c r="T1963">
        <f t="shared" si="575"/>
        <v>7.3500000000003638</v>
      </c>
      <c r="U1963">
        <f t="shared" si="576"/>
        <v>1.1000000000000001</v>
      </c>
      <c r="V1963">
        <f t="shared" si="577"/>
        <v>42.15</v>
      </c>
      <c r="W1963">
        <f t="shared" si="578"/>
        <v>192.05000000000018</v>
      </c>
      <c r="X1963" s="5">
        <f t="shared" si="579"/>
        <v>169.7</v>
      </c>
      <c r="Y1963">
        <f t="shared" si="580"/>
        <v>206.70000000000036</v>
      </c>
      <c r="Z1963">
        <f t="shared" si="581"/>
        <v>43.25</v>
      </c>
      <c r="AA1963">
        <f t="shared" si="582"/>
        <v>54.2</v>
      </c>
      <c r="AB1963">
        <f>IF(Z1963/X1963&lt;'model parameter'!$B$2,'model parameter'!$B$2,IF(Y1963/X1963&gt;'model parameter'!$B$1,'model parameter'!$B$1,AA1963/X1963))</f>
        <v>0.5</v>
      </c>
      <c r="AC1963">
        <f t="shared" si="592"/>
        <v>487154.29781144357</v>
      </c>
      <c r="AD1963">
        <f t="shared" si="590"/>
        <v>30.296436913152728</v>
      </c>
      <c r="AF1963">
        <f t="shared" si="589"/>
        <v>0.25486152032999415</v>
      </c>
      <c r="AG1963">
        <f t="shared" si="583"/>
        <v>1.218031820860344</v>
      </c>
      <c r="AH1963" s="14">
        <f t="shared" si="584"/>
        <v>12783.215806702949</v>
      </c>
      <c r="AI1963">
        <f t="shared" si="585"/>
        <v>6311.9182241107001</v>
      </c>
      <c r="AJ1963" s="14">
        <f t="shared" si="586"/>
        <v>-6471.2975825922485</v>
      </c>
      <c r="AK1963" s="14">
        <f t="shared" si="591"/>
        <v>286179.96024296177</v>
      </c>
      <c r="AL1963">
        <f t="shared" si="587"/>
        <v>0.49376606947377133</v>
      </c>
      <c r="AM1963">
        <f t="shared" si="593"/>
        <v>0.20601265732953294</v>
      </c>
      <c r="AN1963" s="15">
        <f t="shared" si="588"/>
        <v>1</v>
      </c>
    </row>
    <row r="1964" spans="1:40" x14ac:dyDescent="0.25">
      <c r="A1964" s="2">
        <v>42489</v>
      </c>
      <c r="B1964" s="2">
        <v>42516</v>
      </c>
      <c r="C1964" t="s">
        <v>15</v>
      </c>
      <c r="D1964">
        <v>7900</v>
      </c>
      <c r="E1964">
        <v>135.1</v>
      </c>
      <c r="F1964">
        <v>166.9</v>
      </c>
      <c r="G1964">
        <v>111.35</v>
      </c>
      <c r="H1964">
        <v>130.19999999999999</v>
      </c>
      <c r="I1964" t="s">
        <v>16</v>
      </c>
      <c r="J1964">
        <v>124.9</v>
      </c>
      <c r="K1964">
        <v>151.65</v>
      </c>
      <c r="L1964">
        <v>93.5</v>
      </c>
      <c r="M1964">
        <v>123.7</v>
      </c>
      <c r="N1964">
        <v>7849.8</v>
      </c>
      <c r="O1964">
        <v>260</v>
      </c>
      <c r="P1964">
        <f>VLOOKUP($A1964,Sheet2!$A:$E,2,0)</f>
        <v>7844.25</v>
      </c>
      <c r="Q1964">
        <f>VLOOKUP($A1964,Sheet2!$A:$E,3,0)</f>
        <v>7889.05</v>
      </c>
      <c r="R1964">
        <f>VLOOKUP($A1964,Sheet2!$A:$E,4,0)</f>
        <v>7788.7</v>
      </c>
      <c r="S1964">
        <f>VLOOKUP($A1964,Sheet2!$A:$E,5,0)</f>
        <v>7849.8</v>
      </c>
      <c r="T1964">
        <f t="shared" si="575"/>
        <v>162.59999999999945</v>
      </c>
      <c r="U1964">
        <f t="shared" si="576"/>
        <v>166.9</v>
      </c>
      <c r="V1964">
        <f t="shared" si="577"/>
        <v>93.5</v>
      </c>
      <c r="W1964">
        <f t="shared" si="578"/>
        <v>100.40000000000055</v>
      </c>
      <c r="X1964" s="5">
        <f t="shared" si="579"/>
        <v>260</v>
      </c>
      <c r="Y1964">
        <f t="shared" si="580"/>
        <v>314.24999999999943</v>
      </c>
      <c r="Z1964">
        <f t="shared" si="581"/>
        <v>211.75000000000054</v>
      </c>
      <c r="AA1964">
        <f t="shared" si="582"/>
        <v>253.89999999999998</v>
      </c>
      <c r="AB1964">
        <f>IF(Z1964/X1964&lt;'model parameter'!$B$2,'model parameter'!$B$2,IF(Y1964/X1964&gt;'model parameter'!$B$1,'model parameter'!$B$1,AA1964/X1964))</f>
        <v>1.1100000000000001</v>
      </c>
      <c r="AC1964">
        <f t="shared" si="592"/>
        <v>540741.27057070239</v>
      </c>
      <c r="AD1964">
        <f t="shared" si="590"/>
        <v>30.406436913152728</v>
      </c>
      <c r="AF1964">
        <f t="shared" si="589"/>
        <v>0.81442307692307903</v>
      </c>
      <c r="AG1964">
        <f t="shared" si="583"/>
        <v>1.2086538461538439</v>
      </c>
      <c r="AH1964" s="14">
        <f t="shared" si="584"/>
        <v>19560.24669711</v>
      </c>
      <c r="AI1964">
        <f t="shared" si="585"/>
        <v>21582.043690493199</v>
      </c>
      <c r="AJ1964" s="14">
        <f t="shared" si="586"/>
        <v>2021.7969933831992</v>
      </c>
      <c r="AK1964" s="14">
        <f t="shared" si="591"/>
        <v>288201.75723634497</v>
      </c>
      <c r="AL1964">
        <f t="shared" si="587"/>
        <v>1.1033625508251854</v>
      </c>
      <c r="AM1964">
        <f t="shared" si="593"/>
        <v>0.2273066510933883</v>
      </c>
      <c r="AN1964" s="15">
        <f t="shared" si="588"/>
        <v>1</v>
      </c>
    </row>
    <row r="1965" spans="1:40" x14ac:dyDescent="0.25">
      <c r="A1965" s="2">
        <v>42492</v>
      </c>
      <c r="B1965" s="2">
        <v>42516</v>
      </c>
      <c r="C1965" t="s">
        <v>15</v>
      </c>
      <c r="D1965">
        <v>7900</v>
      </c>
      <c r="E1965">
        <v>129.94999999999999</v>
      </c>
      <c r="F1965">
        <v>177.55</v>
      </c>
      <c r="G1965">
        <v>129.94999999999999</v>
      </c>
      <c r="H1965">
        <v>154.05000000000001</v>
      </c>
      <c r="I1965" t="s">
        <v>16</v>
      </c>
      <c r="J1965">
        <v>104</v>
      </c>
      <c r="K1965">
        <v>114</v>
      </c>
      <c r="L1965">
        <v>83.1</v>
      </c>
      <c r="M1965">
        <v>94.75</v>
      </c>
      <c r="N1965">
        <v>7805.9</v>
      </c>
      <c r="O1965">
        <v>260</v>
      </c>
      <c r="P1965">
        <f>VLOOKUP($A1965,Sheet2!$A:$E,2,0)</f>
        <v>7822.7</v>
      </c>
      <c r="Q1965">
        <f>VLOOKUP($A1965,Sheet2!$A:$E,3,0)</f>
        <v>7829.8</v>
      </c>
      <c r="R1965">
        <f>VLOOKUP($A1965,Sheet2!$A:$E,4,0)</f>
        <v>7777.3</v>
      </c>
      <c r="S1965">
        <f>VLOOKUP($A1965,Sheet2!$A:$E,5,0)</f>
        <v>7805.9</v>
      </c>
      <c r="T1965">
        <f t="shared" si="575"/>
        <v>184.19999999999982</v>
      </c>
      <c r="U1965">
        <f t="shared" si="576"/>
        <v>177.55</v>
      </c>
      <c r="V1965">
        <f t="shared" si="577"/>
        <v>83.1</v>
      </c>
      <c r="W1965">
        <f t="shared" si="578"/>
        <v>59.75</v>
      </c>
      <c r="X1965" s="5">
        <f t="shared" si="579"/>
        <v>233.95</v>
      </c>
      <c r="Y1965">
        <f t="shared" si="580"/>
        <v>298.19999999999982</v>
      </c>
      <c r="Z1965">
        <f t="shared" si="581"/>
        <v>189.7</v>
      </c>
      <c r="AA1965">
        <f t="shared" si="582"/>
        <v>248.8</v>
      </c>
      <c r="AB1965">
        <f>IF(Z1965/X1965&lt;'model parameter'!$B$2,'model parameter'!$B$2,IF(Y1965/X1965&gt;'model parameter'!$B$1,'model parameter'!$B$1,AA1965/X1965))</f>
        <v>1.1100000000000001</v>
      </c>
      <c r="AC1965">
        <f t="shared" si="592"/>
        <v>600222.81033347966</v>
      </c>
      <c r="AD1965">
        <f t="shared" si="590"/>
        <v>30.516436913152727</v>
      </c>
      <c r="AF1965">
        <f t="shared" si="589"/>
        <v>0.81085702073092536</v>
      </c>
      <c r="AG1965">
        <f t="shared" si="583"/>
        <v>1.2746313314810851</v>
      </c>
      <c r="AH1965" s="14">
        <f t="shared" si="584"/>
        <v>17605.189613000326</v>
      </c>
      <c r="AI1965">
        <f t="shared" si="585"/>
        <v>19414.959946084939</v>
      </c>
      <c r="AJ1965" s="14">
        <f t="shared" si="586"/>
        <v>1809.7703330846125</v>
      </c>
      <c r="AK1965" s="14">
        <f t="shared" si="591"/>
        <v>290011.5275694296</v>
      </c>
      <c r="AL1965">
        <f t="shared" si="587"/>
        <v>1.1027975484994612</v>
      </c>
      <c r="AM1965">
        <f t="shared" si="593"/>
        <v>0.25067321758341099</v>
      </c>
      <c r="AN1965" s="15">
        <f t="shared" si="588"/>
        <v>1</v>
      </c>
    </row>
    <row r="1966" spans="1:40" x14ac:dyDescent="0.25">
      <c r="A1966" s="2">
        <v>42493</v>
      </c>
      <c r="B1966" s="2">
        <v>42516</v>
      </c>
      <c r="C1966" t="s">
        <v>15</v>
      </c>
      <c r="D1966">
        <v>7900</v>
      </c>
      <c r="E1966">
        <v>148.75</v>
      </c>
      <c r="F1966">
        <v>199.9</v>
      </c>
      <c r="G1966">
        <v>102.85</v>
      </c>
      <c r="H1966">
        <v>186.8</v>
      </c>
      <c r="I1966" t="s">
        <v>16</v>
      </c>
      <c r="J1966">
        <v>94</v>
      </c>
      <c r="K1966">
        <v>140</v>
      </c>
      <c r="L1966">
        <v>67.75</v>
      </c>
      <c r="M1966">
        <v>72.900000000000006</v>
      </c>
      <c r="N1966">
        <v>7747</v>
      </c>
      <c r="O1966">
        <v>260</v>
      </c>
      <c r="P1966">
        <f>VLOOKUP($A1966,Sheet2!$A:$E,2,0)</f>
        <v>7824.8</v>
      </c>
      <c r="Q1966">
        <f>VLOOKUP($A1966,Sheet2!$A:$E,3,0)</f>
        <v>7890.25</v>
      </c>
      <c r="R1966">
        <f>VLOOKUP($A1966,Sheet2!$A:$E,4,0)</f>
        <v>7735.15</v>
      </c>
      <c r="S1966">
        <f>VLOOKUP($A1966,Sheet2!$A:$E,5,0)</f>
        <v>7747</v>
      </c>
      <c r="T1966">
        <f t="shared" si="575"/>
        <v>149.75</v>
      </c>
      <c r="U1966">
        <f t="shared" si="576"/>
        <v>199.9</v>
      </c>
      <c r="V1966">
        <f t="shared" si="577"/>
        <v>67.75</v>
      </c>
      <c r="W1966">
        <f t="shared" si="578"/>
        <v>93.100000000000364</v>
      </c>
      <c r="X1966" s="5">
        <f t="shared" si="579"/>
        <v>242.75</v>
      </c>
      <c r="Y1966">
        <f t="shared" si="580"/>
        <v>289.75</v>
      </c>
      <c r="Z1966">
        <f t="shared" si="581"/>
        <v>195.95000000000036</v>
      </c>
      <c r="AA1966">
        <f t="shared" si="582"/>
        <v>259.70000000000005</v>
      </c>
      <c r="AB1966">
        <f>IF(Z1966/X1966&lt;'model parameter'!$B$2,'model parameter'!$B$2,IF(Y1966/X1966&gt;'model parameter'!$B$1,'model parameter'!$B$1,AA1966/X1966))</f>
        <v>1.1100000000000001</v>
      </c>
      <c r="AC1966">
        <f t="shared" si="592"/>
        <v>666247.3194701625</v>
      </c>
      <c r="AD1966">
        <f t="shared" si="590"/>
        <v>30.626436913152727</v>
      </c>
      <c r="AF1966">
        <f t="shared" si="589"/>
        <v>0.80720906282183469</v>
      </c>
      <c r="AG1966">
        <f t="shared" si="583"/>
        <v>1.1936148300720906</v>
      </c>
      <c r="AH1966" s="14">
        <f t="shared" si="584"/>
        <v>18265.631161567122</v>
      </c>
      <c r="AI1966">
        <f t="shared" si="585"/>
        <v>20147.026623658556</v>
      </c>
      <c r="AJ1966" s="14">
        <f t="shared" si="586"/>
        <v>1881.3954620914337</v>
      </c>
      <c r="AK1966" s="14">
        <f t="shared" si="591"/>
        <v>291892.92303152103</v>
      </c>
      <c r="AL1966">
        <f t="shared" si="587"/>
        <v>1.1030019409375842</v>
      </c>
      <c r="AM1966">
        <f t="shared" si="593"/>
        <v>0.27649304553557169</v>
      </c>
      <c r="AN1966" s="15">
        <f t="shared" si="588"/>
        <v>1</v>
      </c>
    </row>
    <row r="1967" spans="1:40" x14ac:dyDescent="0.25">
      <c r="A1967" s="2">
        <v>42494</v>
      </c>
      <c r="B1967" s="2">
        <v>42516</v>
      </c>
      <c r="C1967" t="s">
        <v>15</v>
      </c>
      <c r="D1967">
        <v>7900</v>
      </c>
      <c r="E1967">
        <v>205</v>
      </c>
      <c r="F1967">
        <v>223</v>
      </c>
      <c r="G1967">
        <v>180.8</v>
      </c>
      <c r="H1967">
        <v>217.9</v>
      </c>
      <c r="I1967" t="s">
        <v>16</v>
      </c>
      <c r="J1967">
        <v>65</v>
      </c>
      <c r="K1967">
        <v>74.25</v>
      </c>
      <c r="L1967">
        <v>51.05</v>
      </c>
      <c r="M1967">
        <v>54</v>
      </c>
      <c r="N1967">
        <v>7706.55</v>
      </c>
      <c r="O1967">
        <v>260</v>
      </c>
      <c r="P1967">
        <f>VLOOKUP($A1967,Sheet2!$A:$E,2,0)</f>
        <v>7724.15</v>
      </c>
      <c r="Q1967">
        <f>VLOOKUP($A1967,Sheet2!$A:$E,3,0)</f>
        <v>7749</v>
      </c>
      <c r="R1967">
        <f>VLOOKUP($A1967,Sheet2!$A:$E,4,0)</f>
        <v>7697.25</v>
      </c>
      <c r="S1967">
        <f>VLOOKUP($A1967,Sheet2!$A:$E,5,0)</f>
        <v>7706.55</v>
      </c>
      <c r="T1967">
        <f t="shared" si="575"/>
        <v>225.25</v>
      </c>
      <c r="U1967">
        <f t="shared" si="576"/>
        <v>223</v>
      </c>
      <c r="V1967">
        <f t="shared" si="577"/>
        <v>51.05</v>
      </c>
      <c r="W1967">
        <f t="shared" si="578"/>
        <v>29.800000000000182</v>
      </c>
      <c r="X1967" s="5">
        <f t="shared" si="579"/>
        <v>270</v>
      </c>
      <c r="Y1967">
        <f t="shared" si="580"/>
        <v>299.5</v>
      </c>
      <c r="Z1967">
        <f t="shared" si="581"/>
        <v>210.60000000000019</v>
      </c>
      <c r="AA1967">
        <f t="shared" si="582"/>
        <v>271.89999999999998</v>
      </c>
      <c r="AB1967">
        <f>IF(Z1967/X1967&lt;'model parameter'!$B$2,'model parameter'!$B$2,IF(Y1967/X1967&gt;'model parameter'!$B$1,'model parameter'!$B$1,AA1967/X1967))</f>
        <v>1.007037037037037</v>
      </c>
      <c r="AC1967">
        <f t="shared" si="592"/>
        <v>670935.72653310059</v>
      </c>
      <c r="AD1967">
        <f t="shared" si="590"/>
        <v>30.633473950189764</v>
      </c>
      <c r="AF1967">
        <f t="shared" si="589"/>
        <v>0.78000000000000069</v>
      </c>
      <c r="AG1967">
        <f t="shared" si="583"/>
        <v>1.1092592592592592</v>
      </c>
      <c r="AH1967" s="14">
        <f t="shared" si="584"/>
        <v>20310.748456844998</v>
      </c>
      <c r="AI1967">
        <f t="shared" si="585"/>
        <v>20330.455492757799</v>
      </c>
      <c r="AJ1967" s="14">
        <f t="shared" si="586"/>
        <v>19.707035912801075</v>
      </c>
      <c r="AK1967" s="14">
        <f t="shared" si="591"/>
        <v>291912.63006743381</v>
      </c>
      <c r="AL1967">
        <f t="shared" si="587"/>
        <v>1.0009702762039849</v>
      </c>
      <c r="AM1967">
        <f t="shared" si="593"/>
        <v>0.27676132015822219</v>
      </c>
      <c r="AN1967" s="15">
        <f t="shared" si="588"/>
        <v>1</v>
      </c>
    </row>
    <row r="1968" spans="1:40" x14ac:dyDescent="0.25">
      <c r="A1968" s="2">
        <v>42495</v>
      </c>
      <c r="B1968" s="2">
        <v>42516</v>
      </c>
      <c r="C1968" t="s">
        <v>15</v>
      </c>
      <c r="D1968">
        <v>7900</v>
      </c>
      <c r="E1968">
        <v>200.25</v>
      </c>
      <c r="F1968">
        <v>214</v>
      </c>
      <c r="G1968">
        <v>155.9</v>
      </c>
      <c r="H1968">
        <v>185.65</v>
      </c>
      <c r="I1968" t="s">
        <v>16</v>
      </c>
      <c r="J1968">
        <v>55.2</v>
      </c>
      <c r="K1968">
        <v>75</v>
      </c>
      <c r="L1968">
        <v>50.25</v>
      </c>
      <c r="M1968">
        <v>60.05</v>
      </c>
      <c r="N1968">
        <v>7735.5</v>
      </c>
      <c r="O1968">
        <v>260</v>
      </c>
      <c r="P1968">
        <f>VLOOKUP($A1968,Sheet2!$A:$E,2,0)</f>
        <v>7731</v>
      </c>
      <c r="Q1968">
        <f>VLOOKUP($A1968,Sheet2!$A:$E,3,0)</f>
        <v>7777.55</v>
      </c>
      <c r="R1968">
        <f>VLOOKUP($A1968,Sheet2!$A:$E,4,0)</f>
        <v>7706.85</v>
      </c>
      <c r="S1968">
        <f>VLOOKUP($A1968,Sheet2!$A:$E,5,0)</f>
        <v>7735.5</v>
      </c>
      <c r="T1968">
        <f t="shared" si="575"/>
        <v>197.44999999999982</v>
      </c>
      <c r="U1968">
        <f t="shared" si="576"/>
        <v>214</v>
      </c>
      <c r="V1968">
        <f t="shared" si="577"/>
        <v>50.25</v>
      </c>
      <c r="W1968">
        <f t="shared" si="578"/>
        <v>33.449999999999818</v>
      </c>
      <c r="X1968" s="5">
        <f t="shared" si="579"/>
        <v>255.45</v>
      </c>
      <c r="Y1968">
        <f t="shared" si="580"/>
        <v>272.44999999999982</v>
      </c>
      <c r="Z1968">
        <f t="shared" si="581"/>
        <v>189.34999999999982</v>
      </c>
      <c r="AA1968">
        <f t="shared" si="582"/>
        <v>245.7</v>
      </c>
      <c r="AB1968">
        <f>IF(Z1968/X1968&lt;'model parameter'!$B$2,'model parameter'!$B$2,IF(Y1968/X1968&gt;'model parameter'!$B$1,'model parameter'!$B$1,AA1968/X1968))</f>
        <v>0.96183206106870234</v>
      </c>
      <c r="AC1968">
        <f t="shared" si="592"/>
        <v>645327.4926959594</v>
      </c>
      <c r="AD1968">
        <f t="shared" si="590"/>
        <v>30.595306011258465</v>
      </c>
      <c r="AF1968">
        <f t="shared" si="589"/>
        <v>0.74124094734781687</v>
      </c>
      <c r="AG1968">
        <f t="shared" si="583"/>
        <v>1.0665492268545698</v>
      </c>
      <c r="AH1968" s="14">
        <f t="shared" si="584"/>
        <v>19218.768396430576</v>
      </c>
      <c r="AI1968">
        <f t="shared" si="585"/>
        <v>18366.8859849334</v>
      </c>
      <c r="AJ1968" s="14">
        <f t="shared" si="586"/>
        <v>-851.88241149717578</v>
      </c>
      <c r="AK1968" s="14">
        <f t="shared" si="591"/>
        <v>291060.74765593663</v>
      </c>
      <c r="AL1968">
        <f t="shared" si="587"/>
        <v>0.95567445353806368</v>
      </c>
      <c r="AM1968">
        <f t="shared" si="593"/>
        <v>0.26449372340268207</v>
      </c>
      <c r="AN1968" s="15">
        <f t="shared" si="588"/>
        <v>0</v>
      </c>
    </row>
    <row r="1969" spans="1:40" x14ac:dyDescent="0.25">
      <c r="A1969" s="2">
        <v>42496</v>
      </c>
      <c r="B1969" s="2">
        <v>42516</v>
      </c>
      <c r="C1969" t="s">
        <v>15</v>
      </c>
      <c r="D1969">
        <v>7900</v>
      </c>
      <c r="E1969">
        <v>202.25</v>
      </c>
      <c r="F1969">
        <v>236</v>
      </c>
      <c r="G1969">
        <v>182.45</v>
      </c>
      <c r="H1969">
        <v>187.4</v>
      </c>
      <c r="I1969" t="s">
        <v>16</v>
      </c>
      <c r="J1969">
        <v>47.8</v>
      </c>
      <c r="K1969">
        <v>56.5</v>
      </c>
      <c r="L1969">
        <v>39.549999999999997</v>
      </c>
      <c r="M1969">
        <v>50.85</v>
      </c>
      <c r="N1969">
        <v>7733.45</v>
      </c>
      <c r="O1969">
        <v>260</v>
      </c>
      <c r="P1969">
        <f>VLOOKUP($A1969,Sheet2!$A:$E,2,0)</f>
        <v>7717.65</v>
      </c>
      <c r="Q1969">
        <f>VLOOKUP($A1969,Sheet2!$A:$E,3,0)</f>
        <v>7738.9</v>
      </c>
      <c r="R1969">
        <f>VLOOKUP($A1969,Sheet2!$A:$E,4,0)</f>
        <v>7678.35</v>
      </c>
      <c r="S1969">
        <f>VLOOKUP($A1969,Sheet2!$A:$E,5,0)</f>
        <v>7733.45</v>
      </c>
      <c r="T1969">
        <f t="shared" si="575"/>
        <v>217.60000000000036</v>
      </c>
      <c r="U1969">
        <f t="shared" si="576"/>
        <v>236</v>
      </c>
      <c r="V1969">
        <f t="shared" si="577"/>
        <v>39.549999999999997</v>
      </c>
      <c r="W1969">
        <f t="shared" si="578"/>
        <v>21.349999999999454</v>
      </c>
      <c r="X1969" s="5">
        <f t="shared" si="579"/>
        <v>250.05</v>
      </c>
      <c r="Y1969">
        <f t="shared" si="580"/>
        <v>275.55</v>
      </c>
      <c r="Z1969">
        <f t="shared" si="581"/>
        <v>203.79999999999944</v>
      </c>
      <c r="AA1969">
        <f t="shared" si="582"/>
        <v>238.25</v>
      </c>
      <c r="AB1969">
        <f>IF(Z1969/X1969&lt;'model parameter'!$B$2,'model parameter'!$B$2,IF(Y1969/X1969&gt;'model parameter'!$B$1,'model parameter'!$B$1,AA1969/X1969))</f>
        <v>0.9528094381123775</v>
      </c>
      <c r="AC1969">
        <f t="shared" si="592"/>
        <v>614874.12571410649</v>
      </c>
      <c r="AD1969">
        <f t="shared" si="590"/>
        <v>30.548115449370844</v>
      </c>
      <c r="AF1969">
        <f t="shared" si="589"/>
        <v>0.81503699260147744</v>
      </c>
      <c r="AG1969">
        <f t="shared" si="583"/>
        <v>1.101979604079184</v>
      </c>
      <c r="AH1969" s="14">
        <f t="shared" si="584"/>
        <v>18813.497446173675</v>
      </c>
      <c r="AI1969">
        <f t="shared" si="585"/>
        <v>17808.542747021496</v>
      </c>
      <c r="AJ1969" s="14">
        <f t="shared" si="586"/>
        <v>-1004.9546991521784</v>
      </c>
      <c r="AK1969" s="14">
        <f t="shared" si="591"/>
        <v>290055.79295678448</v>
      </c>
      <c r="AL1969">
        <f t="shared" si="587"/>
        <v>0.94658331328199863</v>
      </c>
      <c r="AM1969">
        <f t="shared" si="593"/>
        <v>0.25036534504080327</v>
      </c>
      <c r="AN1969" s="15">
        <f t="shared" si="588"/>
        <v>1</v>
      </c>
    </row>
    <row r="1970" spans="1:40" x14ac:dyDescent="0.25">
      <c r="A1970" s="2">
        <v>42499</v>
      </c>
      <c r="B1970" s="2">
        <v>42516</v>
      </c>
      <c r="C1970" t="s">
        <v>15</v>
      </c>
      <c r="D1970">
        <v>7900</v>
      </c>
      <c r="E1970">
        <v>175</v>
      </c>
      <c r="F1970">
        <v>175</v>
      </c>
      <c r="G1970">
        <v>95.05</v>
      </c>
      <c r="H1970">
        <v>99.3</v>
      </c>
      <c r="I1970" t="s">
        <v>16</v>
      </c>
      <c r="J1970">
        <v>54.45</v>
      </c>
      <c r="K1970">
        <v>107</v>
      </c>
      <c r="L1970">
        <v>54.45</v>
      </c>
      <c r="M1970">
        <v>103.75</v>
      </c>
      <c r="N1970">
        <v>7866.05</v>
      </c>
      <c r="O1970">
        <v>260</v>
      </c>
      <c r="P1970">
        <f>VLOOKUP($A1970,Sheet2!$A:$E,2,0)</f>
        <v>7755.25</v>
      </c>
      <c r="Q1970">
        <f>VLOOKUP($A1970,Sheet2!$A:$E,3,0)</f>
        <v>7873.65</v>
      </c>
      <c r="R1970">
        <f>VLOOKUP($A1970,Sheet2!$A:$E,4,0)</f>
        <v>7753.55</v>
      </c>
      <c r="S1970">
        <f>VLOOKUP($A1970,Sheet2!$A:$E,5,0)</f>
        <v>7866.05</v>
      </c>
      <c r="T1970">
        <f t="shared" si="575"/>
        <v>133.35000000000036</v>
      </c>
      <c r="U1970">
        <f t="shared" si="576"/>
        <v>175</v>
      </c>
      <c r="V1970">
        <f t="shared" si="577"/>
        <v>54.45</v>
      </c>
      <c r="W1970">
        <f t="shared" si="578"/>
        <v>68.699999999999818</v>
      </c>
      <c r="X1970" s="5">
        <f t="shared" si="579"/>
        <v>229.45</v>
      </c>
      <c r="Y1970">
        <f t="shared" si="580"/>
        <v>240.35000000000036</v>
      </c>
      <c r="Z1970">
        <f t="shared" si="581"/>
        <v>163.74999999999983</v>
      </c>
      <c r="AA1970">
        <f t="shared" si="582"/>
        <v>203.05</v>
      </c>
      <c r="AB1970">
        <f>IF(Z1970/X1970&lt;'model parameter'!$B$2,'model parameter'!$B$2,IF(Y1970/X1970&gt;'model parameter'!$B$1,'model parameter'!$B$1,AA1970/X1970))</f>
        <v>0.88494225321420794</v>
      </c>
      <c r="AC1970">
        <f t="shared" si="592"/>
        <v>544128.09425255749</v>
      </c>
      <c r="AD1970">
        <f t="shared" si="590"/>
        <v>30.433057702585053</v>
      </c>
      <c r="AF1970">
        <f t="shared" si="589"/>
        <v>0.71366310743081207</v>
      </c>
      <c r="AG1970">
        <f t="shared" si="583"/>
        <v>1.047504903028984</v>
      </c>
      <c r="AH1970" s="14">
        <f t="shared" si="584"/>
        <v>17267.463821119574</v>
      </c>
      <c r="AI1970">
        <f t="shared" si="585"/>
        <v>15170.464629639098</v>
      </c>
      <c r="AJ1970" s="14">
        <f t="shared" si="586"/>
        <v>-2096.9991914804759</v>
      </c>
      <c r="AK1970" s="14">
        <f t="shared" si="591"/>
        <v>287958.79376530403</v>
      </c>
      <c r="AL1970">
        <f t="shared" si="587"/>
        <v>0.87855777703059856</v>
      </c>
      <c r="AM1970">
        <f t="shared" si="593"/>
        <v>0.21996042098454691</v>
      </c>
      <c r="AN1970" s="15">
        <f t="shared" si="588"/>
        <v>0</v>
      </c>
    </row>
    <row r="1971" spans="1:40" x14ac:dyDescent="0.25">
      <c r="A1971" s="2">
        <v>42500</v>
      </c>
      <c r="B1971" s="2">
        <v>42516</v>
      </c>
      <c r="C1971" t="s">
        <v>15</v>
      </c>
      <c r="D1971">
        <v>7900</v>
      </c>
      <c r="E1971">
        <v>104</v>
      </c>
      <c r="F1971">
        <v>115.9</v>
      </c>
      <c r="G1971">
        <v>81.2</v>
      </c>
      <c r="H1971">
        <v>86.95</v>
      </c>
      <c r="I1971" t="s">
        <v>16</v>
      </c>
      <c r="J1971">
        <v>94.35</v>
      </c>
      <c r="K1971">
        <v>115</v>
      </c>
      <c r="L1971">
        <v>85.6</v>
      </c>
      <c r="M1971">
        <v>106.2</v>
      </c>
      <c r="N1971">
        <v>7887.8</v>
      </c>
      <c r="O1971">
        <v>260</v>
      </c>
      <c r="P1971">
        <f>VLOOKUP($A1971,Sheet2!$A:$E,2,0)</f>
        <v>7873.55</v>
      </c>
      <c r="Q1971">
        <f>VLOOKUP($A1971,Sheet2!$A:$E,3,0)</f>
        <v>7896.9</v>
      </c>
      <c r="R1971">
        <f>VLOOKUP($A1971,Sheet2!$A:$E,4,0)</f>
        <v>7837.7</v>
      </c>
      <c r="S1971">
        <f>VLOOKUP($A1971,Sheet2!$A:$E,5,0)</f>
        <v>7887.8</v>
      </c>
      <c r="T1971">
        <f t="shared" si="575"/>
        <v>118.10000000000036</v>
      </c>
      <c r="U1971">
        <f t="shared" si="576"/>
        <v>115.9</v>
      </c>
      <c r="V1971">
        <f t="shared" si="577"/>
        <v>85.6</v>
      </c>
      <c r="W1971">
        <f t="shared" si="578"/>
        <v>78.099999999999454</v>
      </c>
      <c r="X1971" s="5">
        <f t="shared" si="579"/>
        <v>198.35</v>
      </c>
      <c r="Y1971">
        <f t="shared" si="580"/>
        <v>233.10000000000036</v>
      </c>
      <c r="Z1971">
        <f t="shared" si="581"/>
        <v>159.29999999999944</v>
      </c>
      <c r="AA1971">
        <f t="shared" si="582"/>
        <v>193.15</v>
      </c>
      <c r="AB1971">
        <f>IF(Z1971/X1971&lt;'model parameter'!$B$2,'model parameter'!$B$2,IF(Y1971/X1971&gt;'model parameter'!$B$1,'model parameter'!$B$1,AA1971/X1971))</f>
        <v>1.1100000000000001</v>
      </c>
      <c r="AC1971">
        <f t="shared" si="592"/>
        <v>603982.18462033884</v>
      </c>
      <c r="AD1971">
        <f t="shared" si="590"/>
        <v>30.543057702585052</v>
      </c>
      <c r="AF1971">
        <f t="shared" si="589"/>
        <v>0.80312578774892585</v>
      </c>
      <c r="AG1971">
        <f t="shared" si="583"/>
        <v>1.1751953617343098</v>
      </c>
      <c r="AH1971" s="14">
        <f t="shared" si="584"/>
        <v>14933.403348343725</v>
      </c>
      <c r="AI1971">
        <f t="shared" si="585"/>
        <v>16453.417477718944</v>
      </c>
      <c r="AJ1971" s="14">
        <f t="shared" si="586"/>
        <v>1520.0141293752185</v>
      </c>
      <c r="AK1971" s="14">
        <f t="shared" si="591"/>
        <v>289478.80789467925</v>
      </c>
      <c r="AL1971">
        <f t="shared" si="587"/>
        <v>1.1017861832241882</v>
      </c>
      <c r="AM1971">
        <f t="shared" si="593"/>
        <v>0.24234935269694957</v>
      </c>
      <c r="AN1971" s="15">
        <f t="shared" si="588"/>
        <v>1</v>
      </c>
    </row>
    <row r="1972" spans="1:40" x14ac:dyDescent="0.25">
      <c r="A1972" s="2">
        <v>42501</v>
      </c>
      <c r="B1972" s="2">
        <v>42516</v>
      </c>
      <c r="C1972" t="s">
        <v>15</v>
      </c>
      <c r="D1972">
        <v>7900</v>
      </c>
      <c r="E1972">
        <v>135.5</v>
      </c>
      <c r="F1972">
        <v>157</v>
      </c>
      <c r="G1972">
        <v>92.65</v>
      </c>
      <c r="H1972">
        <v>116.45</v>
      </c>
      <c r="I1972" t="s">
        <v>16</v>
      </c>
      <c r="J1972">
        <v>60</v>
      </c>
      <c r="K1972">
        <v>105</v>
      </c>
      <c r="L1972">
        <v>55.65</v>
      </c>
      <c r="M1972">
        <v>81.150000000000006</v>
      </c>
      <c r="N1972">
        <v>7848.85</v>
      </c>
      <c r="O1972">
        <v>260</v>
      </c>
      <c r="P1972">
        <f>VLOOKUP($A1972,Sheet2!$A:$E,2,0)</f>
        <v>7804.65</v>
      </c>
      <c r="Q1972">
        <f>VLOOKUP($A1972,Sheet2!$A:$E,3,0)</f>
        <v>7893.1</v>
      </c>
      <c r="R1972">
        <f>VLOOKUP($A1972,Sheet2!$A:$E,4,0)</f>
        <v>7780.9</v>
      </c>
      <c r="S1972">
        <f>VLOOKUP($A1972,Sheet2!$A:$E,5,0)</f>
        <v>7848.85</v>
      </c>
      <c r="T1972">
        <f t="shared" si="575"/>
        <v>111.89999999999964</v>
      </c>
      <c r="U1972">
        <f t="shared" si="576"/>
        <v>157</v>
      </c>
      <c r="V1972">
        <f t="shared" si="577"/>
        <v>55.65</v>
      </c>
      <c r="W1972">
        <f t="shared" si="578"/>
        <v>85.75</v>
      </c>
      <c r="X1972" s="5">
        <f t="shared" si="579"/>
        <v>195.5</v>
      </c>
      <c r="Y1972">
        <f t="shared" si="580"/>
        <v>216.89999999999964</v>
      </c>
      <c r="Z1972">
        <f t="shared" si="581"/>
        <v>178.4</v>
      </c>
      <c r="AA1972">
        <f t="shared" si="582"/>
        <v>197.60000000000002</v>
      </c>
      <c r="AB1972">
        <f>IF(Z1972/X1972&lt;'model parameter'!$B$2,'model parameter'!$B$2,IF(Y1972/X1972&gt;'model parameter'!$B$1,'model parameter'!$B$1,AA1972/X1972))</f>
        <v>1.0107416879795397</v>
      </c>
      <c r="AC1972">
        <f t="shared" si="592"/>
        <v>610469.97279273125</v>
      </c>
      <c r="AD1972">
        <f t="shared" si="590"/>
        <v>30.553799390564592</v>
      </c>
      <c r="AF1972">
        <f t="shared" si="589"/>
        <v>0.9125319693094629</v>
      </c>
      <c r="AG1972">
        <f t="shared" si="583"/>
        <v>1.1094629156010212</v>
      </c>
      <c r="AH1972" s="14">
        <f t="shared" si="584"/>
        <v>14719.510346819248</v>
      </c>
      <c r="AI1972">
        <f t="shared" si="585"/>
        <v>14762.012193851198</v>
      </c>
      <c r="AJ1972" s="14">
        <f t="shared" si="586"/>
        <v>42.501847031950092</v>
      </c>
      <c r="AK1972" s="14">
        <f t="shared" si="591"/>
        <v>289521.30974171119</v>
      </c>
      <c r="AL1972">
        <f t="shared" si="587"/>
        <v>1.0028874497881062</v>
      </c>
      <c r="AM1972">
        <f t="shared" si="593"/>
        <v>0.24304912428404205</v>
      </c>
      <c r="AN1972" s="15">
        <f t="shared" si="588"/>
        <v>0</v>
      </c>
    </row>
    <row r="1973" spans="1:40" x14ac:dyDescent="0.25">
      <c r="A1973" s="2">
        <v>42502</v>
      </c>
      <c r="B1973" s="2">
        <v>42516</v>
      </c>
      <c r="C1973" t="s">
        <v>15</v>
      </c>
      <c r="D1973">
        <v>7900</v>
      </c>
      <c r="E1973">
        <v>104.25</v>
      </c>
      <c r="F1973">
        <v>113.55</v>
      </c>
      <c r="G1973">
        <v>76.3</v>
      </c>
      <c r="H1973">
        <v>79.75</v>
      </c>
      <c r="I1973" t="s">
        <v>16</v>
      </c>
      <c r="J1973">
        <v>85.5</v>
      </c>
      <c r="K1973">
        <v>114.9</v>
      </c>
      <c r="L1973">
        <v>75</v>
      </c>
      <c r="M1973">
        <v>104.55</v>
      </c>
      <c r="N1973">
        <v>7900.4</v>
      </c>
      <c r="O1973">
        <v>260</v>
      </c>
      <c r="P1973">
        <f>VLOOKUP($A1973,Sheet2!$A:$E,2,0)</f>
        <v>7871.45</v>
      </c>
      <c r="Q1973">
        <f>VLOOKUP($A1973,Sheet2!$A:$E,3,0)</f>
        <v>7916.05</v>
      </c>
      <c r="R1973">
        <f>VLOOKUP($A1973,Sheet2!$A:$E,4,0)</f>
        <v>7849.65</v>
      </c>
      <c r="S1973">
        <f>VLOOKUP($A1973,Sheet2!$A:$E,5,0)</f>
        <v>7900.4</v>
      </c>
      <c r="T1973">
        <f t="shared" si="575"/>
        <v>98.849999999999454</v>
      </c>
      <c r="U1973">
        <f t="shared" si="576"/>
        <v>113.55</v>
      </c>
      <c r="V1973">
        <f t="shared" si="577"/>
        <v>75</v>
      </c>
      <c r="W1973">
        <f t="shared" si="578"/>
        <v>92.350000000000364</v>
      </c>
      <c r="X1973" s="5">
        <f t="shared" si="579"/>
        <v>189.75</v>
      </c>
      <c r="Y1973">
        <f t="shared" si="580"/>
        <v>213.74999999999946</v>
      </c>
      <c r="Z1973">
        <f t="shared" si="581"/>
        <v>168.65000000000038</v>
      </c>
      <c r="AA1973">
        <f t="shared" si="582"/>
        <v>184.3</v>
      </c>
      <c r="AB1973">
        <f>IF(Z1973/X1973&lt;'model parameter'!$B$2,'model parameter'!$B$2,IF(Y1973/X1973&gt;'model parameter'!$B$1,'model parameter'!$B$1,AA1973/X1973))</f>
        <v>1.1100000000000001</v>
      </c>
      <c r="AC1973">
        <f t="shared" si="592"/>
        <v>677621.6697999317</v>
      </c>
      <c r="AD1973">
        <f t="shared" si="590"/>
        <v>30.663799390564591</v>
      </c>
      <c r="AF1973">
        <f t="shared" si="589"/>
        <v>0.88880105401844733</v>
      </c>
      <c r="AG1973">
        <f t="shared" si="583"/>
        <v>1.1264822134387322</v>
      </c>
      <c r="AH1973" s="14">
        <f t="shared" si="584"/>
        <v>14287.971834971624</v>
      </c>
      <c r="AI1973">
        <f t="shared" si="585"/>
        <v>15737.988679181097</v>
      </c>
      <c r="AJ1973" s="14">
        <f t="shared" si="586"/>
        <v>1450.0168442094728</v>
      </c>
      <c r="AK1973" s="14">
        <f t="shared" si="591"/>
        <v>290971.32658592064</v>
      </c>
      <c r="AL1973">
        <f t="shared" si="587"/>
        <v>1.1014851415552467</v>
      </c>
      <c r="AM1973">
        <f t="shared" si="593"/>
        <v>0.26771499906688678</v>
      </c>
      <c r="AN1973" s="15">
        <f t="shared" si="588"/>
        <v>1</v>
      </c>
    </row>
    <row r="1974" spans="1:40" x14ac:dyDescent="0.25">
      <c r="A1974" s="2">
        <v>42503</v>
      </c>
      <c r="B1974" s="2">
        <v>42516</v>
      </c>
      <c r="C1974" t="s">
        <v>15</v>
      </c>
      <c r="D1974">
        <v>7900</v>
      </c>
      <c r="E1974">
        <v>90</v>
      </c>
      <c r="F1974">
        <v>157.65</v>
      </c>
      <c r="G1974">
        <v>90</v>
      </c>
      <c r="H1974">
        <v>126.35</v>
      </c>
      <c r="I1974" t="s">
        <v>16</v>
      </c>
      <c r="J1974">
        <v>89.9</v>
      </c>
      <c r="K1974">
        <v>93.3</v>
      </c>
      <c r="L1974">
        <v>46.45</v>
      </c>
      <c r="M1974">
        <v>57.2</v>
      </c>
      <c r="N1974">
        <v>7814.9</v>
      </c>
      <c r="O1974">
        <v>260</v>
      </c>
      <c r="P1974">
        <f>VLOOKUP($A1974,Sheet2!$A:$E,2,0)</f>
        <v>7881</v>
      </c>
      <c r="Q1974">
        <f>VLOOKUP($A1974,Sheet2!$A:$E,3,0)</f>
        <v>7881</v>
      </c>
      <c r="R1974">
        <f>VLOOKUP($A1974,Sheet2!$A:$E,4,0)</f>
        <v>7784.2</v>
      </c>
      <c r="S1974">
        <f>VLOOKUP($A1974,Sheet2!$A:$E,5,0)</f>
        <v>7814.9</v>
      </c>
      <c r="T1974">
        <f t="shared" si="575"/>
        <v>112.30000000000018</v>
      </c>
      <c r="U1974">
        <f t="shared" si="576"/>
        <v>157.65</v>
      </c>
      <c r="V1974">
        <f t="shared" si="577"/>
        <v>46.45</v>
      </c>
      <c r="W1974">
        <f t="shared" si="578"/>
        <v>71</v>
      </c>
      <c r="X1974" s="5">
        <f t="shared" si="579"/>
        <v>179.9</v>
      </c>
      <c r="Y1974">
        <f t="shared" si="580"/>
        <v>205.60000000000019</v>
      </c>
      <c r="Z1974">
        <f t="shared" si="581"/>
        <v>161</v>
      </c>
      <c r="AA1974">
        <f t="shared" si="582"/>
        <v>183.55</v>
      </c>
      <c r="AB1974">
        <f>IF(Z1974/X1974&lt;'model parameter'!$B$2,'model parameter'!$B$2,IF(Y1974/X1974&gt;'model parameter'!$B$1,'model parameter'!$B$1,AA1974/X1974))</f>
        <v>1.1100000000000001</v>
      </c>
      <c r="AC1974">
        <f t="shared" si="592"/>
        <v>752160.0534779242</v>
      </c>
      <c r="AD1974">
        <f t="shared" si="590"/>
        <v>30.773799390564591</v>
      </c>
      <c r="AF1974">
        <f t="shared" si="589"/>
        <v>0.89494163424124507</v>
      </c>
      <c r="AG1974">
        <f t="shared" si="583"/>
        <v>1.1428571428571439</v>
      </c>
      <c r="AH1974" s="14">
        <f t="shared" si="584"/>
        <v>13548.72760163265</v>
      </c>
      <c r="AI1974">
        <f t="shared" si="585"/>
        <v>14918.573136669718</v>
      </c>
      <c r="AJ1974" s="14">
        <f t="shared" si="586"/>
        <v>1369.8455350370677</v>
      </c>
      <c r="AK1974" s="14">
        <f t="shared" si="591"/>
        <v>292341.17212095769</v>
      </c>
      <c r="AL1974">
        <f t="shared" si="587"/>
        <v>1.1011051056094743</v>
      </c>
      <c r="AM1974">
        <f t="shared" si="593"/>
        <v>0.2947823523207847</v>
      </c>
      <c r="AN1974" s="15">
        <f t="shared" si="588"/>
        <v>1</v>
      </c>
    </row>
    <row r="1975" spans="1:40" x14ac:dyDescent="0.25">
      <c r="A1975" s="2">
        <v>42506</v>
      </c>
      <c r="B1975" s="2">
        <v>42516</v>
      </c>
      <c r="C1975" t="s">
        <v>15</v>
      </c>
      <c r="D1975">
        <v>7900</v>
      </c>
      <c r="E1975">
        <v>112.05</v>
      </c>
      <c r="F1975">
        <v>156.85</v>
      </c>
      <c r="G1975">
        <v>81.5</v>
      </c>
      <c r="H1975">
        <v>87.75</v>
      </c>
      <c r="I1975" t="s">
        <v>16</v>
      </c>
      <c r="J1975">
        <v>62</v>
      </c>
      <c r="K1975">
        <v>78</v>
      </c>
      <c r="L1975">
        <v>38.15</v>
      </c>
      <c r="M1975">
        <v>73.599999999999994</v>
      </c>
      <c r="N1975">
        <v>7860.75</v>
      </c>
      <c r="O1975">
        <v>260</v>
      </c>
      <c r="P1975">
        <f>VLOOKUP($A1975,Sheet2!$A:$E,2,0)</f>
        <v>7831.2</v>
      </c>
      <c r="Q1975">
        <f>VLOOKUP($A1975,Sheet2!$A:$E,3,0)</f>
        <v>7873.9</v>
      </c>
      <c r="R1975">
        <f>VLOOKUP($A1975,Sheet2!$A:$E,4,0)</f>
        <v>7772.15</v>
      </c>
      <c r="S1975">
        <f>VLOOKUP($A1975,Sheet2!$A:$E,5,0)</f>
        <v>7860.75</v>
      </c>
      <c r="T1975">
        <f t="shared" si="575"/>
        <v>104.10000000000036</v>
      </c>
      <c r="U1975">
        <f t="shared" si="576"/>
        <v>156.85</v>
      </c>
      <c r="V1975">
        <f t="shared" si="577"/>
        <v>38.15</v>
      </c>
      <c r="W1975">
        <f t="shared" si="578"/>
        <v>55.399999999999636</v>
      </c>
      <c r="X1975" s="5">
        <f t="shared" si="579"/>
        <v>174.05</v>
      </c>
      <c r="Y1975">
        <f t="shared" si="580"/>
        <v>195</v>
      </c>
      <c r="Z1975">
        <f t="shared" si="581"/>
        <v>136.89999999999964</v>
      </c>
      <c r="AA1975">
        <f t="shared" si="582"/>
        <v>161.35</v>
      </c>
      <c r="AB1975">
        <f>IF(Z1975/X1975&lt;'model parameter'!$B$2,'model parameter'!$B$2,IF(Y1975/X1975&gt;'model parameter'!$B$1,'model parameter'!$B$1,AA1975/X1975))</f>
        <v>1.1100000000000001</v>
      </c>
      <c r="AC1975">
        <f t="shared" si="592"/>
        <v>834897.65936049598</v>
      </c>
      <c r="AD1975">
        <f t="shared" si="590"/>
        <v>30.88379939056459</v>
      </c>
      <c r="AF1975">
        <f t="shared" si="589"/>
        <v>0.78655558747486143</v>
      </c>
      <c r="AG1975">
        <f t="shared" si="583"/>
        <v>1.1203677104280378</v>
      </c>
      <c r="AH1975" s="14">
        <f t="shared" si="584"/>
        <v>13109.684072187674</v>
      </c>
      <c r="AI1975">
        <f t="shared" si="585"/>
        <v>14431.915174873622</v>
      </c>
      <c r="AJ1975" s="14">
        <f t="shared" si="586"/>
        <v>1322.2311026859479</v>
      </c>
      <c r="AK1975" s="14">
        <f t="shared" si="591"/>
        <v>293663.40322364366</v>
      </c>
      <c r="AL1975">
        <f t="shared" si="587"/>
        <v>1.1008591126532998</v>
      </c>
      <c r="AM1975">
        <f t="shared" si="593"/>
        <v>0.32451383880171147</v>
      </c>
      <c r="AN1975" s="15">
        <f t="shared" si="588"/>
        <v>1</v>
      </c>
    </row>
    <row r="1976" spans="1:40" x14ac:dyDescent="0.25">
      <c r="A1976" s="2">
        <v>42507</v>
      </c>
      <c r="B1976" s="2">
        <v>42516</v>
      </c>
      <c r="C1976" t="s">
        <v>15</v>
      </c>
      <c r="D1976">
        <v>7900</v>
      </c>
      <c r="E1976">
        <v>72.2</v>
      </c>
      <c r="F1976">
        <v>78.5</v>
      </c>
      <c r="G1976">
        <v>51.15</v>
      </c>
      <c r="H1976">
        <v>72</v>
      </c>
      <c r="I1976" t="s">
        <v>16</v>
      </c>
      <c r="J1976">
        <v>85</v>
      </c>
      <c r="K1976">
        <v>107.55</v>
      </c>
      <c r="L1976">
        <v>72.150000000000006</v>
      </c>
      <c r="M1976">
        <v>78.5</v>
      </c>
      <c r="N1976">
        <v>7890.75</v>
      </c>
      <c r="O1976">
        <v>260</v>
      </c>
      <c r="P1976">
        <f>VLOOKUP($A1976,Sheet2!$A:$E,2,0)</f>
        <v>7896.85</v>
      </c>
      <c r="Q1976">
        <f>VLOOKUP($A1976,Sheet2!$A:$E,3,0)</f>
        <v>7940.1</v>
      </c>
      <c r="R1976">
        <f>VLOOKUP($A1976,Sheet2!$A:$E,4,0)</f>
        <v>7879.7</v>
      </c>
      <c r="S1976">
        <f>VLOOKUP($A1976,Sheet2!$A:$E,5,0)</f>
        <v>7890.75</v>
      </c>
      <c r="T1976">
        <f t="shared" si="575"/>
        <v>67.449999999999818</v>
      </c>
      <c r="U1976">
        <f t="shared" si="576"/>
        <v>78.5</v>
      </c>
      <c r="V1976">
        <f t="shared" si="577"/>
        <v>72.150000000000006</v>
      </c>
      <c r="W1976">
        <f t="shared" si="578"/>
        <v>91.25</v>
      </c>
      <c r="X1976" s="5">
        <f t="shared" si="579"/>
        <v>157.19999999999999</v>
      </c>
      <c r="Y1976">
        <f t="shared" si="580"/>
        <v>174.99999999999983</v>
      </c>
      <c r="Z1976">
        <f t="shared" si="581"/>
        <v>142.4</v>
      </c>
      <c r="AA1976">
        <f t="shared" si="582"/>
        <v>150.5</v>
      </c>
      <c r="AB1976">
        <f>IF(Z1976/X1976&lt;'model parameter'!$B$2,'model parameter'!$B$2,IF(Y1976/X1976&gt;'model parameter'!$B$1,'model parameter'!$B$1,AA1976/X1976))</f>
        <v>1.1100000000000001</v>
      </c>
      <c r="AC1976">
        <f t="shared" si="592"/>
        <v>926736.40189015062</v>
      </c>
      <c r="AD1976">
        <f t="shared" si="590"/>
        <v>30.99379939056459</v>
      </c>
      <c r="AF1976">
        <f t="shared" si="589"/>
        <v>0.90585241730279908</v>
      </c>
      <c r="AG1976">
        <f t="shared" si="583"/>
        <v>1.1132315521628489</v>
      </c>
      <c r="AH1976" s="14">
        <f t="shared" si="584"/>
        <v>11845.0886070342</v>
      </c>
      <c r="AI1976">
        <f t="shared" si="585"/>
        <v>13030.173866110503</v>
      </c>
      <c r="AJ1976" s="14">
        <f t="shared" si="586"/>
        <v>1185.0852590763025</v>
      </c>
      <c r="AK1976" s="14">
        <f t="shared" si="591"/>
        <v>294848.48848271999</v>
      </c>
      <c r="AL1976">
        <f t="shared" si="587"/>
        <v>1.1000486613812699</v>
      </c>
      <c r="AM1976">
        <f t="shared" si="593"/>
        <v>0.35698101397351989</v>
      </c>
      <c r="AN1976" s="15">
        <f t="shared" si="588"/>
        <v>0</v>
      </c>
    </row>
    <row r="1977" spans="1:40" x14ac:dyDescent="0.25">
      <c r="A1977" s="2">
        <v>42508</v>
      </c>
      <c r="B1977" s="2">
        <v>42516</v>
      </c>
      <c r="C1977" t="s">
        <v>15</v>
      </c>
      <c r="D1977">
        <v>7900</v>
      </c>
      <c r="E1977">
        <v>95</v>
      </c>
      <c r="F1977">
        <v>122</v>
      </c>
      <c r="G1977">
        <v>59.4</v>
      </c>
      <c r="H1977">
        <v>81.650000000000006</v>
      </c>
      <c r="I1977" t="s">
        <v>16</v>
      </c>
      <c r="J1977">
        <v>59.45</v>
      </c>
      <c r="K1977">
        <v>65.8</v>
      </c>
      <c r="L1977">
        <v>38.6</v>
      </c>
      <c r="M1977">
        <v>60.55</v>
      </c>
      <c r="N1977">
        <v>7870.15</v>
      </c>
      <c r="O1977">
        <v>260</v>
      </c>
      <c r="P1977">
        <f>VLOOKUP($A1977,Sheet2!$A:$E,2,0)</f>
        <v>7846.75</v>
      </c>
      <c r="Q1977">
        <f>VLOOKUP($A1977,Sheet2!$A:$E,3,0)</f>
        <v>7882.05</v>
      </c>
      <c r="R1977">
        <f>VLOOKUP($A1977,Sheet2!$A:$E,4,0)</f>
        <v>7810.75</v>
      </c>
      <c r="S1977">
        <f>VLOOKUP($A1977,Sheet2!$A:$E,5,0)</f>
        <v>7870.15</v>
      </c>
      <c r="T1977">
        <f t="shared" si="575"/>
        <v>83.75</v>
      </c>
      <c r="U1977">
        <f t="shared" si="576"/>
        <v>122</v>
      </c>
      <c r="V1977">
        <f t="shared" si="577"/>
        <v>38.6</v>
      </c>
      <c r="W1977">
        <f t="shared" si="578"/>
        <v>41.449999999999818</v>
      </c>
      <c r="X1977" s="5">
        <f t="shared" si="579"/>
        <v>154.44999999999999</v>
      </c>
      <c r="Y1977">
        <f t="shared" si="580"/>
        <v>160.6</v>
      </c>
      <c r="Z1977">
        <f t="shared" si="581"/>
        <v>100.84999999999982</v>
      </c>
      <c r="AA1977">
        <f t="shared" si="582"/>
        <v>142.19999999999999</v>
      </c>
      <c r="AB1977">
        <f>IF(Z1977/X1977&lt;'model parameter'!$B$2,'model parameter'!$B$2,IF(Y1977/X1977&gt;'model parameter'!$B$1,'model parameter'!$B$1,AA1977/X1977))</f>
        <v>0.92068630624797665</v>
      </c>
      <c r="AC1977">
        <f t="shared" si="592"/>
        <v>853233.51472178323</v>
      </c>
      <c r="AD1977">
        <f t="shared" si="590"/>
        <v>30.914485696812566</v>
      </c>
      <c r="AF1977">
        <f t="shared" si="589"/>
        <v>0.65296212366461526</v>
      </c>
      <c r="AG1977">
        <f t="shared" si="583"/>
        <v>1.0398187115571382</v>
      </c>
      <c r="AH1977" s="14">
        <f t="shared" si="584"/>
        <v>11638.700623107074</v>
      </c>
      <c r="AI1977">
        <f t="shared" si="585"/>
        <v>10610.036975016399</v>
      </c>
      <c r="AJ1977" s="14">
        <f t="shared" si="586"/>
        <v>-1028.6636480906745</v>
      </c>
      <c r="AK1977" s="14">
        <f t="shared" si="591"/>
        <v>293819.82483462931</v>
      </c>
      <c r="AL1977">
        <f t="shared" si="587"/>
        <v>0.91161696813058313</v>
      </c>
      <c r="AM1977">
        <f t="shared" si="593"/>
        <v>0.32542994963872152</v>
      </c>
      <c r="AN1977" s="15">
        <f t="shared" si="588"/>
        <v>0</v>
      </c>
    </row>
    <row r="1978" spans="1:40" x14ac:dyDescent="0.25">
      <c r="A1978" s="2">
        <v>42509</v>
      </c>
      <c r="B1978" s="2">
        <v>42516</v>
      </c>
      <c r="C1978" t="s">
        <v>15</v>
      </c>
      <c r="D1978">
        <v>7900</v>
      </c>
      <c r="E1978">
        <v>91.55</v>
      </c>
      <c r="F1978">
        <v>148</v>
      </c>
      <c r="G1978">
        <v>83</v>
      </c>
      <c r="H1978">
        <v>141.35</v>
      </c>
      <c r="I1978" t="s">
        <v>16</v>
      </c>
      <c r="J1978">
        <v>53.45</v>
      </c>
      <c r="K1978">
        <v>57.2</v>
      </c>
      <c r="L1978">
        <v>25.5</v>
      </c>
      <c r="M1978">
        <v>27.85</v>
      </c>
      <c r="N1978">
        <v>7783.4</v>
      </c>
      <c r="O1978">
        <v>260</v>
      </c>
      <c r="P1978">
        <f>VLOOKUP($A1978,Sheet2!$A:$E,2,0)</f>
        <v>7875.5</v>
      </c>
      <c r="Q1978">
        <f>VLOOKUP($A1978,Sheet2!$A:$E,3,0)</f>
        <v>7876.2</v>
      </c>
      <c r="R1978">
        <f>VLOOKUP($A1978,Sheet2!$A:$E,4,0)</f>
        <v>7766.8</v>
      </c>
      <c r="S1978">
        <f>VLOOKUP($A1978,Sheet2!$A:$E,5,0)</f>
        <v>7783.4</v>
      </c>
      <c r="T1978">
        <f t="shared" si="575"/>
        <v>83</v>
      </c>
      <c r="U1978">
        <f t="shared" si="576"/>
        <v>148</v>
      </c>
      <c r="V1978">
        <f t="shared" si="577"/>
        <v>25.5</v>
      </c>
      <c r="W1978">
        <f t="shared" si="578"/>
        <v>57.2</v>
      </c>
      <c r="X1978" s="5">
        <f t="shared" si="579"/>
        <v>145</v>
      </c>
      <c r="Y1978">
        <f t="shared" si="580"/>
        <v>173.5</v>
      </c>
      <c r="Z1978">
        <f t="shared" si="581"/>
        <v>140.19999999999999</v>
      </c>
      <c r="AA1978">
        <f t="shared" si="582"/>
        <v>169.2</v>
      </c>
      <c r="AB1978">
        <f>IF(Z1978/X1978&lt;'model parameter'!$B$2,'model parameter'!$B$2,IF(Y1978/X1978&gt;'model parameter'!$B$1,'model parameter'!$B$1,AA1978/X1978))</f>
        <v>1.1100000000000001</v>
      </c>
      <c r="AC1978">
        <f t="shared" si="592"/>
        <v>947089.20134117943</v>
      </c>
      <c r="AD1978">
        <f t="shared" si="590"/>
        <v>31.024485696812565</v>
      </c>
      <c r="AF1978">
        <f t="shared" si="589"/>
        <v>0.9668965517241378</v>
      </c>
      <c r="AG1978">
        <f t="shared" si="583"/>
        <v>1.1965517241379311</v>
      </c>
      <c r="AH1978" s="14">
        <f t="shared" si="584"/>
        <v>10929.476460157501</v>
      </c>
      <c r="AI1978">
        <f t="shared" si="585"/>
        <v>12015.263244928901</v>
      </c>
      <c r="AJ1978" s="14">
        <f t="shared" si="586"/>
        <v>1085.7867847714006</v>
      </c>
      <c r="AK1978" s="14">
        <f t="shared" si="591"/>
        <v>294905.61161940073</v>
      </c>
      <c r="AL1978">
        <f t="shared" si="587"/>
        <v>1.0993448120529419</v>
      </c>
      <c r="AM1978">
        <f t="shared" si="593"/>
        <v>0.35775972682197865</v>
      </c>
      <c r="AN1978" s="15">
        <f t="shared" si="588"/>
        <v>0</v>
      </c>
    </row>
    <row r="1979" spans="1:40" x14ac:dyDescent="0.25">
      <c r="A1979" s="2">
        <v>42510</v>
      </c>
      <c r="B1979" s="2">
        <v>42516</v>
      </c>
      <c r="C1979" t="s">
        <v>15</v>
      </c>
      <c r="D1979">
        <v>7900</v>
      </c>
      <c r="E1979">
        <v>125</v>
      </c>
      <c r="F1979">
        <v>157.9</v>
      </c>
      <c r="G1979">
        <v>103.05</v>
      </c>
      <c r="H1979">
        <v>149.75</v>
      </c>
      <c r="I1979" t="s">
        <v>16</v>
      </c>
      <c r="J1979">
        <v>26.5</v>
      </c>
      <c r="K1979">
        <v>34.75</v>
      </c>
      <c r="L1979">
        <v>12.8</v>
      </c>
      <c r="M1979">
        <v>14.15</v>
      </c>
      <c r="N1979">
        <v>7749.7</v>
      </c>
      <c r="O1979">
        <v>260</v>
      </c>
      <c r="P1979">
        <f>VLOOKUP($A1979,Sheet2!$A:$E,2,0)</f>
        <v>7792.2</v>
      </c>
      <c r="Q1979">
        <f>VLOOKUP($A1979,Sheet2!$A:$E,3,0)</f>
        <v>7812.4</v>
      </c>
      <c r="R1979">
        <f>VLOOKUP($A1979,Sheet2!$A:$E,4,0)</f>
        <v>7735.75</v>
      </c>
      <c r="S1979">
        <f>VLOOKUP($A1979,Sheet2!$A:$E,5,0)</f>
        <v>7749.7</v>
      </c>
      <c r="T1979">
        <f t="shared" si="575"/>
        <v>122.35000000000036</v>
      </c>
      <c r="U1979">
        <f t="shared" si="576"/>
        <v>157.9</v>
      </c>
      <c r="V1979">
        <f t="shared" si="577"/>
        <v>12.8</v>
      </c>
      <c r="W1979">
        <f t="shared" si="578"/>
        <v>15.449999999999818</v>
      </c>
      <c r="X1979" s="5">
        <f t="shared" si="579"/>
        <v>151.5</v>
      </c>
      <c r="Y1979">
        <f t="shared" si="580"/>
        <v>170.70000000000002</v>
      </c>
      <c r="Z1979">
        <f t="shared" si="581"/>
        <v>118.49999999999982</v>
      </c>
      <c r="AA1979">
        <f t="shared" si="582"/>
        <v>163.9</v>
      </c>
      <c r="AB1979">
        <f>IF(Z1979/X1979&lt;'model parameter'!$B$2,'model parameter'!$B$2,IF(Y1979/X1979&gt;'model parameter'!$B$1,'model parameter'!$B$1,AA1979/X1979))</f>
        <v>1.1100000000000001</v>
      </c>
      <c r="AC1979">
        <f t="shared" si="592"/>
        <v>1051269.0134887092</v>
      </c>
      <c r="AD1979">
        <f t="shared" si="590"/>
        <v>31.134485696812565</v>
      </c>
      <c r="AF1979">
        <f t="shared" si="589"/>
        <v>0.78217821782178099</v>
      </c>
      <c r="AG1979">
        <f t="shared" si="583"/>
        <v>1.1267326732673268</v>
      </c>
      <c r="AH1979" s="14">
        <f t="shared" si="584"/>
        <v>11417.302603985248</v>
      </c>
      <c r="AI1979">
        <f t="shared" si="585"/>
        <v>12555.994313591231</v>
      </c>
      <c r="AJ1979" s="14">
        <f t="shared" si="586"/>
        <v>1138.6917096059824</v>
      </c>
      <c r="AK1979" s="14">
        <f t="shared" si="591"/>
        <v>296044.30332900671</v>
      </c>
      <c r="AL1979">
        <f t="shared" si="587"/>
        <v>1.0997338643900458</v>
      </c>
      <c r="AM1979">
        <f t="shared" si="593"/>
        <v>0.3934404869010617</v>
      </c>
      <c r="AN1979" s="15">
        <f t="shared" si="588"/>
        <v>1</v>
      </c>
    </row>
    <row r="1980" spans="1:40" x14ac:dyDescent="0.25">
      <c r="A1980" s="2">
        <v>42513</v>
      </c>
      <c r="B1980" s="2">
        <v>42516</v>
      </c>
      <c r="C1980" t="s">
        <v>15</v>
      </c>
      <c r="D1980">
        <v>7900</v>
      </c>
      <c r="E1980">
        <v>119.4</v>
      </c>
      <c r="F1980">
        <v>166.85</v>
      </c>
      <c r="G1980">
        <v>95</v>
      </c>
      <c r="H1980">
        <v>158.85</v>
      </c>
      <c r="I1980" t="s">
        <v>16</v>
      </c>
      <c r="J1980">
        <v>19.350000000000001</v>
      </c>
      <c r="K1980">
        <v>20.85</v>
      </c>
      <c r="L1980">
        <v>4</v>
      </c>
      <c r="M1980">
        <v>4.9000000000000004</v>
      </c>
      <c r="N1980">
        <v>7731.05</v>
      </c>
      <c r="O1980">
        <v>260</v>
      </c>
      <c r="P1980">
        <f>VLOOKUP($A1980,Sheet2!$A:$E,2,0)</f>
        <v>7813.95</v>
      </c>
      <c r="Q1980">
        <f>VLOOKUP($A1980,Sheet2!$A:$E,3,0)</f>
        <v>7820.6</v>
      </c>
      <c r="R1980">
        <f>VLOOKUP($A1980,Sheet2!$A:$E,4,0)</f>
        <v>7722.2</v>
      </c>
      <c r="S1980">
        <f>VLOOKUP($A1980,Sheet2!$A:$E,5,0)</f>
        <v>7731.05</v>
      </c>
      <c r="T1980">
        <f t="shared" si="575"/>
        <v>100.25</v>
      </c>
      <c r="U1980">
        <f t="shared" si="576"/>
        <v>166.85</v>
      </c>
      <c r="V1980">
        <f t="shared" si="577"/>
        <v>4</v>
      </c>
      <c r="W1980">
        <f t="shared" si="578"/>
        <v>15.600000000000364</v>
      </c>
      <c r="X1980" s="5">
        <f t="shared" si="579"/>
        <v>138.75</v>
      </c>
      <c r="Y1980">
        <f t="shared" si="580"/>
        <v>170.85</v>
      </c>
      <c r="Z1980">
        <f t="shared" si="581"/>
        <v>110.60000000000036</v>
      </c>
      <c r="AA1980">
        <f t="shared" si="582"/>
        <v>163.75</v>
      </c>
      <c r="AB1980">
        <f>IF(Z1980/X1980&lt;'model parameter'!$B$2,'model parameter'!$B$2,IF(Y1980/X1980&gt;'model parameter'!$B$1,'model parameter'!$B$1,AA1980/X1980))</f>
        <v>1.1100000000000001</v>
      </c>
      <c r="AC1980">
        <f t="shared" si="592"/>
        <v>1166908.6049724673</v>
      </c>
      <c r="AD1980">
        <f t="shared" si="590"/>
        <v>31.244485696812564</v>
      </c>
      <c r="AF1980">
        <f t="shared" si="589"/>
        <v>0.79711711711711974</v>
      </c>
      <c r="AG1980">
        <f t="shared" si="583"/>
        <v>1.2313513513513512</v>
      </c>
      <c r="AH1980" s="14">
        <f t="shared" si="584"/>
        <v>10460.412860323126</v>
      </c>
      <c r="AI1980">
        <f t="shared" si="585"/>
        <v>11495.329525061275</v>
      </c>
      <c r="AJ1980" s="14">
        <f t="shared" si="586"/>
        <v>1034.9166647381498</v>
      </c>
      <c r="AK1980" s="14">
        <f t="shared" si="591"/>
        <v>297079.21999374486</v>
      </c>
      <c r="AL1980">
        <f t="shared" si="587"/>
        <v>1.0989365026559936</v>
      </c>
      <c r="AM1980">
        <f t="shared" si="593"/>
        <v>0.43236611267832403</v>
      </c>
      <c r="AN1980" s="15">
        <f t="shared" si="588"/>
        <v>1</v>
      </c>
    </row>
    <row r="1981" spans="1:40" x14ac:dyDescent="0.25">
      <c r="A1981" s="2">
        <v>42514</v>
      </c>
      <c r="B1981" s="2">
        <v>42516</v>
      </c>
      <c r="C1981" t="s">
        <v>15</v>
      </c>
      <c r="D1981">
        <v>7900</v>
      </c>
      <c r="E1981">
        <v>165.75</v>
      </c>
      <c r="F1981">
        <v>178.95</v>
      </c>
      <c r="G1981">
        <v>130.85</v>
      </c>
      <c r="H1981">
        <v>144.35</v>
      </c>
      <c r="I1981" t="s">
        <v>16</v>
      </c>
      <c r="J1981">
        <v>3.2</v>
      </c>
      <c r="K1981">
        <v>4.8</v>
      </c>
      <c r="L1981">
        <v>2.5499999999999998</v>
      </c>
      <c r="M1981">
        <v>3.3</v>
      </c>
      <c r="N1981">
        <v>7748.85</v>
      </c>
      <c r="O1981">
        <v>260</v>
      </c>
      <c r="P1981">
        <f>VLOOKUP($A1981,Sheet2!$A:$E,2,0)</f>
        <v>7738.05</v>
      </c>
      <c r="Q1981">
        <f>VLOOKUP($A1981,Sheet2!$A:$E,3,0)</f>
        <v>7761.55</v>
      </c>
      <c r="R1981">
        <f>VLOOKUP($A1981,Sheet2!$A:$E,4,0)</f>
        <v>7715.8</v>
      </c>
      <c r="S1981">
        <f>VLOOKUP($A1981,Sheet2!$A:$E,5,0)</f>
        <v>7748.85</v>
      </c>
      <c r="T1981">
        <f t="shared" si="575"/>
        <v>143.25</v>
      </c>
      <c r="U1981">
        <f t="shared" si="576"/>
        <v>178.95</v>
      </c>
      <c r="V1981">
        <f t="shared" si="577"/>
        <v>2.5499999999999998</v>
      </c>
      <c r="W1981">
        <f t="shared" si="578"/>
        <v>-7.5999999999994543</v>
      </c>
      <c r="X1981" s="5">
        <f t="shared" si="579"/>
        <v>168.95</v>
      </c>
      <c r="Y1981">
        <f t="shared" si="580"/>
        <v>181.5</v>
      </c>
      <c r="Z1981">
        <f t="shared" si="581"/>
        <v>123.25000000000054</v>
      </c>
      <c r="AA1981">
        <f t="shared" si="582"/>
        <v>147.65</v>
      </c>
      <c r="AB1981">
        <f>IF(Z1981/X1981&lt;'model parameter'!$B$2,'model parameter'!$B$2,IF(Y1981/X1981&gt;'model parameter'!$B$1,'model parameter'!$B$1,AA1981/X1981))</f>
        <v>0.87392719739567926</v>
      </c>
      <c r="AC1981">
        <f t="shared" si="592"/>
        <v>1019793.1667604902</v>
      </c>
      <c r="AD1981">
        <f t="shared" si="590"/>
        <v>31.118412894208245</v>
      </c>
      <c r="AF1981">
        <f t="shared" si="589"/>
        <v>0.72950577093815061</v>
      </c>
      <c r="AG1981">
        <f t="shared" si="583"/>
        <v>1.0742823320509027</v>
      </c>
      <c r="AH1981" s="14">
        <f t="shared" si="584"/>
        <v>12726.928174722825</v>
      </c>
      <c r="AI1981">
        <f t="shared" si="585"/>
        <v>11018.489410804299</v>
      </c>
      <c r="AJ1981" s="14">
        <f t="shared" si="586"/>
        <v>-1708.4387639185261</v>
      </c>
      <c r="AK1981" s="14">
        <f t="shared" si="591"/>
        <v>295370.78122982633</v>
      </c>
      <c r="AL1981">
        <f t="shared" si="587"/>
        <v>0.86576189159991601</v>
      </c>
      <c r="AM1981">
        <f t="shared" si="593"/>
        <v>0.37432610357608825</v>
      </c>
      <c r="AN1981" s="15">
        <f t="shared" si="588"/>
        <v>0</v>
      </c>
    </row>
    <row r="1982" spans="1:40" s="9" customFormat="1" x14ac:dyDescent="0.25">
      <c r="A1982" s="7">
        <v>42515</v>
      </c>
      <c r="B1982" s="7">
        <v>42516</v>
      </c>
      <c r="C1982" t="s">
        <v>15</v>
      </c>
      <c r="D1982">
        <v>7900</v>
      </c>
      <c r="E1982">
        <v>90.3</v>
      </c>
      <c r="F1982">
        <v>92</v>
      </c>
      <c r="G1982">
        <v>11.65</v>
      </c>
      <c r="H1982">
        <v>13.5</v>
      </c>
      <c r="I1982" t="s">
        <v>16</v>
      </c>
      <c r="J1982">
        <v>9</v>
      </c>
      <c r="K1982">
        <v>58.8</v>
      </c>
      <c r="L1982">
        <v>6.35</v>
      </c>
      <c r="M1982">
        <v>53.8</v>
      </c>
      <c r="N1982">
        <v>7934.9</v>
      </c>
      <c r="O1982">
        <v>260</v>
      </c>
      <c r="P1982">
        <f>VLOOKUP($A1982,Sheet2!$A:$E,2,0)</f>
        <v>7811.8</v>
      </c>
      <c r="Q1982">
        <f>VLOOKUP($A1982,Sheet2!$A:$E,3,0)</f>
        <v>7941.2</v>
      </c>
      <c r="R1982">
        <f>VLOOKUP($A1982,Sheet2!$A:$E,4,0)</f>
        <v>7809.3</v>
      </c>
      <c r="S1982">
        <f>VLOOKUP($A1982,Sheet2!$A:$E,5,0)</f>
        <v>7934.9</v>
      </c>
      <c r="T1982">
        <f t="shared" si="575"/>
        <v>17.600000000000364</v>
      </c>
      <c r="U1982">
        <f t="shared" si="576"/>
        <v>92</v>
      </c>
      <c r="V1982">
        <f t="shared" si="577"/>
        <v>6.35</v>
      </c>
      <c r="W1982">
        <f t="shared" si="578"/>
        <v>52.849999999999454</v>
      </c>
      <c r="X1982" s="8">
        <f t="shared" si="579"/>
        <v>99.3</v>
      </c>
      <c r="Y1982" s="9">
        <f t="shared" si="580"/>
        <v>99.3</v>
      </c>
      <c r="Z1982" s="9">
        <f t="shared" si="581"/>
        <v>64.49999999999946</v>
      </c>
      <c r="AA1982" s="9">
        <f t="shared" si="582"/>
        <v>67.3</v>
      </c>
      <c r="AB1982">
        <f>IF(Z1982/X1982&lt;'model parameter'!$B$2,'model parameter'!$B$2,IF(Y1982/X1982&gt;'model parameter'!$B$1,'model parameter'!$B$1,AA1982/X1982))</f>
        <v>0.67774420946626379</v>
      </c>
      <c r="AC1982" s="9">
        <f t="shared" si="592"/>
        <v>691158.91362518608</v>
      </c>
      <c r="AD1982">
        <f t="shared" si="590"/>
        <v>30.79615710367451</v>
      </c>
      <c r="AE1982" s="9">
        <f>WEEKDAY(A1982)</f>
        <v>4</v>
      </c>
      <c r="AF1982">
        <f t="shared" si="589"/>
        <v>0.64954682779455652</v>
      </c>
      <c r="AG1982">
        <f t="shared" si="583"/>
        <v>1</v>
      </c>
      <c r="AH1982" s="14">
        <f t="shared" si="584"/>
        <v>7499.683418168549</v>
      </c>
      <c r="AI1982">
        <f t="shared" si="585"/>
        <v>4996.6264354726</v>
      </c>
      <c r="AJ1982" s="14">
        <f t="shared" si="586"/>
        <v>-2503.056982695949</v>
      </c>
      <c r="AK1982" s="14">
        <f t="shared" si="591"/>
        <v>292867.72424713039</v>
      </c>
      <c r="AL1982">
        <f t="shared" si="587"/>
        <v>0.66624498087051187</v>
      </c>
      <c r="AM1982" s="9">
        <f t="shared" si="593"/>
        <v>0.24939288771638415</v>
      </c>
      <c r="AN1982" s="15">
        <f t="shared" si="588"/>
        <v>0</v>
      </c>
    </row>
    <row r="1983" spans="1:40" x14ac:dyDescent="0.25">
      <c r="A1983" s="2">
        <v>42516</v>
      </c>
      <c r="B1983" s="2">
        <v>42516</v>
      </c>
      <c r="C1983" t="s">
        <v>15</v>
      </c>
      <c r="D1983">
        <v>7900</v>
      </c>
      <c r="E1983">
        <v>3.05</v>
      </c>
      <c r="F1983">
        <v>9.0500000000000007</v>
      </c>
      <c r="G1983">
        <v>0.05</v>
      </c>
      <c r="H1983">
        <v>0.05</v>
      </c>
      <c r="I1983" t="s">
        <v>16</v>
      </c>
      <c r="J1983">
        <v>73.349999999999994</v>
      </c>
      <c r="K1983">
        <v>173.75</v>
      </c>
      <c r="L1983">
        <v>55.2</v>
      </c>
      <c r="M1983">
        <v>156.25</v>
      </c>
      <c r="N1983">
        <v>8069.65</v>
      </c>
      <c r="O1983">
        <v>260</v>
      </c>
      <c r="P1983">
        <f>VLOOKUP($A1983,Sheet2!$A:$E,2,0)</f>
        <v>7974.45</v>
      </c>
      <c r="Q1983">
        <f>VLOOKUP($A1983,Sheet2!$A:$E,3,0)</f>
        <v>8083</v>
      </c>
      <c r="R1983">
        <f>VLOOKUP($A1983,Sheet2!$A:$E,4,0)</f>
        <v>7948.5</v>
      </c>
      <c r="S1983">
        <f>VLOOKUP($A1983,Sheet2!$A:$E,5,0)</f>
        <v>8069.65</v>
      </c>
      <c r="T1983">
        <f t="shared" si="575"/>
        <v>0.05</v>
      </c>
      <c r="U1983">
        <f t="shared" si="576"/>
        <v>6.6999999999998181</v>
      </c>
      <c r="V1983">
        <f t="shared" si="577"/>
        <v>57.550000000000182</v>
      </c>
      <c r="W1983">
        <f t="shared" si="578"/>
        <v>173.75</v>
      </c>
      <c r="X1983" s="5">
        <f t="shared" si="579"/>
        <v>76.399999999999991</v>
      </c>
      <c r="Y1983">
        <f t="shared" si="580"/>
        <v>173.8</v>
      </c>
      <c r="Z1983">
        <f t="shared" si="581"/>
        <v>61.899999999999821</v>
      </c>
      <c r="AA1983">
        <f t="shared" si="582"/>
        <v>156.30000000000001</v>
      </c>
      <c r="AB1983">
        <f>IF(Z1983/X1983&lt;'model parameter'!$B$2,'model parameter'!$B$2,IF(Y1983/X1983&gt;'model parameter'!$B$1,'model parameter'!$B$1,AA1983/X1983))</f>
        <v>1.1100000000000001</v>
      </c>
      <c r="AC1983">
        <f t="shared" si="592"/>
        <v>767186.39412395656</v>
      </c>
      <c r="AD1983">
        <f t="shared" si="590"/>
        <v>30.906157103674509</v>
      </c>
      <c r="AF1983">
        <f t="shared" si="589"/>
        <v>0.81020942408376739</v>
      </c>
      <c r="AG1983">
        <f t="shared" si="583"/>
        <v>2.2748691099476446</v>
      </c>
      <c r="AH1983" s="14">
        <f t="shared" si="584"/>
        <v>5781.0343883753985</v>
      </c>
      <c r="AI1983">
        <f t="shared" si="585"/>
        <v>6308.4707356618483</v>
      </c>
      <c r="AJ1983" s="14">
        <f t="shared" si="586"/>
        <v>527.43634728644975</v>
      </c>
      <c r="AK1983" s="14">
        <f t="shared" si="591"/>
        <v>293395.16059441684</v>
      </c>
      <c r="AL1983">
        <f t="shared" si="587"/>
        <v>1.0912356356756894</v>
      </c>
      <c r="AM1983">
        <f t="shared" si="593"/>
        <v>0.27214640636018428</v>
      </c>
      <c r="AN1983" s="15">
        <f t="shared" si="588"/>
        <v>1</v>
      </c>
    </row>
    <row r="1984" spans="1:40" x14ac:dyDescent="0.25">
      <c r="A1984" s="2">
        <v>42517</v>
      </c>
      <c r="B1984" s="2">
        <v>42551</v>
      </c>
      <c r="C1984" t="s">
        <v>15</v>
      </c>
      <c r="D1984">
        <v>8100</v>
      </c>
      <c r="E1984">
        <v>141.05000000000001</v>
      </c>
      <c r="F1984">
        <v>144.44999999999999</v>
      </c>
      <c r="G1984">
        <v>103</v>
      </c>
      <c r="H1984">
        <v>108.4</v>
      </c>
      <c r="I1984" t="s">
        <v>16</v>
      </c>
      <c r="J1984">
        <v>127</v>
      </c>
      <c r="K1984">
        <v>183.1</v>
      </c>
      <c r="L1984">
        <v>120</v>
      </c>
      <c r="M1984">
        <v>178</v>
      </c>
      <c r="N1984">
        <v>8156.65</v>
      </c>
      <c r="O1984">
        <v>268.05</v>
      </c>
      <c r="P1984">
        <f>VLOOKUP($A1984,Sheet2!$A:$E,2,0)</f>
        <v>8081.95</v>
      </c>
      <c r="Q1984">
        <f>VLOOKUP($A1984,Sheet2!$A:$E,3,0)</f>
        <v>8164.2</v>
      </c>
      <c r="R1984">
        <f>VLOOKUP($A1984,Sheet2!$A:$E,4,0)</f>
        <v>8077.05</v>
      </c>
      <c r="S1984">
        <f>VLOOKUP($A1984,Sheet2!$A:$E,5,0)</f>
        <v>8156.65</v>
      </c>
      <c r="T1984">
        <f t="shared" si="575"/>
        <v>118.90000000000055</v>
      </c>
      <c r="U1984">
        <f t="shared" si="576"/>
        <v>142.94999999999982</v>
      </c>
      <c r="V1984">
        <f t="shared" si="577"/>
        <v>121.5</v>
      </c>
      <c r="W1984">
        <f t="shared" si="578"/>
        <v>167.20000000000073</v>
      </c>
      <c r="X1984" s="5">
        <f t="shared" si="579"/>
        <v>268.05</v>
      </c>
      <c r="Y1984">
        <f t="shared" si="580"/>
        <v>302.00000000000057</v>
      </c>
      <c r="Z1984">
        <f t="shared" si="581"/>
        <v>262.94999999999982</v>
      </c>
      <c r="AA1984">
        <f t="shared" si="582"/>
        <v>286.39999999999998</v>
      </c>
      <c r="AB1984">
        <f>IF(Z1984/X1984&lt;'model parameter'!$B$2,'model parameter'!$B$2,IF(Y1984/X1984&gt;'model parameter'!$B$1,'model parameter'!$B$1,AA1984/X1984))</f>
        <v>1.1100000000000001</v>
      </c>
      <c r="AC1984">
        <f t="shared" si="592"/>
        <v>851576.89747759188</v>
      </c>
      <c r="AD1984">
        <f t="shared" si="590"/>
        <v>31.016157103674509</v>
      </c>
      <c r="AF1984">
        <f t="shared" si="589"/>
        <v>0.98097369893676478</v>
      </c>
      <c r="AG1984">
        <f t="shared" si="583"/>
        <v>1.1266554747248669</v>
      </c>
      <c r="AH1984" s="14">
        <f t="shared" si="584"/>
        <v>20164.400613696675</v>
      </c>
      <c r="AI1984">
        <f t="shared" si="585"/>
        <v>22251.7183216827</v>
      </c>
      <c r="AJ1984" s="14">
        <f t="shared" si="586"/>
        <v>2087.3177079860252</v>
      </c>
      <c r="AK1984" s="14">
        <f t="shared" si="591"/>
        <v>295482.47830240289</v>
      </c>
      <c r="AL1984">
        <f t="shared" si="587"/>
        <v>1.1035149890132718</v>
      </c>
      <c r="AM1984">
        <f t="shared" si="593"/>
        <v>0.30031763862456018</v>
      </c>
      <c r="AN1984" s="15">
        <f t="shared" si="588"/>
        <v>0</v>
      </c>
    </row>
    <row r="1985" spans="1:40" x14ac:dyDescent="0.25">
      <c r="A1985" s="2">
        <v>42520</v>
      </c>
      <c r="B1985" s="2">
        <v>42551</v>
      </c>
      <c r="C1985" t="s">
        <v>15</v>
      </c>
      <c r="D1985">
        <v>8100</v>
      </c>
      <c r="E1985">
        <v>100</v>
      </c>
      <c r="F1985">
        <v>110.35</v>
      </c>
      <c r="G1985">
        <v>90.55</v>
      </c>
      <c r="H1985">
        <v>100.1</v>
      </c>
      <c r="I1985" t="s">
        <v>16</v>
      </c>
      <c r="J1985">
        <v>188</v>
      </c>
      <c r="K1985">
        <v>208.85</v>
      </c>
      <c r="L1985">
        <v>180</v>
      </c>
      <c r="M1985">
        <v>191.05</v>
      </c>
      <c r="N1985">
        <v>8178.5</v>
      </c>
      <c r="O1985">
        <v>268.05</v>
      </c>
      <c r="P1985">
        <f>VLOOKUP($A1985,Sheet2!$A:$E,2,0)</f>
        <v>8166.5</v>
      </c>
      <c r="Q1985">
        <f>VLOOKUP($A1985,Sheet2!$A:$E,3,0)</f>
        <v>8200</v>
      </c>
      <c r="R1985">
        <f>VLOOKUP($A1985,Sheet2!$A:$E,4,0)</f>
        <v>8150.8</v>
      </c>
      <c r="S1985">
        <f>VLOOKUP($A1985,Sheet2!$A:$E,5,0)</f>
        <v>8178.5</v>
      </c>
      <c r="T1985">
        <f t="shared" si="575"/>
        <v>108.85000000000036</v>
      </c>
      <c r="U1985">
        <f t="shared" si="576"/>
        <v>110.35</v>
      </c>
      <c r="V1985">
        <f t="shared" si="577"/>
        <v>180</v>
      </c>
      <c r="W1985">
        <f t="shared" si="578"/>
        <v>190.54999999999927</v>
      </c>
      <c r="X1985" s="5">
        <f t="shared" si="579"/>
        <v>288</v>
      </c>
      <c r="Y1985">
        <f t="shared" si="580"/>
        <v>317.70000000000039</v>
      </c>
      <c r="Z1985">
        <f t="shared" si="581"/>
        <v>281.09999999999928</v>
      </c>
      <c r="AA1985">
        <f t="shared" si="582"/>
        <v>291.14999999999998</v>
      </c>
      <c r="AB1985">
        <f>IF(Z1985/X1985&lt;'model parameter'!$B$2,'model parameter'!$B$2,IF(Y1985/X1985&gt;'model parameter'!$B$1,'model parameter'!$B$1,AA1985/X1985))</f>
        <v>1.0109374999999998</v>
      </c>
      <c r="AC1985">
        <f t="shared" si="592"/>
        <v>860891.01979375293</v>
      </c>
      <c r="AD1985">
        <f t="shared" si="590"/>
        <v>31.027094603674509</v>
      </c>
      <c r="AF1985">
        <f t="shared" si="589"/>
        <v>0.97604166666666414</v>
      </c>
      <c r="AG1985">
        <f t="shared" si="583"/>
        <v>1.1031250000000012</v>
      </c>
      <c r="AH1985" s="14">
        <f t="shared" si="584"/>
        <v>21661.651624367998</v>
      </c>
      <c r="AI1985">
        <f t="shared" si="585"/>
        <v>21773.154463201299</v>
      </c>
      <c r="AJ1985" s="14">
        <f t="shared" si="586"/>
        <v>111.50283883330121</v>
      </c>
      <c r="AK1985" s="14">
        <f t="shared" si="591"/>
        <v>295593.9811412362</v>
      </c>
      <c r="AL1985">
        <f t="shared" si="587"/>
        <v>1.0051474763220671</v>
      </c>
      <c r="AM1985">
        <f t="shared" si="593"/>
        <v>0.30186351655847921</v>
      </c>
      <c r="AN1985" s="15">
        <f t="shared" si="588"/>
        <v>0</v>
      </c>
    </row>
    <row r="1986" spans="1:40" x14ac:dyDescent="0.25">
      <c r="A1986" s="2">
        <v>42521</v>
      </c>
      <c r="B1986" s="2">
        <v>42551</v>
      </c>
      <c r="C1986" t="s">
        <v>15</v>
      </c>
      <c r="D1986">
        <v>8100</v>
      </c>
      <c r="E1986">
        <v>90</v>
      </c>
      <c r="F1986">
        <v>113.75</v>
      </c>
      <c r="G1986">
        <v>88.35</v>
      </c>
      <c r="H1986">
        <v>98.8</v>
      </c>
      <c r="I1986" t="s">
        <v>16</v>
      </c>
      <c r="J1986">
        <v>195</v>
      </c>
      <c r="K1986">
        <v>215</v>
      </c>
      <c r="L1986">
        <v>165.5</v>
      </c>
      <c r="M1986">
        <v>185.25</v>
      </c>
      <c r="N1986">
        <v>8160.1</v>
      </c>
      <c r="O1986">
        <v>268.05</v>
      </c>
      <c r="P1986">
        <f>VLOOKUP($A1986,Sheet2!$A:$E,2,0)</f>
        <v>8209.85</v>
      </c>
      <c r="Q1986">
        <f>VLOOKUP($A1986,Sheet2!$A:$E,3,0)</f>
        <v>8213.6</v>
      </c>
      <c r="R1986">
        <f>VLOOKUP($A1986,Sheet2!$A:$E,4,0)</f>
        <v>8134.3</v>
      </c>
      <c r="S1986">
        <f>VLOOKUP($A1986,Sheet2!$A:$E,5,0)</f>
        <v>8160.1</v>
      </c>
      <c r="T1986">
        <f t="shared" si="575"/>
        <v>101.39999999999964</v>
      </c>
      <c r="U1986">
        <f t="shared" si="576"/>
        <v>113.75</v>
      </c>
      <c r="V1986">
        <f t="shared" si="577"/>
        <v>165.5</v>
      </c>
      <c r="W1986">
        <f t="shared" si="578"/>
        <v>201.95000000000073</v>
      </c>
      <c r="X1986" s="5">
        <f t="shared" si="579"/>
        <v>285</v>
      </c>
      <c r="Y1986">
        <f t="shared" si="580"/>
        <v>316.39999999999964</v>
      </c>
      <c r="Z1986">
        <f t="shared" si="581"/>
        <v>279.25</v>
      </c>
      <c r="AA1986">
        <f t="shared" si="582"/>
        <v>284.05</v>
      </c>
      <c r="AB1986">
        <f>IF(Z1986/X1986&lt;'model parameter'!$B$2,'model parameter'!$B$2,IF(Y1986/X1986&gt;'model parameter'!$B$1,'model parameter'!$B$1,AA1986/X1986))</f>
        <v>1.1100000000000001</v>
      </c>
      <c r="AC1986">
        <f t="shared" si="592"/>
        <v>955589.03197106579</v>
      </c>
      <c r="AD1986">
        <f t="shared" si="590"/>
        <v>31.137094603674509</v>
      </c>
      <c r="AF1986">
        <f t="shared" si="589"/>
        <v>0.97982456140350882</v>
      </c>
      <c r="AG1986">
        <f t="shared" si="583"/>
        <v>1.1101754385964899</v>
      </c>
      <c r="AH1986" s="14">
        <f t="shared" si="584"/>
        <v>21436.501096447497</v>
      </c>
      <c r="AI1986">
        <f t="shared" si="585"/>
        <v>23661.778569963699</v>
      </c>
      <c r="AJ1986" s="14">
        <f t="shared" si="586"/>
        <v>2225.277473516202</v>
      </c>
      <c r="AK1986" s="14">
        <f t="shared" si="591"/>
        <v>297819.25861475238</v>
      </c>
      <c r="AL1986">
        <f t="shared" si="587"/>
        <v>1.103807867874715</v>
      </c>
      <c r="AM1986">
        <f t="shared" si="593"/>
        <v>0.33319932460157864</v>
      </c>
      <c r="AN1986" s="15">
        <f t="shared" si="588"/>
        <v>0</v>
      </c>
    </row>
    <row r="1987" spans="1:40" x14ac:dyDescent="0.25">
      <c r="A1987" s="2">
        <v>42522</v>
      </c>
      <c r="B1987" s="2">
        <v>42551</v>
      </c>
      <c r="C1987" t="s">
        <v>15</v>
      </c>
      <c r="D1987">
        <v>8100</v>
      </c>
      <c r="E1987">
        <v>89.8</v>
      </c>
      <c r="F1987">
        <v>103.8</v>
      </c>
      <c r="G1987">
        <v>83.85</v>
      </c>
      <c r="H1987">
        <v>95.3</v>
      </c>
      <c r="I1987" t="s">
        <v>16</v>
      </c>
      <c r="J1987">
        <v>191</v>
      </c>
      <c r="K1987">
        <v>207.95</v>
      </c>
      <c r="L1987">
        <v>178</v>
      </c>
      <c r="M1987">
        <v>186</v>
      </c>
      <c r="N1987">
        <v>8179.95</v>
      </c>
      <c r="O1987">
        <v>268.05</v>
      </c>
      <c r="P1987">
        <f>VLOOKUP($A1987,Sheet2!$A:$E,2,0)</f>
        <v>8179.2</v>
      </c>
      <c r="Q1987">
        <f>VLOOKUP($A1987,Sheet2!$A:$E,3,0)</f>
        <v>8215.35</v>
      </c>
      <c r="R1987">
        <f>VLOOKUP($A1987,Sheet2!$A:$E,4,0)</f>
        <v>8171.05</v>
      </c>
      <c r="S1987">
        <f>VLOOKUP($A1987,Sheet2!$A:$E,5,0)</f>
        <v>8179.95</v>
      </c>
      <c r="T1987">
        <f t="shared" ref="T1987:T2050" si="594">MAX(K1987+D1987-Q1987,0,G1987)</f>
        <v>92.600000000000364</v>
      </c>
      <c r="U1987">
        <f t="shared" ref="U1987:U2050" si="595">MIN(MAX(L1987+D1987-R1987,0),F1987)</f>
        <v>103.8</v>
      </c>
      <c r="V1987">
        <f t="shared" ref="V1987:V2050" si="596">MAX(L1987,F1987+R1987-D1987)</f>
        <v>178</v>
      </c>
      <c r="W1987">
        <f t="shared" ref="W1987:W2050" si="597">MIN(K1987,G1987+Q1987-D1987)</f>
        <v>199.20000000000073</v>
      </c>
      <c r="X1987" s="5">
        <f t="shared" ref="X1987:X2050" si="598">E1987+J1987</f>
        <v>280.8</v>
      </c>
      <c r="Y1987">
        <f t="shared" ref="Y1987:Y2050" si="599">MAX(T1987+K1987,U1987+L1987,V1987+F1987,W1987+G1987,X1987,AA1987)</f>
        <v>300.55000000000035</v>
      </c>
      <c r="Z1987">
        <f t="shared" ref="Z1987:Z2050" si="600">MIN(T1987+K1987,U1987+L1987,V1987+F1987,W1987+G1987,X1987,AA1987)</f>
        <v>280.8</v>
      </c>
      <c r="AA1987">
        <f t="shared" ref="AA1987:AA2050" si="601">H1987+M1987</f>
        <v>281.3</v>
      </c>
      <c r="AB1987">
        <f>IF(Z1987/X1987&lt;'model parameter'!$B$2,'model parameter'!$B$2,IF(Y1987/X1987&gt;'model parameter'!$B$1,'model parameter'!$B$1,AA1987/X1987))</f>
        <v>1.0017806267806268</v>
      </c>
      <c r="AC1987">
        <f t="shared" si="592"/>
        <v>957290.57939266681</v>
      </c>
      <c r="AD1987">
        <f t="shared" si="590"/>
        <v>31.138875230455135</v>
      </c>
      <c r="AF1987">
        <f t="shared" si="589"/>
        <v>1</v>
      </c>
      <c r="AG1987">
        <f t="shared" ref="AG1987:AG2050" si="602">Y1987/X1987</f>
        <v>1.0703347578347591</v>
      </c>
      <c r="AH1987" s="14">
        <f t="shared" ref="AH1987:AH2050" si="603">(75*X1987+20*2*1.18+0.00055*75*X1987*1.18)*1.00002</f>
        <v>21121.290357358797</v>
      </c>
      <c r="AI1987">
        <f t="shared" ref="AI1987:AI2050" si="604">(AB1987*X1987*75-20*2*1.18-0.0006*75*X1987*1.18*AB1987)*(1-0.00002)</f>
        <v>21034.942262740598</v>
      </c>
      <c r="AJ1987" s="14">
        <f t="shared" ref="AJ1987:AJ2050" si="605">AI1987-AH1987</f>
        <v>-86.348094618198957</v>
      </c>
      <c r="AK1987" s="14">
        <f t="shared" si="591"/>
        <v>297732.9105201342</v>
      </c>
      <c r="AL1987">
        <f t="shared" ref="AL1987:AL2050" si="606">AI1987/AH1987</f>
        <v>0.99591179832494869</v>
      </c>
      <c r="AM1987">
        <f t="shared" si="593"/>
        <v>0.3318371385646165</v>
      </c>
      <c r="AN1987" s="15">
        <f t="shared" ref="AN1987:AN2050" si="607">IF(AND(Y1987/X1987&gt;1.1,Z1987/X1987&lt;0.9),1,0)</f>
        <v>0</v>
      </c>
    </row>
    <row r="1988" spans="1:40" x14ac:dyDescent="0.25">
      <c r="A1988" s="2">
        <v>42523</v>
      </c>
      <c r="B1988" s="2">
        <v>42551</v>
      </c>
      <c r="C1988" t="s">
        <v>15</v>
      </c>
      <c r="D1988">
        <v>8100</v>
      </c>
      <c r="E1988">
        <v>100.85</v>
      </c>
      <c r="F1988">
        <v>106</v>
      </c>
      <c r="G1988">
        <v>68.650000000000006</v>
      </c>
      <c r="H1988">
        <v>72.75</v>
      </c>
      <c r="I1988" t="s">
        <v>16</v>
      </c>
      <c r="J1988">
        <v>182.9</v>
      </c>
      <c r="K1988">
        <v>218.05</v>
      </c>
      <c r="L1988">
        <v>161.75</v>
      </c>
      <c r="M1988">
        <v>211.05</v>
      </c>
      <c r="N1988">
        <v>8218.9500000000007</v>
      </c>
      <c r="O1988">
        <v>268.05</v>
      </c>
      <c r="P1988">
        <f>VLOOKUP($A1988,Sheet2!$A:$E,2,0)</f>
        <v>8156.9</v>
      </c>
      <c r="Q1988">
        <f>VLOOKUP($A1988,Sheet2!$A:$E,3,0)</f>
        <v>8229.5</v>
      </c>
      <c r="R1988">
        <f>VLOOKUP($A1988,Sheet2!$A:$E,4,0)</f>
        <v>8154.75</v>
      </c>
      <c r="S1988">
        <f>VLOOKUP($A1988,Sheet2!$A:$E,5,0)</f>
        <v>8218.9500000000007</v>
      </c>
      <c r="T1988">
        <f t="shared" si="594"/>
        <v>88.549999999999272</v>
      </c>
      <c r="U1988">
        <f t="shared" si="595"/>
        <v>106</v>
      </c>
      <c r="V1988">
        <f t="shared" si="596"/>
        <v>161.75</v>
      </c>
      <c r="W1988">
        <f t="shared" si="597"/>
        <v>198.14999999999964</v>
      </c>
      <c r="X1988" s="5">
        <f t="shared" si="598"/>
        <v>283.75</v>
      </c>
      <c r="Y1988">
        <f t="shared" si="599"/>
        <v>306.59999999999928</v>
      </c>
      <c r="Z1988">
        <f t="shared" si="600"/>
        <v>266.79999999999961</v>
      </c>
      <c r="AA1988">
        <f t="shared" si="601"/>
        <v>283.8</v>
      </c>
      <c r="AB1988">
        <f>IF(Z1988/X1988&lt;'model parameter'!$B$2,'model parameter'!$B$2,IF(Y1988/X1988&gt;'model parameter'!$B$1,'model parameter'!$B$1,AA1988/X1988))</f>
        <v>1.0001762114537445</v>
      </c>
      <c r="AC1988">
        <f t="shared" si="592"/>
        <v>957459.2649573175</v>
      </c>
      <c r="AD1988">
        <f t="shared" si="590"/>
        <v>31.13905144190888</v>
      </c>
      <c r="AF1988">
        <f t="shared" ref="AF1988:AF2051" si="608">Z1988/X1988</f>
        <v>0.94026431718061543</v>
      </c>
      <c r="AG1988">
        <f t="shared" si="602"/>
        <v>1.080528634361231</v>
      </c>
      <c r="AH1988" s="14">
        <f t="shared" si="603"/>
        <v>21342.688376480626</v>
      </c>
      <c r="AI1988">
        <f t="shared" si="604"/>
        <v>21222.305765395598</v>
      </c>
      <c r="AJ1988" s="14">
        <f t="shared" si="605"/>
        <v>-120.38261108502775</v>
      </c>
      <c r="AK1988" s="14">
        <f t="shared" si="591"/>
        <v>297612.52790904918</v>
      </c>
      <c r="AL1988">
        <f t="shared" si="606"/>
        <v>0.99435953854727654</v>
      </c>
      <c r="AM1988">
        <f t="shared" si="593"/>
        <v>0.32996542397596074</v>
      </c>
      <c r="AN1988" s="15">
        <f t="shared" si="607"/>
        <v>0</v>
      </c>
    </row>
    <row r="1989" spans="1:40" x14ac:dyDescent="0.25">
      <c r="A1989" s="2">
        <v>42524</v>
      </c>
      <c r="B1989" s="2">
        <v>42551</v>
      </c>
      <c r="C1989" t="s">
        <v>15</v>
      </c>
      <c r="D1989">
        <v>8100</v>
      </c>
      <c r="E1989">
        <v>61.2</v>
      </c>
      <c r="F1989">
        <v>77.75</v>
      </c>
      <c r="G1989">
        <v>61.2</v>
      </c>
      <c r="H1989">
        <v>70.400000000000006</v>
      </c>
      <c r="I1989" t="s">
        <v>16</v>
      </c>
      <c r="J1989">
        <v>210</v>
      </c>
      <c r="K1989">
        <v>232.65</v>
      </c>
      <c r="L1989">
        <v>200</v>
      </c>
      <c r="M1989">
        <v>203.95</v>
      </c>
      <c r="N1989">
        <v>8220.7999999999993</v>
      </c>
      <c r="O1989">
        <v>268.05</v>
      </c>
      <c r="P1989">
        <f>VLOOKUP($A1989,Sheet2!$A:$E,2,0)</f>
        <v>8246.2000000000007</v>
      </c>
      <c r="Q1989">
        <f>VLOOKUP($A1989,Sheet2!$A:$E,3,0)</f>
        <v>8262</v>
      </c>
      <c r="R1989">
        <f>VLOOKUP($A1989,Sheet2!$A:$E,4,0)</f>
        <v>8209.85</v>
      </c>
      <c r="S1989">
        <f>VLOOKUP($A1989,Sheet2!$A:$E,5,0)</f>
        <v>8220.7999999999993</v>
      </c>
      <c r="T1989">
        <f t="shared" si="594"/>
        <v>70.649999999999636</v>
      </c>
      <c r="U1989">
        <f t="shared" si="595"/>
        <v>77.75</v>
      </c>
      <c r="V1989">
        <f t="shared" si="596"/>
        <v>200</v>
      </c>
      <c r="W1989">
        <f t="shared" si="597"/>
        <v>223.20000000000073</v>
      </c>
      <c r="X1989" s="5">
        <f t="shared" si="598"/>
        <v>271.2</v>
      </c>
      <c r="Y1989">
        <f t="shared" si="599"/>
        <v>303.29999999999961</v>
      </c>
      <c r="Z1989">
        <f t="shared" si="600"/>
        <v>271.2</v>
      </c>
      <c r="AA1989">
        <f t="shared" si="601"/>
        <v>274.35000000000002</v>
      </c>
      <c r="AB1989">
        <f>IF(Z1989/X1989&lt;'model parameter'!$B$2,'model parameter'!$B$2,IF(Y1989/X1989&gt;'model parameter'!$B$1,'model parameter'!$B$1,AA1989/X1989))</f>
        <v>1.1100000000000001</v>
      </c>
      <c r="AC1989">
        <f t="shared" si="592"/>
        <v>1062779.7841026224</v>
      </c>
      <c r="AD1989">
        <f t="shared" ref="AD1989:AD2052" si="609">(AB1989-1)+AD1988</f>
        <v>31.249051441908879</v>
      </c>
      <c r="AF1989">
        <f t="shared" si="608"/>
        <v>1</v>
      </c>
      <c r="AG1989">
        <f t="shared" si="602"/>
        <v>1.1183628318584058</v>
      </c>
      <c r="AH1989" s="14">
        <f t="shared" si="603"/>
        <v>20400.808668013196</v>
      </c>
      <c r="AI1989">
        <f t="shared" si="604"/>
        <v>22513.764916495984</v>
      </c>
      <c r="AJ1989" s="14">
        <f t="shared" si="605"/>
        <v>2112.9562484827875</v>
      </c>
      <c r="AK1989" s="14">
        <f t="shared" ref="AK1989:AK2052" si="610">AJ1989+AK1988</f>
        <v>299725.48415753199</v>
      </c>
      <c r="AL1989">
        <f t="shared" si="606"/>
        <v>1.103572181028085</v>
      </c>
      <c r="AM1989">
        <f t="shared" si="593"/>
        <v>0.36414066260100775</v>
      </c>
      <c r="AN1989" s="15">
        <f t="shared" si="607"/>
        <v>0</v>
      </c>
    </row>
    <row r="1990" spans="1:40" x14ac:dyDescent="0.25">
      <c r="A1990" s="2">
        <v>42527</v>
      </c>
      <c r="B1990" s="2">
        <v>42551</v>
      </c>
      <c r="C1990" t="s">
        <v>15</v>
      </c>
      <c r="D1990">
        <v>8100</v>
      </c>
      <c r="E1990">
        <v>65</v>
      </c>
      <c r="F1990">
        <v>78.7</v>
      </c>
      <c r="G1990">
        <v>63.7</v>
      </c>
      <c r="H1990">
        <v>69.75</v>
      </c>
      <c r="I1990" t="s">
        <v>16</v>
      </c>
      <c r="J1990">
        <v>207.45</v>
      </c>
      <c r="K1990">
        <v>215.05</v>
      </c>
      <c r="L1990">
        <v>180</v>
      </c>
      <c r="M1990">
        <v>195.85</v>
      </c>
      <c r="N1990">
        <v>8201.0499999999993</v>
      </c>
      <c r="O1990">
        <v>268.05</v>
      </c>
      <c r="P1990">
        <f>VLOOKUP($A1990,Sheet2!$A:$E,2,0)</f>
        <v>8228.75</v>
      </c>
      <c r="Q1990">
        <f>VLOOKUP($A1990,Sheet2!$A:$E,3,0)</f>
        <v>8234.7000000000007</v>
      </c>
      <c r="R1990">
        <f>VLOOKUP($A1990,Sheet2!$A:$E,4,0)</f>
        <v>8186.05</v>
      </c>
      <c r="S1990">
        <f>VLOOKUP($A1990,Sheet2!$A:$E,5,0)</f>
        <v>8201.0499999999993</v>
      </c>
      <c r="T1990">
        <f t="shared" si="594"/>
        <v>80.349999999998545</v>
      </c>
      <c r="U1990">
        <f t="shared" si="595"/>
        <v>78.7</v>
      </c>
      <c r="V1990">
        <f t="shared" si="596"/>
        <v>180</v>
      </c>
      <c r="W1990">
        <f t="shared" si="597"/>
        <v>198.40000000000146</v>
      </c>
      <c r="X1990" s="5">
        <f t="shared" si="598"/>
        <v>272.45</v>
      </c>
      <c r="Y1990">
        <f t="shared" si="599"/>
        <v>295.39999999999856</v>
      </c>
      <c r="Z1990">
        <f t="shared" si="600"/>
        <v>258.7</v>
      </c>
      <c r="AA1990">
        <f t="shared" si="601"/>
        <v>265.60000000000002</v>
      </c>
      <c r="AB1990">
        <f>IF(Z1990/X1990&lt;'model parameter'!$B$2,'model parameter'!$B$2,IF(Y1990/X1990&gt;'model parameter'!$B$1,'model parameter'!$B$1,AA1990/X1990))</f>
        <v>0.97485777206826951</v>
      </c>
      <c r="AC1990">
        <f t="shared" ref="AC1990:AC2053" si="611">AB1990*AC1989</f>
        <v>1036059.132529479</v>
      </c>
      <c r="AD1990">
        <f t="shared" si="609"/>
        <v>31.223909213977148</v>
      </c>
      <c r="AF1990">
        <f t="shared" si="608"/>
        <v>0.94953202422462835</v>
      </c>
      <c r="AG1990">
        <f t="shared" si="602"/>
        <v>1.0842356395668877</v>
      </c>
      <c r="AH1990" s="14">
        <f t="shared" si="603"/>
        <v>20494.621387980074</v>
      </c>
      <c r="AI1990">
        <f t="shared" si="604"/>
        <v>19858.299466067197</v>
      </c>
      <c r="AJ1990" s="14">
        <f t="shared" si="605"/>
        <v>-636.32192191287686</v>
      </c>
      <c r="AK1990" s="14">
        <f t="shared" si="610"/>
        <v>299089.16223561909</v>
      </c>
      <c r="AL1990">
        <f t="shared" si="606"/>
        <v>0.96895176008052164</v>
      </c>
      <c r="AM1990">
        <f t="shared" ref="AM1990:AM2053" si="612">AL1990*AM1989</f>
        <v>0.35283473594413384</v>
      </c>
      <c r="AN1990" s="15">
        <f t="shared" si="607"/>
        <v>0</v>
      </c>
    </row>
    <row r="1991" spans="1:40" x14ac:dyDescent="0.25">
      <c r="A1991" s="2">
        <v>42528</v>
      </c>
      <c r="B1991" s="2">
        <v>42551</v>
      </c>
      <c r="C1991" t="s">
        <v>15</v>
      </c>
      <c r="D1991">
        <v>8100</v>
      </c>
      <c r="E1991">
        <v>60.05</v>
      </c>
      <c r="F1991">
        <v>68</v>
      </c>
      <c r="G1991">
        <v>42.15</v>
      </c>
      <c r="H1991">
        <v>50.9</v>
      </c>
      <c r="I1991" t="s">
        <v>16</v>
      </c>
      <c r="J1991">
        <v>217</v>
      </c>
      <c r="K1991">
        <v>257.45</v>
      </c>
      <c r="L1991">
        <v>193</v>
      </c>
      <c r="M1991">
        <v>230.05</v>
      </c>
      <c r="N1991">
        <v>8266.4500000000007</v>
      </c>
      <c r="O1991">
        <v>268.05</v>
      </c>
      <c r="P1991">
        <f>VLOOKUP($A1991,Sheet2!$A:$E,2,0)</f>
        <v>8235.5499999999993</v>
      </c>
      <c r="Q1991">
        <f>VLOOKUP($A1991,Sheet2!$A:$E,3,0)</f>
        <v>8294.9500000000007</v>
      </c>
      <c r="R1991">
        <f>VLOOKUP($A1991,Sheet2!$A:$E,4,0)</f>
        <v>8216.4</v>
      </c>
      <c r="S1991">
        <f>VLOOKUP($A1991,Sheet2!$A:$E,5,0)</f>
        <v>8266.4500000000007</v>
      </c>
      <c r="T1991">
        <f t="shared" si="594"/>
        <v>62.5</v>
      </c>
      <c r="U1991">
        <f t="shared" si="595"/>
        <v>68</v>
      </c>
      <c r="V1991">
        <f t="shared" si="596"/>
        <v>193</v>
      </c>
      <c r="W1991">
        <f t="shared" si="597"/>
        <v>237.10000000000036</v>
      </c>
      <c r="X1991" s="5">
        <f t="shared" si="598"/>
        <v>277.05</v>
      </c>
      <c r="Y1991">
        <f t="shared" si="599"/>
        <v>319.95</v>
      </c>
      <c r="Z1991">
        <f t="shared" si="600"/>
        <v>261</v>
      </c>
      <c r="AA1991">
        <f t="shared" si="601"/>
        <v>280.95</v>
      </c>
      <c r="AB1991">
        <f>IF(Z1991/X1991&lt;'model parameter'!$B$2,'model parameter'!$B$2,IF(Y1991/X1991&gt;'model parameter'!$B$1,'model parameter'!$B$1,AA1991/X1991))</f>
        <v>1.1100000000000001</v>
      </c>
      <c r="AC1991">
        <f t="shared" si="611"/>
        <v>1150025.6371077218</v>
      </c>
      <c r="AD1991">
        <f t="shared" si="609"/>
        <v>31.333909213977147</v>
      </c>
      <c r="AF1991">
        <f t="shared" si="608"/>
        <v>0.94206821873308066</v>
      </c>
      <c r="AG1991">
        <f t="shared" si="602"/>
        <v>1.1548456957227937</v>
      </c>
      <c r="AH1991" s="14">
        <f t="shared" si="603"/>
        <v>20839.852197458174</v>
      </c>
      <c r="AI1991">
        <f t="shared" si="604"/>
        <v>23000.422878292084</v>
      </c>
      <c r="AJ1991" s="14">
        <f t="shared" si="605"/>
        <v>2160.5706808339091</v>
      </c>
      <c r="AK1991" s="14">
        <f t="shared" si="610"/>
        <v>301249.73291645298</v>
      </c>
      <c r="AL1991">
        <f t="shared" si="606"/>
        <v>1.1036749522195475</v>
      </c>
      <c r="AM1991">
        <f t="shared" si="612"/>
        <v>0.38941486033453854</v>
      </c>
      <c r="AN1991" s="15">
        <f t="shared" si="607"/>
        <v>0</v>
      </c>
    </row>
    <row r="1992" spans="1:40" x14ac:dyDescent="0.25">
      <c r="A1992" s="2">
        <v>42529</v>
      </c>
      <c r="B1992" s="2">
        <v>42551</v>
      </c>
      <c r="C1992" t="s">
        <v>15</v>
      </c>
      <c r="D1992">
        <v>8100</v>
      </c>
      <c r="E1992">
        <v>50</v>
      </c>
      <c r="F1992">
        <v>55.95</v>
      </c>
      <c r="G1992">
        <v>45.85</v>
      </c>
      <c r="H1992">
        <v>50.7</v>
      </c>
      <c r="I1992" t="s">
        <v>16</v>
      </c>
      <c r="J1992">
        <v>230</v>
      </c>
      <c r="K1992">
        <v>241</v>
      </c>
      <c r="L1992">
        <v>215.05</v>
      </c>
      <c r="M1992">
        <v>230.85</v>
      </c>
      <c r="N1992">
        <v>8273.0499999999993</v>
      </c>
      <c r="O1992">
        <v>268.05</v>
      </c>
      <c r="P1992">
        <f>VLOOKUP($A1992,Sheet2!$A:$E,2,0)</f>
        <v>8285.5</v>
      </c>
      <c r="Q1992">
        <f>VLOOKUP($A1992,Sheet2!$A:$E,3,0)</f>
        <v>8288.9</v>
      </c>
      <c r="R1992">
        <f>VLOOKUP($A1992,Sheet2!$A:$E,4,0)</f>
        <v>8252.0499999999993</v>
      </c>
      <c r="S1992">
        <f>VLOOKUP($A1992,Sheet2!$A:$E,5,0)</f>
        <v>8273.0499999999993</v>
      </c>
      <c r="T1992">
        <f t="shared" si="594"/>
        <v>52.100000000000364</v>
      </c>
      <c r="U1992">
        <f t="shared" si="595"/>
        <v>55.95</v>
      </c>
      <c r="V1992">
        <f t="shared" si="596"/>
        <v>215.05</v>
      </c>
      <c r="W1992">
        <f t="shared" si="597"/>
        <v>234.75</v>
      </c>
      <c r="X1992" s="5">
        <f t="shared" si="598"/>
        <v>280</v>
      </c>
      <c r="Y1992">
        <f t="shared" si="599"/>
        <v>293.10000000000036</v>
      </c>
      <c r="Z1992">
        <f t="shared" si="600"/>
        <v>271</v>
      </c>
      <c r="AA1992">
        <f t="shared" si="601"/>
        <v>281.55</v>
      </c>
      <c r="AB1992">
        <f>IF(Z1992/X1992&lt;'model parameter'!$B$2,'model parameter'!$B$2,IF(Y1992/X1992&gt;'model parameter'!$B$1,'model parameter'!$B$1,AA1992/X1992))</f>
        <v>1.0055357142857144</v>
      </c>
      <c r="AC1992">
        <f t="shared" si="611"/>
        <v>1156391.8504559968</v>
      </c>
      <c r="AD1992">
        <f t="shared" si="609"/>
        <v>31.339444928262861</v>
      </c>
      <c r="AF1992">
        <f t="shared" si="608"/>
        <v>0.96785714285714286</v>
      </c>
      <c r="AG1992">
        <f t="shared" si="602"/>
        <v>1.0467857142857155</v>
      </c>
      <c r="AH1992" s="14">
        <f t="shared" si="603"/>
        <v>21061.25021658</v>
      </c>
      <c r="AI1992">
        <f t="shared" si="604"/>
        <v>21053.678613006101</v>
      </c>
      <c r="AJ1992" s="14">
        <f t="shared" si="605"/>
        <v>-7.5716035738987557</v>
      </c>
      <c r="AK1992" s="14">
        <f t="shared" si="610"/>
        <v>301242.16131287906</v>
      </c>
      <c r="AL1992">
        <f t="shared" si="606"/>
        <v>0.99964049600588578</v>
      </c>
      <c r="AM1992">
        <f t="shared" si="612"/>
        <v>0.38927486413688084</v>
      </c>
      <c r="AN1992" s="15">
        <f t="shared" si="607"/>
        <v>0</v>
      </c>
    </row>
    <row r="1993" spans="1:40" x14ac:dyDescent="0.25">
      <c r="A1993" s="2">
        <v>42530</v>
      </c>
      <c r="B1993" s="2">
        <v>42551</v>
      </c>
      <c r="C1993" t="s">
        <v>15</v>
      </c>
      <c r="D1993">
        <v>8100</v>
      </c>
      <c r="E1993">
        <v>52.6</v>
      </c>
      <c r="F1993">
        <v>75</v>
      </c>
      <c r="G1993">
        <v>46.65</v>
      </c>
      <c r="H1993">
        <v>65.349999999999994</v>
      </c>
      <c r="I1993" t="s">
        <v>16</v>
      </c>
      <c r="J1993">
        <v>223.3</v>
      </c>
      <c r="K1993">
        <v>229.95</v>
      </c>
      <c r="L1993">
        <v>171.65</v>
      </c>
      <c r="M1993">
        <v>191.5</v>
      </c>
      <c r="N1993">
        <v>8203.6</v>
      </c>
      <c r="O1993">
        <v>268.05</v>
      </c>
      <c r="P1993">
        <f>VLOOKUP($A1993,Sheet2!$A:$E,2,0)</f>
        <v>8273.35</v>
      </c>
      <c r="Q1993">
        <f>VLOOKUP($A1993,Sheet2!$A:$E,3,0)</f>
        <v>8273.35</v>
      </c>
      <c r="R1993">
        <f>VLOOKUP($A1993,Sheet2!$A:$E,4,0)</f>
        <v>8184.6</v>
      </c>
      <c r="S1993">
        <f>VLOOKUP($A1993,Sheet2!$A:$E,5,0)</f>
        <v>8203.6</v>
      </c>
      <c r="T1993">
        <f t="shared" si="594"/>
        <v>56.600000000000364</v>
      </c>
      <c r="U1993">
        <f t="shared" si="595"/>
        <v>75</v>
      </c>
      <c r="V1993">
        <f t="shared" si="596"/>
        <v>171.65</v>
      </c>
      <c r="W1993">
        <f t="shared" si="597"/>
        <v>220</v>
      </c>
      <c r="X1993" s="5">
        <f t="shared" si="598"/>
        <v>275.90000000000003</v>
      </c>
      <c r="Y1993">
        <f t="shared" si="599"/>
        <v>286.55000000000035</v>
      </c>
      <c r="Z1993">
        <f t="shared" si="600"/>
        <v>246.65</v>
      </c>
      <c r="AA1993">
        <f t="shared" si="601"/>
        <v>256.85000000000002</v>
      </c>
      <c r="AB1993">
        <f>IF(Z1993/X1993&lt;'model parameter'!$B$2,'model parameter'!$B$2,IF(Y1993/X1993&gt;'model parameter'!$B$1,'model parameter'!$B$1,AA1993/X1993))</f>
        <v>0.93095324392895973</v>
      </c>
      <c r="AC1993">
        <f t="shared" si="611"/>
        <v>1076546.7444350228</v>
      </c>
      <c r="AD1993">
        <f t="shared" si="609"/>
        <v>31.270398172191822</v>
      </c>
      <c r="AF1993">
        <f t="shared" si="608"/>
        <v>0.89398332729249719</v>
      </c>
      <c r="AG1993">
        <f t="shared" si="602"/>
        <v>1.0386009423704252</v>
      </c>
      <c r="AH1993" s="14">
        <f t="shared" si="603"/>
        <v>20753.544495088652</v>
      </c>
      <c r="AI1993">
        <f t="shared" si="604"/>
        <v>19202.527206774699</v>
      </c>
      <c r="AJ1993" s="14">
        <f t="shared" si="605"/>
        <v>-1551.017288313953</v>
      </c>
      <c r="AK1993" s="14">
        <f t="shared" si="610"/>
        <v>299691.14402456512</v>
      </c>
      <c r="AL1993">
        <f t="shared" si="606"/>
        <v>0.92526494504680856</v>
      </c>
      <c r="AM1993">
        <f t="shared" si="612"/>
        <v>0.36018238577371492</v>
      </c>
      <c r="AN1993" s="15">
        <f t="shared" si="607"/>
        <v>0</v>
      </c>
    </row>
    <row r="1994" spans="1:40" x14ac:dyDescent="0.25">
      <c r="A1994" s="2">
        <v>42531</v>
      </c>
      <c r="B1994" s="2">
        <v>42551</v>
      </c>
      <c r="C1994" t="s">
        <v>15</v>
      </c>
      <c r="D1994">
        <v>8100</v>
      </c>
      <c r="E1994">
        <v>72</v>
      </c>
      <c r="F1994">
        <v>86.55</v>
      </c>
      <c r="G1994">
        <v>35.5</v>
      </c>
      <c r="H1994">
        <v>76.95</v>
      </c>
      <c r="I1994" t="s">
        <v>16</v>
      </c>
      <c r="J1994">
        <v>199.45</v>
      </c>
      <c r="K1994">
        <v>248.25</v>
      </c>
      <c r="L1994">
        <v>152</v>
      </c>
      <c r="M1994">
        <v>164.4</v>
      </c>
      <c r="N1994">
        <v>8170.05</v>
      </c>
      <c r="O1994">
        <v>268.05</v>
      </c>
      <c r="P1994">
        <f>VLOOKUP($A1994,Sheet2!$A:$E,2,0)</f>
        <v>8180.25</v>
      </c>
      <c r="Q1994">
        <f>VLOOKUP($A1994,Sheet2!$A:$E,3,0)</f>
        <v>8265.6</v>
      </c>
      <c r="R1994">
        <f>VLOOKUP($A1994,Sheet2!$A:$E,4,0)</f>
        <v>8162.85</v>
      </c>
      <c r="S1994">
        <f>VLOOKUP($A1994,Sheet2!$A:$E,5,0)</f>
        <v>8170.05</v>
      </c>
      <c r="T1994">
        <f t="shared" si="594"/>
        <v>82.649999999999636</v>
      </c>
      <c r="U1994">
        <f t="shared" si="595"/>
        <v>86.55</v>
      </c>
      <c r="V1994">
        <f t="shared" si="596"/>
        <v>152</v>
      </c>
      <c r="W1994">
        <f t="shared" si="597"/>
        <v>201.10000000000036</v>
      </c>
      <c r="X1994" s="5">
        <f t="shared" si="598"/>
        <v>271.45</v>
      </c>
      <c r="Y1994">
        <f t="shared" si="599"/>
        <v>330.89999999999964</v>
      </c>
      <c r="Z1994">
        <f t="shared" si="600"/>
        <v>236.60000000000036</v>
      </c>
      <c r="AA1994">
        <f t="shared" si="601"/>
        <v>241.35000000000002</v>
      </c>
      <c r="AB1994">
        <f>IF(Z1994/X1994&lt;'model parameter'!$B$2,'model parameter'!$B$2,IF(Y1994/X1994&gt;'model parameter'!$B$1,'model parameter'!$B$1,AA1994/X1994))</f>
        <v>1.1100000000000001</v>
      </c>
      <c r="AC1994">
        <f t="shared" si="611"/>
        <v>1194966.8863228755</v>
      </c>
      <c r="AD1994">
        <f t="shared" si="609"/>
        <v>31.380398172191821</v>
      </c>
      <c r="AF1994">
        <f t="shared" si="608"/>
        <v>0.87161539878430783</v>
      </c>
      <c r="AG1994">
        <f t="shared" si="602"/>
        <v>1.2190090256032406</v>
      </c>
      <c r="AH1994" s="14">
        <f t="shared" si="603"/>
        <v>20419.571212006576</v>
      </c>
      <c r="AI1994">
        <f t="shared" si="604"/>
        <v>22534.56226529069</v>
      </c>
      <c r="AJ1994" s="14">
        <f t="shared" si="605"/>
        <v>2114.9910532841131</v>
      </c>
      <c r="AK1994" s="14">
        <f t="shared" si="610"/>
        <v>301806.13507784921</v>
      </c>
      <c r="AL1994">
        <f t="shared" si="606"/>
        <v>1.1035766633552282</v>
      </c>
      <c r="AM1994">
        <f t="shared" si="612"/>
        <v>0.39748887549148193</v>
      </c>
      <c r="AN1994" s="15">
        <f t="shared" si="607"/>
        <v>1</v>
      </c>
    </row>
    <row r="1995" spans="1:40" x14ac:dyDescent="0.25">
      <c r="A1995" s="2">
        <v>42534</v>
      </c>
      <c r="B1995" s="2">
        <v>42551</v>
      </c>
      <c r="C1995" t="s">
        <v>15</v>
      </c>
      <c r="D1995">
        <v>8100</v>
      </c>
      <c r="E1995">
        <v>92.1</v>
      </c>
      <c r="F1995">
        <v>121.95</v>
      </c>
      <c r="G1995">
        <v>88.05</v>
      </c>
      <c r="H1995">
        <v>96.15</v>
      </c>
      <c r="I1995" t="s">
        <v>16</v>
      </c>
      <c r="J1995">
        <v>140</v>
      </c>
      <c r="K1995">
        <v>140</v>
      </c>
      <c r="L1995">
        <v>102</v>
      </c>
      <c r="M1995">
        <v>124.7</v>
      </c>
      <c r="N1995">
        <v>8110.6</v>
      </c>
      <c r="O1995">
        <v>268.05</v>
      </c>
      <c r="P1995">
        <f>VLOOKUP($A1995,Sheet2!$A:$E,2,0)</f>
        <v>8102.25</v>
      </c>
      <c r="Q1995">
        <f>VLOOKUP($A1995,Sheet2!$A:$E,3,0)</f>
        <v>8125.25</v>
      </c>
      <c r="R1995">
        <f>VLOOKUP($A1995,Sheet2!$A:$E,4,0)</f>
        <v>8063.9</v>
      </c>
      <c r="S1995">
        <f>VLOOKUP($A1995,Sheet2!$A:$E,5,0)</f>
        <v>8110.6</v>
      </c>
      <c r="T1995">
        <f t="shared" si="594"/>
        <v>114.75</v>
      </c>
      <c r="U1995">
        <f t="shared" si="595"/>
        <v>121.95</v>
      </c>
      <c r="V1995">
        <f t="shared" si="596"/>
        <v>102</v>
      </c>
      <c r="W1995">
        <f t="shared" si="597"/>
        <v>113.29999999999927</v>
      </c>
      <c r="X1995" s="5">
        <f t="shared" si="598"/>
        <v>232.1</v>
      </c>
      <c r="Y1995">
        <f t="shared" si="599"/>
        <v>254.75</v>
      </c>
      <c r="Z1995">
        <f t="shared" si="600"/>
        <v>201.34999999999928</v>
      </c>
      <c r="AA1995">
        <f t="shared" si="601"/>
        <v>220.85000000000002</v>
      </c>
      <c r="AB1995">
        <f>IF(Z1995/X1995&lt;'model parameter'!$B$2,'model parameter'!$B$2,IF(Y1995/X1995&gt;'model parameter'!$B$1,'model parameter'!$B$1,AA1995/X1995))</f>
        <v>0.95152951314088763</v>
      </c>
      <c r="AC1995">
        <f t="shared" si="611"/>
        <v>1137046.2595622882</v>
      </c>
      <c r="AD1995">
        <f t="shared" si="609"/>
        <v>31.331927685332708</v>
      </c>
      <c r="AF1995">
        <f t="shared" si="608"/>
        <v>0.86751400258508959</v>
      </c>
      <c r="AG1995">
        <f t="shared" si="602"/>
        <v>1.0975872468763463</v>
      </c>
      <c r="AH1995" s="14">
        <f t="shared" si="603"/>
        <v>17466.346787449351</v>
      </c>
      <c r="AI1995">
        <f t="shared" si="604"/>
        <v>16504.492768542699</v>
      </c>
      <c r="AJ1995" s="14">
        <f t="shared" si="605"/>
        <v>-961.85401890665162</v>
      </c>
      <c r="AK1995" s="14">
        <f t="shared" si="610"/>
        <v>300844.28105894255</v>
      </c>
      <c r="AL1995">
        <f t="shared" si="606"/>
        <v>0.94493101330165941</v>
      </c>
      <c r="AM1995">
        <f t="shared" si="612"/>
        <v>0.37559956589430316</v>
      </c>
      <c r="AN1995" s="15">
        <f t="shared" si="607"/>
        <v>0</v>
      </c>
    </row>
    <row r="1996" spans="1:40" x14ac:dyDescent="0.25">
      <c r="A1996" s="2">
        <v>42535</v>
      </c>
      <c r="B1996" s="2">
        <v>42551</v>
      </c>
      <c r="C1996" t="s">
        <v>15</v>
      </c>
      <c r="D1996">
        <v>8100</v>
      </c>
      <c r="E1996">
        <v>97.95</v>
      </c>
      <c r="F1996">
        <v>123.8</v>
      </c>
      <c r="G1996">
        <v>89.9</v>
      </c>
      <c r="H1996">
        <v>100.75</v>
      </c>
      <c r="I1996" t="s">
        <v>16</v>
      </c>
      <c r="J1996">
        <v>120.15</v>
      </c>
      <c r="K1996">
        <v>129.19999999999999</v>
      </c>
      <c r="L1996">
        <v>99.6</v>
      </c>
      <c r="M1996">
        <v>120.55</v>
      </c>
      <c r="N1996">
        <v>8108.85</v>
      </c>
      <c r="O1996">
        <v>268.05</v>
      </c>
      <c r="P1996">
        <f>VLOOKUP($A1996,Sheet2!$A:$E,2,0)</f>
        <v>8134.4</v>
      </c>
      <c r="Q1996">
        <f>VLOOKUP($A1996,Sheet2!$A:$E,3,0)</f>
        <v>8134.95</v>
      </c>
      <c r="R1996">
        <f>VLOOKUP($A1996,Sheet2!$A:$E,4,0)</f>
        <v>8069.5</v>
      </c>
      <c r="S1996">
        <f>VLOOKUP($A1996,Sheet2!$A:$E,5,0)</f>
        <v>8108.85</v>
      </c>
      <c r="T1996">
        <f t="shared" si="594"/>
        <v>94.250000000000909</v>
      </c>
      <c r="U1996">
        <f t="shared" si="595"/>
        <v>123.8</v>
      </c>
      <c r="V1996">
        <f t="shared" si="596"/>
        <v>99.6</v>
      </c>
      <c r="W1996">
        <f t="shared" si="597"/>
        <v>124.85000000000036</v>
      </c>
      <c r="X1996" s="5">
        <f t="shared" si="598"/>
        <v>218.10000000000002</v>
      </c>
      <c r="Y1996">
        <f t="shared" si="599"/>
        <v>223.4500000000009</v>
      </c>
      <c r="Z1996">
        <f t="shared" si="600"/>
        <v>214.75000000000037</v>
      </c>
      <c r="AA1996">
        <f t="shared" si="601"/>
        <v>221.3</v>
      </c>
      <c r="AB1996">
        <f>IF(Z1996/X1996&lt;'model parameter'!$B$2,'model parameter'!$B$2,IF(Y1996/X1996&gt;'model parameter'!$B$1,'model parameter'!$B$1,AA1996/X1996))</f>
        <v>1.0146721687299403</v>
      </c>
      <c r="AC1996">
        <f t="shared" si="611"/>
        <v>1153729.1941363334</v>
      </c>
      <c r="AD1996">
        <f t="shared" si="609"/>
        <v>31.346599854062649</v>
      </c>
      <c r="AF1996">
        <f t="shared" si="608"/>
        <v>0.98464007336084525</v>
      </c>
      <c r="AG1996">
        <f t="shared" si="602"/>
        <v>1.0245300320953732</v>
      </c>
      <c r="AH1996" s="14">
        <f t="shared" si="603"/>
        <v>16415.64432382035</v>
      </c>
      <c r="AI1996">
        <f t="shared" si="604"/>
        <v>16538.218199020601</v>
      </c>
      <c r="AJ1996" s="14">
        <f t="shared" si="605"/>
        <v>122.57387520025077</v>
      </c>
      <c r="AK1996" s="14">
        <f t="shared" si="610"/>
        <v>300966.85493414279</v>
      </c>
      <c r="AL1996">
        <f t="shared" si="606"/>
        <v>1.0074668939447224</v>
      </c>
      <c r="AM1996">
        <f t="shared" si="612"/>
        <v>0.37840412801851969</v>
      </c>
      <c r="AN1996" s="15">
        <f t="shared" si="607"/>
        <v>0</v>
      </c>
    </row>
    <row r="1997" spans="1:40" x14ac:dyDescent="0.25">
      <c r="A1997" s="2">
        <v>42536</v>
      </c>
      <c r="B1997" s="2">
        <v>42551</v>
      </c>
      <c r="C1997" t="s">
        <v>15</v>
      </c>
      <c r="D1997">
        <v>8100</v>
      </c>
      <c r="E1997">
        <v>94.7</v>
      </c>
      <c r="F1997">
        <v>98.5</v>
      </c>
      <c r="G1997">
        <v>60</v>
      </c>
      <c r="H1997">
        <v>63.2</v>
      </c>
      <c r="I1997" t="s">
        <v>16</v>
      </c>
      <c r="J1997">
        <v>129</v>
      </c>
      <c r="K1997">
        <v>189.4</v>
      </c>
      <c r="L1997">
        <v>126</v>
      </c>
      <c r="M1997">
        <v>181</v>
      </c>
      <c r="N1997">
        <v>8206.6</v>
      </c>
      <c r="O1997">
        <v>268.05</v>
      </c>
      <c r="P1997">
        <f>VLOOKUP($A1997,Sheet2!$A:$E,2,0)</f>
        <v>8139.4</v>
      </c>
      <c r="Q1997">
        <f>VLOOKUP($A1997,Sheet2!$A:$E,3,0)</f>
        <v>8213.2000000000007</v>
      </c>
      <c r="R1997">
        <f>VLOOKUP($A1997,Sheet2!$A:$E,4,0)</f>
        <v>8123.15</v>
      </c>
      <c r="S1997">
        <f>VLOOKUP($A1997,Sheet2!$A:$E,5,0)</f>
        <v>8206.6</v>
      </c>
      <c r="T1997">
        <f t="shared" si="594"/>
        <v>76.199999999998909</v>
      </c>
      <c r="U1997">
        <f t="shared" si="595"/>
        <v>98.5</v>
      </c>
      <c r="V1997">
        <f t="shared" si="596"/>
        <v>126</v>
      </c>
      <c r="W1997">
        <f t="shared" si="597"/>
        <v>173.20000000000073</v>
      </c>
      <c r="X1997" s="5">
        <f t="shared" si="598"/>
        <v>223.7</v>
      </c>
      <c r="Y1997">
        <f t="shared" si="599"/>
        <v>265.59999999999889</v>
      </c>
      <c r="Z1997">
        <f t="shared" si="600"/>
        <v>223.7</v>
      </c>
      <c r="AA1997">
        <f t="shared" si="601"/>
        <v>244.2</v>
      </c>
      <c r="AB1997">
        <f>IF(Z1997/X1997&lt;'model parameter'!$B$2,'model parameter'!$B$2,IF(Y1997/X1997&gt;'model parameter'!$B$1,'model parameter'!$B$1,AA1997/X1997))</f>
        <v>1.1100000000000001</v>
      </c>
      <c r="AC1997">
        <f t="shared" si="611"/>
        <v>1280639.4054913302</v>
      </c>
      <c r="AD1997">
        <f t="shared" si="609"/>
        <v>31.456599854062649</v>
      </c>
      <c r="AF1997">
        <f t="shared" si="608"/>
        <v>1</v>
      </c>
      <c r="AG1997">
        <f t="shared" si="602"/>
        <v>1.1873044255699547</v>
      </c>
      <c r="AH1997" s="14">
        <f t="shared" si="603"/>
        <v>16835.925309271952</v>
      </c>
      <c r="AI1997">
        <f t="shared" si="604"/>
        <v>18562.268645502034</v>
      </c>
      <c r="AJ1997" s="14">
        <f t="shared" si="605"/>
        <v>1726.3433362300821</v>
      </c>
      <c r="AK1997" s="14">
        <f t="shared" si="610"/>
        <v>302693.19827037287</v>
      </c>
      <c r="AL1997">
        <f t="shared" si="606"/>
        <v>1.102539260807919</v>
      </c>
      <c r="AM1997">
        <f t="shared" si="612"/>
        <v>0.41720540759220387</v>
      </c>
      <c r="AN1997" s="15">
        <f t="shared" si="607"/>
        <v>0</v>
      </c>
    </row>
    <row r="1998" spans="1:40" x14ac:dyDescent="0.25">
      <c r="A1998" s="2">
        <v>42537</v>
      </c>
      <c r="B1998" s="2">
        <v>42551</v>
      </c>
      <c r="C1998" t="s">
        <v>15</v>
      </c>
      <c r="D1998">
        <v>8100</v>
      </c>
      <c r="E1998">
        <v>75</v>
      </c>
      <c r="F1998">
        <v>123</v>
      </c>
      <c r="G1998">
        <v>70</v>
      </c>
      <c r="H1998">
        <v>84.05</v>
      </c>
      <c r="I1998" t="s">
        <v>16</v>
      </c>
      <c r="J1998">
        <v>160.05000000000001</v>
      </c>
      <c r="K1998">
        <v>160.1</v>
      </c>
      <c r="L1998">
        <v>105.5</v>
      </c>
      <c r="M1998">
        <v>141.05000000000001</v>
      </c>
      <c r="N1998">
        <v>8140.75</v>
      </c>
      <c r="O1998">
        <v>268.05</v>
      </c>
      <c r="P1998">
        <f>VLOOKUP($A1998,Sheet2!$A:$E,2,0)</f>
        <v>8180.65</v>
      </c>
      <c r="Q1998">
        <f>VLOOKUP($A1998,Sheet2!$A:$E,3,0)</f>
        <v>8180.65</v>
      </c>
      <c r="R1998">
        <f>VLOOKUP($A1998,Sheet2!$A:$E,4,0)</f>
        <v>8074.45</v>
      </c>
      <c r="S1998">
        <f>VLOOKUP($A1998,Sheet2!$A:$E,5,0)</f>
        <v>8140.75</v>
      </c>
      <c r="T1998">
        <f t="shared" si="594"/>
        <v>79.450000000000728</v>
      </c>
      <c r="U1998">
        <f t="shared" si="595"/>
        <v>123</v>
      </c>
      <c r="V1998">
        <f t="shared" si="596"/>
        <v>105.5</v>
      </c>
      <c r="W1998">
        <f t="shared" si="597"/>
        <v>150.64999999999964</v>
      </c>
      <c r="X1998" s="5">
        <f t="shared" si="598"/>
        <v>235.05</v>
      </c>
      <c r="Y1998">
        <f t="shared" si="599"/>
        <v>239.55000000000072</v>
      </c>
      <c r="Z1998">
        <f t="shared" si="600"/>
        <v>220.64999999999964</v>
      </c>
      <c r="AA1998">
        <f t="shared" si="601"/>
        <v>225.10000000000002</v>
      </c>
      <c r="AB1998">
        <f>IF(Z1998/X1998&lt;'model parameter'!$B$2,'model parameter'!$B$2,IF(Y1998/X1998&gt;'model parameter'!$B$1,'model parameter'!$B$1,AA1998/X1998))</f>
        <v>0.95766858115294629</v>
      </c>
      <c r="AC1998">
        <f t="shared" si="611"/>
        <v>1226428.1224254349</v>
      </c>
      <c r="AD1998">
        <f t="shared" si="609"/>
        <v>31.414268435215597</v>
      </c>
      <c r="AF1998">
        <f t="shared" si="608"/>
        <v>0.93873643905551851</v>
      </c>
      <c r="AG1998">
        <f t="shared" si="602"/>
        <v>1.0191448627951529</v>
      </c>
      <c r="AH1998" s="14">
        <f t="shared" si="603"/>
        <v>17687.744806571172</v>
      </c>
      <c r="AI1998">
        <f t="shared" si="604"/>
        <v>16823.010723056199</v>
      </c>
      <c r="AJ1998" s="14">
        <f t="shared" si="605"/>
        <v>-864.73408351497346</v>
      </c>
      <c r="AK1998" s="14">
        <f t="shared" si="610"/>
        <v>301828.46418685792</v>
      </c>
      <c r="AL1998">
        <f t="shared" si="606"/>
        <v>0.95111111716210894</v>
      </c>
      <c r="AM1998">
        <f t="shared" si="612"/>
        <v>0.39680870130109402</v>
      </c>
      <c r="AN1998" s="15">
        <f t="shared" si="607"/>
        <v>0</v>
      </c>
    </row>
    <row r="1999" spans="1:40" x14ac:dyDescent="0.25">
      <c r="A1999" s="2">
        <v>42538</v>
      </c>
      <c r="B1999" s="2">
        <v>42551</v>
      </c>
      <c r="C1999" t="s">
        <v>15</v>
      </c>
      <c r="D1999">
        <v>8100</v>
      </c>
      <c r="E1999">
        <v>75</v>
      </c>
      <c r="F1999">
        <v>86.75</v>
      </c>
      <c r="G1999">
        <v>60.1</v>
      </c>
      <c r="H1999">
        <v>75.349999999999994</v>
      </c>
      <c r="I1999" t="s">
        <v>16</v>
      </c>
      <c r="J1999">
        <v>163.15</v>
      </c>
      <c r="K1999">
        <v>175</v>
      </c>
      <c r="L1999">
        <v>127.3</v>
      </c>
      <c r="M1999">
        <v>146.85</v>
      </c>
      <c r="N1999">
        <v>8170.2</v>
      </c>
      <c r="O1999">
        <v>268.05</v>
      </c>
      <c r="P1999">
        <f>VLOOKUP($A1999,Sheet2!$A:$E,2,0)</f>
        <v>8176.65</v>
      </c>
      <c r="Q1999">
        <f>VLOOKUP($A1999,Sheet2!$A:$E,3,0)</f>
        <v>8195.25</v>
      </c>
      <c r="R1999">
        <f>VLOOKUP($A1999,Sheet2!$A:$E,4,0)</f>
        <v>8135.8</v>
      </c>
      <c r="S1999">
        <f>VLOOKUP($A1999,Sheet2!$A:$E,5,0)</f>
        <v>8170.2</v>
      </c>
      <c r="T1999">
        <f t="shared" si="594"/>
        <v>79.75</v>
      </c>
      <c r="U1999">
        <f t="shared" si="595"/>
        <v>86.75</v>
      </c>
      <c r="V1999">
        <f t="shared" si="596"/>
        <v>127.3</v>
      </c>
      <c r="W1999">
        <f t="shared" si="597"/>
        <v>155.35000000000036</v>
      </c>
      <c r="X1999" s="5">
        <f t="shared" si="598"/>
        <v>238.15</v>
      </c>
      <c r="Y1999">
        <f t="shared" si="599"/>
        <v>254.75</v>
      </c>
      <c r="Z1999">
        <f t="shared" si="600"/>
        <v>214.05</v>
      </c>
      <c r="AA1999">
        <f t="shared" si="601"/>
        <v>222.2</v>
      </c>
      <c r="AB1999">
        <f>IF(Z1999/X1999&lt;'model parameter'!$B$2,'model parameter'!$B$2,IF(Y1999/X1999&gt;'model parameter'!$B$1,'model parameter'!$B$1,AA1999/X1999))</f>
        <v>0.93302540415704383</v>
      </c>
      <c r="AC1999">
        <f t="shared" si="611"/>
        <v>1144288.5945955559</v>
      </c>
      <c r="AD1999">
        <f t="shared" si="609"/>
        <v>31.347293839372639</v>
      </c>
      <c r="AF1999">
        <f t="shared" si="608"/>
        <v>0.89880327524669323</v>
      </c>
      <c r="AG1999">
        <f t="shared" si="602"/>
        <v>1.0697039680873399</v>
      </c>
      <c r="AH1999" s="14">
        <f t="shared" si="603"/>
        <v>17920.400352089026</v>
      </c>
      <c r="AI1999">
        <f t="shared" si="604"/>
        <v>16605.669059976401</v>
      </c>
      <c r="AJ1999" s="14">
        <f t="shared" si="605"/>
        <v>-1314.7312921126249</v>
      </c>
      <c r="AK1999" s="14">
        <f t="shared" si="610"/>
        <v>300513.73289474531</v>
      </c>
      <c r="AL1999">
        <f t="shared" si="606"/>
        <v>0.9266349374856816</v>
      </c>
      <c r="AM1999">
        <f t="shared" si="612"/>
        <v>0.36769680612391376</v>
      </c>
      <c r="AN1999" s="15">
        <f t="shared" si="607"/>
        <v>0</v>
      </c>
    </row>
    <row r="2000" spans="1:40" x14ac:dyDescent="0.25">
      <c r="A2000" s="2">
        <v>42541</v>
      </c>
      <c r="B2000" s="2">
        <v>42551</v>
      </c>
      <c r="C2000" t="s">
        <v>15</v>
      </c>
      <c r="D2000">
        <v>8100</v>
      </c>
      <c r="E2000">
        <v>95.35</v>
      </c>
      <c r="F2000">
        <v>104.9</v>
      </c>
      <c r="G2000">
        <v>45</v>
      </c>
      <c r="H2000">
        <v>47.55</v>
      </c>
      <c r="I2000" t="s">
        <v>16</v>
      </c>
      <c r="J2000">
        <v>115.05</v>
      </c>
      <c r="K2000">
        <v>203.95</v>
      </c>
      <c r="L2000">
        <v>101.7</v>
      </c>
      <c r="M2000">
        <v>196</v>
      </c>
      <c r="N2000">
        <v>8238.5</v>
      </c>
      <c r="O2000">
        <v>268.05</v>
      </c>
      <c r="P2000">
        <f>VLOOKUP($A2000,Sheet2!$A:$E,2,0)</f>
        <v>8115.75</v>
      </c>
      <c r="Q2000">
        <f>VLOOKUP($A2000,Sheet2!$A:$E,3,0)</f>
        <v>8244.15</v>
      </c>
      <c r="R2000">
        <f>VLOOKUP($A2000,Sheet2!$A:$E,4,0)</f>
        <v>8107.35</v>
      </c>
      <c r="S2000">
        <f>VLOOKUP($A2000,Sheet2!$A:$E,5,0)</f>
        <v>8238.5</v>
      </c>
      <c r="T2000">
        <f t="shared" si="594"/>
        <v>59.800000000001091</v>
      </c>
      <c r="U2000">
        <f t="shared" si="595"/>
        <v>94.350000000000364</v>
      </c>
      <c r="V2000">
        <f t="shared" si="596"/>
        <v>112.25</v>
      </c>
      <c r="W2000">
        <f t="shared" si="597"/>
        <v>189.14999999999964</v>
      </c>
      <c r="X2000" s="5">
        <f t="shared" si="598"/>
        <v>210.39999999999998</v>
      </c>
      <c r="Y2000">
        <f t="shared" si="599"/>
        <v>263.75000000000108</v>
      </c>
      <c r="Z2000">
        <f t="shared" si="600"/>
        <v>196.05000000000035</v>
      </c>
      <c r="AA2000">
        <f t="shared" si="601"/>
        <v>243.55</v>
      </c>
      <c r="AB2000">
        <f>IF(Z2000/X2000&lt;'model parameter'!$B$2,'model parameter'!$B$2,IF(Y2000/X2000&gt;'model parameter'!$B$1,'model parameter'!$B$1,AA2000/X2000))</f>
        <v>1.1100000000000001</v>
      </c>
      <c r="AC2000">
        <f t="shared" si="611"/>
        <v>1270160.3400010671</v>
      </c>
      <c r="AD2000">
        <f t="shared" si="609"/>
        <v>31.457293839372639</v>
      </c>
      <c r="AF2000">
        <f t="shared" si="608"/>
        <v>0.93179657794676984</v>
      </c>
      <c r="AG2000">
        <f t="shared" si="602"/>
        <v>1.2535646387832753</v>
      </c>
      <c r="AH2000" s="14">
        <f t="shared" si="603"/>
        <v>15837.757968824397</v>
      </c>
      <c r="AI2000">
        <f t="shared" si="604"/>
        <v>17455.849689623727</v>
      </c>
      <c r="AJ2000" s="14">
        <f t="shared" si="605"/>
        <v>1618.0917207993298</v>
      </c>
      <c r="AK2000" s="14">
        <f t="shared" si="610"/>
        <v>302131.82461554464</v>
      </c>
      <c r="AL2000">
        <f t="shared" si="606"/>
        <v>1.1021667160203128</v>
      </c>
      <c r="AM2000">
        <f t="shared" si="612"/>
        <v>0.40526318129675165</v>
      </c>
      <c r="AN2000" s="15">
        <f t="shared" si="607"/>
        <v>0</v>
      </c>
    </row>
    <row r="2001" spans="1:40" x14ac:dyDescent="0.25">
      <c r="A2001" s="2">
        <v>42542</v>
      </c>
      <c r="B2001" s="2">
        <v>42551</v>
      </c>
      <c r="C2001" t="s">
        <v>15</v>
      </c>
      <c r="D2001">
        <v>8100</v>
      </c>
      <c r="E2001">
        <v>45.8</v>
      </c>
      <c r="F2001">
        <v>60.1</v>
      </c>
      <c r="G2001">
        <v>45.8</v>
      </c>
      <c r="H2001">
        <v>53</v>
      </c>
      <c r="I2001" t="s">
        <v>16</v>
      </c>
      <c r="J2001">
        <v>192.85</v>
      </c>
      <c r="K2001">
        <v>194.85</v>
      </c>
      <c r="L2001">
        <v>164.1</v>
      </c>
      <c r="M2001">
        <v>175.55</v>
      </c>
      <c r="N2001">
        <v>8219.9</v>
      </c>
      <c r="O2001">
        <v>268.05</v>
      </c>
      <c r="P2001">
        <f>VLOOKUP($A2001,Sheet2!$A:$E,2,0)</f>
        <v>8255.4</v>
      </c>
      <c r="Q2001">
        <f>VLOOKUP($A2001,Sheet2!$A:$E,3,0)</f>
        <v>8257.25</v>
      </c>
      <c r="R2001">
        <f>VLOOKUP($A2001,Sheet2!$A:$E,4,0)</f>
        <v>8202.15</v>
      </c>
      <c r="S2001">
        <f>VLOOKUP($A2001,Sheet2!$A:$E,5,0)</f>
        <v>8219.9</v>
      </c>
      <c r="T2001">
        <f t="shared" si="594"/>
        <v>45.8</v>
      </c>
      <c r="U2001">
        <f t="shared" si="595"/>
        <v>60.1</v>
      </c>
      <c r="V2001">
        <f t="shared" si="596"/>
        <v>164.1</v>
      </c>
      <c r="W2001">
        <f t="shared" si="597"/>
        <v>194.85</v>
      </c>
      <c r="X2001" s="5">
        <f t="shared" si="598"/>
        <v>238.64999999999998</v>
      </c>
      <c r="Y2001">
        <f t="shared" si="599"/>
        <v>240.64999999999998</v>
      </c>
      <c r="Z2001">
        <f t="shared" si="600"/>
        <v>224.2</v>
      </c>
      <c r="AA2001">
        <f t="shared" si="601"/>
        <v>228.55</v>
      </c>
      <c r="AB2001">
        <f>IF(Z2001/X2001&lt;'model parameter'!$B$2,'model parameter'!$B$2,IF(Y2001/X2001&gt;'model parameter'!$B$1,'model parameter'!$B$1,AA2001/X2001))</f>
        <v>0.95767860884139966</v>
      </c>
      <c r="AC2001">
        <f t="shared" si="611"/>
        <v>1216405.3874177411</v>
      </c>
      <c r="AD2001">
        <f t="shared" si="609"/>
        <v>31.414972448214037</v>
      </c>
      <c r="AF2001">
        <f t="shared" si="608"/>
        <v>0.9394510789859627</v>
      </c>
      <c r="AG2001">
        <f t="shared" si="602"/>
        <v>1.0083804734967525</v>
      </c>
      <c r="AH2001" s="14">
        <f t="shared" si="603"/>
        <v>17957.925440075775</v>
      </c>
      <c r="AI2001">
        <f t="shared" si="604"/>
        <v>17081.572356720098</v>
      </c>
      <c r="AJ2001" s="14">
        <f t="shared" si="605"/>
        <v>-876.35308335567606</v>
      </c>
      <c r="AK2001" s="14">
        <f t="shared" si="610"/>
        <v>301255.47153218894</v>
      </c>
      <c r="AL2001">
        <f t="shared" si="606"/>
        <v>0.95119964796156442</v>
      </c>
      <c r="AM2001">
        <f t="shared" si="612"/>
        <v>0.38548619538125384</v>
      </c>
      <c r="AN2001" s="15">
        <f t="shared" si="607"/>
        <v>0</v>
      </c>
    </row>
    <row r="2002" spans="1:40" x14ac:dyDescent="0.25">
      <c r="A2002" s="2">
        <v>42543</v>
      </c>
      <c r="B2002" s="2">
        <v>42551</v>
      </c>
      <c r="C2002" t="s">
        <v>15</v>
      </c>
      <c r="D2002">
        <v>8100</v>
      </c>
      <c r="E2002">
        <v>51</v>
      </c>
      <c r="F2002">
        <v>80</v>
      </c>
      <c r="G2002">
        <v>46.7</v>
      </c>
      <c r="H2002">
        <v>63.15</v>
      </c>
      <c r="I2002" t="s">
        <v>16</v>
      </c>
      <c r="J2002">
        <v>170.9</v>
      </c>
      <c r="K2002">
        <v>198</v>
      </c>
      <c r="L2002">
        <v>133.80000000000001</v>
      </c>
      <c r="M2002">
        <v>165.55</v>
      </c>
      <c r="N2002">
        <v>8203.7000000000007</v>
      </c>
      <c r="O2002">
        <v>268.05</v>
      </c>
      <c r="P2002">
        <f>VLOOKUP($A2002,Sheet2!$A:$E,2,0)</f>
        <v>8213.65</v>
      </c>
      <c r="Q2002">
        <f>VLOOKUP($A2002,Sheet2!$A:$E,3,0)</f>
        <v>8238.35</v>
      </c>
      <c r="R2002">
        <f>VLOOKUP($A2002,Sheet2!$A:$E,4,0)</f>
        <v>8153.25</v>
      </c>
      <c r="S2002">
        <f>VLOOKUP($A2002,Sheet2!$A:$E,5,0)</f>
        <v>8203.7000000000007</v>
      </c>
      <c r="T2002">
        <f t="shared" si="594"/>
        <v>59.649999999999636</v>
      </c>
      <c r="U2002">
        <f t="shared" si="595"/>
        <v>80</v>
      </c>
      <c r="V2002">
        <f t="shared" si="596"/>
        <v>133.80000000000001</v>
      </c>
      <c r="W2002">
        <f t="shared" si="597"/>
        <v>185.05000000000109</v>
      </c>
      <c r="X2002" s="5">
        <f t="shared" si="598"/>
        <v>221.9</v>
      </c>
      <c r="Y2002">
        <f t="shared" si="599"/>
        <v>257.64999999999964</v>
      </c>
      <c r="Z2002">
        <f t="shared" si="600"/>
        <v>213.8</v>
      </c>
      <c r="AA2002">
        <f t="shared" si="601"/>
        <v>228.70000000000002</v>
      </c>
      <c r="AB2002">
        <f>IF(Z2002/X2002&lt;'model parameter'!$B$2,'model parameter'!$B$2,IF(Y2002/X2002&gt;'model parameter'!$B$1,'model parameter'!$B$1,AA2002/X2002))</f>
        <v>1.1100000000000001</v>
      </c>
      <c r="AC2002">
        <f t="shared" si="611"/>
        <v>1350209.9800336927</v>
      </c>
      <c r="AD2002">
        <f t="shared" si="609"/>
        <v>31.524972448214037</v>
      </c>
      <c r="AF2002">
        <f t="shared" si="608"/>
        <v>0.96349707075259128</v>
      </c>
      <c r="AG2002">
        <f t="shared" si="602"/>
        <v>1.1611086074808457</v>
      </c>
      <c r="AH2002" s="14">
        <f t="shared" si="603"/>
        <v>16700.834992519649</v>
      </c>
      <c r="AI2002">
        <f t="shared" si="604"/>
        <v>18412.527734180159</v>
      </c>
      <c r="AJ2002" s="14">
        <f t="shared" si="605"/>
        <v>1711.6927416605104</v>
      </c>
      <c r="AK2002" s="14">
        <f t="shared" si="610"/>
        <v>302967.16427384946</v>
      </c>
      <c r="AL2002">
        <f t="shared" si="606"/>
        <v>1.1024914468304838</v>
      </c>
      <c r="AM2002">
        <f t="shared" si="612"/>
        <v>0.42499523327905714</v>
      </c>
      <c r="AN2002" s="15">
        <f t="shared" si="607"/>
        <v>0</v>
      </c>
    </row>
    <row r="2003" spans="1:40" x14ac:dyDescent="0.25">
      <c r="A2003" s="2">
        <v>42544</v>
      </c>
      <c r="B2003" s="2">
        <v>42551</v>
      </c>
      <c r="C2003" t="s">
        <v>15</v>
      </c>
      <c r="D2003">
        <v>8100</v>
      </c>
      <c r="E2003">
        <v>60</v>
      </c>
      <c r="F2003">
        <v>72.7</v>
      </c>
      <c r="G2003">
        <v>37.9</v>
      </c>
      <c r="H2003">
        <v>43.55</v>
      </c>
      <c r="I2003" t="s">
        <v>16</v>
      </c>
      <c r="J2003">
        <v>164.95</v>
      </c>
      <c r="K2003">
        <v>239.8</v>
      </c>
      <c r="L2003">
        <v>162.80000000000001</v>
      </c>
      <c r="M2003">
        <v>222.55</v>
      </c>
      <c r="N2003">
        <v>8270.4500000000007</v>
      </c>
      <c r="O2003">
        <v>268.05</v>
      </c>
      <c r="P2003">
        <f>VLOOKUP($A2003,Sheet2!$A:$E,2,0)</f>
        <v>8201.15</v>
      </c>
      <c r="Q2003">
        <f>VLOOKUP($A2003,Sheet2!$A:$E,3,0)</f>
        <v>8285.6</v>
      </c>
      <c r="R2003">
        <f>VLOOKUP($A2003,Sheet2!$A:$E,4,0)</f>
        <v>8188.3</v>
      </c>
      <c r="S2003">
        <f>VLOOKUP($A2003,Sheet2!$A:$E,5,0)</f>
        <v>8270.4500000000007</v>
      </c>
      <c r="T2003">
        <f t="shared" si="594"/>
        <v>54.199999999998909</v>
      </c>
      <c r="U2003">
        <f t="shared" si="595"/>
        <v>72.7</v>
      </c>
      <c r="V2003">
        <f t="shared" si="596"/>
        <v>162.80000000000001</v>
      </c>
      <c r="W2003">
        <f t="shared" si="597"/>
        <v>223.5</v>
      </c>
      <c r="X2003" s="5">
        <f t="shared" si="598"/>
        <v>224.95</v>
      </c>
      <c r="Y2003">
        <f t="shared" si="599"/>
        <v>293.99999999999892</v>
      </c>
      <c r="Z2003">
        <f t="shared" si="600"/>
        <v>224.95</v>
      </c>
      <c r="AA2003">
        <f t="shared" si="601"/>
        <v>266.10000000000002</v>
      </c>
      <c r="AB2003">
        <f>IF(Z2003/X2003&lt;'model parameter'!$B$2,'model parameter'!$B$2,IF(Y2003/X2003&gt;'model parameter'!$B$1,'model parameter'!$B$1,AA2003/X2003))</f>
        <v>1.1100000000000001</v>
      </c>
      <c r="AC2003">
        <f t="shared" si="611"/>
        <v>1498733.077837399</v>
      </c>
      <c r="AD2003">
        <f t="shared" si="609"/>
        <v>31.634972448214036</v>
      </c>
      <c r="AF2003">
        <f t="shared" si="608"/>
        <v>1</v>
      </c>
      <c r="AG2003">
        <f t="shared" si="602"/>
        <v>1.3069571015781238</v>
      </c>
      <c r="AH2003" s="14">
        <f t="shared" si="603"/>
        <v>16929.738029238822</v>
      </c>
      <c r="AI2003">
        <f t="shared" si="604"/>
        <v>18666.255389475562</v>
      </c>
      <c r="AJ2003" s="14">
        <f t="shared" si="605"/>
        <v>1736.5173602367395</v>
      </c>
      <c r="AK2003" s="14">
        <f t="shared" si="610"/>
        <v>304703.68163408618</v>
      </c>
      <c r="AL2003">
        <f t="shared" si="606"/>
        <v>1.1025720160133403</v>
      </c>
      <c r="AM2003">
        <f t="shared" si="612"/>
        <v>0.46858785115254992</v>
      </c>
      <c r="AN2003" s="15">
        <f t="shared" si="607"/>
        <v>0</v>
      </c>
    </row>
    <row r="2004" spans="1:40" x14ac:dyDescent="0.25">
      <c r="A2004" s="2">
        <v>42545</v>
      </c>
      <c r="B2004" s="2">
        <v>42551</v>
      </c>
      <c r="C2004" t="s">
        <v>15</v>
      </c>
      <c r="D2004">
        <v>8100</v>
      </c>
      <c r="E2004">
        <v>85.6</v>
      </c>
      <c r="F2004">
        <v>200</v>
      </c>
      <c r="G2004">
        <v>72.7</v>
      </c>
      <c r="H2004">
        <v>79.849999999999994</v>
      </c>
      <c r="I2004" t="s">
        <v>16</v>
      </c>
      <c r="J2004">
        <v>91.1</v>
      </c>
      <c r="K2004">
        <v>100.05</v>
      </c>
      <c r="L2004">
        <v>30</v>
      </c>
      <c r="M2004">
        <v>67</v>
      </c>
      <c r="N2004">
        <v>8088.6</v>
      </c>
      <c r="O2004">
        <v>268.05</v>
      </c>
      <c r="P2004">
        <f>VLOOKUP($A2004,Sheet2!$A:$E,2,0)</f>
        <v>8029.1</v>
      </c>
      <c r="Q2004">
        <f>VLOOKUP($A2004,Sheet2!$A:$E,3,0)</f>
        <v>8100.7</v>
      </c>
      <c r="R2004">
        <f>VLOOKUP($A2004,Sheet2!$A:$E,4,0)</f>
        <v>7927.05</v>
      </c>
      <c r="S2004">
        <f>VLOOKUP($A2004,Sheet2!$A:$E,5,0)</f>
        <v>8088.6</v>
      </c>
      <c r="T2004">
        <f t="shared" si="594"/>
        <v>99.349999999999454</v>
      </c>
      <c r="U2004">
        <f t="shared" si="595"/>
        <v>200</v>
      </c>
      <c r="V2004">
        <f t="shared" si="596"/>
        <v>30</v>
      </c>
      <c r="W2004">
        <f t="shared" si="597"/>
        <v>73.399999999999636</v>
      </c>
      <c r="X2004" s="5">
        <f t="shared" si="598"/>
        <v>176.7</v>
      </c>
      <c r="Y2004">
        <f t="shared" si="599"/>
        <v>230</v>
      </c>
      <c r="Z2004">
        <f t="shared" si="600"/>
        <v>146.09999999999962</v>
      </c>
      <c r="AA2004">
        <f t="shared" si="601"/>
        <v>146.85</v>
      </c>
      <c r="AB2004">
        <f>IF(Z2004/X2004&lt;'model parameter'!$B$2,'model parameter'!$B$2,IF(Y2004/X2004&gt;'model parameter'!$B$1,'model parameter'!$B$1,AA2004/X2004))</f>
        <v>1.1100000000000001</v>
      </c>
      <c r="AC2004">
        <f t="shared" si="611"/>
        <v>1663593.716399513</v>
      </c>
      <c r="AD2004">
        <f t="shared" si="609"/>
        <v>31.744972448214035</v>
      </c>
      <c r="AF2004">
        <f t="shared" si="608"/>
        <v>0.82682512733446312</v>
      </c>
      <c r="AG2004">
        <f t="shared" si="602"/>
        <v>1.3016411997736277</v>
      </c>
      <c r="AH2004" s="14">
        <f t="shared" si="603"/>
        <v>13308.567038517449</v>
      </c>
      <c r="AI2004">
        <f t="shared" si="604"/>
        <v>14652.367072097493</v>
      </c>
      <c r="AJ2004" s="14">
        <f t="shared" si="605"/>
        <v>1343.8000335800443</v>
      </c>
      <c r="AK2004" s="14">
        <f t="shared" si="610"/>
        <v>306047.48166766623</v>
      </c>
      <c r="AL2004">
        <f t="shared" si="606"/>
        <v>1.1009725562256882</v>
      </c>
      <c r="AM2004">
        <f t="shared" si="612"/>
        <v>0.51590236429972525</v>
      </c>
      <c r="AN2004" s="15">
        <f t="shared" si="607"/>
        <v>1</v>
      </c>
    </row>
    <row r="2005" spans="1:40" x14ac:dyDescent="0.25">
      <c r="A2005" s="2">
        <v>42548</v>
      </c>
      <c r="B2005" s="2">
        <v>42551</v>
      </c>
      <c r="C2005" t="s">
        <v>15</v>
      </c>
      <c r="D2005">
        <v>8100</v>
      </c>
      <c r="E2005">
        <v>92.05</v>
      </c>
      <c r="F2005">
        <v>107.85</v>
      </c>
      <c r="G2005">
        <v>49.35</v>
      </c>
      <c r="H2005">
        <v>59.75</v>
      </c>
      <c r="I2005" t="s">
        <v>16</v>
      </c>
      <c r="J2005">
        <v>47</v>
      </c>
      <c r="K2005">
        <v>80.2</v>
      </c>
      <c r="L2005">
        <v>42.8</v>
      </c>
      <c r="M2005">
        <v>64.099999999999994</v>
      </c>
      <c r="N2005">
        <v>8094.7</v>
      </c>
      <c r="O2005">
        <v>268.05</v>
      </c>
      <c r="P2005">
        <f>VLOOKUP($A2005,Sheet2!$A:$E,2,0)</f>
        <v>8039.35</v>
      </c>
      <c r="Q2005">
        <f>VLOOKUP($A2005,Sheet2!$A:$E,3,0)</f>
        <v>8120.65</v>
      </c>
      <c r="R2005">
        <f>VLOOKUP($A2005,Sheet2!$A:$E,4,0)</f>
        <v>8039.35</v>
      </c>
      <c r="S2005">
        <f>VLOOKUP($A2005,Sheet2!$A:$E,5,0)</f>
        <v>8094.7</v>
      </c>
      <c r="T2005">
        <f t="shared" si="594"/>
        <v>59.550000000000182</v>
      </c>
      <c r="U2005">
        <f t="shared" si="595"/>
        <v>103.44999999999982</v>
      </c>
      <c r="V2005">
        <f t="shared" si="596"/>
        <v>47.200000000000728</v>
      </c>
      <c r="W2005">
        <f t="shared" si="597"/>
        <v>70</v>
      </c>
      <c r="X2005" s="5">
        <f t="shared" si="598"/>
        <v>139.05000000000001</v>
      </c>
      <c r="Y2005">
        <f t="shared" si="599"/>
        <v>155.05000000000072</v>
      </c>
      <c r="Z2005">
        <f t="shared" si="600"/>
        <v>119.35</v>
      </c>
      <c r="AA2005">
        <f t="shared" si="601"/>
        <v>123.85</v>
      </c>
      <c r="AB2005">
        <f>IF(Z2005/X2005&lt;'model parameter'!$B$2,'model parameter'!$B$2,IF(Y2005/X2005&gt;'model parameter'!$B$1,'model parameter'!$B$1,AA2005/X2005))</f>
        <v>1.1100000000000001</v>
      </c>
      <c r="AC2005">
        <f t="shared" si="611"/>
        <v>1846589.0252034594</v>
      </c>
      <c r="AD2005">
        <f t="shared" si="609"/>
        <v>31.854972448214035</v>
      </c>
      <c r="AF2005">
        <f t="shared" si="608"/>
        <v>0.8583243437612369</v>
      </c>
      <c r="AG2005">
        <f t="shared" si="602"/>
        <v>1.1150665228335181</v>
      </c>
      <c r="AH2005" s="14">
        <f t="shared" si="603"/>
        <v>10482.927913115174</v>
      </c>
      <c r="AI2005">
        <f t="shared" si="604"/>
        <v>11520.28634361492</v>
      </c>
      <c r="AJ2005" s="14">
        <f t="shared" si="605"/>
        <v>1037.3584304997457</v>
      </c>
      <c r="AK2005" s="14">
        <f t="shared" si="610"/>
        <v>307084.84009816597</v>
      </c>
      <c r="AL2005">
        <f t="shared" si="606"/>
        <v>1.0989569363728915</v>
      </c>
      <c r="AM2005">
        <f t="shared" si="612"/>
        <v>0.5669544817383575</v>
      </c>
      <c r="AN2005" s="15">
        <f t="shared" si="607"/>
        <v>1</v>
      </c>
    </row>
    <row r="2006" spans="1:40" x14ac:dyDescent="0.25">
      <c r="A2006" s="2">
        <v>42549</v>
      </c>
      <c r="B2006" s="2">
        <v>42551</v>
      </c>
      <c r="C2006" t="s">
        <v>15</v>
      </c>
      <c r="D2006">
        <v>8100</v>
      </c>
      <c r="E2006">
        <v>56</v>
      </c>
      <c r="F2006">
        <v>61</v>
      </c>
      <c r="G2006">
        <v>26.9</v>
      </c>
      <c r="H2006">
        <v>32.1</v>
      </c>
      <c r="I2006" t="s">
        <v>16</v>
      </c>
      <c r="J2006">
        <v>62</v>
      </c>
      <c r="K2006">
        <v>84</v>
      </c>
      <c r="L2006">
        <v>56.65</v>
      </c>
      <c r="M2006">
        <v>68.400000000000006</v>
      </c>
      <c r="N2006">
        <v>8127.85</v>
      </c>
      <c r="O2006">
        <v>268.05</v>
      </c>
      <c r="P2006">
        <f>VLOOKUP($A2006,Sheet2!$A:$E,2,0)</f>
        <v>8096.05</v>
      </c>
      <c r="Q2006">
        <f>VLOOKUP($A2006,Sheet2!$A:$E,3,0)</f>
        <v>8146.35</v>
      </c>
      <c r="R2006">
        <f>VLOOKUP($A2006,Sheet2!$A:$E,4,0)</f>
        <v>8086.85</v>
      </c>
      <c r="S2006">
        <f>VLOOKUP($A2006,Sheet2!$A:$E,5,0)</f>
        <v>8127.85</v>
      </c>
      <c r="T2006">
        <f t="shared" si="594"/>
        <v>37.649999999999636</v>
      </c>
      <c r="U2006">
        <f t="shared" si="595"/>
        <v>61</v>
      </c>
      <c r="V2006">
        <f t="shared" si="596"/>
        <v>56.65</v>
      </c>
      <c r="W2006">
        <f t="shared" si="597"/>
        <v>73.25</v>
      </c>
      <c r="X2006" s="5">
        <f t="shared" si="598"/>
        <v>118</v>
      </c>
      <c r="Y2006">
        <f t="shared" si="599"/>
        <v>121.64999999999964</v>
      </c>
      <c r="Z2006">
        <f t="shared" si="600"/>
        <v>100.15</v>
      </c>
      <c r="AA2006">
        <f t="shared" si="601"/>
        <v>100.5</v>
      </c>
      <c r="AB2006">
        <f>IF(Z2006/X2006&lt;'model parameter'!$B$2,'model parameter'!$B$2,IF(Y2006/X2006&gt;'model parameter'!$B$1,'model parameter'!$B$1,AA2006/X2006))</f>
        <v>0.85169491525423724</v>
      </c>
      <c r="AC2006">
        <f t="shared" si="611"/>
        <v>1572730.4833300649</v>
      </c>
      <c r="AD2006">
        <f t="shared" si="609"/>
        <v>31.706667363468274</v>
      </c>
      <c r="AF2006">
        <f t="shared" si="608"/>
        <v>0.84872881355932206</v>
      </c>
      <c r="AG2006">
        <f t="shared" si="602"/>
        <v>1.0309322033898274</v>
      </c>
      <c r="AH2006" s="14">
        <f t="shared" si="603"/>
        <v>8903.1217088730009</v>
      </c>
      <c r="AI2006">
        <f t="shared" si="604"/>
        <v>7484.8137507310003</v>
      </c>
      <c r="AJ2006" s="14">
        <f t="shared" si="605"/>
        <v>-1418.3079581420006</v>
      </c>
      <c r="AK2006" s="14">
        <f t="shared" si="610"/>
        <v>305666.53214002395</v>
      </c>
      <c r="AL2006">
        <f t="shared" si="606"/>
        <v>0.84069543194849383</v>
      </c>
      <c r="AM2006">
        <f t="shared" si="612"/>
        <v>0.47663604292016293</v>
      </c>
      <c r="AN2006" s="15">
        <f t="shared" si="607"/>
        <v>0</v>
      </c>
    </row>
    <row r="2007" spans="1:40" x14ac:dyDescent="0.25">
      <c r="A2007" s="2">
        <v>42550</v>
      </c>
      <c r="B2007" s="2">
        <v>42551</v>
      </c>
      <c r="C2007" t="s">
        <v>15</v>
      </c>
      <c r="D2007">
        <v>8100</v>
      </c>
      <c r="E2007">
        <v>21.4</v>
      </c>
      <c r="F2007">
        <v>21.4</v>
      </c>
      <c r="G2007">
        <v>3.7</v>
      </c>
      <c r="H2007">
        <v>4.6500000000000004</v>
      </c>
      <c r="I2007" t="s">
        <v>16</v>
      </c>
      <c r="J2007">
        <v>84.9</v>
      </c>
      <c r="K2007">
        <v>115</v>
      </c>
      <c r="L2007">
        <v>73.75</v>
      </c>
      <c r="M2007">
        <v>105.6</v>
      </c>
      <c r="N2007">
        <v>8204</v>
      </c>
      <c r="O2007">
        <v>268.05</v>
      </c>
      <c r="P2007">
        <f>VLOOKUP($A2007,Sheet2!$A:$E,2,0)</f>
        <v>8173.1</v>
      </c>
      <c r="Q2007">
        <f>VLOOKUP($A2007,Sheet2!$A:$E,3,0)</f>
        <v>8212.4</v>
      </c>
      <c r="R2007">
        <f>VLOOKUP($A2007,Sheet2!$A:$E,4,0)</f>
        <v>8157.65</v>
      </c>
      <c r="S2007">
        <f>VLOOKUP($A2007,Sheet2!$A:$E,5,0)</f>
        <v>8204</v>
      </c>
      <c r="T2007">
        <f t="shared" si="594"/>
        <v>3.7</v>
      </c>
      <c r="U2007">
        <f t="shared" si="595"/>
        <v>16.100000000000364</v>
      </c>
      <c r="V2007">
        <f t="shared" si="596"/>
        <v>79.049999999999272</v>
      </c>
      <c r="W2007">
        <f t="shared" si="597"/>
        <v>115</v>
      </c>
      <c r="X2007" s="5">
        <f t="shared" si="598"/>
        <v>106.30000000000001</v>
      </c>
      <c r="Y2007">
        <f t="shared" si="599"/>
        <v>118.7</v>
      </c>
      <c r="Z2007">
        <f t="shared" si="600"/>
        <v>89.850000000000364</v>
      </c>
      <c r="AA2007">
        <f t="shared" si="601"/>
        <v>110.25</v>
      </c>
      <c r="AB2007">
        <f>IF(Z2007/X2007&lt;'model parameter'!$B$2,'model parameter'!$B$2,IF(Y2007/X2007&gt;'model parameter'!$B$1,'model parameter'!$B$1,AA2007/X2007))</f>
        <v>1.1100000000000001</v>
      </c>
      <c r="AC2007">
        <f t="shared" si="611"/>
        <v>1745730.8364963722</v>
      </c>
      <c r="AD2007">
        <f t="shared" si="609"/>
        <v>31.816667363468273</v>
      </c>
      <c r="AF2007">
        <f t="shared" si="608"/>
        <v>0.84524929444967412</v>
      </c>
      <c r="AG2007">
        <f t="shared" si="602"/>
        <v>1.1166509877704609</v>
      </c>
      <c r="AH2007" s="14">
        <f t="shared" si="603"/>
        <v>8025.0346499830493</v>
      </c>
      <c r="AI2007">
        <f t="shared" si="604"/>
        <v>8795.8336515085684</v>
      </c>
      <c r="AJ2007" s="14">
        <f t="shared" si="605"/>
        <v>770.79900152551909</v>
      </c>
      <c r="AK2007" s="14">
        <f t="shared" si="610"/>
        <v>306437.33114154945</v>
      </c>
      <c r="AL2007">
        <f t="shared" si="606"/>
        <v>1.0960493050989066</v>
      </c>
      <c r="AM2007">
        <f t="shared" si="612"/>
        <v>0.52241660362773723</v>
      </c>
      <c r="AN2007" s="15">
        <f t="shared" si="607"/>
        <v>1</v>
      </c>
    </row>
    <row r="2008" spans="1:40" x14ac:dyDescent="0.25">
      <c r="A2008" s="2">
        <v>42551</v>
      </c>
      <c r="B2008" s="2">
        <v>42551</v>
      </c>
      <c r="C2008" t="s">
        <v>15</v>
      </c>
      <c r="D2008">
        <v>8100</v>
      </c>
      <c r="E2008">
        <v>0.9</v>
      </c>
      <c r="F2008">
        <v>1.9</v>
      </c>
      <c r="G2008">
        <v>0.05</v>
      </c>
      <c r="H2008">
        <v>0.05</v>
      </c>
      <c r="I2008" t="s">
        <v>16</v>
      </c>
      <c r="J2008">
        <v>141.55000000000001</v>
      </c>
      <c r="K2008">
        <v>207</v>
      </c>
      <c r="L2008">
        <v>135.80000000000001</v>
      </c>
      <c r="M2008">
        <v>181.3</v>
      </c>
      <c r="N2008">
        <v>8287.75</v>
      </c>
      <c r="O2008">
        <v>268.05</v>
      </c>
      <c r="P2008">
        <f>VLOOKUP($A2008,Sheet2!$A:$E,2,0)</f>
        <v>8260.25</v>
      </c>
      <c r="Q2008">
        <f>VLOOKUP($A2008,Sheet2!$A:$E,3,0)</f>
        <v>8308.15</v>
      </c>
      <c r="R2008">
        <f>VLOOKUP($A2008,Sheet2!$A:$E,4,0)</f>
        <v>8242.1</v>
      </c>
      <c r="S2008">
        <f>VLOOKUP($A2008,Sheet2!$A:$E,5,0)</f>
        <v>8287.75</v>
      </c>
      <c r="T2008">
        <f t="shared" si="594"/>
        <v>0.05</v>
      </c>
      <c r="U2008">
        <f t="shared" si="595"/>
        <v>0</v>
      </c>
      <c r="V2008">
        <f t="shared" si="596"/>
        <v>144</v>
      </c>
      <c r="W2008">
        <f t="shared" si="597"/>
        <v>207</v>
      </c>
      <c r="X2008" s="5">
        <f t="shared" si="598"/>
        <v>142.45000000000002</v>
      </c>
      <c r="Y2008">
        <f t="shared" si="599"/>
        <v>207.05</v>
      </c>
      <c r="Z2008">
        <f t="shared" si="600"/>
        <v>135.80000000000001</v>
      </c>
      <c r="AA2008">
        <f t="shared" si="601"/>
        <v>181.35000000000002</v>
      </c>
      <c r="AB2008">
        <f>IF(Z2008/X2008&lt;'model parameter'!$B$2,'model parameter'!$B$2,IF(Y2008/X2008&gt;'model parameter'!$B$1,'model parameter'!$B$1,AA2008/X2008))</f>
        <v>1.1100000000000001</v>
      </c>
      <c r="AC2008">
        <f t="shared" si="611"/>
        <v>1937761.2285109733</v>
      </c>
      <c r="AD2008">
        <f t="shared" si="609"/>
        <v>31.926667363468272</v>
      </c>
      <c r="AF2008">
        <f t="shared" si="608"/>
        <v>0.95331695331695332</v>
      </c>
      <c r="AG2008">
        <f t="shared" si="602"/>
        <v>1.4534924534924534</v>
      </c>
      <c r="AH2008" s="14">
        <f t="shared" si="603"/>
        <v>10738.098511425076</v>
      </c>
      <c r="AI2008">
        <f t="shared" si="604"/>
        <v>11803.130287222912</v>
      </c>
      <c r="AJ2008" s="14">
        <f t="shared" si="605"/>
        <v>1065.0317757978355</v>
      </c>
      <c r="AK2008" s="14">
        <f t="shared" si="610"/>
        <v>307502.36291734729</v>
      </c>
      <c r="AL2008">
        <f t="shared" si="606"/>
        <v>1.0991825298179811</v>
      </c>
      <c r="AM2008">
        <f t="shared" si="612"/>
        <v>0.57423120399445371</v>
      </c>
      <c r="AN2008" s="15">
        <f t="shared" si="607"/>
        <v>0</v>
      </c>
    </row>
    <row r="2009" spans="1:40" x14ac:dyDescent="0.25">
      <c r="A2009" s="2">
        <v>42552</v>
      </c>
      <c r="B2009" s="2">
        <v>42579</v>
      </c>
      <c r="C2009" t="s">
        <v>15</v>
      </c>
      <c r="D2009">
        <v>8300</v>
      </c>
      <c r="E2009">
        <v>115</v>
      </c>
      <c r="F2009">
        <v>123.5</v>
      </c>
      <c r="G2009">
        <v>98.65</v>
      </c>
      <c r="H2009">
        <v>107.7</v>
      </c>
      <c r="I2009" t="s">
        <v>16</v>
      </c>
      <c r="J2009">
        <v>151.15</v>
      </c>
      <c r="K2009">
        <v>176.8</v>
      </c>
      <c r="L2009">
        <v>150.80000000000001</v>
      </c>
      <c r="M2009">
        <v>159.75</v>
      </c>
      <c r="N2009">
        <v>8328.35</v>
      </c>
      <c r="O2009">
        <v>266.14999999999998</v>
      </c>
      <c r="P2009">
        <f>VLOOKUP($A2009,Sheet2!$A:$E,2,0)</f>
        <v>8313.0499999999993</v>
      </c>
      <c r="Q2009">
        <f>VLOOKUP($A2009,Sheet2!$A:$E,3,0)</f>
        <v>8356.75</v>
      </c>
      <c r="R2009">
        <f>VLOOKUP($A2009,Sheet2!$A:$E,4,0)</f>
        <v>8308.65</v>
      </c>
      <c r="S2009">
        <f>VLOOKUP($A2009,Sheet2!$A:$E,5,0)</f>
        <v>8328.35</v>
      </c>
      <c r="T2009">
        <f t="shared" si="594"/>
        <v>120.04999999999927</v>
      </c>
      <c r="U2009">
        <f t="shared" si="595"/>
        <v>123.5</v>
      </c>
      <c r="V2009">
        <f t="shared" si="596"/>
        <v>150.80000000000001</v>
      </c>
      <c r="W2009">
        <f t="shared" si="597"/>
        <v>155.39999999999964</v>
      </c>
      <c r="X2009" s="5">
        <f t="shared" si="598"/>
        <v>266.14999999999998</v>
      </c>
      <c r="Y2009">
        <f t="shared" si="599"/>
        <v>296.84999999999928</v>
      </c>
      <c r="Z2009">
        <f t="shared" si="600"/>
        <v>254.04999999999964</v>
      </c>
      <c r="AA2009">
        <f t="shared" si="601"/>
        <v>267.45</v>
      </c>
      <c r="AB2009">
        <f>IF(Z2009/X2009&lt;'model parameter'!$B$2,'model parameter'!$B$2,IF(Y2009/X2009&gt;'model parameter'!$B$1,'model parameter'!$B$1,AA2009/X2009))</f>
        <v>1.1100000000000001</v>
      </c>
      <c r="AC2009">
        <f t="shared" si="611"/>
        <v>2150914.9636471807</v>
      </c>
      <c r="AD2009">
        <f t="shared" si="609"/>
        <v>32.036667363468275</v>
      </c>
      <c r="AF2009">
        <f t="shared" si="608"/>
        <v>0.95453691527334084</v>
      </c>
      <c r="AG2009">
        <f t="shared" si="602"/>
        <v>1.1153484876949062</v>
      </c>
      <c r="AH2009" s="14">
        <f t="shared" si="603"/>
        <v>20021.805279347023</v>
      </c>
      <c r="AI2009">
        <f t="shared" si="604"/>
        <v>22093.65847084294</v>
      </c>
      <c r="AJ2009" s="14">
        <f t="shared" si="605"/>
        <v>2071.8531914959167</v>
      </c>
      <c r="AK2009" s="14">
        <f t="shared" si="610"/>
        <v>309574.21610884322</v>
      </c>
      <c r="AL2009">
        <f t="shared" si="606"/>
        <v>1.1034798392347309</v>
      </c>
      <c r="AM2009">
        <f t="shared" si="612"/>
        <v>0.63365255666736575</v>
      </c>
      <c r="AN2009" s="15">
        <f t="shared" si="607"/>
        <v>0</v>
      </c>
    </row>
    <row r="2010" spans="1:40" x14ac:dyDescent="0.25">
      <c r="A2010" s="2">
        <v>42555</v>
      </c>
      <c r="B2010" s="2">
        <v>42579</v>
      </c>
      <c r="C2010" t="s">
        <v>15</v>
      </c>
      <c r="D2010">
        <v>8300</v>
      </c>
      <c r="E2010">
        <v>92.5</v>
      </c>
      <c r="F2010">
        <v>96</v>
      </c>
      <c r="G2010">
        <v>80.900000000000006</v>
      </c>
      <c r="H2010">
        <v>89.95</v>
      </c>
      <c r="I2010" t="s">
        <v>16</v>
      </c>
      <c r="J2010">
        <v>170</v>
      </c>
      <c r="K2010">
        <v>189.9</v>
      </c>
      <c r="L2010">
        <v>165.95</v>
      </c>
      <c r="M2010">
        <v>172.6</v>
      </c>
      <c r="N2010">
        <v>8370.7000000000007</v>
      </c>
      <c r="O2010">
        <v>266.14999999999998</v>
      </c>
      <c r="P2010">
        <f>VLOOKUP($A2010,Sheet2!$A:$E,2,0)</f>
        <v>8376.75</v>
      </c>
      <c r="Q2010">
        <f>VLOOKUP($A2010,Sheet2!$A:$E,3,0)</f>
        <v>8398.4500000000007</v>
      </c>
      <c r="R2010">
        <f>VLOOKUP($A2010,Sheet2!$A:$E,4,0)</f>
        <v>8364.7000000000007</v>
      </c>
      <c r="S2010">
        <f>VLOOKUP($A2010,Sheet2!$A:$E,5,0)</f>
        <v>8370.7000000000007</v>
      </c>
      <c r="T2010">
        <f t="shared" si="594"/>
        <v>91.449999999998909</v>
      </c>
      <c r="U2010">
        <f t="shared" si="595"/>
        <v>96</v>
      </c>
      <c r="V2010">
        <f t="shared" si="596"/>
        <v>165.95</v>
      </c>
      <c r="W2010">
        <f t="shared" si="597"/>
        <v>179.35000000000036</v>
      </c>
      <c r="X2010" s="5">
        <f t="shared" si="598"/>
        <v>262.5</v>
      </c>
      <c r="Y2010">
        <f t="shared" si="599"/>
        <v>281.34999999999889</v>
      </c>
      <c r="Z2010">
        <f t="shared" si="600"/>
        <v>260.25000000000034</v>
      </c>
      <c r="AA2010">
        <f t="shared" si="601"/>
        <v>262.55</v>
      </c>
      <c r="AB2010">
        <f>IF(Z2010/X2010&lt;'model parameter'!$B$2,'model parameter'!$B$2,IF(Y2010/X2010&gt;'model parameter'!$B$1,'model parameter'!$B$1,AA2010/X2010))</f>
        <v>1.0001904761904763</v>
      </c>
      <c r="AC2010">
        <f t="shared" si="611"/>
        <v>2151324.6617354946</v>
      </c>
      <c r="AD2010">
        <f t="shared" si="609"/>
        <v>32.036857839658751</v>
      </c>
      <c r="AF2010">
        <f t="shared" si="608"/>
        <v>0.99142857142857277</v>
      </c>
      <c r="AG2010">
        <f t="shared" si="602"/>
        <v>1.0718095238095195</v>
      </c>
      <c r="AH2010" s="14">
        <f t="shared" si="603"/>
        <v>19747.872137043749</v>
      </c>
      <c r="AI2010">
        <f t="shared" si="604"/>
        <v>19629.715992828096</v>
      </c>
      <c r="AJ2010" s="14">
        <f t="shared" si="605"/>
        <v>-118.1561442156526</v>
      </c>
      <c r="AK2010" s="14">
        <f t="shared" si="610"/>
        <v>309456.05996462755</v>
      </c>
      <c r="AL2010">
        <f t="shared" si="606"/>
        <v>0.99401676578642562</v>
      </c>
      <c r="AM2010">
        <f t="shared" si="612"/>
        <v>0.62986126501079465</v>
      </c>
      <c r="AN2010" s="15">
        <f t="shared" si="607"/>
        <v>0</v>
      </c>
    </row>
    <row r="2011" spans="1:40" x14ac:dyDescent="0.25">
      <c r="A2011" s="2">
        <v>42556</v>
      </c>
      <c r="B2011" s="2">
        <v>42579</v>
      </c>
      <c r="C2011" t="s">
        <v>15</v>
      </c>
      <c r="D2011">
        <v>8300</v>
      </c>
      <c r="E2011">
        <v>93.6</v>
      </c>
      <c r="F2011">
        <v>103</v>
      </c>
      <c r="G2011">
        <v>89.05</v>
      </c>
      <c r="H2011">
        <v>96.25</v>
      </c>
      <c r="I2011" t="s">
        <v>16</v>
      </c>
      <c r="J2011">
        <v>165</v>
      </c>
      <c r="K2011">
        <v>173</v>
      </c>
      <c r="L2011">
        <v>142.80000000000001</v>
      </c>
      <c r="M2011">
        <v>148.1</v>
      </c>
      <c r="N2011">
        <v>8335.9500000000007</v>
      </c>
      <c r="O2011">
        <v>266.14999999999998</v>
      </c>
      <c r="P2011">
        <f>VLOOKUP($A2011,Sheet2!$A:$E,2,0)</f>
        <v>8379.2999999999993</v>
      </c>
      <c r="Q2011">
        <f>VLOOKUP($A2011,Sheet2!$A:$E,3,0)</f>
        <v>8381.4500000000007</v>
      </c>
      <c r="R2011">
        <f>VLOOKUP($A2011,Sheet2!$A:$E,4,0)</f>
        <v>8319.9500000000007</v>
      </c>
      <c r="S2011">
        <f>VLOOKUP($A2011,Sheet2!$A:$E,5,0)</f>
        <v>8335.9500000000007</v>
      </c>
      <c r="T2011">
        <f t="shared" si="594"/>
        <v>91.549999999999272</v>
      </c>
      <c r="U2011">
        <f t="shared" si="595"/>
        <v>103</v>
      </c>
      <c r="V2011">
        <f t="shared" si="596"/>
        <v>142.80000000000001</v>
      </c>
      <c r="W2011">
        <f t="shared" si="597"/>
        <v>170.5</v>
      </c>
      <c r="X2011" s="5">
        <f t="shared" si="598"/>
        <v>258.60000000000002</v>
      </c>
      <c r="Y2011">
        <f t="shared" si="599"/>
        <v>264.54999999999927</v>
      </c>
      <c r="Z2011">
        <f t="shared" si="600"/>
        <v>244.35</v>
      </c>
      <c r="AA2011">
        <f t="shared" si="601"/>
        <v>244.35</v>
      </c>
      <c r="AB2011">
        <f>IF(Z2011/X2011&lt;'model parameter'!$B$2,'model parameter'!$B$2,IF(Y2011/X2011&gt;'model parameter'!$B$1,'model parameter'!$B$1,AA2011/X2011))</f>
        <v>0.94489559164733172</v>
      </c>
      <c r="AC2011">
        <f t="shared" si="611"/>
        <v>2032777.189076056</v>
      </c>
      <c r="AD2011">
        <f t="shared" si="609"/>
        <v>31.981753431306082</v>
      </c>
      <c r="AF2011">
        <f t="shared" si="608"/>
        <v>0.94489559164733172</v>
      </c>
      <c r="AG2011">
        <f t="shared" si="602"/>
        <v>1.0230085073472515</v>
      </c>
      <c r="AH2011" s="14">
        <f t="shared" si="603"/>
        <v>19455.176450747098</v>
      </c>
      <c r="AI2011">
        <f t="shared" si="604"/>
        <v>18265.709693499699</v>
      </c>
      <c r="AJ2011" s="14">
        <f t="shared" si="605"/>
        <v>-1189.4667572473991</v>
      </c>
      <c r="AK2011" s="14">
        <f t="shared" si="610"/>
        <v>308266.59320738015</v>
      </c>
      <c r="AL2011">
        <f t="shared" si="606"/>
        <v>0.93886116837548794</v>
      </c>
      <c r="AM2011">
        <f t="shared" si="612"/>
        <v>0.59135228318249755</v>
      </c>
      <c r="AN2011" s="15">
        <f t="shared" si="607"/>
        <v>0</v>
      </c>
    </row>
    <row r="2012" spans="1:40" x14ac:dyDescent="0.25">
      <c r="A2012" s="2">
        <v>42558</v>
      </c>
      <c r="B2012" s="2">
        <v>42579</v>
      </c>
      <c r="C2012" t="s">
        <v>15</v>
      </c>
      <c r="D2012">
        <v>8300</v>
      </c>
      <c r="E2012">
        <v>99</v>
      </c>
      <c r="F2012">
        <v>103.75</v>
      </c>
      <c r="G2012">
        <v>75.650000000000006</v>
      </c>
      <c r="H2012">
        <v>89.6</v>
      </c>
      <c r="I2012" t="s">
        <v>16</v>
      </c>
      <c r="J2012">
        <v>135.1</v>
      </c>
      <c r="K2012">
        <v>164.95</v>
      </c>
      <c r="L2012">
        <v>128.05000000000001</v>
      </c>
      <c r="M2012">
        <v>146.44999999999999</v>
      </c>
      <c r="N2012">
        <v>8337.9</v>
      </c>
      <c r="O2012">
        <v>266.14999999999998</v>
      </c>
      <c r="P2012">
        <f>VLOOKUP($A2012,Sheet2!$A:$E,2,0)</f>
        <v>8342</v>
      </c>
      <c r="Q2012">
        <f>VLOOKUP($A2012,Sheet2!$A:$E,3,0)</f>
        <v>8361.9500000000007</v>
      </c>
      <c r="R2012">
        <f>VLOOKUP($A2012,Sheet2!$A:$E,4,0)</f>
        <v>8317.7000000000007</v>
      </c>
      <c r="S2012">
        <f>VLOOKUP($A2012,Sheet2!$A:$E,5,0)</f>
        <v>8337.9</v>
      </c>
      <c r="T2012">
        <f t="shared" si="594"/>
        <v>103</v>
      </c>
      <c r="U2012">
        <f t="shared" si="595"/>
        <v>103.75</v>
      </c>
      <c r="V2012">
        <f t="shared" si="596"/>
        <v>128.05000000000001</v>
      </c>
      <c r="W2012">
        <f t="shared" si="597"/>
        <v>137.60000000000036</v>
      </c>
      <c r="X2012" s="5">
        <f t="shared" si="598"/>
        <v>234.1</v>
      </c>
      <c r="Y2012">
        <f t="shared" si="599"/>
        <v>267.95</v>
      </c>
      <c r="Z2012">
        <f t="shared" si="600"/>
        <v>213.25000000000037</v>
      </c>
      <c r="AA2012">
        <f t="shared" si="601"/>
        <v>236.04999999999998</v>
      </c>
      <c r="AB2012">
        <f>IF(Z2012/X2012&lt;'model parameter'!$B$2,'model parameter'!$B$2,IF(Y2012/X2012&gt;'model parameter'!$B$1,'model parameter'!$B$1,AA2012/X2012))</f>
        <v>1.1100000000000001</v>
      </c>
      <c r="AC2012">
        <f t="shared" si="611"/>
        <v>2256382.6798744225</v>
      </c>
      <c r="AD2012">
        <f t="shared" si="609"/>
        <v>32.091753431306081</v>
      </c>
      <c r="AF2012">
        <f t="shared" si="608"/>
        <v>0.91093549765057824</v>
      </c>
      <c r="AG2012">
        <f t="shared" si="602"/>
        <v>1.144596326356258</v>
      </c>
      <c r="AH2012" s="14">
        <f t="shared" si="603"/>
        <v>17616.44713939635</v>
      </c>
      <c r="AI2012">
        <f t="shared" si="604"/>
        <v>19427.438355361763</v>
      </c>
      <c r="AJ2012" s="14">
        <f t="shared" si="605"/>
        <v>1810.9912159654123</v>
      </c>
      <c r="AK2012" s="14">
        <f t="shared" si="610"/>
        <v>310077.58442334557</v>
      </c>
      <c r="AL2012">
        <f t="shared" si="606"/>
        <v>1.102801160849024</v>
      </c>
      <c r="AM2012">
        <f t="shared" si="612"/>
        <v>0.65214398436437904</v>
      </c>
      <c r="AN2012" s="15">
        <f t="shared" si="607"/>
        <v>0</v>
      </c>
    </row>
    <row r="2013" spans="1:40" x14ac:dyDescent="0.25">
      <c r="A2013" s="2">
        <v>42559</v>
      </c>
      <c r="B2013" s="2">
        <v>42579</v>
      </c>
      <c r="C2013" t="s">
        <v>15</v>
      </c>
      <c r="D2013">
        <v>8300</v>
      </c>
      <c r="E2013">
        <v>98.85</v>
      </c>
      <c r="F2013">
        <v>117.8</v>
      </c>
      <c r="G2013">
        <v>86.9</v>
      </c>
      <c r="H2013">
        <v>92.75</v>
      </c>
      <c r="I2013" t="s">
        <v>16</v>
      </c>
      <c r="J2013">
        <v>152.9</v>
      </c>
      <c r="K2013">
        <v>152.9</v>
      </c>
      <c r="L2013">
        <v>112.5</v>
      </c>
      <c r="M2013">
        <v>126.7</v>
      </c>
      <c r="N2013">
        <v>8323.2000000000007</v>
      </c>
      <c r="O2013">
        <v>266.14999999999998</v>
      </c>
      <c r="P2013">
        <f>VLOOKUP($A2013,Sheet2!$A:$E,2,0)</f>
        <v>8350</v>
      </c>
      <c r="Q2013">
        <f>VLOOKUP($A2013,Sheet2!$A:$E,3,0)</f>
        <v>8353.2999999999993</v>
      </c>
      <c r="R2013">
        <f>VLOOKUP($A2013,Sheet2!$A:$E,4,0)</f>
        <v>8287.5499999999993</v>
      </c>
      <c r="S2013">
        <f>VLOOKUP($A2013,Sheet2!$A:$E,5,0)</f>
        <v>8323.2000000000007</v>
      </c>
      <c r="T2013">
        <f t="shared" si="594"/>
        <v>99.600000000000364</v>
      </c>
      <c r="U2013">
        <f t="shared" si="595"/>
        <v>117.8</v>
      </c>
      <c r="V2013">
        <f t="shared" si="596"/>
        <v>112.5</v>
      </c>
      <c r="W2013">
        <f t="shared" si="597"/>
        <v>140.19999999999891</v>
      </c>
      <c r="X2013" s="5">
        <f t="shared" si="598"/>
        <v>251.75</v>
      </c>
      <c r="Y2013">
        <f t="shared" si="599"/>
        <v>252.50000000000037</v>
      </c>
      <c r="Z2013">
        <f t="shared" si="600"/>
        <v>219.45</v>
      </c>
      <c r="AA2013">
        <f t="shared" si="601"/>
        <v>219.45</v>
      </c>
      <c r="AB2013">
        <f>IF(Z2013/X2013&lt;'model parameter'!$B$2,'model parameter'!$B$2,IF(Y2013/X2013&gt;'model parameter'!$B$1,'model parameter'!$B$1,AA2013/X2013))</f>
        <v>0.87169811320754709</v>
      </c>
      <c r="AC2013">
        <f t="shared" si="611"/>
        <v>1966884.5247207228</v>
      </c>
      <c r="AD2013">
        <f t="shared" si="609"/>
        <v>31.963451544513628</v>
      </c>
      <c r="AF2013">
        <f t="shared" si="608"/>
        <v>0.87169811320754709</v>
      </c>
      <c r="AG2013">
        <f t="shared" si="602"/>
        <v>1.0029791459781543</v>
      </c>
      <c r="AH2013" s="14">
        <f t="shared" si="603"/>
        <v>18941.082745328626</v>
      </c>
      <c r="AI2013">
        <f t="shared" si="604"/>
        <v>16399.569207055898</v>
      </c>
      <c r="AJ2013" s="14">
        <f t="shared" si="605"/>
        <v>-2541.5135382727276</v>
      </c>
      <c r="AK2013" s="14">
        <f t="shared" si="610"/>
        <v>307536.07088507287</v>
      </c>
      <c r="AL2013">
        <f t="shared" si="606"/>
        <v>0.86582004986491423</v>
      </c>
      <c r="AM2013">
        <f t="shared" si="612"/>
        <v>0.56463933706147051</v>
      </c>
      <c r="AN2013" s="15">
        <f t="shared" si="607"/>
        <v>0</v>
      </c>
    </row>
    <row r="2014" spans="1:40" x14ac:dyDescent="0.25">
      <c r="A2014" s="2">
        <v>42562</v>
      </c>
      <c r="B2014" s="2">
        <v>42579</v>
      </c>
      <c r="C2014" t="s">
        <v>15</v>
      </c>
      <c r="D2014">
        <v>8300</v>
      </c>
      <c r="E2014">
        <v>58.6</v>
      </c>
      <c r="F2014">
        <v>58.9</v>
      </c>
      <c r="G2014">
        <v>35.9</v>
      </c>
      <c r="H2014">
        <v>37.6</v>
      </c>
      <c r="I2014" t="s">
        <v>16</v>
      </c>
      <c r="J2014">
        <v>159</v>
      </c>
      <c r="K2014">
        <v>234</v>
      </c>
      <c r="L2014">
        <v>159</v>
      </c>
      <c r="M2014">
        <v>221.15</v>
      </c>
      <c r="N2014">
        <v>8467.9</v>
      </c>
      <c r="O2014">
        <v>266.14999999999998</v>
      </c>
      <c r="P2014">
        <f>VLOOKUP($A2014,Sheet2!$A:$E,2,0)</f>
        <v>8413.35</v>
      </c>
      <c r="Q2014">
        <f>VLOOKUP($A2014,Sheet2!$A:$E,3,0)</f>
        <v>8475.25</v>
      </c>
      <c r="R2014">
        <f>VLOOKUP($A2014,Sheet2!$A:$E,4,0)</f>
        <v>8407.0499999999993</v>
      </c>
      <c r="S2014">
        <f>VLOOKUP($A2014,Sheet2!$A:$E,5,0)</f>
        <v>8467.9</v>
      </c>
      <c r="T2014">
        <f t="shared" si="594"/>
        <v>58.75</v>
      </c>
      <c r="U2014">
        <f t="shared" si="595"/>
        <v>51.950000000000728</v>
      </c>
      <c r="V2014">
        <f t="shared" si="596"/>
        <v>165.94999999999891</v>
      </c>
      <c r="W2014">
        <f t="shared" si="597"/>
        <v>211.14999999999964</v>
      </c>
      <c r="X2014" s="5">
        <f t="shared" si="598"/>
        <v>217.6</v>
      </c>
      <c r="Y2014">
        <f t="shared" si="599"/>
        <v>292.75</v>
      </c>
      <c r="Z2014">
        <f t="shared" si="600"/>
        <v>210.95000000000073</v>
      </c>
      <c r="AA2014">
        <f t="shared" si="601"/>
        <v>258.75</v>
      </c>
      <c r="AB2014">
        <f>IF(Z2014/X2014&lt;'model parameter'!$B$2,'model parameter'!$B$2,IF(Y2014/X2014&gt;'model parameter'!$B$1,'model parameter'!$B$1,AA2014/X2014))</f>
        <v>1.1100000000000001</v>
      </c>
      <c r="AC2014">
        <f t="shared" si="611"/>
        <v>2183241.8224400026</v>
      </c>
      <c r="AD2014">
        <f t="shared" si="609"/>
        <v>32.073451544513631</v>
      </c>
      <c r="AF2014">
        <f t="shared" si="608"/>
        <v>0.96943933823529749</v>
      </c>
      <c r="AG2014">
        <f t="shared" si="602"/>
        <v>1.345358455882353</v>
      </c>
      <c r="AH2014" s="14">
        <f t="shared" si="603"/>
        <v>16378.119235833599</v>
      </c>
      <c r="AI2014">
        <f t="shared" si="604"/>
        <v>18054.813334911232</v>
      </c>
      <c r="AJ2014" s="14">
        <f t="shared" si="605"/>
        <v>1676.6940990776329</v>
      </c>
      <c r="AK2014" s="14">
        <f t="shared" si="610"/>
        <v>309212.76498415048</v>
      </c>
      <c r="AL2014">
        <f t="shared" si="606"/>
        <v>1.1023740317758344</v>
      </c>
      <c r="AM2014">
        <f t="shared" si="612"/>
        <v>0.62244374249568757</v>
      </c>
      <c r="AN2014" s="15">
        <f t="shared" si="607"/>
        <v>0</v>
      </c>
    </row>
    <row r="2015" spans="1:40" x14ac:dyDescent="0.25">
      <c r="A2015" s="2">
        <v>42563</v>
      </c>
      <c r="B2015" s="2">
        <v>42579</v>
      </c>
      <c r="C2015" t="s">
        <v>15</v>
      </c>
      <c r="D2015">
        <v>8300</v>
      </c>
      <c r="E2015">
        <v>32.049999999999997</v>
      </c>
      <c r="F2015">
        <v>36.700000000000003</v>
      </c>
      <c r="G2015">
        <v>26.6</v>
      </c>
      <c r="H2015">
        <v>28.3</v>
      </c>
      <c r="I2015" t="s">
        <v>16</v>
      </c>
      <c r="J2015">
        <v>241.05</v>
      </c>
      <c r="K2015">
        <v>254.9</v>
      </c>
      <c r="L2015">
        <v>224</v>
      </c>
      <c r="M2015">
        <v>251</v>
      </c>
      <c r="N2015">
        <v>8521.0499999999993</v>
      </c>
      <c r="O2015">
        <v>266.14999999999998</v>
      </c>
      <c r="P2015">
        <f>VLOOKUP($A2015,Sheet2!$A:$E,2,0)</f>
        <v>8502.6</v>
      </c>
      <c r="Q2015">
        <f>VLOOKUP($A2015,Sheet2!$A:$E,3,0)</f>
        <v>8526.6</v>
      </c>
      <c r="R2015">
        <f>VLOOKUP($A2015,Sheet2!$A:$E,4,0)</f>
        <v>8479.2000000000007</v>
      </c>
      <c r="S2015">
        <f>VLOOKUP($A2015,Sheet2!$A:$E,5,0)</f>
        <v>8521.0499999999993</v>
      </c>
      <c r="T2015">
        <f t="shared" si="594"/>
        <v>28.299999999999272</v>
      </c>
      <c r="U2015">
        <f t="shared" si="595"/>
        <v>36.700000000000003</v>
      </c>
      <c r="V2015">
        <f t="shared" si="596"/>
        <v>224</v>
      </c>
      <c r="W2015">
        <f t="shared" si="597"/>
        <v>253.20000000000073</v>
      </c>
      <c r="X2015" s="5">
        <f t="shared" si="598"/>
        <v>273.10000000000002</v>
      </c>
      <c r="Y2015">
        <f t="shared" si="599"/>
        <v>283.19999999999925</v>
      </c>
      <c r="Z2015">
        <f t="shared" si="600"/>
        <v>260.7</v>
      </c>
      <c r="AA2015">
        <f t="shared" si="601"/>
        <v>279.3</v>
      </c>
      <c r="AB2015">
        <f>IF(Z2015/X2015&lt;'model parameter'!$B$2,'model parameter'!$B$2,IF(Y2015/X2015&gt;'model parameter'!$B$1,'model parameter'!$B$1,AA2015/X2015))</f>
        <v>1.0227023068473087</v>
      </c>
      <c r="AC2015">
        <f t="shared" si="611"/>
        <v>2232806.4482149128</v>
      </c>
      <c r="AD2015">
        <f t="shared" si="609"/>
        <v>32.096153851360938</v>
      </c>
      <c r="AF2015">
        <f t="shared" si="608"/>
        <v>0.95459538630538254</v>
      </c>
      <c r="AG2015">
        <f t="shared" si="602"/>
        <v>1.0369827901867419</v>
      </c>
      <c r="AH2015" s="14">
        <f t="shared" si="603"/>
        <v>20543.404002362848</v>
      </c>
      <c r="AI2015">
        <f t="shared" si="604"/>
        <v>20885.0514606166</v>
      </c>
      <c r="AJ2015" s="14">
        <f t="shared" si="605"/>
        <v>341.64745825375212</v>
      </c>
      <c r="AK2015" s="14">
        <f t="shared" si="610"/>
        <v>309554.41244240425</v>
      </c>
      <c r="AL2015">
        <f t="shared" si="606"/>
        <v>1.0166305183996993</v>
      </c>
      <c r="AM2015">
        <f t="shared" si="612"/>
        <v>0.63279530460803979</v>
      </c>
      <c r="AN2015" s="15">
        <f t="shared" si="607"/>
        <v>0</v>
      </c>
    </row>
    <row r="2016" spans="1:40" x14ac:dyDescent="0.25">
      <c r="A2016" s="2">
        <v>42564</v>
      </c>
      <c r="B2016" s="2">
        <v>42579</v>
      </c>
      <c r="C2016" t="s">
        <v>15</v>
      </c>
      <c r="D2016">
        <v>8300</v>
      </c>
      <c r="E2016">
        <v>24.8</v>
      </c>
      <c r="F2016">
        <v>34</v>
      </c>
      <c r="G2016">
        <v>24.45</v>
      </c>
      <c r="H2016">
        <v>30.6</v>
      </c>
      <c r="I2016" t="s">
        <v>16</v>
      </c>
      <c r="J2016">
        <v>261.64999999999998</v>
      </c>
      <c r="K2016">
        <v>263.45</v>
      </c>
      <c r="L2016">
        <v>229.25</v>
      </c>
      <c r="M2016">
        <v>243.85</v>
      </c>
      <c r="N2016">
        <v>8519.5</v>
      </c>
      <c r="O2016">
        <v>266.14999999999998</v>
      </c>
      <c r="P2016">
        <f>VLOOKUP($A2016,Sheet2!$A:$E,2,0)</f>
        <v>8540.4500000000007</v>
      </c>
      <c r="Q2016">
        <f>VLOOKUP($A2016,Sheet2!$A:$E,3,0)</f>
        <v>8550.25</v>
      </c>
      <c r="R2016">
        <f>VLOOKUP($A2016,Sheet2!$A:$E,4,0)</f>
        <v>8493.5499999999993</v>
      </c>
      <c r="S2016">
        <f>VLOOKUP($A2016,Sheet2!$A:$E,5,0)</f>
        <v>8519.5</v>
      </c>
      <c r="T2016">
        <f t="shared" si="594"/>
        <v>24.45</v>
      </c>
      <c r="U2016">
        <f t="shared" si="595"/>
        <v>34</v>
      </c>
      <c r="V2016">
        <f t="shared" si="596"/>
        <v>229.25</v>
      </c>
      <c r="W2016">
        <f t="shared" si="597"/>
        <v>263.45</v>
      </c>
      <c r="X2016" s="5">
        <f t="shared" si="598"/>
        <v>286.45</v>
      </c>
      <c r="Y2016">
        <f t="shared" si="599"/>
        <v>287.89999999999998</v>
      </c>
      <c r="Z2016">
        <f t="shared" si="600"/>
        <v>263.25</v>
      </c>
      <c r="AA2016">
        <f t="shared" si="601"/>
        <v>274.45</v>
      </c>
      <c r="AB2016">
        <f>IF(Z2016/X2016&lt;'model parameter'!$B$2,'model parameter'!$B$2,IF(Y2016/X2016&gt;'model parameter'!$B$1,'model parameter'!$B$1,AA2016/X2016))</f>
        <v>0.95810787222901028</v>
      </c>
      <c r="AC2016">
        <f t="shared" si="611"/>
        <v>2139269.4351984039</v>
      </c>
      <c r="AD2016">
        <f t="shared" si="609"/>
        <v>32.054261723589946</v>
      </c>
      <c r="AF2016">
        <f t="shared" si="608"/>
        <v>0.91900855297608663</v>
      </c>
      <c r="AG2016">
        <f t="shared" si="602"/>
        <v>1.0050619654389945</v>
      </c>
      <c r="AH2016" s="14">
        <f t="shared" si="603"/>
        <v>21545.323851609075</v>
      </c>
      <c r="AI2016">
        <f t="shared" si="604"/>
        <v>20521.566265465899</v>
      </c>
      <c r="AJ2016" s="14">
        <f t="shared" si="605"/>
        <v>-1023.757586143176</v>
      </c>
      <c r="AK2016" s="14">
        <f t="shared" si="610"/>
        <v>308530.6548562611</v>
      </c>
      <c r="AL2016">
        <f t="shared" si="606"/>
        <v>0.95248353688279708</v>
      </c>
      <c r="AM2016">
        <f t="shared" si="612"/>
        <v>0.60272710985589273</v>
      </c>
      <c r="AN2016" s="15">
        <f t="shared" si="607"/>
        <v>0</v>
      </c>
    </row>
    <row r="2017" spans="1:40" x14ac:dyDescent="0.25">
      <c r="A2017" s="2">
        <v>42565</v>
      </c>
      <c r="B2017" s="2">
        <v>42579</v>
      </c>
      <c r="C2017" t="s">
        <v>15</v>
      </c>
      <c r="D2017">
        <v>8300</v>
      </c>
      <c r="E2017">
        <v>31</v>
      </c>
      <c r="F2017">
        <v>31.85</v>
      </c>
      <c r="G2017">
        <v>20.25</v>
      </c>
      <c r="H2017">
        <v>22.1</v>
      </c>
      <c r="I2017" t="s">
        <v>16</v>
      </c>
      <c r="J2017">
        <v>237.65</v>
      </c>
      <c r="K2017">
        <v>301.5</v>
      </c>
      <c r="L2017">
        <v>235.95</v>
      </c>
      <c r="M2017">
        <v>292.7</v>
      </c>
      <c r="N2017">
        <v>8565</v>
      </c>
      <c r="O2017">
        <v>266.14999999999998</v>
      </c>
      <c r="P2017">
        <f>VLOOKUP($A2017,Sheet2!$A:$E,2,0)</f>
        <v>8515.75</v>
      </c>
      <c r="Q2017">
        <f>VLOOKUP($A2017,Sheet2!$A:$E,3,0)</f>
        <v>8571.4</v>
      </c>
      <c r="R2017">
        <f>VLOOKUP($A2017,Sheet2!$A:$E,4,0)</f>
        <v>8500.7000000000007</v>
      </c>
      <c r="S2017">
        <f>VLOOKUP($A2017,Sheet2!$A:$E,5,0)</f>
        <v>8565</v>
      </c>
      <c r="T2017">
        <f t="shared" si="594"/>
        <v>30.100000000000364</v>
      </c>
      <c r="U2017">
        <f t="shared" si="595"/>
        <v>31.85</v>
      </c>
      <c r="V2017">
        <f t="shared" si="596"/>
        <v>235.95</v>
      </c>
      <c r="W2017">
        <f t="shared" si="597"/>
        <v>291.64999999999964</v>
      </c>
      <c r="X2017" s="5">
        <f t="shared" si="598"/>
        <v>268.64999999999998</v>
      </c>
      <c r="Y2017">
        <f t="shared" si="599"/>
        <v>331.60000000000036</v>
      </c>
      <c r="Z2017">
        <f t="shared" si="600"/>
        <v>267.8</v>
      </c>
      <c r="AA2017">
        <f t="shared" si="601"/>
        <v>314.8</v>
      </c>
      <c r="AB2017">
        <f>IF(Z2017/X2017&lt;'model parameter'!$B$2,'model parameter'!$B$2,IF(Y2017/X2017&gt;'model parameter'!$B$1,'model parameter'!$B$1,AA2017/X2017))</f>
        <v>1.1100000000000001</v>
      </c>
      <c r="AC2017">
        <f t="shared" si="611"/>
        <v>2374589.0730702286</v>
      </c>
      <c r="AD2017">
        <f t="shared" si="609"/>
        <v>32.164261723589945</v>
      </c>
      <c r="AF2017">
        <f t="shared" si="608"/>
        <v>0.99683603201191151</v>
      </c>
      <c r="AG2017">
        <f t="shared" si="602"/>
        <v>1.2343197468825624</v>
      </c>
      <c r="AH2017" s="14">
        <f t="shared" si="603"/>
        <v>20209.430719280772</v>
      </c>
      <c r="AI2017">
        <f t="shared" si="604"/>
        <v>22301.631958789989</v>
      </c>
      <c r="AJ2017" s="14">
        <f t="shared" si="605"/>
        <v>2092.201239509217</v>
      </c>
      <c r="AK2017" s="14">
        <f t="shared" si="610"/>
        <v>310622.85609577032</v>
      </c>
      <c r="AL2017">
        <f t="shared" si="606"/>
        <v>1.1035259858909907</v>
      </c>
      <c r="AM2017">
        <f t="shared" si="612"/>
        <v>0.66512502812695151</v>
      </c>
      <c r="AN2017" s="15">
        <f t="shared" si="607"/>
        <v>0</v>
      </c>
    </row>
    <row r="2018" spans="1:40" x14ac:dyDescent="0.25">
      <c r="A2018" s="2">
        <v>42566</v>
      </c>
      <c r="B2018" s="2">
        <v>42579</v>
      </c>
      <c r="C2018" t="s">
        <v>15</v>
      </c>
      <c r="D2018">
        <v>8300</v>
      </c>
      <c r="E2018">
        <v>18.75</v>
      </c>
      <c r="F2018">
        <v>27.9</v>
      </c>
      <c r="G2018">
        <v>18.75</v>
      </c>
      <c r="H2018">
        <v>21.1</v>
      </c>
      <c r="I2018" t="s">
        <v>16</v>
      </c>
      <c r="J2018">
        <v>310</v>
      </c>
      <c r="K2018">
        <v>319</v>
      </c>
      <c r="L2018">
        <v>248.55</v>
      </c>
      <c r="M2018">
        <v>270.35000000000002</v>
      </c>
      <c r="N2018">
        <v>8541.4</v>
      </c>
      <c r="O2018">
        <v>266.14999999999998</v>
      </c>
      <c r="P2018">
        <f>VLOOKUP($A2018,Sheet2!$A:$E,2,0)</f>
        <v>8565.4500000000007</v>
      </c>
      <c r="Q2018">
        <f>VLOOKUP($A2018,Sheet2!$A:$E,3,0)</f>
        <v>8594.7999999999993</v>
      </c>
      <c r="R2018">
        <f>VLOOKUP($A2018,Sheet2!$A:$E,4,0)</f>
        <v>8510.0499999999993</v>
      </c>
      <c r="S2018">
        <f>VLOOKUP($A2018,Sheet2!$A:$E,5,0)</f>
        <v>8541.4</v>
      </c>
      <c r="T2018">
        <f t="shared" si="594"/>
        <v>24.200000000000728</v>
      </c>
      <c r="U2018">
        <f t="shared" si="595"/>
        <v>27.9</v>
      </c>
      <c r="V2018">
        <f t="shared" si="596"/>
        <v>248.55</v>
      </c>
      <c r="W2018">
        <f t="shared" si="597"/>
        <v>313.54999999999927</v>
      </c>
      <c r="X2018" s="5">
        <f t="shared" si="598"/>
        <v>328.75</v>
      </c>
      <c r="Y2018">
        <f t="shared" si="599"/>
        <v>343.20000000000073</v>
      </c>
      <c r="Z2018">
        <f t="shared" si="600"/>
        <v>276.45</v>
      </c>
      <c r="AA2018">
        <f t="shared" si="601"/>
        <v>291.45000000000005</v>
      </c>
      <c r="AB2018">
        <f>IF(Z2018/X2018&lt;'model parameter'!$B$2,'model parameter'!$B$2,IF(Y2018/X2018&gt;'model parameter'!$B$1,'model parameter'!$B$1,AA2018/X2018))</f>
        <v>0.88653992395437275</v>
      </c>
      <c r="AC2018">
        <f t="shared" si="611"/>
        <v>2105168.0162625648</v>
      </c>
      <c r="AD2018">
        <f t="shared" si="609"/>
        <v>32.050801647544318</v>
      </c>
      <c r="AF2018">
        <f t="shared" si="608"/>
        <v>0.84091254752851707</v>
      </c>
      <c r="AG2018">
        <f t="shared" si="602"/>
        <v>1.0439543726235763</v>
      </c>
      <c r="AH2018" s="14">
        <f t="shared" si="603"/>
        <v>24719.946295288122</v>
      </c>
      <c r="AI2018">
        <f t="shared" si="604"/>
        <v>21795.638083519902</v>
      </c>
      <c r="AJ2018" s="14">
        <f t="shared" si="605"/>
        <v>-2924.3082117682206</v>
      </c>
      <c r="AK2018" s="14">
        <f t="shared" si="610"/>
        <v>307698.5478840021</v>
      </c>
      <c r="AL2018">
        <f t="shared" si="606"/>
        <v>0.88170248523858552</v>
      </c>
      <c r="AM2018">
        <f t="shared" si="612"/>
        <v>0.5864423902939172</v>
      </c>
      <c r="AN2018" s="15">
        <f t="shared" si="607"/>
        <v>0</v>
      </c>
    </row>
    <row r="2019" spans="1:40" x14ac:dyDescent="0.25">
      <c r="A2019" s="2">
        <v>42569</v>
      </c>
      <c r="B2019" s="2">
        <v>42579</v>
      </c>
      <c r="C2019" t="s">
        <v>15</v>
      </c>
      <c r="D2019">
        <v>8300</v>
      </c>
      <c r="E2019">
        <v>16.8</v>
      </c>
      <c r="F2019">
        <v>22.9</v>
      </c>
      <c r="G2019">
        <v>12.8</v>
      </c>
      <c r="H2019">
        <v>20.75</v>
      </c>
      <c r="I2019" t="s">
        <v>16</v>
      </c>
      <c r="J2019">
        <v>283.89999999999998</v>
      </c>
      <c r="K2019">
        <v>310.64999999999998</v>
      </c>
      <c r="L2019">
        <v>226.1</v>
      </c>
      <c r="M2019">
        <v>237.35</v>
      </c>
      <c r="N2019">
        <v>8508.7000000000007</v>
      </c>
      <c r="O2019">
        <v>266.14999999999998</v>
      </c>
      <c r="P2019">
        <f>VLOOKUP($A2019,Sheet2!$A:$E,2,0)</f>
        <v>8564.0499999999993</v>
      </c>
      <c r="Q2019">
        <f>VLOOKUP($A2019,Sheet2!$A:$E,3,0)</f>
        <v>8587.1</v>
      </c>
      <c r="R2019">
        <f>VLOOKUP($A2019,Sheet2!$A:$E,4,0)</f>
        <v>8494.35</v>
      </c>
      <c r="S2019">
        <f>VLOOKUP($A2019,Sheet2!$A:$E,5,0)</f>
        <v>8508.7000000000007</v>
      </c>
      <c r="T2019">
        <f t="shared" si="594"/>
        <v>23.549999999999272</v>
      </c>
      <c r="U2019">
        <f t="shared" si="595"/>
        <v>22.9</v>
      </c>
      <c r="V2019">
        <f t="shared" si="596"/>
        <v>226.1</v>
      </c>
      <c r="W2019">
        <f t="shared" si="597"/>
        <v>299.89999999999964</v>
      </c>
      <c r="X2019" s="5">
        <f t="shared" si="598"/>
        <v>300.7</v>
      </c>
      <c r="Y2019">
        <f t="shared" si="599"/>
        <v>334.19999999999925</v>
      </c>
      <c r="Z2019">
        <f t="shared" si="600"/>
        <v>249</v>
      </c>
      <c r="AA2019">
        <f t="shared" si="601"/>
        <v>258.10000000000002</v>
      </c>
      <c r="AB2019">
        <f>IF(Z2019/X2019&lt;'model parameter'!$B$2,'model parameter'!$B$2,IF(Y2019/X2019&gt;'model parameter'!$B$1,'model parameter'!$B$1,AA2019/X2019))</f>
        <v>1.1100000000000001</v>
      </c>
      <c r="AC2019">
        <f t="shared" si="611"/>
        <v>2336736.4980514473</v>
      </c>
      <c r="AD2019">
        <f t="shared" si="609"/>
        <v>32.160801647544318</v>
      </c>
      <c r="AF2019">
        <f t="shared" si="608"/>
        <v>0.82806784170269376</v>
      </c>
      <c r="AG2019">
        <f t="shared" si="602"/>
        <v>1.1114067176587936</v>
      </c>
      <c r="AH2019" s="14">
        <f t="shared" si="603"/>
        <v>22614.788859231448</v>
      </c>
      <c r="AI2019">
        <f t="shared" si="604"/>
        <v>24967.852074271173</v>
      </c>
      <c r="AJ2019" s="14">
        <f t="shared" si="605"/>
        <v>2353.063215039725</v>
      </c>
      <c r="AK2019" s="14">
        <f t="shared" si="610"/>
        <v>310051.61109904182</v>
      </c>
      <c r="AL2019">
        <f t="shared" si="606"/>
        <v>1.1040497538883365</v>
      </c>
      <c r="AM2019">
        <f t="shared" si="612"/>
        <v>0.64746157667368709</v>
      </c>
      <c r="AN2019" s="15">
        <f t="shared" si="607"/>
        <v>1</v>
      </c>
    </row>
    <row r="2020" spans="1:40" x14ac:dyDescent="0.25">
      <c r="A2020" s="2">
        <v>42570</v>
      </c>
      <c r="B2020" s="2">
        <v>42579</v>
      </c>
      <c r="C2020" t="s">
        <v>15</v>
      </c>
      <c r="D2020">
        <v>8300</v>
      </c>
      <c r="E2020">
        <v>18.05</v>
      </c>
      <c r="F2020">
        <v>27</v>
      </c>
      <c r="G2020">
        <v>13.35</v>
      </c>
      <c r="H2020">
        <v>15.15</v>
      </c>
      <c r="I2020" t="s">
        <v>16</v>
      </c>
      <c r="J2020">
        <v>247.25</v>
      </c>
      <c r="K2020">
        <v>263.5</v>
      </c>
      <c r="L2020">
        <v>204.3</v>
      </c>
      <c r="M2020">
        <v>251.7</v>
      </c>
      <c r="N2020">
        <v>8528.5499999999993</v>
      </c>
      <c r="O2020">
        <v>266.14999999999998</v>
      </c>
      <c r="P2020">
        <f>VLOOKUP($A2020,Sheet2!$A:$E,2,0)</f>
        <v>8514.2999999999993</v>
      </c>
      <c r="Q2020">
        <f>VLOOKUP($A2020,Sheet2!$A:$E,3,0)</f>
        <v>8540.0499999999993</v>
      </c>
      <c r="R2020">
        <f>VLOOKUP($A2020,Sheet2!$A:$E,4,0)</f>
        <v>8476.7000000000007</v>
      </c>
      <c r="S2020">
        <f>VLOOKUP($A2020,Sheet2!$A:$E,5,0)</f>
        <v>8528.5499999999993</v>
      </c>
      <c r="T2020">
        <f t="shared" si="594"/>
        <v>23.450000000000728</v>
      </c>
      <c r="U2020">
        <f t="shared" si="595"/>
        <v>27</v>
      </c>
      <c r="V2020">
        <f t="shared" si="596"/>
        <v>204.3</v>
      </c>
      <c r="W2020">
        <f t="shared" si="597"/>
        <v>253.39999999999964</v>
      </c>
      <c r="X2020" s="5">
        <f t="shared" si="598"/>
        <v>265.3</v>
      </c>
      <c r="Y2020">
        <f t="shared" si="599"/>
        <v>286.95000000000073</v>
      </c>
      <c r="Z2020">
        <f t="shared" si="600"/>
        <v>231.3</v>
      </c>
      <c r="AA2020">
        <f t="shared" si="601"/>
        <v>266.84999999999997</v>
      </c>
      <c r="AB2020">
        <f>IF(Z2020/X2020&lt;'model parameter'!$B$2,'model parameter'!$B$2,IF(Y2020/X2020&gt;'model parameter'!$B$1,'model parameter'!$B$1,AA2020/X2020))</f>
        <v>1.005842442517904</v>
      </c>
      <c r="AC2020">
        <f t="shared" si="611"/>
        <v>2350388.7467208011</v>
      </c>
      <c r="AD2020">
        <f t="shared" si="609"/>
        <v>32.166644090062221</v>
      </c>
      <c r="AF2020">
        <f t="shared" si="608"/>
        <v>0.87184319638145491</v>
      </c>
      <c r="AG2020">
        <f t="shared" si="602"/>
        <v>1.0816057293629879</v>
      </c>
      <c r="AH2020" s="14">
        <f t="shared" si="603"/>
        <v>19958.012629769546</v>
      </c>
      <c r="AI2020">
        <f t="shared" si="604"/>
        <v>19951.981217394696</v>
      </c>
      <c r="AJ2020" s="14">
        <f t="shared" si="605"/>
        <v>-6.0314123748503334</v>
      </c>
      <c r="AK2020" s="14">
        <f t="shared" si="610"/>
        <v>310045.57968666696</v>
      </c>
      <c r="AL2020">
        <f t="shared" si="606"/>
        <v>0.99969779494147359</v>
      </c>
      <c r="AM2020">
        <f t="shared" si="612"/>
        <v>0.64726591051001481</v>
      </c>
      <c r="AN2020" s="15">
        <f t="shared" si="607"/>
        <v>0</v>
      </c>
    </row>
    <row r="2021" spans="1:40" x14ac:dyDescent="0.25">
      <c r="A2021" s="2">
        <v>42571</v>
      </c>
      <c r="B2021" s="2">
        <v>42579</v>
      </c>
      <c r="C2021" t="s">
        <v>15</v>
      </c>
      <c r="D2021">
        <v>8300</v>
      </c>
      <c r="E2021">
        <v>13.45</v>
      </c>
      <c r="F2021">
        <v>13.45</v>
      </c>
      <c r="G2021">
        <v>8.5</v>
      </c>
      <c r="H2021">
        <v>9.15</v>
      </c>
      <c r="I2021" t="s">
        <v>16</v>
      </c>
      <c r="J2021">
        <v>260</v>
      </c>
      <c r="K2021">
        <v>295</v>
      </c>
      <c r="L2021">
        <v>260</v>
      </c>
      <c r="M2021">
        <v>289.14999999999998</v>
      </c>
      <c r="N2021">
        <v>8565.85</v>
      </c>
      <c r="O2021">
        <v>266.14999999999998</v>
      </c>
      <c r="P2021">
        <f>VLOOKUP($A2021,Sheet2!$A:$E,2,0)</f>
        <v>8515.4500000000007</v>
      </c>
      <c r="Q2021">
        <f>VLOOKUP($A2021,Sheet2!$A:$E,3,0)</f>
        <v>8569.9</v>
      </c>
      <c r="R2021">
        <f>VLOOKUP($A2021,Sheet2!$A:$E,4,0)</f>
        <v>8512.5499999999993</v>
      </c>
      <c r="S2021">
        <f>VLOOKUP($A2021,Sheet2!$A:$E,5,0)</f>
        <v>8565.85</v>
      </c>
      <c r="T2021">
        <f t="shared" si="594"/>
        <v>25.100000000000364</v>
      </c>
      <c r="U2021">
        <f t="shared" si="595"/>
        <v>13.45</v>
      </c>
      <c r="V2021">
        <f t="shared" si="596"/>
        <v>260</v>
      </c>
      <c r="W2021">
        <f t="shared" si="597"/>
        <v>278.39999999999964</v>
      </c>
      <c r="X2021" s="5">
        <f t="shared" si="598"/>
        <v>273.45</v>
      </c>
      <c r="Y2021">
        <f t="shared" si="599"/>
        <v>320.10000000000036</v>
      </c>
      <c r="Z2021">
        <f t="shared" si="600"/>
        <v>273.45</v>
      </c>
      <c r="AA2021">
        <f t="shared" si="601"/>
        <v>298.29999999999995</v>
      </c>
      <c r="AB2021">
        <f>IF(Z2021/X2021&lt;'model parameter'!$B$2,'model parameter'!$B$2,IF(Y2021/X2021&gt;'model parameter'!$B$1,'model parameter'!$B$1,AA2021/X2021))</f>
        <v>1.1100000000000001</v>
      </c>
      <c r="AC2021">
        <f t="shared" si="611"/>
        <v>2608931.5088600894</v>
      </c>
      <c r="AD2021">
        <f t="shared" si="609"/>
        <v>32.27664409006222</v>
      </c>
      <c r="AF2021">
        <f t="shared" si="608"/>
        <v>1</v>
      </c>
      <c r="AG2021">
        <f t="shared" si="602"/>
        <v>1.1705979155238631</v>
      </c>
      <c r="AH2021" s="14">
        <f t="shared" si="603"/>
        <v>20569.671563953576</v>
      </c>
      <c r="AI2021">
        <f t="shared" si="604"/>
        <v>22700.941055648327</v>
      </c>
      <c r="AJ2021" s="14">
        <f t="shared" si="605"/>
        <v>2131.2694916947512</v>
      </c>
      <c r="AK2021" s="14">
        <f t="shared" si="610"/>
        <v>312176.84917836171</v>
      </c>
      <c r="AL2021">
        <f t="shared" si="606"/>
        <v>1.103612227597722</v>
      </c>
      <c r="AM2021">
        <f t="shared" si="612"/>
        <v>0.71433057334602523</v>
      </c>
      <c r="AN2021" s="15">
        <f t="shared" si="607"/>
        <v>0</v>
      </c>
    </row>
    <row r="2022" spans="1:40" x14ac:dyDescent="0.25">
      <c r="A2022" s="2">
        <v>42572</v>
      </c>
      <c r="B2022" s="2">
        <v>42579</v>
      </c>
      <c r="C2022" t="s">
        <v>15</v>
      </c>
      <c r="D2022">
        <v>8300</v>
      </c>
      <c r="E2022">
        <v>5.85</v>
      </c>
      <c r="F2022">
        <v>11.6</v>
      </c>
      <c r="G2022">
        <v>5.85</v>
      </c>
      <c r="H2022">
        <v>10.7</v>
      </c>
      <c r="I2022" t="s">
        <v>16</v>
      </c>
      <c r="J2022">
        <v>307.64999999999998</v>
      </c>
      <c r="K2022">
        <v>307.64999999999998</v>
      </c>
      <c r="L2022">
        <v>220.1</v>
      </c>
      <c r="M2022">
        <v>226.95</v>
      </c>
      <c r="N2022">
        <v>8510.1</v>
      </c>
      <c r="O2022">
        <v>266.14999999999998</v>
      </c>
      <c r="P2022">
        <f>VLOOKUP($A2022,Sheet2!$A:$E,2,0)</f>
        <v>8582.7000000000007</v>
      </c>
      <c r="Q2022">
        <f>VLOOKUP($A2022,Sheet2!$A:$E,3,0)</f>
        <v>8585.25</v>
      </c>
      <c r="R2022">
        <f>VLOOKUP($A2022,Sheet2!$A:$E,4,0)</f>
        <v>8503.4500000000007</v>
      </c>
      <c r="S2022">
        <f>VLOOKUP($A2022,Sheet2!$A:$E,5,0)</f>
        <v>8510.1</v>
      </c>
      <c r="T2022">
        <f t="shared" si="594"/>
        <v>22.399999999999636</v>
      </c>
      <c r="U2022">
        <f t="shared" si="595"/>
        <v>11.6</v>
      </c>
      <c r="V2022">
        <f t="shared" si="596"/>
        <v>220.1</v>
      </c>
      <c r="W2022">
        <f t="shared" si="597"/>
        <v>291.10000000000036</v>
      </c>
      <c r="X2022" s="5">
        <f t="shared" si="598"/>
        <v>313.5</v>
      </c>
      <c r="Y2022">
        <f t="shared" si="599"/>
        <v>330.04999999999961</v>
      </c>
      <c r="Z2022">
        <f t="shared" si="600"/>
        <v>231.7</v>
      </c>
      <c r="AA2022">
        <f t="shared" si="601"/>
        <v>237.64999999999998</v>
      </c>
      <c r="AB2022">
        <f>IF(Z2022/X2022&lt;'model parameter'!$B$2,'model parameter'!$B$2,IF(Y2022/X2022&gt;'model parameter'!$B$1,'model parameter'!$B$1,AA2022/X2022))</f>
        <v>0.75805422647527898</v>
      </c>
      <c r="AC2022">
        <f t="shared" si="611"/>
        <v>1977711.5568759176</v>
      </c>
      <c r="AD2022">
        <f t="shared" si="609"/>
        <v>32.034698316537501</v>
      </c>
      <c r="AF2022">
        <f t="shared" si="608"/>
        <v>0.73907496012759166</v>
      </c>
      <c r="AG2022">
        <f t="shared" si="602"/>
        <v>1.0527910685805411</v>
      </c>
      <c r="AH2022" s="14">
        <f t="shared" si="603"/>
        <v>23575.431111692247</v>
      </c>
      <c r="AI2022">
        <f t="shared" si="604"/>
        <v>17763.575506384295</v>
      </c>
      <c r="AJ2022" s="14">
        <f t="shared" si="605"/>
        <v>-5811.8556053079519</v>
      </c>
      <c r="AK2022" s="14">
        <f t="shared" si="610"/>
        <v>306364.99357305374</v>
      </c>
      <c r="AL2022">
        <f t="shared" si="606"/>
        <v>0.7534782894203127</v>
      </c>
      <c r="AM2022">
        <f t="shared" si="612"/>
        <v>0.5382325784853943</v>
      </c>
      <c r="AN2022" s="15">
        <f t="shared" si="607"/>
        <v>0</v>
      </c>
    </row>
    <row r="2023" spans="1:40" x14ac:dyDescent="0.25">
      <c r="A2023" s="2">
        <v>42573</v>
      </c>
      <c r="B2023" s="2">
        <v>42579</v>
      </c>
      <c r="C2023" t="s">
        <v>15</v>
      </c>
      <c r="D2023">
        <v>8300</v>
      </c>
      <c r="E2023">
        <v>9.15</v>
      </c>
      <c r="F2023">
        <v>11.4</v>
      </c>
      <c r="G2023">
        <v>5</v>
      </c>
      <c r="H2023">
        <v>5.6</v>
      </c>
      <c r="I2023" t="s">
        <v>16</v>
      </c>
      <c r="J2023">
        <v>231.65</v>
      </c>
      <c r="K2023">
        <v>265</v>
      </c>
      <c r="L2023">
        <v>208.65</v>
      </c>
      <c r="M2023">
        <v>254.15</v>
      </c>
      <c r="N2023">
        <v>8541.2000000000007</v>
      </c>
      <c r="O2023">
        <v>266.14999999999998</v>
      </c>
      <c r="P2023">
        <f>VLOOKUP($A2023,Sheet2!$A:$E,2,0)</f>
        <v>8519.65</v>
      </c>
      <c r="Q2023">
        <f>VLOOKUP($A2023,Sheet2!$A:$E,3,0)</f>
        <v>8548.9500000000007</v>
      </c>
      <c r="R2023">
        <f>VLOOKUP($A2023,Sheet2!$A:$E,4,0)</f>
        <v>8489.7999999999993</v>
      </c>
      <c r="S2023">
        <f>VLOOKUP($A2023,Sheet2!$A:$E,5,0)</f>
        <v>8541.2000000000007</v>
      </c>
      <c r="T2023">
        <f t="shared" si="594"/>
        <v>16.049999999999272</v>
      </c>
      <c r="U2023">
        <f t="shared" si="595"/>
        <v>11.4</v>
      </c>
      <c r="V2023">
        <f t="shared" si="596"/>
        <v>208.65</v>
      </c>
      <c r="W2023">
        <f t="shared" si="597"/>
        <v>253.95000000000073</v>
      </c>
      <c r="X2023" s="5">
        <f t="shared" si="598"/>
        <v>240.8</v>
      </c>
      <c r="Y2023">
        <f t="shared" si="599"/>
        <v>281.04999999999927</v>
      </c>
      <c r="Z2023">
        <f t="shared" si="600"/>
        <v>220.05</v>
      </c>
      <c r="AA2023">
        <f t="shared" si="601"/>
        <v>259.75</v>
      </c>
      <c r="AB2023">
        <f>IF(Z2023/X2023&lt;'model parameter'!$B$2,'model parameter'!$B$2,IF(Y2023/X2023&gt;'model parameter'!$B$1,'model parameter'!$B$1,AA2023/X2023))</f>
        <v>1.1100000000000001</v>
      </c>
      <c r="AC2023">
        <f t="shared" si="611"/>
        <v>2195259.8281322685</v>
      </c>
      <c r="AD2023">
        <f t="shared" si="609"/>
        <v>32.1446983165375</v>
      </c>
      <c r="AF2023">
        <f t="shared" si="608"/>
        <v>0.9138289036544851</v>
      </c>
      <c r="AG2023">
        <f t="shared" si="602"/>
        <v>1.1671511627906945</v>
      </c>
      <c r="AH2023" s="14">
        <f t="shared" si="603"/>
        <v>18119.283318418798</v>
      </c>
      <c r="AI2023">
        <f t="shared" si="604"/>
        <v>19984.807303059857</v>
      </c>
      <c r="AJ2023" s="14">
        <f t="shared" si="605"/>
        <v>1865.5239846410586</v>
      </c>
      <c r="AK2023" s="14">
        <f t="shared" si="610"/>
        <v>308230.51755769481</v>
      </c>
      <c r="AL2023">
        <f t="shared" si="606"/>
        <v>1.1029579344755152</v>
      </c>
      <c r="AM2023">
        <f t="shared" si="612"/>
        <v>0.59364789303368104</v>
      </c>
      <c r="AN2023" s="15">
        <f t="shared" si="607"/>
        <v>0</v>
      </c>
    </row>
    <row r="2024" spans="1:40" x14ac:dyDescent="0.25">
      <c r="A2024" s="2">
        <v>42576</v>
      </c>
      <c r="B2024" s="2">
        <v>42579</v>
      </c>
      <c r="C2024" t="s">
        <v>15</v>
      </c>
      <c r="D2024">
        <v>8300</v>
      </c>
      <c r="E2024">
        <v>6.55</v>
      </c>
      <c r="F2024">
        <v>6.55</v>
      </c>
      <c r="G2024">
        <v>2.25</v>
      </c>
      <c r="H2024">
        <v>2.35</v>
      </c>
      <c r="I2024" t="s">
        <v>16</v>
      </c>
      <c r="J2024">
        <v>240.2</v>
      </c>
      <c r="K2024">
        <v>343.85</v>
      </c>
      <c r="L2024">
        <v>232</v>
      </c>
      <c r="M2024">
        <v>337.7</v>
      </c>
      <c r="N2024">
        <v>8635.65</v>
      </c>
      <c r="O2024">
        <v>266.14999999999998</v>
      </c>
      <c r="P2024">
        <f>VLOOKUP($A2024,Sheet2!$A:$E,2,0)</f>
        <v>8519.9500000000007</v>
      </c>
      <c r="Q2024">
        <f>VLOOKUP($A2024,Sheet2!$A:$E,3,0)</f>
        <v>8641.15</v>
      </c>
      <c r="R2024">
        <f>VLOOKUP($A2024,Sheet2!$A:$E,4,0)</f>
        <v>8517.2000000000007</v>
      </c>
      <c r="S2024">
        <f>VLOOKUP($A2024,Sheet2!$A:$E,5,0)</f>
        <v>8635.65</v>
      </c>
      <c r="T2024">
        <f t="shared" si="594"/>
        <v>2.7000000000007276</v>
      </c>
      <c r="U2024">
        <f t="shared" si="595"/>
        <v>6.55</v>
      </c>
      <c r="V2024">
        <f t="shared" si="596"/>
        <v>232</v>
      </c>
      <c r="W2024">
        <f t="shared" si="597"/>
        <v>343.39999999999964</v>
      </c>
      <c r="X2024" s="5">
        <f t="shared" si="598"/>
        <v>246.75</v>
      </c>
      <c r="Y2024">
        <f t="shared" si="599"/>
        <v>346.55000000000075</v>
      </c>
      <c r="Z2024">
        <f t="shared" si="600"/>
        <v>238.55</v>
      </c>
      <c r="AA2024">
        <f t="shared" si="601"/>
        <v>340.05</v>
      </c>
      <c r="AB2024">
        <f>IF(Z2024/X2024&lt;'model parameter'!$B$2,'model parameter'!$B$2,IF(Y2024/X2024&gt;'model parameter'!$B$1,'model parameter'!$B$1,AA2024/X2024))</f>
        <v>1.1100000000000001</v>
      </c>
      <c r="AC2024">
        <f t="shared" si="611"/>
        <v>2436738.4092268185</v>
      </c>
      <c r="AD2024">
        <f t="shared" si="609"/>
        <v>32.2546983165375</v>
      </c>
      <c r="AF2024">
        <f t="shared" si="608"/>
        <v>0.96676798378926043</v>
      </c>
      <c r="AG2024">
        <f t="shared" si="602"/>
        <v>1.4044579533941266</v>
      </c>
      <c r="AH2024" s="14">
        <f t="shared" si="603"/>
        <v>18565.831865461125</v>
      </c>
      <c r="AI2024">
        <f t="shared" si="604"/>
        <v>20479.784204373838</v>
      </c>
      <c r="AJ2024" s="14">
        <f t="shared" si="605"/>
        <v>1913.9523389127135</v>
      </c>
      <c r="AK2024" s="14">
        <f t="shared" si="610"/>
        <v>310144.46989660751</v>
      </c>
      <c r="AL2024">
        <f t="shared" si="606"/>
        <v>1.1030900394220056</v>
      </c>
      <c r="AM2024">
        <f t="shared" si="612"/>
        <v>0.65484707772931372</v>
      </c>
      <c r="AN2024" s="15">
        <f t="shared" si="607"/>
        <v>0</v>
      </c>
    </row>
    <row r="2025" spans="1:40" x14ac:dyDescent="0.25">
      <c r="A2025" s="2">
        <v>42577</v>
      </c>
      <c r="B2025" s="2">
        <v>42579</v>
      </c>
      <c r="C2025" t="s">
        <v>15</v>
      </c>
      <c r="D2025">
        <v>8300</v>
      </c>
      <c r="E2025">
        <v>2.4500000000000002</v>
      </c>
      <c r="F2025">
        <v>2.4500000000000002</v>
      </c>
      <c r="G2025">
        <v>1.2</v>
      </c>
      <c r="H2025">
        <v>1.85</v>
      </c>
      <c r="I2025" t="s">
        <v>16</v>
      </c>
      <c r="J2025">
        <v>327.2</v>
      </c>
      <c r="K2025">
        <v>346.9</v>
      </c>
      <c r="L2025">
        <v>274</v>
      </c>
      <c r="M2025">
        <v>291.8</v>
      </c>
      <c r="N2025">
        <v>8590.65</v>
      </c>
      <c r="O2025">
        <v>266.14999999999998</v>
      </c>
      <c r="P2025">
        <f>VLOOKUP($A2025,Sheet2!$A:$E,2,0)</f>
        <v>8633.75</v>
      </c>
      <c r="Q2025">
        <f>VLOOKUP($A2025,Sheet2!$A:$E,3,0)</f>
        <v>8644.9</v>
      </c>
      <c r="R2025">
        <f>VLOOKUP($A2025,Sheet2!$A:$E,4,0)</f>
        <v>8577.15</v>
      </c>
      <c r="S2025">
        <f>VLOOKUP($A2025,Sheet2!$A:$E,5,0)</f>
        <v>8590.65</v>
      </c>
      <c r="T2025">
        <f t="shared" si="594"/>
        <v>2</v>
      </c>
      <c r="U2025">
        <f t="shared" si="595"/>
        <v>0</v>
      </c>
      <c r="V2025">
        <f t="shared" si="596"/>
        <v>279.60000000000036</v>
      </c>
      <c r="W2025">
        <f t="shared" si="597"/>
        <v>346.10000000000036</v>
      </c>
      <c r="X2025" s="5">
        <f t="shared" si="598"/>
        <v>329.65</v>
      </c>
      <c r="Y2025">
        <f t="shared" si="599"/>
        <v>348.9</v>
      </c>
      <c r="Z2025">
        <f t="shared" si="600"/>
        <v>274</v>
      </c>
      <c r="AA2025">
        <f t="shared" si="601"/>
        <v>293.65000000000003</v>
      </c>
      <c r="AB2025">
        <f>IF(Z2025/X2025&lt;'model parameter'!$B$2,'model parameter'!$B$2,IF(Y2025/X2025&gt;'model parameter'!$B$1,'model parameter'!$B$1,AA2025/X2025))</f>
        <v>0.89079326558471117</v>
      </c>
      <c r="AC2025">
        <f t="shared" si="611"/>
        <v>2170630.1649308521</v>
      </c>
      <c r="AD2025">
        <f t="shared" si="609"/>
        <v>32.145491582122212</v>
      </c>
      <c r="AF2025">
        <f t="shared" si="608"/>
        <v>0.83118458971636588</v>
      </c>
      <c r="AG2025">
        <f t="shared" si="602"/>
        <v>1.0583952677081754</v>
      </c>
      <c r="AH2025" s="14">
        <f t="shared" si="603"/>
        <v>24787.491453664275</v>
      </c>
      <c r="AI2025">
        <f t="shared" si="604"/>
        <v>21960.517965856303</v>
      </c>
      <c r="AJ2025" s="14">
        <f t="shared" si="605"/>
        <v>-2826.9734878079726</v>
      </c>
      <c r="AK2025" s="14">
        <f t="shared" si="610"/>
        <v>307317.49640879955</v>
      </c>
      <c r="AL2025">
        <f t="shared" si="606"/>
        <v>0.88595161018643265</v>
      </c>
      <c r="AM2025">
        <f t="shared" si="612"/>
        <v>0.58016282294016552</v>
      </c>
      <c r="AN2025" s="15">
        <f t="shared" si="607"/>
        <v>0</v>
      </c>
    </row>
    <row r="2026" spans="1:40" x14ac:dyDescent="0.25">
      <c r="A2026" s="2">
        <v>42578</v>
      </c>
      <c r="B2026" s="2">
        <v>42579</v>
      </c>
      <c r="C2026" t="s">
        <v>15</v>
      </c>
      <c r="D2026">
        <v>8300</v>
      </c>
      <c r="E2026">
        <v>1.35</v>
      </c>
      <c r="F2026">
        <v>1.5</v>
      </c>
      <c r="G2026">
        <v>0.6</v>
      </c>
      <c r="H2026">
        <v>0.7</v>
      </c>
      <c r="I2026" t="s">
        <v>16</v>
      </c>
      <c r="J2026">
        <v>296.2</v>
      </c>
      <c r="K2026">
        <v>361.55</v>
      </c>
      <c r="L2026">
        <v>264.60000000000002</v>
      </c>
      <c r="M2026">
        <v>311.39999999999998</v>
      </c>
      <c r="N2026">
        <v>8615.7999999999993</v>
      </c>
      <c r="O2026">
        <v>266.14999999999998</v>
      </c>
      <c r="P2026">
        <f>VLOOKUP($A2026,Sheet2!$A:$E,2,0)</f>
        <v>8599.4</v>
      </c>
      <c r="Q2026">
        <f>VLOOKUP($A2026,Sheet2!$A:$E,3,0)</f>
        <v>8665</v>
      </c>
      <c r="R2026">
        <f>VLOOKUP($A2026,Sheet2!$A:$E,4,0)</f>
        <v>8572.0499999999993</v>
      </c>
      <c r="S2026">
        <f>VLOOKUP($A2026,Sheet2!$A:$E,5,0)</f>
        <v>8615.7999999999993</v>
      </c>
      <c r="T2026">
        <f t="shared" si="594"/>
        <v>0.6</v>
      </c>
      <c r="U2026">
        <f t="shared" si="595"/>
        <v>0</v>
      </c>
      <c r="V2026">
        <f t="shared" si="596"/>
        <v>273.54999999999927</v>
      </c>
      <c r="W2026">
        <f t="shared" si="597"/>
        <v>361.55</v>
      </c>
      <c r="X2026" s="5">
        <f t="shared" si="598"/>
        <v>297.55</v>
      </c>
      <c r="Y2026">
        <f t="shared" si="599"/>
        <v>362.15000000000003</v>
      </c>
      <c r="Z2026">
        <f t="shared" si="600"/>
        <v>264.60000000000002</v>
      </c>
      <c r="AA2026">
        <f t="shared" si="601"/>
        <v>312.09999999999997</v>
      </c>
      <c r="AB2026">
        <f>IF(Z2026/X2026&lt;'model parameter'!$B$2,'model parameter'!$B$2,IF(Y2026/X2026&gt;'model parameter'!$B$1,'model parameter'!$B$1,AA2026/X2026))</f>
        <v>1.1100000000000001</v>
      </c>
      <c r="AC2026">
        <f t="shared" si="611"/>
        <v>2409399.4830732462</v>
      </c>
      <c r="AD2026">
        <f t="shared" si="609"/>
        <v>32.255491582122211</v>
      </c>
      <c r="AF2026">
        <f t="shared" si="608"/>
        <v>0.8892623088556546</v>
      </c>
      <c r="AG2026">
        <f t="shared" si="602"/>
        <v>1.2171063686775332</v>
      </c>
      <c r="AH2026" s="14">
        <f t="shared" si="603"/>
        <v>22378.380804914927</v>
      </c>
      <c r="AI2026">
        <f t="shared" si="604"/>
        <v>24705.805479457889</v>
      </c>
      <c r="AJ2026" s="14">
        <f t="shared" si="605"/>
        <v>2327.4246745429627</v>
      </c>
      <c r="AK2026" s="14">
        <f t="shared" si="610"/>
        <v>309644.92108334252</v>
      </c>
      <c r="AL2026">
        <f t="shared" si="606"/>
        <v>1.1040032652421303</v>
      </c>
      <c r="AM2026">
        <f t="shared" si="612"/>
        <v>0.64050165089803468</v>
      </c>
      <c r="AN2026" s="15">
        <f t="shared" si="607"/>
        <v>1</v>
      </c>
    </row>
    <row r="2027" spans="1:40" x14ac:dyDescent="0.25">
      <c r="A2027" s="2">
        <v>42579</v>
      </c>
      <c r="B2027" s="2">
        <v>42579</v>
      </c>
      <c r="C2027" t="s">
        <v>15</v>
      </c>
      <c r="D2027">
        <v>8300</v>
      </c>
      <c r="E2027">
        <v>0.35</v>
      </c>
      <c r="F2027">
        <v>0.35</v>
      </c>
      <c r="G2027">
        <v>0.05</v>
      </c>
      <c r="H2027">
        <v>0.05</v>
      </c>
      <c r="I2027" t="s">
        <v>16</v>
      </c>
      <c r="J2027">
        <v>321.10000000000002</v>
      </c>
      <c r="K2027">
        <v>360.5</v>
      </c>
      <c r="L2027">
        <v>318.45</v>
      </c>
      <c r="M2027">
        <v>353.4</v>
      </c>
      <c r="N2027">
        <v>8666.2999999999993</v>
      </c>
      <c r="O2027">
        <v>266.14999999999998</v>
      </c>
      <c r="P2027">
        <f>VLOOKUP($A2027,Sheet2!$A:$E,2,0)</f>
        <v>8636.9500000000007</v>
      </c>
      <c r="Q2027">
        <f>VLOOKUP($A2027,Sheet2!$A:$E,3,0)</f>
        <v>8674.7000000000007</v>
      </c>
      <c r="R2027">
        <f>VLOOKUP($A2027,Sheet2!$A:$E,4,0)</f>
        <v>8625.25</v>
      </c>
      <c r="S2027">
        <f>VLOOKUP($A2027,Sheet2!$A:$E,5,0)</f>
        <v>8666.2999999999993</v>
      </c>
      <c r="T2027">
        <f t="shared" si="594"/>
        <v>0.05</v>
      </c>
      <c r="U2027">
        <f t="shared" si="595"/>
        <v>0</v>
      </c>
      <c r="V2027">
        <f t="shared" si="596"/>
        <v>325.60000000000036</v>
      </c>
      <c r="W2027">
        <f t="shared" si="597"/>
        <v>360.5</v>
      </c>
      <c r="X2027" s="5">
        <f t="shared" si="598"/>
        <v>321.45000000000005</v>
      </c>
      <c r="Y2027">
        <f t="shared" si="599"/>
        <v>360.55</v>
      </c>
      <c r="Z2027">
        <f t="shared" si="600"/>
        <v>318.45</v>
      </c>
      <c r="AA2027">
        <f t="shared" si="601"/>
        <v>353.45</v>
      </c>
      <c r="AB2027">
        <f>IF(Z2027/X2027&lt;'model parameter'!$B$2,'model parameter'!$B$2,IF(Y2027/X2027&gt;'model parameter'!$B$1,'model parameter'!$B$1,AA2027/X2027))</f>
        <v>1.1100000000000001</v>
      </c>
      <c r="AC2027">
        <f t="shared" si="611"/>
        <v>2674433.4262113036</v>
      </c>
      <c r="AD2027">
        <f t="shared" si="609"/>
        <v>32.36549158212221</v>
      </c>
      <c r="AF2027">
        <f t="shared" si="608"/>
        <v>0.99066728884740995</v>
      </c>
      <c r="AG2027">
        <f t="shared" si="602"/>
        <v>1.1216363353554206</v>
      </c>
      <c r="AH2027" s="14">
        <f t="shared" si="603"/>
        <v>24172.080010681577</v>
      </c>
      <c r="AI2027">
        <f t="shared" si="604"/>
        <v>26694.032024231692</v>
      </c>
      <c r="AJ2027" s="14">
        <f t="shared" si="605"/>
        <v>2521.9520135501152</v>
      </c>
      <c r="AK2027" s="14">
        <f t="shared" si="610"/>
        <v>312166.87309689261</v>
      </c>
      <c r="AL2027">
        <f t="shared" si="606"/>
        <v>1.1043332643461246</v>
      </c>
      <c r="AM2027">
        <f t="shared" si="612"/>
        <v>0.70732727895530856</v>
      </c>
      <c r="AN2027" s="15">
        <f t="shared" si="607"/>
        <v>0</v>
      </c>
    </row>
    <row r="2028" spans="1:40" x14ac:dyDescent="0.25">
      <c r="A2028" s="2">
        <v>42580</v>
      </c>
      <c r="B2028" s="2">
        <v>42607</v>
      </c>
      <c r="C2028" t="s">
        <v>15</v>
      </c>
      <c r="D2028">
        <v>8700</v>
      </c>
      <c r="E2028">
        <v>136</v>
      </c>
      <c r="F2028">
        <v>151.05000000000001</v>
      </c>
      <c r="G2028">
        <v>126</v>
      </c>
      <c r="H2028">
        <v>135</v>
      </c>
      <c r="I2028" t="s">
        <v>16</v>
      </c>
      <c r="J2028">
        <v>128.85</v>
      </c>
      <c r="K2028">
        <v>131.55000000000001</v>
      </c>
      <c r="L2028">
        <v>116</v>
      </c>
      <c r="M2028">
        <v>122.15</v>
      </c>
      <c r="N2028">
        <v>8638.5</v>
      </c>
      <c r="O2028">
        <v>264.85000000000002</v>
      </c>
      <c r="P2028">
        <f>VLOOKUP($A2028,Sheet2!$A:$E,2,0)</f>
        <v>8668.2999999999993</v>
      </c>
      <c r="Q2028">
        <f>VLOOKUP($A2028,Sheet2!$A:$E,3,0)</f>
        <v>8670.35</v>
      </c>
      <c r="R2028">
        <f>VLOOKUP($A2028,Sheet2!$A:$E,4,0)</f>
        <v>8631.15</v>
      </c>
      <c r="S2028">
        <f>VLOOKUP($A2028,Sheet2!$A:$E,5,0)</f>
        <v>8638.5</v>
      </c>
      <c r="T2028">
        <f t="shared" si="594"/>
        <v>161.19999999999891</v>
      </c>
      <c r="U2028">
        <f t="shared" si="595"/>
        <v>151.05000000000001</v>
      </c>
      <c r="V2028">
        <f t="shared" si="596"/>
        <v>116</v>
      </c>
      <c r="W2028">
        <f t="shared" si="597"/>
        <v>96.350000000000364</v>
      </c>
      <c r="X2028" s="5">
        <f t="shared" si="598"/>
        <v>264.85000000000002</v>
      </c>
      <c r="Y2028">
        <f t="shared" si="599"/>
        <v>292.74999999999892</v>
      </c>
      <c r="Z2028">
        <f t="shared" si="600"/>
        <v>222.35000000000036</v>
      </c>
      <c r="AA2028">
        <f t="shared" si="601"/>
        <v>257.14999999999998</v>
      </c>
      <c r="AB2028">
        <f>IF(Z2028/X2028&lt;'model parameter'!$B$2,'model parameter'!$B$2,IF(Y2028/X2028&gt;'model parameter'!$B$1,'model parameter'!$B$1,AA2028/X2028))</f>
        <v>0.97092693977723221</v>
      </c>
      <c r="AC2028">
        <f t="shared" si="611"/>
        <v>2596679.4621492792</v>
      </c>
      <c r="AD2028">
        <f t="shared" si="609"/>
        <v>32.336418521899439</v>
      </c>
      <c r="AF2028">
        <f t="shared" si="608"/>
        <v>0.83953181045875158</v>
      </c>
      <c r="AG2028">
        <f t="shared" si="602"/>
        <v>1.1053426467811927</v>
      </c>
      <c r="AH2028" s="14">
        <f t="shared" si="603"/>
        <v>19924.240050581473</v>
      </c>
      <c r="AI2028">
        <f t="shared" si="604"/>
        <v>19225.010827093301</v>
      </c>
      <c r="AJ2028" s="14">
        <f t="shared" si="605"/>
        <v>-699.22922348817156</v>
      </c>
      <c r="AK2028" s="14">
        <f t="shared" si="610"/>
        <v>311467.64387340442</v>
      </c>
      <c r="AL2028">
        <f t="shared" si="606"/>
        <v>0.96490560133219405</v>
      </c>
      <c r="AM2028">
        <f t="shared" si="612"/>
        <v>0.68250405343903653</v>
      </c>
      <c r="AN2028" s="15">
        <f t="shared" si="607"/>
        <v>1</v>
      </c>
    </row>
    <row r="2029" spans="1:40" x14ac:dyDescent="0.25">
      <c r="A2029" s="2">
        <v>42583</v>
      </c>
      <c r="B2029" s="2">
        <v>42607</v>
      </c>
      <c r="C2029" t="s">
        <v>15</v>
      </c>
      <c r="D2029">
        <v>8700</v>
      </c>
      <c r="E2029">
        <v>122.75</v>
      </c>
      <c r="F2029">
        <v>166</v>
      </c>
      <c r="G2029">
        <v>101.25</v>
      </c>
      <c r="H2029">
        <v>134.30000000000001</v>
      </c>
      <c r="I2029" t="s">
        <v>16</v>
      </c>
      <c r="J2029">
        <v>135.25</v>
      </c>
      <c r="K2029">
        <v>145.80000000000001</v>
      </c>
      <c r="L2029">
        <v>92</v>
      </c>
      <c r="M2029">
        <v>114.8</v>
      </c>
      <c r="N2029">
        <v>8636.5499999999993</v>
      </c>
      <c r="O2029">
        <v>264.85000000000002</v>
      </c>
      <c r="P2029">
        <f>VLOOKUP($A2029,Sheet2!$A:$E,2,0)</f>
        <v>8654.2999999999993</v>
      </c>
      <c r="Q2029">
        <f>VLOOKUP($A2029,Sheet2!$A:$E,3,0)</f>
        <v>8711.2999999999993</v>
      </c>
      <c r="R2029">
        <f>VLOOKUP($A2029,Sheet2!$A:$E,4,0)</f>
        <v>8590.5</v>
      </c>
      <c r="S2029">
        <f>VLOOKUP($A2029,Sheet2!$A:$E,5,0)</f>
        <v>8636.5499999999993</v>
      </c>
      <c r="T2029">
        <f t="shared" si="594"/>
        <v>134.5</v>
      </c>
      <c r="U2029">
        <f t="shared" si="595"/>
        <v>166</v>
      </c>
      <c r="V2029">
        <f t="shared" si="596"/>
        <v>92</v>
      </c>
      <c r="W2029">
        <f t="shared" si="597"/>
        <v>112.54999999999927</v>
      </c>
      <c r="X2029" s="5">
        <f t="shared" si="598"/>
        <v>258</v>
      </c>
      <c r="Y2029">
        <f t="shared" si="599"/>
        <v>280.3</v>
      </c>
      <c r="Z2029">
        <f t="shared" si="600"/>
        <v>213.79999999999927</v>
      </c>
      <c r="AA2029">
        <f t="shared" si="601"/>
        <v>249.10000000000002</v>
      </c>
      <c r="AB2029">
        <f>IF(Z2029/X2029&lt;'model parameter'!$B$2,'model parameter'!$B$2,IF(Y2029/X2029&gt;'model parameter'!$B$1,'model parameter'!$B$1,AA2029/X2029))</f>
        <v>0.96550387596899234</v>
      </c>
      <c r="AC2029">
        <f t="shared" si="611"/>
        <v>2507104.0853542075</v>
      </c>
      <c r="AD2029">
        <f t="shared" si="609"/>
        <v>32.301922397868431</v>
      </c>
      <c r="AF2029">
        <f t="shared" si="608"/>
        <v>0.82868217054263282</v>
      </c>
      <c r="AG2029">
        <f t="shared" si="602"/>
        <v>1.0864341085271318</v>
      </c>
      <c r="AH2029" s="14">
        <f t="shared" si="603"/>
        <v>19410.146345163001</v>
      </c>
      <c r="AI2029">
        <f t="shared" si="604"/>
        <v>18621.700348544196</v>
      </c>
      <c r="AJ2029" s="14">
        <f t="shared" si="605"/>
        <v>-788.4459966188042</v>
      </c>
      <c r="AK2029" s="14">
        <f t="shared" si="610"/>
        <v>310679.19787678559</v>
      </c>
      <c r="AL2029">
        <f t="shared" si="606"/>
        <v>0.95937969850416482</v>
      </c>
      <c r="AM2029">
        <f t="shared" si="612"/>
        <v>0.65478053301621331</v>
      </c>
      <c r="AN2029" s="15">
        <f t="shared" si="607"/>
        <v>0</v>
      </c>
    </row>
    <row r="2030" spans="1:40" x14ac:dyDescent="0.25">
      <c r="A2030" s="2">
        <v>42584</v>
      </c>
      <c r="B2030" s="2">
        <v>42607</v>
      </c>
      <c r="C2030" t="s">
        <v>15</v>
      </c>
      <c r="D2030">
        <v>8700</v>
      </c>
      <c r="E2030">
        <v>139.05000000000001</v>
      </c>
      <c r="F2030">
        <v>159.1</v>
      </c>
      <c r="G2030">
        <v>105.75</v>
      </c>
      <c r="H2030">
        <v>147</v>
      </c>
      <c r="I2030" t="s">
        <v>16</v>
      </c>
      <c r="J2030">
        <v>118.9</v>
      </c>
      <c r="K2030">
        <v>139.75</v>
      </c>
      <c r="L2030">
        <v>97</v>
      </c>
      <c r="M2030">
        <v>107.2</v>
      </c>
      <c r="N2030">
        <v>8622.9</v>
      </c>
      <c r="O2030">
        <v>264.85000000000002</v>
      </c>
      <c r="P2030">
        <f>VLOOKUP($A2030,Sheet2!$A:$E,2,0)</f>
        <v>8647.4500000000007</v>
      </c>
      <c r="Q2030">
        <f>VLOOKUP($A2030,Sheet2!$A:$E,3,0)</f>
        <v>8687.2000000000007</v>
      </c>
      <c r="R2030">
        <f>VLOOKUP($A2030,Sheet2!$A:$E,4,0)</f>
        <v>8611.4</v>
      </c>
      <c r="S2030">
        <f>VLOOKUP($A2030,Sheet2!$A:$E,5,0)</f>
        <v>8622.9</v>
      </c>
      <c r="T2030">
        <f t="shared" si="594"/>
        <v>152.54999999999927</v>
      </c>
      <c r="U2030">
        <f t="shared" si="595"/>
        <v>159.1</v>
      </c>
      <c r="V2030">
        <f t="shared" si="596"/>
        <v>97</v>
      </c>
      <c r="W2030">
        <f t="shared" si="597"/>
        <v>92.950000000000728</v>
      </c>
      <c r="X2030" s="5">
        <f t="shared" si="598"/>
        <v>257.95000000000005</v>
      </c>
      <c r="Y2030">
        <f t="shared" si="599"/>
        <v>292.29999999999927</v>
      </c>
      <c r="Z2030">
        <f t="shared" si="600"/>
        <v>198.70000000000073</v>
      </c>
      <c r="AA2030">
        <f t="shared" si="601"/>
        <v>254.2</v>
      </c>
      <c r="AB2030">
        <f>IF(Z2030/X2030&lt;'model parameter'!$B$2,'model parameter'!$B$2,IF(Y2030/X2030&gt;'model parameter'!$B$1,'model parameter'!$B$1,AA2030/X2030))</f>
        <v>1.1100000000000001</v>
      </c>
      <c r="AC2030">
        <f t="shared" si="611"/>
        <v>2782885.5347431707</v>
      </c>
      <c r="AD2030">
        <f t="shared" si="609"/>
        <v>32.41192239786843</v>
      </c>
      <c r="AF2030">
        <f t="shared" si="608"/>
        <v>0.77030432254313119</v>
      </c>
      <c r="AG2030">
        <f t="shared" si="602"/>
        <v>1.133165342120563</v>
      </c>
      <c r="AH2030" s="14">
        <f t="shared" si="603"/>
        <v>19406.393836364328</v>
      </c>
      <c r="AI2030">
        <f t="shared" si="604"/>
        <v>21411.505430376623</v>
      </c>
      <c r="AJ2030" s="14">
        <f t="shared" si="605"/>
        <v>2005.1115940122945</v>
      </c>
      <c r="AK2030" s="14">
        <f t="shared" si="610"/>
        <v>312684.30947079789</v>
      </c>
      <c r="AL2030">
        <f t="shared" si="606"/>
        <v>1.1033222148802861</v>
      </c>
      <c r="AM2030">
        <f t="shared" si="612"/>
        <v>0.72243390794794282</v>
      </c>
      <c r="AN2030" s="15">
        <f t="shared" si="607"/>
        <v>1</v>
      </c>
    </row>
    <row r="2031" spans="1:40" x14ac:dyDescent="0.25">
      <c r="A2031" s="2">
        <v>42585</v>
      </c>
      <c r="B2031" s="2">
        <v>42607</v>
      </c>
      <c r="C2031" t="s">
        <v>15</v>
      </c>
      <c r="D2031">
        <v>8700</v>
      </c>
      <c r="E2031">
        <v>154.6</v>
      </c>
      <c r="F2031">
        <v>201.95</v>
      </c>
      <c r="G2031">
        <v>151.15</v>
      </c>
      <c r="H2031">
        <v>191.75</v>
      </c>
      <c r="I2031" t="s">
        <v>16</v>
      </c>
      <c r="J2031">
        <v>108.5</v>
      </c>
      <c r="K2031">
        <v>108.5</v>
      </c>
      <c r="L2031">
        <v>71</v>
      </c>
      <c r="M2031">
        <v>76.849999999999994</v>
      </c>
      <c r="N2031">
        <v>8544.85</v>
      </c>
      <c r="O2031">
        <v>264.85000000000002</v>
      </c>
      <c r="P2031">
        <f>VLOOKUP($A2031,Sheet2!$A:$E,2,0)</f>
        <v>8635.2000000000007</v>
      </c>
      <c r="Q2031">
        <f>VLOOKUP($A2031,Sheet2!$A:$E,3,0)</f>
        <v>8635.4500000000007</v>
      </c>
      <c r="R2031">
        <f>VLOOKUP($A2031,Sheet2!$A:$E,4,0)</f>
        <v>8529.6</v>
      </c>
      <c r="S2031">
        <f>VLOOKUP($A2031,Sheet2!$A:$E,5,0)</f>
        <v>8544.85</v>
      </c>
      <c r="T2031">
        <f t="shared" si="594"/>
        <v>173.04999999999927</v>
      </c>
      <c r="U2031">
        <f t="shared" si="595"/>
        <v>201.95</v>
      </c>
      <c r="V2031">
        <f t="shared" si="596"/>
        <v>71</v>
      </c>
      <c r="W2031">
        <f t="shared" si="597"/>
        <v>86.600000000000364</v>
      </c>
      <c r="X2031" s="5">
        <f t="shared" si="598"/>
        <v>263.10000000000002</v>
      </c>
      <c r="Y2031">
        <f t="shared" si="599"/>
        <v>281.54999999999927</v>
      </c>
      <c r="Z2031">
        <f t="shared" si="600"/>
        <v>237.75000000000037</v>
      </c>
      <c r="AA2031">
        <f t="shared" si="601"/>
        <v>268.60000000000002</v>
      </c>
      <c r="AB2031">
        <f>IF(Z2031/X2031&lt;'model parameter'!$B$2,'model parameter'!$B$2,IF(Y2031/X2031&gt;'model parameter'!$B$1,'model parameter'!$B$1,AA2031/X2031))</f>
        <v>1.0209045990117827</v>
      </c>
      <c r="AC2031">
        <f t="shared" si="611"/>
        <v>2841060.6409426671</v>
      </c>
      <c r="AD2031">
        <f t="shared" si="609"/>
        <v>32.432826996880216</v>
      </c>
      <c r="AF2031">
        <f t="shared" si="608"/>
        <v>0.90364880273660342</v>
      </c>
      <c r="AG2031">
        <f t="shared" si="602"/>
        <v>1.0701254275940679</v>
      </c>
      <c r="AH2031" s="14">
        <f t="shared" si="603"/>
        <v>19792.902242627846</v>
      </c>
      <c r="AI2031">
        <f t="shared" si="604"/>
        <v>20083.135669253199</v>
      </c>
      <c r="AJ2031" s="14">
        <f t="shared" si="605"/>
        <v>290.23342662535288</v>
      </c>
      <c r="AK2031" s="14">
        <f t="shared" si="610"/>
        <v>312974.54289742326</v>
      </c>
      <c r="AL2031">
        <f t="shared" si="606"/>
        <v>1.0146635103365629</v>
      </c>
      <c r="AM2031">
        <f t="shared" si="612"/>
        <v>0.73302732502462098</v>
      </c>
      <c r="AN2031" s="15">
        <f t="shared" si="607"/>
        <v>0</v>
      </c>
    </row>
    <row r="2032" spans="1:40" x14ac:dyDescent="0.25">
      <c r="A2032" s="2">
        <v>42586</v>
      </c>
      <c r="B2032" s="2">
        <v>42607</v>
      </c>
      <c r="C2032" t="s">
        <v>15</v>
      </c>
      <c r="D2032">
        <v>8700</v>
      </c>
      <c r="E2032">
        <v>160.25</v>
      </c>
      <c r="F2032">
        <v>211</v>
      </c>
      <c r="G2032">
        <v>155.9</v>
      </c>
      <c r="H2032">
        <v>170.6</v>
      </c>
      <c r="I2032" t="s">
        <v>16</v>
      </c>
      <c r="J2032">
        <v>88.35</v>
      </c>
      <c r="K2032">
        <v>90.4</v>
      </c>
      <c r="L2032">
        <v>53.3</v>
      </c>
      <c r="M2032">
        <v>66.05</v>
      </c>
      <c r="N2032">
        <v>8551.1</v>
      </c>
      <c r="O2032">
        <v>264.85000000000002</v>
      </c>
      <c r="P2032">
        <f>VLOOKUP($A2032,Sheet2!$A:$E,2,0)</f>
        <v>8599.9500000000007</v>
      </c>
      <c r="Q2032">
        <f>VLOOKUP($A2032,Sheet2!$A:$E,3,0)</f>
        <v>8601.4</v>
      </c>
      <c r="R2032">
        <f>VLOOKUP($A2032,Sheet2!$A:$E,4,0)</f>
        <v>8518.15</v>
      </c>
      <c r="S2032">
        <f>VLOOKUP($A2032,Sheet2!$A:$E,5,0)</f>
        <v>8551.1</v>
      </c>
      <c r="T2032">
        <f t="shared" si="594"/>
        <v>189</v>
      </c>
      <c r="U2032">
        <f t="shared" si="595"/>
        <v>211</v>
      </c>
      <c r="V2032">
        <f t="shared" si="596"/>
        <v>53.3</v>
      </c>
      <c r="W2032">
        <f t="shared" si="597"/>
        <v>57.299999999999272</v>
      </c>
      <c r="X2032" s="5">
        <f t="shared" si="598"/>
        <v>248.6</v>
      </c>
      <c r="Y2032">
        <f t="shared" si="599"/>
        <v>279.39999999999998</v>
      </c>
      <c r="Z2032">
        <f t="shared" si="600"/>
        <v>213.19999999999928</v>
      </c>
      <c r="AA2032">
        <f t="shared" si="601"/>
        <v>236.64999999999998</v>
      </c>
      <c r="AB2032">
        <f>IF(Z2032/X2032&lt;'model parameter'!$B$2,'model parameter'!$B$2,IF(Y2032/X2032&gt;'model parameter'!$B$1,'model parameter'!$B$1,AA2032/X2032))</f>
        <v>1.1100000000000001</v>
      </c>
      <c r="AC2032">
        <f t="shared" si="611"/>
        <v>3153577.3114463608</v>
      </c>
      <c r="AD2032">
        <f t="shared" si="609"/>
        <v>32.542826996880216</v>
      </c>
      <c r="AF2032">
        <f t="shared" si="608"/>
        <v>0.85760257441673082</v>
      </c>
      <c r="AG2032">
        <f t="shared" si="602"/>
        <v>1.1238938053097345</v>
      </c>
      <c r="AH2032" s="14">
        <f t="shared" si="603"/>
        <v>18704.6746910121</v>
      </c>
      <c r="AI2032">
        <f t="shared" si="604"/>
        <v>20633.684585454652</v>
      </c>
      <c r="AJ2032" s="14">
        <f t="shared" si="605"/>
        <v>1929.0098944425517</v>
      </c>
      <c r="AK2032" s="14">
        <f t="shared" si="610"/>
        <v>314903.55279186583</v>
      </c>
      <c r="AL2032">
        <f t="shared" si="606"/>
        <v>1.1031298285753921</v>
      </c>
      <c r="AM2032">
        <f t="shared" si="612"/>
        <v>0.80862430739548841</v>
      </c>
      <c r="AN2032" s="15">
        <f t="shared" si="607"/>
        <v>1</v>
      </c>
    </row>
    <row r="2033" spans="1:40" x14ac:dyDescent="0.25">
      <c r="A2033" s="2">
        <v>42587</v>
      </c>
      <c r="B2033" s="2">
        <v>42607</v>
      </c>
      <c r="C2033" t="s">
        <v>15</v>
      </c>
      <c r="D2033">
        <v>8700</v>
      </c>
      <c r="E2033">
        <v>139.55000000000001</v>
      </c>
      <c r="F2033">
        <v>139.55000000000001</v>
      </c>
      <c r="G2033">
        <v>95.45</v>
      </c>
      <c r="H2033">
        <v>100.2</v>
      </c>
      <c r="I2033" t="s">
        <v>16</v>
      </c>
      <c r="J2033">
        <v>83.6</v>
      </c>
      <c r="K2033">
        <v>110</v>
      </c>
      <c r="L2033">
        <v>82.15</v>
      </c>
      <c r="M2033">
        <v>106.1</v>
      </c>
      <c r="N2033">
        <v>8683.15</v>
      </c>
      <c r="O2033">
        <v>264.85000000000002</v>
      </c>
      <c r="P2033">
        <f>VLOOKUP($A2033,Sheet2!$A:$E,2,0)</f>
        <v>8600.2000000000007</v>
      </c>
      <c r="Q2033">
        <f>VLOOKUP($A2033,Sheet2!$A:$E,3,0)</f>
        <v>8689.4</v>
      </c>
      <c r="R2033">
        <f>VLOOKUP($A2033,Sheet2!$A:$E,4,0)</f>
        <v>8590.15</v>
      </c>
      <c r="S2033">
        <f>VLOOKUP($A2033,Sheet2!$A:$E,5,0)</f>
        <v>8683.15</v>
      </c>
      <c r="T2033">
        <f t="shared" si="594"/>
        <v>120.60000000000036</v>
      </c>
      <c r="U2033">
        <f t="shared" si="595"/>
        <v>139.55000000000001</v>
      </c>
      <c r="V2033">
        <f t="shared" si="596"/>
        <v>82.15</v>
      </c>
      <c r="W2033">
        <f t="shared" si="597"/>
        <v>84.850000000000364</v>
      </c>
      <c r="X2033" s="5">
        <f t="shared" si="598"/>
        <v>223.15</v>
      </c>
      <c r="Y2033">
        <f t="shared" si="599"/>
        <v>230.60000000000036</v>
      </c>
      <c r="Z2033">
        <f t="shared" si="600"/>
        <v>180.30000000000035</v>
      </c>
      <c r="AA2033">
        <f t="shared" si="601"/>
        <v>206.3</v>
      </c>
      <c r="AB2033">
        <f>IF(Z2033/X2033&lt;'model parameter'!$B$2,'model parameter'!$B$2,IF(Y2033/X2033&gt;'model parameter'!$B$1,'model parameter'!$B$1,AA2033/X2033))</f>
        <v>0.92449025319291955</v>
      </c>
      <c r="AC2033">
        <f t="shared" si="611"/>
        <v>2915451.4871224924</v>
      </c>
      <c r="AD2033">
        <f t="shared" si="609"/>
        <v>32.467317250073137</v>
      </c>
      <c r="AF2033">
        <f t="shared" si="608"/>
        <v>0.80797669728882071</v>
      </c>
      <c r="AG2033">
        <f t="shared" si="602"/>
        <v>1.0333856150571381</v>
      </c>
      <c r="AH2033" s="14">
        <f t="shared" si="603"/>
        <v>16794.647712486523</v>
      </c>
      <c r="AI2033">
        <f t="shared" si="604"/>
        <v>15414.037183090599</v>
      </c>
      <c r="AJ2033" s="14">
        <f t="shared" si="605"/>
        <v>-1380.6105293959245</v>
      </c>
      <c r="AK2033" s="14">
        <f t="shared" si="610"/>
        <v>313522.94226246991</v>
      </c>
      <c r="AL2033">
        <f t="shared" si="606"/>
        <v>0.91779461212696556</v>
      </c>
      <c r="AM2033">
        <f t="shared" si="612"/>
        <v>0.7421510325624785</v>
      </c>
      <c r="AN2033" s="15">
        <f t="shared" si="607"/>
        <v>0</v>
      </c>
    </row>
    <row r="2034" spans="1:40" x14ac:dyDescent="0.25">
      <c r="A2034" s="2">
        <v>42590</v>
      </c>
      <c r="B2034" s="2">
        <v>42607</v>
      </c>
      <c r="C2034" t="s">
        <v>15</v>
      </c>
      <c r="D2034">
        <v>8700</v>
      </c>
      <c r="E2034">
        <v>91</v>
      </c>
      <c r="F2034">
        <v>91.1</v>
      </c>
      <c r="G2034">
        <v>71</v>
      </c>
      <c r="H2034">
        <v>79.5</v>
      </c>
      <c r="I2034" t="s">
        <v>16</v>
      </c>
      <c r="J2034">
        <v>122</v>
      </c>
      <c r="K2034">
        <v>130</v>
      </c>
      <c r="L2034">
        <v>110.9</v>
      </c>
      <c r="M2034">
        <v>119.15</v>
      </c>
      <c r="N2034">
        <v>8711.35</v>
      </c>
      <c r="O2034">
        <v>264.85000000000002</v>
      </c>
      <c r="P2034">
        <f>VLOOKUP($A2034,Sheet2!$A:$E,2,0)</f>
        <v>8712.85</v>
      </c>
      <c r="Q2034">
        <f>VLOOKUP($A2034,Sheet2!$A:$E,3,0)</f>
        <v>8723.5</v>
      </c>
      <c r="R2034">
        <f>VLOOKUP($A2034,Sheet2!$A:$E,4,0)</f>
        <v>8697.6</v>
      </c>
      <c r="S2034">
        <f>VLOOKUP($A2034,Sheet2!$A:$E,5,0)</f>
        <v>8711.35</v>
      </c>
      <c r="T2034">
        <f t="shared" si="594"/>
        <v>106.5</v>
      </c>
      <c r="U2034">
        <f t="shared" si="595"/>
        <v>91.1</v>
      </c>
      <c r="V2034">
        <f t="shared" si="596"/>
        <v>110.9</v>
      </c>
      <c r="W2034">
        <f t="shared" si="597"/>
        <v>94.5</v>
      </c>
      <c r="X2034" s="5">
        <f t="shared" si="598"/>
        <v>213</v>
      </c>
      <c r="Y2034">
        <f t="shared" si="599"/>
        <v>236.5</v>
      </c>
      <c r="Z2034">
        <f t="shared" si="600"/>
        <v>165.5</v>
      </c>
      <c r="AA2034">
        <f t="shared" si="601"/>
        <v>198.65</v>
      </c>
      <c r="AB2034">
        <f>IF(Z2034/X2034&lt;'model parameter'!$B$2,'model parameter'!$B$2,IF(Y2034/X2034&gt;'model parameter'!$B$1,'model parameter'!$B$1,AA2034/X2034))</f>
        <v>1.1100000000000001</v>
      </c>
      <c r="AC2034">
        <f t="shared" si="611"/>
        <v>3236151.1507059666</v>
      </c>
      <c r="AD2034">
        <f t="shared" si="609"/>
        <v>32.577317250073136</v>
      </c>
      <c r="AF2034">
        <f t="shared" si="608"/>
        <v>0.77699530516431925</v>
      </c>
      <c r="AG2034">
        <f t="shared" si="602"/>
        <v>1.1103286384976525</v>
      </c>
      <c r="AH2034" s="14">
        <f t="shared" si="603"/>
        <v>16032.888426355499</v>
      </c>
      <c r="AI2034">
        <f t="shared" si="604"/>
        <v>17672.142117088657</v>
      </c>
      <c r="AJ2034" s="14">
        <f t="shared" si="605"/>
        <v>1639.2536907331578</v>
      </c>
      <c r="AK2034" s="14">
        <f t="shared" si="610"/>
        <v>315162.19595320307</v>
      </c>
      <c r="AL2034">
        <f t="shared" si="606"/>
        <v>1.102243192065036</v>
      </c>
      <c r="AM2034">
        <f t="shared" si="612"/>
        <v>0.81803092312602876</v>
      </c>
      <c r="AN2034" s="15">
        <f t="shared" si="607"/>
        <v>1</v>
      </c>
    </row>
    <row r="2035" spans="1:40" x14ac:dyDescent="0.25">
      <c r="A2035" s="2">
        <v>42591</v>
      </c>
      <c r="B2035" s="2">
        <v>42607</v>
      </c>
      <c r="C2035" t="s">
        <v>15</v>
      </c>
      <c r="D2035">
        <v>8700</v>
      </c>
      <c r="E2035">
        <v>78.900000000000006</v>
      </c>
      <c r="F2035">
        <v>114</v>
      </c>
      <c r="G2035">
        <v>74.25</v>
      </c>
      <c r="H2035">
        <v>91.7</v>
      </c>
      <c r="I2035" t="s">
        <v>16</v>
      </c>
      <c r="J2035">
        <v>120.05</v>
      </c>
      <c r="K2035">
        <v>120.9</v>
      </c>
      <c r="L2035">
        <v>76.75</v>
      </c>
      <c r="M2035">
        <v>92.75</v>
      </c>
      <c r="N2035">
        <v>8678.25</v>
      </c>
      <c r="O2035">
        <v>264.85000000000002</v>
      </c>
      <c r="P2035">
        <f>VLOOKUP($A2035,Sheet2!$A:$E,2,0)</f>
        <v>8727.7999999999993</v>
      </c>
      <c r="Q2035">
        <f>VLOOKUP($A2035,Sheet2!$A:$E,3,0)</f>
        <v>8728.35</v>
      </c>
      <c r="R2035">
        <f>VLOOKUP($A2035,Sheet2!$A:$E,4,0)</f>
        <v>8638.2000000000007</v>
      </c>
      <c r="S2035">
        <f>VLOOKUP($A2035,Sheet2!$A:$E,5,0)</f>
        <v>8678.25</v>
      </c>
      <c r="T2035">
        <f t="shared" si="594"/>
        <v>92.549999999999272</v>
      </c>
      <c r="U2035">
        <f t="shared" si="595"/>
        <v>114</v>
      </c>
      <c r="V2035">
        <f t="shared" si="596"/>
        <v>76.75</v>
      </c>
      <c r="W2035">
        <f t="shared" si="597"/>
        <v>102.60000000000036</v>
      </c>
      <c r="X2035" s="5">
        <f t="shared" si="598"/>
        <v>198.95</v>
      </c>
      <c r="Y2035">
        <f t="shared" si="599"/>
        <v>213.44999999999928</v>
      </c>
      <c r="Z2035">
        <f t="shared" si="600"/>
        <v>176.85000000000036</v>
      </c>
      <c r="AA2035">
        <f t="shared" si="601"/>
        <v>184.45</v>
      </c>
      <c r="AB2035">
        <f>IF(Z2035/X2035&lt;'model parameter'!$B$2,'model parameter'!$B$2,IF(Y2035/X2035&gt;'model parameter'!$B$1,'model parameter'!$B$1,AA2035/X2035))</f>
        <v>0.92711736617240514</v>
      </c>
      <c r="AC2035">
        <f t="shared" si="611"/>
        <v>3000291.9313783138</v>
      </c>
      <c r="AD2035">
        <f t="shared" si="609"/>
        <v>32.50443461624554</v>
      </c>
      <c r="AF2035">
        <f t="shared" si="608"/>
        <v>0.88891681326966765</v>
      </c>
      <c r="AG2035">
        <f t="shared" si="602"/>
        <v>1.0728826338275914</v>
      </c>
      <c r="AH2035" s="14">
        <f t="shared" si="603"/>
        <v>14978.433453927824</v>
      </c>
      <c r="AI2035">
        <f t="shared" si="604"/>
        <v>13776.480169885899</v>
      </c>
      <c r="AJ2035" s="14">
        <f t="shared" si="605"/>
        <v>-1201.9532840419251</v>
      </c>
      <c r="AK2035" s="14">
        <f t="shared" si="610"/>
        <v>313960.24266916118</v>
      </c>
      <c r="AL2035">
        <f t="shared" si="606"/>
        <v>0.91975440637774208</v>
      </c>
      <c r="AM2035">
        <f t="shared" si="612"/>
        <v>0.75238754609841696</v>
      </c>
      <c r="AN2035" s="15">
        <f t="shared" si="607"/>
        <v>0</v>
      </c>
    </row>
    <row r="2036" spans="1:40" x14ac:dyDescent="0.25">
      <c r="A2036" s="2">
        <v>42592</v>
      </c>
      <c r="B2036" s="2">
        <v>42607</v>
      </c>
      <c r="C2036" t="s">
        <v>15</v>
      </c>
      <c r="D2036">
        <v>8700</v>
      </c>
      <c r="E2036">
        <v>85.5</v>
      </c>
      <c r="F2036">
        <v>154.1</v>
      </c>
      <c r="G2036">
        <v>77.099999999999994</v>
      </c>
      <c r="H2036">
        <v>148.5</v>
      </c>
      <c r="I2036" t="s">
        <v>16</v>
      </c>
      <c r="J2036">
        <v>95</v>
      </c>
      <c r="K2036">
        <v>98.8</v>
      </c>
      <c r="L2036">
        <v>44.55</v>
      </c>
      <c r="M2036">
        <v>48</v>
      </c>
      <c r="N2036">
        <v>8575.2999999999993</v>
      </c>
      <c r="O2036">
        <v>264.85000000000002</v>
      </c>
      <c r="P2036">
        <f>VLOOKUP($A2036,Sheet2!$A:$E,2,0)</f>
        <v>8686.7000000000007</v>
      </c>
      <c r="Q2036">
        <f>VLOOKUP($A2036,Sheet2!$A:$E,3,0)</f>
        <v>8690.1</v>
      </c>
      <c r="R2036">
        <f>VLOOKUP($A2036,Sheet2!$A:$E,4,0)</f>
        <v>8564.6</v>
      </c>
      <c r="S2036">
        <f>VLOOKUP($A2036,Sheet2!$A:$E,5,0)</f>
        <v>8575.2999999999993</v>
      </c>
      <c r="T2036">
        <f t="shared" si="594"/>
        <v>108.69999999999891</v>
      </c>
      <c r="U2036">
        <f t="shared" si="595"/>
        <v>154.1</v>
      </c>
      <c r="V2036">
        <f t="shared" si="596"/>
        <v>44.55</v>
      </c>
      <c r="W2036">
        <f t="shared" si="597"/>
        <v>67.200000000000728</v>
      </c>
      <c r="X2036" s="5">
        <f t="shared" si="598"/>
        <v>180.5</v>
      </c>
      <c r="Y2036">
        <f t="shared" si="599"/>
        <v>207.49999999999892</v>
      </c>
      <c r="Z2036">
        <f t="shared" si="600"/>
        <v>144.30000000000072</v>
      </c>
      <c r="AA2036">
        <f t="shared" si="601"/>
        <v>196.5</v>
      </c>
      <c r="AB2036">
        <f>IF(Z2036/X2036&lt;'model parameter'!$B$2,'model parameter'!$B$2,IF(Y2036/X2036&gt;'model parameter'!$B$1,'model parameter'!$B$1,AA2036/X2036))</f>
        <v>1.1100000000000001</v>
      </c>
      <c r="AC2036">
        <f t="shared" si="611"/>
        <v>3330324.0438299286</v>
      </c>
      <c r="AD2036">
        <f t="shared" si="609"/>
        <v>32.614434616245539</v>
      </c>
      <c r="AF2036">
        <f t="shared" si="608"/>
        <v>0.79944598337950534</v>
      </c>
      <c r="AG2036">
        <f t="shared" si="602"/>
        <v>1.1495844875346199</v>
      </c>
      <c r="AH2036" s="14">
        <f t="shared" si="603"/>
        <v>13593.75770721675</v>
      </c>
      <c r="AI2036">
        <f t="shared" si="604"/>
        <v>14968.486773777011</v>
      </c>
      <c r="AJ2036" s="14">
        <f t="shared" si="605"/>
        <v>1374.7290665602613</v>
      </c>
      <c r="AK2036" s="14">
        <f t="shared" si="610"/>
        <v>315334.97173572145</v>
      </c>
      <c r="AL2036">
        <f t="shared" si="606"/>
        <v>1.1011294372144382</v>
      </c>
      <c r="AM2036">
        <f t="shared" si="612"/>
        <v>0.8284760752025021</v>
      </c>
      <c r="AN2036" s="15">
        <f t="shared" si="607"/>
        <v>1</v>
      </c>
    </row>
    <row r="2037" spans="1:40" x14ac:dyDescent="0.25">
      <c r="A2037" s="2">
        <v>42593</v>
      </c>
      <c r="B2037" s="2">
        <v>42607</v>
      </c>
      <c r="C2037" t="s">
        <v>15</v>
      </c>
      <c r="D2037">
        <v>8700</v>
      </c>
      <c r="E2037">
        <v>142.75</v>
      </c>
      <c r="F2037">
        <v>168.4</v>
      </c>
      <c r="G2037">
        <v>121</v>
      </c>
      <c r="H2037">
        <v>132.15</v>
      </c>
      <c r="I2037" t="s">
        <v>16</v>
      </c>
      <c r="J2037">
        <v>43</v>
      </c>
      <c r="K2037">
        <v>54.35</v>
      </c>
      <c r="L2037">
        <v>34.200000000000003</v>
      </c>
      <c r="M2037">
        <v>46.3</v>
      </c>
      <c r="N2037">
        <v>8592.15</v>
      </c>
      <c r="O2037">
        <v>264.85000000000002</v>
      </c>
      <c r="P2037">
        <f>VLOOKUP($A2037,Sheet2!$A:$E,2,0)</f>
        <v>8572.7999999999993</v>
      </c>
      <c r="Q2037">
        <f>VLOOKUP($A2037,Sheet2!$A:$E,3,0)</f>
        <v>8601.15</v>
      </c>
      <c r="R2037">
        <f>VLOOKUP($A2037,Sheet2!$A:$E,4,0)</f>
        <v>8540.0499999999993</v>
      </c>
      <c r="S2037">
        <f>VLOOKUP($A2037,Sheet2!$A:$E,5,0)</f>
        <v>8592.15</v>
      </c>
      <c r="T2037">
        <f t="shared" si="594"/>
        <v>153.20000000000073</v>
      </c>
      <c r="U2037">
        <f t="shared" si="595"/>
        <v>168.4</v>
      </c>
      <c r="V2037">
        <f t="shared" si="596"/>
        <v>34.200000000000003</v>
      </c>
      <c r="W2037">
        <f t="shared" si="597"/>
        <v>22.149999999999636</v>
      </c>
      <c r="X2037" s="5">
        <f t="shared" si="598"/>
        <v>185.75</v>
      </c>
      <c r="Y2037">
        <f t="shared" si="599"/>
        <v>207.55000000000072</v>
      </c>
      <c r="Z2037">
        <f t="shared" si="600"/>
        <v>143.14999999999964</v>
      </c>
      <c r="AA2037">
        <f t="shared" si="601"/>
        <v>178.45</v>
      </c>
      <c r="AB2037">
        <f>IF(Z2037/X2037&lt;'model parameter'!$B$2,'model parameter'!$B$2,IF(Y2037/X2037&gt;'model parameter'!$B$1,'model parameter'!$B$1,AA2037/X2037))</f>
        <v>1.1100000000000001</v>
      </c>
      <c r="AC2037">
        <f t="shared" si="611"/>
        <v>3696659.6886512209</v>
      </c>
      <c r="AD2037">
        <f t="shared" si="609"/>
        <v>32.724434616245539</v>
      </c>
      <c r="AF2037">
        <f t="shared" si="608"/>
        <v>0.77065948855989042</v>
      </c>
      <c r="AG2037">
        <f t="shared" si="602"/>
        <v>1.1173620457604345</v>
      </c>
      <c r="AH2037" s="14">
        <f t="shared" si="603"/>
        <v>13987.771131077623</v>
      </c>
      <c r="AI2037">
        <f t="shared" si="604"/>
        <v>15405.231098465814</v>
      </c>
      <c r="AJ2037" s="14">
        <f t="shared" si="605"/>
        <v>1417.4599673881912</v>
      </c>
      <c r="AK2037" s="14">
        <f t="shared" si="610"/>
        <v>316752.43170310964</v>
      </c>
      <c r="AL2037">
        <f t="shared" si="606"/>
        <v>1.1013356562747099</v>
      </c>
      <c r="AM2037">
        <f t="shared" si="612"/>
        <v>0.9124302419910435</v>
      </c>
      <c r="AN2037" s="15">
        <f t="shared" si="607"/>
        <v>1</v>
      </c>
    </row>
    <row r="2038" spans="1:40" x14ac:dyDescent="0.25">
      <c r="A2038" s="2">
        <v>42594</v>
      </c>
      <c r="B2038" s="2">
        <v>42607</v>
      </c>
      <c r="C2038" t="s">
        <v>15</v>
      </c>
      <c r="D2038">
        <v>8700</v>
      </c>
      <c r="E2038">
        <v>123.75</v>
      </c>
      <c r="F2038">
        <v>123.75</v>
      </c>
      <c r="G2038">
        <v>75.099999999999994</v>
      </c>
      <c r="H2038">
        <v>87.75</v>
      </c>
      <c r="I2038" t="s">
        <v>16</v>
      </c>
      <c r="J2038">
        <v>46.9</v>
      </c>
      <c r="K2038">
        <v>76</v>
      </c>
      <c r="L2038">
        <v>46.75</v>
      </c>
      <c r="M2038">
        <v>66.7</v>
      </c>
      <c r="N2038">
        <v>8672.15</v>
      </c>
      <c r="O2038">
        <v>264.85000000000002</v>
      </c>
      <c r="P2038">
        <f>VLOOKUP($A2038,Sheet2!$A:$E,2,0)</f>
        <v>8605.4500000000007</v>
      </c>
      <c r="Q2038">
        <f>VLOOKUP($A2038,Sheet2!$A:$E,3,0)</f>
        <v>8684.2999999999993</v>
      </c>
      <c r="R2038">
        <f>VLOOKUP($A2038,Sheet2!$A:$E,4,0)</f>
        <v>8604.4500000000007</v>
      </c>
      <c r="S2038">
        <f>VLOOKUP($A2038,Sheet2!$A:$E,5,0)</f>
        <v>8672.15</v>
      </c>
      <c r="T2038">
        <f t="shared" si="594"/>
        <v>91.700000000000728</v>
      </c>
      <c r="U2038">
        <f t="shared" si="595"/>
        <v>123.75</v>
      </c>
      <c r="V2038">
        <f t="shared" si="596"/>
        <v>46.75</v>
      </c>
      <c r="W2038">
        <f t="shared" si="597"/>
        <v>59.399999999999636</v>
      </c>
      <c r="X2038" s="5">
        <f t="shared" si="598"/>
        <v>170.65</v>
      </c>
      <c r="Y2038">
        <f t="shared" si="599"/>
        <v>170.65</v>
      </c>
      <c r="Z2038">
        <f t="shared" si="600"/>
        <v>134.49999999999963</v>
      </c>
      <c r="AA2038">
        <f t="shared" si="601"/>
        <v>154.44999999999999</v>
      </c>
      <c r="AB2038">
        <f>IF(Z2038/X2038&lt;'model parameter'!$B$2,'model parameter'!$B$2,IF(Y2038/X2038&gt;'model parameter'!$B$1,'model parameter'!$B$1,AA2038/X2038))</f>
        <v>0.90506885438031048</v>
      </c>
      <c r="AC2038">
        <f t="shared" si="611"/>
        <v>3345731.5494414358</v>
      </c>
      <c r="AD2038">
        <f t="shared" si="609"/>
        <v>32.629503470625849</v>
      </c>
      <c r="AF2038">
        <f t="shared" si="608"/>
        <v>0.78816290653383902</v>
      </c>
      <c r="AG2038">
        <f t="shared" si="602"/>
        <v>1</v>
      </c>
      <c r="AH2038" s="14">
        <f t="shared" si="603"/>
        <v>12854.513473877774</v>
      </c>
      <c r="AI2038">
        <f t="shared" si="604"/>
        <v>11528.118138025899</v>
      </c>
      <c r="AJ2038" s="14">
        <f t="shared" si="605"/>
        <v>-1326.3953358518756</v>
      </c>
      <c r="AK2038" s="14">
        <f t="shared" si="610"/>
        <v>315426.03636725777</v>
      </c>
      <c r="AL2038">
        <f t="shared" si="606"/>
        <v>0.89681481616964331</v>
      </c>
      <c r="AM2038">
        <f t="shared" si="612"/>
        <v>0.81828095973882087</v>
      </c>
      <c r="AN2038" s="15">
        <f t="shared" si="607"/>
        <v>0</v>
      </c>
    </row>
    <row r="2039" spans="1:40" x14ac:dyDescent="0.25">
      <c r="A2039" s="2">
        <v>42598</v>
      </c>
      <c r="B2039" s="2">
        <v>42607</v>
      </c>
      <c r="C2039" t="s">
        <v>15</v>
      </c>
      <c r="D2039">
        <v>8700</v>
      </c>
      <c r="E2039">
        <v>77.3</v>
      </c>
      <c r="F2039">
        <v>132.05000000000001</v>
      </c>
      <c r="G2039">
        <v>66.05</v>
      </c>
      <c r="H2039">
        <v>91.35</v>
      </c>
      <c r="I2039" t="s">
        <v>16</v>
      </c>
      <c r="J2039">
        <v>65</v>
      </c>
      <c r="K2039">
        <v>74.400000000000006</v>
      </c>
      <c r="L2039">
        <v>33.35</v>
      </c>
      <c r="M2039">
        <v>53.45</v>
      </c>
      <c r="N2039">
        <v>8642.5499999999993</v>
      </c>
      <c r="O2039">
        <v>264.85000000000002</v>
      </c>
      <c r="P2039">
        <f>VLOOKUP($A2039,Sheet2!$A:$E,2,0)</f>
        <v>8670.25</v>
      </c>
      <c r="Q2039">
        <f>VLOOKUP($A2039,Sheet2!$A:$E,3,0)</f>
        <v>8682.35</v>
      </c>
      <c r="R2039">
        <f>VLOOKUP($A2039,Sheet2!$A:$E,4,0)</f>
        <v>8600.4500000000007</v>
      </c>
      <c r="S2039">
        <f>VLOOKUP($A2039,Sheet2!$A:$E,5,0)</f>
        <v>8642.5499999999993</v>
      </c>
      <c r="T2039">
        <f t="shared" si="594"/>
        <v>92.049999999999272</v>
      </c>
      <c r="U2039">
        <f t="shared" si="595"/>
        <v>132.05000000000001</v>
      </c>
      <c r="V2039">
        <f t="shared" si="596"/>
        <v>33.35</v>
      </c>
      <c r="W2039">
        <f t="shared" si="597"/>
        <v>48.399999999999636</v>
      </c>
      <c r="X2039" s="5">
        <f t="shared" si="598"/>
        <v>142.30000000000001</v>
      </c>
      <c r="Y2039">
        <f t="shared" si="599"/>
        <v>166.44999999999928</v>
      </c>
      <c r="Z2039">
        <f t="shared" si="600"/>
        <v>114.44999999999963</v>
      </c>
      <c r="AA2039">
        <f t="shared" si="601"/>
        <v>144.80000000000001</v>
      </c>
      <c r="AB2039">
        <f>IF(Z2039/X2039&lt;'model parameter'!$B$2,'model parameter'!$B$2,IF(Y2039/X2039&gt;'model parameter'!$B$1,'model parameter'!$B$1,AA2039/X2039))</f>
        <v>1.1100000000000001</v>
      </c>
      <c r="AC2039">
        <f t="shared" si="611"/>
        <v>3713762.019879994</v>
      </c>
      <c r="AD2039">
        <f t="shared" si="609"/>
        <v>32.739503470625849</v>
      </c>
      <c r="AF2039">
        <f t="shared" si="608"/>
        <v>0.80428671820098119</v>
      </c>
      <c r="AG2039">
        <f t="shared" si="602"/>
        <v>1.1697118763176335</v>
      </c>
      <c r="AH2039" s="14">
        <f t="shared" si="603"/>
        <v>10726.84098502905</v>
      </c>
      <c r="AI2039">
        <f t="shared" si="604"/>
        <v>11790.651877946088</v>
      </c>
      <c r="AJ2039" s="14">
        <f t="shared" si="605"/>
        <v>1063.8108929170376</v>
      </c>
      <c r="AK2039" s="14">
        <f t="shared" si="610"/>
        <v>316489.84726017481</v>
      </c>
      <c r="AL2039">
        <f t="shared" si="606"/>
        <v>1.0991728034751096</v>
      </c>
      <c r="AM2039">
        <f t="shared" si="612"/>
        <v>0.89943217654642305</v>
      </c>
      <c r="AN2039" s="15">
        <f t="shared" si="607"/>
        <v>1</v>
      </c>
    </row>
    <row r="2040" spans="1:40" x14ac:dyDescent="0.25">
      <c r="A2040" s="2">
        <v>42599</v>
      </c>
      <c r="B2040" s="2">
        <v>42607</v>
      </c>
      <c r="C2040" t="s">
        <v>15</v>
      </c>
      <c r="D2040">
        <v>8700</v>
      </c>
      <c r="E2040">
        <v>100</v>
      </c>
      <c r="F2040">
        <v>124</v>
      </c>
      <c r="G2040">
        <v>73.3</v>
      </c>
      <c r="H2040">
        <v>107.9</v>
      </c>
      <c r="I2040" t="s">
        <v>16</v>
      </c>
      <c r="J2040">
        <v>48.95</v>
      </c>
      <c r="K2040">
        <v>62</v>
      </c>
      <c r="L2040">
        <v>35.6</v>
      </c>
      <c r="M2040">
        <v>41.15</v>
      </c>
      <c r="N2040">
        <v>8624.0499999999993</v>
      </c>
      <c r="O2040">
        <v>264.85000000000002</v>
      </c>
      <c r="P2040">
        <f>VLOOKUP($A2040,Sheet2!$A:$E,2,0)</f>
        <v>8639.7999999999993</v>
      </c>
      <c r="Q2040">
        <f>VLOOKUP($A2040,Sheet2!$A:$E,3,0)</f>
        <v>8667.1</v>
      </c>
      <c r="R2040">
        <f>VLOOKUP($A2040,Sheet2!$A:$E,4,0)</f>
        <v>8603.6</v>
      </c>
      <c r="S2040">
        <f>VLOOKUP($A2040,Sheet2!$A:$E,5,0)</f>
        <v>8624.0499999999993</v>
      </c>
      <c r="T2040">
        <f t="shared" si="594"/>
        <v>94.899999999999636</v>
      </c>
      <c r="U2040">
        <f t="shared" si="595"/>
        <v>124</v>
      </c>
      <c r="V2040">
        <f t="shared" si="596"/>
        <v>35.6</v>
      </c>
      <c r="W2040">
        <f t="shared" si="597"/>
        <v>40.399999999999636</v>
      </c>
      <c r="X2040" s="5">
        <f t="shared" si="598"/>
        <v>148.94999999999999</v>
      </c>
      <c r="Y2040">
        <f t="shared" si="599"/>
        <v>159.6</v>
      </c>
      <c r="Z2040">
        <f t="shared" si="600"/>
        <v>113.69999999999963</v>
      </c>
      <c r="AA2040">
        <f t="shared" si="601"/>
        <v>149.05000000000001</v>
      </c>
      <c r="AB2040">
        <f>IF(Z2040/X2040&lt;'model parameter'!$B$2,'model parameter'!$B$2,IF(Y2040/X2040&gt;'model parameter'!$B$1,'model parameter'!$B$1,AA2040/X2040))</f>
        <v>1.0006713662302789</v>
      </c>
      <c r="AC2040">
        <f t="shared" si="611"/>
        <v>3716255.3142874334</v>
      </c>
      <c r="AD2040">
        <f t="shared" si="609"/>
        <v>32.740174836856127</v>
      </c>
      <c r="AF2040">
        <f t="shared" si="608"/>
        <v>0.76334340382678512</v>
      </c>
      <c r="AG2040">
        <f t="shared" si="602"/>
        <v>1.0715005035246727</v>
      </c>
      <c r="AH2040" s="14">
        <f t="shared" si="603"/>
        <v>11225.924655252826</v>
      </c>
      <c r="AI2040">
        <f t="shared" si="604"/>
        <v>11123.4129722911</v>
      </c>
      <c r="AJ2040" s="14">
        <f t="shared" si="605"/>
        <v>-102.51168296172546</v>
      </c>
      <c r="AK2040" s="14">
        <f t="shared" si="610"/>
        <v>316387.33557721309</v>
      </c>
      <c r="AL2040">
        <f t="shared" si="606"/>
        <v>0.99086830830333805</v>
      </c>
      <c r="AM2040">
        <f t="shared" si="612"/>
        <v>0.89121883920814349</v>
      </c>
      <c r="AN2040" s="15">
        <f t="shared" si="607"/>
        <v>0</v>
      </c>
    </row>
    <row r="2041" spans="1:40" x14ac:dyDescent="0.25">
      <c r="A2041" s="2">
        <v>42600</v>
      </c>
      <c r="B2041" s="2">
        <v>42607</v>
      </c>
      <c r="C2041" t="s">
        <v>15</v>
      </c>
      <c r="D2041">
        <v>8700</v>
      </c>
      <c r="E2041">
        <v>93.5</v>
      </c>
      <c r="F2041">
        <v>93.5</v>
      </c>
      <c r="G2041">
        <v>55.1</v>
      </c>
      <c r="H2041">
        <v>70.150000000000006</v>
      </c>
      <c r="I2041" t="s">
        <v>16</v>
      </c>
      <c r="J2041">
        <v>47</v>
      </c>
      <c r="K2041">
        <v>68.849999999999994</v>
      </c>
      <c r="L2041">
        <v>46.25</v>
      </c>
      <c r="M2041">
        <v>56.1</v>
      </c>
      <c r="N2041">
        <v>8673.25</v>
      </c>
      <c r="O2041">
        <v>264.85000000000002</v>
      </c>
      <c r="P2041">
        <f>VLOOKUP($A2041,Sheet2!$A:$E,2,0)</f>
        <v>8648.85</v>
      </c>
      <c r="Q2041">
        <f>VLOOKUP($A2041,Sheet2!$A:$E,3,0)</f>
        <v>8690.7000000000007</v>
      </c>
      <c r="R2041">
        <f>VLOOKUP($A2041,Sheet2!$A:$E,4,0)</f>
        <v>8645.0499999999993</v>
      </c>
      <c r="S2041">
        <f>VLOOKUP($A2041,Sheet2!$A:$E,5,0)</f>
        <v>8673.25</v>
      </c>
      <c r="T2041">
        <f t="shared" si="594"/>
        <v>78.149999999999636</v>
      </c>
      <c r="U2041">
        <f t="shared" si="595"/>
        <v>93.5</v>
      </c>
      <c r="V2041">
        <f t="shared" si="596"/>
        <v>46.25</v>
      </c>
      <c r="W2041">
        <f t="shared" si="597"/>
        <v>45.800000000001091</v>
      </c>
      <c r="X2041" s="5">
        <f t="shared" si="598"/>
        <v>140.5</v>
      </c>
      <c r="Y2041">
        <f t="shared" si="599"/>
        <v>146.99999999999963</v>
      </c>
      <c r="Z2041">
        <f t="shared" si="600"/>
        <v>100.90000000000109</v>
      </c>
      <c r="AA2041">
        <f t="shared" si="601"/>
        <v>126.25</v>
      </c>
      <c r="AB2041">
        <f>IF(Z2041/X2041&lt;'model parameter'!$B$2,'model parameter'!$B$2,IF(Y2041/X2041&gt;'model parameter'!$B$1,'model parameter'!$B$1,AA2041/X2041))</f>
        <v>0.89857651245551606</v>
      </c>
      <c r="AC2041">
        <f t="shared" si="611"/>
        <v>3339339.7397066797</v>
      </c>
      <c r="AD2041">
        <f t="shared" si="609"/>
        <v>32.63875134931164</v>
      </c>
      <c r="AF2041">
        <f t="shared" si="608"/>
        <v>0.71814946619217856</v>
      </c>
      <c r="AG2041">
        <f t="shared" si="602"/>
        <v>1.0462633451957268</v>
      </c>
      <c r="AH2041" s="14">
        <f t="shared" si="603"/>
        <v>10591.750668276749</v>
      </c>
      <c r="AI2041">
        <f t="shared" si="604"/>
        <v>9414.6578280774993</v>
      </c>
      <c r="AJ2041" s="14">
        <f t="shared" si="605"/>
        <v>-1177.0928401992496</v>
      </c>
      <c r="AK2041" s="14">
        <f t="shared" si="610"/>
        <v>315210.24273701385</v>
      </c>
      <c r="AL2041">
        <f t="shared" si="606"/>
        <v>0.88886701763809928</v>
      </c>
      <c r="AM2041">
        <f t="shared" si="612"/>
        <v>0.79217503166983128</v>
      </c>
      <c r="AN2041" s="15">
        <f t="shared" si="607"/>
        <v>0</v>
      </c>
    </row>
    <row r="2042" spans="1:40" x14ac:dyDescent="0.25">
      <c r="A2042" s="2">
        <v>42601</v>
      </c>
      <c r="B2042" s="2">
        <v>42607</v>
      </c>
      <c r="C2042" t="s">
        <v>15</v>
      </c>
      <c r="D2042">
        <v>8700</v>
      </c>
      <c r="E2042">
        <v>76.5</v>
      </c>
      <c r="F2042">
        <v>84</v>
      </c>
      <c r="G2042">
        <v>55.65</v>
      </c>
      <c r="H2042">
        <v>67.400000000000006</v>
      </c>
      <c r="I2042" t="s">
        <v>16</v>
      </c>
      <c r="J2042">
        <v>56.15</v>
      </c>
      <c r="K2042">
        <v>60.4</v>
      </c>
      <c r="L2042">
        <v>37.1</v>
      </c>
      <c r="M2042">
        <v>45.8</v>
      </c>
      <c r="N2042">
        <v>8666.9</v>
      </c>
      <c r="O2042">
        <v>264.85000000000002</v>
      </c>
      <c r="P2042">
        <f>VLOOKUP($A2042,Sheet2!$A:$E,2,0)</f>
        <v>8694.2999999999993</v>
      </c>
      <c r="Q2042">
        <f>VLOOKUP($A2042,Sheet2!$A:$E,3,0)</f>
        <v>8696.6</v>
      </c>
      <c r="R2042">
        <f>VLOOKUP($A2042,Sheet2!$A:$E,4,0)</f>
        <v>8647.1</v>
      </c>
      <c r="S2042">
        <f>VLOOKUP($A2042,Sheet2!$A:$E,5,0)</f>
        <v>8666.9</v>
      </c>
      <c r="T2042">
        <f t="shared" si="594"/>
        <v>63.799999999999272</v>
      </c>
      <c r="U2042">
        <f t="shared" si="595"/>
        <v>84</v>
      </c>
      <c r="V2042">
        <f t="shared" si="596"/>
        <v>37.1</v>
      </c>
      <c r="W2042">
        <f t="shared" si="597"/>
        <v>52.25</v>
      </c>
      <c r="X2042" s="5">
        <f t="shared" si="598"/>
        <v>132.65</v>
      </c>
      <c r="Y2042">
        <f t="shared" si="599"/>
        <v>132.65</v>
      </c>
      <c r="Z2042">
        <f t="shared" si="600"/>
        <v>107.9</v>
      </c>
      <c r="AA2042">
        <f t="shared" si="601"/>
        <v>113.2</v>
      </c>
      <c r="AB2042">
        <f>IF(Z2042/X2042&lt;'model parameter'!$B$2,'model parameter'!$B$2,IF(Y2042/X2042&gt;'model parameter'!$B$1,'model parameter'!$B$1,AA2042/X2042))</f>
        <v>0.85337353938937055</v>
      </c>
      <c r="AC2042">
        <f t="shared" si="611"/>
        <v>2849704.1728970688</v>
      </c>
      <c r="AD2042">
        <f t="shared" si="609"/>
        <v>32.492124888701014</v>
      </c>
      <c r="AF2042">
        <f t="shared" si="608"/>
        <v>0.81341877120241235</v>
      </c>
      <c r="AG2042">
        <f t="shared" si="602"/>
        <v>1</v>
      </c>
      <c r="AH2042" s="14">
        <f t="shared" si="603"/>
        <v>10002.606786884775</v>
      </c>
      <c r="AI2042">
        <f t="shared" si="604"/>
        <v>8436.6203442183978</v>
      </c>
      <c r="AJ2042" s="14">
        <f t="shared" si="605"/>
        <v>-1565.9864426663771</v>
      </c>
      <c r="AK2042" s="14">
        <f t="shared" si="610"/>
        <v>313644.25629434746</v>
      </c>
      <c r="AL2042">
        <f t="shared" si="606"/>
        <v>0.84344216702393338</v>
      </c>
      <c r="AM2042">
        <f t="shared" si="612"/>
        <v>0.66815382537385559</v>
      </c>
      <c r="AN2042" s="15">
        <f t="shared" si="607"/>
        <v>0</v>
      </c>
    </row>
    <row r="2043" spans="1:40" x14ac:dyDescent="0.25">
      <c r="A2043" s="2">
        <v>42604</v>
      </c>
      <c r="B2043" s="2">
        <v>42607</v>
      </c>
      <c r="C2043" t="s">
        <v>15</v>
      </c>
      <c r="D2043">
        <v>8700</v>
      </c>
      <c r="E2043">
        <v>62.1</v>
      </c>
      <c r="F2043">
        <v>101.65</v>
      </c>
      <c r="G2043">
        <v>55.05</v>
      </c>
      <c r="H2043">
        <v>89.1</v>
      </c>
      <c r="I2043" t="s">
        <v>16</v>
      </c>
      <c r="J2043">
        <v>43</v>
      </c>
      <c r="K2043">
        <v>48.3</v>
      </c>
      <c r="L2043">
        <v>19.7</v>
      </c>
      <c r="M2043">
        <v>23.65</v>
      </c>
      <c r="N2043">
        <v>8629.15</v>
      </c>
      <c r="O2043">
        <v>264.85000000000002</v>
      </c>
      <c r="P2043">
        <f>VLOOKUP($A2043,Sheet2!$A:$E,2,0)</f>
        <v>8667</v>
      </c>
      <c r="Q2043">
        <f>VLOOKUP($A2043,Sheet2!$A:$E,3,0)</f>
        <v>8684.85</v>
      </c>
      <c r="R2043">
        <f>VLOOKUP($A2043,Sheet2!$A:$E,4,0)</f>
        <v>8614</v>
      </c>
      <c r="S2043">
        <f>VLOOKUP($A2043,Sheet2!$A:$E,5,0)</f>
        <v>8629.15</v>
      </c>
      <c r="T2043">
        <f t="shared" si="594"/>
        <v>63.449999999998909</v>
      </c>
      <c r="U2043">
        <f t="shared" si="595"/>
        <v>101.65</v>
      </c>
      <c r="V2043">
        <f t="shared" si="596"/>
        <v>19.7</v>
      </c>
      <c r="W2043">
        <f t="shared" si="597"/>
        <v>39.899999999999636</v>
      </c>
      <c r="X2043" s="5">
        <f t="shared" si="598"/>
        <v>105.1</v>
      </c>
      <c r="Y2043">
        <f t="shared" si="599"/>
        <v>121.35000000000001</v>
      </c>
      <c r="Z2043">
        <f t="shared" si="600"/>
        <v>94.949999999999633</v>
      </c>
      <c r="AA2043">
        <f t="shared" si="601"/>
        <v>112.75</v>
      </c>
      <c r="AB2043">
        <f>IF(Z2043/X2043&lt;'model parameter'!$B$2,'model parameter'!$B$2,IF(Y2043/X2043&gt;'model parameter'!$B$1,'model parameter'!$B$1,AA2043/X2043))</f>
        <v>1.1100000000000001</v>
      </c>
      <c r="AC2043">
        <f t="shared" si="611"/>
        <v>3163171.6319157467</v>
      </c>
      <c r="AD2043">
        <f t="shared" si="609"/>
        <v>32.602124888701013</v>
      </c>
      <c r="AF2043">
        <f t="shared" si="608"/>
        <v>0.90342530922930198</v>
      </c>
      <c r="AG2043">
        <f t="shared" si="602"/>
        <v>1.1546146527117034</v>
      </c>
      <c r="AH2043" s="14">
        <f t="shared" si="603"/>
        <v>7934.9744388148492</v>
      </c>
      <c r="AI2043">
        <f t="shared" si="604"/>
        <v>8696.0063772939811</v>
      </c>
      <c r="AJ2043" s="14">
        <f t="shared" si="605"/>
        <v>761.0319384791319</v>
      </c>
      <c r="AK2043" s="14">
        <f t="shared" si="610"/>
        <v>314405.28823282657</v>
      </c>
      <c r="AL2043">
        <f t="shared" si="606"/>
        <v>1.0959085557675468</v>
      </c>
      <c r="AM2043">
        <f t="shared" si="612"/>
        <v>0.73223549379602371</v>
      </c>
      <c r="AN2043" s="15">
        <f t="shared" si="607"/>
        <v>0</v>
      </c>
    </row>
    <row r="2044" spans="1:40" x14ac:dyDescent="0.25">
      <c r="A2044" s="2">
        <v>42605</v>
      </c>
      <c r="B2044" s="2">
        <v>42607</v>
      </c>
      <c r="C2044" t="s">
        <v>15</v>
      </c>
      <c r="D2044">
        <v>8700</v>
      </c>
      <c r="E2044">
        <v>97</v>
      </c>
      <c r="F2044">
        <v>116</v>
      </c>
      <c r="G2044">
        <v>61.7</v>
      </c>
      <c r="H2044">
        <v>73.5</v>
      </c>
      <c r="I2044" t="s">
        <v>16</v>
      </c>
      <c r="J2044">
        <v>18.2</v>
      </c>
      <c r="K2044">
        <v>21</v>
      </c>
      <c r="L2044">
        <v>9.1</v>
      </c>
      <c r="M2044">
        <v>17.5</v>
      </c>
      <c r="N2044">
        <v>8632.6</v>
      </c>
      <c r="O2044">
        <v>264.85000000000002</v>
      </c>
      <c r="P2044">
        <f>VLOOKUP($A2044,Sheet2!$A:$E,2,0)</f>
        <v>8628.35</v>
      </c>
      <c r="Q2044">
        <f>VLOOKUP($A2044,Sheet2!$A:$E,3,0)</f>
        <v>8642.15</v>
      </c>
      <c r="R2044">
        <f>VLOOKUP($A2044,Sheet2!$A:$E,4,0)</f>
        <v>8580</v>
      </c>
      <c r="S2044">
        <f>VLOOKUP($A2044,Sheet2!$A:$E,5,0)</f>
        <v>8632.6</v>
      </c>
      <c r="T2044">
        <f t="shared" si="594"/>
        <v>78.850000000000364</v>
      </c>
      <c r="U2044">
        <f t="shared" si="595"/>
        <v>116</v>
      </c>
      <c r="V2044">
        <f t="shared" si="596"/>
        <v>9.1</v>
      </c>
      <c r="W2044">
        <f t="shared" si="597"/>
        <v>3.8500000000003638</v>
      </c>
      <c r="X2044" s="5">
        <f t="shared" si="598"/>
        <v>115.2</v>
      </c>
      <c r="Y2044">
        <f t="shared" si="599"/>
        <v>125.1</v>
      </c>
      <c r="Z2044">
        <f t="shared" si="600"/>
        <v>65.550000000000367</v>
      </c>
      <c r="AA2044">
        <f t="shared" si="601"/>
        <v>91</v>
      </c>
      <c r="AB2044">
        <f>IF(Z2044/X2044&lt;'model parameter'!$B$2,'model parameter'!$B$2,IF(Y2044/X2044&gt;'model parameter'!$B$1,'model parameter'!$B$1,AA2044/X2044))</f>
        <v>0.78993055555555558</v>
      </c>
      <c r="AC2044">
        <f t="shared" si="611"/>
        <v>2498685.9245167794</v>
      </c>
      <c r="AD2044">
        <f t="shared" si="609"/>
        <v>32.39205544425657</v>
      </c>
      <c r="AF2044">
        <f t="shared" si="608"/>
        <v>0.56901041666666985</v>
      </c>
      <c r="AG2044">
        <f t="shared" si="602"/>
        <v>1.0859375</v>
      </c>
      <c r="AH2044" s="14">
        <f t="shared" si="603"/>
        <v>8692.9812161472</v>
      </c>
      <c r="AI2044">
        <f t="shared" si="604"/>
        <v>6772.8324406420006</v>
      </c>
      <c r="AJ2044" s="14">
        <f t="shared" si="605"/>
        <v>-1920.1487755051994</v>
      </c>
      <c r="AK2044" s="14">
        <f t="shared" si="610"/>
        <v>312485.13945732138</v>
      </c>
      <c r="AL2044">
        <f t="shared" si="606"/>
        <v>0.77911504376214158</v>
      </c>
      <c r="AM2044">
        <f t="shared" si="612"/>
        <v>0.57049568879308232</v>
      </c>
      <c r="AN2044" s="15">
        <f t="shared" si="607"/>
        <v>0</v>
      </c>
    </row>
    <row r="2045" spans="1:40" x14ac:dyDescent="0.25">
      <c r="A2045" s="2">
        <v>42606</v>
      </c>
      <c r="B2045" s="2">
        <v>42607</v>
      </c>
      <c r="C2045" t="s">
        <v>15</v>
      </c>
      <c r="D2045">
        <v>8700</v>
      </c>
      <c r="E2045">
        <v>69.75</v>
      </c>
      <c r="F2045">
        <v>89.2</v>
      </c>
      <c r="G2045">
        <v>49.25</v>
      </c>
      <c r="H2045">
        <v>55.25</v>
      </c>
      <c r="I2045" t="s">
        <v>16</v>
      </c>
      <c r="J2045">
        <v>13</v>
      </c>
      <c r="K2045">
        <v>19.899999999999999</v>
      </c>
      <c r="L2045">
        <v>7.25</v>
      </c>
      <c r="M2045">
        <v>11.75</v>
      </c>
      <c r="N2045">
        <v>8650.2999999999993</v>
      </c>
      <c r="O2045">
        <v>264.85000000000002</v>
      </c>
      <c r="P2045">
        <f>VLOOKUP($A2045,Sheet2!$A:$E,2,0)</f>
        <v>8648.5</v>
      </c>
      <c r="Q2045">
        <f>VLOOKUP($A2045,Sheet2!$A:$E,3,0)</f>
        <v>8661.0499999999993</v>
      </c>
      <c r="R2045">
        <f>VLOOKUP($A2045,Sheet2!$A:$E,4,0)</f>
        <v>8620.9</v>
      </c>
      <c r="S2045">
        <f>VLOOKUP($A2045,Sheet2!$A:$E,5,0)</f>
        <v>8650.2999999999993</v>
      </c>
      <c r="T2045">
        <f t="shared" si="594"/>
        <v>58.850000000000364</v>
      </c>
      <c r="U2045">
        <f t="shared" si="595"/>
        <v>86.350000000000364</v>
      </c>
      <c r="V2045">
        <f t="shared" si="596"/>
        <v>10.100000000000364</v>
      </c>
      <c r="W2045">
        <f t="shared" si="597"/>
        <v>10.299999999999272</v>
      </c>
      <c r="X2045" s="5">
        <f t="shared" si="598"/>
        <v>82.75</v>
      </c>
      <c r="Y2045">
        <f t="shared" si="599"/>
        <v>99.300000000000367</v>
      </c>
      <c r="Z2045">
        <f t="shared" si="600"/>
        <v>59.549999999999272</v>
      </c>
      <c r="AA2045">
        <f t="shared" si="601"/>
        <v>67</v>
      </c>
      <c r="AB2045">
        <f>IF(Z2045/X2045&lt;'model parameter'!$B$2,'model parameter'!$B$2,IF(Y2045/X2045&gt;'model parameter'!$B$1,'model parameter'!$B$1,AA2045/X2045))</f>
        <v>1.1100000000000001</v>
      </c>
      <c r="AC2045">
        <f t="shared" si="611"/>
        <v>2773541.3762136255</v>
      </c>
      <c r="AD2045">
        <f t="shared" si="609"/>
        <v>32.50205544425657</v>
      </c>
      <c r="AF2045">
        <f t="shared" si="608"/>
        <v>0.71963746223564073</v>
      </c>
      <c r="AG2045">
        <f t="shared" si="602"/>
        <v>1.2000000000000044</v>
      </c>
      <c r="AH2045" s="14">
        <f t="shared" si="603"/>
        <v>6257.6030058071237</v>
      </c>
      <c r="AI2045">
        <f t="shared" si="604"/>
        <v>6836.7233950473556</v>
      </c>
      <c r="AJ2045" s="14">
        <f t="shared" si="605"/>
        <v>579.12038924023182</v>
      </c>
      <c r="AK2045" s="14">
        <f t="shared" si="610"/>
        <v>313064.25984656159</v>
      </c>
      <c r="AL2045">
        <f t="shared" si="606"/>
        <v>1.0925466810059381</v>
      </c>
      <c r="AM2045">
        <f t="shared" si="612"/>
        <v>0.62329317131907869</v>
      </c>
      <c r="AN2045" s="15">
        <f t="shared" si="607"/>
        <v>1</v>
      </c>
    </row>
    <row r="2046" spans="1:40" x14ac:dyDescent="0.25">
      <c r="A2046" s="2">
        <v>42607</v>
      </c>
      <c r="B2046" s="2">
        <v>42607</v>
      </c>
      <c r="C2046" t="s">
        <v>15</v>
      </c>
      <c r="D2046">
        <v>8700</v>
      </c>
      <c r="E2046">
        <v>35</v>
      </c>
      <c r="F2046">
        <v>114.15</v>
      </c>
      <c r="G2046">
        <v>24.25</v>
      </c>
      <c r="H2046">
        <v>97.2</v>
      </c>
      <c r="I2046" t="s">
        <v>16</v>
      </c>
      <c r="J2046">
        <v>25</v>
      </c>
      <c r="K2046">
        <v>25</v>
      </c>
      <c r="L2046">
        <v>0.05</v>
      </c>
      <c r="M2046">
        <v>0.1</v>
      </c>
      <c r="N2046">
        <v>8592.2000000000007</v>
      </c>
      <c r="O2046">
        <v>264.85000000000002</v>
      </c>
      <c r="P2046">
        <f>VLOOKUP($A2046,Sheet2!$A:$E,2,0)</f>
        <v>8668.85</v>
      </c>
      <c r="Q2046">
        <f>VLOOKUP($A2046,Sheet2!$A:$E,3,0)</f>
        <v>8683.0499999999993</v>
      </c>
      <c r="R2046">
        <f>VLOOKUP($A2046,Sheet2!$A:$E,4,0)</f>
        <v>8583.65</v>
      </c>
      <c r="S2046">
        <f>VLOOKUP($A2046,Sheet2!$A:$E,5,0)</f>
        <v>8592.2000000000007</v>
      </c>
      <c r="T2046">
        <f t="shared" si="594"/>
        <v>41.950000000000728</v>
      </c>
      <c r="U2046">
        <f t="shared" si="595"/>
        <v>114.15</v>
      </c>
      <c r="V2046">
        <f t="shared" si="596"/>
        <v>0.05</v>
      </c>
      <c r="W2046">
        <f t="shared" si="597"/>
        <v>7.2999999999992724</v>
      </c>
      <c r="X2046" s="5">
        <f t="shared" si="598"/>
        <v>60</v>
      </c>
      <c r="Y2046">
        <f t="shared" si="599"/>
        <v>114.2</v>
      </c>
      <c r="Z2046">
        <f t="shared" si="600"/>
        <v>31.549999999999272</v>
      </c>
      <c r="AA2046">
        <f t="shared" si="601"/>
        <v>97.3</v>
      </c>
      <c r="AB2046">
        <f>IF(Z2046/X2046&lt;'model parameter'!$B$2,'model parameter'!$B$2,IF(Y2046/X2046&gt;'model parameter'!$B$1,'model parameter'!$B$1,AA2046/X2046))</f>
        <v>1.1100000000000001</v>
      </c>
      <c r="AC2046">
        <f t="shared" si="611"/>
        <v>3078630.9275971246</v>
      </c>
      <c r="AD2046">
        <f t="shared" si="609"/>
        <v>32.612055444256569</v>
      </c>
      <c r="AF2046">
        <f t="shared" si="608"/>
        <v>0.52583333333332116</v>
      </c>
      <c r="AG2046">
        <f t="shared" si="602"/>
        <v>1.9033333333333333</v>
      </c>
      <c r="AH2046" s="14">
        <f t="shared" si="603"/>
        <v>4550.2115024099994</v>
      </c>
      <c r="AI2046">
        <f t="shared" si="604"/>
        <v>4944.1646547292012</v>
      </c>
      <c r="AJ2046" s="14">
        <f t="shared" si="605"/>
        <v>393.95315231920176</v>
      </c>
      <c r="AK2046" s="14">
        <f t="shared" si="610"/>
        <v>313458.21299888077</v>
      </c>
      <c r="AL2046">
        <f t="shared" si="606"/>
        <v>1.0865790858536017</v>
      </c>
      <c r="AM2046">
        <f t="shared" si="612"/>
        <v>0.67725732431067687</v>
      </c>
      <c r="AN2046" s="15">
        <f t="shared" si="607"/>
        <v>1</v>
      </c>
    </row>
    <row r="2047" spans="1:40" x14ac:dyDescent="0.25">
      <c r="A2047" s="2">
        <v>42608</v>
      </c>
      <c r="B2047" s="2">
        <v>42642</v>
      </c>
      <c r="C2047" t="s">
        <v>15</v>
      </c>
      <c r="D2047">
        <v>8600</v>
      </c>
      <c r="E2047">
        <v>100.4</v>
      </c>
      <c r="F2047">
        <v>136.5</v>
      </c>
      <c r="G2047">
        <v>98.8</v>
      </c>
      <c r="H2047">
        <v>117.6</v>
      </c>
      <c r="I2047" t="s">
        <v>16</v>
      </c>
      <c r="J2047">
        <v>158.85</v>
      </c>
      <c r="K2047">
        <v>160.15</v>
      </c>
      <c r="L2047">
        <v>130</v>
      </c>
      <c r="M2047">
        <v>139.80000000000001</v>
      </c>
      <c r="N2047">
        <v>8572.5499999999993</v>
      </c>
      <c r="O2047">
        <v>259.25</v>
      </c>
      <c r="P2047">
        <f>VLOOKUP($A2047,Sheet2!$A:$E,2,0)</f>
        <v>8614.35</v>
      </c>
      <c r="Q2047">
        <f>VLOOKUP($A2047,Sheet2!$A:$E,3,0)</f>
        <v>8622.9500000000007</v>
      </c>
      <c r="R2047">
        <f>VLOOKUP($A2047,Sheet2!$A:$E,4,0)</f>
        <v>8547.5499999999993</v>
      </c>
      <c r="S2047">
        <f>VLOOKUP($A2047,Sheet2!$A:$E,5,0)</f>
        <v>8572.5499999999993</v>
      </c>
      <c r="T2047">
        <f t="shared" si="594"/>
        <v>137.19999999999891</v>
      </c>
      <c r="U2047">
        <f t="shared" si="595"/>
        <v>136.5</v>
      </c>
      <c r="V2047">
        <f t="shared" si="596"/>
        <v>130</v>
      </c>
      <c r="W2047">
        <f t="shared" si="597"/>
        <v>121.75</v>
      </c>
      <c r="X2047" s="5">
        <f t="shared" si="598"/>
        <v>259.25</v>
      </c>
      <c r="Y2047">
        <f t="shared" si="599"/>
        <v>297.34999999999889</v>
      </c>
      <c r="Z2047">
        <f t="shared" si="600"/>
        <v>220.55</v>
      </c>
      <c r="AA2047">
        <f t="shared" si="601"/>
        <v>257.39999999999998</v>
      </c>
      <c r="AB2047">
        <f>IF(Z2047/X2047&lt;'model parameter'!$B$2,'model parameter'!$B$2,IF(Y2047/X2047&gt;'model parameter'!$B$1,'model parameter'!$B$1,AA2047/X2047))</f>
        <v>1.1100000000000001</v>
      </c>
      <c r="AC2047">
        <f t="shared" si="611"/>
        <v>3417280.3296328085</v>
      </c>
      <c r="AD2047">
        <f t="shared" si="609"/>
        <v>32.722055444256569</v>
      </c>
      <c r="AF2047">
        <f t="shared" si="608"/>
        <v>0.85072324011571843</v>
      </c>
      <c r="AG2047">
        <f t="shared" si="602"/>
        <v>1.1469623915139784</v>
      </c>
      <c r="AH2047" s="14">
        <f t="shared" si="603"/>
        <v>19503.959065129871</v>
      </c>
      <c r="AI2047">
        <f t="shared" si="604"/>
        <v>21519.651644109086</v>
      </c>
      <c r="AJ2047" s="14">
        <f t="shared" si="605"/>
        <v>2015.6925789792149</v>
      </c>
      <c r="AK2047" s="14">
        <f t="shared" si="610"/>
        <v>315473.90557785996</v>
      </c>
      <c r="AL2047">
        <f t="shared" si="606"/>
        <v>1.1033478675918147</v>
      </c>
      <c r="AM2047">
        <f t="shared" si="612"/>
        <v>0.74725042458912339</v>
      </c>
      <c r="AN2047" s="15">
        <f t="shared" si="607"/>
        <v>1</v>
      </c>
    </row>
    <row r="2048" spans="1:40" x14ac:dyDescent="0.25">
      <c r="A2048" s="2">
        <v>42611</v>
      </c>
      <c r="B2048" s="2">
        <v>42642</v>
      </c>
      <c r="C2048" t="s">
        <v>15</v>
      </c>
      <c r="D2048">
        <v>8600</v>
      </c>
      <c r="E2048">
        <v>116.2</v>
      </c>
      <c r="F2048">
        <v>137.30000000000001</v>
      </c>
      <c r="G2048">
        <v>92.25</v>
      </c>
      <c r="H2048">
        <v>100.05</v>
      </c>
      <c r="I2048" t="s">
        <v>16</v>
      </c>
      <c r="J2048">
        <v>126.2</v>
      </c>
      <c r="K2048">
        <v>151.5</v>
      </c>
      <c r="L2048">
        <v>113</v>
      </c>
      <c r="M2048">
        <v>142.9</v>
      </c>
      <c r="N2048">
        <v>8607.4500000000007</v>
      </c>
      <c r="O2048">
        <v>259.25</v>
      </c>
      <c r="P2048">
        <f>VLOOKUP($A2048,Sheet2!$A:$E,2,0)</f>
        <v>8583.75</v>
      </c>
      <c r="Q2048">
        <f>VLOOKUP($A2048,Sheet2!$A:$E,3,0)</f>
        <v>8622</v>
      </c>
      <c r="R2048">
        <f>VLOOKUP($A2048,Sheet2!$A:$E,4,0)</f>
        <v>8543.75</v>
      </c>
      <c r="S2048">
        <f>VLOOKUP($A2048,Sheet2!$A:$E,5,0)</f>
        <v>8607.4500000000007</v>
      </c>
      <c r="T2048">
        <f t="shared" si="594"/>
        <v>129.5</v>
      </c>
      <c r="U2048">
        <f t="shared" si="595"/>
        <v>137.30000000000001</v>
      </c>
      <c r="V2048">
        <f t="shared" si="596"/>
        <v>113</v>
      </c>
      <c r="W2048">
        <f t="shared" si="597"/>
        <v>114.25</v>
      </c>
      <c r="X2048" s="5">
        <f t="shared" si="598"/>
        <v>242.4</v>
      </c>
      <c r="Y2048">
        <f t="shared" si="599"/>
        <v>281</v>
      </c>
      <c r="Z2048">
        <f t="shared" si="600"/>
        <v>206.5</v>
      </c>
      <c r="AA2048">
        <f t="shared" si="601"/>
        <v>242.95</v>
      </c>
      <c r="AB2048">
        <f>IF(Z2048/X2048&lt;'model parameter'!$B$2,'model parameter'!$B$2,IF(Y2048/X2048&gt;'model parameter'!$B$1,'model parameter'!$B$1,AA2048/X2048))</f>
        <v>1.1100000000000001</v>
      </c>
      <c r="AC2048">
        <f t="shared" si="611"/>
        <v>3793181.1658924175</v>
      </c>
      <c r="AD2048">
        <f t="shared" si="609"/>
        <v>32.832055444256568</v>
      </c>
      <c r="AF2048">
        <f t="shared" si="608"/>
        <v>0.85189768976897684</v>
      </c>
      <c r="AG2048">
        <f t="shared" si="602"/>
        <v>1.1592409240924093</v>
      </c>
      <c r="AH2048" s="14">
        <f t="shared" si="603"/>
        <v>18239.363599976397</v>
      </c>
      <c r="AI2048">
        <f t="shared" si="604"/>
        <v>20117.910335345972</v>
      </c>
      <c r="AJ2048" s="14">
        <f t="shared" si="605"/>
        <v>1878.5467353695749</v>
      </c>
      <c r="AK2048" s="14">
        <f t="shared" si="610"/>
        <v>317352.45231322956</v>
      </c>
      <c r="AL2048">
        <f t="shared" si="606"/>
        <v>1.1029940943428533</v>
      </c>
      <c r="AM2048">
        <f t="shared" si="612"/>
        <v>0.82421280531699281</v>
      </c>
      <c r="AN2048" s="15">
        <f t="shared" si="607"/>
        <v>1</v>
      </c>
    </row>
    <row r="2049" spans="1:40" x14ac:dyDescent="0.25">
      <c r="A2049" s="2">
        <v>42612</v>
      </c>
      <c r="B2049" s="2">
        <v>42642</v>
      </c>
      <c r="C2049" t="s">
        <v>15</v>
      </c>
      <c r="D2049">
        <v>8600</v>
      </c>
      <c r="E2049">
        <v>82.3</v>
      </c>
      <c r="F2049">
        <v>85.4</v>
      </c>
      <c r="G2049">
        <v>50.2</v>
      </c>
      <c r="H2049">
        <v>53.6</v>
      </c>
      <c r="I2049" t="s">
        <v>16</v>
      </c>
      <c r="J2049">
        <v>165</v>
      </c>
      <c r="K2049">
        <v>251.45</v>
      </c>
      <c r="L2049">
        <v>155.05000000000001</v>
      </c>
      <c r="M2049">
        <v>242.6</v>
      </c>
      <c r="N2049">
        <v>8744.35</v>
      </c>
      <c r="O2049">
        <v>259.25</v>
      </c>
      <c r="P2049">
        <f>VLOOKUP($A2049,Sheet2!$A:$E,2,0)</f>
        <v>8646.75</v>
      </c>
      <c r="Q2049">
        <f>VLOOKUP($A2049,Sheet2!$A:$E,3,0)</f>
        <v>8750.6</v>
      </c>
      <c r="R2049">
        <f>VLOOKUP($A2049,Sheet2!$A:$E,4,0)</f>
        <v>8642.25</v>
      </c>
      <c r="S2049">
        <f>VLOOKUP($A2049,Sheet2!$A:$E,5,0)</f>
        <v>8744.35</v>
      </c>
      <c r="T2049">
        <f t="shared" si="594"/>
        <v>100.85000000000036</v>
      </c>
      <c r="U2049">
        <f t="shared" si="595"/>
        <v>85.4</v>
      </c>
      <c r="V2049">
        <f t="shared" si="596"/>
        <v>155.05000000000001</v>
      </c>
      <c r="W2049">
        <f t="shared" si="597"/>
        <v>200.80000000000109</v>
      </c>
      <c r="X2049" s="5">
        <f t="shared" si="598"/>
        <v>247.3</v>
      </c>
      <c r="Y2049">
        <f t="shared" si="599"/>
        <v>352.30000000000035</v>
      </c>
      <c r="Z2049">
        <f t="shared" si="600"/>
        <v>240.45000000000002</v>
      </c>
      <c r="AA2049">
        <f t="shared" si="601"/>
        <v>296.2</v>
      </c>
      <c r="AB2049">
        <f>IF(Z2049/X2049&lt;'model parameter'!$B$2,'model parameter'!$B$2,IF(Y2049/X2049&gt;'model parameter'!$B$1,'model parameter'!$B$1,AA2049/X2049))</f>
        <v>1.1100000000000001</v>
      </c>
      <c r="AC2049">
        <f t="shared" si="611"/>
        <v>4210431.0941405836</v>
      </c>
      <c r="AD2049">
        <f t="shared" si="609"/>
        <v>32.942055444256567</v>
      </c>
      <c r="AF2049">
        <f t="shared" si="608"/>
        <v>0.97230084917104731</v>
      </c>
      <c r="AG2049">
        <f t="shared" si="602"/>
        <v>1.4245855236554805</v>
      </c>
      <c r="AH2049" s="14">
        <f t="shared" si="603"/>
        <v>18607.109462246546</v>
      </c>
      <c r="AI2049">
        <f t="shared" si="604"/>
        <v>20525.538371722188</v>
      </c>
      <c r="AJ2049" s="14">
        <f t="shared" si="605"/>
        <v>1918.4289094756423</v>
      </c>
      <c r="AK2049" s="14">
        <f t="shared" si="610"/>
        <v>319270.88122270518</v>
      </c>
      <c r="AL2049">
        <f t="shared" si="606"/>
        <v>1.1031019306554892</v>
      </c>
      <c r="AM2049">
        <f t="shared" si="612"/>
        <v>0.9091907368161517</v>
      </c>
      <c r="AN2049" s="15">
        <f t="shared" si="607"/>
        <v>0</v>
      </c>
    </row>
    <row r="2050" spans="1:40" x14ac:dyDescent="0.25">
      <c r="A2050" s="2">
        <v>42613</v>
      </c>
      <c r="B2050" s="2">
        <v>42642</v>
      </c>
      <c r="C2050" t="s">
        <v>15</v>
      </c>
      <c r="D2050">
        <v>8600</v>
      </c>
      <c r="E2050">
        <v>54</v>
      </c>
      <c r="F2050">
        <v>54.9</v>
      </c>
      <c r="G2050">
        <v>42.6</v>
      </c>
      <c r="H2050">
        <v>45.25</v>
      </c>
      <c r="I2050" t="s">
        <v>16</v>
      </c>
      <c r="J2050">
        <v>248.7</v>
      </c>
      <c r="K2050">
        <v>299.3</v>
      </c>
      <c r="L2050">
        <v>239</v>
      </c>
      <c r="M2050">
        <v>274.5</v>
      </c>
      <c r="N2050">
        <v>8786.2000000000007</v>
      </c>
      <c r="O2050">
        <v>259.25</v>
      </c>
      <c r="P2050">
        <f>VLOOKUP($A2050,Sheet2!$A:$E,2,0)</f>
        <v>8754.0499999999993</v>
      </c>
      <c r="Q2050">
        <f>VLOOKUP($A2050,Sheet2!$A:$E,3,0)</f>
        <v>8819.2000000000007</v>
      </c>
      <c r="R2050">
        <f>VLOOKUP($A2050,Sheet2!$A:$E,4,0)</f>
        <v>8754.0499999999993</v>
      </c>
      <c r="S2050">
        <f>VLOOKUP($A2050,Sheet2!$A:$E,5,0)</f>
        <v>8786.2000000000007</v>
      </c>
      <c r="T2050">
        <f t="shared" si="594"/>
        <v>80.099999999998545</v>
      </c>
      <c r="U2050">
        <f t="shared" si="595"/>
        <v>54.9</v>
      </c>
      <c r="V2050">
        <f t="shared" si="596"/>
        <v>239</v>
      </c>
      <c r="W2050">
        <f t="shared" si="597"/>
        <v>261.80000000000109</v>
      </c>
      <c r="X2050" s="5">
        <f t="shared" si="598"/>
        <v>302.7</v>
      </c>
      <c r="Y2050">
        <f t="shared" si="599"/>
        <v>379.39999999999856</v>
      </c>
      <c r="Z2050">
        <f t="shared" si="600"/>
        <v>293.89999999999998</v>
      </c>
      <c r="AA2050">
        <f t="shared" si="601"/>
        <v>319.75</v>
      </c>
      <c r="AB2050">
        <f>IF(Z2050/X2050&lt;'model parameter'!$B$2,'model parameter'!$B$2,IF(Y2050/X2050&gt;'model parameter'!$B$1,'model parameter'!$B$1,AA2050/X2050))</f>
        <v>1.1100000000000001</v>
      </c>
      <c r="AC2050">
        <f t="shared" si="611"/>
        <v>4673578.514496048</v>
      </c>
      <c r="AD2050">
        <f t="shared" si="609"/>
        <v>33.052055444256567</v>
      </c>
      <c r="AF2050">
        <f t="shared" si="608"/>
        <v>0.97092831185992723</v>
      </c>
      <c r="AG2050">
        <f t="shared" si="602"/>
        <v>1.2533861909481288</v>
      </c>
      <c r="AH2050" s="14">
        <f t="shared" si="603"/>
        <v>22764.889211178448</v>
      </c>
      <c r="AI2050">
        <f t="shared" si="604"/>
        <v>25134.230864628815</v>
      </c>
      <c r="AJ2050" s="14">
        <f t="shared" si="605"/>
        <v>2369.3416534503667</v>
      </c>
      <c r="AK2050" s="14">
        <f t="shared" si="610"/>
        <v>321640.22287615557</v>
      </c>
      <c r="AL2050">
        <f t="shared" si="606"/>
        <v>1.1040787693483229</v>
      </c>
      <c r="AM2050">
        <f t="shared" si="612"/>
        <v>1.0038181898068717</v>
      </c>
      <c r="AN2050" s="15">
        <f t="shared" si="607"/>
        <v>0</v>
      </c>
    </row>
    <row r="2051" spans="1:40" x14ac:dyDescent="0.25">
      <c r="A2051" s="2">
        <v>42614</v>
      </c>
      <c r="B2051" s="2">
        <v>42642</v>
      </c>
      <c r="C2051" t="s">
        <v>15</v>
      </c>
      <c r="D2051">
        <v>8600</v>
      </c>
      <c r="E2051">
        <v>45</v>
      </c>
      <c r="F2051">
        <v>54.45</v>
      </c>
      <c r="G2051">
        <v>42.95</v>
      </c>
      <c r="H2051">
        <v>49.35</v>
      </c>
      <c r="I2051" t="s">
        <v>16</v>
      </c>
      <c r="J2051">
        <v>275</v>
      </c>
      <c r="K2051">
        <v>291.39999999999998</v>
      </c>
      <c r="L2051">
        <v>240</v>
      </c>
      <c r="M2051">
        <v>249.5</v>
      </c>
      <c r="N2051">
        <v>8774.65</v>
      </c>
      <c r="O2051">
        <v>259.25</v>
      </c>
      <c r="P2051">
        <f>VLOOKUP($A2051,Sheet2!$A:$E,2,0)</f>
        <v>8793.6</v>
      </c>
      <c r="Q2051">
        <f>VLOOKUP($A2051,Sheet2!$A:$E,3,0)</f>
        <v>8813.25</v>
      </c>
      <c r="R2051">
        <f>VLOOKUP($A2051,Sheet2!$A:$E,4,0)</f>
        <v>8759.9500000000007</v>
      </c>
      <c r="S2051">
        <f>VLOOKUP($A2051,Sheet2!$A:$E,5,0)</f>
        <v>8774.65</v>
      </c>
      <c r="T2051">
        <f t="shared" ref="T2051:T2114" si="613">MAX(K2051+D2051-Q2051,0,G2051)</f>
        <v>78.149999999999636</v>
      </c>
      <c r="U2051">
        <f t="shared" ref="U2051:U2114" si="614">MIN(MAX(L2051+D2051-R2051,0),F2051)</f>
        <v>54.45</v>
      </c>
      <c r="V2051">
        <f t="shared" ref="V2051:V2114" si="615">MAX(L2051,F2051+R2051-D2051)</f>
        <v>240</v>
      </c>
      <c r="W2051">
        <f t="shared" ref="W2051:W2114" si="616">MIN(K2051,G2051+Q2051-D2051)</f>
        <v>256.20000000000073</v>
      </c>
      <c r="X2051" s="5">
        <f t="shared" ref="X2051:X2114" si="617">E2051+J2051</f>
        <v>320</v>
      </c>
      <c r="Y2051">
        <f t="shared" ref="Y2051:Y2114" si="618">MAX(T2051+K2051,U2051+L2051,V2051+F2051,W2051+G2051,X2051,AA2051)</f>
        <v>369.54999999999961</v>
      </c>
      <c r="Z2051">
        <f t="shared" ref="Z2051:Z2114" si="619">MIN(T2051+K2051,U2051+L2051,V2051+F2051,W2051+G2051,X2051,AA2051)</f>
        <v>294.45</v>
      </c>
      <c r="AA2051">
        <f t="shared" ref="AA2051:AA2114" si="620">H2051+M2051</f>
        <v>298.85000000000002</v>
      </c>
      <c r="AB2051">
        <f>IF(Z2051/X2051&lt;'model parameter'!$B$2,'model parameter'!$B$2,IF(Y2051/X2051&gt;'model parameter'!$B$1,'model parameter'!$B$1,AA2051/X2051))</f>
        <v>1.1100000000000001</v>
      </c>
      <c r="AC2051">
        <f t="shared" si="611"/>
        <v>5187672.1510906136</v>
      </c>
      <c r="AD2051">
        <f t="shared" si="609"/>
        <v>33.162055444256566</v>
      </c>
      <c r="AF2051">
        <f t="shared" si="608"/>
        <v>0.92015625000000001</v>
      </c>
      <c r="AG2051">
        <f t="shared" ref="AG2051:AG2114" si="621">Y2051/X2051</f>
        <v>1.1548437499999988</v>
      </c>
      <c r="AH2051" s="14">
        <f t="shared" ref="AH2051:AH2114" si="622">(75*X2051+20*2*1.18+0.00055*75*X2051*1.18)*1.00002</f>
        <v>24063.257255519999</v>
      </c>
      <c r="AI2051">
        <f t="shared" ref="AI2051:AI2114" si="623">(AB2051*X2051*75-20*2*1.18-0.0006*75*X2051*1.18*AB2051)*(1-0.00002)</f>
        <v>26573.407401222401</v>
      </c>
      <c r="AJ2051" s="14">
        <f t="shared" ref="AJ2051:AJ2114" si="624">AI2051-AH2051</f>
        <v>2510.1501457024024</v>
      </c>
      <c r="AK2051" s="14">
        <f t="shared" si="610"/>
        <v>324150.37302185799</v>
      </c>
      <c r="AL2051">
        <f t="shared" ref="AL2051:AL2114" si="625">AI2051/AH2051</f>
        <v>1.1043146453137214</v>
      </c>
      <c r="AM2051">
        <f t="shared" si="612"/>
        <v>1.1085311282360373</v>
      </c>
      <c r="AN2051" s="15">
        <f t="shared" ref="AN2051:AN2114" si="626">IF(AND(Y2051/X2051&gt;1.1,Z2051/X2051&lt;0.9),1,0)</f>
        <v>0</v>
      </c>
    </row>
    <row r="2052" spans="1:40" x14ac:dyDescent="0.25">
      <c r="A2052" s="2">
        <v>42615</v>
      </c>
      <c r="B2052" s="2">
        <v>42642</v>
      </c>
      <c r="C2052" t="s">
        <v>15</v>
      </c>
      <c r="D2052">
        <v>8600</v>
      </c>
      <c r="E2052">
        <v>49.3</v>
      </c>
      <c r="F2052">
        <v>52.3</v>
      </c>
      <c r="G2052">
        <v>37.4</v>
      </c>
      <c r="H2052">
        <v>39.65</v>
      </c>
      <c r="I2052" t="s">
        <v>16</v>
      </c>
      <c r="J2052">
        <v>255.8</v>
      </c>
      <c r="K2052">
        <v>277.95</v>
      </c>
      <c r="L2052">
        <v>238.05</v>
      </c>
      <c r="M2052">
        <v>272.7</v>
      </c>
      <c r="N2052">
        <v>8809.65</v>
      </c>
      <c r="O2052">
        <v>259.25</v>
      </c>
      <c r="P2052">
        <f>VLOOKUP($A2052,Sheet2!$A:$E,2,0)</f>
        <v>8796.35</v>
      </c>
      <c r="Q2052">
        <f>VLOOKUP($A2052,Sheet2!$A:$E,3,0)</f>
        <v>8824.1</v>
      </c>
      <c r="R2052">
        <f>VLOOKUP($A2052,Sheet2!$A:$E,4,0)</f>
        <v>8768.2000000000007</v>
      </c>
      <c r="S2052">
        <f>VLOOKUP($A2052,Sheet2!$A:$E,5,0)</f>
        <v>8809.65</v>
      </c>
      <c r="T2052">
        <f t="shared" si="613"/>
        <v>53.850000000000364</v>
      </c>
      <c r="U2052">
        <f t="shared" si="614"/>
        <v>52.3</v>
      </c>
      <c r="V2052">
        <f t="shared" si="615"/>
        <v>238.05</v>
      </c>
      <c r="W2052">
        <f t="shared" si="616"/>
        <v>261.5</v>
      </c>
      <c r="X2052" s="5">
        <f t="shared" si="617"/>
        <v>305.10000000000002</v>
      </c>
      <c r="Y2052">
        <f t="shared" si="618"/>
        <v>331.80000000000035</v>
      </c>
      <c r="Z2052">
        <f t="shared" si="619"/>
        <v>290.35000000000002</v>
      </c>
      <c r="AA2052">
        <f t="shared" si="620"/>
        <v>312.34999999999997</v>
      </c>
      <c r="AB2052">
        <f>IF(Z2052/X2052&lt;'model parameter'!$B$2,'model parameter'!$B$2,IF(Y2052/X2052&gt;'model parameter'!$B$1,'model parameter'!$B$1,AA2052/X2052))</f>
        <v>1.023762700753851</v>
      </c>
      <c r="AC2052">
        <f t="shared" si="611"/>
        <v>5310945.2520260662</v>
      </c>
      <c r="AD2052">
        <f t="shared" si="609"/>
        <v>33.185818145010415</v>
      </c>
      <c r="AF2052">
        <f t="shared" ref="AF2052:AF2115" si="627">Z2052/X2052</f>
        <v>0.95165519501802687</v>
      </c>
      <c r="AG2052">
        <f t="shared" si="621"/>
        <v>1.0875122910521151</v>
      </c>
      <c r="AH2052" s="14">
        <f t="shared" si="622"/>
        <v>22945.009633514848</v>
      </c>
      <c r="AI2052">
        <f t="shared" si="623"/>
        <v>23361.996965715694</v>
      </c>
      <c r="AJ2052" s="14">
        <f t="shared" si="624"/>
        <v>416.98733220084614</v>
      </c>
      <c r="AK2052" s="14">
        <f t="shared" si="610"/>
        <v>324567.36035405885</v>
      </c>
      <c r="AL2052">
        <f t="shared" si="625"/>
        <v>1.0181733343703534</v>
      </c>
      <c r="AM2052">
        <f t="shared" si="612"/>
        <v>1.1286768350894159</v>
      </c>
      <c r="AN2052" s="15">
        <f t="shared" si="626"/>
        <v>0</v>
      </c>
    </row>
    <row r="2053" spans="1:40" x14ac:dyDescent="0.25">
      <c r="A2053" s="2">
        <v>42619</v>
      </c>
      <c r="B2053" s="2">
        <v>42642</v>
      </c>
      <c r="C2053" t="s">
        <v>15</v>
      </c>
      <c r="D2053">
        <v>8600</v>
      </c>
      <c r="E2053">
        <v>29.8</v>
      </c>
      <c r="F2053">
        <v>32.049999999999997</v>
      </c>
      <c r="G2053">
        <v>17.7</v>
      </c>
      <c r="H2053">
        <v>19</v>
      </c>
      <c r="I2053" t="s">
        <v>16</v>
      </c>
      <c r="J2053">
        <v>310.45</v>
      </c>
      <c r="K2053">
        <v>380</v>
      </c>
      <c r="L2053">
        <v>310.45</v>
      </c>
      <c r="M2053">
        <v>372.1</v>
      </c>
      <c r="N2053">
        <v>8943</v>
      </c>
      <c r="O2053">
        <v>259.25</v>
      </c>
      <c r="P2053">
        <f>VLOOKUP($A2053,Sheet2!$A:$E,2,0)</f>
        <v>8852.7000000000007</v>
      </c>
      <c r="Q2053">
        <f>VLOOKUP($A2053,Sheet2!$A:$E,3,0)</f>
        <v>8950.85</v>
      </c>
      <c r="R2053">
        <f>VLOOKUP($A2053,Sheet2!$A:$E,4,0)</f>
        <v>8848.4500000000007</v>
      </c>
      <c r="S2053">
        <f>VLOOKUP($A2053,Sheet2!$A:$E,5,0)</f>
        <v>8943</v>
      </c>
      <c r="T2053">
        <f t="shared" si="613"/>
        <v>29.149999999999636</v>
      </c>
      <c r="U2053">
        <f t="shared" si="614"/>
        <v>32.049999999999997</v>
      </c>
      <c r="V2053">
        <f t="shared" si="615"/>
        <v>310.45</v>
      </c>
      <c r="W2053">
        <f t="shared" si="616"/>
        <v>368.55000000000109</v>
      </c>
      <c r="X2053" s="5">
        <f t="shared" si="617"/>
        <v>340.25</v>
      </c>
      <c r="Y2053">
        <f t="shared" si="618"/>
        <v>409.14999999999964</v>
      </c>
      <c r="Z2053">
        <f t="shared" si="619"/>
        <v>340.25</v>
      </c>
      <c r="AA2053">
        <f t="shared" si="620"/>
        <v>391.1</v>
      </c>
      <c r="AB2053">
        <f>IF(Z2053/X2053&lt;'model parameter'!$B$2,'model parameter'!$B$2,IF(Y2053/X2053&gt;'model parameter'!$B$1,'model parameter'!$B$1,AA2053/X2053))</f>
        <v>1.1100000000000001</v>
      </c>
      <c r="AC2053">
        <f t="shared" si="611"/>
        <v>5895149.2297489336</v>
      </c>
      <c r="AD2053">
        <f t="shared" ref="AD2053:AD2116" si="628">(AB2053-1)+AD2052</f>
        <v>33.295818145010415</v>
      </c>
      <c r="AF2053">
        <f t="shared" si="627"/>
        <v>1</v>
      </c>
      <c r="AG2053">
        <f t="shared" si="621"/>
        <v>1.2024981631153553</v>
      </c>
      <c r="AH2053" s="14">
        <f t="shared" si="622"/>
        <v>25583.023318983374</v>
      </c>
      <c r="AI2053">
        <f t="shared" si="623"/>
        <v>28257.992653593501</v>
      </c>
      <c r="AJ2053" s="14">
        <f t="shared" si="624"/>
        <v>2674.9693346101267</v>
      </c>
      <c r="AK2053" s="14">
        <f t="shared" ref="AK2053:AK2116" si="629">AJ2053+AK2052</f>
        <v>327242.32968866895</v>
      </c>
      <c r="AL2053">
        <f t="shared" si="625"/>
        <v>1.1045603289829009</v>
      </c>
      <c r="AM2053">
        <f t="shared" si="612"/>
        <v>1.2466916562817445</v>
      </c>
      <c r="AN2053" s="15">
        <f t="shared" si="626"/>
        <v>0</v>
      </c>
    </row>
    <row r="2054" spans="1:40" x14ac:dyDescent="0.25">
      <c r="A2054" s="2">
        <v>42620</v>
      </c>
      <c r="B2054" s="2">
        <v>42642</v>
      </c>
      <c r="C2054" t="s">
        <v>15</v>
      </c>
      <c r="D2054">
        <v>8600</v>
      </c>
      <c r="E2054">
        <v>18.5</v>
      </c>
      <c r="F2054">
        <v>21.95</v>
      </c>
      <c r="G2054">
        <v>15.5</v>
      </c>
      <c r="H2054">
        <v>20</v>
      </c>
      <c r="I2054" t="s">
        <v>16</v>
      </c>
      <c r="J2054">
        <v>383.9</v>
      </c>
      <c r="K2054">
        <v>397.3</v>
      </c>
      <c r="L2054">
        <v>356.2</v>
      </c>
      <c r="M2054">
        <v>364.2</v>
      </c>
      <c r="N2054">
        <v>8917.9500000000007</v>
      </c>
      <c r="O2054">
        <v>259.25</v>
      </c>
      <c r="P2054">
        <f>VLOOKUP($A2054,Sheet2!$A:$E,2,0)</f>
        <v>8968.7000000000007</v>
      </c>
      <c r="Q2054">
        <f>VLOOKUP($A2054,Sheet2!$A:$E,3,0)</f>
        <v>8968.7000000000007</v>
      </c>
      <c r="R2054">
        <f>VLOOKUP($A2054,Sheet2!$A:$E,4,0)</f>
        <v>8913.35</v>
      </c>
      <c r="S2054">
        <f>VLOOKUP($A2054,Sheet2!$A:$E,5,0)</f>
        <v>8917.9500000000007</v>
      </c>
      <c r="T2054">
        <f t="shared" si="613"/>
        <v>28.599999999998545</v>
      </c>
      <c r="U2054">
        <f t="shared" si="614"/>
        <v>21.95</v>
      </c>
      <c r="V2054">
        <f t="shared" si="615"/>
        <v>356.2</v>
      </c>
      <c r="W2054">
        <f t="shared" si="616"/>
        <v>384.20000000000073</v>
      </c>
      <c r="X2054" s="5">
        <f t="shared" si="617"/>
        <v>402.4</v>
      </c>
      <c r="Y2054">
        <f t="shared" si="618"/>
        <v>425.89999999999856</v>
      </c>
      <c r="Z2054">
        <f t="shared" si="619"/>
        <v>378.15</v>
      </c>
      <c r="AA2054">
        <f t="shared" si="620"/>
        <v>384.2</v>
      </c>
      <c r="AB2054">
        <f>IF(Z2054/X2054&lt;'model parameter'!$B$2,'model parameter'!$B$2,IF(Y2054/X2054&gt;'model parameter'!$B$1,'model parameter'!$B$1,AA2054/X2054))</f>
        <v>0.95477137176938376</v>
      </c>
      <c r="AC2054">
        <f t="shared" ref="AC2054:AC2117" si="630">AB2054*AC2053</f>
        <v>5628519.7168726157</v>
      </c>
      <c r="AD2054">
        <f t="shared" si="628"/>
        <v>33.250589516779797</v>
      </c>
      <c r="AF2054">
        <f t="shared" si="627"/>
        <v>0.93973658051689857</v>
      </c>
      <c r="AG2054">
        <f t="shared" si="621"/>
        <v>1.0583996023856823</v>
      </c>
      <c r="AH2054" s="14">
        <f t="shared" si="622"/>
        <v>30247.3917557364</v>
      </c>
      <c r="AI2054">
        <f t="shared" si="623"/>
        <v>28746.824032020399</v>
      </c>
      <c r="AJ2054" s="14">
        <f t="shared" si="624"/>
        <v>-1500.5677237160016</v>
      </c>
      <c r="AK2054" s="14">
        <f t="shared" si="629"/>
        <v>325741.76196495292</v>
      </c>
      <c r="AL2054">
        <f t="shared" si="625"/>
        <v>0.95039017790909464</v>
      </c>
      <c r="AM2054">
        <f t="shared" ref="AM2054:AM2117" si="631">AL2054*AM2053</f>
        <v>1.184843505011391</v>
      </c>
      <c r="AN2054" s="15">
        <f t="shared" si="626"/>
        <v>0</v>
      </c>
    </row>
    <row r="2055" spans="1:40" x14ac:dyDescent="0.25">
      <c r="A2055" s="2">
        <v>42621</v>
      </c>
      <c r="B2055" s="2">
        <v>42642</v>
      </c>
      <c r="C2055" t="s">
        <v>15</v>
      </c>
      <c r="D2055">
        <v>8600</v>
      </c>
      <c r="E2055">
        <v>19.7</v>
      </c>
      <c r="F2055">
        <v>21.4</v>
      </c>
      <c r="G2055">
        <v>15.25</v>
      </c>
      <c r="H2055">
        <v>16.3</v>
      </c>
      <c r="I2055" t="s">
        <v>16</v>
      </c>
      <c r="J2055">
        <v>362</v>
      </c>
      <c r="K2055">
        <v>400.95</v>
      </c>
      <c r="L2055">
        <v>348</v>
      </c>
      <c r="M2055">
        <v>390.3</v>
      </c>
      <c r="N2055">
        <v>8952.5</v>
      </c>
      <c r="O2055">
        <v>259.25</v>
      </c>
      <c r="P2055">
        <f>VLOOKUP($A2055,Sheet2!$A:$E,2,0)</f>
        <v>8915.5</v>
      </c>
      <c r="Q2055">
        <f>VLOOKUP($A2055,Sheet2!$A:$E,3,0)</f>
        <v>8960.35</v>
      </c>
      <c r="R2055">
        <f>VLOOKUP($A2055,Sheet2!$A:$E,4,0)</f>
        <v>8896</v>
      </c>
      <c r="S2055">
        <f>VLOOKUP($A2055,Sheet2!$A:$E,5,0)</f>
        <v>8952.5</v>
      </c>
      <c r="T2055">
        <f t="shared" si="613"/>
        <v>40.600000000000364</v>
      </c>
      <c r="U2055">
        <f t="shared" si="614"/>
        <v>21.4</v>
      </c>
      <c r="V2055">
        <f t="shared" si="615"/>
        <v>348</v>
      </c>
      <c r="W2055">
        <f t="shared" si="616"/>
        <v>375.60000000000036</v>
      </c>
      <c r="X2055" s="5">
        <f t="shared" si="617"/>
        <v>381.7</v>
      </c>
      <c r="Y2055">
        <f t="shared" si="618"/>
        <v>441.55000000000035</v>
      </c>
      <c r="Z2055">
        <f t="shared" si="619"/>
        <v>369.4</v>
      </c>
      <c r="AA2055">
        <f t="shared" si="620"/>
        <v>406.6</v>
      </c>
      <c r="AB2055">
        <f>IF(Z2055/X2055&lt;'model parameter'!$B$2,'model parameter'!$B$2,IF(Y2055/X2055&gt;'model parameter'!$B$1,'model parameter'!$B$1,AA2055/X2055))</f>
        <v>1.1100000000000001</v>
      </c>
      <c r="AC2055">
        <f t="shared" si="630"/>
        <v>6247656.8857286042</v>
      </c>
      <c r="AD2055">
        <f t="shared" si="628"/>
        <v>33.360589516779797</v>
      </c>
      <c r="AF2055">
        <f t="shared" si="627"/>
        <v>0.96777574011003398</v>
      </c>
      <c r="AG2055">
        <f t="shared" si="621"/>
        <v>1.1567985328792254</v>
      </c>
      <c r="AH2055" s="14">
        <f t="shared" si="622"/>
        <v>28693.853113084951</v>
      </c>
      <c r="AI2055">
        <f t="shared" si="623"/>
        <v>31706.193083755596</v>
      </c>
      <c r="AJ2055" s="14">
        <f t="shared" si="624"/>
        <v>3012.3399706706441</v>
      </c>
      <c r="AK2055" s="14">
        <f t="shared" si="629"/>
        <v>328754.10193562356</v>
      </c>
      <c r="AL2055">
        <f t="shared" si="625"/>
        <v>1.1049820656291349</v>
      </c>
      <c r="AM2055">
        <f t="shared" si="631"/>
        <v>1.3092308236147512</v>
      </c>
      <c r="AN2055" s="15">
        <f t="shared" si="626"/>
        <v>0</v>
      </c>
    </row>
    <row r="2056" spans="1:40" x14ac:dyDescent="0.25">
      <c r="A2056" s="2">
        <v>42622</v>
      </c>
      <c r="B2056" s="2">
        <v>42642</v>
      </c>
      <c r="C2056" t="s">
        <v>15</v>
      </c>
      <c r="D2056">
        <v>8600</v>
      </c>
      <c r="E2056">
        <v>19.95</v>
      </c>
      <c r="F2056">
        <v>23.3</v>
      </c>
      <c r="G2056">
        <v>17.100000000000001</v>
      </c>
      <c r="H2056">
        <v>21.05</v>
      </c>
      <c r="I2056" t="s">
        <v>16</v>
      </c>
      <c r="J2056">
        <v>361.05</v>
      </c>
      <c r="K2056">
        <v>363.2</v>
      </c>
      <c r="L2056">
        <v>306.3</v>
      </c>
      <c r="M2056">
        <v>318.64999999999998</v>
      </c>
      <c r="N2056">
        <v>8866.7000000000007</v>
      </c>
      <c r="O2056">
        <v>259.25</v>
      </c>
      <c r="P2056">
        <f>VLOOKUP($A2056,Sheet2!$A:$E,2,0)</f>
        <v>8934.2999999999993</v>
      </c>
      <c r="Q2056">
        <f>VLOOKUP($A2056,Sheet2!$A:$E,3,0)</f>
        <v>8939.15</v>
      </c>
      <c r="R2056">
        <f>VLOOKUP($A2056,Sheet2!$A:$E,4,0)</f>
        <v>8858.7000000000007</v>
      </c>
      <c r="S2056">
        <f>VLOOKUP($A2056,Sheet2!$A:$E,5,0)</f>
        <v>8866.7000000000007</v>
      </c>
      <c r="T2056">
        <f t="shared" si="613"/>
        <v>24.050000000001091</v>
      </c>
      <c r="U2056">
        <f t="shared" si="614"/>
        <v>23.3</v>
      </c>
      <c r="V2056">
        <f t="shared" si="615"/>
        <v>306.3</v>
      </c>
      <c r="W2056">
        <f t="shared" si="616"/>
        <v>356.25</v>
      </c>
      <c r="X2056" s="5">
        <f t="shared" si="617"/>
        <v>381</v>
      </c>
      <c r="Y2056">
        <f t="shared" si="618"/>
        <v>387.25000000000108</v>
      </c>
      <c r="Z2056">
        <f t="shared" si="619"/>
        <v>329.6</v>
      </c>
      <c r="AA2056">
        <f t="shared" si="620"/>
        <v>339.7</v>
      </c>
      <c r="AB2056">
        <f>IF(Z2056/X2056&lt;'model parameter'!$B$2,'model parameter'!$B$2,IF(Y2056/X2056&gt;'model parameter'!$B$1,'model parameter'!$B$1,AA2056/X2056))</f>
        <v>0.89160104986876643</v>
      </c>
      <c r="AC2056">
        <f t="shared" si="630"/>
        <v>5570417.438535451</v>
      </c>
      <c r="AD2056">
        <f t="shared" si="628"/>
        <v>33.252190566648565</v>
      </c>
      <c r="AF2056">
        <f t="shared" si="627"/>
        <v>0.86509186351706047</v>
      </c>
      <c r="AG2056">
        <f t="shared" si="621"/>
        <v>1.0164041994750685</v>
      </c>
      <c r="AH2056" s="14">
        <f t="shared" si="622"/>
        <v>28641.317989903499</v>
      </c>
      <c r="AI2056">
        <f t="shared" si="623"/>
        <v>25411.753684761399</v>
      </c>
      <c r="AJ2056" s="14">
        <f t="shared" si="624"/>
        <v>-3229.5643051420993</v>
      </c>
      <c r="AK2056" s="14">
        <f t="shared" si="629"/>
        <v>325524.53763048147</v>
      </c>
      <c r="AL2056">
        <f t="shared" si="625"/>
        <v>0.88724107227605342</v>
      </c>
      <c r="AM2056">
        <f t="shared" si="631"/>
        <v>1.1616033598008124</v>
      </c>
      <c r="AN2056" s="15">
        <f t="shared" si="626"/>
        <v>0</v>
      </c>
    </row>
    <row r="2057" spans="1:40" x14ac:dyDescent="0.25">
      <c r="A2057" s="2">
        <v>42625</v>
      </c>
      <c r="B2057" s="2">
        <v>42642</v>
      </c>
      <c r="C2057" t="s">
        <v>15</v>
      </c>
      <c r="D2057">
        <v>8600</v>
      </c>
      <c r="E2057">
        <v>42.1</v>
      </c>
      <c r="F2057">
        <v>62</v>
      </c>
      <c r="G2057">
        <v>41.9</v>
      </c>
      <c r="H2057">
        <v>58.15</v>
      </c>
      <c r="I2057" t="s">
        <v>16</v>
      </c>
      <c r="J2057">
        <v>240</v>
      </c>
      <c r="K2057">
        <v>240</v>
      </c>
      <c r="L2057">
        <v>184.8</v>
      </c>
      <c r="M2057">
        <v>195.7</v>
      </c>
      <c r="N2057">
        <v>8715.6</v>
      </c>
      <c r="O2057">
        <v>259.25</v>
      </c>
      <c r="P2057">
        <f>VLOOKUP($A2057,Sheet2!$A:$E,2,0)</f>
        <v>8732.9500000000007</v>
      </c>
      <c r="Q2057">
        <f>VLOOKUP($A2057,Sheet2!$A:$E,3,0)</f>
        <v>8746.9500000000007</v>
      </c>
      <c r="R2057">
        <f>VLOOKUP($A2057,Sheet2!$A:$E,4,0)</f>
        <v>8699.4</v>
      </c>
      <c r="S2057">
        <f>VLOOKUP($A2057,Sheet2!$A:$E,5,0)</f>
        <v>8715.6</v>
      </c>
      <c r="T2057">
        <f t="shared" si="613"/>
        <v>93.049999999999272</v>
      </c>
      <c r="U2057">
        <f t="shared" si="614"/>
        <v>62</v>
      </c>
      <c r="V2057">
        <f t="shared" si="615"/>
        <v>184.8</v>
      </c>
      <c r="W2057">
        <f t="shared" si="616"/>
        <v>188.85000000000036</v>
      </c>
      <c r="X2057" s="5">
        <f t="shared" si="617"/>
        <v>282.10000000000002</v>
      </c>
      <c r="Y2057">
        <f t="shared" si="618"/>
        <v>333.04999999999927</v>
      </c>
      <c r="Z2057">
        <f t="shared" si="619"/>
        <v>230.75000000000037</v>
      </c>
      <c r="AA2057">
        <f t="shared" si="620"/>
        <v>253.85</v>
      </c>
      <c r="AB2057">
        <f>IF(Z2057/X2057&lt;'model parameter'!$B$2,'model parameter'!$B$2,IF(Y2057/X2057&gt;'model parameter'!$B$1,'model parameter'!$B$1,AA2057/X2057))</f>
        <v>1.1100000000000001</v>
      </c>
      <c r="AC2057">
        <f t="shared" si="630"/>
        <v>6183163.3567743516</v>
      </c>
      <c r="AD2057">
        <f t="shared" si="628"/>
        <v>33.362190566648565</v>
      </c>
      <c r="AF2057">
        <f t="shared" si="627"/>
        <v>0.81797235023041603</v>
      </c>
      <c r="AG2057">
        <f t="shared" si="621"/>
        <v>1.1806097128677746</v>
      </c>
      <c r="AH2057" s="14">
        <f t="shared" si="622"/>
        <v>21218.855586124351</v>
      </c>
      <c r="AI2057">
        <f t="shared" si="623"/>
        <v>23420.52932394512</v>
      </c>
      <c r="AJ2057" s="14">
        <f t="shared" si="624"/>
        <v>2201.673737820769</v>
      </c>
      <c r="AK2057" s="14">
        <f t="shared" si="629"/>
        <v>327726.21136830223</v>
      </c>
      <c r="AL2057">
        <f t="shared" si="625"/>
        <v>1.1037602489391798</v>
      </c>
      <c r="AM2057">
        <f t="shared" si="631"/>
        <v>1.2821316135823324</v>
      </c>
      <c r="AN2057" s="15">
        <f t="shared" si="626"/>
        <v>1</v>
      </c>
    </row>
    <row r="2058" spans="1:40" x14ac:dyDescent="0.25">
      <c r="A2058" s="2">
        <v>42627</v>
      </c>
      <c r="B2058" s="2">
        <v>42642</v>
      </c>
      <c r="C2058" t="s">
        <v>15</v>
      </c>
      <c r="D2058">
        <v>8600</v>
      </c>
      <c r="E2058">
        <v>60</v>
      </c>
      <c r="F2058">
        <v>63.5</v>
      </c>
      <c r="G2058">
        <v>40.549999999999997</v>
      </c>
      <c r="H2058">
        <v>44</v>
      </c>
      <c r="I2058" t="s">
        <v>16</v>
      </c>
      <c r="J2058">
        <v>189.85</v>
      </c>
      <c r="K2058">
        <v>213.65</v>
      </c>
      <c r="L2058">
        <v>177.5</v>
      </c>
      <c r="M2058">
        <v>205</v>
      </c>
      <c r="N2058">
        <v>8726.6</v>
      </c>
      <c r="O2058">
        <v>259.25</v>
      </c>
      <c r="P2058">
        <f>VLOOKUP($A2058,Sheet2!$A:$E,2,0)</f>
        <v>8710.65</v>
      </c>
      <c r="Q2058">
        <f>VLOOKUP($A2058,Sheet2!$A:$E,3,0)</f>
        <v>8739.85</v>
      </c>
      <c r="R2058">
        <f>VLOOKUP($A2058,Sheet2!$A:$E,4,0)</f>
        <v>8688.9</v>
      </c>
      <c r="S2058">
        <f>VLOOKUP($A2058,Sheet2!$A:$E,5,0)</f>
        <v>8726.6</v>
      </c>
      <c r="T2058">
        <f t="shared" si="613"/>
        <v>73.799999999999272</v>
      </c>
      <c r="U2058">
        <f t="shared" si="614"/>
        <v>63.5</v>
      </c>
      <c r="V2058">
        <f t="shared" si="615"/>
        <v>177.5</v>
      </c>
      <c r="W2058">
        <f t="shared" si="616"/>
        <v>180.39999999999964</v>
      </c>
      <c r="X2058" s="5">
        <f t="shared" si="617"/>
        <v>249.85</v>
      </c>
      <c r="Y2058">
        <f t="shared" si="618"/>
        <v>287.44999999999925</v>
      </c>
      <c r="Z2058">
        <f t="shared" si="619"/>
        <v>220.94999999999965</v>
      </c>
      <c r="AA2058">
        <f t="shared" si="620"/>
        <v>249</v>
      </c>
      <c r="AB2058">
        <f>IF(Z2058/X2058&lt;'model parameter'!$B$2,'model parameter'!$B$2,IF(Y2058/X2058&gt;'model parameter'!$B$1,'model parameter'!$B$1,AA2058/X2058))</f>
        <v>1.1100000000000001</v>
      </c>
      <c r="AC2058">
        <f t="shared" si="630"/>
        <v>6863311.3260195311</v>
      </c>
      <c r="AD2058">
        <f t="shared" si="628"/>
        <v>33.472190566648564</v>
      </c>
      <c r="AF2058">
        <f t="shared" si="627"/>
        <v>0.88433059835901406</v>
      </c>
      <c r="AG2058">
        <f t="shared" si="621"/>
        <v>1.1504902941765029</v>
      </c>
      <c r="AH2058" s="14">
        <f t="shared" si="622"/>
        <v>18798.487410978974</v>
      </c>
      <c r="AI2058">
        <f t="shared" si="623"/>
        <v>20737.671329428176</v>
      </c>
      <c r="AJ2058" s="14">
        <f t="shared" si="624"/>
        <v>1939.1839184492019</v>
      </c>
      <c r="AK2058" s="14">
        <f t="shared" si="629"/>
        <v>329665.39528675145</v>
      </c>
      <c r="AL2058">
        <f t="shared" si="625"/>
        <v>1.1031563804073221</v>
      </c>
      <c r="AM2058">
        <f t="shared" si="631"/>
        <v>1.4143916700452852</v>
      </c>
      <c r="AN2058" s="15">
        <f t="shared" si="626"/>
        <v>1</v>
      </c>
    </row>
    <row r="2059" spans="1:40" x14ac:dyDescent="0.25">
      <c r="A2059" s="2">
        <v>42628</v>
      </c>
      <c r="B2059" s="2">
        <v>42642</v>
      </c>
      <c r="C2059" t="s">
        <v>15</v>
      </c>
      <c r="D2059">
        <v>8600</v>
      </c>
      <c r="E2059">
        <v>45</v>
      </c>
      <c r="F2059">
        <v>54.65</v>
      </c>
      <c r="G2059">
        <v>35.35</v>
      </c>
      <c r="H2059">
        <v>38.65</v>
      </c>
      <c r="I2059" t="s">
        <v>16</v>
      </c>
      <c r="J2059">
        <v>205.25</v>
      </c>
      <c r="K2059">
        <v>213.9</v>
      </c>
      <c r="L2059">
        <v>178.55</v>
      </c>
      <c r="M2059">
        <v>204.25</v>
      </c>
      <c r="N2059">
        <v>8742.5499999999993</v>
      </c>
      <c r="O2059">
        <v>259.25</v>
      </c>
      <c r="P2059">
        <f>VLOOKUP($A2059,Sheet2!$A:$E,2,0)</f>
        <v>8743.85</v>
      </c>
      <c r="Q2059">
        <f>VLOOKUP($A2059,Sheet2!$A:$E,3,0)</f>
        <v>8751.9500000000007</v>
      </c>
      <c r="R2059">
        <f>VLOOKUP($A2059,Sheet2!$A:$E,4,0)</f>
        <v>8704.35</v>
      </c>
      <c r="S2059">
        <f>VLOOKUP($A2059,Sheet2!$A:$E,5,0)</f>
        <v>8742.5499999999993</v>
      </c>
      <c r="T2059">
        <f t="shared" si="613"/>
        <v>61.949999999998909</v>
      </c>
      <c r="U2059">
        <f t="shared" si="614"/>
        <v>54.65</v>
      </c>
      <c r="V2059">
        <f t="shared" si="615"/>
        <v>178.55</v>
      </c>
      <c r="W2059">
        <f t="shared" si="616"/>
        <v>187.30000000000109</v>
      </c>
      <c r="X2059" s="5">
        <f t="shared" si="617"/>
        <v>250.25</v>
      </c>
      <c r="Y2059">
        <f t="shared" si="618"/>
        <v>275.84999999999889</v>
      </c>
      <c r="Z2059">
        <f t="shared" si="619"/>
        <v>222.65000000000109</v>
      </c>
      <c r="AA2059">
        <f t="shared" si="620"/>
        <v>242.9</v>
      </c>
      <c r="AB2059">
        <f>IF(Z2059/X2059&lt;'model parameter'!$B$2,'model parameter'!$B$2,IF(Y2059/X2059&gt;'model parameter'!$B$1,'model parameter'!$B$1,AA2059/X2059))</f>
        <v>0.9706293706293706</v>
      </c>
      <c r="AC2059">
        <f t="shared" si="630"/>
        <v>6661731.5528077688</v>
      </c>
      <c r="AD2059">
        <f t="shared" si="628"/>
        <v>33.442819937277932</v>
      </c>
      <c r="AF2059">
        <f t="shared" si="627"/>
        <v>0.88971028971029409</v>
      </c>
      <c r="AG2059">
        <f t="shared" si="621"/>
        <v>1.1022977022976979</v>
      </c>
      <c r="AH2059" s="14">
        <f t="shared" si="622"/>
        <v>18828.507481368375</v>
      </c>
      <c r="AI2059">
        <f t="shared" si="623"/>
        <v>18157.038861959798</v>
      </c>
      <c r="AJ2059" s="14">
        <f t="shared" si="624"/>
        <v>-671.46861940857707</v>
      </c>
      <c r="AK2059" s="14">
        <f t="shared" si="629"/>
        <v>328993.92666734289</v>
      </c>
      <c r="AL2059">
        <f t="shared" si="625"/>
        <v>0.96433766085426453</v>
      </c>
      <c r="AM2059">
        <f t="shared" si="631"/>
        <v>1.363951154623227</v>
      </c>
      <c r="AN2059" s="15">
        <f t="shared" si="626"/>
        <v>1</v>
      </c>
    </row>
    <row r="2060" spans="1:40" x14ac:dyDescent="0.25">
      <c r="A2060" s="2">
        <v>42629</v>
      </c>
      <c r="B2060" s="2">
        <v>42642</v>
      </c>
      <c r="C2060" t="s">
        <v>15</v>
      </c>
      <c r="D2060">
        <v>8600</v>
      </c>
      <c r="E2060">
        <v>29.85</v>
      </c>
      <c r="F2060">
        <v>39.25</v>
      </c>
      <c r="G2060">
        <v>18.45</v>
      </c>
      <c r="H2060">
        <v>28.35</v>
      </c>
      <c r="I2060" t="s">
        <v>16</v>
      </c>
      <c r="J2060">
        <v>232</v>
      </c>
      <c r="K2060">
        <v>290.55</v>
      </c>
      <c r="L2060">
        <v>205</v>
      </c>
      <c r="M2060">
        <v>231.15</v>
      </c>
      <c r="N2060">
        <v>8779.85</v>
      </c>
      <c r="O2060">
        <v>259.25</v>
      </c>
      <c r="P2060">
        <f>VLOOKUP($A2060,Sheet2!$A:$E,2,0)</f>
        <v>8780.85</v>
      </c>
      <c r="Q2060">
        <f>VLOOKUP($A2060,Sheet2!$A:$E,3,0)</f>
        <v>8847.65</v>
      </c>
      <c r="R2060">
        <f>VLOOKUP($A2060,Sheet2!$A:$E,4,0)</f>
        <v>8750.5</v>
      </c>
      <c r="S2060">
        <f>VLOOKUP($A2060,Sheet2!$A:$E,5,0)</f>
        <v>8779.85</v>
      </c>
      <c r="T2060">
        <f t="shared" si="613"/>
        <v>42.899999999999636</v>
      </c>
      <c r="U2060">
        <f t="shared" si="614"/>
        <v>39.25</v>
      </c>
      <c r="V2060">
        <f t="shared" si="615"/>
        <v>205</v>
      </c>
      <c r="W2060">
        <f t="shared" si="616"/>
        <v>266.10000000000036</v>
      </c>
      <c r="X2060" s="5">
        <f t="shared" si="617"/>
        <v>261.85000000000002</v>
      </c>
      <c r="Y2060">
        <f t="shared" si="618"/>
        <v>333.44999999999965</v>
      </c>
      <c r="Z2060">
        <f t="shared" si="619"/>
        <v>244.25</v>
      </c>
      <c r="AA2060">
        <f t="shared" si="620"/>
        <v>259.5</v>
      </c>
      <c r="AB2060">
        <f>IF(Z2060/X2060&lt;'model parameter'!$B$2,'model parameter'!$B$2,IF(Y2060/X2060&gt;'model parameter'!$B$1,'model parameter'!$B$1,AA2060/X2060))</f>
        <v>1.1100000000000001</v>
      </c>
      <c r="AC2060">
        <f t="shared" si="630"/>
        <v>7394522.0236166241</v>
      </c>
      <c r="AD2060">
        <f t="shared" si="628"/>
        <v>33.552819937277931</v>
      </c>
      <c r="AF2060">
        <f t="shared" si="627"/>
        <v>0.9327859461523772</v>
      </c>
      <c r="AG2060">
        <f t="shared" si="621"/>
        <v>1.2734389917891908</v>
      </c>
      <c r="AH2060" s="14">
        <f t="shared" si="622"/>
        <v>19699.089522660975</v>
      </c>
      <c r="AI2060">
        <f t="shared" si="623"/>
        <v>21735.94407157402</v>
      </c>
      <c r="AJ2060" s="14">
        <f t="shared" si="624"/>
        <v>2036.8545489130447</v>
      </c>
      <c r="AK2060" s="14">
        <f t="shared" si="629"/>
        <v>331030.78121625591</v>
      </c>
      <c r="AL2060">
        <f t="shared" si="625"/>
        <v>1.103398410701669</v>
      </c>
      <c r="AM2060">
        <f t="shared" si="631"/>
        <v>1.5049815362859751</v>
      </c>
      <c r="AN2060" s="15">
        <f t="shared" si="626"/>
        <v>0</v>
      </c>
    </row>
    <row r="2061" spans="1:40" x14ac:dyDescent="0.25">
      <c r="A2061" s="2">
        <v>42632</v>
      </c>
      <c r="B2061" s="2">
        <v>42642</v>
      </c>
      <c r="C2061" t="s">
        <v>15</v>
      </c>
      <c r="D2061">
        <v>8600</v>
      </c>
      <c r="E2061">
        <v>24.95</v>
      </c>
      <c r="F2061">
        <v>29.6</v>
      </c>
      <c r="G2061">
        <v>20.65</v>
      </c>
      <c r="H2061">
        <v>23</v>
      </c>
      <c r="I2061" t="s">
        <v>16</v>
      </c>
      <c r="J2061">
        <v>240</v>
      </c>
      <c r="K2061">
        <v>263</v>
      </c>
      <c r="L2061">
        <v>224</v>
      </c>
      <c r="M2061">
        <v>247.85</v>
      </c>
      <c r="N2061">
        <v>8808.4</v>
      </c>
      <c r="O2061">
        <v>259.25</v>
      </c>
      <c r="P2061">
        <f>VLOOKUP($A2061,Sheet2!$A:$E,2,0)</f>
        <v>8788.4500000000007</v>
      </c>
      <c r="Q2061">
        <f>VLOOKUP($A2061,Sheet2!$A:$E,3,0)</f>
        <v>8824.2999999999993</v>
      </c>
      <c r="R2061">
        <f>VLOOKUP($A2061,Sheet2!$A:$E,4,0)</f>
        <v>8774.2000000000007</v>
      </c>
      <c r="S2061">
        <f>VLOOKUP($A2061,Sheet2!$A:$E,5,0)</f>
        <v>8808.4</v>
      </c>
      <c r="T2061">
        <f t="shared" si="613"/>
        <v>38.700000000000728</v>
      </c>
      <c r="U2061">
        <f t="shared" si="614"/>
        <v>29.6</v>
      </c>
      <c r="V2061">
        <f t="shared" si="615"/>
        <v>224</v>
      </c>
      <c r="W2061">
        <f t="shared" si="616"/>
        <v>244.94999999999891</v>
      </c>
      <c r="X2061" s="5">
        <f t="shared" si="617"/>
        <v>264.95</v>
      </c>
      <c r="Y2061">
        <f t="shared" si="618"/>
        <v>301.70000000000073</v>
      </c>
      <c r="Z2061">
        <f t="shared" si="619"/>
        <v>253.6</v>
      </c>
      <c r="AA2061">
        <f t="shared" si="620"/>
        <v>270.85000000000002</v>
      </c>
      <c r="AB2061">
        <f>IF(Z2061/X2061&lt;'model parameter'!$B$2,'model parameter'!$B$2,IF(Y2061/X2061&gt;'model parameter'!$B$1,'model parameter'!$B$1,AA2061/X2061))</f>
        <v>1.1100000000000001</v>
      </c>
      <c r="AC2061">
        <f t="shared" si="630"/>
        <v>8207919.4462144533</v>
      </c>
      <c r="AD2061">
        <f t="shared" si="628"/>
        <v>33.662819937277931</v>
      </c>
      <c r="AF2061">
        <f t="shared" si="627"/>
        <v>0.95716172862804305</v>
      </c>
      <c r="AG2061">
        <f t="shared" si="621"/>
        <v>1.1387054161162511</v>
      </c>
      <c r="AH2061" s="14">
        <f t="shared" si="622"/>
        <v>19931.745068178821</v>
      </c>
      <c r="AI2061">
        <f t="shared" si="623"/>
        <v>21993.831196628358</v>
      </c>
      <c r="AJ2061" s="14">
        <f t="shared" si="624"/>
        <v>2062.0861284495368</v>
      </c>
      <c r="AK2061" s="14">
        <f t="shared" si="629"/>
        <v>333092.86734470545</v>
      </c>
      <c r="AL2061">
        <f t="shared" si="625"/>
        <v>1.1034573802442251</v>
      </c>
      <c r="AM2061">
        <f t="shared" si="631"/>
        <v>1.6606829833460512</v>
      </c>
      <c r="AN2061" s="15">
        <f t="shared" si="626"/>
        <v>0</v>
      </c>
    </row>
    <row r="2062" spans="1:40" x14ac:dyDescent="0.25">
      <c r="A2062" s="2">
        <v>42633</v>
      </c>
      <c r="B2062" s="2">
        <v>42642</v>
      </c>
      <c r="C2062" t="s">
        <v>15</v>
      </c>
      <c r="D2062">
        <v>8600</v>
      </c>
      <c r="E2062">
        <v>23.1</v>
      </c>
      <c r="F2062">
        <v>29.6</v>
      </c>
      <c r="G2062">
        <v>22.65</v>
      </c>
      <c r="H2062">
        <v>24.8</v>
      </c>
      <c r="I2062" t="s">
        <v>16</v>
      </c>
      <c r="J2062">
        <v>230.25</v>
      </c>
      <c r="K2062">
        <v>237.15</v>
      </c>
      <c r="L2062">
        <v>210.1</v>
      </c>
      <c r="M2062">
        <v>225.75</v>
      </c>
      <c r="N2062">
        <v>8775.9</v>
      </c>
      <c r="O2062">
        <v>259.25</v>
      </c>
      <c r="P2062">
        <f>VLOOKUP($A2062,Sheet2!$A:$E,2,0)</f>
        <v>8816.1</v>
      </c>
      <c r="Q2062">
        <f>VLOOKUP($A2062,Sheet2!$A:$E,3,0)</f>
        <v>8816.4500000000007</v>
      </c>
      <c r="R2062">
        <f>VLOOKUP($A2062,Sheet2!$A:$E,4,0)</f>
        <v>8759.2999999999993</v>
      </c>
      <c r="S2062">
        <f>VLOOKUP($A2062,Sheet2!$A:$E,5,0)</f>
        <v>8775.9</v>
      </c>
      <c r="T2062">
        <f t="shared" si="613"/>
        <v>22.65</v>
      </c>
      <c r="U2062">
        <f t="shared" si="614"/>
        <v>29.6</v>
      </c>
      <c r="V2062">
        <f t="shared" si="615"/>
        <v>210.1</v>
      </c>
      <c r="W2062">
        <f t="shared" si="616"/>
        <v>237.15</v>
      </c>
      <c r="X2062" s="5">
        <f t="shared" si="617"/>
        <v>253.35</v>
      </c>
      <c r="Y2062">
        <f t="shared" si="618"/>
        <v>259.8</v>
      </c>
      <c r="Z2062">
        <f t="shared" si="619"/>
        <v>239.7</v>
      </c>
      <c r="AA2062">
        <f t="shared" si="620"/>
        <v>250.55</v>
      </c>
      <c r="AB2062">
        <f>IF(Z2062/X2062&lt;'model parameter'!$B$2,'model parameter'!$B$2,IF(Y2062/X2062&gt;'model parameter'!$B$1,'model parameter'!$B$1,AA2062/X2062))</f>
        <v>0.9889480955200316</v>
      </c>
      <c r="AC2062">
        <f t="shared" si="630"/>
        <v>8117206.304515616</v>
      </c>
      <c r="AD2062">
        <f t="shared" si="628"/>
        <v>33.65176803279796</v>
      </c>
      <c r="AF2062">
        <f t="shared" si="627"/>
        <v>0.94612196566015394</v>
      </c>
      <c r="AG2062">
        <f t="shared" si="621"/>
        <v>1.0254588513913558</v>
      </c>
      <c r="AH2062" s="14">
        <f t="shared" si="622"/>
        <v>19061.163026886221</v>
      </c>
      <c r="AI2062">
        <f t="shared" si="623"/>
        <v>18730.371180084097</v>
      </c>
      <c r="AJ2062" s="14">
        <f t="shared" si="624"/>
        <v>-330.79184680212347</v>
      </c>
      <c r="AK2062" s="14">
        <f t="shared" si="629"/>
        <v>332762.07549790334</v>
      </c>
      <c r="AL2062">
        <f t="shared" si="625"/>
        <v>0.98264576792425873</v>
      </c>
      <c r="AM2062">
        <f t="shared" si="631"/>
        <v>1.6318631054488295</v>
      </c>
      <c r="AN2062" s="15">
        <f t="shared" si="626"/>
        <v>0</v>
      </c>
    </row>
    <row r="2063" spans="1:40" x14ac:dyDescent="0.25">
      <c r="A2063" s="2">
        <v>42634</v>
      </c>
      <c r="B2063" s="2">
        <v>42642</v>
      </c>
      <c r="C2063" t="s">
        <v>15</v>
      </c>
      <c r="D2063">
        <v>8600</v>
      </c>
      <c r="E2063">
        <v>23.25</v>
      </c>
      <c r="F2063">
        <v>27.15</v>
      </c>
      <c r="G2063">
        <v>16.7</v>
      </c>
      <c r="H2063">
        <v>23.25</v>
      </c>
      <c r="I2063" t="s">
        <v>16</v>
      </c>
      <c r="J2063">
        <v>233.75</v>
      </c>
      <c r="K2063">
        <v>265.39999999999998</v>
      </c>
      <c r="L2063">
        <v>212</v>
      </c>
      <c r="M2063">
        <v>225.5</v>
      </c>
      <c r="N2063">
        <v>8777.15</v>
      </c>
      <c r="O2063">
        <v>259.25</v>
      </c>
      <c r="P2063">
        <f>VLOOKUP($A2063,Sheet2!$A:$E,2,0)</f>
        <v>8790.2999999999993</v>
      </c>
      <c r="Q2063">
        <f>VLOOKUP($A2063,Sheet2!$A:$E,3,0)</f>
        <v>8826.85</v>
      </c>
      <c r="R2063">
        <f>VLOOKUP($A2063,Sheet2!$A:$E,4,0)</f>
        <v>8757.2999999999993</v>
      </c>
      <c r="S2063">
        <f>VLOOKUP($A2063,Sheet2!$A:$E,5,0)</f>
        <v>8777.15</v>
      </c>
      <c r="T2063">
        <f t="shared" si="613"/>
        <v>38.549999999999272</v>
      </c>
      <c r="U2063">
        <f t="shared" si="614"/>
        <v>27.15</v>
      </c>
      <c r="V2063">
        <f t="shared" si="615"/>
        <v>212</v>
      </c>
      <c r="W2063">
        <f t="shared" si="616"/>
        <v>243.55000000000109</v>
      </c>
      <c r="X2063" s="5">
        <f t="shared" si="617"/>
        <v>257</v>
      </c>
      <c r="Y2063">
        <f t="shared" si="618"/>
        <v>303.94999999999925</v>
      </c>
      <c r="Z2063">
        <f t="shared" si="619"/>
        <v>239.15</v>
      </c>
      <c r="AA2063">
        <f t="shared" si="620"/>
        <v>248.75</v>
      </c>
      <c r="AB2063">
        <f>IF(Z2063/X2063&lt;'model parameter'!$B$2,'model parameter'!$B$2,IF(Y2063/X2063&gt;'model parameter'!$B$1,'model parameter'!$B$1,AA2063/X2063))</f>
        <v>1.1100000000000001</v>
      </c>
      <c r="AC2063">
        <f t="shared" si="630"/>
        <v>9010098.9980123341</v>
      </c>
      <c r="AD2063">
        <f t="shared" si="628"/>
        <v>33.76176803279796</v>
      </c>
      <c r="AF2063">
        <f t="shared" si="627"/>
        <v>0.93054474708171209</v>
      </c>
      <c r="AG2063">
        <f t="shared" si="621"/>
        <v>1.1826848249027209</v>
      </c>
      <c r="AH2063" s="14">
        <f t="shared" si="622"/>
        <v>19335.096169189499</v>
      </c>
      <c r="AI2063">
        <f t="shared" si="623"/>
        <v>21332.475504956743</v>
      </c>
      <c r="AJ2063" s="14">
        <f t="shared" si="624"/>
        <v>1997.3793357672439</v>
      </c>
      <c r="AK2063" s="14">
        <f t="shared" si="629"/>
        <v>334759.45483367058</v>
      </c>
      <c r="AL2063">
        <f t="shared" si="625"/>
        <v>1.1033033049481322</v>
      </c>
      <c r="AM2063">
        <f t="shared" si="631"/>
        <v>1.8004399574646159</v>
      </c>
      <c r="AN2063" s="15">
        <f t="shared" si="626"/>
        <v>0</v>
      </c>
    </row>
    <row r="2064" spans="1:40" x14ac:dyDescent="0.25">
      <c r="A2064" s="2">
        <v>42635</v>
      </c>
      <c r="B2064" s="2">
        <v>42642</v>
      </c>
      <c r="C2064" t="s">
        <v>15</v>
      </c>
      <c r="D2064">
        <v>8600</v>
      </c>
      <c r="E2064">
        <v>10</v>
      </c>
      <c r="F2064">
        <v>12</v>
      </c>
      <c r="G2064">
        <v>4.5</v>
      </c>
      <c r="H2064">
        <v>5.85</v>
      </c>
      <c r="I2064" t="s">
        <v>16</v>
      </c>
      <c r="J2064">
        <v>298.95</v>
      </c>
      <c r="K2064">
        <v>314.89999999999998</v>
      </c>
      <c r="L2064">
        <v>265</v>
      </c>
      <c r="M2064">
        <v>287.14999999999998</v>
      </c>
      <c r="N2064">
        <v>8867.4500000000007</v>
      </c>
      <c r="O2064">
        <v>259.25</v>
      </c>
      <c r="P2064">
        <f>VLOOKUP($A2064,Sheet2!$A:$E,2,0)</f>
        <v>8873.35</v>
      </c>
      <c r="Q2064">
        <f>VLOOKUP($A2064,Sheet2!$A:$E,3,0)</f>
        <v>8893.35</v>
      </c>
      <c r="R2064">
        <f>VLOOKUP($A2064,Sheet2!$A:$E,4,0)</f>
        <v>8837.7999999999993</v>
      </c>
      <c r="S2064">
        <f>VLOOKUP($A2064,Sheet2!$A:$E,5,0)</f>
        <v>8867.4500000000007</v>
      </c>
      <c r="T2064">
        <f t="shared" si="613"/>
        <v>21.549999999999272</v>
      </c>
      <c r="U2064">
        <f t="shared" si="614"/>
        <v>12</v>
      </c>
      <c r="V2064">
        <f t="shared" si="615"/>
        <v>265</v>
      </c>
      <c r="W2064">
        <f t="shared" si="616"/>
        <v>297.85000000000036</v>
      </c>
      <c r="X2064" s="5">
        <f t="shared" si="617"/>
        <v>308.95</v>
      </c>
      <c r="Y2064">
        <f t="shared" si="618"/>
        <v>336.44999999999925</v>
      </c>
      <c r="Z2064">
        <f t="shared" si="619"/>
        <v>277</v>
      </c>
      <c r="AA2064">
        <f t="shared" si="620"/>
        <v>293</v>
      </c>
      <c r="AB2064">
        <f>IF(Z2064/X2064&lt;'model parameter'!$B$2,'model parameter'!$B$2,IF(Y2064/X2064&gt;'model parameter'!$B$1,'model parameter'!$B$1,AA2064/X2064))</f>
        <v>0.94837352322382262</v>
      </c>
      <c r="AC2064">
        <f t="shared" si="630"/>
        <v>8544939.3313403912</v>
      </c>
      <c r="AD2064">
        <f t="shared" si="628"/>
        <v>33.710141556021782</v>
      </c>
      <c r="AF2064">
        <f t="shared" si="627"/>
        <v>0.89658520796245356</v>
      </c>
      <c r="AG2064">
        <f t="shared" si="621"/>
        <v>1.0890111668554758</v>
      </c>
      <c r="AH2064" s="14">
        <f t="shared" si="622"/>
        <v>23233.952811012823</v>
      </c>
      <c r="AI2064">
        <f t="shared" si="623"/>
        <v>21911.803455165998</v>
      </c>
      <c r="AJ2064" s="14">
        <f t="shared" si="624"/>
        <v>-1322.1493558468246</v>
      </c>
      <c r="AK2064" s="14">
        <f t="shared" si="629"/>
        <v>333437.30547782377</v>
      </c>
      <c r="AL2064">
        <f t="shared" si="625"/>
        <v>0.943094084480531</v>
      </c>
      <c r="AM2064">
        <f t="shared" si="631"/>
        <v>1.6979842733472581</v>
      </c>
      <c r="AN2064" s="15">
        <f t="shared" si="626"/>
        <v>0</v>
      </c>
    </row>
    <row r="2065" spans="1:40" x14ac:dyDescent="0.25">
      <c r="A2065" s="2">
        <v>42636</v>
      </c>
      <c r="B2065" s="2">
        <v>42642</v>
      </c>
      <c r="C2065" t="s">
        <v>15</v>
      </c>
      <c r="D2065">
        <v>8600</v>
      </c>
      <c r="E2065">
        <v>5.5</v>
      </c>
      <c r="F2065">
        <v>7.2</v>
      </c>
      <c r="G2065">
        <v>4.3</v>
      </c>
      <c r="H2065">
        <v>6.35</v>
      </c>
      <c r="I2065" t="s">
        <v>16</v>
      </c>
      <c r="J2065">
        <v>281</v>
      </c>
      <c r="K2065">
        <v>287.5</v>
      </c>
      <c r="L2065">
        <v>233</v>
      </c>
      <c r="M2065">
        <v>244.05</v>
      </c>
      <c r="N2065">
        <v>8831.5499999999993</v>
      </c>
      <c r="O2065">
        <v>259.25</v>
      </c>
      <c r="P2065">
        <f>VLOOKUP($A2065,Sheet2!$A:$E,2,0)</f>
        <v>8880.75</v>
      </c>
      <c r="Q2065">
        <f>VLOOKUP($A2065,Sheet2!$A:$E,3,0)</f>
        <v>8885.2000000000007</v>
      </c>
      <c r="R2065">
        <f>VLOOKUP($A2065,Sheet2!$A:$E,4,0)</f>
        <v>8820.2999999999993</v>
      </c>
      <c r="S2065">
        <f>VLOOKUP($A2065,Sheet2!$A:$E,5,0)</f>
        <v>8831.5499999999993</v>
      </c>
      <c r="T2065">
        <f t="shared" si="613"/>
        <v>4.3</v>
      </c>
      <c r="U2065">
        <f t="shared" si="614"/>
        <v>7.2</v>
      </c>
      <c r="V2065">
        <f t="shared" si="615"/>
        <v>233</v>
      </c>
      <c r="W2065">
        <f t="shared" si="616"/>
        <v>287.5</v>
      </c>
      <c r="X2065" s="5">
        <f t="shared" si="617"/>
        <v>286.5</v>
      </c>
      <c r="Y2065">
        <f t="shared" si="618"/>
        <v>291.8</v>
      </c>
      <c r="Z2065">
        <f t="shared" si="619"/>
        <v>240.2</v>
      </c>
      <c r="AA2065">
        <f t="shared" si="620"/>
        <v>250.4</v>
      </c>
      <c r="AB2065">
        <f>IF(Z2065/X2065&lt;'model parameter'!$B$2,'model parameter'!$B$2,IF(Y2065/X2065&gt;'model parameter'!$B$1,'model parameter'!$B$1,AA2065/X2065))</f>
        <v>0.87399650959860387</v>
      </c>
      <c r="AC2065">
        <f t="shared" si="630"/>
        <v>7468247.1503233295</v>
      </c>
      <c r="AD2065">
        <f t="shared" si="628"/>
        <v>33.584138065620387</v>
      </c>
      <c r="AF2065">
        <f t="shared" si="627"/>
        <v>0.83839441535776615</v>
      </c>
      <c r="AG2065">
        <f t="shared" si="621"/>
        <v>1.0184991273996511</v>
      </c>
      <c r="AH2065" s="14">
        <f t="shared" si="622"/>
        <v>21549.076360407747</v>
      </c>
      <c r="AI2065">
        <f t="shared" si="623"/>
        <v>18719.129369924798</v>
      </c>
      <c r="AJ2065" s="14">
        <f t="shared" si="624"/>
        <v>-2829.9469904829493</v>
      </c>
      <c r="AK2065" s="14">
        <f t="shared" si="629"/>
        <v>330607.3584873408</v>
      </c>
      <c r="AL2065">
        <f t="shared" si="625"/>
        <v>0.86867432537932676</v>
      </c>
      <c r="AM2065">
        <f t="shared" si="631"/>
        <v>1.4749953431546359</v>
      </c>
      <c r="AN2065" s="15">
        <f t="shared" si="626"/>
        <v>0</v>
      </c>
    </row>
    <row r="2066" spans="1:40" x14ac:dyDescent="0.25">
      <c r="A2066" s="2">
        <v>42639</v>
      </c>
      <c r="B2066" s="2">
        <v>42642</v>
      </c>
      <c r="C2066" t="s">
        <v>15</v>
      </c>
      <c r="D2066">
        <v>8600</v>
      </c>
      <c r="E2066">
        <v>5.8</v>
      </c>
      <c r="F2066">
        <v>13.55</v>
      </c>
      <c r="G2066">
        <v>4.8499999999999996</v>
      </c>
      <c r="H2066">
        <v>11.9</v>
      </c>
      <c r="I2066" t="s">
        <v>16</v>
      </c>
      <c r="J2066">
        <v>185.65</v>
      </c>
      <c r="K2066">
        <v>219.75</v>
      </c>
      <c r="L2066">
        <v>136.69999999999999</v>
      </c>
      <c r="M2066">
        <v>142.69999999999999</v>
      </c>
      <c r="N2066">
        <v>8723.0499999999993</v>
      </c>
      <c r="O2066">
        <v>259.25</v>
      </c>
      <c r="P2066">
        <f>VLOOKUP($A2066,Sheet2!$A:$E,2,0)</f>
        <v>8807.9</v>
      </c>
      <c r="Q2066">
        <f>VLOOKUP($A2066,Sheet2!$A:$E,3,0)</f>
        <v>8809.5499999999993</v>
      </c>
      <c r="R2066">
        <f>VLOOKUP($A2066,Sheet2!$A:$E,4,0)</f>
        <v>8715.1</v>
      </c>
      <c r="S2066">
        <f>VLOOKUP($A2066,Sheet2!$A:$E,5,0)</f>
        <v>8723.0499999999993</v>
      </c>
      <c r="T2066">
        <f t="shared" si="613"/>
        <v>10.200000000000728</v>
      </c>
      <c r="U2066">
        <f t="shared" si="614"/>
        <v>13.55</v>
      </c>
      <c r="V2066">
        <f t="shared" si="615"/>
        <v>136.69999999999999</v>
      </c>
      <c r="W2066">
        <f t="shared" si="616"/>
        <v>214.39999999999964</v>
      </c>
      <c r="X2066" s="5">
        <f t="shared" si="617"/>
        <v>191.45000000000002</v>
      </c>
      <c r="Y2066">
        <f t="shared" si="618"/>
        <v>229.95000000000073</v>
      </c>
      <c r="Z2066">
        <f t="shared" si="619"/>
        <v>150.25</v>
      </c>
      <c r="AA2066">
        <f t="shared" si="620"/>
        <v>154.6</v>
      </c>
      <c r="AB2066">
        <f>IF(Z2066/X2066&lt;'model parameter'!$B$2,'model parameter'!$B$2,IF(Y2066/X2066&gt;'model parameter'!$B$1,'model parameter'!$B$1,AA2066/X2066))</f>
        <v>1.1100000000000001</v>
      </c>
      <c r="AC2066">
        <f t="shared" si="630"/>
        <v>8289754.3368588965</v>
      </c>
      <c r="AD2066">
        <f t="shared" si="628"/>
        <v>33.694138065620386</v>
      </c>
      <c r="AF2066">
        <f t="shared" si="627"/>
        <v>0.78480020893183589</v>
      </c>
      <c r="AG2066">
        <f t="shared" si="621"/>
        <v>1.2010968921389433</v>
      </c>
      <c r="AH2066" s="14">
        <f t="shared" si="622"/>
        <v>14415.557134126577</v>
      </c>
      <c r="AI2066">
        <f t="shared" si="623"/>
        <v>15879.41065098509</v>
      </c>
      <c r="AJ2066" s="14">
        <f t="shared" si="624"/>
        <v>1463.8535168585131</v>
      </c>
      <c r="AK2066" s="14">
        <f t="shared" si="629"/>
        <v>332071.21200419933</v>
      </c>
      <c r="AL2066">
        <f t="shared" si="625"/>
        <v>1.1015467874906526</v>
      </c>
      <c r="AM2066">
        <f t="shared" si="631"/>
        <v>1.624776381815662</v>
      </c>
      <c r="AN2066" s="15">
        <f t="shared" si="626"/>
        <v>1</v>
      </c>
    </row>
    <row r="2067" spans="1:40" x14ac:dyDescent="0.25">
      <c r="A2067" s="2">
        <v>42640</v>
      </c>
      <c r="B2067" s="2">
        <v>42642</v>
      </c>
      <c r="C2067" t="s">
        <v>15</v>
      </c>
      <c r="D2067">
        <v>8600</v>
      </c>
      <c r="E2067">
        <v>9.4</v>
      </c>
      <c r="F2067">
        <v>13.55</v>
      </c>
      <c r="G2067">
        <v>4.05</v>
      </c>
      <c r="H2067">
        <v>9.4499999999999993</v>
      </c>
      <c r="I2067" t="s">
        <v>16</v>
      </c>
      <c r="J2067">
        <v>162.19999999999999</v>
      </c>
      <c r="K2067">
        <v>175</v>
      </c>
      <c r="L2067">
        <v>106.85</v>
      </c>
      <c r="M2067">
        <v>119</v>
      </c>
      <c r="N2067">
        <v>8706.4</v>
      </c>
      <c r="O2067">
        <v>259.25</v>
      </c>
      <c r="P2067">
        <f>VLOOKUP($A2067,Sheet2!$A:$E,2,0)</f>
        <v>8748.9</v>
      </c>
      <c r="Q2067">
        <f>VLOOKUP($A2067,Sheet2!$A:$E,3,0)</f>
        <v>8768.5</v>
      </c>
      <c r="R2067">
        <f>VLOOKUP($A2067,Sheet2!$A:$E,4,0)</f>
        <v>8690.5</v>
      </c>
      <c r="S2067">
        <f>VLOOKUP($A2067,Sheet2!$A:$E,5,0)</f>
        <v>8706.4</v>
      </c>
      <c r="T2067">
        <f t="shared" si="613"/>
        <v>6.5</v>
      </c>
      <c r="U2067">
        <f t="shared" si="614"/>
        <v>13.55</v>
      </c>
      <c r="V2067">
        <f t="shared" si="615"/>
        <v>106.85</v>
      </c>
      <c r="W2067">
        <f t="shared" si="616"/>
        <v>172.54999999999927</v>
      </c>
      <c r="X2067" s="5">
        <f t="shared" si="617"/>
        <v>171.6</v>
      </c>
      <c r="Y2067">
        <f t="shared" si="618"/>
        <v>181.5</v>
      </c>
      <c r="Z2067">
        <f t="shared" si="619"/>
        <v>120.39999999999999</v>
      </c>
      <c r="AA2067">
        <f t="shared" si="620"/>
        <v>128.44999999999999</v>
      </c>
      <c r="AB2067">
        <f>IF(Z2067/X2067&lt;'model parameter'!$B$2,'model parameter'!$B$2,IF(Y2067/X2067&gt;'model parameter'!$B$1,'model parameter'!$B$1,AA2067/X2067))</f>
        <v>0.74854312354312347</v>
      </c>
      <c r="AC2067">
        <f t="shared" si="630"/>
        <v>6205238.6047175126</v>
      </c>
      <c r="AD2067">
        <f t="shared" si="628"/>
        <v>33.442681189163508</v>
      </c>
      <c r="AF2067">
        <f t="shared" si="627"/>
        <v>0.70163170163170163</v>
      </c>
      <c r="AG2067">
        <f t="shared" si="621"/>
        <v>1.0576923076923077</v>
      </c>
      <c r="AH2067" s="14">
        <f t="shared" si="622"/>
        <v>12925.8111410526</v>
      </c>
      <c r="AI2067">
        <f t="shared" si="623"/>
        <v>9579.5377104138988</v>
      </c>
      <c r="AJ2067" s="14">
        <f t="shared" si="624"/>
        <v>-3346.273430638701</v>
      </c>
      <c r="AK2067" s="14">
        <f t="shared" si="629"/>
        <v>328724.93857356062</v>
      </c>
      <c r="AL2067">
        <f t="shared" si="625"/>
        <v>0.74111694855181054</v>
      </c>
      <c r="AM2067">
        <f t="shared" si="631"/>
        <v>1.2041493141702748</v>
      </c>
      <c r="AN2067" s="15">
        <f t="shared" si="626"/>
        <v>0</v>
      </c>
    </row>
    <row r="2068" spans="1:40" x14ac:dyDescent="0.25">
      <c r="A2068" s="2">
        <v>42641</v>
      </c>
      <c r="B2068" s="2">
        <v>42642</v>
      </c>
      <c r="C2068" t="s">
        <v>15</v>
      </c>
      <c r="D2068">
        <v>8600</v>
      </c>
      <c r="E2068">
        <v>7</v>
      </c>
      <c r="F2068">
        <v>7.55</v>
      </c>
      <c r="G2068">
        <v>1.1000000000000001</v>
      </c>
      <c r="H2068">
        <v>1.6</v>
      </c>
      <c r="I2068" t="s">
        <v>16</v>
      </c>
      <c r="J2068">
        <v>120.75</v>
      </c>
      <c r="K2068">
        <v>176.2</v>
      </c>
      <c r="L2068">
        <v>113.2</v>
      </c>
      <c r="M2068">
        <v>155.05000000000001</v>
      </c>
      <c r="N2068">
        <v>8745.15</v>
      </c>
      <c r="O2068">
        <v>259.25</v>
      </c>
      <c r="P2068">
        <f>VLOOKUP($A2068,Sheet2!$A:$E,2,0)</f>
        <v>8711.2000000000007</v>
      </c>
      <c r="Q2068">
        <f>VLOOKUP($A2068,Sheet2!$A:$E,3,0)</f>
        <v>8767.0499999999993</v>
      </c>
      <c r="R2068">
        <f>VLOOKUP($A2068,Sheet2!$A:$E,4,0)</f>
        <v>8703.15</v>
      </c>
      <c r="S2068">
        <f>VLOOKUP($A2068,Sheet2!$A:$E,5,0)</f>
        <v>8745.15</v>
      </c>
      <c r="T2068">
        <f t="shared" si="613"/>
        <v>9.1500000000014552</v>
      </c>
      <c r="U2068">
        <f t="shared" si="614"/>
        <v>7.55</v>
      </c>
      <c r="V2068">
        <f t="shared" si="615"/>
        <v>113.2</v>
      </c>
      <c r="W2068">
        <f t="shared" si="616"/>
        <v>168.14999999999964</v>
      </c>
      <c r="X2068" s="5">
        <f t="shared" si="617"/>
        <v>127.75</v>
      </c>
      <c r="Y2068">
        <f t="shared" si="618"/>
        <v>185.35000000000144</v>
      </c>
      <c r="Z2068">
        <f t="shared" si="619"/>
        <v>120.75</v>
      </c>
      <c r="AA2068">
        <f t="shared" si="620"/>
        <v>156.65</v>
      </c>
      <c r="AB2068">
        <f>IF(Z2068/X2068&lt;'model parameter'!$B$2,'model parameter'!$B$2,IF(Y2068/X2068&gt;'model parameter'!$B$1,'model parameter'!$B$1,AA2068/X2068))</f>
        <v>1.1100000000000001</v>
      </c>
      <c r="AC2068">
        <f t="shared" si="630"/>
        <v>6887814.8512364393</v>
      </c>
      <c r="AD2068">
        <f t="shared" si="628"/>
        <v>33.552681189163508</v>
      </c>
      <c r="AF2068">
        <f t="shared" si="627"/>
        <v>0.9452054794520548</v>
      </c>
      <c r="AG2068">
        <f t="shared" si="621"/>
        <v>1.4508806262231033</v>
      </c>
      <c r="AH2068" s="14">
        <f t="shared" si="622"/>
        <v>9634.8609246146261</v>
      </c>
      <c r="AI2068">
        <f t="shared" si="623"/>
        <v>10580.246178094254</v>
      </c>
      <c r="AJ2068" s="14">
        <f t="shared" si="624"/>
        <v>945.38525347962786</v>
      </c>
      <c r="AK2068" s="14">
        <f t="shared" si="629"/>
        <v>329670.32382704027</v>
      </c>
      <c r="AL2068">
        <f t="shared" si="625"/>
        <v>1.098121318084043</v>
      </c>
      <c r="AM2068">
        <f t="shared" si="631"/>
        <v>1.3223020320466585</v>
      </c>
      <c r="AN2068" s="15">
        <f t="shared" si="626"/>
        <v>0</v>
      </c>
    </row>
    <row r="2069" spans="1:40" s="11" customFormat="1" x14ac:dyDescent="0.25">
      <c r="A2069" s="10">
        <v>42642</v>
      </c>
      <c r="B2069" s="10">
        <v>42642</v>
      </c>
      <c r="C2069" s="11" t="s">
        <v>15</v>
      </c>
      <c r="D2069" s="11">
        <v>8600</v>
      </c>
      <c r="E2069" s="11">
        <v>0.1</v>
      </c>
      <c r="F2069" s="11">
        <v>55</v>
      </c>
      <c r="G2069" s="11">
        <v>0.05</v>
      </c>
      <c r="H2069" s="11">
        <v>11.05</v>
      </c>
      <c r="I2069" s="11" t="s">
        <v>16</v>
      </c>
      <c r="J2069" s="11">
        <v>189</v>
      </c>
      <c r="K2069" s="11">
        <v>193.15</v>
      </c>
      <c r="L2069" s="11">
        <v>0.05</v>
      </c>
      <c r="M2069" s="11">
        <v>1.6</v>
      </c>
      <c r="N2069" s="11">
        <v>8591.25</v>
      </c>
      <c r="O2069" s="11">
        <v>259.25</v>
      </c>
      <c r="P2069" s="11">
        <f>VLOOKUP($A2069,Sheet2!$A:$E,2,0)</f>
        <v>8792.7000000000007</v>
      </c>
      <c r="Q2069" s="11">
        <f>VLOOKUP($A2069,Sheet2!$A:$E,3,0)</f>
        <v>8800.65</v>
      </c>
      <c r="R2069" s="11">
        <f>VLOOKUP($A2069,Sheet2!$A:$E,4,0)</f>
        <v>8558.25</v>
      </c>
      <c r="S2069" s="11">
        <f>VLOOKUP($A2069,Sheet2!$A:$E,5,0)</f>
        <v>8591.25</v>
      </c>
      <c r="T2069" s="11">
        <f t="shared" si="613"/>
        <v>0.05</v>
      </c>
      <c r="U2069" s="11">
        <f t="shared" si="614"/>
        <v>41.799999999999272</v>
      </c>
      <c r="V2069" s="11">
        <f t="shared" si="615"/>
        <v>13.25</v>
      </c>
      <c r="W2069" s="11">
        <f t="shared" si="616"/>
        <v>193.15</v>
      </c>
      <c r="X2069" s="12">
        <f t="shared" si="617"/>
        <v>189.1</v>
      </c>
      <c r="Y2069" s="11">
        <f t="shared" si="618"/>
        <v>193.20000000000002</v>
      </c>
      <c r="Z2069" s="11">
        <f t="shared" si="619"/>
        <v>12.65</v>
      </c>
      <c r="AA2069" s="11">
        <f t="shared" si="620"/>
        <v>12.65</v>
      </c>
      <c r="AB2069">
        <f>IF(Z2069/X2069&lt;'model parameter'!$B$2,'model parameter'!$B$2,IF(Y2069/X2069&gt;'model parameter'!$B$1,'model parameter'!$B$1,AA2069/X2069))</f>
        <v>0.5</v>
      </c>
      <c r="AC2069" s="11">
        <f t="shared" si="630"/>
        <v>3443907.4256182197</v>
      </c>
      <c r="AD2069">
        <f t="shared" si="628"/>
        <v>33.052681189163508</v>
      </c>
      <c r="AE2069" s="11">
        <f>WEEKDAY(A2069)</f>
        <v>5</v>
      </c>
      <c r="AF2069">
        <f t="shared" si="627"/>
        <v>6.6895822316234796E-2</v>
      </c>
      <c r="AG2069">
        <f t="shared" si="621"/>
        <v>1.0216816499206771</v>
      </c>
      <c r="AH2069" s="14">
        <f t="shared" si="622"/>
        <v>14239.189220588849</v>
      </c>
      <c r="AI2069">
        <f t="shared" si="623"/>
        <v>7038.8886144121007</v>
      </c>
      <c r="AJ2069" s="14">
        <f t="shared" si="624"/>
        <v>-7200.3006061767483</v>
      </c>
      <c r="AK2069" s="14">
        <f t="shared" si="629"/>
        <v>322470.02322086354</v>
      </c>
      <c r="AL2069">
        <f t="shared" si="625"/>
        <v>0.49433212139876415</v>
      </c>
      <c r="AM2069" s="11">
        <f t="shared" si="631"/>
        <v>0.65365636863152132</v>
      </c>
      <c r="AN2069" s="15">
        <f t="shared" si="626"/>
        <v>0</v>
      </c>
    </row>
    <row r="2070" spans="1:40" x14ac:dyDescent="0.25">
      <c r="A2070" s="2">
        <v>42643</v>
      </c>
      <c r="B2070" s="2">
        <v>42670</v>
      </c>
      <c r="C2070" t="s">
        <v>15</v>
      </c>
      <c r="D2070">
        <v>8600</v>
      </c>
      <c r="E2070">
        <v>158.80000000000001</v>
      </c>
      <c r="F2070">
        <v>165.55</v>
      </c>
      <c r="G2070">
        <v>118.05</v>
      </c>
      <c r="H2070">
        <v>131.44999999999999</v>
      </c>
      <c r="I2070" t="s">
        <v>16</v>
      </c>
      <c r="J2070">
        <v>164.9</v>
      </c>
      <c r="K2070">
        <v>185.95</v>
      </c>
      <c r="L2070">
        <v>152.80000000000001</v>
      </c>
      <c r="M2070">
        <v>172</v>
      </c>
      <c r="N2070">
        <v>8611.15</v>
      </c>
      <c r="O2070">
        <v>323.7</v>
      </c>
      <c r="P2070">
        <f>VLOOKUP($A2070,Sheet2!$A:$E,2,0)</f>
        <v>8581.5</v>
      </c>
      <c r="Q2070">
        <f>VLOOKUP($A2070,Sheet2!$A:$E,3,0)</f>
        <v>8637.15</v>
      </c>
      <c r="R2070">
        <f>VLOOKUP($A2070,Sheet2!$A:$E,4,0)</f>
        <v>8555.2000000000007</v>
      </c>
      <c r="S2070">
        <f>VLOOKUP($A2070,Sheet2!$A:$E,5,0)</f>
        <v>8611.15</v>
      </c>
      <c r="T2070">
        <f t="shared" si="613"/>
        <v>148.80000000000109</v>
      </c>
      <c r="U2070">
        <f t="shared" si="614"/>
        <v>165.55</v>
      </c>
      <c r="V2070">
        <f t="shared" si="615"/>
        <v>152.80000000000001</v>
      </c>
      <c r="W2070">
        <f t="shared" si="616"/>
        <v>155.19999999999891</v>
      </c>
      <c r="X2070" s="5">
        <f t="shared" si="617"/>
        <v>323.70000000000005</v>
      </c>
      <c r="Y2070">
        <f t="shared" si="618"/>
        <v>334.75000000000108</v>
      </c>
      <c r="Z2070">
        <f t="shared" si="619"/>
        <v>273.24999999999892</v>
      </c>
      <c r="AA2070">
        <f t="shared" si="620"/>
        <v>303.45</v>
      </c>
      <c r="AB2070">
        <f>IF(Z2070/X2070&lt;'model parameter'!$B$2,'model parameter'!$B$2,IF(Y2070/X2070&gt;'model parameter'!$B$1,'model parameter'!$B$1,AA2070/X2070))</f>
        <v>0.9374420759962927</v>
      </c>
      <c r="AC2070">
        <f t="shared" si="630"/>
        <v>3228463.7266105916</v>
      </c>
      <c r="AD2070">
        <f t="shared" si="628"/>
        <v>32.990123265159802</v>
      </c>
      <c r="AF2070">
        <f t="shared" si="627"/>
        <v>0.84414581402532862</v>
      </c>
      <c r="AG2070">
        <f t="shared" si="621"/>
        <v>1.034136546184742</v>
      </c>
      <c r="AH2070" s="14">
        <f t="shared" si="622"/>
        <v>24340.942906621953</v>
      </c>
      <c r="AI2070">
        <f t="shared" si="623"/>
        <v>22694.982896263897</v>
      </c>
      <c r="AJ2070" s="14">
        <f t="shared" si="624"/>
        <v>-1645.960010358056</v>
      </c>
      <c r="AK2070" s="14">
        <f t="shared" si="629"/>
        <v>320824.06321050547</v>
      </c>
      <c r="AL2070">
        <f t="shared" si="625"/>
        <v>0.93237895439497243</v>
      </c>
      <c r="AM2070">
        <f t="shared" si="631"/>
        <v>0.60945544151827247</v>
      </c>
      <c r="AN2070" s="15">
        <f t="shared" si="626"/>
        <v>0</v>
      </c>
    </row>
    <row r="2071" spans="1:40" x14ac:dyDescent="0.25">
      <c r="A2071" s="2">
        <v>42646</v>
      </c>
      <c r="B2071" s="2">
        <v>42670</v>
      </c>
      <c r="C2071" t="s">
        <v>15</v>
      </c>
      <c r="D2071">
        <v>8600</v>
      </c>
      <c r="E2071">
        <v>119.85</v>
      </c>
      <c r="F2071">
        <v>119.85</v>
      </c>
      <c r="G2071">
        <v>66.25</v>
      </c>
      <c r="H2071">
        <v>68.650000000000006</v>
      </c>
      <c r="I2071" t="s">
        <v>16</v>
      </c>
      <c r="J2071">
        <v>188.55</v>
      </c>
      <c r="K2071">
        <v>249.45</v>
      </c>
      <c r="L2071">
        <v>173.35</v>
      </c>
      <c r="M2071">
        <v>242.5</v>
      </c>
      <c r="N2071">
        <v>8738.1</v>
      </c>
      <c r="O2071">
        <v>323.7</v>
      </c>
      <c r="P2071">
        <f>VLOOKUP($A2071,Sheet2!$A:$E,2,0)</f>
        <v>8666.15</v>
      </c>
      <c r="Q2071">
        <f>VLOOKUP($A2071,Sheet2!$A:$E,3,0)</f>
        <v>8745.2000000000007</v>
      </c>
      <c r="R2071">
        <f>VLOOKUP($A2071,Sheet2!$A:$E,4,0)</f>
        <v>8635</v>
      </c>
      <c r="S2071">
        <f>VLOOKUP($A2071,Sheet2!$A:$E,5,0)</f>
        <v>8738.1</v>
      </c>
      <c r="T2071">
        <f t="shared" si="613"/>
        <v>104.25</v>
      </c>
      <c r="U2071">
        <f t="shared" si="614"/>
        <v>119.85</v>
      </c>
      <c r="V2071">
        <f t="shared" si="615"/>
        <v>173.35</v>
      </c>
      <c r="W2071">
        <f t="shared" si="616"/>
        <v>211.45000000000073</v>
      </c>
      <c r="X2071" s="5">
        <f t="shared" si="617"/>
        <v>308.39999999999998</v>
      </c>
      <c r="Y2071">
        <f t="shared" si="618"/>
        <v>353.7</v>
      </c>
      <c r="Z2071">
        <f t="shared" si="619"/>
        <v>277.70000000000073</v>
      </c>
      <c r="AA2071">
        <f t="shared" si="620"/>
        <v>311.14999999999998</v>
      </c>
      <c r="AB2071">
        <f>IF(Z2071/X2071&lt;'model parameter'!$B$2,'model parameter'!$B$2,IF(Y2071/X2071&gt;'model parameter'!$B$1,'model parameter'!$B$1,AA2071/X2071))</f>
        <v>1.1100000000000001</v>
      </c>
      <c r="AC2071">
        <f t="shared" si="630"/>
        <v>3583594.7365377569</v>
      </c>
      <c r="AD2071">
        <f t="shared" si="628"/>
        <v>33.100123265159802</v>
      </c>
      <c r="AF2071">
        <f t="shared" si="627"/>
        <v>0.90045395590142918</v>
      </c>
      <c r="AG2071">
        <f t="shared" si="621"/>
        <v>1.1468871595330741</v>
      </c>
      <c r="AH2071" s="14">
        <f t="shared" si="622"/>
        <v>23192.675214227398</v>
      </c>
      <c r="AI2071">
        <f t="shared" si="623"/>
        <v>25608.410417148083</v>
      </c>
      <c r="AJ2071" s="14">
        <f t="shared" si="624"/>
        <v>2415.735202920685</v>
      </c>
      <c r="AK2071" s="14">
        <f t="shared" si="629"/>
        <v>323239.79841342615</v>
      </c>
      <c r="AL2071">
        <f t="shared" si="625"/>
        <v>1.1041594029410962</v>
      </c>
      <c r="AM2071">
        <f t="shared" si="631"/>
        <v>0.67293595642601789</v>
      </c>
      <c r="AN2071" s="15">
        <f t="shared" si="626"/>
        <v>0</v>
      </c>
    </row>
    <row r="2072" spans="1:40" x14ac:dyDescent="0.25">
      <c r="A2072" s="2">
        <v>42647</v>
      </c>
      <c r="B2072" s="2">
        <v>42670</v>
      </c>
      <c r="C2072" t="s">
        <v>15</v>
      </c>
      <c r="D2072">
        <v>8600</v>
      </c>
      <c r="E2072">
        <v>63.45</v>
      </c>
      <c r="F2072">
        <v>70.95</v>
      </c>
      <c r="G2072">
        <v>51.95</v>
      </c>
      <c r="H2072">
        <v>57.25</v>
      </c>
      <c r="I2072" t="s">
        <v>16</v>
      </c>
      <c r="J2072">
        <v>255.45</v>
      </c>
      <c r="K2072">
        <v>270</v>
      </c>
      <c r="L2072">
        <v>229.75</v>
      </c>
      <c r="M2072">
        <v>253.25</v>
      </c>
      <c r="N2072">
        <v>8769.15</v>
      </c>
      <c r="O2072">
        <v>323.7</v>
      </c>
      <c r="P2072">
        <f>VLOOKUP($A2072,Sheet2!$A:$E,2,0)</f>
        <v>8770</v>
      </c>
      <c r="Q2072">
        <f>VLOOKUP($A2072,Sheet2!$A:$E,3,0)</f>
        <v>8783.65</v>
      </c>
      <c r="R2072">
        <f>VLOOKUP($A2072,Sheet2!$A:$E,4,0)</f>
        <v>8736.1</v>
      </c>
      <c r="S2072">
        <f>VLOOKUP($A2072,Sheet2!$A:$E,5,0)</f>
        <v>8769.15</v>
      </c>
      <c r="T2072">
        <f t="shared" si="613"/>
        <v>86.350000000000364</v>
      </c>
      <c r="U2072">
        <f t="shared" si="614"/>
        <v>70.95</v>
      </c>
      <c r="V2072">
        <f t="shared" si="615"/>
        <v>229.75</v>
      </c>
      <c r="W2072">
        <f t="shared" si="616"/>
        <v>235.60000000000036</v>
      </c>
      <c r="X2072" s="5">
        <f t="shared" si="617"/>
        <v>318.89999999999998</v>
      </c>
      <c r="Y2072">
        <f t="shared" si="618"/>
        <v>356.35000000000036</v>
      </c>
      <c r="Z2072">
        <f t="shared" si="619"/>
        <v>287.55000000000035</v>
      </c>
      <c r="AA2072">
        <f t="shared" si="620"/>
        <v>310.5</v>
      </c>
      <c r="AB2072">
        <f>IF(Z2072/X2072&lt;'model parameter'!$B$2,'model parameter'!$B$2,IF(Y2072/X2072&gt;'model parameter'!$B$1,'model parameter'!$B$1,AA2072/X2072))</f>
        <v>1.1100000000000001</v>
      </c>
      <c r="AC2072">
        <f t="shared" si="630"/>
        <v>3977790.1575569105</v>
      </c>
      <c r="AD2072">
        <f t="shared" si="628"/>
        <v>33.210123265159801</v>
      </c>
      <c r="AF2072">
        <f t="shared" si="627"/>
        <v>0.90169332079021758</v>
      </c>
      <c r="AG2072">
        <f t="shared" si="621"/>
        <v>1.1174349325807476</v>
      </c>
      <c r="AH2072" s="14">
        <f t="shared" si="622"/>
        <v>23980.702061949149</v>
      </c>
      <c r="AI2072">
        <f t="shared" si="623"/>
        <v>26481.899066525697</v>
      </c>
      <c r="AJ2072" s="14">
        <f t="shared" si="624"/>
        <v>2501.1970045765484</v>
      </c>
      <c r="AK2072" s="14">
        <f t="shared" si="629"/>
        <v>325740.99541800271</v>
      </c>
      <c r="AL2072">
        <f t="shared" si="625"/>
        <v>1.1043004078077125</v>
      </c>
      <c r="AM2072">
        <f t="shared" si="631"/>
        <v>0.74312345110972466</v>
      </c>
      <c r="AN2072" s="15">
        <f t="shared" si="626"/>
        <v>0</v>
      </c>
    </row>
    <row r="2073" spans="1:40" x14ac:dyDescent="0.25">
      <c r="A2073" s="2">
        <v>42648</v>
      </c>
      <c r="B2073" s="2">
        <v>42670</v>
      </c>
      <c r="C2073" t="s">
        <v>15</v>
      </c>
      <c r="D2073">
        <v>8600</v>
      </c>
      <c r="E2073">
        <v>48.05</v>
      </c>
      <c r="F2073">
        <v>66.95</v>
      </c>
      <c r="G2073">
        <v>45</v>
      </c>
      <c r="H2073">
        <v>57.85</v>
      </c>
      <c r="I2073" t="s">
        <v>16</v>
      </c>
      <c r="J2073">
        <v>269.39999999999998</v>
      </c>
      <c r="K2073">
        <v>271.45</v>
      </c>
      <c r="L2073">
        <v>215</v>
      </c>
      <c r="M2073">
        <v>230.2</v>
      </c>
      <c r="N2073">
        <v>8743.9500000000007</v>
      </c>
      <c r="O2073">
        <v>323.7</v>
      </c>
      <c r="P2073">
        <f>VLOOKUP($A2073,Sheet2!$A:$E,2,0)</f>
        <v>8806.35</v>
      </c>
      <c r="Q2073">
        <f>VLOOKUP($A2073,Sheet2!$A:$E,3,0)</f>
        <v>8806.9500000000007</v>
      </c>
      <c r="R2073">
        <f>VLOOKUP($A2073,Sheet2!$A:$E,4,0)</f>
        <v>8731.4</v>
      </c>
      <c r="S2073">
        <f>VLOOKUP($A2073,Sheet2!$A:$E,5,0)</f>
        <v>8743.9500000000007</v>
      </c>
      <c r="T2073">
        <f t="shared" si="613"/>
        <v>64.5</v>
      </c>
      <c r="U2073">
        <f t="shared" si="614"/>
        <v>66.95</v>
      </c>
      <c r="V2073">
        <f t="shared" si="615"/>
        <v>215</v>
      </c>
      <c r="W2073">
        <f t="shared" si="616"/>
        <v>251.95000000000073</v>
      </c>
      <c r="X2073" s="5">
        <f t="shared" si="617"/>
        <v>317.45</v>
      </c>
      <c r="Y2073">
        <f t="shared" si="618"/>
        <v>335.95</v>
      </c>
      <c r="Z2073">
        <f t="shared" si="619"/>
        <v>281.95</v>
      </c>
      <c r="AA2073">
        <f t="shared" si="620"/>
        <v>288.05</v>
      </c>
      <c r="AB2073">
        <f>IF(Z2073/X2073&lt;'model parameter'!$B$2,'model parameter'!$B$2,IF(Y2073/X2073&gt;'model parameter'!$B$1,'model parameter'!$B$1,AA2073/X2073))</f>
        <v>0.9073869900771776</v>
      </c>
      <c r="AC2073">
        <f t="shared" si="630"/>
        <v>3609395.0382241872</v>
      </c>
      <c r="AD2073">
        <f t="shared" si="628"/>
        <v>33.117510255236979</v>
      </c>
      <c r="AF2073">
        <f t="shared" si="627"/>
        <v>0.88817136556938103</v>
      </c>
      <c r="AG2073">
        <f t="shared" si="621"/>
        <v>1.058276893999055</v>
      </c>
      <c r="AH2073" s="14">
        <f t="shared" si="622"/>
        <v>23871.87930678757</v>
      </c>
      <c r="AI2073">
        <f t="shared" si="623"/>
        <v>21540.823719909098</v>
      </c>
      <c r="AJ2073" s="14">
        <f t="shared" si="624"/>
        <v>-2331.0555868784722</v>
      </c>
      <c r="AK2073" s="14">
        <f t="shared" si="629"/>
        <v>323409.93983112427</v>
      </c>
      <c r="AL2073">
        <f t="shared" si="625"/>
        <v>0.902351400284783</v>
      </c>
      <c r="AM2073">
        <f t="shared" si="631"/>
        <v>0.67055848669332052</v>
      </c>
      <c r="AN2073" s="15">
        <f t="shared" si="626"/>
        <v>0</v>
      </c>
    </row>
    <row r="2074" spans="1:40" x14ac:dyDescent="0.25">
      <c r="A2074" s="2">
        <v>42649</v>
      </c>
      <c r="B2074" s="2">
        <v>42670</v>
      </c>
      <c r="C2074" t="s">
        <v>15</v>
      </c>
      <c r="D2074">
        <v>8600</v>
      </c>
      <c r="E2074">
        <v>57.8</v>
      </c>
      <c r="F2074">
        <v>72.150000000000006</v>
      </c>
      <c r="G2074">
        <v>43.1</v>
      </c>
      <c r="H2074">
        <v>64.2</v>
      </c>
      <c r="I2074" t="s">
        <v>16</v>
      </c>
      <c r="J2074">
        <v>218.75</v>
      </c>
      <c r="K2074">
        <v>252</v>
      </c>
      <c r="L2074">
        <v>179.65</v>
      </c>
      <c r="M2074">
        <v>193</v>
      </c>
      <c r="N2074">
        <v>8709.5499999999993</v>
      </c>
      <c r="O2074">
        <v>323.7</v>
      </c>
      <c r="P2074">
        <f>VLOOKUP($A2074,Sheet2!$A:$E,2,0)</f>
        <v>8768.7000000000007</v>
      </c>
      <c r="Q2074">
        <f>VLOOKUP($A2074,Sheet2!$A:$E,3,0)</f>
        <v>8781.15</v>
      </c>
      <c r="R2074">
        <f>VLOOKUP($A2074,Sheet2!$A:$E,4,0)</f>
        <v>8684.65</v>
      </c>
      <c r="S2074">
        <f>VLOOKUP($A2074,Sheet2!$A:$E,5,0)</f>
        <v>8709.5499999999993</v>
      </c>
      <c r="T2074">
        <f t="shared" si="613"/>
        <v>70.850000000000364</v>
      </c>
      <c r="U2074">
        <f t="shared" si="614"/>
        <v>72.150000000000006</v>
      </c>
      <c r="V2074">
        <f t="shared" si="615"/>
        <v>179.65</v>
      </c>
      <c r="W2074">
        <f t="shared" si="616"/>
        <v>224.25</v>
      </c>
      <c r="X2074" s="5">
        <f t="shared" si="617"/>
        <v>276.55</v>
      </c>
      <c r="Y2074">
        <f t="shared" si="618"/>
        <v>322.85000000000036</v>
      </c>
      <c r="Z2074">
        <f t="shared" si="619"/>
        <v>251.8</v>
      </c>
      <c r="AA2074">
        <f t="shared" si="620"/>
        <v>257.2</v>
      </c>
      <c r="AB2074">
        <f>IF(Z2074/X2074&lt;'model parameter'!$B$2,'model parameter'!$B$2,IF(Y2074/X2074&gt;'model parameter'!$B$1,'model parameter'!$B$1,AA2074/X2074))</f>
        <v>1.1100000000000001</v>
      </c>
      <c r="AC2074">
        <f t="shared" si="630"/>
        <v>4006428.4924288481</v>
      </c>
      <c r="AD2074">
        <f t="shared" si="628"/>
        <v>33.227510255236979</v>
      </c>
      <c r="AF2074">
        <f t="shared" si="627"/>
        <v>0.91050442957873801</v>
      </c>
      <c r="AG2074">
        <f t="shared" si="621"/>
        <v>1.1674199963840186</v>
      </c>
      <c r="AH2074" s="14">
        <f t="shared" si="622"/>
        <v>20802.327109471422</v>
      </c>
      <c r="AI2074">
        <f t="shared" si="623"/>
        <v>22958.828180702672</v>
      </c>
      <c r="AJ2074" s="14">
        <f t="shared" si="624"/>
        <v>2156.5010712312505</v>
      </c>
      <c r="AK2074" s="14">
        <f t="shared" si="629"/>
        <v>325566.44090235553</v>
      </c>
      <c r="AL2074">
        <f t="shared" si="625"/>
        <v>1.1036663378997336</v>
      </c>
      <c r="AM2074">
        <f t="shared" si="631"/>
        <v>0.74007282935640428</v>
      </c>
      <c r="AN2074" s="15">
        <f t="shared" si="626"/>
        <v>0</v>
      </c>
    </row>
    <row r="2075" spans="1:40" x14ac:dyDescent="0.25">
      <c r="A2075" s="2">
        <v>42650</v>
      </c>
      <c r="B2075" s="2">
        <v>42670</v>
      </c>
      <c r="C2075" t="s">
        <v>15</v>
      </c>
      <c r="D2075">
        <v>8600</v>
      </c>
      <c r="E2075">
        <v>60.25</v>
      </c>
      <c r="F2075">
        <v>74.900000000000006</v>
      </c>
      <c r="G2075">
        <v>56.1</v>
      </c>
      <c r="H2075">
        <v>59.45</v>
      </c>
      <c r="I2075" t="s">
        <v>16</v>
      </c>
      <c r="J2075">
        <v>196.5</v>
      </c>
      <c r="K2075">
        <v>199.75</v>
      </c>
      <c r="L2075">
        <v>163.55000000000001</v>
      </c>
      <c r="M2075">
        <v>179.2</v>
      </c>
      <c r="N2075">
        <v>8697.6</v>
      </c>
      <c r="O2075">
        <v>323.7</v>
      </c>
      <c r="P2075">
        <f>VLOOKUP($A2075,Sheet2!$A:$E,2,0)</f>
        <v>8721.7000000000007</v>
      </c>
      <c r="Q2075">
        <f>VLOOKUP($A2075,Sheet2!$A:$E,3,0)</f>
        <v>8723.7000000000007</v>
      </c>
      <c r="R2075">
        <f>VLOOKUP($A2075,Sheet2!$A:$E,4,0)</f>
        <v>8663.7999999999993</v>
      </c>
      <c r="S2075">
        <f>VLOOKUP($A2075,Sheet2!$A:$E,5,0)</f>
        <v>8697.6</v>
      </c>
      <c r="T2075">
        <f t="shared" si="613"/>
        <v>76.049999999999272</v>
      </c>
      <c r="U2075">
        <f t="shared" si="614"/>
        <v>74.900000000000006</v>
      </c>
      <c r="V2075">
        <f t="shared" si="615"/>
        <v>163.55000000000001</v>
      </c>
      <c r="W2075">
        <f t="shared" si="616"/>
        <v>179.80000000000109</v>
      </c>
      <c r="X2075" s="5">
        <f t="shared" si="617"/>
        <v>256.75</v>
      </c>
      <c r="Y2075">
        <f t="shared" si="618"/>
        <v>275.79999999999927</v>
      </c>
      <c r="Z2075">
        <f t="shared" si="619"/>
        <v>235.90000000000109</v>
      </c>
      <c r="AA2075">
        <f t="shared" si="620"/>
        <v>238.64999999999998</v>
      </c>
      <c r="AB2075">
        <f>IF(Z2075/X2075&lt;'model parameter'!$B$2,'model parameter'!$B$2,IF(Y2075/X2075&gt;'model parameter'!$B$1,'model parameter'!$B$1,AA2075/X2075))</f>
        <v>0.92950340798442055</v>
      </c>
      <c r="AC2075">
        <f t="shared" si="630"/>
        <v>3723988.9375584987</v>
      </c>
      <c r="AD2075">
        <f t="shared" si="628"/>
        <v>33.157013663221399</v>
      </c>
      <c r="AF2075">
        <f t="shared" si="627"/>
        <v>0.91879259980526229</v>
      </c>
      <c r="AG2075">
        <f t="shared" si="621"/>
        <v>1.07419668938656</v>
      </c>
      <c r="AH2075" s="14">
        <f t="shared" si="622"/>
        <v>19316.333625196123</v>
      </c>
      <c r="AI2075">
        <f t="shared" si="623"/>
        <v>17838.520907446298</v>
      </c>
      <c r="AJ2075" s="14">
        <f t="shared" si="624"/>
        <v>-1477.8127177498245</v>
      </c>
      <c r="AK2075" s="14">
        <f t="shared" si="629"/>
        <v>324088.62818460574</v>
      </c>
      <c r="AL2075">
        <f t="shared" si="625"/>
        <v>0.92349413991161478</v>
      </c>
      <c r="AM2075">
        <f t="shared" si="631"/>
        <v>0.68345292101844779</v>
      </c>
      <c r="AN2075" s="15">
        <f t="shared" si="626"/>
        <v>0</v>
      </c>
    </row>
    <row r="2076" spans="1:40" x14ac:dyDescent="0.25">
      <c r="A2076" s="2">
        <v>42653</v>
      </c>
      <c r="B2076" s="2">
        <v>42670</v>
      </c>
      <c r="C2076" t="s">
        <v>15</v>
      </c>
      <c r="D2076">
        <v>8600</v>
      </c>
      <c r="E2076">
        <v>55.1</v>
      </c>
      <c r="F2076">
        <v>55.6</v>
      </c>
      <c r="G2076">
        <v>40</v>
      </c>
      <c r="H2076">
        <v>46.85</v>
      </c>
      <c r="I2076" t="s">
        <v>16</v>
      </c>
      <c r="J2076">
        <v>197.1</v>
      </c>
      <c r="K2076">
        <v>207.85</v>
      </c>
      <c r="L2076">
        <v>177</v>
      </c>
      <c r="M2076">
        <v>183.15</v>
      </c>
      <c r="N2076">
        <v>8708.7999999999993</v>
      </c>
      <c r="O2076">
        <v>323.7</v>
      </c>
      <c r="P2076">
        <f>VLOOKUP($A2076,Sheet2!$A:$E,2,0)</f>
        <v>8735.35</v>
      </c>
      <c r="Q2076">
        <f>VLOOKUP($A2076,Sheet2!$A:$E,3,0)</f>
        <v>8745.7999999999993</v>
      </c>
      <c r="R2076">
        <f>VLOOKUP($A2076,Sheet2!$A:$E,4,0)</f>
        <v>8703.9500000000007</v>
      </c>
      <c r="S2076">
        <f>VLOOKUP($A2076,Sheet2!$A:$E,5,0)</f>
        <v>8708.7999999999993</v>
      </c>
      <c r="T2076">
        <f t="shared" si="613"/>
        <v>62.050000000001091</v>
      </c>
      <c r="U2076">
        <f t="shared" si="614"/>
        <v>55.6</v>
      </c>
      <c r="V2076">
        <f t="shared" si="615"/>
        <v>177</v>
      </c>
      <c r="W2076">
        <f t="shared" si="616"/>
        <v>185.79999999999927</v>
      </c>
      <c r="X2076" s="5">
        <f t="shared" si="617"/>
        <v>252.2</v>
      </c>
      <c r="Y2076">
        <f t="shared" si="618"/>
        <v>269.90000000000111</v>
      </c>
      <c r="Z2076">
        <f t="shared" si="619"/>
        <v>225.79999999999927</v>
      </c>
      <c r="AA2076">
        <f t="shared" si="620"/>
        <v>230</v>
      </c>
      <c r="AB2076">
        <f>IF(Z2076/X2076&lt;'model parameter'!$B$2,'model parameter'!$B$2,IF(Y2076/X2076&gt;'model parameter'!$B$1,'model parameter'!$B$1,AA2076/X2076))</f>
        <v>0.91197462331482959</v>
      </c>
      <c r="AC2076">
        <f t="shared" si="630"/>
        <v>3396183.4085585042</v>
      </c>
      <c r="AD2076">
        <f t="shared" si="628"/>
        <v>33.068988286536225</v>
      </c>
      <c r="AF2076">
        <f t="shared" si="627"/>
        <v>0.89532117367168629</v>
      </c>
      <c r="AG2076">
        <f t="shared" si="621"/>
        <v>1.0701823949246674</v>
      </c>
      <c r="AH2076" s="14">
        <f t="shared" si="622"/>
        <v>18974.855324516699</v>
      </c>
      <c r="AI2076">
        <f t="shared" si="623"/>
        <v>17190.243188259999</v>
      </c>
      <c r="AJ2076" s="14">
        <f t="shared" si="624"/>
        <v>-1784.6121362566992</v>
      </c>
      <c r="AK2076" s="14">
        <f t="shared" si="629"/>
        <v>322304.01604834903</v>
      </c>
      <c r="AL2076">
        <f t="shared" si="625"/>
        <v>0.90594857743390178</v>
      </c>
      <c r="AM2076">
        <f t="shared" si="631"/>
        <v>0.61917320153970756</v>
      </c>
      <c r="AN2076" s="15">
        <f t="shared" si="626"/>
        <v>0</v>
      </c>
    </row>
    <row r="2077" spans="1:40" x14ac:dyDescent="0.25">
      <c r="A2077" s="2">
        <v>42656</v>
      </c>
      <c r="B2077" s="2">
        <v>42670</v>
      </c>
      <c r="C2077" t="s">
        <v>15</v>
      </c>
      <c r="D2077">
        <v>8600</v>
      </c>
      <c r="E2077">
        <v>63</v>
      </c>
      <c r="F2077">
        <v>123.3</v>
      </c>
      <c r="G2077">
        <v>59.75</v>
      </c>
      <c r="H2077">
        <v>103.45</v>
      </c>
      <c r="I2077" t="s">
        <v>16</v>
      </c>
      <c r="J2077">
        <v>164.9</v>
      </c>
      <c r="K2077">
        <v>164.9</v>
      </c>
      <c r="L2077">
        <v>74.05</v>
      </c>
      <c r="M2077">
        <v>83.65</v>
      </c>
      <c r="N2077">
        <v>8573.35</v>
      </c>
      <c r="O2077">
        <v>323.7</v>
      </c>
      <c r="P2077">
        <f>VLOOKUP($A2077,Sheet2!$A:$E,2,0)</f>
        <v>8671.5</v>
      </c>
      <c r="Q2077">
        <f>VLOOKUP($A2077,Sheet2!$A:$E,3,0)</f>
        <v>8681.5499999999993</v>
      </c>
      <c r="R2077">
        <f>VLOOKUP($A2077,Sheet2!$A:$E,4,0)</f>
        <v>8541.35</v>
      </c>
      <c r="S2077">
        <f>VLOOKUP($A2077,Sheet2!$A:$E,5,0)</f>
        <v>8573.35</v>
      </c>
      <c r="T2077">
        <f t="shared" si="613"/>
        <v>83.350000000000364</v>
      </c>
      <c r="U2077">
        <f t="shared" si="614"/>
        <v>123.3</v>
      </c>
      <c r="V2077">
        <f t="shared" si="615"/>
        <v>74.05</v>
      </c>
      <c r="W2077">
        <f t="shared" si="616"/>
        <v>141.29999999999927</v>
      </c>
      <c r="X2077" s="5">
        <f t="shared" si="617"/>
        <v>227.9</v>
      </c>
      <c r="Y2077">
        <f t="shared" si="618"/>
        <v>248.25000000000037</v>
      </c>
      <c r="Z2077">
        <f t="shared" si="619"/>
        <v>187.10000000000002</v>
      </c>
      <c r="AA2077">
        <f t="shared" si="620"/>
        <v>187.10000000000002</v>
      </c>
      <c r="AB2077">
        <f>IF(Z2077/X2077&lt;'model parameter'!$B$2,'model parameter'!$B$2,IF(Y2077/X2077&gt;'model parameter'!$B$1,'model parameter'!$B$1,AA2077/X2077))</f>
        <v>0.82097411145239152</v>
      </c>
      <c r="AC2077">
        <f t="shared" si="630"/>
        <v>2788178.6561706723</v>
      </c>
      <c r="AD2077">
        <f t="shared" si="628"/>
        <v>32.889962397988619</v>
      </c>
      <c r="AF2077">
        <f t="shared" si="627"/>
        <v>0.82097411145239152</v>
      </c>
      <c r="AG2077">
        <f t="shared" si="621"/>
        <v>1.0892935498025467</v>
      </c>
      <c r="AH2077" s="14">
        <f t="shared" si="622"/>
        <v>17151.136048360651</v>
      </c>
      <c r="AI2077">
        <f t="shared" si="623"/>
        <v>13975.085482700202</v>
      </c>
      <c r="AJ2077" s="14">
        <f t="shared" si="624"/>
        <v>-3176.0505656604491</v>
      </c>
      <c r="AK2077" s="14">
        <f t="shared" si="629"/>
        <v>319127.96548268857</v>
      </c>
      <c r="AL2077">
        <f t="shared" si="625"/>
        <v>0.81481981387675928</v>
      </c>
      <c r="AM2077">
        <f t="shared" si="631"/>
        <v>0.5045145928360617</v>
      </c>
      <c r="AN2077" s="15">
        <f t="shared" si="626"/>
        <v>0</v>
      </c>
    </row>
    <row r="2078" spans="1:40" x14ac:dyDescent="0.25">
      <c r="A2078" s="2">
        <v>42657</v>
      </c>
      <c r="B2078" s="2">
        <v>42670</v>
      </c>
      <c r="C2078" t="s">
        <v>15</v>
      </c>
      <c r="D2078">
        <v>8600</v>
      </c>
      <c r="E2078">
        <v>91.1</v>
      </c>
      <c r="F2078">
        <v>106</v>
      </c>
      <c r="G2078">
        <v>78.099999999999994</v>
      </c>
      <c r="H2078">
        <v>83.65</v>
      </c>
      <c r="I2078" t="s">
        <v>16</v>
      </c>
      <c r="J2078">
        <v>87.85</v>
      </c>
      <c r="K2078">
        <v>91</v>
      </c>
      <c r="L2078">
        <v>69.8</v>
      </c>
      <c r="M2078">
        <v>85.95</v>
      </c>
      <c r="N2078">
        <v>8583.4</v>
      </c>
      <c r="O2078">
        <v>323.7</v>
      </c>
      <c r="P2078">
        <f>VLOOKUP($A2078,Sheet2!$A:$E,2,0)</f>
        <v>8594</v>
      </c>
      <c r="Q2078">
        <f>VLOOKUP($A2078,Sheet2!$A:$E,3,0)</f>
        <v>8604.4500000000007</v>
      </c>
      <c r="R2078">
        <f>VLOOKUP($A2078,Sheet2!$A:$E,4,0)</f>
        <v>8549.7999999999993</v>
      </c>
      <c r="S2078">
        <f>VLOOKUP($A2078,Sheet2!$A:$E,5,0)</f>
        <v>8583.4</v>
      </c>
      <c r="T2078">
        <f t="shared" si="613"/>
        <v>86.549999999999272</v>
      </c>
      <c r="U2078">
        <f t="shared" si="614"/>
        <v>106</v>
      </c>
      <c r="V2078">
        <f t="shared" si="615"/>
        <v>69.8</v>
      </c>
      <c r="W2078">
        <f t="shared" si="616"/>
        <v>82.550000000001091</v>
      </c>
      <c r="X2078" s="5">
        <f t="shared" si="617"/>
        <v>178.95</v>
      </c>
      <c r="Y2078">
        <f t="shared" si="618"/>
        <v>178.95</v>
      </c>
      <c r="Z2078">
        <f t="shared" si="619"/>
        <v>160.65000000000109</v>
      </c>
      <c r="AA2078">
        <f t="shared" si="620"/>
        <v>169.60000000000002</v>
      </c>
      <c r="AB2078">
        <f>IF(Z2078/X2078&lt;'model parameter'!$B$2,'model parameter'!$B$2,IF(Y2078/X2078&gt;'model parameter'!$B$1,'model parameter'!$B$1,AA2078/X2078))</f>
        <v>0.94775076837105354</v>
      </c>
      <c r="AC2078">
        <f t="shared" si="630"/>
        <v>2642498.463741526</v>
      </c>
      <c r="AD2078">
        <f t="shared" si="628"/>
        <v>32.83771316635967</v>
      </c>
      <c r="AF2078">
        <f t="shared" si="627"/>
        <v>0.897736797988271</v>
      </c>
      <c r="AG2078">
        <f t="shared" si="621"/>
        <v>1</v>
      </c>
      <c r="AH2078" s="14">
        <f t="shared" si="622"/>
        <v>13477.429934457825</v>
      </c>
      <c r="AI2078">
        <f t="shared" si="623"/>
        <v>12663.5409641152</v>
      </c>
      <c r="AJ2078" s="14">
        <f t="shared" si="624"/>
        <v>-813.88897034262482</v>
      </c>
      <c r="AK2078" s="14">
        <f t="shared" si="629"/>
        <v>318314.07651234593</v>
      </c>
      <c r="AL2078">
        <f t="shared" si="625"/>
        <v>0.93961096631177798</v>
      </c>
      <c r="AM2078">
        <f t="shared" si="631"/>
        <v>0.47404744409308514</v>
      </c>
      <c r="AN2078" s="15">
        <f t="shared" si="626"/>
        <v>0</v>
      </c>
    </row>
    <row r="2079" spans="1:40" x14ac:dyDescent="0.25">
      <c r="A2079" s="2">
        <v>42660</v>
      </c>
      <c r="B2079" s="2">
        <v>42670</v>
      </c>
      <c r="C2079" t="s">
        <v>15</v>
      </c>
      <c r="D2079">
        <v>8600</v>
      </c>
      <c r="E2079">
        <v>77.55</v>
      </c>
      <c r="F2079">
        <v>131.5</v>
      </c>
      <c r="G2079">
        <v>74.95</v>
      </c>
      <c r="H2079">
        <v>121.55</v>
      </c>
      <c r="I2079" t="s">
        <v>16</v>
      </c>
      <c r="J2079">
        <v>90</v>
      </c>
      <c r="K2079">
        <v>90</v>
      </c>
      <c r="L2079">
        <v>40.799999999999997</v>
      </c>
      <c r="M2079">
        <v>47.5</v>
      </c>
      <c r="N2079">
        <v>8520.4</v>
      </c>
      <c r="O2079">
        <v>323.7</v>
      </c>
      <c r="P2079">
        <f>VLOOKUP($A2079,Sheet2!$A:$E,2,0)</f>
        <v>8612.9500000000007</v>
      </c>
      <c r="Q2079">
        <f>VLOOKUP($A2079,Sheet2!$A:$E,3,0)</f>
        <v>8615.4</v>
      </c>
      <c r="R2079">
        <f>VLOOKUP($A2079,Sheet2!$A:$E,4,0)</f>
        <v>8506.15</v>
      </c>
      <c r="S2079">
        <f>VLOOKUP($A2079,Sheet2!$A:$E,5,0)</f>
        <v>8520.4</v>
      </c>
      <c r="T2079">
        <f t="shared" si="613"/>
        <v>74.95</v>
      </c>
      <c r="U2079">
        <f t="shared" si="614"/>
        <v>131.5</v>
      </c>
      <c r="V2079">
        <f t="shared" si="615"/>
        <v>40.799999999999997</v>
      </c>
      <c r="W2079">
        <f t="shared" si="616"/>
        <v>90</v>
      </c>
      <c r="X2079" s="5">
        <f t="shared" si="617"/>
        <v>167.55</v>
      </c>
      <c r="Y2079">
        <f t="shared" si="618"/>
        <v>172.3</v>
      </c>
      <c r="Z2079">
        <f t="shared" si="619"/>
        <v>164.95</v>
      </c>
      <c r="AA2079">
        <f t="shared" si="620"/>
        <v>169.05</v>
      </c>
      <c r="AB2079">
        <f>IF(Z2079/X2079&lt;'model parameter'!$B$2,'model parameter'!$B$2,IF(Y2079/X2079&gt;'model parameter'!$B$1,'model parameter'!$B$1,AA2079/X2079))</f>
        <v>1.0089525514771709</v>
      </c>
      <c r="AC2079">
        <f t="shared" si="630"/>
        <v>2666155.5672665169</v>
      </c>
      <c r="AD2079">
        <f t="shared" si="628"/>
        <v>32.846665717836842</v>
      </c>
      <c r="AF2079">
        <f t="shared" si="627"/>
        <v>0.98448224410623686</v>
      </c>
      <c r="AG2079">
        <f t="shared" si="621"/>
        <v>1.0283497463443747</v>
      </c>
      <c r="AH2079" s="14">
        <f t="shared" si="622"/>
        <v>12621.857928359925</v>
      </c>
      <c r="AI2079">
        <f t="shared" si="623"/>
        <v>12622.320993531099</v>
      </c>
      <c r="AJ2079" s="14">
        <f t="shared" si="624"/>
        <v>0.46306517117409385</v>
      </c>
      <c r="AK2079" s="14">
        <f t="shared" si="629"/>
        <v>318314.53957751708</v>
      </c>
      <c r="AL2079">
        <f t="shared" si="625"/>
        <v>1.0000366875600883</v>
      </c>
      <c r="AM2079">
        <f t="shared" si="631"/>
        <v>0.47406483573717501</v>
      </c>
      <c r="AN2079" s="15">
        <f t="shared" si="626"/>
        <v>0</v>
      </c>
    </row>
    <row r="2080" spans="1:40" x14ac:dyDescent="0.25">
      <c r="A2080" s="2">
        <v>42661</v>
      </c>
      <c r="B2080" s="2">
        <v>42670</v>
      </c>
      <c r="C2080" t="s">
        <v>15</v>
      </c>
      <c r="D2080">
        <v>8600</v>
      </c>
      <c r="E2080">
        <v>92.25</v>
      </c>
      <c r="F2080">
        <v>95.15</v>
      </c>
      <c r="G2080">
        <v>36.450000000000003</v>
      </c>
      <c r="H2080">
        <v>39.549999999999997</v>
      </c>
      <c r="I2080" t="s">
        <v>16</v>
      </c>
      <c r="J2080">
        <v>63.1</v>
      </c>
      <c r="K2080">
        <v>124.4</v>
      </c>
      <c r="L2080">
        <v>57.6</v>
      </c>
      <c r="M2080">
        <v>117.6</v>
      </c>
      <c r="N2080">
        <v>8677.9</v>
      </c>
      <c r="O2080">
        <v>323.7</v>
      </c>
      <c r="P2080">
        <f>VLOOKUP($A2080,Sheet2!$A:$E,2,0)</f>
        <v>8556.0499999999993</v>
      </c>
      <c r="Q2080">
        <f>VLOOKUP($A2080,Sheet2!$A:$E,3,0)</f>
        <v>8685.1</v>
      </c>
      <c r="R2080">
        <f>VLOOKUP($A2080,Sheet2!$A:$E,4,0)</f>
        <v>8555.9</v>
      </c>
      <c r="S2080">
        <f>VLOOKUP($A2080,Sheet2!$A:$E,5,0)</f>
        <v>8677.9</v>
      </c>
      <c r="T2080">
        <f t="shared" si="613"/>
        <v>39.299999999999272</v>
      </c>
      <c r="U2080">
        <f t="shared" si="614"/>
        <v>95.15</v>
      </c>
      <c r="V2080">
        <f t="shared" si="615"/>
        <v>57.6</v>
      </c>
      <c r="W2080">
        <f t="shared" si="616"/>
        <v>121.55000000000109</v>
      </c>
      <c r="X2080" s="5">
        <f t="shared" si="617"/>
        <v>155.35</v>
      </c>
      <c r="Y2080">
        <f t="shared" si="618"/>
        <v>163.69999999999928</v>
      </c>
      <c r="Z2080">
        <f t="shared" si="619"/>
        <v>152.75</v>
      </c>
      <c r="AA2080">
        <f t="shared" si="620"/>
        <v>157.14999999999998</v>
      </c>
      <c r="AB2080">
        <f>IF(Z2080/X2080&lt;'model parameter'!$B$2,'model parameter'!$B$2,IF(Y2080/X2080&gt;'model parameter'!$B$1,'model parameter'!$B$1,AA2080/X2080))</f>
        <v>1.0115867396202123</v>
      </c>
      <c r="AC2080">
        <f t="shared" si="630"/>
        <v>2697047.6176114134</v>
      </c>
      <c r="AD2080">
        <f t="shared" si="628"/>
        <v>32.858252457457056</v>
      </c>
      <c r="AF2080">
        <f t="shared" si="627"/>
        <v>0.9832635983263599</v>
      </c>
      <c r="AG2080">
        <f t="shared" si="621"/>
        <v>1.0537495976826474</v>
      </c>
      <c r="AH2080" s="14">
        <f t="shared" si="622"/>
        <v>11706.245781483225</v>
      </c>
      <c r="AI2080">
        <f t="shared" si="623"/>
        <v>11730.470720893296</v>
      </c>
      <c r="AJ2080" s="14">
        <f t="shared" si="624"/>
        <v>24.224939410070874</v>
      </c>
      <c r="AK2080" s="14">
        <f t="shared" si="629"/>
        <v>318338.76451692713</v>
      </c>
      <c r="AL2080">
        <f t="shared" si="625"/>
        <v>1.0020694029377368</v>
      </c>
      <c r="AM2080">
        <f t="shared" si="631"/>
        <v>0.47504586690092726</v>
      </c>
      <c r="AN2080" s="15">
        <f t="shared" si="626"/>
        <v>0</v>
      </c>
    </row>
    <row r="2081" spans="1:40" x14ac:dyDescent="0.25">
      <c r="A2081" s="2">
        <v>42662</v>
      </c>
      <c r="B2081" s="2">
        <v>42670</v>
      </c>
      <c r="C2081" t="s">
        <v>15</v>
      </c>
      <c r="D2081">
        <v>8600</v>
      </c>
      <c r="E2081">
        <v>38.15</v>
      </c>
      <c r="F2081">
        <v>52.95</v>
      </c>
      <c r="G2081">
        <v>33.1</v>
      </c>
      <c r="H2081">
        <v>40.85</v>
      </c>
      <c r="I2081" t="s">
        <v>16</v>
      </c>
      <c r="J2081">
        <v>121</v>
      </c>
      <c r="K2081">
        <v>130</v>
      </c>
      <c r="L2081">
        <v>91.1</v>
      </c>
      <c r="M2081">
        <v>104.4</v>
      </c>
      <c r="N2081">
        <v>8659.1</v>
      </c>
      <c r="O2081">
        <v>323.7</v>
      </c>
      <c r="P2081">
        <f>VLOOKUP($A2081,Sheet2!$A:$E,2,0)</f>
        <v>8697.5</v>
      </c>
      <c r="Q2081">
        <f>VLOOKUP($A2081,Sheet2!$A:$E,3,0)</f>
        <v>8698.75</v>
      </c>
      <c r="R2081">
        <f>VLOOKUP($A2081,Sheet2!$A:$E,4,0)</f>
        <v>8636.7000000000007</v>
      </c>
      <c r="S2081">
        <f>VLOOKUP($A2081,Sheet2!$A:$E,5,0)</f>
        <v>8659.1</v>
      </c>
      <c r="T2081">
        <f t="shared" si="613"/>
        <v>33.1</v>
      </c>
      <c r="U2081">
        <f t="shared" si="614"/>
        <v>52.95</v>
      </c>
      <c r="V2081">
        <f t="shared" si="615"/>
        <v>91.1</v>
      </c>
      <c r="W2081">
        <f t="shared" si="616"/>
        <v>130</v>
      </c>
      <c r="X2081" s="5">
        <f t="shared" si="617"/>
        <v>159.15</v>
      </c>
      <c r="Y2081">
        <f t="shared" si="618"/>
        <v>163.1</v>
      </c>
      <c r="Z2081">
        <f t="shared" si="619"/>
        <v>144.05000000000001</v>
      </c>
      <c r="AA2081">
        <f t="shared" si="620"/>
        <v>145.25</v>
      </c>
      <c r="AB2081">
        <f>IF(Z2081/X2081&lt;'model parameter'!$B$2,'model parameter'!$B$2,IF(Y2081/X2081&gt;'model parameter'!$B$1,'model parameter'!$B$1,AA2081/X2081))</f>
        <v>0.91266101162425384</v>
      </c>
      <c r="AC2081">
        <f t="shared" si="630"/>
        <v>2461490.2070880164</v>
      </c>
      <c r="AD2081">
        <f t="shared" si="628"/>
        <v>32.770913469081307</v>
      </c>
      <c r="AF2081">
        <f t="shared" si="627"/>
        <v>0.90512095507382972</v>
      </c>
      <c r="AG2081">
        <f t="shared" si="621"/>
        <v>1.0248193528118126</v>
      </c>
      <c r="AH2081" s="14">
        <f t="shared" si="622"/>
        <v>11991.436450182526</v>
      </c>
      <c r="AI2081">
        <f t="shared" si="623"/>
        <v>10838.620448255499</v>
      </c>
      <c r="AJ2081" s="14">
        <f t="shared" si="624"/>
        <v>-1152.8160019270272</v>
      </c>
      <c r="AK2081" s="14">
        <f t="shared" si="629"/>
        <v>317185.94851500011</v>
      </c>
      <c r="AL2081">
        <f t="shared" si="625"/>
        <v>0.90386339395481852</v>
      </c>
      <c r="AM2081">
        <f t="shared" si="631"/>
        <v>0.42937656954128112</v>
      </c>
      <c r="AN2081" s="15">
        <f t="shared" si="626"/>
        <v>0</v>
      </c>
    </row>
    <row r="2082" spans="1:40" x14ac:dyDescent="0.25">
      <c r="A2082" s="2">
        <v>42663</v>
      </c>
      <c r="B2082" s="2">
        <v>42670</v>
      </c>
      <c r="C2082" t="s">
        <v>15</v>
      </c>
      <c r="D2082">
        <v>8600</v>
      </c>
      <c r="E2082">
        <v>32.35</v>
      </c>
      <c r="F2082">
        <v>34.200000000000003</v>
      </c>
      <c r="G2082">
        <v>21.4</v>
      </c>
      <c r="H2082">
        <v>24.65</v>
      </c>
      <c r="I2082" t="s">
        <v>16</v>
      </c>
      <c r="J2082">
        <v>123</v>
      </c>
      <c r="K2082">
        <v>146.5</v>
      </c>
      <c r="L2082">
        <v>107.05</v>
      </c>
      <c r="M2082">
        <v>127.5</v>
      </c>
      <c r="N2082">
        <v>8699.4</v>
      </c>
      <c r="O2082">
        <v>323.7</v>
      </c>
      <c r="P2082">
        <f>VLOOKUP($A2082,Sheet2!$A:$E,2,0)</f>
        <v>8693.35</v>
      </c>
      <c r="Q2082">
        <f>VLOOKUP($A2082,Sheet2!$A:$E,3,0)</f>
        <v>8727</v>
      </c>
      <c r="R2082">
        <f>VLOOKUP($A2082,Sheet2!$A:$E,4,0)</f>
        <v>8678.2999999999993</v>
      </c>
      <c r="S2082">
        <f>VLOOKUP($A2082,Sheet2!$A:$E,5,0)</f>
        <v>8699.4</v>
      </c>
      <c r="T2082">
        <f t="shared" si="613"/>
        <v>21.4</v>
      </c>
      <c r="U2082">
        <f t="shared" si="614"/>
        <v>28.75</v>
      </c>
      <c r="V2082">
        <f t="shared" si="615"/>
        <v>112.5</v>
      </c>
      <c r="W2082">
        <f t="shared" si="616"/>
        <v>146.5</v>
      </c>
      <c r="X2082" s="5">
        <f t="shared" si="617"/>
        <v>155.35</v>
      </c>
      <c r="Y2082">
        <f t="shared" si="618"/>
        <v>167.9</v>
      </c>
      <c r="Z2082">
        <f t="shared" si="619"/>
        <v>135.80000000000001</v>
      </c>
      <c r="AA2082">
        <f t="shared" si="620"/>
        <v>152.15</v>
      </c>
      <c r="AB2082">
        <f>IF(Z2082/X2082&lt;'model parameter'!$B$2,'model parameter'!$B$2,IF(Y2082/X2082&gt;'model parameter'!$B$1,'model parameter'!$B$1,AA2082/X2082))</f>
        <v>0.97940135178628906</v>
      </c>
      <c r="AC2082">
        <f t="shared" si="630"/>
        <v>2410786.8362307157</v>
      </c>
      <c r="AD2082">
        <f t="shared" si="628"/>
        <v>32.750314820867594</v>
      </c>
      <c r="AF2082">
        <f t="shared" si="627"/>
        <v>0.87415513356935959</v>
      </c>
      <c r="AG2082">
        <f t="shared" si="621"/>
        <v>1.0807853234631477</v>
      </c>
      <c r="AH2082" s="14">
        <f t="shared" si="622"/>
        <v>11706.245781483225</v>
      </c>
      <c r="AI2082">
        <f t="shared" si="623"/>
        <v>11355.743715583299</v>
      </c>
      <c r="AJ2082" s="14">
        <f t="shared" si="624"/>
        <v>-350.50206589992558</v>
      </c>
      <c r="AK2082" s="14">
        <f t="shared" si="629"/>
        <v>316835.44644910021</v>
      </c>
      <c r="AL2082">
        <f t="shared" si="625"/>
        <v>0.97005854204305664</v>
      </c>
      <c r="AM2082">
        <f t="shared" si="631"/>
        <v>0.41652040903666426</v>
      </c>
      <c r="AN2082" s="15">
        <f t="shared" si="626"/>
        <v>0</v>
      </c>
    </row>
    <row r="2083" spans="1:40" x14ac:dyDescent="0.25">
      <c r="A2083" s="2">
        <v>42664</v>
      </c>
      <c r="B2083" s="2">
        <v>42670</v>
      </c>
      <c r="C2083" t="s">
        <v>15</v>
      </c>
      <c r="D2083">
        <v>8600</v>
      </c>
      <c r="E2083">
        <v>24</v>
      </c>
      <c r="F2083">
        <v>35</v>
      </c>
      <c r="G2083">
        <v>18.600000000000001</v>
      </c>
      <c r="H2083">
        <v>20.95</v>
      </c>
      <c r="I2083" t="s">
        <v>16</v>
      </c>
      <c r="J2083">
        <v>121.2</v>
      </c>
      <c r="K2083">
        <v>128.05000000000001</v>
      </c>
      <c r="L2083">
        <v>88</v>
      </c>
      <c r="M2083">
        <v>118.5</v>
      </c>
      <c r="N2083">
        <v>8693.0499999999993</v>
      </c>
      <c r="O2083">
        <v>323.7</v>
      </c>
      <c r="P2083">
        <f>VLOOKUP($A2083,Sheet2!$A:$E,2,0)</f>
        <v>8708.6</v>
      </c>
      <c r="Q2083">
        <f>VLOOKUP($A2083,Sheet2!$A:$E,3,0)</f>
        <v>8709.1</v>
      </c>
      <c r="R2083">
        <f>VLOOKUP($A2083,Sheet2!$A:$E,4,0)</f>
        <v>8652.0499999999993</v>
      </c>
      <c r="S2083">
        <f>VLOOKUP($A2083,Sheet2!$A:$E,5,0)</f>
        <v>8693.0499999999993</v>
      </c>
      <c r="T2083">
        <f t="shared" si="613"/>
        <v>18.949999999998909</v>
      </c>
      <c r="U2083">
        <f t="shared" si="614"/>
        <v>35</v>
      </c>
      <c r="V2083">
        <f t="shared" si="615"/>
        <v>88</v>
      </c>
      <c r="W2083">
        <f t="shared" si="616"/>
        <v>127.70000000000073</v>
      </c>
      <c r="X2083" s="5">
        <f t="shared" si="617"/>
        <v>145.19999999999999</v>
      </c>
      <c r="Y2083">
        <f t="shared" si="618"/>
        <v>146.99999999999892</v>
      </c>
      <c r="Z2083">
        <f t="shared" si="619"/>
        <v>123</v>
      </c>
      <c r="AA2083">
        <f t="shared" si="620"/>
        <v>139.44999999999999</v>
      </c>
      <c r="AB2083">
        <f>IF(Z2083/X2083&lt;'model parameter'!$B$2,'model parameter'!$B$2,IF(Y2083/X2083&gt;'model parameter'!$B$1,'model parameter'!$B$1,AA2083/X2083))</f>
        <v>0.96039944903581265</v>
      </c>
      <c r="AC2083">
        <f t="shared" si="630"/>
        <v>2315318.3492587693</v>
      </c>
      <c r="AD2083">
        <f t="shared" si="628"/>
        <v>32.710714269903406</v>
      </c>
      <c r="AF2083">
        <f t="shared" si="627"/>
        <v>0.84710743801652899</v>
      </c>
      <c r="AG2083">
        <f t="shared" si="621"/>
        <v>1.0123966942148688</v>
      </c>
      <c r="AH2083" s="14">
        <f t="shared" si="622"/>
        <v>10944.486495352199</v>
      </c>
      <c r="AI2083">
        <f t="shared" si="623"/>
        <v>10403.937122095898</v>
      </c>
      <c r="AJ2083" s="14">
        <f t="shared" si="624"/>
        <v>-540.5493732563009</v>
      </c>
      <c r="AK2083" s="14">
        <f t="shared" si="629"/>
        <v>316294.89707584394</v>
      </c>
      <c r="AL2083">
        <f t="shared" si="625"/>
        <v>0.95060989170338361</v>
      </c>
      <c r="AM2083">
        <f t="shared" si="631"/>
        <v>0.39594842092659244</v>
      </c>
      <c r="AN2083" s="15">
        <f t="shared" si="626"/>
        <v>0</v>
      </c>
    </row>
    <row r="2084" spans="1:40" x14ac:dyDescent="0.25">
      <c r="A2084" s="2">
        <v>42667</v>
      </c>
      <c r="B2084" s="2">
        <v>42670</v>
      </c>
      <c r="C2084" t="s">
        <v>15</v>
      </c>
      <c r="D2084">
        <v>8600</v>
      </c>
      <c r="E2084">
        <v>12.25</v>
      </c>
      <c r="F2084">
        <v>21.8</v>
      </c>
      <c r="G2084">
        <v>9</v>
      </c>
      <c r="H2084">
        <v>14.15</v>
      </c>
      <c r="I2084" t="s">
        <v>16</v>
      </c>
      <c r="J2084">
        <v>128</v>
      </c>
      <c r="K2084">
        <v>153.94999999999999</v>
      </c>
      <c r="L2084">
        <v>110.65</v>
      </c>
      <c r="M2084">
        <v>131.44999999999999</v>
      </c>
      <c r="N2084">
        <v>8708.9500000000007</v>
      </c>
      <c r="O2084">
        <v>323.7</v>
      </c>
      <c r="P2084">
        <f>VLOOKUP($A2084,Sheet2!$A:$E,2,0)</f>
        <v>8709.85</v>
      </c>
      <c r="Q2084">
        <f>VLOOKUP($A2084,Sheet2!$A:$E,3,0)</f>
        <v>8736.9500000000007</v>
      </c>
      <c r="R2084">
        <f>VLOOKUP($A2084,Sheet2!$A:$E,4,0)</f>
        <v>8684.15</v>
      </c>
      <c r="S2084">
        <f>VLOOKUP($A2084,Sheet2!$A:$E,5,0)</f>
        <v>8708.9500000000007</v>
      </c>
      <c r="T2084">
        <f t="shared" si="613"/>
        <v>17</v>
      </c>
      <c r="U2084">
        <f t="shared" si="614"/>
        <v>21.8</v>
      </c>
      <c r="V2084">
        <f t="shared" si="615"/>
        <v>110.65</v>
      </c>
      <c r="W2084">
        <f t="shared" si="616"/>
        <v>145.95000000000073</v>
      </c>
      <c r="X2084" s="5">
        <f t="shared" si="617"/>
        <v>140.25</v>
      </c>
      <c r="Y2084">
        <f t="shared" si="618"/>
        <v>170.95</v>
      </c>
      <c r="Z2084">
        <f t="shared" si="619"/>
        <v>132.45000000000002</v>
      </c>
      <c r="AA2084">
        <f t="shared" si="620"/>
        <v>145.6</v>
      </c>
      <c r="AB2084">
        <f>IF(Z2084/X2084&lt;'model parameter'!$B$2,'model parameter'!$B$2,IF(Y2084/X2084&gt;'model parameter'!$B$1,'model parameter'!$B$1,AA2084/X2084))</f>
        <v>1.1100000000000001</v>
      </c>
      <c r="AC2084">
        <f t="shared" si="630"/>
        <v>2570003.3676772341</v>
      </c>
      <c r="AD2084">
        <f t="shared" si="628"/>
        <v>32.820714269903405</v>
      </c>
      <c r="AF2084">
        <f t="shared" si="627"/>
        <v>0.94438502673796798</v>
      </c>
      <c r="AG2084">
        <f t="shared" si="621"/>
        <v>1.2188948306595364</v>
      </c>
      <c r="AH2084" s="14">
        <f t="shared" si="622"/>
        <v>10572.988124283374</v>
      </c>
      <c r="AI2084">
        <f t="shared" si="623"/>
        <v>11620.113617829504</v>
      </c>
      <c r="AJ2084" s="14">
        <f t="shared" si="624"/>
        <v>1047.1254935461293</v>
      </c>
      <c r="AK2084" s="14">
        <f t="shared" si="629"/>
        <v>317342.02256939007</v>
      </c>
      <c r="AL2084">
        <f t="shared" si="625"/>
        <v>1.0990378009733273</v>
      </c>
      <c r="AM2084">
        <f t="shared" si="631"/>
        <v>0.4351622818340235</v>
      </c>
      <c r="AN2084" s="15">
        <f t="shared" si="626"/>
        <v>0</v>
      </c>
    </row>
    <row r="2085" spans="1:40" x14ac:dyDescent="0.25">
      <c r="A2085" s="2">
        <v>42668</v>
      </c>
      <c r="B2085" s="2">
        <v>42670</v>
      </c>
      <c r="C2085" t="s">
        <v>15</v>
      </c>
      <c r="D2085">
        <v>8600</v>
      </c>
      <c r="E2085">
        <v>8.4499999999999993</v>
      </c>
      <c r="F2085">
        <v>27</v>
      </c>
      <c r="G2085">
        <v>8.4499999999999993</v>
      </c>
      <c r="H2085">
        <v>11.2</v>
      </c>
      <c r="I2085" t="s">
        <v>16</v>
      </c>
      <c r="J2085">
        <v>121.1</v>
      </c>
      <c r="K2085">
        <v>124.35</v>
      </c>
      <c r="L2085">
        <v>85.1</v>
      </c>
      <c r="M2085">
        <v>107.65</v>
      </c>
      <c r="N2085">
        <v>8691.2999999999993</v>
      </c>
      <c r="O2085">
        <v>323.7</v>
      </c>
      <c r="P2085">
        <f>VLOOKUP($A2085,Sheet2!$A:$E,2,0)</f>
        <v>8721.7000000000007</v>
      </c>
      <c r="Q2085">
        <f>VLOOKUP($A2085,Sheet2!$A:$E,3,0)</f>
        <v>8722.65</v>
      </c>
      <c r="R2085">
        <f>VLOOKUP($A2085,Sheet2!$A:$E,4,0)</f>
        <v>8663.4500000000007</v>
      </c>
      <c r="S2085">
        <f>VLOOKUP($A2085,Sheet2!$A:$E,5,0)</f>
        <v>8691.2999999999993</v>
      </c>
      <c r="T2085">
        <f t="shared" si="613"/>
        <v>8.4499999999999993</v>
      </c>
      <c r="U2085">
        <f t="shared" si="614"/>
        <v>21.649999999999636</v>
      </c>
      <c r="V2085">
        <f t="shared" si="615"/>
        <v>90.450000000000728</v>
      </c>
      <c r="W2085">
        <f t="shared" si="616"/>
        <v>124.35</v>
      </c>
      <c r="X2085" s="5">
        <f t="shared" si="617"/>
        <v>129.54999999999998</v>
      </c>
      <c r="Y2085">
        <f t="shared" si="618"/>
        <v>132.79999999999998</v>
      </c>
      <c r="Z2085">
        <f t="shared" si="619"/>
        <v>106.74999999999963</v>
      </c>
      <c r="AA2085">
        <f t="shared" si="620"/>
        <v>118.85000000000001</v>
      </c>
      <c r="AB2085">
        <f>IF(Z2085/X2085&lt;'model parameter'!$B$2,'model parameter'!$B$2,IF(Y2085/X2085&gt;'model parameter'!$B$1,'model parameter'!$B$1,AA2085/X2085))</f>
        <v>0.91740640679274432</v>
      </c>
      <c r="AC2085">
        <f t="shared" si="630"/>
        <v>2357737.5549860233</v>
      </c>
      <c r="AD2085">
        <f t="shared" si="628"/>
        <v>32.738120676696148</v>
      </c>
      <c r="AF2085">
        <f t="shared" si="627"/>
        <v>0.82400617522191932</v>
      </c>
      <c r="AG2085">
        <f t="shared" si="621"/>
        <v>1.0250868390582786</v>
      </c>
      <c r="AH2085" s="14">
        <f t="shared" si="622"/>
        <v>9769.9512413669217</v>
      </c>
      <c r="AI2085">
        <f t="shared" si="623"/>
        <v>8860.0618602186987</v>
      </c>
      <c r="AJ2085" s="14">
        <f t="shared" si="624"/>
        <v>-909.88938114822304</v>
      </c>
      <c r="AK2085" s="14">
        <f t="shared" si="629"/>
        <v>316432.13318824186</v>
      </c>
      <c r="AL2085">
        <f t="shared" si="625"/>
        <v>0.9068685852498769</v>
      </c>
      <c r="AM2085">
        <f t="shared" si="631"/>
        <v>0.39463500288092912</v>
      </c>
      <c r="AN2085" s="15">
        <f t="shared" si="626"/>
        <v>0</v>
      </c>
    </row>
    <row r="2086" spans="1:40" s="9" customFormat="1" x14ac:dyDescent="0.25">
      <c r="A2086" s="7">
        <v>42669</v>
      </c>
      <c r="B2086" s="7">
        <v>42670</v>
      </c>
      <c r="C2086" t="s">
        <v>15</v>
      </c>
      <c r="D2086">
        <v>8600</v>
      </c>
      <c r="E2086">
        <v>19.5</v>
      </c>
      <c r="F2086">
        <v>33.450000000000003</v>
      </c>
      <c r="G2086">
        <v>15.4</v>
      </c>
      <c r="H2086">
        <v>22.75</v>
      </c>
      <c r="I2086" t="s">
        <v>16</v>
      </c>
      <c r="J2086">
        <v>81</v>
      </c>
      <c r="K2086">
        <v>81</v>
      </c>
      <c r="L2086">
        <v>30.2</v>
      </c>
      <c r="M2086">
        <v>36.799999999999997</v>
      </c>
      <c r="N2086">
        <v>8615.25</v>
      </c>
      <c r="O2086">
        <v>323.7</v>
      </c>
      <c r="P2086">
        <f>VLOOKUP($A2086,Sheet2!$A:$E,2,0)</f>
        <v>8657.2999999999993</v>
      </c>
      <c r="Q2086">
        <f>VLOOKUP($A2086,Sheet2!$A:$E,3,0)</f>
        <v>8657.2999999999993</v>
      </c>
      <c r="R2086">
        <f>VLOOKUP($A2086,Sheet2!$A:$E,4,0)</f>
        <v>8596.6</v>
      </c>
      <c r="S2086">
        <f>VLOOKUP($A2086,Sheet2!$A:$E,5,0)</f>
        <v>8615.25</v>
      </c>
      <c r="T2086">
        <f t="shared" si="613"/>
        <v>23.700000000000728</v>
      </c>
      <c r="U2086">
        <f t="shared" si="614"/>
        <v>33.450000000000003</v>
      </c>
      <c r="V2086">
        <f t="shared" si="615"/>
        <v>30.2</v>
      </c>
      <c r="W2086">
        <f t="shared" si="616"/>
        <v>72.699999999998909</v>
      </c>
      <c r="X2086" s="8">
        <f t="shared" si="617"/>
        <v>100.5</v>
      </c>
      <c r="Y2086" s="9">
        <f t="shared" si="618"/>
        <v>104.70000000000073</v>
      </c>
      <c r="Z2086" s="9">
        <f t="shared" si="619"/>
        <v>59.55</v>
      </c>
      <c r="AA2086" s="9">
        <f t="shared" si="620"/>
        <v>59.55</v>
      </c>
      <c r="AB2086">
        <f>IF(Z2086/X2086&lt;'model parameter'!$B$2,'model parameter'!$B$2,IF(Y2086/X2086&gt;'model parameter'!$B$1,'model parameter'!$B$1,AA2086/X2086))</f>
        <v>0.59253731343283578</v>
      </c>
      <c r="AC2086" s="9">
        <f t="shared" si="630"/>
        <v>1397047.4766111211</v>
      </c>
      <c r="AD2086">
        <f t="shared" si="628"/>
        <v>32.330657990128984</v>
      </c>
      <c r="AE2086" s="9">
        <f>WEEKDAY(A2086)</f>
        <v>4</v>
      </c>
      <c r="AF2086">
        <f t="shared" si="627"/>
        <v>0.59253731343283578</v>
      </c>
      <c r="AG2086">
        <f t="shared" si="621"/>
        <v>1.0417910447761267</v>
      </c>
      <c r="AH2086" s="14">
        <f t="shared" si="622"/>
        <v>7589.7436293367491</v>
      </c>
      <c r="AI2086">
        <f t="shared" si="623"/>
        <v>4415.7995772421</v>
      </c>
      <c r="AJ2086" s="14">
        <f t="shared" si="624"/>
        <v>-3173.9440520946491</v>
      </c>
      <c r="AK2086" s="14">
        <f t="shared" si="629"/>
        <v>313258.18913614721</v>
      </c>
      <c r="AL2086">
        <f t="shared" si="625"/>
        <v>0.58181142775016059</v>
      </c>
      <c r="AM2086" s="9">
        <f t="shared" si="631"/>
        <v>0.22960315446634211</v>
      </c>
      <c r="AN2086" s="15">
        <f t="shared" si="626"/>
        <v>0</v>
      </c>
    </row>
    <row r="2087" spans="1:40" x14ac:dyDescent="0.25">
      <c r="A2087" s="2">
        <v>42670</v>
      </c>
      <c r="B2087" s="2">
        <v>42670</v>
      </c>
      <c r="C2087" t="s">
        <v>15</v>
      </c>
      <c r="D2087">
        <v>8600</v>
      </c>
      <c r="E2087">
        <v>30.65</v>
      </c>
      <c r="F2087">
        <v>55.95</v>
      </c>
      <c r="G2087">
        <v>0.05</v>
      </c>
      <c r="H2087">
        <v>1</v>
      </c>
      <c r="I2087" t="s">
        <v>16</v>
      </c>
      <c r="J2087">
        <v>18</v>
      </c>
      <c r="K2087">
        <v>19.95</v>
      </c>
      <c r="L2087">
        <v>1.8</v>
      </c>
      <c r="M2087">
        <v>11.85</v>
      </c>
      <c r="N2087">
        <v>8615.25</v>
      </c>
      <c r="O2087">
        <v>323.7</v>
      </c>
      <c r="P2087">
        <f>VLOOKUP($A2087,Sheet2!$A:$E,2,0)</f>
        <v>8607.1</v>
      </c>
      <c r="Q2087">
        <f>VLOOKUP($A2087,Sheet2!$A:$E,3,0)</f>
        <v>8624.85</v>
      </c>
      <c r="R2087">
        <f>VLOOKUP($A2087,Sheet2!$A:$E,4,0)</f>
        <v>8550.25</v>
      </c>
      <c r="S2087">
        <f>VLOOKUP($A2087,Sheet2!$A:$E,5,0)</f>
        <v>8615.25</v>
      </c>
      <c r="T2087">
        <f t="shared" si="613"/>
        <v>0.05</v>
      </c>
      <c r="U2087">
        <f t="shared" si="614"/>
        <v>51.549999999999272</v>
      </c>
      <c r="V2087">
        <f t="shared" si="615"/>
        <v>6.2000000000007276</v>
      </c>
      <c r="W2087">
        <f t="shared" si="616"/>
        <v>19.95</v>
      </c>
      <c r="X2087" s="5">
        <f t="shared" si="617"/>
        <v>48.65</v>
      </c>
      <c r="Y2087">
        <f t="shared" si="618"/>
        <v>62.15000000000073</v>
      </c>
      <c r="Z2087">
        <f t="shared" si="619"/>
        <v>12.85</v>
      </c>
      <c r="AA2087">
        <f t="shared" si="620"/>
        <v>12.85</v>
      </c>
      <c r="AB2087">
        <f>IF(Z2087/X2087&lt;'model parameter'!$B$2,'model parameter'!$B$2,IF(Y2087/X2087&gt;'model parameter'!$B$1,'model parameter'!$B$1,AA2087/X2087))</f>
        <v>0.5</v>
      </c>
      <c r="AC2087">
        <f t="shared" si="630"/>
        <v>698523.73830556055</v>
      </c>
      <c r="AD2087">
        <f t="shared" si="628"/>
        <v>31.830657990128984</v>
      </c>
      <c r="AF2087">
        <f t="shared" si="627"/>
        <v>0.26413155190133608</v>
      </c>
      <c r="AG2087">
        <f t="shared" si="621"/>
        <v>1.277492291880796</v>
      </c>
      <c r="AH2087" s="14">
        <f t="shared" si="622"/>
        <v>3698.3920051107743</v>
      </c>
      <c r="AI2087">
        <f t="shared" si="623"/>
        <v>1775.8478248331501</v>
      </c>
      <c r="AJ2087" s="14">
        <f t="shared" si="624"/>
        <v>-1922.5441802776243</v>
      </c>
      <c r="AK2087" s="14">
        <f t="shared" si="629"/>
        <v>311335.64495586959</v>
      </c>
      <c r="AL2087">
        <f t="shared" si="625"/>
        <v>0.48016754913462989</v>
      </c>
      <c r="AM2087">
        <f t="shared" si="631"/>
        <v>0.11024798395368333</v>
      </c>
      <c r="AN2087" s="15">
        <f t="shared" si="626"/>
        <v>1</v>
      </c>
    </row>
    <row r="2088" spans="1:40" s="4" customFormat="1" x14ac:dyDescent="0.25">
      <c r="A2088" s="3">
        <v>42671</v>
      </c>
      <c r="B2088" s="3">
        <v>42698</v>
      </c>
      <c r="C2088" s="4" t="s">
        <v>15</v>
      </c>
      <c r="D2088" s="4">
        <v>8600</v>
      </c>
      <c r="E2088" s="4">
        <v>111.7</v>
      </c>
      <c r="F2088" s="4">
        <v>128.5</v>
      </c>
      <c r="G2088" s="4">
        <v>87.05</v>
      </c>
      <c r="H2088" s="4">
        <v>100.65</v>
      </c>
      <c r="I2088" s="4" t="s">
        <v>16</v>
      </c>
      <c r="J2088" s="4">
        <v>136.9</v>
      </c>
      <c r="K2088" s="4">
        <v>175</v>
      </c>
      <c r="L2088" s="4">
        <v>130.4</v>
      </c>
      <c r="M2088" s="4">
        <v>164.85</v>
      </c>
      <c r="N2088" s="4">
        <v>8638</v>
      </c>
      <c r="O2088" s="4">
        <v>248.6</v>
      </c>
      <c r="P2088">
        <f>VLOOKUP($A2088,Sheet2!$A:$E,2,0)</f>
        <v>8625</v>
      </c>
      <c r="Q2088">
        <f>VLOOKUP($A2088,Sheet2!$A:$E,3,0)</f>
        <v>8653.75</v>
      </c>
      <c r="R2088">
        <f>VLOOKUP($A2088,Sheet2!$A:$E,4,0)</f>
        <v>8581.75</v>
      </c>
      <c r="S2088">
        <f>VLOOKUP($A2088,Sheet2!$A:$E,5,0)</f>
        <v>8638</v>
      </c>
      <c r="T2088">
        <f t="shared" si="613"/>
        <v>121.25</v>
      </c>
      <c r="U2088">
        <f t="shared" si="614"/>
        <v>128.5</v>
      </c>
      <c r="V2088">
        <f t="shared" si="615"/>
        <v>130.4</v>
      </c>
      <c r="W2088">
        <f t="shared" si="616"/>
        <v>140.79999999999927</v>
      </c>
      <c r="X2088" s="5">
        <f t="shared" si="617"/>
        <v>248.60000000000002</v>
      </c>
      <c r="Y2088">
        <f t="shared" si="618"/>
        <v>296.25</v>
      </c>
      <c r="Z2088">
        <f t="shared" si="619"/>
        <v>227.84999999999928</v>
      </c>
      <c r="AA2088">
        <f t="shared" si="620"/>
        <v>265.5</v>
      </c>
      <c r="AB2088">
        <f>IF(Z2088/X2088&lt;'model parameter'!$B$2,'model parameter'!$B$2,IF(Y2088/X2088&gt;'model parameter'!$B$1,'model parameter'!$B$1,AA2088/X2088))</f>
        <v>1.1100000000000001</v>
      </c>
      <c r="AC2088">
        <f t="shared" si="630"/>
        <v>775361.34951917222</v>
      </c>
      <c r="AD2088">
        <f t="shared" si="628"/>
        <v>31.940657990128983</v>
      </c>
      <c r="AF2088">
        <f t="shared" si="627"/>
        <v>0.91653258246178304</v>
      </c>
      <c r="AG2088">
        <f t="shared" si="621"/>
        <v>1.1916733708769105</v>
      </c>
      <c r="AH2088" s="14">
        <f t="shared" si="622"/>
        <v>18704.6746910121</v>
      </c>
      <c r="AI2088">
        <f t="shared" si="623"/>
        <v>20633.684585454652</v>
      </c>
      <c r="AJ2088" s="14">
        <f t="shared" si="624"/>
        <v>1929.0098944425517</v>
      </c>
      <c r="AK2088" s="14">
        <f t="shared" si="629"/>
        <v>313264.65485031216</v>
      </c>
      <c r="AL2088">
        <f t="shared" si="625"/>
        <v>1.1031298285753921</v>
      </c>
      <c r="AM2088">
        <f t="shared" si="631"/>
        <v>0.12161783963960927</v>
      </c>
      <c r="AN2088" s="15">
        <f t="shared" si="626"/>
        <v>0</v>
      </c>
    </row>
    <row r="2089" spans="1:40" s="4" customFormat="1" x14ac:dyDescent="0.25">
      <c r="A2089" s="3">
        <v>42673</v>
      </c>
      <c r="B2089" s="3">
        <v>42698</v>
      </c>
      <c r="C2089" s="4" t="s">
        <v>15</v>
      </c>
      <c r="D2089" s="4">
        <v>8600</v>
      </c>
      <c r="E2089" s="4">
        <v>97</v>
      </c>
      <c r="F2089" s="4">
        <v>122</v>
      </c>
      <c r="G2089" s="4">
        <v>96.95</v>
      </c>
      <c r="H2089" s="4">
        <v>118.5</v>
      </c>
      <c r="I2089" s="4" t="s">
        <v>16</v>
      </c>
      <c r="J2089" s="4">
        <v>157.1</v>
      </c>
      <c r="K2089" s="4">
        <v>164.95</v>
      </c>
      <c r="L2089" s="4">
        <v>139.85</v>
      </c>
      <c r="M2089" s="4">
        <v>144.75</v>
      </c>
      <c r="N2089" s="4">
        <v>8625.7000000000007</v>
      </c>
      <c r="O2089" s="4">
        <v>248.6</v>
      </c>
      <c r="P2089">
        <f>VLOOKUP($A2089,Sheet2!$A:$E,2,0)</f>
        <v>8672.35</v>
      </c>
      <c r="Q2089">
        <f>VLOOKUP($A2089,Sheet2!$A:$E,3,0)</f>
        <v>8678.25</v>
      </c>
      <c r="R2089">
        <f>VLOOKUP($A2089,Sheet2!$A:$E,4,0)</f>
        <v>8616.25</v>
      </c>
      <c r="S2089">
        <f>VLOOKUP($A2089,Sheet2!$A:$E,5,0)</f>
        <v>8625.7000000000007</v>
      </c>
      <c r="T2089">
        <f t="shared" si="613"/>
        <v>96.95</v>
      </c>
      <c r="U2089">
        <f t="shared" si="614"/>
        <v>122</v>
      </c>
      <c r="V2089">
        <f t="shared" si="615"/>
        <v>139.85</v>
      </c>
      <c r="W2089">
        <f t="shared" si="616"/>
        <v>164.95</v>
      </c>
      <c r="X2089" s="5">
        <f t="shared" si="617"/>
        <v>254.1</v>
      </c>
      <c r="Y2089">
        <f t="shared" si="618"/>
        <v>263.25</v>
      </c>
      <c r="Z2089">
        <f t="shared" si="619"/>
        <v>254.1</v>
      </c>
      <c r="AA2089">
        <f t="shared" si="620"/>
        <v>263.25</v>
      </c>
      <c r="AB2089">
        <f>IF(Z2089/X2089&lt;'model parameter'!$B$2,'model parameter'!$B$2,IF(Y2089/X2089&gt;'model parameter'!$B$1,'model parameter'!$B$1,AA2089/X2089))</f>
        <v>1.0360094451003543</v>
      </c>
      <c r="AC2089">
        <f t="shared" si="630"/>
        <v>803281.68146761949</v>
      </c>
      <c r="AD2089">
        <f t="shared" si="628"/>
        <v>31.976667435229338</v>
      </c>
      <c r="AF2089">
        <f t="shared" si="627"/>
        <v>1</v>
      </c>
      <c r="AG2089">
        <f t="shared" si="621"/>
        <v>1.0360094451003543</v>
      </c>
      <c r="AH2089" s="14">
        <f t="shared" si="622"/>
        <v>19117.45065886635</v>
      </c>
      <c r="AI2089">
        <f t="shared" si="623"/>
        <v>19682.177773571497</v>
      </c>
      <c r="AJ2089" s="14">
        <f t="shared" si="624"/>
        <v>564.72711470514696</v>
      </c>
      <c r="AK2089" s="14">
        <f t="shared" si="629"/>
        <v>313829.3819650173</v>
      </c>
      <c r="AL2089">
        <f t="shared" si="625"/>
        <v>1.0295398756237006</v>
      </c>
      <c r="AM2089">
        <f t="shared" si="631"/>
        <v>0.1252104154961865</v>
      </c>
      <c r="AN2089" s="15">
        <f t="shared" si="626"/>
        <v>0</v>
      </c>
    </row>
    <row r="2090" spans="1:40" s="4" customFormat="1" x14ac:dyDescent="0.25">
      <c r="A2090" s="3">
        <v>42675</v>
      </c>
      <c r="B2090" s="3">
        <v>42698</v>
      </c>
      <c r="C2090" s="4" t="s">
        <v>15</v>
      </c>
      <c r="D2090" s="4">
        <v>8600</v>
      </c>
      <c r="E2090" s="4">
        <v>111.15</v>
      </c>
      <c r="F2090" s="4">
        <v>116.95</v>
      </c>
      <c r="G2090" s="4">
        <v>86.6</v>
      </c>
      <c r="H2090" s="4">
        <v>106.75</v>
      </c>
      <c r="I2090" s="4" t="s">
        <v>16</v>
      </c>
      <c r="J2090" s="4">
        <v>154.19999999999999</v>
      </c>
      <c r="K2090" s="4">
        <v>185.6</v>
      </c>
      <c r="L2090" s="4">
        <v>148.4</v>
      </c>
      <c r="M2090" s="4">
        <v>155.6</v>
      </c>
      <c r="O2090" s="4">
        <v>248.6</v>
      </c>
      <c r="P2090">
        <f>VLOOKUP($A2090,Sheet2!$A:$E,2,0)</f>
        <v>8653.15</v>
      </c>
      <c r="Q2090">
        <f>VLOOKUP($A2090,Sheet2!$A:$E,3,0)</f>
        <v>8669.6</v>
      </c>
      <c r="R2090">
        <f>VLOOKUP($A2090,Sheet2!$A:$E,4,0)</f>
        <v>8614.5</v>
      </c>
      <c r="S2090">
        <f>VLOOKUP($A2090,Sheet2!$A:$E,5,0)</f>
        <v>8626.25</v>
      </c>
      <c r="T2090">
        <f t="shared" si="613"/>
        <v>116</v>
      </c>
      <c r="U2090">
        <f t="shared" si="614"/>
        <v>116.95</v>
      </c>
      <c r="V2090">
        <f t="shared" si="615"/>
        <v>148.4</v>
      </c>
      <c r="W2090">
        <f t="shared" si="616"/>
        <v>156.20000000000073</v>
      </c>
      <c r="X2090" s="5">
        <f t="shared" si="617"/>
        <v>265.35000000000002</v>
      </c>
      <c r="Y2090">
        <f t="shared" si="618"/>
        <v>301.60000000000002</v>
      </c>
      <c r="Z2090">
        <f t="shared" si="619"/>
        <v>242.80000000000072</v>
      </c>
      <c r="AA2090">
        <f t="shared" si="620"/>
        <v>262.35000000000002</v>
      </c>
      <c r="AB2090">
        <f>IF(Z2090/X2090&lt;'model parameter'!$B$2,'model parameter'!$B$2,IF(Y2090/X2090&gt;'model parameter'!$B$1,'model parameter'!$B$1,AA2090/X2090))</f>
        <v>1.1100000000000001</v>
      </c>
      <c r="AC2090">
        <f t="shared" si="630"/>
        <v>891642.66642905772</v>
      </c>
      <c r="AD2090">
        <f t="shared" si="628"/>
        <v>32.086667435229337</v>
      </c>
      <c r="AF2090">
        <f t="shared" si="627"/>
        <v>0.9150179008856254</v>
      </c>
      <c r="AG2090">
        <f t="shared" si="621"/>
        <v>1.1366120218579234</v>
      </c>
      <c r="AH2090" s="14">
        <f t="shared" si="622"/>
        <v>19961.765138568222</v>
      </c>
      <c r="AI2090">
        <f t="shared" si="623"/>
        <v>22027.106954699892</v>
      </c>
      <c r="AJ2090" s="14">
        <f t="shared" si="624"/>
        <v>2065.3418161316695</v>
      </c>
      <c r="AK2090" s="14">
        <f t="shared" si="629"/>
        <v>315894.72378114896</v>
      </c>
      <c r="AL2090">
        <f t="shared" si="625"/>
        <v>1.1034648890914567</v>
      </c>
      <c r="AM2090">
        <f t="shared" si="631"/>
        <v>0.13816529724859464</v>
      </c>
      <c r="AN2090" s="15">
        <f t="shared" si="626"/>
        <v>0</v>
      </c>
    </row>
    <row r="2091" spans="1:40" s="4" customFormat="1" x14ac:dyDescent="0.25">
      <c r="A2091" s="3">
        <v>42676</v>
      </c>
      <c r="B2091" s="3">
        <v>42698</v>
      </c>
      <c r="C2091" s="4" t="s">
        <v>15</v>
      </c>
      <c r="D2091" s="4">
        <v>8600</v>
      </c>
      <c r="E2091" s="4">
        <v>141.55000000000001</v>
      </c>
      <c r="F2091" s="4">
        <v>169.2</v>
      </c>
      <c r="G2091" s="4">
        <v>136.94999999999999</v>
      </c>
      <c r="H2091" s="4">
        <v>159.75</v>
      </c>
      <c r="I2091" s="4" t="s">
        <v>16</v>
      </c>
      <c r="J2091" s="4">
        <v>103.95</v>
      </c>
      <c r="K2091" s="4">
        <v>117</v>
      </c>
      <c r="L2091" s="4">
        <v>97.05</v>
      </c>
      <c r="M2091" s="4">
        <v>102.85</v>
      </c>
      <c r="O2091" s="4">
        <v>248.6</v>
      </c>
      <c r="P2091">
        <f>VLOOKUP($A2091,Sheet2!$A:$E,2,0)</f>
        <v>8542.7999999999993</v>
      </c>
      <c r="Q2091">
        <f>VLOOKUP($A2091,Sheet2!$A:$E,3,0)</f>
        <v>8549.5</v>
      </c>
      <c r="R2091">
        <f>VLOOKUP($A2091,Sheet2!$A:$E,4,0)</f>
        <v>8504.85</v>
      </c>
      <c r="S2091">
        <f>VLOOKUP($A2091,Sheet2!$A:$E,5,0)</f>
        <v>8514</v>
      </c>
      <c r="T2091">
        <f t="shared" si="613"/>
        <v>167.5</v>
      </c>
      <c r="U2091">
        <f t="shared" si="614"/>
        <v>169.2</v>
      </c>
      <c r="V2091">
        <f t="shared" si="615"/>
        <v>97.05</v>
      </c>
      <c r="W2091">
        <f t="shared" si="616"/>
        <v>86.450000000000728</v>
      </c>
      <c r="X2091" s="5">
        <f t="shared" si="617"/>
        <v>245.5</v>
      </c>
      <c r="Y2091">
        <f t="shared" si="618"/>
        <v>284.5</v>
      </c>
      <c r="Z2091">
        <f t="shared" si="619"/>
        <v>223.40000000000072</v>
      </c>
      <c r="AA2091">
        <f t="shared" si="620"/>
        <v>262.60000000000002</v>
      </c>
      <c r="AB2091">
        <f>IF(Z2091/X2091&lt;'model parameter'!$B$2,'model parameter'!$B$2,IF(Y2091/X2091&gt;'model parameter'!$B$1,'model parameter'!$B$1,AA2091/X2091))</f>
        <v>1.1100000000000001</v>
      </c>
      <c r="AC2091">
        <f t="shared" si="630"/>
        <v>989723.35973625421</v>
      </c>
      <c r="AD2091">
        <f t="shared" si="628"/>
        <v>32.196667435229337</v>
      </c>
      <c r="AF2091">
        <f t="shared" si="627"/>
        <v>0.9099796334012249</v>
      </c>
      <c r="AG2091">
        <f t="shared" si="621"/>
        <v>1.1588594704684319</v>
      </c>
      <c r="AH2091" s="14">
        <f t="shared" si="622"/>
        <v>18472.019145494251</v>
      </c>
      <c r="AI2091">
        <f t="shared" si="623"/>
        <v>20375.797460400314</v>
      </c>
      <c r="AJ2091" s="14">
        <f t="shared" si="624"/>
        <v>1903.7783149060633</v>
      </c>
      <c r="AK2091" s="14">
        <f t="shared" si="629"/>
        <v>317798.50209605502</v>
      </c>
      <c r="AL2091">
        <f t="shared" si="625"/>
        <v>1.1030628162471583</v>
      </c>
      <c r="AM2091">
        <f t="shared" si="631"/>
        <v>0.15240500189066056</v>
      </c>
      <c r="AN2091" s="15">
        <f t="shared" si="626"/>
        <v>0</v>
      </c>
    </row>
    <row r="2092" spans="1:40" s="4" customFormat="1" x14ac:dyDescent="0.25">
      <c r="A2092" s="3">
        <v>42677</v>
      </c>
      <c r="B2092" s="3">
        <v>42698</v>
      </c>
      <c r="C2092" s="4" t="s">
        <v>15</v>
      </c>
      <c r="D2092" s="4">
        <v>8600</v>
      </c>
      <c r="E2092" s="4">
        <v>178</v>
      </c>
      <c r="F2092" s="4">
        <v>183.45</v>
      </c>
      <c r="G2092" s="4">
        <v>143.15</v>
      </c>
      <c r="H2092" s="4">
        <v>166.2</v>
      </c>
      <c r="I2092" s="4" t="s">
        <v>16</v>
      </c>
      <c r="J2092" s="4">
        <v>95</v>
      </c>
      <c r="K2092" s="4">
        <v>107.5</v>
      </c>
      <c r="L2092" s="4">
        <v>82.3</v>
      </c>
      <c r="M2092" s="4">
        <v>86.2</v>
      </c>
      <c r="O2092" s="4">
        <v>248.6</v>
      </c>
      <c r="P2092">
        <f>VLOOKUP($A2092,Sheet2!$A:$E,2,0)</f>
        <v>8499.85</v>
      </c>
      <c r="Q2092">
        <f>VLOOKUP($A2092,Sheet2!$A:$E,3,0)</f>
        <v>8537.65</v>
      </c>
      <c r="R2092">
        <f>VLOOKUP($A2092,Sheet2!$A:$E,4,0)</f>
        <v>8476.15</v>
      </c>
      <c r="S2092">
        <f>VLOOKUP($A2092,Sheet2!$A:$E,5,0)</f>
        <v>8484.9500000000007</v>
      </c>
      <c r="T2092">
        <f t="shared" si="613"/>
        <v>169.85000000000036</v>
      </c>
      <c r="U2092">
        <f t="shared" si="614"/>
        <v>183.45</v>
      </c>
      <c r="V2092">
        <f t="shared" si="615"/>
        <v>82.3</v>
      </c>
      <c r="W2092">
        <f t="shared" si="616"/>
        <v>80.799999999999272</v>
      </c>
      <c r="X2092" s="5">
        <f t="shared" si="617"/>
        <v>273</v>
      </c>
      <c r="Y2092">
        <f t="shared" si="618"/>
        <v>277.35000000000036</v>
      </c>
      <c r="Z2092">
        <f t="shared" si="619"/>
        <v>223.94999999999928</v>
      </c>
      <c r="AA2092">
        <f t="shared" si="620"/>
        <v>252.39999999999998</v>
      </c>
      <c r="AB2092">
        <f>IF(Z2092/X2092&lt;'model parameter'!$B$2,'model parameter'!$B$2,IF(Y2092/X2092&gt;'model parameter'!$B$1,'model parameter'!$B$1,AA2092/X2092))</f>
        <v>0.92454212454212448</v>
      </c>
      <c r="AC2092">
        <f t="shared" si="630"/>
        <v>915040.93771952577</v>
      </c>
      <c r="AD2092">
        <f t="shared" si="628"/>
        <v>32.121209559771458</v>
      </c>
      <c r="AF2092">
        <f t="shared" si="627"/>
        <v>0.82032967032966764</v>
      </c>
      <c r="AG2092">
        <f t="shared" si="621"/>
        <v>1.0159340659340672</v>
      </c>
      <c r="AH2092" s="14">
        <f t="shared" si="622"/>
        <v>20535.898984765499</v>
      </c>
      <c r="AI2092">
        <f t="shared" si="623"/>
        <v>18869.020172048797</v>
      </c>
      <c r="AJ2092" s="14">
        <f t="shared" si="624"/>
        <v>-1666.8788127167027</v>
      </c>
      <c r="AK2092" s="14">
        <f t="shared" si="629"/>
        <v>316131.62328333833</v>
      </c>
      <c r="AL2092">
        <f t="shared" si="625"/>
        <v>0.91883097915736378</v>
      </c>
      <c r="AM2092">
        <f t="shared" si="631"/>
        <v>0.14003443711567551</v>
      </c>
      <c r="AN2092" s="15">
        <f t="shared" si="626"/>
        <v>0</v>
      </c>
    </row>
    <row r="2093" spans="1:40" s="4" customFormat="1" x14ac:dyDescent="0.25">
      <c r="A2093" s="3">
        <v>42678</v>
      </c>
      <c r="B2093" s="3">
        <v>42698</v>
      </c>
      <c r="C2093" s="4" t="s">
        <v>15</v>
      </c>
      <c r="D2093" s="4">
        <v>8600</v>
      </c>
      <c r="E2093" s="4">
        <v>178</v>
      </c>
      <c r="F2093" s="4">
        <v>227.7</v>
      </c>
      <c r="G2093" s="4">
        <v>160.30000000000001</v>
      </c>
      <c r="H2093" s="4">
        <v>203.65</v>
      </c>
      <c r="I2093" s="4" t="s">
        <v>16</v>
      </c>
      <c r="J2093" s="4">
        <v>88.45</v>
      </c>
      <c r="K2093" s="4">
        <v>89.9</v>
      </c>
      <c r="L2093" s="4">
        <v>56</v>
      </c>
      <c r="M2093" s="4">
        <v>64.05</v>
      </c>
      <c r="N2093" s="4">
        <v>8433.75</v>
      </c>
      <c r="O2093" s="4">
        <v>248.6</v>
      </c>
      <c r="P2093">
        <f>VLOOKUP($A2093,Sheet2!$A:$E,2,0)</f>
        <v>8503.6</v>
      </c>
      <c r="Q2093">
        <f>VLOOKUP($A2093,Sheet2!$A:$E,3,0)</f>
        <v>8504</v>
      </c>
      <c r="R2093">
        <f>VLOOKUP($A2093,Sheet2!$A:$E,4,0)</f>
        <v>8400.25</v>
      </c>
      <c r="S2093">
        <f>VLOOKUP($A2093,Sheet2!$A:$E,5,0)</f>
        <v>8433.75</v>
      </c>
      <c r="T2093">
        <f t="shared" si="613"/>
        <v>185.89999999999964</v>
      </c>
      <c r="U2093">
        <f t="shared" si="614"/>
        <v>227.7</v>
      </c>
      <c r="V2093">
        <f t="shared" si="615"/>
        <v>56</v>
      </c>
      <c r="W2093">
        <f t="shared" si="616"/>
        <v>64.299999999999272</v>
      </c>
      <c r="X2093" s="5">
        <f t="shared" si="617"/>
        <v>266.45</v>
      </c>
      <c r="Y2093">
        <f t="shared" si="618"/>
        <v>283.7</v>
      </c>
      <c r="Z2093">
        <f t="shared" si="619"/>
        <v>224.59999999999928</v>
      </c>
      <c r="AA2093">
        <f t="shared" si="620"/>
        <v>267.7</v>
      </c>
      <c r="AB2093">
        <f>IF(Z2093/X2093&lt;'model parameter'!$B$2,'model parameter'!$B$2,IF(Y2093/X2093&gt;'model parameter'!$B$1,'model parameter'!$B$1,AA2093/X2093))</f>
        <v>1.0046913116907488</v>
      </c>
      <c r="AC2093">
        <f t="shared" si="630"/>
        <v>919333.67996816314</v>
      </c>
      <c r="AD2093">
        <f t="shared" si="628"/>
        <v>32.125900871462207</v>
      </c>
      <c r="AF2093">
        <f t="shared" si="627"/>
        <v>0.84293488459372978</v>
      </c>
      <c r="AG2093">
        <f t="shared" si="621"/>
        <v>1.0647401013323325</v>
      </c>
      <c r="AH2093" s="14">
        <f t="shared" si="622"/>
        <v>20044.320332139076</v>
      </c>
      <c r="AI2093">
        <f t="shared" si="623"/>
        <v>20015.684808297399</v>
      </c>
      <c r="AJ2093" s="14">
        <f t="shared" si="624"/>
        <v>-28.635523841676331</v>
      </c>
      <c r="AK2093" s="14">
        <f t="shared" si="629"/>
        <v>316102.98775949667</v>
      </c>
      <c r="AL2093">
        <f t="shared" si="625"/>
        <v>0.99857138963221603</v>
      </c>
      <c r="AM2093">
        <f t="shared" si="631"/>
        <v>0.13983438246696525</v>
      </c>
      <c r="AN2093" s="15">
        <f t="shared" si="626"/>
        <v>0</v>
      </c>
    </row>
    <row r="2094" spans="1:40" s="4" customFormat="1" x14ac:dyDescent="0.25">
      <c r="A2094" s="3">
        <v>42681</v>
      </c>
      <c r="B2094" s="3">
        <v>42698</v>
      </c>
      <c r="C2094" s="4" t="s">
        <v>15</v>
      </c>
      <c r="D2094" s="4">
        <v>8600</v>
      </c>
      <c r="E2094" s="4">
        <v>164.85</v>
      </c>
      <c r="F2094" s="4">
        <v>172.65</v>
      </c>
      <c r="G2094" s="4">
        <v>138</v>
      </c>
      <c r="H2094" s="4">
        <v>160.69999999999999</v>
      </c>
      <c r="I2094" s="4" t="s">
        <v>16</v>
      </c>
      <c r="J2094" s="4">
        <v>99</v>
      </c>
      <c r="K2094" s="4">
        <v>99</v>
      </c>
      <c r="L2094" s="4">
        <v>76.650000000000006</v>
      </c>
      <c r="M2094" s="4">
        <v>82</v>
      </c>
      <c r="N2094" s="4">
        <v>8497.0499999999993</v>
      </c>
      <c r="O2094" s="4">
        <v>248.6</v>
      </c>
      <c r="P2094">
        <f>VLOOKUP($A2094,Sheet2!$A:$E,2,0)</f>
        <v>8535.75</v>
      </c>
      <c r="Q2094">
        <f>VLOOKUP($A2094,Sheet2!$A:$E,3,0)</f>
        <v>8535.85</v>
      </c>
      <c r="R2094">
        <f>VLOOKUP($A2094,Sheet2!$A:$E,4,0)</f>
        <v>8481.4500000000007</v>
      </c>
      <c r="S2094">
        <f>VLOOKUP($A2094,Sheet2!$A:$E,5,0)</f>
        <v>8497.0499999999993</v>
      </c>
      <c r="T2094">
        <f t="shared" si="613"/>
        <v>163.14999999999964</v>
      </c>
      <c r="U2094">
        <f t="shared" si="614"/>
        <v>172.65</v>
      </c>
      <c r="V2094">
        <f t="shared" si="615"/>
        <v>76.650000000000006</v>
      </c>
      <c r="W2094">
        <f t="shared" si="616"/>
        <v>73.850000000000364</v>
      </c>
      <c r="X2094" s="5">
        <f t="shared" si="617"/>
        <v>263.85000000000002</v>
      </c>
      <c r="Y2094">
        <f t="shared" si="618"/>
        <v>263.85000000000002</v>
      </c>
      <c r="Z2094">
        <f t="shared" si="619"/>
        <v>211.85000000000036</v>
      </c>
      <c r="AA2094">
        <f t="shared" si="620"/>
        <v>242.7</v>
      </c>
      <c r="AB2094">
        <f>IF(Z2094/X2094&lt;'model parameter'!$B$2,'model parameter'!$B$2,IF(Y2094/X2094&gt;'model parameter'!$B$1,'model parameter'!$B$1,AA2094/X2094))</f>
        <v>0.91984081864695832</v>
      </c>
      <c r="AC2094">
        <f t="shared" si="630"/>
        <v>845640.64479163592</v>
      </c>
      <c r="AD2094">
        <f t="shared" si="628"/>
        <v>32.045741690109168</v>
      </c>
      <c r="AF2094">
        <f t="shared" si="627"/>
        <v>0.8029183248057622</v>
      </c>
      <c r="AG2094">
        <f t="shared" si="621"/>
        <v>1</v>
      </c>
      <c r="AH2094" s="14">
        <f t="shared" si="622"/>
        <v>19849.189874607975</v>
      </c>
      <c r="AI2094">
        <f t="shared" si="623"/>
        <v>18142.049781747399</v>
      </c>
      <c r="AJ2094" s="14">
        <f t="shared" si="624"/>
        <v>-1707.1400928605763</v>
      </c>
      <c r="AK2094" s="14">
        <f t="shared" si="629"/>
        <v>314395.84766663611</v>
      </c>
      <c r="AL2094">
        <f t="shared" si="625"/>
        <v>0.91399447011968837</v>
      </c>
      <c r="AM2094">
        <f t="shared" si="631"/>
        <v>0.12780785230740774</v>
      </c>
      <c r="AN2094" s="15">
        <f t="shared" si="626"/>
        <v>0</v>
      </c>
    </row>
    <row r="2095" spans="1:40" s="4" customFormat="1" x14ac:dyDescent="0.25">
      <c r="A2095" s="3">
        <v>42682</v>
      </c>
      <c r="B2095" s="3">
        <v>42698</v>
      </c>
      <c r="C2095" s="4" t="s">
        <v>15</v>
      </c>
      <c r="D2095" s="4">
        <v>8600</v>
      </c>
      <c r="E2095" s="4">
        <v>149.85</v>
      </c>
      <c r="F2095" s="4">
        <v>171.3</v>
      </c>
      <c r="G2095" s="4">
        <v>120</v>
      </c>
      <c r="H2095" s="4">
        <v>134.75</v>
      </c>
      <c r="I2095" s="4" t="s">
        <v>16</v>
      </c>
      <c r="J2095" s="4">
        <v>88</v>
      </c>
      <c r="K2095" s="4">
        <v>107.45</v>
      </c>
      <c r="L2095" s="4">
        <v>79.400000000000006</v>
      </c>
      <c r="M2095" s="4">
        <v>100.95</v>
      </c>
      <c r="N2095" s="4">
        <v>8543.5499999999993</v>
      </c>
      <c r="O2095" s="4">
        <v>248.6</v>
      </c>
      <c r="P2095">
        <f>VLOOKUP($A2095,Sheet2!$A:$E,2,0)</f>
        <v>8540</v>
      </c>
      <c r="Q2095">
        <f>VLOOKUP($A2095,Sheet2!$A:$E,3,0)</f>
        <v>8559.4</v>
      </c>
      <c r="R2095">
        <f>VLOOKUP($A2095,Sheet2!$A:$E,4,0)</f>
        <v>8480.1</v>
      </c>
      <c r="S2095">
        <f>VLOOKUP($A2095,Sheet2!$A:$E,5,0)</f>
        <v>8543.5499999999993</v>
      </c>
      <c r="T2095">
        <f t="shared" si="613"/>
        <v>148.05000000000109</v>
      </c>
      <c r="U2095">
        <f t="shared" si="614"/>
        <v>171.3</v>
      </c>
      <c r="V2095">
        <f t="shared" si="615"/>
        <v>79.400000000000006</v>
      </c>
      <c r="W2095">
        <f t="shared" si="616"/>
        <v>79.399999999999636</v>
      </c>
      <c r="X2095" s="5">
        <f t="shared" si="617"/>
        <v>237.85</v>
      </c>
      <c r="Y2095">
        <f t="shared" si="618"/>
        <v>255.50000000000108</v>
      </c>
      <c r="Z2095">
        <f t="shared" si="619"/>
        <v>199.39999999999964</v>
      </c>
      <c r="AA2095">
        <f t="shared" si="620"/>
        <v>235.7</v>
      </c>
      <c r="AB2095">
        <f>IF(Z2095/X2095&lt;'model parameter'!$B$2,'model parameter'!$B$2,IF(Y2095/X2095&gt;'model parameter'!$B$1,'model parameter'!$B$1,AA2095/X2095))</f>
        <v>0.99096068951019545</v>
      </c>
      <c r="AC2095">
        <f t="shared" si="630"/>
        <v>837996.63644056581</v>
      </c>
      <c r="AD2095">
        <f t="shared" si="628"/>
        <v>32.036702379619364</v>
      </c>
      <c r="AF2095">
        <f t="shared" si="627"/>
        <v>0.83834349379861106</v>
      </c>
      <c r="AG2095">
        <f t="shared" si="621"/>
        <v>1.0742064326256089</v>
      </c>
      <c r="AH2095" s="14">
        <f t="shared" si="622"/>
        <v>17897.885299296977</v>
      </c>
      <c r="AI2095">
        <f t="shared" si="623"/>
        <v>17617.431974313396</v>
      </c>
      <c r="AJ2095" s="14">
        <f t="shared" si="624"/>
        <v>-280.45332498358039</v>
      </c>
      <c r="AK2095" s="14">
        <f t="shared" si="629"/>
        <v>314115.39434165251</v>
      </c>
      <c r="AL2095">
        <f t="shared" si="625"/>
        <v>0.98433036527535478</v>
      </c>
      <c r="AM2095">
        <f t="shared" si="631"/>
        <v>0.12580514994680925</v>
      </c>
      <c r="AN2095" s="15">
        <f t="shared" si="626"/>
        <v>0</v>
      </c>
    </row>
    <row r="2096" spans="1:40" s="4" customFormat="1" x14ac:dyDescent="0.25">
      <c r="A2096" s="3">
        <v>42683</v>
      </c>
      <c r="B2096" s="3">
        <v>42698</v>
      </c>
      <c r="C2096" s="4" t="s">
        <v>15</v>
      </c>
      <c r="D2096" s="4">
        <v>8600</v>
      </c>
      <c r="E2096" s="4">
        <v>300.39999999999998</v>
      </c>
      <c r="F2096" s="4">
        <v>510.95</v>
      </c>
      <c r="G2096" s="4">
        <v>156.5</v>
      </c>
      <c r="H2096" s="4">
        <v>181.85</v>
      </c>
      <c r="I2096" s="4" t="s">
        <v>16</v>
      </c>
      <c r="J2096" s="4">
        <v>15</v>
      </c>
      <c r="K2096" s="4">
        <v>56.95</v>
      </c>
      <c r="L2096" s="4">
        <v>5</v>
      </c>
      <c r="M2096" s="4">
        <v>47.2</v>
      </c>
      <c r="N2096" s="4">
        <v>8432</v>
      </c>
      <c r="O2096" s="4">
        <v>248.6</v>
      </c>
      <c r="P2096">
        <f>VLOOKUP($A2096,Sheet2!$A:$E,2,0)</f>
        <v>8067.5</v>
      </c>
      <c r="Q2096">
        <f>VLOOKUP($A2096,Sheet2!$A:$E,3,0)</f>
        <v>8476.2000000000007</v>
      </c>
      <c r="R2096">
        <f>VLOOKUP($A2096,Sheet2!$A:$E,4,0)</f>
        <v>8002.25</v>
      </c>
      <c r="S2096">
        <f>VLOOKUP($A2096,Sheet2!$A:$E,5,0)</f>
        <v>8432</v>
      </c>
      <c r="T2096">
        <f t="shared" si="613"/>
        <v>180.75</v>
      </c>
      <c r="U2096">
        <f t="shared" si="614"/>
        <v>510.95</v>
      </c>
      <c r="V2096">
        <f t="shared" si="615"/>
        <v>5</v>
      </c>
      <c r="W2096">
        <f t="shared" si="616"/>
        <v>32.700000000000728</v>
      </c>
      <c r="X2096" s="5">
        <f t="shared" si="617"/>
        <v>315.39999999999998</v>
      </c>
      <c r="Y2096">
        <f t="shared" si="618"/>
        <v>515.95000000000005</v>
      </c>
      <c r="Z2096">
        <f t="shared" si="619"/>
        <v>189.20000000000073</v>
      </c>
      <c r="AA2096">
        <f t="shared" si="620"/>
        <v>229.05</v>
      </c>
      <c r="AB2096">
        <f>IF(Z2096/X2096&lt;'model parameter'!$B$2,'model parameter'!$B$2,IF(Y2096/X2096&gt;'model parameter'!$B$1,'model parameter'!$B$1,AA2096/X2096))</f>
        <v>1.1100000000000001</v>
      </c>
      <c r="AC2096">
        <f t="shared" si="630"/>
        <v>930176.26644902816</v>
      </c>
      <c r="AD2096">
        <f t="shared" si="628"/>
        <v>32.146702379619363</v>
      </c>
      <c r="AF2096">
        <f t="shared" si="627"/>
        <v>0.59987317691820141</v>
      </c>
      <c r="AG2096">
        <f t="shared" si="621"/>
        <v>1.6358592263792013</v>
      </c>
      <c r="AH2096" s="14">
        <f t="shared" si="622"/>
        <v>23718.026446041898</v>
      </c>
      <c r="AI2096">
        <f t="shared" si="623"/>
        <v>26190.736183399826</v>
      </c>
      <c r="AJ2096" s="14">
        <f t="shared" si="624"/>
        <v>2472.7097373579272</v>
      </c>
      <c r="AK2096" s="14">
        <f t="shared" si="629"/>
        <v>316588.10407901043</v>
      </c>
      <c r="AL2096">
        <f t="shared" si="625"/>
        <v>1.104254447265387</v>
      </c>
      <c r="AM2096">
        <f t="shared" si="631"/>
        <v>0.13892089631765298</v>
      </c>
      <c r="AN2096" s="15">
        <f t="shared" si="626"/>
        <v>1</v>
      </c>
    </row>
    <row r="2097" spans="1:40" s="4" customFormat="1" x14ac:dyDescent="0.25">
      <c r="A2097" s="3">
        <v>42684</v>
      </c>
      <c r="B2097" s="3">
        <v>42698</v>
      </c>
      <c r="C2097" s="4" t="s">
        <v>15</v>
      </c>
      <c r="D2097" s="4">
        <v>8600</v>
      </c>
      <c r="E2097" s="4">
        <v>140.05000000000001</v>
      </c>
      <c r="F2097" s="4">
        <v>140.05000000000001</v>
      </c>
      <c r="G2097" s="4">
        <v>84.6</v>
      </c>
      <c r="H2097" s="4">
        <v>115.8</v>
      </c>
      <c r="I2097" s="4" t="s">
        <v>16</v>
      </c>
      <c r="J2097" s="4">
        <v>74.5</v>
      </c>
      <c r="K2097" s="4">
        <v>99</v>
      </c>
      <c r="L2097" s="4">
        <v>62.2</v>
      </c>
      <c r="M2097" s="4">
        <v>71.3</v>
      </c>
      <c r="N2097" s="4">
        <v>8525.75</v>
      </c>
      <c r="O2097" s="4">
        <v>248.6</v>
      </c>
      <c r="P2097">
        <f>VLOOKUP($A2097,Sheet2!$A:$E,2,0)</f>
        <v>8555.6</v>
      </c>
      <c r="Q2097">
        <f>VLOOKUP($A2097,Sheet2!$A:$E,3,0)</f>
        <v>8598.4500000000007</v>
      </c>
      <c r="R2097">
        <f>VLOOKUP($A2097,Sheet2!$A:$E,4,0)</f>
        <v>8510.7000000000007</v>
      </c>
      <c r="S2097">
        <f>VLOOKUP($A2097,Sheet2!$A:$E,5,0)</f>
        <v>8525.75</v>
      </c>
      <c r="T2097">
        <f t="shared" si="613"/>
        <v>100.54999999999927</v>
      </c>
      <c r="U2097">
        <f t="shared" si="614"/>
        <v>140.05000000000001</v>
      </c>
      <c r="V2097">
        <f t="shared" si="615"/>
        <v>62.2</v>
      </c>
      <c r="W2097">
        <f t="shared" si="616"/>
        <v>83.050000000001091</v>
      </c>
      <c r="X2097" s="5">
        <f t="shared" si="617"/>
        <v>214.55</v>
      </c>
      <c r="Y2097">
        <f t="shared" si="618"/>
        <v>214.55</v>
      </c>
      <c r="Z2097">
        <f t="shared" si="619"/>
        <v>167.65000000000109</v>
      </c>
      <c r="AA2097">
        <f t="shared" si="620"/>
        <v>187.1</v>
      </c>
      <c r="AB2097">
        <f>IF(Z2097/X2097&lt;'model parameter'!$B$2,'model parameter'!$B$2,IF(Y2097/X2097&gt;'model parameter'!$B$1,'model parameter'!$B$1,AA2097/X2097))</f>
        <v>0.87205779538569095</v>
      </c>
      <c r="AC2097">
        <f t="shared" si="630"/>
        <v>811167.46423963259</v>
      </c>
      <c r="AD2097">
        <f t="shared" si="628"/>
        <v>32.018760175005056</v>
      </c>
      <c r="AF2097">
        <f t="shared" si="627"/>
        <v>0.78140293637847158</v>
      </c>
      <c r="AG2097">
        <f t="shared" si="621"/>
        <v>1</v>
      </c>
      <c r="AH2097" s="14">
        <f t="shared" si="622"/>
        <v>16149.216199114424</v>
      </c>
      <c r="AI2097">
        <f t="shared" si="623"/>
        <v>13975.0854827002</v>
      </c>
      <c r="AJ2097" s="14">
        <f t="shared" si="624"/>
        <v>-2174.1307164142236</v>
      </c>
      <c r="AK2097" s="14">
        <f t="shared" si="629"/>
        <v>314413.97336259618</v>
      </c>
      <c r="AL2097">
        <f t="shared" si="625"/>
        <v>0.86537236918449045</v>
      </c>
      <c r="AM2097">
        <f t="shared" si="631"/>
        <v>0.12021830517564031</v>
      </c>
      <c r="AN2097" s="15">
        <f t="shared" si="626"/>
        <v>0</v>
      </c>
    </row>
    <row r="2098" spans="1:40" s="4" customFormat="1" x14ac:dyDescent="0.25">
      <c r="A2098" s="3">
        <v>42685</v>
      </c>
      <c r="B2098" s="3">
        <v>42698</v>
      </c>
      <c r="C2098" s="4" t="s">
        <v>15</v>
      </c>
      <c r="D2098" s="4">
        <v>8600</v>
      </c>
      <c r="E2098" s="4">
        <v>199</v>
      </c>
      <c r="F2098" s="4">
        <v>299.39999999999998</v>
      </c>
      <c r="G2098" s="4">
        <v>160.30000000000001</v>
      </c>
      <c r="H2098" s="4">
        <v>288.95</v>
      </c>
      <c r="I2098" s="4" t="s">
        <v>16</v>
      </c>
      <c r="J2098" s="4">
        <v>37.4</v>
      </c>
      <c r="K2098" s="4">
        <v>44.9</v>
      </c>
      <c r="L2098" s="4">
        <v>18.7</v>
      </c>
      <c r="M2098" s="4">
        <v>20.95</v>
      </c>
      <c r="N2098" s="4">
        <v>8296.2999999999993</v>
      </c>
      <c r="O2098" s="4">
        <v>248.6</v>
      </c>
      <c r="P2098">
        <f>VLOOKUP($A2098,Sheet2!$A:$E,2,0)</f>
        <v>8456.65</v>
      </c>
      <c r="Q2098">
        <f>VLOOKUP($A2098,Sheet2!$A:$E,3,0)</f>
        <v>8460.6</v>
      </c>
      <c r="R2098">
        <f>VLOOKUP($A2098,Sheet2!$A:$E,4,0)</f>
        <v>8284.9500000000007</v>
      </c>
      <c r="S2098">
        <f>VLOOKUP($A2098,Sheet2!$A:$E,5,0)</f>
        <v>8296.2999999999993</v>
      </c>
      <c r="T2098">
        <f t="shared" si="613"/>
        <v>184.29999999999927</v>
      </c>
      <c r="U2098">
        <f t="shared" si="614"/>
        <v>299.39999999999998</v>
      </c>
      <c r="V2098">
        <f t="shared" si="615"/>
        <v>18.7</v>
      </c>
      <c r="W2098">
        <f t="shared" si="616"/>
        <v>20.899999999999636</v>
      </c>
      <c r="X2098" s="5">
        <f t="shared" si="617"/>
        <v>236.4</v>
      </c>
      <c r="Y2098">
        <f t="shared" si="618"/>
        <v>318.09999999999997</v>
      </c>
      <c r="Z2098">
        <f t="shared" si="619"/>
        <v>181.19999999999965</v>
      </c>
      <c r="AA2098">
        <f t="shared" si="620"/>
        <v>309.89999999999998</v>
      </c>
      <c r="AB2098">
        <f>IF(Z2098/X2098&lt;'model parameter'!$B$2,'model parameter'!$B$2,IF(Y2098/X2098&gt;'model parameter'!$B$1,'model parameter'!$B$1,AA2098/X2098))</f>
        <v>1.1100000000000001</v>
      </c>
      <c r="AC2098">
        <f t="shared" si="630"/>
        <v>900395.88530599221</v>
      </c>
      <c r="AD2098">
        <f t="shared" si="628"/>
        <v>32.128760175005056</v>
      </c>
      <c r="AF2098">
        <f t="shared" si="627"/>
        <v>0.76649746192893253</v>
      </c>
      <c r="AG2098">
        <f t="shared" si="621"/>
        <v>1.3456006768189508</v>
      </c>
      <c r="AH2098" s="14">
        <f t="shared" si="622"/>
        <v>17789.062544135399</v>
      </c>
      <c r="AI2098">
        <f t="shared" si="623"/>
        <v>19618.773964273052</v>
      </c>
      <c r="AJ2098" s="14">
        <f t="shared" si="624"/>
        <v>1829.7114201376535</v>
      </c>
      <c r="AK2098" s="14">
        <f t="shared" si="629"/>
        <v>316243.68478273385</v>
      </c>
      <c r="AL2098">
        <f t="shared" si="625"/>
        <v>1.1028559776884288</v>
      </c>
      <c r="AM2098">
        <f t="shared" si="631"/>
        <v>0.13258347649052668</v>
      </c>
      <c r="AN2098" s="15">
        <f t="shared" si="626"/>
        <v>1</v>
      </c>
    </row>
    <row r="2099" spans="1:40" s="4" customFormat="1" x14ac:dyDescent="0.25">
      <c r="A2099" s="3">
        <v>42689</v>
      </c>
      <c r="B2099" s="3">
        <v>42698</v>
      </c>
      <c r="C2099" s="4" t="s">
        <v>15</v>
      </c>
      <c r="D2099" s="4">
        <v>8600</v>
      </c>
      <c r="E2099" s="4">
        <v>316.75</v>
      </c>
      <c r="F2099" s="4">
        <v>478.6</v>
      </c>
      <c r="G2099" s="4">
        <v>316.75</v>
      </c>
      <c r="H2099" s="4">
        <v>461.7</v>
      </c>
      <c r="I2099" s="4" t="s">
        <v>16</v>
      </c>
      <c r="J2099" s="4">
        <v>15</v>
      </c>
      <c r="K2099" s="4">
        <v>16.95</v>
      </c>
      <c r="L2099" s="4">
        <v>7.5</v>
      </c>
      <c r="M2099" s="4">
        <v>8.4499999999999993</v>
      </c>
      <c r="N2099" s="4">
        <v>8108.45</v>
      </c>
      <c r="O2099" s="4">
        <v>248.6</v>
      </c>
      <c r="P2099">
        <f>VLOOKUP($A2099,Sheet2!$A:$E,2,0)</f>
        <v>8284.85</v>
      </c>
      <c r="Q2099">
        <f>VLOOKUP($A2099,Sheet2!$A:$E,3,0)</f>
        <v>8288.5499999999993</v>
      </c>
      <c r="R2099">
        <f>VLOOKUP($A2099,Sheet2!$A:$E,4,0)</f>
        <v>8093.2</v>
      </c>
      <c r="S2099">
        <f>VLOOKUP($A2099,Sheet2!$A:$E,5,0)</f>
        <v>8108.45</v>
      </c>
      <c r="T2099">
        <f t="shared" si="613"/>
        <v>328.40000000000146</v>
      </c>
      <c r="U2099">
        <f t="shared" si="614"/>
        <v>478.6</v>
      </c>
      <c r="V2099">
        <f t="shared" si="615"/>
        <v>7.5</v>
      </c>
      <c r="W2099">
        <f t="shared" si="616"/>
        <v>5.2999999999992724</v>
      </c>
      <c r="X2099" s="5">
        <f t="shared" si="617"/>
        <v>331.75</v>
      </c>
      <c r="Y2099">
        <f t="shared" si="618"/>
        <v>486.1</v>
      </c>
      <c r="Z2099">
        <f t="shared" si="619"/>
        <v>322.04999999999927</v>
      </c>
      <c r="AA2099">
        <f t="shared" si="620"/>
        <v>470.15</v>
      </c>
      <c r="AB2099">
        <f>IF(Z2099/X2099&lt;'model parameter'!$B$2,'model parameter'!$B$2,IF(Y2099/X2099&gt;'model parameter'!$B$1,'model parameter'!$B$1,AA2099/X2099))</f>
        <v>1.1100000000000001</v>
      </c>
      <c r="AC2099">
        <f t="shared" si="630"/>
        <v>999439.4326896515</v>
      </c>
      <c r="AD2099">
        <f t="shared" si="628"/>
        <v>32.238760175005055</v>
      </c>
      <c r="AF2099">
        <f t="shared" si="627"/>
        <v>0.97076111529766174</v>
      </c>
      <c r="AG2099">
        <f t="shared" si="621"/>
        <v>1.46525998492841</v>
      </c>
      <c r="AH2099" s="14">
        <f t="shared" si="622"/>
        <v>24945.096823208623</v>
      </c>
      <c r="AI2099">
        <f t="shared" si="623"/>
        <v>27550.882794573532</v>
      </c>
      <c r="AJ2099" s="14">
        <f t="shared" si="624"/>
        <v>2605.7859713649086</v>
      </c>
      <c r="AK2099" s="14">
        <f t="shared" si="629"/>
        <v>318849.47075409873</v>
      </c>
      <c r="AL2099">
        <f t="shared" si="625"/>
        <v>1.1044608481511491</v>
      </c>
      <c r="AM2099">
        <f t="shared" si="631"/>
        <v>0.14643325889555503</v>
      </c>
      <c r="AN2099" s="15">
        <f t="shared" si="626"/>
        <v>0</v>
      </c>
    </row>
    <row r="2100" spans="1:40" s="4" customFormat="1" x14ac:dyDescent="0.25">
      <c r="A2100" s="3">
        <v>42690</v>
      </c>
      <c r="B2100" s="3">
        <v>42698</v>
      </c>
      <c r="C2100" s="4" t="s">
        <v>15</v>
      </c>
      <c r="D2100" s="4">
        <v>8600</v>
      </c>
      <c r="E2100" s="4">
        <v>391.65</v>
      </c>
      <c r="F2100" s="4">
        <v>500</v>
      </c>
      <c r="G2100" s="4">
        <v>379</v>
      </c>
      <c r="H2100" s="4">
        <v>477.7</v>
      </c>
      <c r="I2100" s="4" t="s">
        <v>16</v>
      </c>
      <c r="J2100" s="4">
        <v>12.45</v>
      </c>
      <c r="K2100" s="4">
        <v>12.95</v>
      </c>
      <c r="L2100" s="4">
        <v>3.9</v>
      </c>
      <c r="M2100" s="4">
        <v>4.25</v>
      </c>
      <c r="N2100" s="4">
        <v>8111.6</v>
      </c>
      <c r="O2100" s="4">
        <v>248.6</v>
      </c>
      <c r="P2100">
        <f>VLOOKUP($A2100,Sheet2!$A:$E,2,0)</f>
        <v>8205.65</v>
      </c>
      <c r="Q2100">
        <f>VLOOKUP($A2100,Sheet2!$A:$E,3,0)</f>
        <v>8210.0499999999993</v>
      </c>
      <c r="R2100">
        <f>VLOOKUP($A2100,Sheet2!$A:$E,4,0)</f>
        <v>8089.4</v>
      </c>
      <c r="S2100">
        <f>VLOOKUP($A2100,Sheet2!$A:$E,5,0)</f>
        <v>8111.6</v>
      </c>
      <c r="T2100">
        <f t="shared" si="613"/>
        <v>402.90000000000146</v>
      </c>
      <c r="U2100">
        <f t="shared" si="614"/>
        <v>500</v>
      </c>
      <c r="V2100">
        <f t="shared" si="615"/>
        <v>3.9</v>
      </c>
      <c r="W2100">
        <f t="shared" si="616"/>
        <v>-10.950000000000728</v>
      </c>
      <c r="X2100" s="5">
        <f t="shared" si="617"/>
        <v>404.09999999999997</v>
      </c>
      <c r="Y2100">
        <f t="shared" si="618"/>
        <v>503.9</v>
      </c>
      <c r="Z2100">
        <f t="shared" si="619"/>
        <v>368.04999999999927</v>
      </c>
      <c r="AA2100">
        <f t="shared" si="620"/>
        <v>481.95</v>
      </c>
      <c r="AB2100">
        <f>IF(Z2100/X2100&lt;'model parameter'!$B$2,'model parameter'!$B$2,IF(Y2100/X2100&gt;'model parameter'!$B$1,'model parameter'!$B$1,AA2100/X2100))</f>
        <v>1.1100000000000001</v>
      </c>
      <c r="AC2100">
        <f t="shared" si="630"/>
        <v>1109377.7702855133</v>
      </c>
      <c r="AD2100">
        <f t="shared" si="628"/>
        <v>32.348760175005054</v>
      </c>
      <c r="AF2100">
        <f t="shared" si="627"/>
        <v>0.91078940856223534</v>
      </c>
      <c r="AG2100">
        <f t="shared" si="621"/>
        <v>1.2469685721356101</v>
      </c>
      <c r="AH2100" s="14">
        <f t="shared" si="622"/>
        <v>30374.977054891344</v>
      </c>
      <c r="AI2100">
        <f t="shared" si="623"/>
        <v>33569.635535761161</v>
      </c>
      <c r="AJ2100" s="14">
        <f t="shared" si="624"/>
        <v>3194.6584808698171</v>
      </c>
      <c r="AK2100" s="14">
        <f t="shared" si="629"/>
        <v>322044.12923496857</v>
      </c>
      <c r="AL2100">
        <f t="shared" si="625"/>
        <v>1.1051740212049106</v>
      </c>
      <c r="AM2100">
        <f t="shared" si="631"/>
        <v>0.16183423357174029</v>
      </c>
      <c r="AN2100" s="15">
        <f t="shared" si="626"/>
        <v>0</v>
      </c>
    </row>
    <row r="2101" spans="1:40" s="4" customFormat="1" x14ac:dyDescent="0.25">
      <c r="A2101" s="3">
        <v>42691</v>
      </c>
      <c r="B2101" s="3">
        <v>42698</v>
      </c>
      <c r="C2101" s="4" t="s">
        <v>15</v>
      </c>
      <c r="D2101" s="4">
        <v>8600</v>
      </c>
      <c r="E2101" s="4">
        <v>485.2</v>
      </c>
      <c r="F2101" s="4">
        <v>528.25</v>
      </c>
      <c r="G2101" s="4">
        <v>430.2</v>
      </c>
      <c r="H2101" s="4">
        <v>507.6</v>
      </c>
      <c r="I2101" s="4" t="s">
        <v>16</v>
      </c>
      <c r="J2101" s="4">
        <v>3.55</v>
      </c>
      <c r="K2101" s="4">
        <v>4</v>
      </c>
      <c r="L2101" s="4">
        <v>1.6</v>
      </c>
      <c r="M2101" s="4">
        <v>1.85</v>
      </c>
      <c r="N2101" s="4">
        <v>8079.95</v>
      </c>
      <c r="O2101" s="4">
        <v>248.6</v>
      </c>
      <c r="P2101">
        <f>VLOOKUP($A2101,Sheet2!$A:$E,2,0)</f>
        <v>8105.1</v>
      </c>
      <c r="Q2101">
        <f>VLOOKUP($A2101,Sheet2!$A:$E,3,0)</f>
        <v>8151.25</v>
      </c>
      <c r="R2101">
        <f>VLOOKUP($A2101,Sheet2!$A:$E,4,0)</f>
        <v>8060.3</v>
      </c>
      <c r="S2101">
        <f>VLOOKUP($A2101,Sheet2!$A:$E,5,0)</f>
        <v>8079.95</v>
      </c>
      <c r="T2101">
        <f t="shared" si="613"/>
        <v>452.75</v>
      </c>
      <c r="U2101">
        <f t="shared" si="614"/>
        <v>528.25</v>
      </c>
      <c r="V2101">
        <f t="shared" si="615"/>
        <v>1.6</v>
      </c>
      <c r="W2101">
        <f t="shared" si="616"/>
        <v>-18.549999999999272</v>
      </c>
      <c r="X2101" s="5">
        <f t="shared" si="617"/>
        <v>488.75</v>
      </c>
      <c r="Y2101">
        <f t="shared" si="618"/>
        <v>529.85</v>
      </c>
      <c r="Z2101">
        <f t="shared" si="619"/>
        <v>411.65000000000072</v>
      </c>
      <c r="AA2101">
        <f t="shared" si="620"/>
        <v>509.45000000000005</v>
      </c>
      <c r="AB2101">
        <f>IF(Z2101/X2101&lt;'model parameter'!$B$2,'model parameter'!$B$2,IF(Y2101/X2101&gt;'model parameter'!$B$1,'model parameter'!$B$1,AA2101/X2101))</f>
        <v>1.0423529411764707</v>
      </c>
      <c r="AC2101">
        <f t="shared" si="630"/>
        <v>1156363.1817328997</v>
      </c>
      <c r="AD2101">
        <f t="shared" si="628"/>
        <v>32.391113116181522</v>
      </c>
      <c r="AF2101">
        <f t="shared" si="627"/>
        <v>0.84225063938619071</v>
      </c>
      <c r="AG2101">
        <f t="shared" si="621"/>
        <v>1.0840920716112532</v>
      </c>
      <c r="AH2101" s="14">
        <f t="shared" si="622"/>
        <v>36727.974451048118</v>
      </c>
      <c r="AI2101">
        <f t="shared" si="623"/>
        <v>38133.7355150359</v>
      </c>
      <c r="AJ2101" s="14">
        <f t="shared" si="624"/>
        <v>1405.7610639877821</v>
      </c>
      <c r="AK2101" s="14">
        <f t="shared" si="629"/>
        <v>323449.89029895636</v>
      </c>
      <c r="AL2101">
        <f t="shared" si="625"/>
        <v>1.0382749412402639</v>
      </c>
      <c r="AM2101">
        <f t="shared" si="631"/>
        <v>0.16802842935236179</v>
      </c>
      <c r="AN2101" s="15">
        <f t="shared" si="626"/>
        <v>0</v>
      </c>
    </row>
    <row r="2102" spans="1:40" s="4" customFormat="1" x14ac:dyDescent="0.25">
      <c r="A2102" s="3">
        <v>42692</v>
      </c>
      <c r="B2102" s="3">
        <v>42698</v>
      </c>
      <c r="C2102" s="4" t="s">
        <v>15</v>
      </c>
      <c r="D2102" s="4">
        <v>8600</v>
      </c>
      <c r="E2102" s="4">
        <v>511.1</v>
      </c>
      <c r="F2102" s="4">
        <v>538</v>
      </c>
      <c r="G2102" s="4">
        <v>458.2</v>
      </c>
      <c r="H2102" s="4">
        <v>521.5</v>
      </c>
      <c r="I2102" s="4" t="s">
        <v>16</v>
      </c>
      <c r="J2102" s="4">
        <v>1.7</v>
      </c>
      <c r="K2102" s="4">
        <v>1.75</v>
      </c>
      <c r="L2102" s="4">
        <v>1.2</v>
      </c>
      <c r="M2102" s="4">
        <v>1.4</v>
      </c>
      <c r="N2102" s="4">
        <v>8074.1</v>
      </c>
      <c r="O2102" s="4">
        <v>248.6</v>
      </c>
      <c r="P2102">
        <f>VLOOKUP($A2102,Sheet2!$A:$E,2,0)</f>
        <v>8097.55</v>
      </c>
      <c r="Q2102">
        <f>VLOOKUP($A2102,Sheet2!$A:$E,3,0)</f>
        <v>8128.95</v>
      </c>
      <c r="R2102">
        <f>VLOOKUP($A2102,Sheet2!$A:$E,4,0)</f>
        <v>8048.3</v>
      </c>
      <c r="S2102">
        <f>VLOOKUP($A2102,Sheet2!$A:$E,5,0)</f>
        <v>8074.1</v>
      </c>
      <c r="T2102">
        <f t="shared" si="613"/>
        <v>472.80000000000018</v>
      </c>
      <c r="U2102">
        <f t="shared" si="614"/>
        <v>538</v>
      </c>
      <c r="V2102">
        <f t="shared" si="615"/>
        <v>1.2</v>
      </c>
      <c r="W2102">
        <f t="shared" si="616"/>
        <v>-12.850000000000364</v>
      </c>
      <c r="X2102" s="5">
        <f t="shared" si="617"/>
        <v>512.80000000000007</v>
      </c>
      <c r="Y2102">
        <f t="shared" si="618"/>
        <v>539.20000000000005</v>
      </c>
      <c r="Z2102">
        <f t="shared" si="619"/>
        <v>445.34999999999962</v>
      </c>
      <c r="AA2102">
        <f t="shared" si="620"/>
        <v>522.9</v>
      </c>
      <c r="AB2102">
        <f>IF(Z2102/X2102&lt;'model parameter'!$B$2,'model parameter'!$B$2,IF(Y2102/X2102&gt;'model parameter'!$B$1,'model parameter'!$B$1,AA2102/X2102))</f>
        <v>1.0196957878315132</v>
      </c>
      <c r="AC2102">
        <f t="shared" si="630"/>
        <v>1179138.6656164844</v>
      </c>
      <c r="AD2102">
        <f t="shared" si="628"/>
        <v>32.410808904013038</v>
      </c>
      <c r="AF2102">
        <f t="shared" si="627"/>
        <v>0.86846723868954678</v>
      </c>
      <c r="AG2102">
        <f t="shared" si="621"/>
        <v>1.0514820592823713</v>
      </c>
      <c r="AH2102" s="14">
        <f t="shared" si="622"/>
        <v>38532.9311832108</v>
      </c>
      <c r="AI2102">
        <f t="shared" si="623"/>
        <v>39141.7511593198</v>
      </c>
      <c r="AJ2102" s="14">
        <f t="shared" si="624"/>
        <v>608.81997610899998</v>
      </c>
      <c r="AK2102" s="14">
        <f t="shared" si="629"/>
        <v>324058.71027506539</v>
      </c>
      <c r="AL2102">
        <f t="shared" si="625"/>
        <v>1.0157999912649851</v>
      </c>
      <c r="AM2102">
        <f t="shared" si="631"/>
        <v>0.17068327706839828</v>
      </c>
      <c r="AN2102" s="15">
        <f t="shared" si="626"/>
        <v>0</v>
      </c>
    </row>
    <row r="2103" spans="1:40" s="4" customFormat="1" x14ac:dyDescent="0.25">
      <c r="A2103" s="3">
        <v>42695</v>
      </c>
      <c r="B2103" s="3">
        <v>42698</v>
      </c>
      <c r="C2103" s="4" t="s">
        <v>15</v>
      </c>
      <c r="D2103" s="4">
        <v>8600</v>
      </c>
      <c r="E2103" s="4">
        <v>500.05</v>
      </c>
      <c r="F2103" s="4">
        <v>670.15</v>
      </c>
      <c r="G2103" s="4">
        <v>500.05</v>
      </c>
      <c r="H2103" s="4">
        <v>661.75</v>
      </c>
      <c r="I2103" s="4" t="s">
        <v>16</v>
      </c>
      <c r="J2103" s="4">
        <v>1.4</v>
      </c>
      <c r="K2103" s="4">
        <v>1.4</v>
      </c>
      <c r="L2103" s="4">
        <v>0.8</v>
      </c>
      <c r="M2103" s="4">
        <v>1.25</v>
      </c>
      <c r="N2103" s="4">
        <v>7929.1</v>
      </c>
      <c r="O2103" s="4">
        <v>248.6</v>
      </c>
      <c r="P2103">
        <f>VLOOKUP($A2103,Sheet2!$A:$E,2,0)</f>
        <v>8102.1</v>
      </c>
      <c r="Q2103">
        <f>VLOOKUP($A2103,Sheet2!$A:$E,3,0)</f>
        <v>8102.45</v>
      </c>
      <c r="R2103">
        <f>VLOOKUP($A2103,Sheet2!$A:$E,4,0)</f>
        <v>7916.4</v>
      </c>
      <c r="S2103">
        <f>VLOOKUP($A2103,Sheet2!$A:$E,5,0)</f>
        <v>7929.1</v>
      </c>
      <c r="T2103">
        <f t="shared" si="613"/>
        <v>500.05</v>
      </c>
      <c r="U2103">
        <f t="shared" si="614"/>
        <v>670.15</v>
      </c>
      <c r="V2103">
        <f t="shared" si="615"/>
        <v>0.8</v>
      </c>
      <c r="W2103">
        <f t="shared" si="616"/>
        <v>1.4</v>
      </c>
      <c r="X2103" s="5">
        <f t="shared" si="617"/>
        <v>501.45</v>
      </c>
      <c r="Y2103">
        <f t="shared" si="618"/>
        <v>670.94999999999993</v>
      </c>
      <c r="Z2103">
        <f t="shared" si="619"/>
        <v>501.45</v>
      </c>
      <c r="AA2103">
        <f t="shared" si="620"/>
        <v>663</v>
      </c>
      <c r="AB2103">
        <f>IF(Z2103/X2103&lt;'model parameter'!$B$2,'model parameter'!$B$2,IF(Y2103/X2103&gt;'model parameter'!$B$1,'model parameter'!$B$1,AA2103/X2103))</f>
        <v>1.1100000000000001</v>
      </c>
      <c r="AC2103">
        <f t="shared" si="630"/>
        <v>1308843.9188342977</v>
      </c>
      <c r="AD2103">
        <f t="shared" si="628"/>
        <v>32.520808904013037</v>
      </c>
      <c r="AF2103">
        <f t="shared" si="627"/>
        <v>1</v>
      </c>
      <c r="AG2103">
        <f t="shared" si="621"/>
        <v>1.3380197427460363</v>
      </c>
      <c r="AH2103" s="14">
        <f t="shared" si="622"/>
        <v>37681.111685911565</v>
      </c>
      <c r="AI2103">
        <f t="shared" si="623"/>
        <v>41668.123156419293</v>
      </c>
      <c r="AJ2103" s="14">
        <f t="shared" si="624"/>
        <v>3987.0114705077285</v>
      </c>
      <c r="AK2103" s="14">
        <f t="shared" si="629"/>
        <v>328045.7217455731</v>
      </c>
      <c r="AL2103">
        <f t="shared" si="625"/>
        <v>1.1058092846023546</v>
      </c>
      <c r="AM2103">
        <f t="shared" si="631"/>
        <v>0.18874315250859097</v>
      </c>
      <c r="AN2103" s="15">
        <f t="shared" si="626"/>
        <v>0</v>
      </c>
    </row>
    <row r="2104" spans="1:40" s="4" customFormat="1" x14ac:dyDescent="0.25">
      <c r="A2104" s="3">
        <v>42696</v>
      </c>
      <c r="B2104" s="3">
        <v>42698</v>
      </c>
      <c r="C2104" s="4" t="s">
        <v>15</v>
      </c>
      <c r="D2104" s="4">
        <v>8600</v>
      </c>
      <c r="E2104" s="4">
        <v>605.04999999999995</v>
      </c>
      <c r="F2104" s="4">
        <v>655</v>
      </c>
      <c r="G2104" s="4">
        <v>577.04999999999995</v>
      </c>
      <c r="H2104" s="4">
        <v>593</v>
      </c>
      <c r="I2104" s="4" t="s">
        <v>16</v>
      </c>
      <c r="J2104" s="4">
        <v>1.05</v>
      </c>
      <c r="K2104" s="4">
        <v>1.2</v>
      </c>
      <c r="L2104" s="4">
        <v>0.65</v>
      </c>
      <c r="M2104" s="4">
        <v>0.75</v>
      </c>
      <c r="N2104" s="4">
        <v>8002.3</v>
      </c>
      <c r="O2104" s="4">
        <v>248.6</v>
      </c>
      <c r="P2104">
        <f>VLOOKUP($A2104,Sheet2!$A:$E,2,0)</f>
        <v>7989.15</v>
      </c>
      <c r="Q2104">
        <f>VLOOKUP($A2104,Sheet2!$A:$E,3,0)</f>
        <v>8019.05</v>
      </c>
      <c r="R2104">
        <f>VLOOKUP($A2104,Sheet2!$A:$E,4,0)</f>
        <v>7938.15</v>
      </c>
      <c r="S2104">
        <f>VLOOKUP($A2104,Sheet2!$A:$E,5,0)</f>
        <v>8002.3</v>
      </c>
      <c r="T2104">
        <f t="shared" si="613"/>
        <v>582.15000000000055</v>
      </c>
      <c r="U2104">
        <f t="shared" si="614"/>
        <v>655</v>
      </c>
      <c r="V2104">
        <f t="shared" si="615"/>
        <v>0.65</v>
      </c>
      <c r="W2104">
        <f t="shared" si="616"/>
        <v>-3.8999999999996362</v>
      </c>
      <c r="X2104" s="5">
        <f t="shared" si="617"/>
        <v>606.09999999999991</v>
      </c>
      <c r="Y2104">
        <f t="shared" si="618"/>
        <v>655.65</v>
      </c>
      <c r="Z2104">
        <f t="shared" si="619"/>
        <v>573.15000000000032</v>
      </c>
      <c r="AA2104">
        <f t="shared" si="620"/>
        <v>593.75</v>
      </c>
      <c r="AB2104">
        <f>IF(Z2104/X2104&lt;'model parameter'!$B$2,'model parameter'!$B$2,IF(Y2104/X2104&gt;'model parameter'!$B$1,'model parameter'!$B$1,AA2104/X2104))</f>
        <v>0.97962382445141083</v>
      </c>
      <c r="AC2104">
        <f t="shared" si="630"/>
        <v>1282174.6853784267</v>
      </c>
      <c r="AD2104">
        <f t="shared" si="628"/>
        <v>32.500432728464446</v>
      </c>
      <c r="AF2104">
        <f t="shared" si="627"/>
        <v>0.9456360336578129</v>
      </c>
      <c r="AG2104">
        <f t="shared" si="621"/>
        <v>1.0817521861079031</v>
      </c>
      <c r="AH2104" s="14">
        <f t="shared" si="622"/>
        <v>45535.112601538334</v>
      </c>
      <c r="AI2104">
        <f t="shared" si="623"/>
        <v>44451.632824562505</v>
      </c>
      <c r="AJ2104" s="14">
        <f t="shared" si="624"/>
        <v>-1083.4797769758297</v>
      </c>
      <c r="AK2104" s="14">
        <f t="shared" si="629"/>
        <v>326962.24196859729</v>
      </c>
      <c r="AL2104">
        <f t="shared" si="625"/>
        <v>0.97620561990354615</v>
      </c>
      <c r="AM2104">
        <f t="shared" si="631"/>
        <v>0.18425212619719861</v>
      </c>
      <c r="AN2104" s="15">
        <f t="shared" si="626"/>
        <v>0</v>
      </c>
    </row>
    <row r="2105" spans="1:40" s="4" customFormat="1" x14ac:dyDescent="0.25">
      <c r="A2105" s="3">
        <v>42697</v>
      </c>
      <c r="B2105" s="3">
        <v>42698</v>
      </c>
      <c r="C2105" s="4" t="s">
        <v>15</v>
      </c>
      <c r="D2105" s="4">
        <v>8600</v>
      </c>
      <c r="E2105" s="4">
        <v>554.9</v>
      </c>
      <c r="F2105" s="4">
        <v>622.9</v>
      </c>
      <c r="G2105" s="4">
        <v>552</v>
      </c>
      <c r="H2105" s="4">
        <v>571.70000000000005</v>
      </c>
      <c r="I2105" s="4" t="s">
        <v>16</v>
      </c>
      <c r="J2105" s="4">
        <v>0.5</v>
      </c>
      <c r="K2105" s="4">
        <v>0.5</v>
      </c>
      <c r="L2105" s="4">
        <v>0.1</v>
      </c>
      <c r="M2105" s="4">
        <v>0.2</v>
      </c>
      <c r="N2105" s="4">
        <v>8033.3</v>
      </c>
      <c r="O2105" s="4">
        <v>248.6</v>
      </c>
      <c r="P2105">
        <f>VLOOKUP($A2105,Sheet2!$A:$E,2,0)</f>
        <v>8051.2</v>
      </c>
      <c r="Q2105">
        <f>VLOOKUP($A2105,Sheet2!$A:$E,3,0)</f>
        <v>8055.2</v>
      </c>
      <c r="R2105">
        <f>VLOOKUP($A2105,Sheet2!$A:$E,4,0)</f>
        <v>7973.1</v>
      </c>
      <c r="S2105">
        <f>VLOOKUP($A2105,Sheet2!$A:$E,5,0)</f>
        <v>8033.3</v>
      </c>
      <c r="T2105">
        <f t="shared" si="613"/>
        <v>552</v>
      </c>
      <c r="U2105">
        <f t="shared" si="614"/>
        <v>622.9</v>
      </c>
      <c r="V2105">
        <f t="shared" si="615"/>
        <v>0.1</v>
      </c>
      <c r="W2105">
        <f t="shared" si="616"/>
        <v>0.5</v>
      </c>
      <c r="X2105" s="5">
        <f t="shared" si="617"/>
        <v>555.4</v>
      </c>
      <c r="Y2105">
        <f t="shared" si="618"/>
        <v>623</v>
      </c>
      <c r="Z2105">
        <f t="shared" si="619"/>
        <v>552.5</v>
      </c>
      <c r="AA2105">
        <f t="shared" si="620"/>
        <v>571.90000000000009</v>
      </c>
      <c r="AB2105">
        <f>IF(Z2105/X2105&lt;'model parameter'!$B$2,'model parameter'!$B$2,IF(Y2105/X2105&gt;'model parameter'!$B$1,'model parameter'!$B$1,AA2105/X2105))</f>
        <v>1.1100000000000001</v>
      </c>
      <c r="AC2105">
        <f t="shared" si="630"/>
        <v>1423213.9007700537</v>
      </c>
      <c r="AD2105">
        <f t="shared" si="628"/>
        <v>32.610432728464446</v>
      </c>
      <c r="AF2105">
        <f t="shared" si="627"/>
        <v>0.99477853799063742</v>
      </c>
      <c r="AG2105">
        <f t="shared" si="621"/>
        <v>1.1217140799423839</v>
      </c>
      <c r="AH2105" s="14">
        <f t="shared" si="622"/>
        <v>41730.068679681899</v>
      </c>
      <c r="AI2105">
        <f t="shared" si="623"/>
        <v>46156.191026316628</v>
      </c>
      <c r="AJ2105" s="14">
        <f t="shared" si="624"/>
        <v>4426.1223466347292</v>
      </c>
      <c r="AK2105" s="14">
        <f t="shared" si="629"/>
        <v>331388.36431523203</v>
      </c>
      <c r="AL2105">
        <f t="shared" si="625"/>
        <v>1.1060655418664522</v>
      </c>
      <c r="AM2105">
        <f t="shared" si="631"/>
        <v>0.20379492780235042</v>
      </c>
      <c r="AN2105" s="15">
        <f t="shared" si="626"/>
        <v>0</v>
      </c>
    </row>
    <row r="2106" spans="1:40" s="4" customFormat="1" x14ac:dyDescent="0.25">
      <c r="A2106" s="3">
        <v>42698</v>
      </c>
      <c r="B2106" s="3">
        <v>42698</v>
      </c>
      <c r="C2106" s="4" t="s">
        <v>15</v>
      </c>
      <c r="D2106" s="4">
        <v>8600</v>
      </c>
      <c r="E2106" s="4">
        <v>618</v>
      </c>
      <c r="F2106" s="4">
        <v>645</v>
      </c>
      <c r="G2106" s="4">
        <v>580</v>
      </c>
      <c r="H2106" s="4">
        <v>632.29999999999995</v>
      </c>
      <c r="I2106" s="4" t="s">
        <v>16</v>
      </c>
      <c r="J2106" s="4">
        <v>0.05</v>
      </c>
      <c r="K2106" s="4">
        <v>0.1</v>
      </c>
      <c r="L2106" s="4">
        <v>0.05</v>
      </c>
      <c r="M2106" s="4">
        <v>0.05</v>
      </c>
      <c r="N2106" s="4">
        <v>7965.5</v>
      </c>
      <c r="O2106" s="4">
        <v>248.6</v>
      </c>
      <c r="P2106">
        <f>VLOOKUP($A2106,Sheet2!$A:$E,2,0)</f>
        <v>8011.8</v>
      </c>
      <c r="Q2106">
        <f>VLOOKUP($A2106,Sheet2!$A:$E,3,0)</f>
        <v>8024.85</v>
      </c>
      <c r="R2106">
        <f>VLOOKUP($A2106,Sheet2!$A:$E,4,0)</f>
        <v>7952.55</v>
      </c>
      <c r="S2106">
        <f>VLOOKUP($A2106,Sheet2!$A:$E,5,0)</f>
        <v>7965.5</v>
      </c>
      <c r="T2106">
        <f t="shared" si="613"/>
        <v>580</v>
      </c>
      <c r="U2106">
        <f t="shared" si="614"/>
        <v>645</v>
      </c>
      <c r="V2106">
        <f t="shared" si="615"/>
        <v>0.05</v>
      </c>
      <c r="W2106">
        <f t="shared" si="616"/>
        <v>0.1</v>
      </c>
      <c r="X2106" s="5">
        <f t="shared" si="617"/>
        <v>618.04999999999995</v>
      </c>
      <c r="Y2106">
        <f t="shared" si="618"/>
        <v>645.04999999999995</v>
      </c>
      <c r="Z2106">
        <f t="shared" si="619"/>
        <v>580.1</v>
      </c>
      <c r="AA2106">
        <f t="shared" si="620"/>
        <v>632.34999999999991</v>
      </c>
      <c r="AB2106">
        <f>IF(Z2106/X2106&lt;'model parameter'!$B$2,'model parameter'!$B$2,IF(Y2106/X2106&gt;'model parameter'!$B$1,'model parameter'!$B$1,AA2106/X2106))</f>
        <v>1.0231372866272954</v>
      </c>
      <c r="AC2106">
        <f t="shared" si="630"/>
        <v>1456143.2087241216</v>
      </c>
      <c r="AD2106">
        <f t="shared" si="628"/>
        <v>32.633570015091742</v>
      </c>
      <c r="AF2106">
        <f t="shared" si="627"/>
        <v>0.93859720087371579</v>
      </c>
      <c r="AG2106">
        <f t="shared" si="621"/>
        <v>1.0436857859396489</v>
      </c>
      <c r="AH2106" s="14">
        <f t="shared" si="622"/>
        <v>46431.962204421667</v>
      </c>
      <c r="AI2106">
        <f t="shared" si="623"/>
        <v>47344.525305555697</v>
      </c>
      <c r="AJ2106" s="14">
        <f t="shared" si="624"/>
        <v>912.56310113403015</v>
      </c>
      <c r="AK2106" s="14">
        <f t="shared" si="629"/>
        <v>332300.92741636606</v>
      </c>
      <c r="AL2106">
        <f t="shared" si="625"/>
        <v>1.0196537698991994</v>
      </c>
      <c r="AM2106">
        <f t="shared" si="631"/>
        <v>0.20780026642000177</v>
      </c>
      <c r="AN2106" s="15">
        <f t="shared" si="626"/>
        <v>0</v>
      </c>
    </row>
    <row r="2107" spans="1:40" x14ac:dyDescent="0.25">
      <c r="A2107" s="2">
        <v>42699</v>
      </c>
      <c r="B2107" s="2">
        <v>42733</v>
      </c>
      <c r="C2107" t="s">
        <v>15</v>
      </c>
      <c r="D2107">
        <v>8000</v>
      </c>
      <c r="E2107">
        <v>139.80000000000001</v>
      </c>
      <c r="F2107">
        <v>155</v>
      </c>
      <c r="G2107">
        <v>100.45</v>
      </c>
      <c r="H2107">
        <v>104.75</v>
      </c>
      <c r="I2107" t="s">
        <v>16</v>
      </c>
      <c r="J2107">
        <v>171.45</v>
      </c>
      <c r="K2107">
        <v>234</v>
      </c>
      <c r="L2107">
        <v>158.55000000000001</v>
      </c>
      <c r="M2107">
        <v>226.85</v>
      </c>
      <c r="N2107">
        <v>8114.3</v>
      </c>
      <c r="O2107">
        <v>311.25</v>
      </c>
      <c r="P2107">
        <f>VLOOKUP($A2107,Sheet2!$A:$E,2,0)</f>
        <v>8007.95</v>
      </c>
      <c r="Q2107">
        <f>VLOOKUP($A2107,Sheet2!$A:$E,3,0)</f>
        <v>8122.25</v>
      </c>
      <c r="R2107">
        <f>VLOOKUP($A2107,Sheet2!$A:$E,4,0)</f>
        <v>7976.75</v>
      </c>
      <c r="S2107">
        <f>VLOOKUP($A2107,Sheet2!$A:$E,5,0)</f>
        <v>8114.3</v>
      </c>
      <c r="T2107">
        <f t="shared" si="613"/>
        <v>111.75</v>
      </c>
      <c r="U2107">
        <f t="shared" si="614"/>
        <v>155</v>
      </c>
      <c r="V2107">
        <f t="shared" si="615"/>
        <v>158.55000000000001</v>
      </c>
      <c r="W2107">
        <f t="shared" si="616"/>
        <v>222.70000000000073</v>
      </c>
      <c r="X2107" s="5">
        <f t="shared" si="617"/>
        <v>311.25</v>
      </c>
      <c r="Y2107">
        <f t="shared" si="618"/>
        <v>345.75</v>
      </c>
      <c r="Z2107">
        <f t="shared" si="619"/>
        <v>311.25</v>
      </c>
      <c r="AA2107">
        <f t="shared" si="620"/>
        <v>331.6</v>
      </c>
      <c r="AB2107">
        <f>IF(Z2107/X2107&lt;'model parameter'!$B$2,'model parameter'!$B$2,IF(Y2107/X2107&gt;'model parameter'!$B$1,'model parameter'!$B$1,AA2107/X2107))</f>
        <v>1.1100000000000001</v>
      </c>
      <c r="AC2107">
        <f t="shared" si="630"/>
        <v>1616318.9616837751</v>
      </c>
      <c r="AD2107">
        <f t="shared" si="628"/>
        <v>32.743570015091741</v>
      </c>
      <c r="AF2107">
        <f t="shared" si="627"/>
        <v>1</v>
      </c>
      <c r="AG2107">
        <f t="shared" si="621"/>
        <v>1.110843373493976</v>
      </c>
      <c r="AH2107" s="14">
        <f t="shared" si="622"/>
        <v>23406.568215751871</v>
      </c>
      <c r="AI2107">
        <f t="shared" si="623"/>
        <v>25845.500193407726</v>
      </c>
      <c r="AJ2107" s="14">
        <f t="shared" si="624"/>
        <v>2438.931977655855</v>
      </c>
      <c r="AK2107" s="14">
        <f t="shared" si="629"/>
        <v>334739.85939402191</v>
      </c>
      <c r="AL2107">
        <f t="shared" si="625"/>
        <v>1.1041986144732885</v>
      </c>
      <c r="AM2107">
        <f t="shared" si="631"/>
        <v>0.22945276626814617</v>
      </c>
      <c r="AN2107" s="15">
        <f t="shared" si="626"/>
        <v>0</v>
      </c>
    </row>
    <row r="2108" spans="1:40" x14ac:dyDescent="0.25">
      <c r="A2108" s="2">
        <v>42702</v>
      </c>
      <c r="B2108" s="2">
        <v>42733</v>
      </c>
      <c r="C2108" t="s">
        <v>15</v>
      </c>
      <c r="D2108">
        <v>8000</v>
      </c>
      <c r="E2108">
        <v>124.9</v>
      </c>
      <c r="F2108">
        <v>130</v>
      </c>
      <c r="G2108">
        <v>88.3</v>
      </c>
      <c r="H2108">
        <v>95.55</v>
      </c>
      <c r="I2108" t="s">
        <v>16</v>
      </c>
      <c r="J2108">
        <v>223.45</v>
      </c>
      <c r="K2108">
        <v>252.95</v>
      </c>
      <c r="L2108">
        <v>189.05</v>
      </c>
      <c r="M2108">
        <v>241.2</v>
      </c>
      <c r="N2108">
        <v>8126.9</v>
      </c>
      <c r="O2108">
        <v>311.25</v>
      </c>
      <c r="P2108">
        <f>VLOOKUP($A2108,Sheet2!$A:$E,2,0)</f>
        <v>8080.65</v>
      </c>
      <c r="Q2108">
        <f>VLOOKUP($A2108,Sheet2!$A:$E,3,0)</f>
        <v>8146.5</v>
      </c>
      <c r="R2108">
        <f>VLOOKUP($A2108,Sheet2!$A:$E,4,0)</f>
        <v>8066.5</v>
      </c>
      <c r="S2108">
        <f>VLOOKUP($A2108,Sheet2!$A:$E,5,0)</f>
        <v>8126.9</v>
      </c>
      <c r="T2108">
        <f t="shared" si="613"/>
        <v>106.45000000000073</v>
      </c>
      <c r="U2108">
        <f t="shared" si="614"/>
        <v>122.55000000000018</v>
      </c>
      <c r="V2108">
        <f t="shared" si="615"/>
        <v>196.5</v>
      </c>
      <c r="W2108">
        <f t="shared" si="616"/>
        <v>234.79999999999927</v>
      </c>
      <c r="X2108" s="5">
        <f t="shared" si="617"/>
        <v>348.35</v>
      </c>
      <c r="Y2108">
        <f t="shared" si="618"/>
        <v>359.40000000000072</v>
      </c>
      <c r="Z2108">
        <f t="shared" si="619"/>
        <v>311.60000000000019</v>
      </c>
      <c r="AA2108">
        <f t="shared" si="620"/>
        <v>336.75</v>
      </c>
      <c r="AB2108">
        <f>IF(Z2108/X2108&lt;'model parameter'!$B$2,'model parameter'!$B$2,IF(Y2108/X2108&gt;'model parameter'!$B$1,'model parameter'!$B$1,AA2108/X2108))</f>
        <v>0.96670015788718233</v>
      </c>
      <c r="AC2108">
        <f t="shared" si="630"/>
        <v>1562495.7954557519</v>
      </c>
      <c r="AD2108">
        <f t="shared" si="628"/>
        <v>32.710270172978923</v>
      </c>
      <c r="AF2108">
        <f t="shared" si="627"/>
        <v>0.89450265537534135</v>
      </c>
      <c r="AG2108">
        <f t="shared" si="621"/>
        <v>1.0317209702885048</v>
      </c>
      <c r="AH2108" s="14">
        <f t="shared" si="622"/>
        <v>26190.929744368725</v>
      </c>
      <c r="AI2108">
        <f t="shared" si="623"/>
        <v>25190.664751628497</v>
      </c>
      <c r="AJ2108" s="14">
        <f t="shared" si="624"/>
        <v>-1000.2649927402272</v>
      </c>
      <c r="AK2108" s="14">
        <f t="shared" si="629"/>
        <v>333739.59440128168</v>
      </c>
      <c r="AL2108">
        <f t="shared" si="625"/>
        <v>0.96180872529142292</v>
      </c>
      <c r="AM2108">
        <f t="shared" si="631"/>
        <v>0.22068967263895647</v>
      </c>
      <c r="AN2108" s="15">
        <f t="shared" si="626"/>
        <v>0</v>
      </c>
    </row>
    <row r="2109" spans="1:40" x14ac:dyDescent="0.25">
      <c r="A2109" s="2">
        <v>42703</v>
      </c>
      <c r="B2109" s="2">
        <v>42733</v>
      </c>
      <c r="C2109" t="s">
        <v>15</v>
      </c>
      <c r="D2109">
        <v>8000</v>
      </c>
      <c r="E2109">
        <v>94.3</v>
      </c>
      <c r="F2109">
        <v>96.15</v>
      </c>
      <c r="G2109">
        <v>72</v>
      </c>
      <c r="H2109">
        <v>84.9</v>
      </c>
      <c r="I2109" t="s">
        <v>16</v>
      </c>
      <c r="J2109">
        <v>243.45</v>
      </c>
      <c r="K2109">
        <v>287.25</v>
      </c>
      <c r="L2109">
        <v>237.35</v>
      </c>
      <c r="M2109">
        <v>250.6</v>
      </c>
      <c r="N2109">
        <v>8142.15</v>
      </c>
      <c r="O2109">
        <v>311.25</v>
      </c>
      <c r="P2109">
        <f>VLOOKUP($A2109,Sheet2!$A:$E,2,0)</f>
        <v>8131.55</v>
      </c>
      <c r="Q2109">
        <f>VLOOKUP($A2109,Sheet2!$A:$E,3,0)</f>
        <v>8197.35</v>
      </c>
      <c r="R2109">
        <f>VLOOKUP($A2109,Sheet2!$A:$E,4,0)</f>
        <v>8128.7</v>
      </c>
      <c r="S2109">
        <f>VLOOKUP($A2109,Sheet2!$A:$E,5,0)</f>
        <v>8142.15</v>
      </c>
      <c r="T2109">
        <f t="shared" si="613"/>
        <v>89.899999999999636</v>
      </c>
      <c r="U2109">
        <f t="shared" si="614"/>
        <v>96.15</v>
      </c>
      <c r="V2109">
        <f t="shared" si="615"/>
        <v>237.35</v>
      </c>
      <c r="W2109">
        <f t="shared" si="616"/>
        <v>269.35000000000036</v>
      </c>
      <c r="X2109" s="5">
        <f t="shared" si="617"/>
        <v>337.75</v>
      </c>
      <c r="Y2109">
        <f t="shared" si="618"/>
        <v>377.14999999999964</v>
      </c>
      <c r="Z2109">
        <f t="shared" si="619"/>
        <v>333.5</v>
      </c>
      <c r="AA2109">
        <f t="shared" si="620"/>
        <v>335.5</v>
      </c>
      <c r="AB2109">
        <f>IF(Z2109/X2109&lt;'model parameter'!$B$2,'model parameter'!$B$2,IF(Y2109/X2109&gt;'model parameter'!$B$1,'model parameter'!$B$1,AA2109/X2109))</f>
        <v>1.1100000000000001</v>
      </c>
      <c r="AC2109">
        <f t="shared" si="630"/>
        <v>1734370.3329558847</v>
      </c>
      <c r="AD2109">
        <f t="shared" si="628"/>
        <v>32.820270172978923</v>
      </c>
      <c r="AF2109">
        <f t="shared" si="627"/>
        <v>0.98741672834937089</v>
      </c>
      <c r="AG2109">
        <f t="shared" si="621"/>
        <v>1.1166543301258316</v>
      </c>
      <c r="AH2109" s="14">
        <f t="shared" si="622"/>
        <v>25395.397879049626</v>
      </c>
      <c r="AI2109">
        <f t="shared" si="623"/>
        <v>28050.019165646456</v>
      </c>
      <c r="AJ2109" s="14">
        <f t="shared" si="624"/>
        <v>2654.62128659683</v>
      </c>
      <c r="AK2109" s="14">
        <f t="shared" si="629"/>
        <v>336394.21568787849</v>
      </c>
      <c r="AL2109">
        <f t="shared" si="625"/>
        <v>1.1045315887248535</v>
      </c>
      <c r="AM2109">
        <f t="shared" si="631"/>
        <v>0.24375871473507441</v>
      </c>
      <c r="AN2109" s="15">
        <f t="shared" si="626"/>
        <v>0</v>
      </c>
    </row>
    <row r="2110" spans="1:40" x14ac:dyDescent="0.25">
      <c r="A2110" s="2">
        <v>42704</v>
      </c>
      <c r="B2110" s="2">
        <v>42733</v>
      </c>
      <c r="C2110" t="s">
        <v>15</v>
      </c>
      <c r="D2110">
        <v>8000</v>
      </c>
      <c r="E2110">
        <v>75.2</v>
      </c>
      <c r="F2110">
        <v>86.8</v>
      </c>
      <c r="G2110">
        <v>55.6</v>
      </c>
      <c r="H2110">
        <v>57.65</v>
      </c>
      <c r="I2110" t="s">
        <v>16</v>
      </c>
      <c r="J2110">
        <v>256.60000000000002</v>
      </c>
      <c r="K2110">
        <v>318.39999999999998</v>
      </c>
      <c r="L2110">
        <v>248.7</v>
      </c>
      <c r="M2110">
        <v>311.55</v>
      </c>
      <c r="N2110">
        <v>8224.5</v>
      </c>
      <c r="O2110">
        <v>311.25</v>
      </c>
      <c r="P2110">
        <f>VLOOKUP($A2110,Sheet2!$A:$E,2,0)</f>
        <v>8172.15</v>
      </c>
      <c r="Q2110">
        <f>VLOOKUP($A2110,Sheet2!$A:$E,3,0)</f>
        <v>8234.25</v>
      </c>
      <c r="R2110">
        <f>VLOOKUP($A2110,Sheet2!$A:$E,4,0)</f>
        <v>8139.25</v>
      </c>
      <c r="S2110">
        <f>VLOOKUP($A2110,Sheet2!$A:$E,5,0)</f>
        <v>8224.5</v>
      </c>
      <c r="T2110">
        <f t="shared" si="613"/>
        <v>84.149999999999636</v>
      </c>
      <c r="U2110">
        <f t="shared" si="614"/>
        <v>86.8</v>
      </c>
      <c r="V2110">
        <f t="shared" si="615"/>
        <v>248.7</v>
      </c>
      <c r="W2110">
        <f t="shared" si="616"/>
        <v>289.85000000000036</v>
      </c>
      <c r="X2110" s="5">
        <f t="shared" si="617"/>
        <v>331.8</v>
      </c>
      <c r="Y2110">
        <f t="shared" si="618"/>
        <v>402.54999999999961</v>
      </c>
      <c r="Z2110">
        <f t="shared" si="619"/>
        <v>331.8</v>
      </c>
      <c r="AA2110">
        <f t="shared" si="620"/>
        <v>369.2</v>
      </c>
      <c r="AB2110">
        <f>IF(Z2110/X2110&lt;'model parameter'!$B$2,'model parameter'!$B$2,IF(Y2110/X2110&gt;'model parameter'!$B$1,'model parameter'!$B$1,AA2110/X2110))</f>
        <v>1.1100000000000001</v>
      </c>
      <c r="AC2110">
        <f t="shared" si="630"/>
        <v>1925151.0695810323</v>
      </c>
      <c r="AD2110">
        <f t="shared" si="628"/>
        <v>32.930270172978922</v>
      </c>
      <c r="AF2110">
        <f t="shared" si="627"/>
        <v>1</v>
      </c>
      <c r="AG2110">
        <f t="shared" si="621"/>
        <v>1.213230861965038</v>
      </c>
      <c r="AH2110" s="14">
        <f t="shared" si="622"/>
        <v>24948.849332007299</v>
      </c>
      <c r="AI2110">
        <f t="shared" si="623"/>
        <v>27555.042264332482</v>
      </c>
      <c r="AJ2110" s="14">
        <f t="shared" si="624"/>
        <v>2606.1929323251825</v>
      </c>
      <c r="AK2110" s="14">
        <f t="shared" si="629"/>
        <v>339000.40862020367</v>
      </c>
      <c r="AL2110">
        <f t="shared" si="625"/>
        <v>1.1044614482072186</v>
      </c>
      <c r="AM2110">
        <f t="shared" si="631"/>
        <v>0.26922210308943056</v>
      </c>
      <c r="AN2110" s="15">
        <f t="shared" si="626"/>
        <v>0</v>
      </c>
    </row>
    <row r="2111" spans="1:40" x14ac:dyDescent="0.25">
      <c r="A2111" s="2">
        <v>42705</v>
      </c>
      <c r="B2111" s="2">
        <v>42733</v>
      </c>
      <c r="C2111" t="s">
        <v>15</v>
      </c>
      <c r="D2111">
        <v>8000</v>
      </c>
      <c r="E2111">
        <v>55</v>
      </c>
      <c r="F2111">
        <v>73.650000000000006</v>
      </c>
      <c r="G2111">
        <v>46.25</v>
      </c>
      <c r="H2111">
        <v>71</v>
      </c>
      <c r="I2111" t="s">
        <v>16</v>
      </c>
      <c r="J2111">
        <v>291.7</v>
      </c>
      <c r="K2111">
        <v>318.2</v>
      </c>
      <c r="L2111">
        <v>271.55</v>
      </c>
      <c r="M2111">
        <v>276.35000000000002</v>
      </c>
      <c r="N2111">
        <v>8192.9</v>
      </c>
      <c r="O2111">
        <v>311.25</v>
      </c>
      <c r="P2111">
        <f>VLOOKUP($A2111,Sheet2!$A:$E,2,0)</f>
        <v>8244</v>
      </c>
      <c r="Q2111">
        <f>VLOOKUP($A2111,Sheet2!$A:$E,3,0)</f>
        <v>8250.7999999999993</v>
      </c>
      <c r="R2111">
        <f>VLOOKUP($A2111,Sheet2!$A:$E,4,0)</f>
        <v>8185.05</v>
      </c>
      <c r="S2111">
        <f>VLOOKUP($A2111,Sheet2!$A:$E,5,0)</f>
        <v>8192.9</v>
      </c>
      <c r="T2111">
        <f t="shared" si="613"/>
        <v>67.400000000001455</v>
      </c>
      <c r="U2111">
        <f t="shared" si="614"/>
        <v>73.650000000000006</v>
      </c>
      <c r="V2111">
        <f t="shared" si="615"/>
        <v>271.55</v>
      </c>
      <c r="W2111">
        <f t="shared" si="616"/>
        <v>297.04999999999927</v>
      </c>
      <c r="X2111" s="5">
        <f t="shared" si="617"/>
        <v>346.7</v>
      </c>
      <c r="Y2111">
        <f t="shared" si="618"/>
        <v>385.60000000000144</v>
      </c>
      <c r="Z2111">
        <f t="shared" si="619"/>
        <v>343.29999999999927</v>
      </c>
      <c r="AA2111">
        <f t="shared" si="620"/>
        <v>347.35</v>
      </c>
      <c r="AB2111">
        <f>IF(Z2111/X2111&lt;'model parameter'!$B$2,'model parameter'!$B$2,IF(Y2111/X2111&gt;'model parameter'!$B$1,'model parameter'!$B$1,AA2111/X2111))</f>
        <v>1.1100000000000001</v>
      </c>
      <c r="AC2111">
        <f t="shared" si="630"/>
        <v>2136917.6872349461</v>
      </c>
      <c r="AD2111">
        <f t="shared" si="628"/>
        <v>33.040270172978921</v>
      </c>
      <c r="AF2111">
        <f t="shared" si="627"/>
        <v>0.99019325064897401</v>
      </c>
      <c r="AG2111">
        <f t="shared" si="621"/>
        <v>1.1122007499278959</v>
      </c>
      <c r="AH2111" s="14">
        <f t="shared" si="622"/>
        <v>26067.09695401245</v>
      </c>
      <c r="AI2111">
        <f t="shared" si="623"/>
        <v>28794.564252496897</v>
      </c>
      <c r="AJ2111" s="14">
        <f t="shared" si="624"/>
        <v>2727.4672984844474</v>
      </c>
      <c r="AK2111" s="14">
        <f t="shared" si="629"/>
        <v>341727.87591868814</v>
      </c>
      <c r="AL2111">
        <f t="shared" si="625"/>
        <v>1.1046325681488907</v>
      </c>
      <c r="AM2111">
        <f t="shared" si="631"/>
        <v>0.29739150313812307</v>
      </c>
      <c r="AN2111" s="15">
        <f t="shared" si="626"/>
        <v>0</v>
      </c>
    </row>
    <row r="2112" spans="1:40" x14ac:dyDescent="0.25">
      <c r="A2112" s="2">
        <v>42706</v>
      </c>
      <c r="B2112" s="2">
        <v>42733</v>
      </c>
      <c r="C2112" t="s">
        <v>15</v>
      </c>
      <c r="D2112">
        <v>8000</v>
      </c>
      <c r="E2112">
        <v>79</v>
      </c>
      <c r="F2112">
        <v>104.75</v>
      </c>
      <c r="G2112">
        <v>72.2</v>
      </c>
      <c r="H2112">
        <v>99.5</v>
      </c>
      <c r="I2112" t="s">
        <v>16</v>
      </c>
      <c r="J2112">
        <v>231.1</v>
      </c>
      <c r="K2112">
        <v>256.7</v>
      </c>
      <c r="L2112">
        <v>195.1</v>
      </c>
      <c r="M2112">
        <v>204.45</v>
      </c>
      <c r="N2112">
        <v>8086.8</v>
      </c>
      <c r="O2112">
        <v>311.25</v>
      </c>
      <c r="P2112">
        <f>VLOOKUP($A2112,Sheet2!$A:$E,2,0)</f>
        <v>8153.55</v>
      </c>
      <c r="Q2112">
        <f>VLOOKUP($A2112,Sheet2!$A:$E,3,0)</f>
        <v>8159.3</v>
      </c>
      <c r="R2112">
        <f>VLOOKUP($A2112,Sheet2!$A:$E,4,0)</f>
        <v>8070.05</v>
      </c>
      <c r="S2112">
        <f>VLOOKUP($A2112,Sheet2!$A:$E,5,0)</f>
        <v>8086.8</v>
      </c>
      <c r="T2112">
        <f t="shared" si="613"/>
        <v>97.400000000000546</v>
      </c>
      <c r="U2112">
        <f t="shared" si="614"/>
        <v>104.75</v>
      </c>
      <c r="V2112">
        <f t="shared" si="615"/>
        <v>195.1</v>
      </c>
      <c r="W2112">
        <f t="shared" si="616"/>
        <v>231.5</v>
      </c>
      <c r="X2112" s="5">
        <f t="shared" si="617"/>
        <v>310.10000000000002</v>
      </c>
      <c r="Y2112">
        <f t="shared" si="618"/>
        <v>354.10000000000053</v>
      </c>
      <c r="Z2112">
        <f t="shared" si="619"/>
        <v>299.85000000000002</v>
      </c>
      <c r="AA2112">
        <f t="shared" si="620"/>
        <v>303.95</v>
      </c>
      <c r="AB2112">
        <f>IF(Z2112/X2112&lt;'model parameter'!$B$2,'model parameter'!$B$2,IF(Y2112/X2112&gt;'model parameter'!$B$1,'model parameter'!$B$1,AA2112/X2112))</f>
        <v>1.1100000000000001</v>
      </c>
      <c r="AC2112">
        <f t="shared" si="630"/>
        <v>2371978.6328307902</v>
      </c>
      <c r="AD2112">
        <f t="shared" si="628"/>
        <v>33.150270172978921</v>
      </c>
      <c r="AF2112">
        <f t="shared" si="627"/>
        <v>0.9669461464043857</v>
      </c>
      <c r="AG2112">
        <f t="shared" si="621"/>
        <v>1.1418897129958094</v>
      </c>
      <c r="AH2112" s="14">
        <f t="shared" si="622"/>
        <v>23320.260513382349</v>
      </c>
      <c r="AI2112">
        <f t="shared" si="623"/>
        <v>25749.832388952087</v>
      </c>
      <c r="AJ2112" s="14">
        <f t="shared" si="624"/>
        <v>2429.571875569738</v>
      </c>
      <c r="AK2112" s="14">
        <f t="shared" si="629"/>
        <v>344157.4477942579</v>
      </c>
      <c r="AL2112">
        <f t="shared" si="625"/>
        <v>1.1041828788394334</v>
      </c>
      <c r="AM2112">
        <f t="shared" si="631"/>
        <v>0.32837460607743912</v>
      </c>
      <c r="AN2112" s="15">
        <f t="shared" si="626"/>
        <v>0</v>
      </c>
    </row>
    <row r="2113" spans="1:40" x14ac:dyDescent="0.25">
      <c r="A2113" s="2">
        <v>42709</v>
      </c>
      <c r="B2113" s="2">
        <v>42733</v>
      </c>
      <c r="C2113" t="s">
        <v>15</v>
      </c>
      <c r="D2113">
        <v>8000</v>
      </c>
      <c r="E2113">
        <v>112.4</v>
      </c>
      <c r="F2113">
        <v>112.4</v>
      </c>
      <c r="G2113">
        <v>72.2</v>
      </c>
      <c r="H2113">
        <v>76</v>
      </c>
      <c r="I2113" t="s">
        <v>16</v>
      </c>
      <c r="J2113">
        <v>171</v>
      </c>
      <c r="K2113">
        <v>241.5</v>
      </c>
      <c r="L2113">
        <v>171</v>
      </c>
      <c r="M2113">
        <v>236.4</v>
      </c>
      <c r="N2113">
        <v>8128.75</v>
      </c>
      <c r="O2113">
        <v>311.25</v>
      </c>
      <c r="P2113">
        <f>VLOOKUP($A2113,Sheet2!$A:$E,2,0)</f>
        <v>8088.75</v>
      </c>
      <c r="Q2113">
        <f>VLOOKUP($A2113,Sheet2!$A:$E,3,0)</f>
        <v>8141.9</v>
      </c>
      <c r="R2113">
        <f>VLOOKUP($A2113,Sheet2!$A:$E,4,0)</f>
        <v>8056.85</v>
      </c>
      <c r="S2113">
        <f>VLOOKUP($A2113,Sheet2!$A:$E,5,0)</f>
        <v>8128.75</v>
      </c>
      <c r="T2113">
        <f t="shared" si="613"/>
        <v>99.600000000000364</v>
      </c>
      <c r="U2113">
        <f t="shared" si="614"/>
        <v>112.4</v>
      </c>
      <c r="V2113">
        <f t="shared" si="615"/>
        <v>171</v>
      </c>
      <c r="W2113">
        <f t="shared" si="616"/>
        <v>214.10000000000036</v>
      </c>
      <c r="X2113" s="5">
        <f t="shared" si="617"/>
        <v>283.39999999999998</v>
      </c>
      <c r="Y2113">
        <f t="shared" si="618"/>
        <v>341.10000000000036</v>
      </c>
      <c r="Z2113">
        <f t="shared" si="619"/>
        <v>283.39999999999998</v>
      </c>
      <c r="AA2113">
        <f t="shared" si="620"/>
        <v>312.39999999999998</v>
      </c>
      <c r="AB2113">
        <f>IF(Z2113/X2113&lt;'model parameter'!$B$2,'model parameter'!$B$2,IF(Y2113/X2113&gt;'model parameter'!$B$1,'model parameter'!$B$1,AA2113/X2113))</f>
        <v>1.1100000000000001</v>
      </c>
      <c r="AC2113">
        <f t="shared" si="630"/>
        <v>2632896.2824421772</v>
      </c>
      <c r="AD2113">
        <f t="shared" si="628"/>
        <v>33.26027017297892</v>
      </c>
      <c r="AF2113">
        <f t="shared" si="627"/>
        <v>1</v>
      </c>
      <c r="AG2113">
        <f t="shared" si="621"/>
        <v>1.2035991531404389</v>
      </c>
      <c r="AH2113" s="14">
        <f t="shared" si="622"/>
        <v>21316.420814889898</v>
      </c>
      <c r="AI2113">
        <f t="shared" si="623"/>
        <v>23528.675537677587</v>
      </c>
      <c r="AJ2113" s="14">
        <f t="shared" si="624"/>
        <v>2212.2547227876894</v>
      </c>
      <c r="AK2113" s="14">
        <f t="shared" si="629"/>
        <v>346369.7025170456</v>
      </c>
      <c r="AL2113">
        <f t="shared" si="625"/>
        <v>1.103781715607828</v>
      </c>
      <c r="AM2113">
        <f t="shared" si="631"/>
        <v>0.36245388605820045</v>
      </c>
      <c r="AN2113" s="15">
        <f t="shared" si="626"/>
        <v>0</v>
      </c>
    </row>
    <row r="2114" spans="1:40" x14ac:dyDescent="0.25">
      <c r="A2114" s="2">
        <v>42710</v>
      </c>
      <c r="B2114" s="2">
        <v>42733</v>
      </c>
      <c r="C2114" t="s">
        <v>15</v>
      </c>
      <c r="D2114">
        <v>8000</v>
      </c>
      <c r="E2114">
        <v>72.650000000000006</v>
      </c>
      <c r="F2114">
        <v>74</v>
      </c>
      <c r="G2114">
        <v>59.1</v>
      </c>
      <c r="H2114">
        <v>70.2</v>
      </c>
      <c r="I2114" t="s">
        <v>16</v>
      </c>
      <c r="J2114">
        <v>236.15</v>
      </c>
      <c r="K2114">
        <v>268.25</v>
      </c>
      <c r="L2114">
        <v>225.6</v>
      </c>
      <c r="M2114">
        <v>233.4</v>
      </c>
      <c r="N2114">
        <v>8143.15</v>
      </c>
      <c r="O2114">
        <v>311.25</v>
      </c>
      <c r="P2114">
        <f>VLOOKUP($A2114,Sheet2!$A:$E,2,0)</f>
        <v>8153.15</v>
      </c>
      <c r="Q2114">
        <f>VLOOKUP($A2114,Sheet2!$A:$E,3,0)</f>
        <v>8178.7</v>
      </c>
      <c r="R2114">
        <f>VLOOKUP($A2114,Sheet2!$A:$E,4,0)</f>
        <v>8130.85</v>
      </c>
      <c r="S2114">
        <f>VLOOKUP($A2114,Sheet2!$A:$E,5,0)</f>
        <v>8143.15</v>
      </c>
      <c r="T2114">
        <f t="shared" si="613"/>
        <v>89.550000000000182</v>
      </c>
      <c r="U2114">
        <f t="shared" si="614"/>
        <v>74</v>
      </c>
      <c r="V2114">
        <f t="shared" si="615"/>
        <v>225.6</v>
      </c>
      <c r="W2114">
        <f t="shared" si="616"/>
        <v>237.79999999999927</v>
      </c>
      <c r="X2114" s="5">
        <f t="shared" si="617"/>
        <v>308.8</v>
      </c>
      <c r="Y2114">
        <f t="shared" si="618"/>
        <v>357.80000000000018</v>
      </c>
      <c r="Z2114">
        <f t="shared" si="619"/>
        <v>296.8999999999993</v>
      </c>
      <c r="AA2114">
        <f t="shared" si="620"/>
        <v>303.60000000000002</v>
      </c>
      <c r="AB2114">
        <f>IF(Z2114/X2114&lt;'model parameter'!$B$2,'model parameter'!$B$2,IF(Y2114/X2114&gt;'model parameter'!$B$1,'model parameter'!$B$1,AA2114/X2114))</f>
        <v>1.1100000000000001</v>
      </c>
      <c r="AC2114">
        <f t="shared" si="630"/>
        <v>2922514.8735108171</v>
      </c>
      <c r="AD2114">
        <f t="shared" si="628"/>
        <v>33.37027017297892</v>
      </c>
      <c r="AF2114">
        <f t="shared" si="627"/>
        <v>0.96146373056994583</v>
      </c>
      <c r="AG2114">
        <f t="shared" si="621"/>
        <v>1.1586787564766845</v>
      </c>
      <c r="AH2114" s="14">
        <f t="shared" si="622"/>
        <v>23222.695284616799</v>
      </c>
      <c r="AI2114">
        <f t="shared" si="623"/>
        <v>25641.686175219616</v>
      </c>
      <c r="AJ2114" s="14">
        <f t="shared" si="624"/>
        <v>2418.9908906028177</v>
      </c>
      <c r="AK2114" s="14">
        <f t="shared" si="629"/>
        <v>348788.69340764842</v>
      </c>
      <c r="AL2114">
        <f t="shared" si="625"/>
        <v>1.1041649498887069</v>
      </c>
      <c r="AM2114">
        <f t="shared" si="631"/>
        <v>0.40020887693641999</v>
      </c>
      <c r="AN2114" s="15">
        <f t="shared" si="626"/>
        <v>0</v>
      </c>
    </row>
    <row r="2115" spans="1:40" x14ac:dyDescent="0.25">
      <c r="A2115" s="2">
        <v>42711</v>
      </c>
      <c r="B2115" s="2">
        <v>42733</v>
      </c>
      <c r="C2115" t="s">
        <v>15</v>
      </c>
      <c r="D2115">
        <v>8000</v>
      </c>
      <c r="E2115">
        <v>62.15</v>
      </c>
      <c r="F2115">
        <v>88.5</v>
      </c>
      <c r="G2115">
        <v>52.55</v>
      </c>
      <c r="H2115">
        <v>77.400000000000006</v>
      </c>
      <c r="I2115" t="s">
        <v>16</v>
      </c>
      <c r="J2115">
        <v>243.4</v>
      </c>
      <c r="K2115">
        <v>265.5</v>
      </c>
      <c r="L2115">
        <v>180.05</v>
      </c>
      <c r="M2115">
        <v>195.55</v>
      </c>
      <c r="N2115">
        <v>8102.05</v>
      </c>
      <c r="O2115">
        <v>311.25</v>
      </c>
      <c r="P2115">
        <f>VLOOKUP($A2115,Sheet2!$A:$E,2,0)</f>
        <v>8168.4</v>
      </c>
      <c r="Q2115">
        <f>VLOOKUP($A2115,Sheet2!$A:$E,3,0)</f>
        <v>8190.45</v>
      </c>
      <c r="R2115">
        <f>VLOOKUP($A2115,Sheet2!$A:$E,4,0)</f>
        <v>8077.5</v>
      </c>
      <c r="S2115">
        <f>VLOOKUP($A2115,Sheet2!$A:$E,5,0)</f>
        <v>8102.05</v>
      </c>
      <c r="T2115">
        <f t="shared" ref="T2115:T2178" si="632">MAX(K2115+D2115-Q2115,0,G2115)</f>
        <v>75.050000000000182</v>
      </c>
      <c r="U2115">
        <f t="shared" ref="U2115:U2178" si="633">MIN(MAX(L2115+D2115-R2115,0),F2115)</f>
        <v>88.5</v>
      </c>
      <c r="V2115">
        <f t="shared" ref="V2115:V2178" si="634">MAX(L2115,F2115+R2115-D2115)</f>
        <v>180.05</v>
      </c>
      <c r="W2115">
        <f t="shared" ref="W2115:W2178" si="635">MIN(K2115,G2115+Q2115-D2115)</f>
        <v>243</v>
      </c>
      <c r="X2115" s="5">
        <f t="shared" ref="X2115:X2178" si="636">E2115+J2115</f>
        <v>305.55</v>
      </c>
      <c r="Y2115">
        <f t="shared" ref="Y2115:Y2178" si="637">MAX(T2115+K2115,U2115+L2115,V2115+F2115,W2115+G2115,X2115,AA2115)</f>
        <v>340.55000000000018</v>
      </c>
      <c r="Z2115">
        <f t="shared" ref="Z2115:Z2178" si="638">MIN(T2115+K2115,U2115+L2115,V2115+F2115,W2115+G2115,X2115,AA2115)</f>
        <v>268.55</v>
      </c>
      <c r="AA2115">
        <f t="shared" ref="AA2115:AA2178" si="639">H2115+M2115</f>
        <v>272.95000000000005</v>
      </c>
      <c r="AB2115">
        <f>IF(Z2115/X2115&lt;'model parameter'!$B$2,'model parameter'!$B$2,IF(Y2115/X2115&gt;'model parameter'!$B$1,'model parameter'!$B$1,AA2115/X2115))</f>
        <v>1.1100000000000001</v>
      </c>
      <c r="AC2115">
        <f t="shared" si="630"/>
        <v>3243991.5095970072</v>
      </c>
      <c r="AD2115">
        <f t="shared" si="628"/>
        <v>33.480270172978919</v>
      </c>
      <c r="AF2115">
        <f t="shared" si="627"/>
        <v>0.87890688921616755</v>
      </c>
      <c r="AG2115">
        <f t="shared" ref="AG2115:AG2178" si="640">Y2115/X2115</f>
        <v>1.1145475372279501</v>
      </c>
      <c r="AH2115" s="14">
        <f t="shared" ref="AH2115:AH2178" si="641">(75*X2115+20*2*1.18+0.00055*75*X2115*1.18)*1.00002</f>
        <v>22978.782212702925</v>
      </c>
      <c r="AI2115">
        <f t="shared" ref="AI2115:AI2178" si="642">(AB2115*X2115*75-20*2*1.18-0.0006*75*X2115*1.18*AB2115)*(1-0.00002)</f>
        <v>25371.320640888454</v>
      </c>
      <c r="AJ2115" s="14">
        <f t="shared" ref="AJ2115:AJ2178" si="643">AI2115-AH2115</f>
        <v>2392.5384281855295</v>
      </c>
      <c r="AK2115" s="14">
        <f t="shared" si="629"/>
        <v>351181.23183583393</v>
      </c>
      <c r="AL2115">
        <f t="shared" ref="AL2115:AL2178" si="644">AI2115/AH2115</f>
        <v>1.1041194614248491</v>
      </c>
      <c r="AM2115">
        <f t="shared" si="631"/>
        <v>0.44187840966048375</v>
      </c>
      <c r="AN2115" s="15">
        <f t="shared" ref="AN2115:AN2178" si="645">IF(AND(Y2115/X2115&gt;1.1,Z2115/X2115&lt;0.9),1,0)</f>
        <v>1</v>
      </c>
    </row>
    <row r="2116" spans="1:40" x14ac:dyDescent="0.25">
      <c r="A2116" s="2">
        <v>42712</v>
      </c>
      <c r="B2116" s="2">
        <v>42733</v>
      </c>
      <c r="C2116" t="s">
        <v>15</v>
      </c>
      <c r="D2116">
        <v>8000</v>
      </c>
      <c r="E2116">
        <v>45</v>
      </c>
      <c r="F2116">
        <v>54.55</v>
      </c>
      <c r="G2116">
        <v>35.1</v>
      </c>
      <c r="H2116">
        <v>38.5</v>
      </c>
      <c r="I2116" t="s">
        <v>16</v>
      </c>
      <c r="J2116">
        <v>222.05</v>
      </c>
      <c r="K2116">
        <v>296.75</v>
      </c>
      <c r="L2116">
        <v>222.05</v>
      </c>
      <c r="M2116">
        <v>287.60000000000002</v>
      </c>
      <c r="N2116">
        <v>8246.85</v>
      </c>
      <c r="O2116">
        <v>311.25</v>
      </c>
      <c r="P2116">
        <f>VLOOKUP($A2116,Sheet2!$A:$E,2,0)</f>
        <v>8152.1</v>
      </c>
      <c r="Q2116">
        <f>VLOOKUP($A2116,Sheet2!$A:$E,3,0)</f>
        <v>8256.25</v>
      </c>
      <c r="R2116">
        <f>VLOOKUP($A2116,Sheet2!$A:$E,4,0)</f>
        <v>8151.75</v>
      </c>
      <c r="S2116">
        <f>VLOOKUP($A2116,Sheet2!$A:$E,5,0)</f>
        <v>8246.85</v>
      </c>
      <c r="T2116">
        <f t="shared" si="632"/>
        <v>40.5</v>
      </c>
      <c r="U2116">
        <f t="shared" si="633"/>
        <v>54.55</v>
      </c>
      <c r="V2116">
        <f t="shared" si="634"/>
        <v>222.05</v>
      </c>
      <c r="W2116">
        <f t="shared" si="635"/>
        <v>291.35000000000036</v>
      </c>
      <c r="X2116" s="5">
        <f t="shared" si="636"/>
        <v>267.05</v>
      </c>
      <c r="Y2116">
        <f t="shared" si="637"/>
        <v>337.25</v>
      </c>
      <c r="Z2116">
        <f t="shared" si="638"/>
        <v>267.05</v>
      </c>
      <c r="AA2116">
        <f t="shared" si="639"/>
        <v>326.10000000000002</v>
      </c>
      <c r="AB2116">
        <f>IF(Z2116/X2116&lt;'model parameter'!$B$2,'model parameter'!$B$2,IF(Y2116/X2116&gt;'model parameter'!$B$1,'model parameter'!$B$1,AA2116/X2116))</f>
        <v>1.1100000000000001</v>
      </c>
      <c r="AC2116">
        <f t="shared" si="630"/>
        <v>3600830.5756526785</v>
      </c>
      <c r="AD2116">
        <f t="shared" si="628"/>
        <v>33.590270172978919</v>
      </c>
      <c r="AF2116">
        <f t="shared" ref="AF2116:AF2179" si="646">Z2116/X2116</f>
        <v>1</v>
      </c>
      <c r="AG2116">
        <f t="shared" si="640"/>
        <v>1.2628721213255945</v>
      </c>
      <c r="AH2116" s="14">
        <f t="shared" si="641"/>
        <v>20089.350437723173</v>
      </c>
      <c r="AI2116">
        <f t="shared" si="642"/>
        <v>22168.528926503888</v>
      </c>
      <c r="AJ2116" s="14">
        <f t="shared" si="643"/>
        <v>2079.1784887807153</v>
      </c>
      <c r="AK2116" s="14">
        <f t="shared" si="629"/>
        <v>353260.41032461461</v>
      </c>
      <c r="AL2116">
        <f t="shared" si="644"/>
        <v>1.1034965513308235</v>
      </c>
      <c r="AM2116">
        <f t="shared" si="631"/>
        <v>0.48761130116789264</v>
      </c>
      <c r="AN2116" s="15">
        <f t="shared" si="645"/>
        <v>0</v>
      </c>
    </row>
    <row r="2117" spans="1:40" x14ac:dyDescent="0.25">
      <c r="A2117" s="2">
        <v>42713</v>
      </c>
      <c r="B2117" s="2">
        <v>42733</v>
      </c>
      <c r="C2117" t="s">
        <v>15</v>
      </c>
      <c r="D2117">
        <v>8000</v>
      </c>
      <c r="E2117">
        <v>31.7</v>
      </c>
      <c r="F2117">
        <v>38.6</v>
      </c>
      <c r="G2117">
        <v>29.15</v>
      </c>
      <c r="H2117">
        <v>31.75</v>
      </c>
      <c r="I2117" t="s">
        <v>16</v>
      </c>
      <c r="J2117">
        <v>304.8</v>
      </c>
      <c r="K2117">
        <v>317</v>
      </c>
      <c r="L2117">
        <v>290.25</v>
      </c>
      <c r="M2117">
        <v>303.7</v>
      </c>
      <c r="N2117">
        <v>8261.75</v>
      </c>
      <c r="O2117">
        <v>311.25</v>
      </c>
      <c r="P2117">
        <f>VLOOKUP($A2117,Sheet2!$A:$E,2,0)</f>
        <v>8271.7000000000007</v>
      </c>
      <c r="Q2117">
        <f>VLOOKUP($A2117,Sheet2!$A:$E,3,0)</f>
        <v>8274.9500000000007</v>
      </c>
      <c r="R2117">
        <f>VLOOKUP($A2117,Sheet2!$A:$E,4,0)</f>
        <v>8241.9500000000007</v>
      </c>
      <c r="S2117">
        <f>VLOOKUP($A2117,Sheet2!$A:$E,5,0)</f>
        <v>8261.75</v>
      </c>
      <c r="T2117">
        <f t="shared" si="632"/>
        <v>42.049999999999272</v>
      </c>
      <c r="U2117">
        <f t="shared" si="633"/>
        <v>38.6</v>
      </c>
      <c r="V2117">
        <f t="shared" si="634"/>
        <v>290.25</v>
      </c>
      <c r="W2117">
        <f t="shared" si="635"/>
        <v>304.10000000000036</v>
      </c>
      <c r="X2117" s="5">
        <f t="shared" si="636"/>
        <v>336.5</v>
      </c>
      <c r="Y2117">
        <f t="shared" si="637"/>
        <v>359.04999999999927</v>
      </c>
      <c r="Z2117">
        <f t="shared" si="638"/>
        <v>328.85</v>
      </c>
      <c r="AA2117">
        <f t="shared" si="639"/>
        <v>335.45</v>
      </c>
      <c r="AB2117">
        <f>IF(Z2117/X2117&lt;'model parameter'!$B$2,'model parameter'!$B$2,IF(Y2117/X2117&gt;'model parameter'!$B$1,'model parameter'!$B$1,AA2117/X2117))</f>
        <v>0.99687964338781576</v>
      </c>
      <c r="AC2117">
        <f t="shared" si="630"/>
        <v>3589594.7001565853</v>
      </c>
      <c r="AD2117">
        <f t="shared" ref="AD2117:AD2180" si="647">(AB2117-1)+AD2116</f>
        <v>33.587149816366733</v>
      </c>
      <c r="AF2117">
        <f t="shared" si="646"/>
        <v>0.97726597325408626</v>
      </c>
      <c r="AG2117">
        <f t="shared" si="640"/>
        <v>1.0670133729569071</v>
      </c>
      <c r="AH2117" s="14">
        <f t="shared" si="641"/>
        <v>25301.585159082748</v>
      </c>
      <c r="AI2117">
        <f t="shared" si="642"/>
        <v>25093.235730247899</v>
      </c>
      <c r="AJ2117" s="14">
        <f t="shared" si="643"/>
        <v>-208.34942883484837</v>
      </c>
      <c r="AK2117" s="14">
        <f t="shared" ref="AK2117:AK2180" si="648">AJ2117+AK2116</f>
        <v>353052.06089577975</v>
      </c>
      <c r="AL2117">
        <f t="shared" si="644"/>
        <v>0.99176536064737209</v>
      </c>
      <c r="AM2117">
        <f t="shared" si="631"/>
        <v>0.48359599795850944</v>
      </c>
      <c r="AN2117" s="15">
        <f t="shared" si="645"/>
        <v>0</v>
      </c>
    </row>
    <row r="2118" spans="1:40" x14ac:dyDescent="0.25">
      <c r="A2118" s="2">
        <v>42716</v>
      </c>
      <c r="B2118" s="2">
        <v>42733</v>
      </c>
      <c r="C2118" t="s">
        <v>15</v>
      </c>
      <c r="D2118">
        <v>8000</v>
      </c>
      <c r="E2118">
        <v>36.1</v>
      </c>
      <c r="F2118">
        <v>55</v>
      </c>
      <c r="G2118">
        <v>35.25</v>
      </c>
      <c r="H2118">
        <v>49.95</v>
      </c>
      <c r="I2118" t="s">
        <v>16</v>
      </c>
      <c r="J2118">
        <v>287.3</v>
      </c>
      <c r="K2118">
        <v>287.3</v>
      </c>
      <c r="L2118">
        <v>215.25</v>
      </c>
      <c r="M2118">
        <v>226.95</v>
      </c>
      <c r="N2118">
        <v>8170.8</v>
      </c>
      <c r="O2118">
        <v>311.25</v>
      </c>
      <c r="P2118">
        <f>VLOOKUP($A2118,Sheet2!$A:$E,2,0)</f>
        <v>8230.65</v>
      </c>
      <c r="Q2118">
        <f>VLOOKUP($A2118,Sheet2!$A:$E,3,0)</f>
        <v>8230.65</v>
      </c>
      <c r="R2118">
        <f>VLOOKUP($A2118,Sheet2!$A:$E,4,0)</f>
        <v>8154.45</v>
      </c>
      <c r="S2118">
        <f>VLOOKUP($A2118,Sheet2!$A:$E,5,0)</f>
        <v>8170.8</v>
      </c>
      <c r="T2118">
        <f t="shared" si="632"/>
        <v>56.649999999999636</v>
      </c>
      <c r="U2118">
        <f t="shared" si="633"/>
        <v>55</v>
      </c>
      <c r="V2118">
        <f t="shared" si="634"/>
        <v>215.25</v>
      </c>
      <c r="W2118">
        <f t="shared" si="635"/>
        <v>265.89999999999964</v>
      </c>
      <c r="X2118" s="5">
        <f t="shared" si="636"/>
        <v>323.40000000000003</v>
      </c>
      <c r="Y2118">
        <f t="shared" si="637"/>
        <v>343.94999999999965</v>
      </c>
      <c r="Z2118">
        <f t="shared" si="638"/>
        <v>270.25</v>
      </c>
      <c r="AA2118">
        <f t="shared" si="639"/>
        <v>276.89999999999998</v>
      </c>
      <c r="AB2118">
        <f>IF(Z2118/X2118&lt;'model parameter'!$B$2,'model parameter'!$B$2,IF(Y2118/X2118&gt;'model parameter'!$B$1,'model parameter'!$B$1,AA2118/X2118))</f>
        <v>0.85621521335807038</v>
      </c>
      <c r="AC2118">
        <f t="shared" ref="AC2118:AC2181" si="649">AB2118*AC2117</f>
        <v>3073465.5920635695</v>
      </c>
      <c r="AD2118">
        <f t="shared" si="647"/>
        <v>33.443365029724802</v>
      </c>
      <c r="AF2118">
        <f t="shared" si="646"/>
        <v>0.83565244279529982</v>
      </c>
      <c r="AG2118">
        <f t="shared" si="640"/>
        <v>1.0635435992578837</v>
      </c>
      <c r="AH2118" s="14">
        <f t="shared" si="641"/>
        <v>24318.4278538299</v>
      </c>
      <c r="AI2118">
        <f t="shared" si="642"/>
        <v>20705.182498067799</v>
      </c>
      <c r="AJ2118" s="14">
        <f t="shared" si="643"/>
        <v>-3613.2453557621011</v>
      </c>
      <c r="AK2118" s="14">
        <f t="shared" si="648"/>
        <v>349438.81554001768</v>
      </c>
      <c r="AL2118">
        <f t="shared" si="644"/>
        <v>0.85141945122932561</v>
      </c>
      <c r="AM2118">
        <f t="shared" ref="AM2118:AM2181" si="650">AL2118*AM2117</f>
        <v>0.41174303919853217</v>
      </c>
      <c r="AN2118" s="15">
        <f t="shared" si="645"/>
        <v>0</v>
      </c>
    </row>
    <row r="2119" spans="1:40" x14ac:dyDescent="0.25">
      <c r="A2119" s="2">
        <v>42717</v>
      </c>
      <c r="B2119" s="2">
        <v>42733</v>
      </c>
      <c r="C2119" t="s">
        <v>15</v>
      </c>
      <c r="D2119">
        <v>8000</v>
      </c>
      <c r="E2119">
        <v>45.05</v>
      </c>
      <c r="F2119">
        <v>50.9</v>
      </c>
      <c r="G2119">
        <v>34.1</v>
      </c>
      <c r="H2119">
        <v>37.1</v>
      </c>
      <c r="I2119" t="s">
        <v>16</v>
      </c>
      <c r="J2119">
        <v>231.95</v>
      </c>
      <c r="K2119">
        <v>270.35000000000002</v>
      </c>
      <c r="L2119">
        <v>219.25</v>
      </c>
      <c r="M2119">
        <v>260</v>
      </c>
      <c r="N2119">
        <v>8221.7999999999993</v>
      </c>
      <c r="O2119">
        <v>311.25</v>
      </c>
      <c r="P2119">
        <f>VLOOKUP($A2119,Sheet2!$A:$E,2,0)</f>
        <v>8196.15</v>
      </c>
      <c r="Q2119">
        <f>VLOOKUP($A2119,Sheet2!$A:$E,3,0)</f>
        <v>8228.85</v>
      </c>
      <c r="R2119">
        <f>VLOOKUP($A2119,Sheet2!$A:$E,4,0)</f>
        <v>8155.8</v>
      </c>
      <c r="S2119">
        <f>VLOOKUP($A2119,Sheet2!$A:$E,5,0)</f>
        <v>8221.7999999999993</v>
      </c>
      <c r="T2119">
        <f t="shared" si="632"/>
        <v>41.5</v>
      </c>
      <c r="U2119">
        <f t="shared" si="633"/>
        <v>50.9</v>
      </c>
      <c r="V2119">
        <f t="shared" si="634"/>
        <v>219.25</v>
      </c>
      <c r="W2119">
        <f t="shared" si="635"/>
        <v>262.95000000000073</v>
      </c>
      <c r="X2119" s="5">
        <f t="shared" si="636"/>
        <v>277</v>
      </c>
      <c r="Y2119">
        <f t="shared" si="637"/>
        <v>311.85000000000002</v>
      </c>
      <c r="Z2119">
        <f t="shared" si="638"/>
        <v>270.14999999999998</v>
      </c>
      <c r="AA2119">
        <f t="shared" si="639"/>
        <v>297.10000000000002</v>
      </c>
      <c r="AB2119">
        <f>IF(Z2119/X2119&lt;'model parameter'!$B$2,'model parameter'!$B$2,IF(Y2119/X2119&gt;'model parameter'!$B$1,'model parameter'!$B$1,AA2119/X2119))</f>
        <v>1.1100000000000001</v>
      </c>
      <c r="AC2119">
        <f t="shared" si="649"/>
        <v>3411546.8071905626</v>
      </c>
      <c r="AD2119">
        <f t="shared" si="647"/>
        <v>33.553365029724802</v>
      </c>
      <c r="AF2119">
        <f t="shared" si="646"/>
        <v>0.97527075812274355</v>
      </c>
      <c r="AG2119">
        <f t="shared" si="640"/>
        <v>1.1258122743682311</v>
      </c>
      <c r="AH2119" s="14">
        <f t="shared" si="641"/>
        <v>20836.099688659498</v>
      </c>
      <c r="AI2119">
        <f t="shared" si="642"/>
        <v>22996.263408533141</v>
      </c>
      <c r="AJ2119" s="14">
        <f t="shared" si="643"/>
        <v>2160.1637198736425</v>
      </c>
      <c r="AK2119" s="14">
        <f t="shared" si="648"/>
        <v>351598.97925989132</v>
      </c>
      <c r="AL2119">
        <f t="shared" si="644"/>
        <v>1.1036740921838342</v>
      </c>
      <c r="AM2119">
        <f t="shared" si="650"/>
        <v>0.45443012500045282</v>
      </c>
      <c r="AN2119" s="15">
        <f t="shared" si="645"/>
        <v>0</v>
      </c>
    </row>
    <row r="2120" spans="1:40" x14ac:dyDescent="0.25">
      <c r="A2120" s="2">
        <v>42718</v>
      </c>
      <c r="B2120" s="2">
        <v>42733</v>
      </c>
      <c r="C2120" t="s">
        <v>15</v>
      </c>
      <c r="D2120">
        <v>8000</v>
      </c>
      <c r="E2120">
        <v>34.9</v>
      </c>
      <c r="F2120">
        <v>51.55</v>
      </c>
      <c r="G2120">
        <v>34.65</v>
      </c>
      <c r="H2120">
        <v>46.25</v>
      </c>
      <c r="I2120" t="s">
        <v>16</v>
      </c>
      <c r="J2120">
        <v>255.55</v>
      </c>
      <c r="K2120">
        <v>260.2</v>
      </c>
      <c r="L2120">
        <v>220.15</v>
      </c>
      <c r="M2120">
        <v>239.55</v>
      </c>
      <c r="N2120">
        <v>8182.45</v>
      </c>
      <c r="O2120">
        <v>311.25</v>
      </c>
      <c r="P2120">
        <f>VLOOKUP($A2120,Sheet2!$A:$E,2,0)</f>
        <v>8229.35</v>
      </c>
      <c r="Q2120">
        <f>VLOOKUP($A2120,Sheet2!$A:$E,3,0)</f>
        <v>8229.4</v>
      </c>
      <c r="R2120">
        <f>VLOOKUP($A2120,Sheet2!$A:$E,4,0)</f>
        <v>8165.1</v>
      </c>
      <c r="S2120">
        <f>VLOOKUP($A2120,Sheet2!$A:$E,5,0)</f>
        <v>8182.45</v>
      </c>
      <c r="T2120">
        <f t="shared" si="632"/>
        <v>34.65</v>
      </c>
      <c r="U2120">
        <f t="shared" si="633"/>
        <v>51.55</v>
      </c>
      <c r="V2120">
        <f t="shared" si="634"/>
        <v>220.15</v>
      </c>
      <c r="W2120">
        <f t="shared" si="635"/>
        <v>260.2</v>
      </c>
      <c r="X2120" s="5">
        <f t="shared" si="636"/>
        <v>290.45</v>
      </c>
      <c r="Y2120">
        <f t="shared" si="637"/>
        <v>294.84999999999997</v>
      </c>
      <c r="Z2120">
        <f t="shared" si="638"/>
        <v>271.7</v>
      </c>
      <c r="AA2120">
        <f t="shared" si="639"/>
        <v>285.8</v>
      </c>
      <c r="AB2120">
        <f>IF(Z2120/X2120&lt;'model parameter'!$B$2,'model parameter'!$B$2,IF(Y2120/X2120&gt;'model parameter'!$B$1,'model parameter'!$B$1,AA2120/X2120))</f>
        <v>0.98399035978653826</v>
      </c>
      <c r="AC2120">
        <f t="shared" si="649"/>
        <v>3356929.1702360576</v>
      </c>
      <c r="AD2120">
        <f t="shared" si="647"/>
        <v>33.53735538951134</v>
      </c>
      <c r="AF2120">
        <f t="shared" si="646"/>
        <v>0.9354449991392666</v>
      </c>
      <c r="AG2120">
        <f t="shared" si="640"/>
        <v>1.0151489068686521</v>
      </c>
      <c r="AH2120" s="14">
        <f t="shared" si="641"/>
        <v>21845.524555503074</v>
      </c>
      <c r="AI2120">
        <f t="shared" si="642"/>
        <v>21372.196567519601</v>
      </c>
      <c r="AJ2120" s="14">
        <f t="shared" si="643"/>
        <v>-473.32798798347358</v>
      </c>
      <c r="AK2120" s="14">
        <f t="shared" si="648"/>
        <v>351125.65127190785</v>
      </c>
      <c r="AL2120">
        <f t="shared" si="644"/>
        <v>0.97833295388348829</v>
      </c>
      <c r="AM2120">
        <f t="shared" si="650"/>
        <v>0.44458396652533583</v>
      </c>
      <c r="AN2120" s="15">
        <f t="shared" si="645"/>
        <v>0</v>
      </c>
    </row>
    <row r="2121" spans="1:40" x14ac:dyDescent="0.25">
      <c r="A2121" s="2">
        <v>42719</v>
      </c>
      <c r="B2121" s="2">
        <v>42733</v>
      </c>
      <c r="C2121" t="s">
        <v>15</v>
      </c>
      <c r="D2121">
        <v>8000</v>
      </c>
      <c r="E2121">
        <v>51.6</v>
      </c>
      <c r="F2121">
        <v>62</v>
      </c>
      <c r="G2121">
        <v>25.05</v>
      </c>
      <c r="H2121">
        <v>37.700000000000003</v>
      </c>
      <c r="I2121" t="s">
        <v>16</v>
      </c>
      <c r="J2121">
        <v>193</v>
      </c>
      <c r="K2121">
        <v>265</v>
      </c>
      <c r="L2121">
        <v>172.9</v>
      </c>
      <c r="M2121">
        <v>206.7</v>
      </c>
      <c r="N2121">
        <v>8153.6</v>
      </c>
      <c r="O2121">
        <v>311.25</v>
      </c>
      <c r="P2121">
        <f>VLOOKUP($A2121,Sheet2!$A:$E,2,0)</f>
        <v>8128.4</v>
      </c>
      <c r="Q2121">
        <f>VLOOKUP($A2121,Sheet2!$A:$E,3,0)</f>
        <v>8225.9</v>
      </c>
      <c r="R2121">
        <f>VLOOKUP($A2121,Sheet2!$A:$E,4,0)</f>
        <v>8121.95</v>
      </c>
      <c r="S2121">
        <f>VLOOKUP($A2121,Sheet2!$A:$E,5,0)</f>
        <v>8153.6</v>
      </c>
      <c r="T2121">
        <f t="shared" si="632"/>
        <v>39.100000000000364</v>
      </c>
      <c r="U2121">
        <f t="shared" si="633"/>
        <v>50.949999999999818</v>
      </c>
      <c r="V2121">
        <f t="shared" si="634"/>
        <v>183.94999999999982</v>
      </c>
      <c r="W2121">
        <f t="shared" si="635"/>
        <v>250.94999999999891</v>
      </c>
      <c r="X2121" s="5">
        <f t="shared" si="636"/>
        <v>244.6</v>
      </c>
      <c r="Y2121">
        <f t="shared" si="637"/>
        <v>304.10000000000036</v>
      </c>
      <c r="Z2121">
        <f t="shared" si="638"/>
        <v>223.84999999999982</v>
      </c>
      <c r="AA2121">
        <f t="shared" si="639"/>
        <v>244.39999999999998</v>
      </c>
      <c r="AB2121">
        <f>IF(Z2121/X2121&lt;'model parameter'!$B$2,'model parameter'!$B$2,IF(Y2121/X2121&gt;'model parameter'!$B$1,'model parameter'!$B$1,AA2121/X2121))</f>
        <v>1.1100000000000001</v>
      </c>
      <c r="AC2121">
        <f t="shared" si="649"/>
        <v>3726191.3789620241</v>
      </c>
      <c r="AD2121">
        <f t="shared" si="647"/>
        <v>33.64735538951134</v>
      </c>
      <c r="AF2121">
        <f t="shared" si="646"/>
        <v>0.91516762060506884</v>
      </c>
      <c r="AG2121">
        <f t="shared" si="640"/>
        <v>1.2432542927228143</v>
      </c>
      <c r="AH2121" s="14">
        <f t="shared" si="641"/>
        <v>18404.473987118097</v>
      </c>
      <c r="AI2121">
        <f t="shared" si="642"/>
        <v>20300.927004739373</v>
      </c>
      <c r="AJ2121" s="14">
        <f t="shared" si="643"/>
        <v>1896.4530176212756</v>
      </c>
      <c r="AK2121" s="14">
        <f t="shared" si="648"/>
        <v>353022.10428952915</v>
      </c>
      <c r="AL2121">
        <f t="shared" si="644"/>
        <v>1.1030430437158196</v>
      </c>
      <c r="AM2121">
        <f t="shared" si="650"/>
        <v>0.49039525162335851</v>
      </c>
      <c r="AN2121" s="15">
        <f t="shared" si="645"/>
        <v>0</v>
      </c>
    </row>
    <row r="2122" spans="1:40" x14ac:dyDescent="0.25">
      <c r="A2122" s="2">
        <v>42720</v>
      </c>
      <c r="B2122" s="2">
        <v>42733</v>
      </c>
      <c r="C2122" t="s">
        <v>15</v>
      </c>
      <c r="D2122">
        <v>8000</v>
      </c>
      <c r="E2122">
        <v>32.200000000000003</v>
      </c>
      <c r="F2122">
        <v>41</v>
      </c>
      <c r="G2122">
        <v>31.05</v>
      </c>
      <c r="H2122">
        <v>35.35</v>
      </c>
      <c r="I2122" t="s">
        <v>16</v>
      </c>
      <c r="J2122">
        <v>212.65</v>
      </c>
      <c r="K2122">
        <v>212.65</v>
      </c>
      <c r="L2122">
        <v>172</v>
      </c>
      <c r="M2122">
        <v>178.6</v>
      </c>
      <c r="N2122">
        <v>8139.45</v>
      </c>
      <c r="O2122">
        <v>311.25</v>
      </c>
      <c r="P2122">
        <f>VLOOKUP($A2122,Sheet2!$A:$E,2,0)</f>
        <v>8178.2</v>
      </c>
      <c r="Q2122">
        <f>VLOOKUP($A2122,Sheet2!$A:$E,3,0)</f>
        <v>8178.7</v>
      </c>
      <c r="R2122">
        <f>VLOOKUP($A2122,Sheet2!$A:$E,4,0)</f>
        <v>8127.45</v>
      </c>
      <c r="S2122">
        <f>VLOOKUP($A2122,Sheet2!$A:$E,5,0)</f>
        <v>8139.45</v>
      </c>
      <c r="T2122">
        <f t="shared" si="632"/>
        <v>33.949999999999818</v>
      </c>
      <c r="U2122">
        <f t="shared" si="633"/>
        <v>41</v>
      </c>
      <c r="V2122">
        <f t="shared" si="634"/>
        <v>172</v>
      </c>
      <c r="W2122">
        <f t="shared" si="635"/>
        <v>209.75</v>
      </c>
      <c r="X2122" s="5">
        <f t="shared" si="636"/>
        <v>244.85000000000002</v>
      </c>
      <c r="Y2122">
        <f t="shared" si="637"/>
        <v>246.59999999999982</v>
      </c>
      <c r="Z2122">
        <f t="shared" si="638"/>
        <v>213</v>
      </c>
      <c r="AA2122">
        <f t="shared" si="639"/>
        <v>213.95</v>
      </c>
      <c r="AB2122">
        <f>IF(Z2122/X2122&lt;'model parameter'!$B$2,'model parameter'!$B$2,IF(Y2122/X2122&gt;'model parameter'!$B$1,'model parameter'!$B$1,AA2122/X2122))</f>
        <v>0.87380028588931991</v>
      </c>
      <c r="AC2122">
        <f t="shared" si="649"/>
        <v>3255947.0922153359</v>
      </c>
      <c r="AD2122">
        <f t="shared" si="647"/>
        <v>33.521155675400657</v>
      </c>
      <c r="AF2122">
        <f t="shared" si="646"/>
        <v>0.86992035940371648</v>
      </c>
      <c r="AG2122">
        <f t="shared" si="640"/>
        <v>1.007147232999795</v>
      </c>
      <c r="AH2122" s="14">
        <f t="shared" si="641"/>
        <v>18423.236531111474</v>
      </c>
      <c r="AI2122">
        <f t="shared" si="642"/>
        <v>15987.369501214898</v>
      </c>
      <c r="AJ2122" s="14">
        <f t="shared" si="643"/>
        <v>-2435.8670298965753</v>
      </c>
      <c r="AK2122" s="14">
        <f t="shared" si="648"/>
        <v>350586.23725963256</v>
      </c>
      <c r="AL2122">
        <f t="shared" si="644"/>
        <v>0.86778289331610614</v>
      </c>
      <c r="AM2122">
        <f t="shared" si="650"/>
        <v>0.42555661032219794</v>
      </c>
      <c r="AN2122" s="15">
        <f t="shared" si="645"/>
        <v>0</v>
      </c>
    </row>
    <row r="2123" spans="1:40" x14ac:dyDescent="0.25">
      <c r="A2123" s="2">
        <v>42723</v>
      </c>
      <c r="B2123" s="2">
        <v>42733</v>
      </c>
      <c r="C2123" t="s">
        <v>15</v>
      </c>
      <c r="D2123">
        <v>8000</v>
      </c>
      <c r="E2123">
        <v>36.35</v>
      </c>
      <c r="F2123">
        <v>37.25</v>
      </c>
      <c r="G2123">
        <v>23.3</v>
      </c>
      <c r="H2123">
        <v>29.35</v>
      </c>
      <c r="I2123" t="s">
        <v>16</v>
      </c>
      <c r="J2123">
        <v>164</v>
      </c>
      <c r="K2123">
        <v>169.85</v>
      </c>
      <c r="L2123">
        <v>142</v>
      </c>
      <c r="M2123">
        <v>149.75</v>
      </c>
      <c r="N2123">
        <v>8104.35</v>
      </c>
      <c r="O2123">
        <v>311.25</v>
      </c>
      <c r="P2123">
        <f>VLOOKUP($A2123,Sheet2!$A:$E,2,0)</f>
        <v>8126</v>
      </c>
      <c r="Q2123">
        <f>VLOOKUP($A2123,Sheet2!$A:$E,3,0)</f>
        <v>8132.5</v>
      </c>
      <c r="R2123">
        <f>VLOOKUP($A2123,Sheet2!$A:$E,4,0)</f>
        <v>8094.85</v>
      </c>
      <c r="S2123">
        <f>VLOOKUP($A2123,Sheet2!$A:$E,5,0)</f>
        <v>8104.35</v>
      </c>
      <c r="T2123">
        <f t="shared" si="632"/>
        <v>37.350000000000364</v>
      </c>
      <c r="U2123">
        <f t="shared" si="633"/>
        <v>37.25</v>
      </c>
      <c r="V2123">
        <f t="shared" si="634"/>
        <v>142</v>
      </c>
      <c r="W2123">
        <f t="shared" si="635"/>
        <v>155.80000000000018</v>
      </c>
      <c r="X2123" s="5">
        <f t="shared" si="636"/>
        <v>200.35</v>
      </c>
      <c r="Y2123">
        <f t="shared" si="637"/>
        <v>207.20000000000036</v>
      </c>
      <c r="Z2123">
        <f t="shared" si="638"/>
        <v>179.1</v>
      </c>
      <c r="AA2123">
        <f t="shared" si="639"/>
        <v>179.1</v>
      </c>
      <c r="AB2123">
        <f>IF(Z2123/X2123&lt;'model parameter'!$B$2,'model parameter'!$B$2,IF(Y2123/X2123&gt;'model parameter'!$B$1,'model parameter'!$B$1,AA2123/X2123))</f>
        <v>0.89393561267781385</v>
      </c>
      <c r="AC2123">
        <f t="shared" si="649"/>
        <v>2910607.058726063</v>
      </c>
      <c r="AD2123">
        <f t="shared" si="647"/>
        <v>33.415091288078472</v>
      </c>
      <c r="AF2123">
        <f t="shared" si="646"/>
        <v>0.89393561267781385</v>
      </c>
      <c r="AG2123">
        <f t="shared" si="640"/>
        <v>1.034190167207389</v>
      </c>
      <c r="AH2123" s="14">
        <f t="shared" si="641"/>
        <v>15083.503700290725</v>
      </c>
      <c r="AI2123">
        <f t="shared" si="642"/>
        <v>13375.522274204199</v>
      </c>
      <c r="AJ2123" s="14">
        <f t="shared" si="643"/>
        <v>-1707.981426086526</v>
      </c>
      <c r="AK2123" s="14">
        <f t="shared" si="648"/>
        <v>348878.25583354605</v>
      </c>
      <c r="AL2123">
        <f t="shared" si="644"/>
        <v>0.88676494135420236</v>
      </c>
      <c r="AM2123">
        <f t="shared" si="650"/>
        <v>0.37736868259525702</v>
      </c>
      <c r="AN2123" s="15">
        <f t="shared" si="645"/>
        <v>0</v>
      </c>
    </row>
    <row r="2124" spans="1:40" x14ac:dyDescent="0.25">
      <c r="A2124" s="2">
        <v>42724</v>
      </c>
      <c r="B2124" s="2">
        <v>42733</v>
      </c>
      <c r="C2124" t="s">
        <v>15</v>
      </c>
      <c r="D2124">
        <v>8000</v>
      </c>
      <c r="E2124">
        <v>26.9</v>
      </c>
      <c r="F2124">
        <v>35.799999999999997</v>
      </c>
      <c r="G2124">
        <v>19.899999999999999</v>
      </c>
      <c r="H2124">
        <v>25.55</v>
      </c>
      <c r="I2124" t="s">
        <v>16</v>
      </c>
      <c r="J2124">
        <v>148.6</v>
      </c>
      <c r="K2124">
        <v>152.75</v>
      </c>
      <c r="L2124">
        <v>103.25</v>
      </c>
      <c r="M2124">
        <v>119.25</v>
      </c>
      <c r="N2124">
        <v>8082.4</v>
      </c>
      <c r="O2124">
        <v>311.25</v>
      </c>
      <c r="P2124">
        <f>VLOOKUP($A2124,Sheet2!$A:$E,2,0)</f>
        <v>8110.6</v>
      </c>
      <c r="Q2124">
        <f>VLOOKUP($A2124,Sheet2!$A:$E,3,0)</f>
        <v>8124.1</v>
      </c>
      <c r="R2124">
        <f>VLOOKUP($A2124,Sheet2!$A:$E,4,0)</f>
        <v>8062.75</v>
      </c>
      <c r="S2124">
        <f>VLOOKUP($A2124,Sheet2!$A:$E,5,0)</f>
        <v>8082.4</v>
      </c>
      <c r="T2124">
        <f t="shared" si="632"/>
        <v>28.649999999999636</v>
      </c>
      <c r="U2124">
        <f t="shared" si="633"/>
        <v>35.799999999999997</v>
      </c>
      <c r="V2124">
        <f t="shared" si="634"/>
        <v>103.25</v>
      </c>
      <c r="W2124">
        <f t="shared" si="635"/>
        <v>144</v>
      </c>
      <c r="X2124" s="5">
        <f t="shared" si="636"/>
        <v>175.5</v>
      </c>
      <c r="Y2124">
        <f t="shared" si="637"/>
        <v>181.39999999999964</v>
      </c>
      <c r="Z2124">
        <f t="shared" si="638"/>
        <v>139.05000000000001</v>
      </c>
      <c r="AA2124">
        <f t="shared" si="639"/>
        <v>144.80000000000001</v>
      </c>
      <c r="AB2124">
        <f>IF(Z2124/X2124&lt;'model parameter'!$B$2,'model parameter'!$B$2,IF(Y2124/X2124&gt;'model parameter'!$B$1,'model parameter'!$B$1,AA2124/X2124))</f>
        <v>0.8250712250712251</v>
      </c>
      <c r="AC2124">
        <f t="shared" si="649"/>
        <v>2401458.1316440678</v>
      </c>
      <c r="AD2124">
        <f t="shared" si="647"/>
        <v>33.240162513149698</v>
      </c>
      <c r="AF2124">
        <f t="shared" si="646"/>
        <v>0.79230769230769238</v>
      </c>
      <c r="AG2124">
        <f t="shared" si="640"/>
        <v>1.0336182336182316</v>
      </c>
      <c r="AH2124" s="14">
        <f t="shared" si="641"/>
        <v>13218.506827349249</v>
      </c>
      <c r="AI2124">
        <f t="shared" si="642"/>
        <v>10804.895017777599</v>
      </c>
      <c r="AJ2124" s="14">
        <f t="shared" si="643"/>
        <v>-2413.6118095716502</v>
      </c>
      <c r="AK2124" s="14">
        <f t="shared" si="648"/>
        <v>346464.64402397443</v>
      </c>
      <c r="AL2124">
        <f t="shared" si="644"/>
        <v>0.81740662231396222</v>
      </c>
      <c r="AM2124">
        <f t="shared" si="650"/>
        <v>0.30846366020725874</v>
      </c>
      <c r="AN2124" s="15">
        <f t="shared" si="645"/>
        <v>0</v>
      </c>
    </row>
    <row r="2125" spans="1:40" x14ac:dyDescent="0.25">
      <c r="A2125" s="2">
        <v>42725</v>
      </c>
      <c r="B2125" s="2">
        <v>42733</v>
      </c>
      <c r="C2125" t="s">
        <v>15</v>
      </c>
      <c r="D2125">
        <v>8000</v>
      </c>
      <c r="E2125">
        <v>23</v>
      </c>
      <c r="F2125">
        <v>30.45</v>
      </c>
      <c r="G2125">
        <v>15.55</v>
      </c>
      <c r="H2125">
        <v>27.2</v>
      </c>
      <c r="I2125" t="s">
        <v>16</v>
      </c>
      <c r="J2125">
        <v>138.05000000000001</v>
      </c>
      <c r="K2125">
        <v>138.05000000000001</v>
      </c>
      <c r="L2125">
        <v>98.7</v>
      </c>
      <c r="M2125">
        <v>103.95</v>
      </c>
      <c r="N2125">
        <v>8061.3</v>
      </c>
      <c r="O2125">
        <v>311.25</v>
      </c>
      <c r="P2125">
        <f>VLOOKUP($A2125,Sheet2!$A:$E,2,0)</f>
        <v>8105.85</v>
      </c>
      <c r="Q2125">
        <f>VLOOKUP($A2125,Sheet2!$A:$E,3,0)</f>
        <v>8112.55</v>
      </c>
      <c r="R2125">
        <f>VLOOKUP($A2125,Sheet2!$A:$E,4,0)</f>
        <v>8053.25</v>
      </c>
      <c r="S2125">
        <f>VLOOKUP($A2125,Sheet2!$A:$E,5,0)</f>
        <v>8061.3</v>
      </c>
      <c r="T2125">
        <f t="shared" si="632"/>
        <v>25.5</v>
      </c>
      <c r="U2125">
        <f t="shared" si="633"/>
        <v>30.45</v>
      </c>
      <c r="V2125">
        <f t="shared" si="634"/>
        <v>98.7</v>
      </c>
      <c r="W2125">
        <f t="shared" si="635"/>
        <v>128.10000000000036</v>
      </c>
      <c r="X2125" s="5">
        <f t="shared" si="636"/>
        <v>161.05000000000001</v>
      </c>
      <c r="Y2125">
        <f t="shared" si="637"/>
        <v>163.55000000000001</v>
      </c>
      <c r="Z2125">
        <f t="shared" si="638"/>
        <v>129.15</v>
      </c>
      <c r="AA2125">
        <f t="shared" si="639"/>
        <v>131.15</v>
      </c>
      <c r="AB2125">
        <f>IF(Z2125/X2125&lt;'model parameter'!$B$2,'model parameter'!$B$2,IF(Y2125/X2125&gt;'model parameter'!$B$1,'model parameter'!$B$1,AA2125/X2125))</f>
        <v>0.81434337162371928</v>
      </c>
      <c r="AC2125">
        <f t="shared" si="649"/>
        <v>1955611.5117362277</v>
      </c>
      <c r="AD2125">
        <f t="shared" si="647"/>
        <v>33.05450588477342</v>
      </c>
      <c r="AF2125">
        <f t="shared" si="646"/>
        <v>0.80192486805339958</v>
      </c>
      <c r="AG2125">
        <f t="shared" si="640"/>
        <v>1.0155231294628997</v>
      </c>
      <c r="AH2125" s="14">
        <f t="shared" si="641"/>
        <v>12134.031784532175</v>
      </c>
      <c r="AI2125">
        <f t="shared" si="642"/>
        <v>9781.8902932812998</v>
      </c>
      <c r="AJ2125" s="14">
        <f t="shared" si="643"/>
        <v>-2352.1414912508753</v>
      </c>
      <c r="AK2125" s="14">
        <f t="shared" si="648"/>
        <v>344112.50253272353</v>
      </c>
      <c r="AL2125">
        <f t="shared" si="644"/>
        <v>0.80615334350374279</v>
      </c>
      <c r="AM2125">
        <f t="shared" si="650"/>
        <v>0.24866901102548405</v>
      </c>
      <c r="AN2125" s="15">
        <f t="shared" si="645"/>
        <v>0</v>
      </c>
    </row>
    <row r="2126" spans="1:40" x14ac:dyDescent="0.25">
      <c r="A2126" s="2">
        <v>42726</v>
      </c>
      <c r="B2126" s="2">
        <v>42733</v>
      </c>
      <c r="C2126" t="s">
        <v>15</v>
      </c>
      <c r="D2126">
        <v>8000</v>
      </c>
      <c r="E2126">
        <v>32.950000000000003</v>
      </c>
      <c r="F2126">
        <v>63.85</v>
      </c>
      <c r="G2126">
        <v>27.65</v>
      </c>
      <c r="H2126">
        <v>50.7</v>
      </c>
      <c r="I2126" t="s">
        <v>16</v>
      </c>
      <c r="J2126">
        <v>90.35</v>
      </c>
      <c r="K2126">
        <v>91.2</v>
      </c>
      <c r="L2126">
        <v>38.4</v>
      </c>
      <c r="M2126">
        <v>47.4</v>
      </c>
      <c r="N2126">
        <v>7979.1</v>
      </c>
      <c r="O2126">
        <v>311.25</v>
      </c>
      <c r="P2126">
        <f>VLOOKUP($A2126,Sheet2!$A:$E,2,0)</f>
        <v>8043.85</v>
      </c>
      <c r="Q2126">
        <f>VLOOKUP($A2126,Sheet2!$A:$E,3,0)</f>
        <v>8046.45</v>
      </c>
      <c r="R2126">
        <f>VLOOKUP($A2126,Sheet2!$A:$E,4,0)</f>
        <v>7964.95</v>
      </c>
      <c r="S2126">
        <f>VLOOKUP($A2126,Sheet2!$A:$E,5,0)</f>
        <v>7979.1</v>
      </c>
      <c r="T2126">
        <f t="shared" si="632"/>
        <v>44.75</v>
      </c>
      <c r="U2126">
        <f t="shared" si="633"/>
        <v>63.85</v>
      </c>
      <c r="V2126">
        <f t="shared" si="634"/>
        <v>38.4</v>
      </c>
      <c r="W2126">
        <f t="shared" si="635"/>
        <v>74.099999999999454</v>
      </c>
      <c r="X2126" s="5">
        <f t="shared" si="636"/>
        <v>123.3</v>
      </c>
      <c r="Y2126">
        <f t="shared" si="637"/>
        <v>135.94999999999999</v>
      </c>
      <c r="Z2126">
        <f t="shared" si="638"/>
        <v>98.1</v>
      </c>
      <c r="AA2126">
        <f t="shared" si="639"/>
        <v>98.1</v>
      </c>
      <c r="AB2126">
        <f>IF(Z2126/X2126&lt;'model parameter'!$B$2,'model parameter'!$B$2,IF(Y2126/X2126&gt;'model parameter'!$B$1,'model parameter'!$B$1,AA2126/X2126))</f>
        <v>0.79562043795620441</v>
      </c>
      <c r="AC2126">
        <f t="shared" si="649"/>
        <v>1555924.4874397723</v>
      </c>
      <c r="AD2126">
        <f t="shared" si="647"/>
        <v>32.850126322729622</v>
      </c>
      <c r="AF2126">
        <f t="shared" si="646"/>
        <v>0.79562043795620441</v>
      </c>
      <c r="AG2126">
        <f t="shared" si="640"/>
        <v>1.1025952960259529</v>
      </c>
      <c r="AH2126" s="14">
        <f t="shared" si="641"/>
        <v>9300.8876415325503</v>
      </c>
      <c r="AI2126">
        <f t="shared" si="642"/>
        <v>7304.9447881822007</v>
      </c>
      <c r="AJ2126" s="14">
        <f t="shared" si="643"/>
        <v>-1995.9428533503497</v>
      </c>
      <c r="AK2126" s="14">
        <f t="shared" si="648"/>
        <v>342116.55967937317</v>
      </c>
      <c r="AL2126">
        <f t="shared" si="644"/>
        <v>0.78540297117045177</v>
      </c>
      <c r="AM2126">
        <f t="shared" si="650"/>
        <v>0.19530538009743301</v>
      </c>
      <c r="AN2126" s="15">
        <f t="shared" si="645"/>
        <v>1</v>
      </c>
    </row>
    <row r="2127" spans="1:40" x14ac:dyDescent="0.25">
      <c r="A2127" s="2">
        <v>42727</v>
      </c>
      <c r="B2127" s="2">
        <v>42733</v>
      </c>
      <c r="C2127" t="s">
        <v>15</v>
      </c>
      <c r="D2127">
        <v>8000</v>
      </c>
      <c r="E2127">
        <v>27.25</v>
      </c>
      <c r="F2127">
        <v>71.2</v>
      </c>
      <c r="G2127">
        <v>27.25</v>
      </c>
      <c r="H2127">
        <v>46.35</v>
      </c>
      <c r="I2127" t="s">
        <v>16</v>
      </c>
      <c r="J2127">
        <v>40.299999999999997</v>
      </c>
      <c r="K2127">
        <v>68.95</v>
      </c>
      <c r="L2127">
        <v>25.3</v>
      </c>
      <c r="M2127">
        <v>41.7</v>
      </c>
      <c r="N2127">
        <v>7985.75</v>
      </c>
      <c r="O2127">
        <v>311.25</v>
      </c>
      <c r="P2127">
        <f>VLOOKUP($A2127,Sheet2!$A:$E,2,0)</f>
        <v>7972.5</v>
      </c>
      <c r="Q2127">
        <f>VLOOKUP($A2127,Sheet2!$A:$E,3,0)</f>
        <v>8022.6</v>
      </c>
      <c r="R2127">
        <f>VLOOKUP($A2127,Sheet2!$A:$E,4,0)</f>
        <v>7942.05</v>
      </c>
      <c r="S2127">
        <f>VLOOKUP($A2127,Sheet2!$A:$E,5,0)</f>
        <v>7985.75</v>
      </c>
      <c r="T2127">
        <f t="shared" si="632"/>
        <v>46.349999999999454</v>
      </c>
      <c r="U2127">
        <f t="shared" si="633"/>
        <v>71.2</v>
      </c>
      <c r="V2127">
        <f t="shared" si="634"/>
        <v>25.3</v>
      </c>
      <c r="W2127">
        <f t="shared" si="635"/>
        <v>49.850000000000364</v>
      </c>
      <c r="X2127" s="5">
        <f t="shared" si="636"/>
        <v>67.55</v>
      </c>
      <c r="Y2127">
        <f t="shared" si="637"/>
        <v>115.29999999999946</v>
      </c>
      <c r="Z2127">
        <f t="shared" si="638"/>
        <v>67.55</v>
      </c>
      <c r="AA2127">
        <f t="shared" si="639"/>
        <v>88.050000000000011</v>
      </c>
      <c r="AB2127">
        <f>IF(Z2127/X2127&lt;'model parameter'!$B$2,'model parameter'!$B$2,IF(Y2127/X2127&gt;'model parameter'!$B$1,'model parameter'!$B$1,AA2127/X2127))</f>
        <v>1.1100000000000001</v>
      </c>
      <c r="AC2127">
        <f t="shared" si="649"/>
        <v>1727076.1810581475</v>
      </c>
      <c r="AD2127">
        <f t="shared" si="647"/>
        <v>32.960126322729622</v>
      </c>
      <c r="AF2127">
        <f t="shared" si="646"/>
        <v>1</v>
      </c>
      <c r="AG2127">
        <f t="shared" si="640"/>
        <v>1.7068837897853362</v>
      </c>
      <c r="AH2127" s="14">
        <f t="shared" si="641"/>
        <v>5116.8403310099247</v>
      </c>
      <c r="AI2127">
        <f t="shared" si="642"/>
        <v>5572.2445883292912</v>
      </c>
      <c r="AJ2127" s="14">
        <f t="shared" si="643"/>
        <v>455.40425731936648</v>
      </c>
      <c r="AK2127" s="14">
        <f t="shared" si="648"/>
        <v>342571.96393669251</v>
      </c>
      <c r="AL2127">
        <f t="shared" si="644"/>
        <v>1.0890010686007632</v>
      </c>
      <c r="AM2127">
        <f t="shared" si="650"/>
        <v>0.21268776762958277</v>
      </c>
      <c r="AN2127" s="15">
        <f t="shared" si="645"/>
        <v>0</v>
      </c>
    </row>
    <row r="2128" spans="1:40" x14ac:dyDescent="0.25">
      <c r="A2128" s="2">
        <v>42730</v>
      </c>
      <c r="B2128" s="2">
        <v>42733</v>
      </c>
      <c r="C2128" t="s">
        <v>15</v>
      </c>
      <c r="D2128">
        <v>8000</v>
      </c>
      <c r="E2128">
        <v>52</v>
      </c>
      <c r="F2128">
        <v>114</v>
      </c>
      <c r="G2128">
        <v>52</v>
      </c>
      <c r="H2128">
        <v>101.95</v>
      </c>
      <c r="I2128" t="s">
        <v>16</v>
      </c>
      <c r="J2128">
        <v>28.95</v>
      </c>
      <c r="K2128">
        <v>33.4</v>
      </c>
      <c r="L2128">
        <v>11.1</v>
      </c>
      <c r="M2128">
        <v>12.75</v>
      </c>
      <c r="N2128">
        <v>7908.25</v>
      </c>
      <c r="O2128">
        <v>311.25</v>
      </c>
      <c r="P2128">
        <f>VLOOKUP($A2128,Sheet2!$A:$E,2,0)</f>
        <v>7965.1</v>
      </c>
      <c r="Q2128">
        <f>VLOOKUP($A2128,Sheet2!$A:$E,3,0)</f>
        <v>7970.05</v>
      </c>
      <c r="R2128">
        <f>VLOOKUP($A2128,Sheet2!$A:$E,4,0)</f>
        <v>7893.8</v>
      </c>
      <c r="S2128">
        <f>VLOOKUP($A2128,Sheet2!$A:$E,5,0)</f>
        <v>7908.25</v>
      </c>
      <c r="T2128">
        <f t="shared" si="632"/>
        <v>63.349999999999454</v>
      </c>
      <c r="U2128">
        <f t="shared" si="633"/>
        <v>114</v>
      </c>
      <c r="V2128">
        <f t="shared" si="634"/>
        <v>11.1</v>
      </c>
      <c r="W2128">
        <f t="shared" si="635"/>
        <v>22.050000000000182</v>
      </c>
      <c r="X2128" s="5">
        <f t="shared" si="636"/>
        <v>80.95</v>
      </c>
      <c r="Y2128">
        <f t="shared" si="637"/>
        <v>125.1</v>
      </c>
      <c r="Z2128">
        <f t="shared" si="638"/>
        <v>74.050000000000182</v>
      </c>
      <c r="AA2128">
        <f t="shared" si="639"/>
        <v>114.7</v>
      </c>
      <c r="AB2128">
        <f>IF(Z2128/X2128&lt;'model parameter'!$B$2,'model parameter'!$B$2,IF(Y2128/X2128&gt;'model parameter'!$B$1,'model parameter'!$B$1,AA2128/X2128))</f>
        <v>1.1100000000000001</v>
      </c>
      <c r="AC2128">
        <f t="shared" si="649"/>
        <v>1917054.5609745439</v>
      </c>
      <c r="AD2128">
        <f t="shared" si="647"/>
        <v>33.070126322729621</v>
      </c>
      <c r="AF2128">
        <f t="shared" si="646"/>
        <v>0.91476219888820476</v>
      </c>
      <c r="AG2128">
        <f t="shared" si="640"/>
        <v>1.5453983940704137</v>
      </c>
      <c r="AH2128" s="14">
        <f t="shared" si="641"/>
        <v>6122.5126890548245</v>
      </c>
      <c r="AI2128">
        <f t="shared" si="642"/>
        <v>6686.9824837254801</v>
      </c>
      <c r="AJ2128" s="14">
        <f t="shared" si="643"/>
        <v>564.46979467065557</v>
      </c>
      <c r="AK2128" s="14">
        <f t="shared" si="648"/>
        <v>343136.43373136315</v>
      </c>
      <c r="AL2128">
        <f t="shared" si="644"/>
        <v>1.0921957737514787</v>
      </c>
      <c r="AM2128">
        <f t="shared" si="650"/>
        <v>0.23229668093366687</v>
      </c>
      <c r="AN2128" s="15">
        <f t="shared" si="645"/>
        <v>0</v>
      </c>
    </row>
    <row r="2129" spans="1:40" x14ac:dyDescent="0.25">
      <c r="A2129" s="2">
        <v>42731</v>
      </c>
      <c r="B2129" s="2">
        <v>42733</v>
      </c>
      <c r="C2129" t="s">
        <v>15</v>
      </c>
      <c r="D2129">
        <v>8000</v>
      </c>
      <c r="E2129">
        <v>81.7</v>
      </c>
      <c r="F2129">
        <v>102</v>
      </c>
      <c r="G2129">
        <v>20.399999999999999</v>
      </c>
      <c r="H2129">
        <v>24.3</v>
      </c>
      <c r="I2129" t="s">
        <v>16</v>
      </c>
      <c r="J2129">
        <v>13.85</v>
      </c>
      <c r="K2129">
        <v>66.55</v>
      </c>
      <c r="L2129">
        <v>9.25</v>
      </c>
      <c r="M2129">
        <v>55.9</v>
      </c>
      <c r="N2129">
        <v>8032.85</v>
      </c>
      <c r="O2129">
        <v>311.25</v>
      </c>
      <c r="P2129">
        <f>VLOOKUP($A2129,Sheet2!$A:$E,2,0)</f>
        <v>7915.05</v>
      </c>
      <c r="Q2129">
        <f>VLOOKUP($A2129,Sheet2!$A:$E,3,0)</f>
        <v>8044.65</v>
      </c>
      <c r="R2129">
        <f>VLOOKUP($A2129,Sheet2!$A:$E,4,0)</f>
        <v>7903.7</v>
      </c>
      <c r="S2129">
        <f>VLOOKUP($A2129,Sheet2!$A:$E,5,0)</f>
        <v>8032.85</v>
      </c>
      <c r="T2129">
        <f t="shared" si="632"/>
        <v>21.900000000000546</v>
      </c>
      <c r="U2129">
        <f t="shared" si="633"/>
        <v>102</v>
      </c>
      <c r="V2129">
        <f t="shared" si="634"/>
        <v>9.25</v>
      </c>
      <c r="W2129">
        <f t="shared" si="635"/>
        <v>65.049999999999272</v>
      </c>
      <c r="X2129" s="5">
        <f t="shared" si="636"/>
        <v>95.55</v>
      </c>
      <c r="Y2129">
        <f t="shared" si="637"/>
        <v>111.25</v>
      </c>
      <c r="Z2129">
        <f t="shared" si="638"/>
        <v>80.2</v>
      </c>
      <c r="AA2129">
        <f t="shared" si="639"/>
        <v>80.2</v>
      </c>
      <c r="AB2129">
        <f>IF(Z2129/X2129&lt;'model parameter'!$B$2,'model parameter'!$B$2,IF(Y2129/X2129&gt;'model parameter'!$B$1,'model parameter'!$B$1,AA2129/X2129))</f>
        <v>1.1100000000000001</v>
      </c>
      <c r="AC2129">
        <f t="shared" si="649"/>
        <v>2127930.5626817439</v>
      </c>
      <c r="AD2129">
        <f t="shared" si="647"/>
        <v>33.18012632272962</v>
      </c>
      <c r="AF2129">
        <f t="shared" si="646"/>
        <v>0.83935112506541087</v>
      </c>
      <c r="AG2129">
        <f t="shared" si="640"/>
        <v>1.164311878597593</v>
      </c>
      <c r="AH2129" s="14">
        <f t="shared" si="641"/>
        <v>7218.2452582679243</v>
      </c>
      <c r="AI2129">
        <f t="shared" si="642"/>
        <v>7901.5476533362516</v>
      </c>
      <c r="AJ2129" s="14">
        <f t="shared" si="643"/>
        <v>683.30239506832731</v>
      </c>
      <c r="AK2129" s="14">
        <f t="shared" si="648"/>
        <v>343819.7361264315</v>
      </c>
      <c r="AL2129">
        <f t="shared" si="644"/>
        <v>1.0946632277818018</v>
      </c>
      <c r="AM2129">
        <f t="shared" si="650"/>
        <v>0.25428663455384709</v>
      </c>
      <c r="AN2129" s="15">
        <f t="shared" si="645"/>
        <v>1</v>
      </c>
    </row>
    <row r="2130" spans="1:40" x14ac:dyDescent="0.25">
      <c r="A2130" s="2">
        <v>42732</v>
      </c>
      <c r="B2130" s="2">
        <v>42733</v>
      </c>
      <c r="C2130" t="s">
        <v>15</v>
      </c>
      <c r="D2130">
        <v>8000</v>
      </c>
      <c r="E2130">
        <v>19.7</v>
      </c>
      <c r="F2130">
        <v>26.9</v>
      </c>
      <c r="G2130">
        <v>7.2</v>
      </c>
      <c r="H2130">
        <v>16.899999999999999</v>
      </c>
      <c r="I2130" t="s">
        <v>16</v>
      </c>
      <c r="J2130">
        <v>59.6</v>
      </c>
      <c r="K2130">
        <v>104.9</v>
      </c>
      <c r="L2130">
        <v>38.549999999999997</v>
      </c>
      <c r="M2130">
        <v>42.55</v>
      </c>
      <c r="N2130">
        <v>8034.85</v>
      </c>
      <c r="O2130">
        <v>311.25</v>
      </c>
      <c r="P2130">
        <f>VLOOKUP($A2130,Sheet2!$A:$E,2,0)</f>
        <v>8047.55</v>
      </c>
      <c r="Q2130">
        <f>VLOOKUP($A2130,Sheet2!$A:$E,3,0)</f>
        <v>8100.55</v>
      </c>
      <c r="R2130">
        <f>VLOOKUP($A2130,Sheet2!$A:$E,4,0)</f>
        <v>8028.4</v>
      </c>
      <c r="S2130">
        <f>VLOOKUP($A2130,Sheet2!$A:$E,5,0)</f>
        <v>8034.85</v>
      </c>
      <c r="T2130">
        <f t="shared" si="632"/>
        <v>7.2</v>
      </c>
      <c r="U2130">
        <f t="shared" si="633"/>
        <v>10.150000000000546</v>
      </c>
      <c r="V2130">
        <f t="shared" si="634"/>
        <v>55.299999999999272</v>
      </c>
      <c r="W2130">
        <f t="shared" si="635"/>
        <v>104.9</v>
      </c>
      <c r="X2130" s="5">
        <f t="shared" si="636"/>
        <v>79.3</v>
      </c>
      <c r="Y2130">
        <f t="shared" si="637"/>
        <v>112.10000000000001</v>
      </c>
      <c r="Z2130">
        <f t="shared" si="638"/>
        <v>48.700000000000543</v>
      </c>
      <c r="AA2130">
        <f t="shared" si="639"/>
        <v>59.449999999999996</v>
      </c>
      <c r="AB2130">
        <f>IF(Z2130/X2130&lt;'model parameter'!$B$2,'model parameter'!$B$2,IF(Y2130/X2130&gt;'model parameter'!$B$1,'model parameter'!$B$1,AA2130/X2130))</f>
        <v>1.1100000000000001</v>
      </c>
      <c r="AC2130">
        <f t="shared" si="649"/>
        <v>2362002.9245767361</v>
      </c>
      <c r="AD2130">
        <f t="shared" si="647"/>
        <v>33.29012632272962</v>
      </c>
      <c r="AF2130">
        <f t="shared" si="646"/>
        <v>0.61412358133670297</v>
      </c>
      <c r="AG2130">
        <f t="shared" si="640"/>
        <v>1.4136191677175285</v>
      </c>
      <c r="AH2130" s="14">
        <f t="shared" si="641"/>
        <v>5998.6798986985486</v>
      </c>
      <c r="AI2130">
        <f t="shared" si="642"/>
        <v>6549.7199816804259</v>
      </c>
      <c r="AJ2130" s="14">
        <f t="shared" si="643"/>
        <v>551.04008298187728</v>
      </c>
      <c r="AK2130" s="14">
        <f t="shared" si="648"/>
        <v>344370.77620941336</v>
      </c>
      <c r="AL2130">
        <f t="shared" si="644"/>
        <v>1.0918602246306606</v>
      </c>
      <c r="AM2130">
        <f t="shared" si="650"/>
        <v>0.27764546192453821</v>
      </c>
      <c r="AN2130" s="15">
        <f t="shared" si="645"/>
        <v>1</v>
      </c>
    </row>
    <row r="2131" spans="1:40" x14ac:dyDescent="0.25">
      <c r="A2131" s="2">
        <v>42733</v>
      </c>
      <c r="B2131" s="2">
        <v>42733</v>
      </c>
      <c r="C2131" t="s">
        <v>15</v>
      </c>
      <c r="D2131">
        <v>8000</v>
      </c>
      <c r="E2131">
        <v>16</v>
      </c>
      <c r="F2131">
        <v>16</v>
      </c>
      <c r="G2131">
        <v>0.05</v>
      </c>
      <c r="H2131">
        <v>0.1</v>
      </c>
      <c r="I2131" t="s">
        <v>16</v>
      </c>
      <c r="J2131">
        <v>37</v>
      </c>
      <c r="K2131">
        <v>114</v>
      </c>
      <c r="L2131">
        <v>34</v>
      </c>
      <c r="M2131">
        <v>98.4</v>
      </c>
      <c r="N2131">
        <v>8103.6</v>
      </c>
      <c r="O2131">
        <v>311.25</v>
      </c>
      <c r="P2131">
        <f>VLOOKUP($A2131,Sheet2!$A:$E,2,0)</f>
        <v>8030.6</v>
      </c>
      <c r="Q2131">
        <f>VLOOKUP($A2131,Sheet2!$A:$E,3,0)</f>
        <v>8111.1</v>
      </c>
      <c r="R2131">
        <f>VLOOKUP($A2131,Sheet2!$A:$E,4,0)</f>
        <v>8020.8</v>
      </c>
      <c r="S2131">
        <f>VLOOKUP($A2131,Sheet2!$A:$E,5,0)</f>
        <v>8103.6</v>
      </c>
      <c r="T2131">
        <f t="shared" si="632"/>
        <v>2.8999999999996362</v>
      </c>
      <c r="U2131">
        <f t="shared" si="633"/>
        <v>13.199999999999818</v>
      </c>
      <c r="V2131">
        <f t="shared" si="634"/>
        <v>36.800000000000182</v>
      </c>
      <c r="W2131">
        <f t="shared" si="635"/>
        <v>111.15000000000055</v>
      </c>
      <c r="X2131" s="5">
        <f t="shared" si="636"/>
        <v>53</v>
      </c>
      <c r="Y2131">
        <f t="shared" si="637"/>
        <v>116.89999999999964</v>
      </c>
      <c r="Z2131">
        <f t="shared" si="638"/>
        <v>47.199999999999818</v>
      </c>
      <c r="AA2131">
        <f t="shared" si="639"/>
        <v>98.5</v>
      </c>
      <c r="AB2131">
        <f>IF(Z2131/X2131&lt;'model parameter'!$B$2,'model parameter'!$B$2,IF(Y2131/X2131&gt;'model parameter'!$B$1,'model parameter'!$B$1,AA2131/X2131))</f>
        <v>1.1100000000000001</v>
      </c>
      <c r="AC2131">
        <f t="shared" si="649"/>
        <v>2621823.246280177</v>
      </c>
      <c r="AD2131">
        <f t="shared" si="647"/>
        <v>33.400126322729619</v>
      </c>
      <c r="AF2131">
        <f t="shared" si="646"/>
        <v>0.89056603773584564</v>
      </c>
      <c r="AG2131">
        <f t="shared" si="640"/>
        <v>2.2056603773584835</v>
      </c>
      <c r="AH2131" s="14">
        <f t="shared" si="641"/>
        <v>4024.8602705954995</v>
      </c>
      <c r="AI2131">
        <f t="shared" si="642"/>
        <v>4361.8388884774604</v>
      </c>
      <c r="AJ2131" s="14">
        <f t="shared" si="643"/>
        <v>336.97861788196087</v>
      </c>
      <c r="AK2131" s="14">
        <f t="shared" si="648"/>
        <v>344707.75482729531</v>
      </c>
      <c r="AL2131">
        <f t="shared" si="644"/>
        <v>1.0837243022680394</v>
      </c>
      <c r="AM2131">
        <f t="shared" si="650"/>
        <v>0.30089113450205768</v>
      </c>
      <c r="AN2131" s="15">
        <f t="shared" si="645"/>
        <v>1</v>
      </c>
    </row>
    <row r="2132" spans="1:40" s="4" customFormat="1" x14ac:dyDescent="0.25">
      <c r="A2132" s="3">
        <v>42734</v>
      </c>
      <c r="B2132" s="3">
        <v>42760</v>
      </c>
      <c r="C2132" s="4" t="s">
        <v>15</v>
      </c>
      <c r="D2132" s="4">
        <v>8100</v>
      </c>
      <c r="E2132" s="4">
        <v>103.45</v>
      </c>
      <c r="F2132" s="4">
        <v>109</v>
      </c>
      <c r="G2132" s="4">
        <v>80</v>
      </c>
      <c r="H2132" s="4">
        <v>87.85</v>
      </c>
      <c r="I2132" s="4" t="s">
        <v>16</v>
      </c>
      <c r="J2132" s="4">
        <v>135.94999999999999</v>
      </c>
      <c r="K2132" s="4">
        <v>182</v>
      </c>
      <c r="L2132" s="4">
        <v>134.85</v>
      </c>
      <c r="M2132" s="4">
        <v>170.5</v>
      </c>
      <c r="N2132" s="4">
        <v>8185.8</v>
      </c>
      <c r="O2132" s="4">
        <v>239.4</v>
      </c>
      <c r="P2132">
        <f>VLOOKUP($A2132,Sheet2!$A:$E,2,0)</f>
        <v>8119.65</v>
      </c>
      <c r="Q2132">
        <f>VLOOKUP($A2132,Sheet2!$A:$E,3,0)</f>
        <v>8197</v>
      </c>
      <c r="R2132">
        <f>VLOOKUP($A2132,Sheet2!$A:$E,4,0)</f>
        <v>8114.75</v>
      </c>
      <c r="S2132">
        <f>VLOOKUP($A2132,Sheet2!$A:$E,5,0)</f>
        <v>8185.8</v>
      </c>
      <c r="T2132">
        <f t="shared" si="632"/>
        <v>85</v>
      </c>
      <c r="U2132">
        <f t="shared" si="633"/>
        <v>109</v>
      </c>
      <c r="V2132">
        <f t="shared" si="634"/>
        <v>134.85</v>
      </c>
      <c r="W2132">
        <f t="shared" si="635"/>
        <v>177</v>
      </c>
      <c r="X2132" s="5">
        <f t="shared" si="636"/>
        <v>239.39999999999998</v>
      </c>
      <c r="Y2132">
        <f t="shared" si="637"/>
        <v>267</v>
      </c>
      <c r="Z2132">
        <f t="shared" si="638"/>
        <v>239.39999999999998</v>
      </c>
      <c r="AA2132">
        <f t="shared" si="639"/>
        <v>258.35000000000002</v>
      </c>
      <c r="AB2132">
        <f>IF(Z2132/X2132&lt;'model parameter'!$B$2,'model parameter'!$B$2,IF(Y2132/X2132&gt;'model parameter'!$B$1,'model parameter'!$B$1,AA2132/X2132))</f>
        <v>1.1100000000000001</v>
      </c>
      <c r="AC2132">
        <f t="shared" si="649"/>
        <v>2910223.8033709968</v>
      </c>
      <c r="AD2132">
        <f t="shared" si="647"/>
        <v>33.510126322729619</v>
      </c>
      <c r="AF2132">
        <f t="shared" si="646"/>
        <v>1</v>
      </c>
      <c r="AG2132">
        <f t="shared" si="640"/>
        <v>1.1152882205513786</v>
      </c>
      <c r="AH2132" s="14">
        <f t="shared" si="641"/>
        <v>18014.2130720559</v>
      </c>
      <c r="AI2132">
        <f t="shared" si="642"/>
        <v>19868.342149809505</v>
      </c>
      <c r="AJ2132" s="14">
        <f t="shared" si="643"/>
        <v>1854.1290777536051</v>
      </c>
      <c r="AK2132" s="14">
        <f t="shared" si="648"/>
        <v>346561.88390504895</v>
      </c>
      <c r="AL2132">
        <f t="shared" si="644"/>
        <v>1.1029258991407056</v>
      </c>
      <c r="AM2132">
        <f t="shared" si="650"/>
        <v>0.33186062506414893</v>
      </c>
      <c r="AN2132" s="15">
        <f t="shared" si="645"/>
        <v>0</v>
      </c>
    </row>
    <row r="2133" spans="1:40" s="4" customFormat="1" x14ac:dyDescent="0.25">
      <c r="A2133" s="3">
        <v>42737</v>
      </c>
      <c r="B2133" s="3">
        <v>42760</v>
      </c>
      <c r="C2133" s="4" t="s">
        <v>15</v>
      </c>
      <c r="D2133" s="4">
        <v>8100</v>
      </c>
      <c r="E2133" s="4">
        <v>90.9</v>
      </c>
      <c r="F2133" s="4">
        <v>101</v>
      </c>
      <c r="G2133" s="4">
        <v>70</v>
      </c>
      <c r="H2133" s="4">
        <v>82.45</v>
      </c>
      <c r="I2133" s="4" t="s">
        <v>16</v>
      </c>
      <c r="J2133" s="4">
        <v>173.5</v>
      </c>
      <c r="K2133" s="4">
        <v>186</v>
      </c>
      <c r="L2133" s="4">
        <v>148.4</v>
      </c>
      <c r="M2133" s="4">
        <v>170.7</v>
      </c>
      <c r="N2133" s="4">
        <v>8179.5</v>
      </c>
      <c r="O2133" s="4">
        <v>239.4</v>
      </c>
      <c r="P2133">
        <f>VLOOKUP($A2133,Sheet2!$A:$E,2,0)</f>
        <v>8210.1</v>
      </c>
      <c r="Q2133">
        <f>VLOOKUP($A2133,Sheet2!$A:$E,3,0)</f>
        <v>8212</v>
      </c>
      <c r="R2133">
        <f>VLOOKUP($A2133,Sheet2!$A:$E,4,0)</f>
        <v>8133.8</v>
      </c>
      <c r="S2133">
        <f>VLOOKUP($A2133,Sheet2!$A:$E,5,0)</f>
        <v>8179.5</v>
      </c>
      <c r="T2133">
        <f t="shared" si="632"/>
        <v>74</v>
      </c>
      <c r="U2133">
        <f t="shared" si="633"/>
        <v>101</v>
      </c>
      <c r="V2133">
        <f t="shared" si="634"/>
        <v>148.4</v>
      </c>
      <c r="W2133">
        <f t="shared" si="635"/>
        <v>182</v>
      </c>
      <c r="X2133" s="5">
        <f t="shared" si="636"/>
        <v>264.39999999999998</v>
      </c>
      <c r="Y2133">
        <f t="shared" si="637"/>
        <v>264.39999999999998</v>
      </c>
      <c r="Z2133">
        <f t="shared" si="638"/>
        <v>249.4</v>
      </c>
      <c r="AA2133">
        <f t="shared" si="639"/>
        <v>253.14999999999998</v>
      </c>
      <c r="AB2133">
        <f>IF(Z2133/X2133&lt;'model parameter'!$B$2,'model parameter'!$B$2,IF(Y2133/X2133&gt;'model parameter'!$B$1,'model parameter'!$B$1,AA2133/X2133))</f>
        <v>0.95745083207261727</v>
      </c>
      <c r="AC2133">
        <f t="shared" si="649"/>
        <v>2786396.202055098</v>
      </c>
      <c r="AD2133">
        <f t="shared" si="647"/>
        <v>33.467577154802235</v>
      </c>
      <c r="AF2133">
        <f t="shared" si="646"/>
        <v>0.94326777609682311</v>
      </c>
      <c r="AG2133">
        <f t="shared" si="640"/>
        <v>1</v>
      </c>
      <c r="AH2133" s="14">
        <f t="shared" si="641"/>
        <v>19890.4674713934</v>
      </c>
      <c r="AI2133">
        <f t="shared" si="642"/>
        <v>18925.229222845297</v>
      </c>
      <c r="AJ2133" s="14">
        <f t="shared" si="643"/>
        <v>-965.238248548103</v>
      </c>
      <c r="AK2133" s="14">
        <f t="shared" si="648"/>
        <v>345596.64565650083</v>
      </c>
      <c r="AL2133">
        <f t="shared" si="644"/>
        <v>0.95147231959548895</v>
      </c>
      <c r="AM2133">
        <f t="shared" si="650"/>
        <v>0.31575619871219462</v>
      </c>
      <c r="AN2133" s="15">
        <f t="shared" si="645"/>
        <v>0</v>
      </c>
    </row>
    <row r="2134" spans="1:40" s="4" customFormat="1" x14ac:dyDescent="0.25">
      <c r="A2134" s="3">
        <v>42738</v>
      </c>
      <c r="B2134" s="3">
        <v>42760</v>
      </c>
      <c r="C2134" s="4" t="s">
        <v>15</v>
      </c>
      <c r="D2134" s="4">
        <v>8100</v>
      </c>
      <c r="E2134" s="4">
        <v>78.849999999999994</v>
      </c>
      <c r="F2134" s="4">
        <v>96.5</v>
      </c>
      <c r="G2134" s="4">
        <v>65.3</v>
      </c>
      <c r="H2134" s="4">
        <v>80.400000000000006</v>
      </c>
      <c r="I2134" s="4" t="s">
        <v>16</v>
      </c>
      <c r="J2134" s="4">
        <v>170.2</v>
      </c>
      <c r="K2134" s="4">
        <v>189.25</v>
      </c>
      <c r="L2134" s="4">
        <v>153.5</v>
      </c>
      <c r="M2134" s="4">
        <v>172.1</v>
      </c>
      <c r="N2134" s="4">
        <v>8192.25</v>
      </c>
      <c r="O2134" s="4">
        <v>239.4</v>
      </c>
      <c r="P2134">
        <f>VLOOKUP($A2134,Sheet2!$A:$E,2,0)</f>
        <v>8196.0499999999993</v>
      </c>
      <c r="Q2134">
        <f>VLOOKUP($A2134,Sheet2!$A:$E,3,0)</f>
        <v>8219.1</v>
      </c>
      <c r="R2134">
        <f>VLOOKUP($A2134,Sheet2!$A:$E,4,0)</f>
        <v>8148.6</v>
      </c>
      <c r="S2134">
        <f>VLOOKUP($A2134,Sheet2!$A:$E,5,0)</f>
        <v>8192.25</v>
      </c>
      <c r="T2134">
        <f t="shared" si="632"/>
        <v>70.149999999999636</v>
      </c>
      <c r="U2134">
        <f t="shared" si="633"/>
        <v>96.5</v>
      </c>
      <c r="V2134">
        <f t="shared" si="634"/>
        <v>153.5</v>
      </c>
      <c r="W2134">
        <f t="shared" si="635"/>
        <v>184.39999999999964</v>
      </c>
      <c r="X2134" s="5">
        <f t="shared" si="636"/>
        <v>249.04999999999998</v>
      </c>
      <c r="Y2134">
        <f t="shared" si="637"/>
        <v>259.39999999999964</v>
      </c>
      <c r="Z2134">
        <f t="shared" si="638"/>
        <v>249.04999999999998</v>
      </c>
      <c r="AA2134">
        <f t="shared" si="639"/>
        <v>252.5</v>
      </c>
      <c r="AB2134">
        <f>IF(Z2134/X2134&lt;'model parameter'!$B$2,'model parameter'!$B$2,IF(Y2134/X2134&gt;'model parameter'!$B$1,'model parameter'!$B$1,AA2134/X2134))</f>
        <v>1.0138526400321222</v>
      </c>
      <c r="AC2134">
        <f t="shared" si="649"/>
        <v>2824995.1456290395</v>
      </c>
      <c r="AD2134">
        <f t="shared" si="647"/>
        <v>33.481429794834355</v>
      </c>
      <c r="AF2134">
        <f t="shared" si="646"/>
        <v>1</v>
      </c>
      <c r="AG2134">
        <f t="shared" si="640"/>
        <v>1.0415579200963647</v>
      </c>
      <c r="AH2134" s="14">
        <f t="shared" si="641"/>
        <v>18738.447270200173</v>
      </c>
      <c r="AI2134">
        <f t="shared" si="642"/>
        <v>18876.514712155</v>
      </c>
      <c r="AJ2134" s="14">
        <f t="shared" si="643"/>
        <v>138.06744195482679</v>
      </c>
      <c r="AK2134" s="14">
        <f t="shared" si="648"/>
        <v>345734.71309845563</v>
      </c>
      <c r="AL2134">
        <f t="shared" si="644"/>
        <v>1.0073681367492171</v>
      </c>
      <c r="AM2134">
        <f t="shared" si="650"/>
        <v>0.31808273356371902</v>
      </c>
      <c r="AN2134" s="15">
        <f t="shared" si="645"/>
        <v>0</v>
      </c>
    </row>
    <row r="2135" spans="1:40" s="4" customFormat="1" x14ac:dyDescent="0.25">
      <c r="A2135" s="3">
        <v>42739</v>
      </c>
      <c r="B2135" s="3">
        <v>42760</v>
      </c>
      <c r="C2135" s="4" t="s">
        <v>15</v>
      </c>
      <c r="D2135" s="4">
        <v>8100</v>
      </c>
      <c r="E2135" s="4">
        <v>75.349999999999994</v>
      </c>
      <c r="F2135" s="4">
        <v>82</v>
      </c>
      <c r="G2135" s="4">
        <v>71</v>
      </c>
      <c r="H2135" s="4">
        <v>74.95</v>
      </c>
      <c r="I2135" s="4" t="s">
        <v>16</v>
      </c>
      <c r="J2135" s="4">
        <v>178.3</v>
      </c>
      <c r="K2135" s="4">
        <v>188.65</v>
      </c>
      <c r="L2135" s="4">
        <v>164.6</v>
      </c>
      <c r="M2135" s="4">
        <v>173.4</v>
      </c>
      <c r="N2135" s="4">
        <v>8190.5</v>
      </c>
      <c r="O2135" s="4">
        <v>239.4</v>
      </c>
      <c r="P2135">
        <f>VLOOKUP($A2135,Sheet2!$A:$E,2,0)</f>
        <v>8202.65</v>
      </c>
      <c r="Q2135">
        <f>VLOOKUP($A2135,Sheet2!$A:$E,3,0)</f>
        <v>8218.5</v>
      </c>
      <c r="R2135">
        <f>VLOOKUP($A2135,Sheet2!$A:$E,4,0)</f>
        <v>8180.9</v>
      </c>
      <c r="S2135">
        <f>VLOOKUP($A2135,Sheet2!$A:$E,5,0)</f>
        <v>8190.5</v>
      </c>
      <c r="T2135">
        <f t="shared" si="632"/>
        <v>71</v>
      </c>
      <c r="U2135">
        <f t="shared" si="633"/>
        <v>82</v>
      </c>
      <c r="V2135">
        <f t="shared" si="634"/>
        <v>164.6</v>
      </c>
      <c r="W2135">
        <f t="shared" si="635"/>
        <v>188.65</v>
      </c>
      <c r="X2135" s="5">
        <f t="shared" si="636"/>
        <v>253.65</v>
      </c>
      <c r="Y2135">
        <f t="shared" si="637"/>
        <v>259.64999999999998</v>
      </c>
      <c r="Z2135">
        <f t="shared" si="638"/>
        <v>246.6</v>
      </c>
      <c r="AA2135">
        <f t="shared" si="639"/>
        <v>248.35000000000002</v>
      </c>
      <c r="AB2135">
        <f>IF(Z2135/X2135&lt;'model parameter'!$B$2,'model parameter'!$B$2,IF(Y2135/X2135&gt;'model parameter'!$B$1,'model parameter'!$B$1,AA2135/X2135))</f>
        <v>0.97910506603587633</v>
      </c>
      <c r="AC2135">
        <f t="shared" si="649"/>
        <v>2765967.0586121506</v>
      </c>
      <c r="AD2135">
        <f t="shared" si="647"/>
        <v>33.460534860870233</v>
      </c>
      <c r="AF2135">
        <f t="shared" si="646"/>
        <v>0.97220579538734475</v>
      </c>
      <c r="AG2135">
        <f t="shared" si="640"/>
        <v>1.0236546422235362</v>
      </c>
      <c r="AH2135" s="14">
        <f t="shared" si="641"/>
        <v>19083.678079678277</v>
      </c>
      <c r="AI2135">
        <f t="shared" si="642"/>
        <v>18565.491297747696</v>
      </c>
      <c r="AJ2135" s="14">
        <f t="shared" si="643"/>
        <v>-518.18678193058076</v>
      </c>
      <c r="AK2135" s="14">
        <f t="shared" si="648"/>
        <v>345216.52631652507</v>
      </c>
      <c r="AL2135">
        <f t="shared" si="644"/>
        <v>0.97284659803172924</v>
      </c>
      <c r="AM2135">
        <f t="shared" si="650"/>
        <v>0.30944570524009701</v>
      </c>
      <c r="AN2135" s="15">
        <f t="shared" si="645"/>
        <v>0</v>
      </c>
    </row>
    <row r="2136" spans="1:40" s="4" customFormat="1" x14ac:dyDescent="0.25">
      <c r="A2136" s="3">
        <v>42740</v>
      </c>
      <c r="B2136" s="3">
        <v>42760</v>
      </c>
      <c r="C2136" s="4" t="s">
        <v>15</v>
      </c>
      <c r="D2136" s="4">
        <v>8100</v>
      </c>
      <c r="E2136" s="4">
        <v>64.7</v>
      </c>
      <c r="F2136" s="4">
        <v>64.7</v>
      </c>
      <c r="G2136" s="4">
        <v>42.75</v>
      </c>
      <c r="H2136" s="4">
        <v>44.85</v>
      </c>
      <c r="I2136" s="4" t="s">
        <v>16</v>
      </c>
      <c r="J2136" s="4">
        <v>177.25</v>
      </c>
      <c r="K2136" s="4">
        <v>235.9</v>
      </c>
      <c r="L2136" s="4">
        <v>177.25</v>
      </c>
      <c r="M2136" s="4">
        <v>226.95</v>
      </c>
      <c r="N2136" s="4">
        <v>8273.7999999999993</v>
      </c>
      <c r="O2136" s="4">
        <v>239.4</v>
      </c>
      <c r="P2136">
        <f>VLOOKUP($A2136,Sheet2!$A:$E,2,0)</f>
        <v>8226.65</v>
      </c>
      <c r="Q2136">
        <f>VLOOKUP($A2136,Sheet2!$A:$E,3,0)</f>
        <v>8282.65</v>
      </c>
      <c r="R2136">
        <f>VLOOKUP($A2136,Sheet2!$A:$E,4,0)</f>
        <v>8223.7000000000007</v>
      </c>
      <c r="S2136">
        <f>VLOOKUP($A2136,Sheet2!$A:$E,5,0)</f>
        <v>8273.7999999999993</v>
      </c>
      <c r="T2136">
        <f t="shared" si="632"/>
        <v>53.25</v>
      </c>
      <c r="U2136">
        <f t="shared" si="633"/>
        <v>53.549999999999272</v>
      </c>
      <c r="V2136">
        <f t="shared" si="634"/>
        <v>188.40000000000146</v>
      </c>
      <c r="W2136">
        <f t="shared" si="635"/>
        <v>225.39999999999964</v>
      </c>
      <c r="X2136" s="5">
        <f t="shared" si="636"/>
        <v>241.95</v>
      </c>
      <c r="Y2136">
        <f t="shared" si="637"/>
        <v>289.14999999999998</v>
      </c>
      <c r="Z2136">
        <f t="shared" si="638"/>
        <v>230.79999999999927</v>
      </c>
      <c r="AA2136">
        <f t="shared" si="639"/>
        <v>271.8</v>
      </c>
      <c r="AB2136">
        <f>IF(Z2136/X2136&lt;'model parameter'!$B$2,'model parameter'!$B$2,IF(Y2136/X2136&gt;'model parameter'!$B$1,'model parameter'!$B$1,AA2136/X2136))</f>
        <v>1.1100000000000001</v>
      </c>
      <c r="AC2136">
        <f t="shared" si="649"/>
        <v>3070223.4350594874</v>
      </c>
      <c r="AD2136">
        <f t="shared" si="647"/>
        <v>33.570534860870232</v>
      </c>
      <c r="AF2136">
        <f t="shared" si="646"/>
        <v>0.9539160983674283</v>
      </c>
      <c r="AG2136">
        <f t="shared" si="640"/>
        <v>1.1950816284356272</v>
      </c>
      <c r="AH2136" s="14">
        <f t="shared" si="641"/>
        <v>18205.591020788324</v>
      </c>
      <c r="AI2136">
        <f t="shared" si="642"/>
        <v>20080.4751075155</v>
      </c>
      <c r="AJ2136" s="14">
        <f t="shared" si="643"/>
        <v>1874.8840867271756</v>
      </c>
      <c r="AK2136" s="14">
        <f t="shared" si="648"/>
        <v>347091.41040325223</v>
      </c>
      <c r="AL2136">
        <f t="shared" si="644"/>
        <v>1.1029839725931616</v>
      </c>
      <c r="AM2136">
        <f t="shared" si="650"/>
        <v>0.3413136532676147</v>
      </c>
      <c r="AN2136" s="15">
        <f t="shared" si="645"/>
        <v>0</v>
      </c>
    </row>
    <row r="2137" spans="1:40" s="4" customFormat="1" x14ac:dyDescent="0.25">
      <c r="A2137" s="3">
        <v>42741</v>
      </c>
      <c r="B2137" s="3">
        <v>42760</v>
      </c>
      <c r="C2137" s="4" t="s">
        <v>15</v>
      </c>
      <c r="D2137" s="4">
        <v>8100</v>
      </c>
      <c r="E2137" s="4">
        <v>43.9</v>
      </c>
      <c r="F2137" s="4">
        <v>47.3</v>
      </c>
      <c r="G2137" s="4">
        <v>33.25</v>
      </c>
      <c r="H2137" s="4">
        <v>44.4</v>
      </c>
      <c r="I2137" s="4" t="s">
        <v>16</v>
      </c>
      <c r="J2137" s="4">
        <v>243</v>
      </c>
      <c r="K2137" s="4">
        <v>258</v>
      </c>
      <c r="L2137" s="4">
        <v>200.25</v>
      </c>
      <c r="M2137" s="4">
        <v>207.25</v>
      </c>
      <c r="N2137" s="4">
        <v>8243.7999999999993</v>
      </c>
      <c r="O2137" s="4">
        <v>239.4</v>
      </c>
      <c r="P2137">
        <f>VLOOKUP($A2137,Sheet2!$A:$E,2,0)</f>
        <v>8281.85</v>
      </c>
      <c r="Q2137">
        <f>VLOOKUP($A2137,Sheet2!$A:$E,3,0)</f>
        <v>8306.85</v>
      </c>
      <c r="R2137">
        <f>VLOOKUP($A2137,Sheet2!$A:$E,4,0)</f>
        <v>8233.25</v>
      </c>
      <c r="S2137">
        <f>VLOOKUP($A2137,Sheet2!$A:$E,5,0)</f>
        <v>8243.7999999999993</v>
      </c>
      <c r="T2137">
        <f t="shared" si="632"/>
        <v>51.149999999999636</v>
      </c>
      <c r="U2137">
        <f t="shared" si="633"/>
        <v>47.3</v>
      </c>
      <c r="V2137">
        <f t="shared" si="634"/>
        <v>200.25</v>
      </c>
      <c r="W2137">
        <f t="shared" si="635"/>
        <v>240.10000000000036</v>
      </c>
      <c r="X2137" s="5">
        <f t="shared" si="636"/>
        <v>286.89999999999998</v>
      </c>
      <c r="Y2137">
        <f t="shared" si="637"/>
        <v>309.14999999999964</v>
      </c>
      <c r="Z2137">
        <f t="shared" si="638"/>
        <v>247.55</v>
      </c>
      <c r="AA2137">
        <f t="shared" si="639"/>
        <v>251.65</v>
      </c>
      <c r="AB2137">
        <f>IF(Z2137/X2137&lt;'model parameter'!$B$2,'model parameter'!$B$2,IF(Y2137/X2137&gt;'model parameter'!$B$1,'model parameter'!$B$1,AA2137/X2137))</f>
        <v>0.87713489020564661</v>
      </c>
      <c r="AC2137">
        <f t="shared" si="649"/>
        <v>2693000.0956177064</v>
      </c>
      <c r="AD2137">
        <f t="shared" si="647"/>
        <v>33.447669751075878</v>
      </c>
      <c r="AF2137">
        <f t="shared" si="646"/>
        <v>0.86284419658417577</v>
      </c>
      <c r="AG2137">
        <f t="shared" si="640"/>
        <v>1.0775531544092005</v>
      </c>
      <c r="AH2137" s="14">
        <f t="shared" si="641"/>
        <v>21579.096430797148</v>
      </c>
      <c r="AI2137">
        <f t="shared" si="642"/>
        <v>18812.8111212523</v>
      </c>
      <c r="AJ2137" s="14">
        <f t="shared" si="643"/>
        <v>-2766.2853095448481</v>
      </c>
      <c r="AK2137" s="14">
        <f t="shared" si="648"/>
        <v>344325.12509370741</v>
      </c>
      <c r="AL2137">
        <f t="shared" si="644"/>
        <v>0.87180717605965763</v>
      </c>
      <c r="AM2137">
        <f t="shared" si="650"/>
        <v>0.29755969220584433</v>
      </c>
      <c r="AN2137" s="15">
        <f t="shared" si="645"/>
        <v>0</v>
      </c>
    </row>
    <row r="2138" spans="1:40" s="4" customFormat="1" x14ac:dyDescent="0.25">
      <c r="A2138" s="3">
        <v>42744</v>
      </c>
      <c r="B2138" s="3">
        <v>42760</v>
      </c>
      <c r="C2138" s="4" t="s">
        <v>15</v>
      </c>
      <c r="D2138" s="4">
        <v>8100</v>
      </c>
      <c r="E2138" s="4">
        <v>38</v>
      </c>
      <c r="F2138" s="4">
        <v>48.35</v>
      </c>
      <c r="G2138" s="4">
        <v>38</v>
      </c>
      <c r="H2138" s="4">
        <v>44.15</v>
      </c>
      <c r="I2138" s="4" t="s">
        <v>16</v>
      </c>
      <c r="J2138" s="4">
        <v>208.25</v>
      </c>
      <c r="K2138" s="4">
        <v>210</v>
      </c>
      <c r="L2138" s="4">
        <v>184.5</v>
      </c>
      <c r="M2138" s="4">
        <v>189.8</v>
      </c>
      <c r="N2138" s="4">
        <v>8236.0499999999993</v>
      </c>
      <c r="O2138" s="4">
        <v>239.4</v>
      </c>
      <c r="P2138">
        <f>VLOOKUP($A2138,Sheet2!$A:$E,2,0)</f>
        <v>8259.35</v>
      </c>
      <c r="Q2138">
        <f>VLOOKUP($A2138,Sheet2!$A:$E,3,0)</f>
        <v>8263</v>
      </c>
      <c r="R2138">
        <f>VLOOKUP($A2138,Sheet2!$A:$E,4,0)</f>
        <v>8227.75</v>
      </c>
      <c r="S2138">
        <f>VLOOKUP($A2138,Sheet2!$A:$E,5,0)</f>
        <v>8236.0499999999993</v>
      </c>
      <c r="T2138">
        <f t="shared" si="632"/>
        <v>47</v>
      </c>
      <c r="U2138">
        <f t="shared" si="633"/>
        <v>48.35</v>
      </c>
      <c r="V2138">
        <f t="shared" si="634"/>
        <v>184.5</v>
      </c>
      <c r="W2138">
        <f t="shared" si="635"/>
        <v>201</v>
      </c>
      <c r="X2138" s="5">
        <f t="shared" si="636"/>
        <v>246.25</v>
      </c>
      <c r="Y2138">
        <f t="shared" si="637"/>
        <v>257</v>
      </c>
      <c r="Z2138">
        <f t="shared" si="638"/>
        <v>232.85</v>
      </c>
      <c r="AA2138">
        <f t="shared" si="639"/>
        <v>233.95000000000002</v>
      </c>
      <c r="AB2138">
        <f>IF(Z2138/X2138&lt;'model parameter'!$B$2,'model parameter'!$B$2,IF(Y2138/X2138&gt;'model parameter'!$B$1,'model parameter'!$B$1,AA2138/X2138))</f>
        <v>0.95005076142131983</v>
      </c>
      <c r="AC2138">
        <f t="shared" si="649"/>
        <v>2558486.791349289</v>
      </c>
      <c r="AD2138">
        <f t="shared" si="647"/>
        <v>33.397720512497202</v>
      </c>
      <c r="AF2138">
        <f t="shared" si="646"/>
        <v>0.94558375634517766</v>
      </c>
      <c r="AG2138">
        <f t="shared" si="640"/>
        <v>1.0436548223350255</v>
      </c>
      <c r="AH2138" s="14">
        <f t="shared" si="641"/>
        <v>18528.306777474376</v>
      </c>
      <c r="AI2138">
        <f t="shared" si="642"/>
        <v>17486.2775224549</v>
      </c>
      <c r="AJ2138" s="14">
        <f t="shared" si="643"/>
        <v>-1042.0292550194754</v>
      </c>
      <c r="AK2138" s="14">
        <f t="shared" si="648"/>
        <v>343283.09583868791</v>
      </c>
      <c r="AL2138">
        <f t="shared" si="644"/>
        <v>0.943760146702325</v>
      </c>
      <c r="AM2138">
        <f t="shared" si="650"/>
        <v>0.28082497876888629</v>
      </c>
      <c r="AN2138" s="15">
        <f t="shared" si="645"/>
        <v>0</v>
      </c>
    </row>
    <row r="2139" spans="1:40" s="4" customFormat="1" x14ac:dyDescent="0.25">
      <c r="A2139" s="3">
        <v>42745</v>
      </c>
      <c r="B2139" s="3">
        <v>42760</v>
      </c>
      <c r="C2139" s="4" t="s">
        <v>15</v>
      </c>
      <c r="D2139" s="4">
        <v>8100</v>
      </c>
      <c r="E2139" s="4">
        <v>38.049999999999997</v>
      </c>
      <c r="F2139" s="4">
        <v>39.299999999999997</v>
      </c>
      <c r="G2139" s="4">
        <v>28.65</v>
      </c>
      <c r="H2139" s="4">
        <v>30.25</v>
      </c>
      <c r="I2139" s="4" t="s">
        <v>16</v>
      </c>
      <c r="J2139" s="4">
        <v>175.1</v>
      </c>
      <c r="K2139" s="4">
        <v>223</v>
      </c>
      <c r="L2139" s="4">
        <v>175.1</v>
      </c>
      <c r="M2139" s="4">
        <v>220</v>
      </c>
      <c r="N2139" s="4">
        <v>8288.6</v>
      </c>
      <c r="O2139" s="4">
        <v>239.4</v>
      </c>
      <c r="P2139">
        <f>VLOOKUP($A2139,Sheet2!$A:$E,2,0)</f>
        <v>8262.7000000000007</v>
      </c>
      <c r="Q2139">
        <f>VLOOKUP($A2139,Sheet2!$A:$E,3,0)</f>
        <v>8293.7999999999993</v>
      </c>
      <c r="R2139">
        <f>VLOOKUP($A2139,Sheet2!$A:$E,4,0)</f>
        <v>8261</v>
      </c>
      <c r="S2139">
        <f>VLOOKUP($A2139,Sheet2!$A:$E,5,0)</f>
        <v>8288.6</v>
      </c>
      <c r="T2139">
        <f t="shared" si="632"/>
        <v>29.200000000000728</v>
      </c>
      <c r="U2139">
        <f t="shared" si="633"/>
        <v>14.100000000000364</v>
      </c>
      <c r="V2139">
        <f t="shared" si="634"/>
        <v>200.29999999999927</v>
      </c>
      <c r="W2139">
        <f t="shared" si="635"/>
        <v>222.44999999999891</v>
      </c>
      <c r="X2139" s="5">
        <f t="shared" si="636"/>
        <v>213.14999999999998</v>
      </c>
      <c r="Y2139">
        <f t="shared" si="637"/>
        <v>252.20000000000073</v>
      </c>
      <c r="Z2139">
        <f t="shared" si="638"/>
        <v>189.20000000000036</v>
      </c>
      <c r="AA2139">
        <f t="shared" si="639"/>
        <v>250.25</v>
      </c>
      <c r="AB2139">
        <f>IF(Z2139/X2139&lt;'model parameter'!$B$2,'model parameter'!$B$2,IF(Y2139/X2139&gt;'model parameter'!$B$1,'model parameter'!$B$1,AA2139/X2139))</f>
        <v>1.1100000000000001</v>
      </c>
      <c r="AC2139">
        <f t="shared" si="649"/>
        <v>2839920.338397711</v>
      </c>
      <c r="AD2139">
        <f t="shared" si="647"/>
        <v>33.507720512497201</v>
      </c>
      <c r="AF2139">
        <f t="shared" si="646"/>
        <v>0.88763781374618989</v>
      </c>
      <c r="AG2139">
        <f t="shared" si="640"/>
        <v>1.1832043162092458</v>
      </c>
      <c r="AH2139" s="14">
        <f t="shared" si="641"/>
        <v>16044.145952751524</v>
      </c>
      <c r="AI2139">
        <f t="shared" si="642"/>
        <v>17684.620526365481</v>
      </c>
      <c r="AJ2139" s="14">
        <f t="shared" si="643"/>
        <v>1640.4745736139575</v>
      </c>
      <c r="AK2139" s="14">
        <f t="shared" si="648"/>
        <v>344923.57041230187</v>
      </c>
      <c r="AL2139">
        <f t="shared" si="644"/>
        <v>1.1022475473886237</v>
      </c>
      <c r="AM2139">
        <f t="shared" si="650"/>
        <v>0.30953864409346726</v>
      </c>
      <c r="AN2139" s="15">
        <f t="shared" si="645"/>
        <v>1</v>
      </c>
    </row>
    <row r="2140" spans="1:40" s="4" customFormat="1" x14ac:dyDescent="0.25">
      <c r="A2140" s="3">
        <v>42746</v>
      </c>
      <c r="B2140" s="3">
        <v>42760</v>
      </c>
      <c r="C2140" s="4" t="s">
        <v>15</v>
      </c>
      <c r="D2140" s="4">
        <v>8100</v>
      </c>
      <c r="E2140" s="4">
        <v>25.95</v>
      </c>
      <c r="F2140" s="4">
        <v>25.95</v>
      </c>
      <c r="G2140" s="4">
        <v>14</v>
      </c>
      <c r="H2140" s="4">
        <v>15.05</v>
      </c>
      <c r="I2140" s="4" t="s">
        <v>16</v>
      </c>
      <c r="J2140" s="4">
        <v>247.35</v>
      </c>
      <c r="K2140" s="4">
        <v>307.8</v>
      </c>
      <c r="L2140" s="4">
        <v>245.7</v>
      </c>
      <c r="M2140" s="4">
        <v>298.60000000000002</v>
      </c>
      <c r="N2140" s="4">
        <v>8380.65</v>
      </c>
      <c r="O2140" s="4">
        <v>239.4</v>
      </c>
      <c r="P2140">
        <f>VLOOKUP($A2140,Sheet2!$A:$E,2,0)</f>
        <v>8327.7999999999993</v>
      </c>
      <c r="Q2140">
        <f>VLOOKUP($A2140,Sheet2!$A:$E,3,0)</f>
        <v>8389</v>
      </c>
      <c r="R2140">
        <f>VLOOKUP($A2140,Sheet2!$A:$E,4,0)</f>
        <v>8322.25</v>
      </c>
      <c r="S2140">
        <f>VLOOKUP($A2140,Sheet2!$A:$E,5,0)</f>
        <v>8380.65</v>
      </c>
      <c r="T2140">
        <f t="shared" si="632"/>
        <v>18.799999999999272</v>
      </c>
      <c r="U2140">
        <f t="shared" si="633"/>
        <v>23.450000000000728</v>
      </c>
      <c r="V2140">
        <f t="shared" si="634"/>
        <v>248.20000000000073</v>
      </c>
      <c r="W2140">
        <f t="shared" si="635"/>
        <v>303</v>
      </c>
      <c r="X2140" s="5">
        <f t="shared" si="636"/>
        <v>273.3</v>
      </c>
      <c r="Y2140">
        <f t="shared" si="637"/>
        <v>326.59999999999928</v>
      </c>
      <c r="Z2140">
        <f t="shared" si="638"/>
        <v>269.15000000000072</v>
      </c>
      <c r="AA2140">
        <f t="shared" si="639"/>
        <v>313.65000000000003</v>
      </c>
      <c r="AB2140">
        <f>IF(Z2140/X2140&lt;'model parameter'!$B$2,'model parameter'!$B$2,IF(Y2140/X2140&gt;'model parameter'!$B$1,'model parameter'!$B$1,AA2140/X2140))</f>
        <v>1.1100000000000001</v>
      </c>
      <c r="AC2140">
        <f t="shared" si="649"/>
        <v>3152311.5756214596</v>
      </c>
      <c r="AD2140">
        <f t="shared" si="647"/>
        <v>33.617720512497201</v>
      </c>
      <c r="AF2140">
        <f t="shared" si="646"/>
        <v>0.98481522136846211</v>
      </c>
      <c r="AG2140">
        <f t="shared" si="640"/>
        <v>1.1950237833882154</v>
      </c>
      <c r="AH2140" s="14">
        <f t="shared" si="641"/>
        <v>20558.414037557548</v>
      </c>
      <c r="AI2140">
        <f t="shared" si="642"/>
        <v>22688.46264637151</v>
      </c>
      <c r="AJ2140" s="14">
        <f t="shared" si="643"/>
        <v>2130.0486088139623</v>
      </c>
      <c r="AK2140" s="14">
        <f t="shared" si="648"/>
        <v>347053.61902111582</v>
      </c>
      <c r="AL2140">
        <f t="shared" si="644"/>
        <v>1.1036095782934734</v>
      </c>
      <c r="AM2140">
        <f t="shared" si="650"/>
        <v>0.34160981247352495</v>
      </c>
      <c r="AN2140" s="15">
        <f t="shared" si="645"/>
        <v>0</v>
      </c>
    </row>
    <row r="2141" spans="1:40" s="4" customFormat="1" x14ac:dyDescent="0.25">
      <c r="A2141" s="3">
        <v>42747</v>
      </c>
      <c r="B2141" s="3">
        <v>42760</v>
      </c>
      <c r="C2141" s="4" t="s">
        <v>15</v>
      </c>
      <c r="D2141" s="4">
        <v>8100</v>
      </c>
      <c r="E2141" s="4">
        <v>12.9</v>
      </c>
      <c r="F2141" s="4">
        <v>16.05</v>
      </c>
      <c r="G2141" s="4">
        <v>10.55</v>
      </c>
      <c r="H2141" s="4">
        <v>11.4</v>
      </c>
      <c r="I2141" s="4" t="s">
        <v>16</v>
      </c>
      <c r="J2141" s="4">
        <v>315.25</v>
      </c>
      <c r="K2141" s="4">
        <v>327.55</v>
      </c>
      <c r="L2141" s="4">
        <v>296.05</v>
      </c>
      <c r="M2141" s="4">
        <v>322.5</v>
      </c>
      <c r="N2141" s="4">
        <v>8407.2000000000007</v>
      </c>
      <c r="O2141" s="4">
        <v>239.4</v>
      </c>
      <c r="P2141">
        <f>VLOOKUP($A2141,Sheet2!$A:$E,2,0)</f>
        <v>8391.0499999999993</v>
      </c>
      <c r="Q2141">
        <f>VLOOKUP($A2141,Sheet2!$A:$E,3,0)</f>
        <v>8417.2000000000007</v>
      </c>
      <c r="R2141">
        <f>VLOOKUP($A2141,Sheet2!$A:$E,4,0)</f>
        <v>8382.2999999999993</v>
      </c>
      <c r="S2141">
        <f>VLOOKUP($A2141,Sheet2!$A:$E,5,0)</f>
        <v>8407.2000000000007</v>
      </c>
      <c r="T2141">
        <f t="shared" si="632"/>
        <v>10.55</v>
      </c>
      <c r="U2141">
        <f t="shared" si="633"/>
        <v>13.75</v>
      </c>
      <c r="V2141">
        <f t="shared" si="634"/>
        <v>298.34999999999854</v>
      </c>
      <c r="W2141">
        <f t="shared" si="635"/>
        <v>327.55</v>
      </c>
      <c r="X2141" s="5">
        <f t="shared" si="636"/>
        <v>328.15</v>
      </c>
      <c r="Y2141">
        <f t="shared" si="637"/>
        <v>338.1</v>
      </c>
      <c r="Z2141">
        <f t="shared" si="638"/>
        <v>309.8</v>
      </c>
      <c r="AA2141">
        <f t="shared" si="639"/>
        <v>333.9</v>
      </c>
      <c r="AB2141">
        <f>IF(Z2141/X2141&lt;'model parameter'!$B$2,'model parameter'!$B$2,IF(Y2141/X2141&gt;'model parameter'!$B$1,'model parameter'!$B$1,AA2141/X2141))</f>
        <v>1.017522474478135</v>
      </c>
      <c r="AC2141">
        <f t="shared" si="649"/>
        <v>3207547.8747524163</v>
      </c>
      <c r="AD2141">
        <f t="shared" si="647"/>
        <v>33.635242986975335</v>
      </c>
      <c r="AF2141">
        <f t="shared" si="646"/>
        <v>0.94408045101325622</v>
      </c>
      <c r="AG2141">
        <f t="shared" si="640"/>
        <v>1.0303214993143381</v>
      </c>
      <c r="AH2141" s="14">
        <f t="shared" si="641"/>
        <v>24674.916189704025</v>
      </c>
      <c r="AI2141">
        <f t="shared" si="642"/>
        <v>24977.070358601799</v>
      </c>
      <c r="AJ2141" s="14">
        <f t="shared" si="643"/>
        <v>302.15416889777407</v>
      </c>
      <c r="AK2141" s="14">
        <f t="shared" si="648"/>
        <v>347355.7731900136</v>
      </c>
      <c r="AL2141">
        <f t="shared" si="644"/>
        <v>1.0122453979812849</v>
      </c>
      <c r="AM2141">
        <f t="shared" si="650"/>
        <v>0.34579296058157538</v>
      </c>
      <c r="AN2141" s="15">
        <f t="shared" si="645"/>
        <v>0</v>
      </c>
    </row>
    <row r="2142" spans="1:40" s="4" customFormat="1" x14ac:dyDescent="0.25">
      <c r="A2142" s="3">
        <v>42748</v>
      </c>
      <c r="B2142" s="3">
        <v>42760</v>
      </c>
      <c r="C2142" s="4" t="s">
        <v>15</v>
      </c>
      <c r="D2142" s="4">
        <v>8100</v>
      </c>
      <c r="E2142" s="4">
        <v>8.1</v>
      </c>
      <c r="F2142" s="4">
        <v>13.35</v>
      </c>
      <c r="G2142" s="4">
        <v>7.55</v>
      </c>
      <c r="H2142" s="4">
        <v>9.4</v>
      </c>
      <c r="I2142" s="4" t="s">
        <v>16</v>
      </c>
      <c r="J2142" s="4">
        <v>354.4</v>
      </c>
      <c r="K2142" s="4">
        <v>369.65</v>
      </c>
      <c r="L2142" s="4">
        <v>298</v>
      </c>
      <c r="M2142" s="4">
        <v>319.8</v>
      </c>
      <c r="N2142" s="4">
        <v>8400.35</v>
      </c>
      <c r="O2142" s="4">
        <v>239.4</v>
      </c>
      <c r="P2142">
        <f>VLOOKUP($A2142,Sheet2!$A:$E,2,0)</f>
        <v>8457.65</v>
      </c>
      <c r="Q2142">
        <f>VLOOKUP($A2142,Sheet2!$A:$E,3,0)</f>
        <v>8461.0499999999993</v>
      </c>
      <c r="R2142">
        <f>VLOOKUP($A2142,Sheet2!$A:$E,4,0)</f>
        <v>8373.15</v>
      </c>
      <c r="S2142">
        <f>VLOOKUP($A2142,Sheet2!$A:$E,5,0)</f>
        <v>8400.35</v>
      </c>
      <c r="T2142">
        <f t="shared" si="632"/>
        <v>8.6000000000003638</v>
      </c>
      <c r="U2142">
        <f t="shared" si="633"/>
        <v>13.35</v>
      </c>
      <c r="V2142">
        <f t="shared" si="634"/>
        <v>298</v>
      </c>
      <c r="W2142">
        <f t="shared" si="635"/>
        <v>368.59999999999854</v>
      </c>
      <c r="X2142" s="5">
        <f t="shared" si="636"/>
        <v>362.5</v>
      </c>
      <c r="Y2142">
        <f t="shared" si="637"/>
        <v>378.25000000000034</v>
      </c>
      <c r="Z2142">
        <f t="shared" si="638"/>
        <v>311.35000000000002</v>
      </c>
      <c r="AA2142">
        <f t="shared" si="639"/>
        <v>329.2</v>
      </c>
      <c r="AB2142">
        <f>IF(Z2142/X2142&lt;'model parameter'!$B$2,'model parameter'!$B$2,IF(Y2142/X2142&gt;'model parameter'!$B$1,'model parameter'!$B$1,AA2142/X2142))</f>
        <v>0.9081379310344827</v>
      </c>
      <c r="AC2142">
        <f t="shared" si="649"/>
        <v>2912895.8906717114</v>
      </c>
      <c r="AD2142">
        <f t="shared" si="647"/>
        <v>33.543380918009817</v>
      </c>
      <c r="AF2142">
        <f t="shared" si="646"/>
        <v>0.85889655172413804</v>
      </c>
      <c r="AG2142">
        <f t="shared" si="640"/>
        <v>1.04344827586207</v>
      </c>
      <c r="AH2142" s="14">
        <f t="shared" si="641"/>
        <v>27252.88973439375</v>
      </c>
      <c r="AI2142">
        <f t="shared" si="642"/>
        <v>24624.826973610398</v>
      </c>
      <c r="AJ2142" s="14">
        <f t="shared" si="643"/>
        <v>-2628.0627607833521</v>
      </c>
      <c r="AK2142" s="14">
        <f t="shared" si="648"/>
        <v>344727.71042923024</v>
      </c>
      <c r="AL2142">
        <f t="shared" si="644"/>
        <v>0.90356755608684391</v>
      </c>
      <c r="AM2142">
        <f t="shared" si="650"/>
        <v>0.31244730030472845</v>
      </c>
      <c r="AN2142" s="15">
        <f t="shared" si="645"/>
        <v>0</v>
      </c>
    </row>
    <row r="2143" spans="1:40" s="4" customFormat="1" x14ac:dyDescent="0.25">
      <c r="A2143" s="3">
        <v>42751</v>
      </c>
      <c r="B2143" s="3">
        <v>42760</v>
      </c>
      <c r="C2143" s="4" t="s">
        <v>15</v>
      </c>
      <c r="D2143" s="4">
        <v>8100</v>
      </c>
      <c r="E2143" s="4">
        <v>9.15</v>
      </c>
      <c r="F2143" s="4">
        <v>10.85</v>
      </c>
      <c r="G2143" s="4">
        <v>6</v>
      </c>
      <c r="H2143" s="4">
        <v>6.55</v>
      </c>
      <c r="I2143" s="4" t="s">
        <v>16</v>
      </c>
      <c r="J2143" s="4">
        <v>299.95</v>
      </c>
      <c r="K2143" s="4">
        <v>345.35</v>
      </c>
      <c r="L2143" s="4">
        <v>291.8</v>
      </c>
      <c r="M2143" s="4">
        <v>333.95</v>
      </c>
      <c r="N2143" s="4">
        <v>8412.7999999999993</v>
      </c>
      <c r="O2143" s="4">
        <v>239.4</v>
      </c>
      <c r="P2143">
        <f>VLOOKUP($A2143,Sheet2!$A:$E,2,0)</f>
        <v>8390.9500000000007</v>
      </c>
      <c r="Q2143">
        <f>VLOOKUP($A2143,Sheet2!$A:$E,3,0)</f>
        <v>8426.7000000000007</v>
      </c>
      <c r="R2143">
        <f>VLOOKUP($A2143,Sheet2!$A:$E,4,0)</f>
        <v>8374.4</v>
      </c>
      <c r="S2143">
        <f>VLOOKUP($A2143,Sheet2!$A:$E,5,0)</f>
        <v>8412.7999999999993</v>
      </c>
      <c r="T2143">
        <f t="shared" si="632"/>
        <v>18.649999999999636</v>
      </c>
      <c r="U2143">
        <f t="shared" si="633"/>
        <v>10.85</v>
      </c>
      <c r="V2143">
        <f t="shared" si="634"/>
        <v>291.8</v>
      </c>
      <c r="W2143">
        <f t="shared" si="635"/>
        <v>332.70000000000073</v>
      </c>
      <c r="X2143" s="5">
        <f t="shared" si="636"/>
        <v>309.09999999999997</v>
      </c>
      <c r="Y2143">
        <f t="shared" si="637"/>
        <v>363.99999999999966</v>
      </c>
      <c r="Z2143">
        <f t="shared" si="638"/>
        <v>302.65000000000003</v>
      </c>
      <c r="AA2143">
        <f t="shared" si="639"/>
        <v>340.5</v>
      </c>
      <c r="AB2143">
        <f>IF(Z2143/X2143&lt;'model parameter'!$B$2,'model parameter'!$B$2,IF(Y2143/X2143&gt;'model parameter'!$B$1,'model parameter'!$B$1,AA2143/X2143))</f>
        <v>1.1100000000000001</v>
      </c>
      <c r="AC2143">
        <f t="shared" si="649"/>
        <v>3233314.4386455999</v>
      </c>
      <c r="AD2143">
        <f t="shared" si="647"/>
        <v>33.653380918009816</v>
      </c>
      <c r="AF2143">
        <f t="shared" si="646"/>
        <v>0.97913296667745087</v>
      </c>
      <c r="AG2143">
        <f t="shared" si="640"/>
        <v>1.1776124231640237</v>
      </c>
      <c r="AH2143" s="14">
        <f t="shared" si="641"/>
        <v>23245.210337408844</v>
      </c>
      <c r="AI2143">
        <f t="shared" si="642"/>
        <v>25666.642993773261</v>
      </c>
      <c r="AJ2143" s="14">
        <f t="shared" si="643"/>
        <v>2421.4326563644172</v>
      </c>
      <c r="AK2143" s="14">
        <f t="shared" si="648"/>
        <v>347149.14308559464</v>
      </c>
      <c r="AL2143">
        <f t="shared" si="644"/>
        <v>1.104169100697169</v>
      </c>
      <c r="AM2143">
        <f t="shared" si="650"/>
        <v>0.34499465459273032</v>
      </c>
      <c r="AN2143" s="15">
        <f t="shared" si="645"/>
        <v>0</v>
      </c>
    </row>
    <row r="2144" spans="1:40" s="4" customFormat="1" x14ac:dyDescent="0.25">
      <c r="A2144" s="3">
        <v>42752</v>
      </c>
      <c r="B2144" s="3">
        <v>42760</v>
      </c>
      <c r="C2144" s="4" t="s">
        <v>15</v>
      </c>
      <c r="D2144" s="4">
        <v>8100</v>
      </c>
      <c r="E2144" s="4">
        <v>5.5</v>
      </c>
      <c r="F2144" s="4">
        <v>7.25</v>
      </c>
      <c r="G2144" s="4">
        <v>4.9000000000000004</v>
      </c>
      <c r="H2144" s="4">
        <v>5.9</v>
      </c>
      <c r="I2144" s="4" t="s">
        <v>16</v>
      </c>
      <c r="J2144" s="4">
        <v>339.85</v>
      </c>
      <c r="K2144" s="4">
        <v>345.2</v>
      </c>
      <c r="L2144" s="4">
        <v>295.05</v>
      </c>
      <c r="M2144" s="4">
        <v>310.35000000000002</v>
      </c>
      <c r="N2144" s="4">
        <v>8398</v>
      </c>
      <c r="O2144" s="4">
        <v>239.4</v>
      </c>
      <c r="P2144">
        <f>VLOOKUP($A2144,Sheet2!$A:$E,2,0)</f>
        <v>8415.0499999999993</v>
      </c>
      <c r="Q2144">
        <f>VLOOKUP($A2144,Sheet2!$A:$E,3,0)</f>
        <v>8440.9</v>
      </c>
      <c r="R2144">
        <f>VLOOKUP($A2144,Sheet2!$A:$E,4,0)</f>
        <v>8378.2999999999993</v>
      </c>
      <c r="S2144">
        <f>VLOOKUP($A2144,Sheet2!$A:$E,5,0)</f>
        <v>8398</v>
      </c>
      <c r="T2144">
        <f t="shared" si="632"/>
        <v>4.9000000000000004</v>
      </c>
      <c r="U2144">
        <f t="shared" si="633"/>
        <v>7.25</v>
      </c>
      <c r="V2144">
        <f t="shared" si="634"/>
        <v>295.05</v>
      </c>
      <c r="W2144">
        <f t="shared" si="635"/>
        <v>345.2</v>
      </c>
      <c r="X2144" s="5">
        <f t="shared" si="636"/>
        <v>345.35</v>
      </c>
      <c r="Y2144">
        <f t="shared" si="637"/>
        <v>350.09999999999997</v>
      </c>
      <c r="Z2144">
        <f t="shared" si="638"/>
        <v>302.3</v>
      </c>
      <c r="AA2144">
        <f t="shared" si="639"/>
        <v>316.25</v>
      </c>
      <c r="AB2144">
        <f>IF(Z2144/X2144&lt;'model parameter'!$B$2,'model parameter'!$B$2,IF(Y2144/X2144&gt;'model parameter'!$B$1,'model parameter'!$B$1,AA2144/X2144))</f>
        <v>0.91573765744896474</v>
      </c>
      <c r="AC2144">
        <f t="shared" si="649"/>
        <v>2960867.7898412361</v>
      </c>
      <c r="AD2144">
        <f t="shared" si="647"/>
        <v>33.569118575458781</v>
      </c>
      <c r="AF2144">
        <f t="shared" si="646"/>
        <v>0.87534385406109738</v>
      </c>
      <c r="AG2144">
        <f t="shared" si="640"/>
        <v>1.0137541624438973</v>
      </c>
      <c r="AH2144" s="14">
        <f t="shared" si="641"/>
        <v>25965.779216448223</v>
      </c>
      <c r="AI2144">
        <f t="shared" si="642"/>
        <v>23654.284029857499</v>
      </c>
      <c r="AJ2144" s="14">
        <f t="shared" si="643"/>
        <v>-2311.4951865907242</v>
      </c>
      <c r="AK2144" s="14">
        <f t="shared" si="648"/>
        <v>344837.64789900393</v>
      </c>
      <c r="AL2144">
        <f t="shared" si="644"/>
        <v>0.91097917118826577</v>
      </c>
      <c r="AM2144">
        <f t="shared" si="650"/>
        <v>0.3142829445052675</v>
      </c>
      <c r="AN2144" s="15">
        <f t="shared" si="645"/>
        <v>0</v>
      </c>
    </row>
    <row r="2145" spans="1:40" s="4" customFormat="1" x14ac:dyDescent="0.25">
      <c r="A2145" s="3">
        <v>42753</v>
      </c>
      <c r="B2145" s="3">
        <v>42760</v>
      </c>
      <c r="C2145" s="4" t="s">
        <v>15</v>
      </c>
      <c r="D2145" s="4">
        <v>8100</v>
      </c>
      <c r="E2145" s="4">
        <v>3.15</v>
      </c>
      <c r="F2145" s="4">
        <v>5.6</v>
      </c>
      <c r="G2145" s="4">
        <v>3.15</v>
      </c>
      <c r="H2145" s="4">
        <v>3.75</v>
      </c>
      <c r="I2145" s="4" t="s">
        <v>16</v>
      </c>
      <c r="J2145" s="4">
        <v>311.45</v>
      </c>
      <c r="K2145" s="4">
        <v>367.05</v>
      </c>
      <c r="L2145" s="4">
        <v>306.7</v>
      </c>
      <c r="M2145" s="4">
        <v>327.2</v>
      </c>
      <c r="N2145" s="4">
        <v>8417</v>
      </c>
      <c r="O2145" s="4">
        <v>239.4</v>
      </c>
      <c r="P2145">
        <f>VLOOKUP($A2145,Sheet2!$A:$E,2,0)</f>
        <v>8403.85</v>
      </c>
      <c r="Q2145">
        <f>VLOOKUP($A2145,Sheet2!$A:$E,3,0)</f>
        <v>8460.2999999999993</v>
      </c>
      <c r="R2145">
        <f>VLOOKUP($A2145,Sheet2!$A:$E,4,0)</f>
        <v>8397.4</v>
      </c>
      <c r="S2145">
        <f>VLOOKUP($A2145,Sheet2!$A:$E,5,0)</f>
        <v>8417</v>
      </c>
      <c r="T2145">
        <f t="shared" si="632"/>
        <v>6.75</v>
      </c>
      <c r="U2145">
        <f t="shared" si="633"/>
        <v>5.6</v>
      </c>
      <c r="V2145">
        <f t="shared" si="634"/>
        <v>306.7</v>
      </c>
      <c r="W2145">
        <f t="shared" si="635"/>
        <v>363.44999999999891</v>
      </c>
      <c r="X2145" s="5">
        <f t="shared" si="636"/>
        <v>314.59999999999997</v>
      </c>
      <c r="Y2145">
        <f t="shared" si="637"/>
        <v>373.8</v>
      </c>
      <c r="Z2145">
        <f t="shared" si="638"/>
        <v>312.3</v>
      </c>
      <c r="AA2145">
        <f t="shared" si="639"/>
        <v>330.95</v>
      </c>
      <c r="AB2145">
        <f>IF(Z2145/X2145&lt;'model parameter'!$B$2,'model parameter'!$B$2,IF(Y2145/X2145&gt;'model parameter'!$B$1,'model parameter'!$B$1,AA2145/X2145))</f>
        <v>1.1100000000000001</v>
      </c>
      <c r="AC2145">
        <f t="shared" si="649"/>
        <v>3286563.2467237725</v>
      </c>
      <c r="AD2145">
        <f t="shared" si="647"/>
        <v>33.67911857545878</v>
      </c>
      <c r="AF2145">
        <f t="shared" si="646"/>
        <v>0.99268912905276552</v>
      </c>
      <c r="AG2145">
        <f t="shared" si="640"/>
        <v>1.1881754609027337</v>
      </c>
      <c r="AH2145" s="14">
        <f t="shared" si="641"/>
        <v>23657.986305263094</v>
      </c>
      <c r="AI2145">
        <f t="shared" si="642"/>
        <v>26124.184667256774</v>
      </c>
      <c r="AJ2145" s="14">
        <f t="shared" si="643"/>
        <v>2466.19836199368</v>
      </c>
      <c r="AK2145" s="14">
        <f t="shared" si="648"/>
        <v>347303.84626099758</v>
      </c>
      <c r="AL2145">
        <f t="shared" si="644"/>
        <v>1.104243798697484</v>
      </c>
      <c r="AM2145">
        <f t="shared" si="650"/>
        <v>0.34704499250632714</v>
      </c>
      <c r="AN2145" s="15">
        <f t="shared" si="645"/>
        <v>0</v>
      </c>
    </row>
    <row r="2146" spans="1:40" s="4" customFormat="1" x14ac:dyDescent="0.25">
      <c r="A2146" s="3">
        <v>42754</v>
      </c>
      <c r="B2146" s="3">
        <v>42760</v>
      </c>
      <c r="C2146" s="4" t="s">
        <v>15</v>
      </c>
      <c r="D2146" s="4">
        <v>8100</v>
      </c>
      <c r="E2146" s="4">
        <v>3.45</v>
      </c>
      <c r="F2146" s="4">
        <v>4.1500000000000004</v>
      </c>
      <c r="G2146" s="4">
        <v>1.8</v>
      </c>
      <c r="H2146" s="4">
        <v>2.1</v>
      </c>
      <c r="I2146" s="4" t="s">
        <v>16</v>
      </c>
      <c r="J2146" s="4">
        <v>313.14999999999998</v>
      </c>
      <c r="K2146" s="4">
        <v>348.3</v>
      </c>
      <c r="L2146" s="4">
        <v>310.14999999999998</v>
      </c>
      <c r="M2146" s="4">
        <v>339.7</v>
      </c>
      <c r="N2146" s="4">
        <v>8435.1</v>
      </c>
      <c r="O2146" s="4">
        <v>239.4</v>
      </c>
      <c r="P2146">
        <f>VLOOKUP($A2146,Sheet2!$A:$E,2,0)</f>
        <v>8418.4</v>
      </c>
      <c r="Q2146">
        <f>VLOOKUP($A2146,Sheet2!$A:$E,3,0)</f>
        <v>8445.15</v>
      </c>
      <c r="R2146">
        <f>VLOOKUP($A2146,Sheet2!$A:$E,4,0)</f>
        <v>8404.0499999999993</v>
      </c>
      <c r="S2146">
        <f>VLOOKUP($A2146,Sheet2!$A:$E,5,0)</f>
        <v>8435.1</v>
      </c>
      <c r="T2146">
        <f t="shared" si="632"/>
        <v>3.1499999999996362</v>
      </c>
      <c r="U2146">
        <f t="shared" si="633"/>
        <v>4.1500000000000004</v>
      </c>
      <c r="V2146">
        <f t="shared" si="634"/>
        <v>310.14999999999998</v>
      </c>
      <c r="W2146">
        <f t="shared" si="635"/>
        <v>346.94999999999891</v>
      </c>
      <c r="X2146" s="5">
        <f t="shared" si="636"/>
        <v>316.59999999999997</v>
      </c>
      <c r="Y2146">
        <f t="shared" si="637"/>
        <v>351.44999999999965</v>
      </c>
      <c r="Z2146">
        <f t="shared" si="638"/>
        <v>314.29999999999995</v>
      </c>
      <c r="AA2146">
        <f t="shared" si="639"/>
        <v>341.8</v>
      </c>
      <c r="AB2146">
        <f>IF(Z2146/X2146&lt;'model parameter'!$B$2,'model parameter'!$B$2,IF(Y2146/X2146&gt;'model parameter'!$B$1,'model parameter'!$B$1,AA2146/X2146))</f>
        <v>1.1100000000000001</v>
      </c>
      <c r="AC2146">
        <f t="shared" si="649"/>
        <v>3648085.2038633879</v>
      </c>
      <c r="AD2146">
        <f t="shared" si="647"/>
        <v>33.78911857545878</v>
      </c>
      <c r="AF2146">
        <f t="shared" si="646"/>
        <v>0.99273531269741</v>
      </c>
      <c r="AG2146">
        <f t="shared" si="640"/>
        <v>1.1100758054327218</v>
      </c>
      <c r="AH2146" s="14">
        <f t="shared" si="641"/>
        <v>23808.086657210093</v>
      </c>
      <c r="AI2146">
        <f t="shared" si="642"/>
        <v>26290.563457614411</v>
      </c>
      <c r="AJ2146" s="14">
        <f t="shared" si="643"/>
        <v>2482.4768004043181</v>
      </c>
      <c r="AK2146" s="14">
        <f t="shared" si="648"/>
        <v>349786.3230614019</v>
      </c>
      <c r="AL2146">
        <f t="shared" si="644"/>
        <v>1.1042703194148749</v>
      </c>
      <c r="AM2146">
        <f t="shared" si="650"/>
        <v>0.3832314847262947</v>
      </c>
      <c r="AN2146" s="15">
        <f t="shared" si="645"/>
        <v>0</v>
      </c>
    </row>
    <row r="2147" spans="1:40" s="4" customFormat="1" x14ac:dyDescent="0.25">
      <c r="A2147" s="3">
        <v>42755</v>
      </c>
      <c r="B2147" s="3">
        <v>42760</v>
      </c>
      <c r="C2147" s="4" t="s">
        <v>15</v>
      </c>
      <c r="D2147" s="4">
        <v>8100</v>
      </c>
      <c r="E2147" s="4">
        <v>4.7</v>
      </c>
      <c r="F2147" s="4">
        <v>4.8</v>
      </c>
      <c r="G2147" s="4">
        <v>1.65</v>
      </c>
      <c r="H2147" s="4">
        <v>4.05</v>
      </c>
      <c r="I2147" s="4" t="s">
        <v>16</v>
      </c>
      <c r="J2147" s="4">
        <v>305.14999999999998</v>
      </c>
      <c r="K2147" s="4">
        <v>330.7</v>
      </c>
      <c r="L2147" s="4">
        <v>252.65</v>
      </c>
      <c r="M2147" s="4">
        <v>262.10000000000002</v>
      </c>
      <c r="N2147" s="4">
        <v>8349.35</v>
      </c>
      <c r="O2147" s="4">
        <v>239.4</v>
      </c>
      <c r="P2147">
        <f>VLOOKUP($A2147,Sheet2!$A:$E,2,0)</f>
        <v>8404.35</v>
      </c>
      <c r="Q2147">
        <f>VLOOKUP($A2147,Sheet2!$A:$E,3,0)</f>
        <v>8423.65</v>
      </c>
      <c r="R2147">
        <f>VLOOKUP($A2147,Sheet2!$A:$E,4,0)</f>
        <v>8340.9500000000007</v>
      </c>
      <c r="S2147">
        <f>VLOOKUP($A2147,Sheet2!$A:$E,5,0)</f>
        <v>8349.35</v>
      </c>
      <c r="T2147">
        <f t="shared" si="632"/>
        <v>7.0500000000010914</v>
      </c>
      <c r="U2147">
        <f t="shared" si="633"/>
        <v>4.8</v>
      </c>
      <c r="V2147">
        <f t="shared" si="634"/>
        <v>252.65</v>
      </c>
      <c r="W2147">
        <f t="shared" si="635"/>
        <v>325.29999999999927</v>
      </c>
      <c r="X2147" s="5">
        <f t="shared" si="636"/>
        <v>309.84999999999997</v>
      </c>
      <c r="Y2147">
        <f t="shared" si="637"/>
        <v>337.75000000000108</v>
      </c>
      <c r="Z2147">
        <f t="shared" si="638"/>
        <v>257.45</v>
      </c>
      <c r="AA2147">
        <f t="shared" si="639"/>
        <v>266.15000000000003</v>
      </c>
      <c r="AB2147">
        <f>IF(Z2147/X2147&lt;'model parameter'!$B$2,'model parameter'!$B$2,IF(Y2147/X2147&gt;'model parameter'!$B$1,'model parameter'!$B$1,AA2147/X2147))</f>
        <v>0.85896401484589335</v>
      </c>
      <c r="AC2147">
        <f t="shared" si="649"/>
        <v>3133573.9132103953</v>
      </c>
      <c r="AD2147">
        <f t="shared" si="647"/>
        <v>33.648082590304675</v>
      </c>
      <c r="AF2147">
        <f t="shared" si="646"/>
        <v>0.830885912538325</v>
      </c>
      <c r="AG2147">
        <f t="shared" si="640"/>
        <v>1.0900435694691015</v>
      </c>
      <c r="AH2147" s="14">
        <f t="shared" si="641"/>
        <v>23301.497969388973</v>
      </c>
      <c r="AI2147">
        <f t="shared" si="642"/>
        <v>19899.519436651302</v>
      </c>
      <c r="AJ2147" s="14">
        <f t="shared" si="643"/>
        <v>-3401.9785327376703</v>
      </c>
      <c r="AK2147" s="14">
        <f t="shared" si="648"/>
        <v>346384.34452866425</v>
      </c>
      <c r="AL2147">
        <f t="shared" si="644"/>
        <v>0.85400172395754004</v>
      </c>
      <c r="AM2147">
        <f t="shared" si="650"/>
        <v>0.32728034863106337</v>
      </c>
      <c r="AN2147" s="15">
        <f t="shared" si="645"/>
        <v>0</v>
      </c>
    </row>
    <row r="2148" spans="1:40" s="4" customFormat="1" x14ac:dyDescent="0.25">
      <c r="A2148" s="3">
        <v>42758</v>
      </c>
      <c r="B2148" s="3">
        <v>42760</v>
      </c>
      <c r="C2148" s="4" t="s">
        <v>15</v>
      </c>
      <c r="D2148" s="4">
        <v>8100</v>
      </c>
      <c r="E2148" s="4">
        <v>3</v>
      </c>
      <c r="F2148" s="4">
        <v>3.4</v>
      </c>
      <c r="G2148" s="4">
        <v>0.95</v>
      </c>
      <c r="H2148" s="4">
        <v>1.1000000000000001</v>
      </c>
      <c r="I2148" s="4" t="s">
        <v>16</v>
      </c>
      <c r="J2148" s="4">
        <v>251.6</v>
      </c>
      <c r="K2148" s="4">
        <v>313.3</v>
      </c>
      <c r="L2148" s="4">
        <v>239.5</v>
      </c>
      <c r="M2148" s="4">
        <v>297</v>
      </c>
      <c r="N2148" s="4">
        <v>8391.5</v>
      </c>
      <c r="O2148" s="4">
        <v>239.4</v>
      </c>
      <c r="P2148">
        <f>VLOOKUP($A2148,Sheet2!$A:$E,2,0)</f>
        <v>8329.6</v>
      </c>
      <c r="Q2148">
        <f>VLOOKUP($A2148,Sheet2!$A:$E,3,0)</f>
        <v>8404.15</v>
      </c>
      <c r="R2148">
        <f>VLOOKUP($A2148,Sheet2!$A:$E,4,0)</f>
        <v>8327.2000000000007</v>
      </c>
      <c r="S2148">
        <f>VLOOKUP($A2148,Sheet2!$A:$E,5,0)</f>
        <v>8391.5</v>
      </c>
      <c r="T2148">
        <f t="shared" si="632"/>
        <v>9.1499999999996362</v>
      </c>
      <c r="U2148">
        <f t="shared" si="633"/>
        <v>3.4</v>
      </c>
      <c r="V2148">
        <f t="shared" si="634"/>
        <v>239.5</v>
      </c>
      <c r="W2148">
        <f t="shared" si="635"/>
        <v>305.10000000000036</v>
      </c>
      <c r="X2148" s="5">
        <f t="shared" si="636"/>
        <v>254.6</v>
      </c>
      <c r="Y2148">
        <f t="shared" si="637"/>
        <v>322.44999999999965</v>
      </c>
      <c r="Z2148">
        <f t="shared" si="638"/>
        <v>242.9</v>
      </c>
      <c r="AA2148">
        <f t="shared" si="639"/>
        <v>298.10000000000002</v>
      </c>
      <c r="AB2148">
        <f>IF(Z2148/X2148&lt;'model parameter'!$B$2,'model parameter'!$B$2,IF(Y2148/X2148&gt;'model parameter'!$B$1,'model parameter'!$B$1,AA2148/X2148))</f>
        <v>1.1100000000000001</v>
      </c>
      <c r="AC2148">
        <f t="shared" si="649"/>
        <v>3478267.043663539</v>
      </c>
      <c r="AD2148">
        <f t="shared" si="647"/>
        <v>33.758082590304674</v>
      </c>
      <c r="AF2148">
        <f t="shared" si="646"/>
        <v>0.95404556166535748</v>
      </c>
      <c r="AG2148">
        <f t="shared" si="640"/>
        <v>1.2664964650432036</v>
      </c>
      <c r="AH2148" s="14">
        <f t="shared" si="641"/>
        <v>19154.975746853099</v>
      </c>
      <c r="AI2148">
        <f t="shared" si="642"/>
        <v>21132.820956527572</v>
      </c>
      <c r="AJ2148" s="14">
        <f t="shared" si="643"/>
        <v>1977.8452096744732</v>
      </c>
      <c r="AK2148" s="14">
        <f t="shared" si="648"/>
        <v>348362.1897383387</v>
      </c>
      <c r="AL2148">
        <f t="shared" si="644"/>
        <v>1.1032549054518854</v>
      </c>
      <c r="AM2148">
        <f t="shared" si="650"/>
        <v>0.36107365008522391</v>
      </c>
      <c r="AN2148" s="15">
        <f t="shared" si="645"/>
        <v>0</v>
      </c>
    </row>
    <row r="2149" spans="1:40" s="4" customFormat="1" x14ac:dyDescent="0.25">
      <c r="A2149" s="3">
        <v>42759</v>
      </c>
      <c r="B2149" s="3">
        <v>42760</v>
      </c>
      <c r="C2149" s="4" t="s">
        <v>15</v>
      </c>
      <c r="D2149" s="4">
        <v>8100</v>
      </c>
      <c r="E2149" s="4">
        <v>0.8</v>
      </c>
      <c r="F2149" s="4">
        <v>0.8</v>
      </c>
      <c r="G2149" s="4">
        <v>0.4</v>
      </c>
      <c r="H2149" s="4">
        <v>0.5</v>
      </c>
      <c r="I2149" s="4" t="s">
        <v>16</v>
      </c>
      <c r="J2149" s="4">
        <v>318.55</v>
      </c>
      <c r="K2149" s="4">
        <v>383.6</v>
      </c>
      <c r="L2149" s="4">
        <v>316.2</v>
      </c>
      <c r="M2149" s="4">
        <v>375.9</v>
      </c>
      <c r="N2149" s="4">
        <v>8475.7999999999993</v>
      </c>
      <c r="O2149" s="4">
        <v>239.4</v>
      </c>
      <c r="P2149">
        <f>VLOOKUP($A2149,Sheet2!$A:$E,2,0)</f>
        <v>8407.0499999999993</v>
      </c>
      <c r="Q2149">
        <f>VLOOKUP($A2149,Sheet2!$A:$E,3,0)</f>
        <v>8480.9500000000007</v>
      </c>
      <c r="R2149">
        <f>VLOOKUP($A2149,Sheet2!$A:$E,4,0)</f>
        <v>8398.15</v>
      </c>
      <c r="S2149">
        <f>VLOOKUP($A2149,Sheet2!$A:$E,5,0)</f>
        <v>8475.7999999999993</v>
      </c>
      <c r="T2149">
        <f t="shared" si="632"/>
        <v>2.6499999999996362</v>
      </c>
      <c r="U2149">
        <f t="shared" si="633"/>
        <v>0.8</v>
      </c>
      <c r="V2149">
        <f t="shared" si="634"/>
        <v>316.2</v>
      </c>
      <c r="W2149">
        <f t="shared" si="635"/>
        <v>381.35000000000036</v>
      </c>
      <c r="X2149" s="5">
        <f t="shared" si="636"/>
        <v>319.35000000000002</v>
      </c>
      <c r="Y2149">
        <f t="shared" si="637"/>
        <v>386.24999999999966</v>
      </c>
      <c r="Z2149">
        <f t="shared" si="638"/>
        <v>317</v>
      </c>
      <c r="AA2149">
        <f t="shared" si="639"/>
        <v>376.4</v>
      </c>
      <c r="AB2149">
        <f>IF(Z2149/X2149&lt;'model parameter'!$B$2,'model parameter'!$B$2,IF(Y2149/X2149&gt;'model parameter'!$B$1,'model parameter'!$B$1,AA2149/X2149))</f>
        <v>1.1100000000000001</v>
      </c>
      <c r="AC2149">
        <f t="shared" si="649"/>
        <v>3860876.4184665284</v>
      </c>
      <c r="AD2149">
        <f t="shared" si="647"/>
        <v>33.868082590304674</v>
      </c>
      <c r="AF2149">
        <f t="shared" si="646"/>
        <v>0.99264130264599959</v>
      </c>
      <c r="AG2149">
        <f t="shared" si="640"/>
        <v>1.2094880225457949</v>
      </c>
      <c r="AH2149" s="14">
        <f t="shared" si="641"/>
        <v>24014.474641137222</v>
      </c>
      <c r="AI2149">
        <f t="shared" si="642"/>
        <v>26519.334294356169</v>
      </c>
      <c r="AJ2149" s="14">
        <f t="shared" si="643"/>
        <v>2504.8596532189476</v>
      </c>
      <c r="AK2149" s="14">
        <f t="shared" si="648"/>
        <v>350867.04939155764</v>
      </c>
      <c r="AL2149">
        <f t="shared" si="644"/>
        <v>1.1043062440736504</v>
      </c>
      <c r="AM2149">
        <f t="shared" si="650"/>
        <v>0.39873588635957713</v>
      </c>
      <c r="AN2149" s="15">
        <f t="shared" si="645"/>
        <v>0</v>
      </c>
    </row>
    <row r="2150" spans="1:40" s="4" customFormat="1" x14ac:dyDescent="0.25">
      <c r="A2150" s="3">
        <v>42760</v>
      </c>
      <c r="B2150" s="3">
        <v>42760</v>
      </c>
      <c r="C2150" s="4" t="s">
        <v>15</v>
      </c>
      <c r="D2150" s="4">
        <v>8100</v>
      </c>
      <c r="E2150" s="4">
        <v>0.2</v>
      </c>
      <c r="F2150" s="4">
        <v>0.2</v>
      </c>
      <c r="G2150" s="4">
        <v>0.05</v>
      </c>
      <c r="H2150" s="4">
        <v>0.05</v>
      </c>
      <c r="I2150" s="4" t="s">
        <v>16</v>
      </c>
      <c r="J2150" s="4">
        <v>398.75</v>
      </c>
      <c r="K2150" s="4">
        <v>507</v>
      </c>
      <c r="L2150" s="4">
        <v>391.4</v>
      </c>
      <c r="M2150" s="4">
        <v>496.4</v>
      </c>
      <c r="N2150" s="4">
        <v>8602.75</v>
      </c>
      <c r="O2150" s="4">
        <v>239.4</v>
      </c>
      <c r="P2150">
        <f>VLOOKUP($A2150,Sheet2!$A:$E,2,0)</f>
        <v>8499.4500000000007</v>
      </c>
      <c r="Q2150">
        <f>VLOOKUP($A2150,Sheet2!$A:$E,3,0)</f>
        <v>8612.6</v>
      </c>
      <c r="R2150">
        <f>VLOOKUP($A2150,Sheet2!$A:$E,4,0)</f>
        <v>8493.9500000000007</v>
      </c>
      <c r="S2150">
        <f>VLOOKUP($A2150,Sheet2!$A:$E,5,0)</f>
        <v>8602.75</v>
      </c>
      <c r="T2150">
        <f t="shared" si="632"/>
        <v>0.05</v>
      </c>
      <c r="U2150">
        <f t="shared" si="633"/>
        <v>0</v>
      </c>
      <c r="V2150">
        <f t="shared" si="634"/>
        <v>394.15000000000146</v>
      </c>
      <c r="W2150">
        <f t="shared" si="635"/>
        <v>507</v>
      </c>
      <c r="X2150" s="5">
        <f t="shared" si="636"/>
        <v>398.95</v>
      </c>
      <c r="Y2150">
        <f t="shared" si="637"/>
        <v>507.05</v>
      </c>
      <c r="Z2150">
        <f t="shared" si="638"/>
        <v>391.4</v>
      </c>
      <c r="AA2150">
        <f t="shared" si="639"/>
        <v>496.45</v>
      </c>
      <c r="AB2150">
        <f>IF(Z2150/X2150&lt;'model parameter'!$B$2,'model parameter'!$B$2,IF(Y2150/X2150&gt;'model parameter'!$B$1,'model parameter'!$B$1,AA2150/X2150))</f>
        <v>1.1100000000000001</v>
      </c>
      <c r="AC2150">
        <f t="shared" si="649"/>
        <v>4285572.8244978469</v>
      </c>
      <c r="AD2150">
        <f t="shared" si="647"/>
        <v>33.978082590304673</v>
      </c>
      <c r="AF2150">
        <f t="shared" si="646"/>
        <v>0.98107532272214559</v>
      </c>
      <c r="AG2150">
        <f t="shared" si="640"/>
        <v>1.2709612733425242</v>
      </c>
      <c r="AH2150" s="14">
        <f t="shared" si="641"/>
        <v>29988.468648627822</v>
      </c>
      <c r="AI2150">
        <f t="shared" si="642"/>
        <v>33141.210150590239</v>
      </c>
      <c r="AJ2150" s="14">
        <f t="shared" si="643"/>
        <v>3152.7415019624168</v>
      </c>
      <c r="AK2150" s="14">
        <f t="shared" si="648"/>
        <v>354019.79089352005</v>
      </c>
      <c r="AL2150">
        <f t="shared" si="644"/>
        <v>1.1051317937872323</v>
      </c>
      <c r="AM2150">
        <f t="shared" si="650"/>
        <v>0.44065570533990145</v>
      </c>
      <c r="AN2150" s="15">
        <f t="shared" si="645"/>
        <v>0</v>
      </c>
    </row>
    <row r="2151" spans="1:40" x14ac:dyDescent="0.25">
      <c r="A2151" s="2">
        <v>42762</v>
      </c>
      <c r="B2151" s="2">
        <v>42789</v>
      </c>
      <c r="C2151" t="s">
        <v>15</v>
      </c>
      <c r="D2151">
        <v>8600</v>
      </c>
      <c r="E2151">
        <v>127.25</v>
      </c>
      <c r="F2151">
        <v>127.25</v>
      </c>
      <c r="G2151">
        <v>101.25</v>
      </c>
      <c r="H2151">
        <v>111.2</v>
      </c>
      <c r="I2151" t="s">
        <v>16</v>
      </c>
      <c r="J2151">
        <v>150</v>
      </c>
      <c r="K2151">
        <v>196.8</v>
      </c>
      <c r="L2151">
        <v>150</v>
      </c>
      <c r="M2151">
        <v>179.6</v>
      </c>
      <c r="N2151">
        <v>8641.25</v>
      </c>
      <c r="O2151">
        <v>277.25</v>
      </c>
      <c r="P2151">
        <f>VLOOKUP($A2151,Sheet2!$A:$E,2,0)</f>
        <v>8610.5</v>
      </c>
      <c r="Q2151">
        <f>VLOOKUP($A2151,Sheet2!$A:$E,3,0)</f>
        <v>8672.7000000000007</v>
      </c>
      <c r="R2151">
        <f>VLOOKUP($A2151,Sheet2!$A:$E,4,0)</f>
        <v>8606.9</v>
      </c>
      <c r="S2151">
        <f>VLOOKUP($A2151,Sheet2!$A:$E,5,0)</f>
        <v>8641.25</v>
      </c>
      <c r="T2151">
        <f t="shared" si="632"/>
        <v>124.09999999999854</v>
      </c>
      <c r="U2151">
        <f t="shared" si="633"/>
        <v>127.25</v>
      </c>
      <c r="V2151">
        <f t="shared" si="634"/>
        <v>150</v>
      </c>
      <c r="W2151">
        <f t="shared" si="635"/>
        <v>173.95000000000073</v>
      </c>
      <c r="X2151" s="5">
        <f t="shared" si="636"/>
        <v>277.25</v>
      </c>
      <c r="Y2151">
        <f t="shared" si="637"/>
        <v>320.89999999999856</v>
      </c>
      <c r="Z2151">
        <f t="shared" si="638"/>
        <v>275.20000000000073</v>
      </c>
      <c r="AA2151">
        <f t="shared" si="639"/>
        <v>290.8</v>
      </c>
      <c r="AB2151">
        <f>IF(Z2151/X2151&lt;'model parameter'!$B$2,'model parameter'!$B$2,IF(Y2151/X2151&gt;'model parameter'!$B$1,'model parameter'!$B$1,AA2151/X2151))</f>
        <v>1.1100000000000001</v>
      </c>
      <c r="AC2151">
        <f t="shared" si="649"/>
        <v>4756985.8351926105</v>
      </c>
      <c r="AD2151">
        <f t="shared" si="647"/>
        <v>34.088082590304673</v>
      </c>
      <c r="AF2151">
        <f t="shared" si="646"/>
        <v>0.99260595130748686</v>
      </c>
      <c r="AG2151">
        <f t="shared" si="640"/>
        <v>1.1574391343552699</v>
      </c>
      <c r="AH2151" s="14">
        <f t="shared" si="641"/>
        <v>20854.862232652871</v>
      </c>
      <c r="AI2151">
        <f t="shared" si="642"/>
        <v>23017.060757327843</v>
      </c>
      <c r="AJ2151" s="14">
        <f t="shared" si="643"/>
        <v>2162.1985246749718</v>
      </c>
      <c r="AK2151" s="14">
        <f t="shared" si="648"/>
        <v>356181.98941819504</v>
      </c>
      <c r="AL2151">
        <f t="shared" si="644"/>
        <v>1.1036783892673994</v>
      </c>
      <c r="AM2151">
        <f t="shared" si="650"/>
        <v>0.48634217909103217</v>
      </c>
      <c r="AN2151" s="15">
        <f t="shared" si="645"/>
        <v>0</v>
      </c>
    </row>
    <row r="2152" spans="1:40" x14ac:dyDescent="0.25">
      <c r="A2152" s="2">
        <v>42765</v>
      </c>
      <c r="B2152" s="2">
        <v>42789</v>
      </c>
      <c r="C2152" t="s">
        <v>15</v>
      </c>
      <c r="D2152">
        <v>8600</v>
      </c>
      <c r="E2152">
        <v>122.1</v>
      </c>
      <c r="F2152">
        <v>127</v>
      </c>
      <c r="G2152">
        <v>108</v>
      </c>
      <c r="H2152">
        <v>119.3</v>
      </c>
      <c r="I2152" t="s">
        <v>16</v>
      </c>
      <c r="J2152">
        <v>170</v>
      </c>
      <c r="K2152">
        <v>186.6</v>
      </c>
      <c r="L2152">
        <v>148.19999999999999</v>
      </c>
      <c r="M2152">
        <v>172.1</v>
      </c>
      <c r="N2152">
        <v>8632.75</v>
      </c>
      <c r="O2152">
        <v>277.25</v>
      </c>
      <c r="P2152">
        <f>VLOOKUP($A2152,Sheet2!$A:$E,2,0)</f>
        <v>8635.5499999999993</v>
      </c>
      <c r="Q2152">
        <f>VLOOKUP($A2152,Sheet2!$A:$E,3,0)</f>
        <v>8662.6</v>
      </c>
      <c r="R2152">
        <f>VLOOKUP($A2152,Sheet2!$A:$E,4,0)</f>
        <v>8617.75</v>
      </c>
      <c r="S2152">
        <f>VLOOKUP($A2152,Sheet2!$A:$E,5,0)</f>
        <v>8632.75</v>
      </c>
      <c r="T2152">
        <f t="shared" si="632"/>
        <v>124</v>
      </c>
      <c r="U2152">
        <f t="shared" si="633"/>
        <v>127</v>
      </c>
      <c r="V2152">
        <f t="shared" si="634"/>
        <v>148.19999999999999</v>
      </c>
      <c r="W2152">
        <f t="shared" si="635"/>
        <v>170.60000000000036</v>
      </c>
      <c r="X2152" s="5">
        <f t="shared" si="636"/>
        <v>292.10000000000002</v>
      </c>
      <c r="Y2152">
        <f t="shared" si="637"/>
        <v>310.60000000000002</v>
      </c>
      <c r="Z2152">
        <f t="shared" si="638"/>
        <v>275.2</v>
      </c>
      <c r="AA2152">
        <f t="shared" si="639"/>
        <v>291.39999999999998</v>
      </c>
      <c r="AB2152">
        <f>IF(Z2152/X2152&lt;'model parameter'!$B$2,'model parameter'!$B$2,IF(Y2152/X2152&gt;'model parameter'!$B$1,'model parameter'!$B$1,AA2152/X2152))</f>
        <v>0.99760356042451204</v>
      </c>
      <c r="AC2152">
        <f t="shared" si="649"/>
        <v>4745586.0060771191</v>
      </c>
      <c r="AD2152">
        <f t="shared" si="647"/>
        <v>34.085686150729188</v>
      </c>
      <c r="AF2152">
        <f t="shared" si="646"/>
        <v>0.94214310167750759</v>
      </c>
      <c r="AG2152">
        <f t="shared" si="640"/>
        <v>1.0633344744950359</v>
      </c>
      <c r="AH2152" s="14">
        <f t="shared" si="641"/>
        <v>21969.357345859349</v>
      </c>
      <c r="AI2152">
        <f t="shared" si="642"/>
        <v>21791.890813466798</v>
      </c>
      <c r="AJ2152" s="14">
        <f t="shared" si="643"/>
        <v>-177.46653239255102</v>
      </c>
      <c r="AK2152" s="14">
        <f t="shared" si="648"/>
        <v>356004.52288580249</v>
      </c>
      <c r="AL2152">
        <f t="shared" si="644"/>
        <v>0.99192208813399818</v>
      </c>
      <c r="AM2152">
        <f t="shared" si="650"/>
        <v>0.48241354983161555</v>
      </c>
      <c r="AN2152" s="15">
        <f t="shared" si="645"/>
        <v>0</v>
      </c>
    </row>
    <row r="2153" spans="1:40" x14ac:dyDescent="0.25">
      <c r="A2153" s="2">
        <v>42766</v>
      </c>
      <c r="B2153" s="2">
        <v>42789</v>
      </c>
      <c r="C2153" t="s">
        <v>15</v>
      </c>
      <c r="D2153">
        <v>8600</v>
      </c>
      <c r="E2153">
        <v>125.05</v>
      </c>
      <c r="F2153">
        <v>153.1</v>
      </c>
      <c r="G2153">
        <v>123.95</v>
      </c>
      <c r="H2153">
        <v>146.55000000000001</v>
      </c>
      <c r="I2153" t="s">
        <v>16</v>
      </c>
      <c r="J2153">
        <v>158.65</v>
      </c>
      <c r="K2153">
        <v>160.65</v>
      </c>
      <c r="L2153">
        <v>125.95</v>
      </c>
      <c r="M2153">
        <v>130.6</v>
      </c>
      <c r="N2153">
        <v>8561.2999999999993</v>
      </c>
      <c r="O2153">
        <v>277.25</v>
      </c>
      <c r="P2153">
        <f>VLOOKUP($A2153,Sheet2!$A:$E,2,0)</f>
        <v>8629.4500000000007</v>
      </c>
      <c r="Q2153">
        <f>VLOOKUP($A2153,Sheet2!$A:$E,3,0)</f>
        <v>8631.75</v>
      </c>
      <c r="R2153">
        <f>VLOOKUP($A2153,Sheet2!$A:$E,4,0)</f>
        <v>8552.4</v>
      </c>
      <c r="S2153">
        <f>VLOOKUP($A2153,Sheet2!$A:$E,5,0)</f>
        <v>8561.2999999999993</v>
      </c>
      <c r="T2153">
        <f t="shared" si="632"/>
        <v>128.89999999999964</v>
      </c>
      <c r="U2153">
        <f t="shared" si="633"/>
        <v>153.1</v>
      </c>
      <c r="V2153">
        <f t="shared" si="634"/>
        <v>125.95</v>
      </c>
      <c r="W2153">
        <f t="shared" si="635"/>
        <v>155.70000000000073</v>
      </c>
      <c r="X2153" s="5">
        <f t="shared" si="636"/>
        <v>283.7</v>
      </c>
      <c r="Y2153">
        <f t="shared" si="637"/>
        <v>289.54999999999961</v>
      </c>
      <c r="Z2153">
        <f t="shared" si="638"/>
        <v>277.14999999999998</v>
      </c>
      <c r="AA2153">
        <f t="shared" si="639"/>
        <v>277.14999999999998</v>
      </c>
      <c r="AB2153">
        <f>IF(Z2153/X2153&lt;'model parameter'!$B$2,'model parameter'!$B$2,IF(Y2153/X2153&gt;'model parameter'!$B$1,'model parameter'!$B$1,AA2153/X2153))</f>
        <v>0.97691223123017268</v>
      </c>
      <c r="AC2153">
        <f t="shared" si="649"/>
        <v>4636021.0136914821</v>
      </c>
      <c r="AD2153">
        <f t="shared" si="647"/>
        <v>34.062598381959361</v>
      </c>
      <c r="AF2153">
        <f t="shared" si="646"/>
        <v>0.97691223123017268</v>
      </c>
      <c r="AG2153">
        <f t="shared" si="640"/>
        <v>1.0206203736341193</v>
      </c>
      <c r="AH2153" s="14">
        <f t="shared" si="641"/>
        <v>21338.93586768195</v>
      </c>
      <c r="AI2153">
        <f t="shared" si="642"/>
        <v>20723.918848333298</v>
      </c>
      <c r="AJ2153" s="14">
        <f t="shared" si="643"/>
        <v>-615.01701934865196</v>
      </c>
      <c r="AK2153" s="14">
        <f t="shared" si="648"/>
        <v>355389.50586645387</v>
      </c>
      <c r="AL2153">
        <f t="shared" si="644"/>
        <v>0.97117864624729944</v>
      </c>
      <c r="AM2153">
        <f t="shared" si="650"/>
        <v>0.46850973825682252</v>
      </c>
      <c r="AN2153" s="15">
        <f t="shared" si="645"/>
        <v>0</v>
      </c>
    </row>
    <row r="2154" spans="1:40" x14ac:dyDescent="0.25">
      <c r="A2154" s="2">
        <v>42767</v>
      </c>
      <c r="B2154" s="2">
        <v>42789</v>
      </c>
      <c r="C2154" t="s">
        <v>15</v>
      </c>
      <c r="D2154">
        <v>8600</v>
      </c>
      <c r="E2154">
        <v>137.80000000000001</v>
      </c>
      <c r="F2154">
        <v>165.9</v>
      </c>
      <c r="G2154">
        <v>55</v>
      </c>
      <c r="H2154">
        <v>57.8</v>
      </c>
      <c r="I2154" t="s">
        <v>16</v>
      </c>
      <c r="J2154">
        <v>141.94999999999999</v>
      </c>
      <c r="K2154">
        <v>198.5</v>
      </c>
      <c r="L2154">
        <v>110</v>
      </c>
      <c r="M2154">
        <v>191.4</v>
      </c>
      <c r="N2154">
        <v>8716.4</v>
      </c>
      <c r="O2154">
        <v>277.25</v>
      </c>
      <c r="P2154">
        <f>VLOOKUP($A2154,Sheet2!$A:$E,2,0)</f>
        <v>8570.35</v>
      </c>
      <c r="Q2154">
        <f>VLOOKUP($A2154,Sheet2!$A:$E,3,0)</f>
        <v>8722.4</v>
      </c>
      <c r="R2154">
        <f>VLOOKUP($A2154,Sheet2!$A:$E,4,0)</f>
        <v>8537.5</v>
      </c>
      <c r="S2154">
        <f>VLOOKUP($A2154,Sheet2!$A:$E,5,0)</f>
        <v>8716.4</v>
      </c>
      <c r="T2154">
        <f t="shared" si="632"/>
        <v>76.100000000000364</v>
      </c>
      <c r="U2154">
        <f t="shared" si="633"/>
        <v>165.9</v>
      </c>
      <c r="V2154">
        <f t="shared" si="634"/>
        <v>110</v>
      </c>
      <c r="W2154">
        <f t="shared" si="635"/>
        <v>177.39999999999964</v>
      </c>
      <c r="X2154" s="5">
        <f t="shared" si="636"/>
        <v>279.75</v>
      </c>
      <c r="Y2154">
        <f t="shared" si="637"/>
        <v>279.75</v>
      </c>
      <c r="Z2154">
        <f t="shared" si="638"/>
        <v>232.39999999999964</v>
      </c>
      <c r="AA2154">
        <f t="shared" si="639"/>
        <v>249.2</v>
      </c>
      <c r="AB2154">
        <f>IF(Z2154/X2154&lt;'model parameter'!$B$2,'model parameter'!$B$2,IF(Y2154/X2154&gt;'model parameter'!$B$1,'model parameter'!$B$1,AA2154/X2154))</f>
        <v>0.89079535299374435</v>
      </c>
      <c r="AC2154">
        <f t="shared" si="649"/>
        <v>4129745.9753777203</v>
      </c>
      <c r="AD2154">
        <f t="shared" si="647"/>
        <v>33.953393734953103</v>
      </c>
      <c r="AF2154">
        <f t="shared" si="646"/>
        <v>0.83074173369079407</v>
      </c>
      <c r="AG2154">
        <f t="shared" si="640"/>
        <v>1</v>
      </c>
      <c r="AH2154" s="14">
        <f t="shared" si="641"/>
        <v>21042.487672586623</v>
      </c>
      <c r="AI2154">
        <f t="shared" si="642"/>
        <v>18629.194888650396</v>
      </c>
      <c r="AJ2154" s="14">
        <f t="shared" si="643"/>
        <v>-2413.2927839362274</v>
      </c>
      <c r="AK2154" s="14">
        <f t="shared" si="648"/>
        <v>352976.21308251761</v>
      </c>
      <c r="AL2154">
        <f t="shared" si="644"/>
        <v>0.88531333264934375</v>
      </c>
      <c r="AM2154">
        <f t="shared" si="650"/>
        <v>0.41477791775481926</v>
      </c>
      <c r="AN2154" s="15">
        <f t="shared" si="645"/>
        <v>0</v>
      </c>
    </row>
    <row r="2155" spans="1:40" x14ac:dyDescent="0.25">
      <c r="A2155" s="2">
        <v>42768</v>
      </c>
      <c r="B2155" s="2">
        <v>42789</v>
      </c>
      <c r="C2155" t="s">
        <v>15</v>
      </c>
      <c r="D2155">
        <v>8600</v>
      </c>
      <c r="E2155">
        <v>58.7</v>
      </c>
      <c r="F2155">
        <v>66.900000000000006</v>
      </c>
      <c r="G2155">
        <v>42.5</v>
      </c>
      <c r="H2155">
        <v>49.35</v>
      </c>
      <c r="I2155" t="s">
        <v>16</v>
      </c>
      <c r="J2155">
        <v>174.5</v>
      </c>
      <c r="K2155">
        <v>209.75</v>
      </c>
      <c r="L2155">
        <v>160</v>
      </c>
      <c r="M2155">
        <v>190.5</v>
      </c>
      <c r="N2155">
        <v>8734.25</v>
      </c>
      <c r="O2155">
        <v>277.25</v>
      </c>
      <c r="P2155">
        <f>VLOOKUP($A2155,Sheet2!$A:$E,2,0)</f>
        <v>8724.75</v>
      </c>
      <c r="Q2155">
        <f>VLOOKUP($A2155,Sheet2!$A:$E,3,0)</f>
        <v>8757.6</v>
      </c>
      <c r="R2155">
        <f>VLOOKUP($A2155,Sheet2!$A:$E,4,0)</f>
        <v>8685.7999999999993</v>
      </c>
      <c r="S2155">
        <f>VLOOKUP($A2155,Sheet2!$A:$E,5,0)</f>
        <v>8734.25</v>
      </c>
      <c r="T2155">
        <f t="shared" si="632"/>
        <v>52.149999999999636</v>
      </c>
      <c r="U2155">
        <f t="shared" si="633"/>
        <v>66.900000000000006</v>
      </c>
      <c r="V2155">
        <f t="shared" si="634"/>
        <v>160</v>
      </c>
      <c r="W2155">
        <f t="shared" si="635"/>
        <v>200.10000000000036</v>
      </c>
      <c r="X2155" s="5">
        <f t="shared" si="636"/>
        <v>233.2</v>
      </c>
      <c r="Y2155">
        <f t="shared" si="637"/>
        <v>261.89999999999964</v>
      </c>
      <c r="Z2155">
        <f t="shared" si="638"/>
        <v>226.9</v>
      </c>
      <c r="AA2155">
        <f t="shared" si="639"/>
        <v>239.85</v>
      </c>
      <c r="AB2155">
        <f>IF(Z2155/X2155&lt;'model parameter'!$B$2,'model parameter'!$B$2,IF(Y2155/X2155&gt;'model parameter'!$B$1,'model parameter'!$B$1,AA2155/X2155))</f>
        <v>1.1100000000000001</v>
      </c>
      <c r="AC2155">
        <f t="shared" si="649"/>
        <v>4584018.0326692704</v>
      </c>
      <c r="AD2155">
        <f t="shared" si="647"/>
        <v>34.063393734953102</v>
      </c>
      <c r="AF2155">
        <f t="shared" si="646"/>
        <v>0.97298456260720423</v>
      </c>
      <c r="AG2155">
        <f t="shared" si="640"/>
        <v>1.123070325900513</v>
      </c>
      <c r="AH2155" s="14">
        <f t="shared" si="641"/>
        <v>17548.901981020197</v>
      </c>
      <c r="AI2155">
        <f t="shared" si="642"/>
        <v>19352.567899700825</v>
      </c>
      <c r="AJ2155" s="14">
        <f t="shared" si="643"/>
        <v>1803.6659186806282</v>
      </c>
      <c r="AK2155" s="14">
        <f t="shared" si="648"/>
        <v>354779.87900119822</v>
      </c>
      <c r="AL2155">
        <f t="shared" si="644"/>
        <v>1.1027794172325631</v>
      </c>
      <c r="AM2155">
        <f t="shared" si="650"/>
        <v>0.45740855042259559</v>
      </c>
      <c r="AN2155" s="15">
        <f t="shared" si="645"/>
        <v>0</v>
      </c>
    </row>
    <row r="2156" spans="1:40" x14ac:dyDescent="0.25">
      <c r="A2156" s="2">
        <v>42769</v>
      </c>
      <c r="B2156" s="2">
        <v>42789</v>
      </c>
      <c r="C2156" t="s">
        <v>15</v>
      </c>
      <c r="D2156">
        <v>8600</v>
      </c>
      <c r="E2156">
        <v>46</v>
      </c>
      <c r="F2156">
        <v>53.95</v>
      </c>
      <c r="G2156">
        <v>40.549999999999997</v>
      </c>
      <c r="H2156">
        <v>42.55</v>
      </c>
      <c r="I2156" t="s">
        <v>16</v>
      </c>
      <c r="J2156">
        <v>186.9</v>
      </c>
      <c r="K2156">
        <v>199.7</v>
      </c>
      <c r="L2156">
        <v>173.8</v>
      </c>
      <c r="M2156">
        <v>190.95</v>
      </c>
      <c r="N2156">
        <v>8740.9500000000007</v>
      </c>
      <c r="O2156">
        <v>277.25</v>
      </c>
      <c r="P2156">
        <f>VLOOKUP($A2156,Sheet2!$A:$E,2,0)</f>
        <v>8735.15</v>
      </c>
      <c r="Q2156">
        <f>VLOOKUP($A2156,Sheet2!$A:$E,3,0)</f>
        <v>8748.25</v>
      </c>
      <c r="R2156">
        <f>VLOOKUP($A2156,Sheet2!$A:$E,4,0)</f>
        <v>8707.75</v>
      </c>
      <c r="S2156">
        <f>VLOOKUP($A2156,Sheet2!$A:$E,5,0)</f>
        <v>8740.9500000000007</v>
      </c>
      <c r="T2156">
        <f t="shared" si="632"/>
        <v>51.450000000000728</v>
      </c>
      <c r="U2156">
        <f t="shared" si="633"/>
        <v>53.95</v>
      </c>
      <c r="V2156">
        <f t="shared" si="634"/>
        <v>173.8</v>
      </c>
      <c r="W2156">
        <f t="shared" si="635"/>
        <v>188.79999999999927</v>
      </c>
      <c r="X2156" s="5">
        <f t="shared" si="636"/>
        <v>232.9</v>
      </c>
      <c r="Y2156">
        <f t="shared" si="637"/>
        <v>251.15000000000072</v>
      </c>
      <c r="Z2156">
        <f t="shared" si="638"/>
        <v>227.75</v>
      </c>
      <c r="AA2156">
        <f t="shared" si="639"/>
        <v>233.5</v>
      </c>
      <c r="AB2156">
        <f>IF(Z2156/X2156&lt;'model parameter'!$B$2,'model parameter'!$B$2,IF(Y2156/X2156&gt;'model parameter'!$B$1,'model parameter'!$B$1,AA2156/X2156))</f>
        <v>1.0025762129669387</v>
      </c>
      <c r="AC2156">
        <f t="shared" si="649"/>
        <v>4595827.4393657139</v>
      </c>
      <c r="AD2156">
        <f t="shared" si="647"/>
        <v>34.065969947920038</v>
      </c>
      <c r="AF2156">
        <f t="shared" si="646"/>
        <v>0.97788750536711033</v>
      </c>
      <c r="AG2156">
        <f t="shared" si="640"/>
        <v>1.0783598110777188</v>
      </c>
      <c r="AH2156" s="14">
        <f t="shared" si="641"/>
        <v>17526.386928228148</v>
      </c>
      <c r="AI2156">
        <f t="shared" si="642"/>
        <v>17452.552091977002</v>
      </c>
      <c r="AJ2156" s="14">
        <f t="shared" si="643"/>
        <v>-73.834836251146044</v>
      </c>
      <c r="AK2156" s="14">
        <f t="shared" si="648"/>
        <v>354706.04416494706</v>
      </c>
      <c r="AL2156">
        <f t="shared" si="644"/>
        <v>0.99578721863476449</v>
      </c>
      <c r="AM2156">
        <f t="shared" si="650"/>
        <v>0.45548158820507589</v>
      </c>
      <c r="AN2156" s="15">
        <f t="shared" si="645"/>
        <v>0</v>
      </c>
    </row>
    <row r="2157" spans="1:40" x14ac:dyDescent="0.25">
      <c r="A2157" s="2">
        <v>42772</v>
      </c>
      <c r="B2157" s="2">
        <v>42789</v>
      </c>
      <c r="C2157" t="s">
        <v>15</v>
      </c>
      <c r="D2157">
        <v>8600</v>
      </c>
      <c r="E2157">
        <v>32.799999999999997</v>
      </c>
      <c r="F2157">
        <v>35.549999999999997</v>
      </c>
      <c r="G2157">
        <v>26.4</v>
      </c>
      <c r="H2157">
        <v>28.75</v>
      </c>
      <c r="I2157" t="s">
        <v>16</v>
      </c>
      <c r="J2157">
        <v>210.05</v>
      </c>
      <c r="K2157">
        <v>253.65</v>
      </c>
      <c r="L2157">
        <v>210.05</v>
      </c>
      <c r="M2157">
        <v>239.9</v>
      </c>
      <c r="N2157">
        <v>8801.0499999999993</v>
      </c>
      <c r="O2157">
        <v>277.25</v>
      </c>
      <c r="P2157">
        <f>VLOOKUP($A2157,Sheet2!$A:$E,2,0)</f>
        <v>8785.4500000000007</v>
      </c>
      <c r="Q2157">
        <f>VLOOKUP($A2157,Sheet2!$A:$E,3,0)</f>
        <v>8814.1</v>
      </c>
      <c r="R2157">
        <f>VLOOKUP($A2157,Sheet2!$A:$E,4,0)</f>
        <v>8770.2000000000007</v>
      </c>
      <c r="S2157">
        <f>VLOOKUP($A2157,Sheet2!$A:$E,5,0)</f>
        <v>8801.0499999999993</v>
      </c>
      <c r="T2157">
        <f t="shared" si="632"/>
        <v>39.549999999999272</v>
      </c>
      <c r="U2157">
        <f t="shared" si="633"/>
        <v>35.549999999999997</v>
      </c>
      <c r="V2157">
        <f t="shared" si="634"/>
        <v>210.05</v>
      </c>
      <c r="W2157">
        <f t="shared" si="635"/>
        <v>240.5</v>
      </c>
      <c r="X2157" s="5">
        <f t="shared" si="636"/>
        <v>242.85000000000002</v>
      </c>
      <c r="Y2157">
        <f t="shared" si="637"/>
        <v>293.19999999999925</v>
      </c>
      <c r="Z2157">
        <f t="shared" si="638"/>
        <v>242.85000000000002</v>
      </c>
      <c r="AA2157">
        <f t="shared" si="639"/>
        <v>268.64999999999998</v>
      </c>
      <c r="AB2157">
        <f>IF(Z2157/X2157&lt;'model parameter'!$B$2,'model parameter'!$B$2,IF(Y2157/X2157&gt;'model parameter'!$B$1,'model parameter'!$B$1,AA2157/X2157))</f>
        <v>1.1100000000000001</v>
      </c>
      <c r="AC2157">
        <f t="shared" si="649"/>
        <v>5101368.4576959424</v>
      </c>
      <c r="AD2157">
        <f t="shared" si="647"/>
        <v>34.175969947920038</v>
      </c>
      <c r="AF2157">
        <f t="shared" si="646"/>
        <v>1</v>
      </c>
      <c r="AG2157">
        <f t="shared" si="640"/>
        <v>1.2073296273419774</v>
      </c>
      <c r="AH2157" s="14">
        <f t="shared" si="641"/>
        <v>18273.136179164474</v>
      </c>
      <c r="AI2157">
        <f t="shared" si="642"/>
        <v>20155.345563176437</v>
      </c>
      <c r="AJ2157" s="14">
        <f t="shared" si="643"/>
        <v>1882.2093840119633</v>
      </c>
      <c r="AK2157" s="14">
        <f t="shared" si="648"/>
        <v>356588.25354895904</v>
      </c>
      <c r="AL2157">
        <f t="shared" si="644"/>
        <v>1.1030041786783218</v>
      </c>
      <c r="AM2157">
        <f t="shared" si="650"/>
        <v>0.50239809510123734</v>
      </c>
      <c r="AN2157" s="15">
        <f t="shared" si="645"/>
        <v>0</v>
      </c>
    </row>
    <row r="2158" spans="1:40" x14ac:dyDescent="0.25">
      <c r="A2158" s="2">
        <v>42773</v>
      </c>
      <c r="B2158" s="2">
        <v>42789</v>
      </c>
      <c r="C2158" t="s">
        <v>15</v>
      </c>
      <c r="D2158">
        <v>8600</v>
      </c>
      <c r="E2158">
        <v>29.35</v>
      </c>
      <c r="F2158">
        <v>37.6</v>
      </c>
      <c r="G2158">
        <v>28</v>
      </c>
      <c r="H2158">
        <v>31.2</v>
      </c>
      <c r="I2158" t="s">
        <v>16</v>
      </c>
      <c r="J2158">
        <v>225.25</v>
      </c>
      <c r="K2158">
        <v>235</v>
      </c>
      <c r="L2158">
        <v>192.95</v>
      </c>
      <c r="M2158">
        <v>210.65</v>
      </c>
      <c r="N2158">
        <v>8768.2999999999993</v>
      </c>
      <c r="O2158">
        <v>277.25</v>
      </c>
      <c r="P2158">
        <f>VLOOKUP($A2158,Sheet2!$A:$E,2,0)</f>
        <v>8805.7000000000007</v>
      </c>
      <c r="Q2158">
        <f>VLOOKUP($A2158,Sheet2!$A:$E,3,0)</f>
        <v>8809.2999999999993</v>
      </c>
      <c r="R2158">
        <f>VLOOKUP($A2158,Sheet2!$A:$E,4,0)</f>
        <v>8741.0499999999993</v>
      </c>
      <c r="S2158">
        <f>VLOOKUP($A2158,Sheet2!$A:$E,5,0)</f>
        <v>8768.2999999999993</v>
      </c>
      <c r="T2158">
        <f t="shared" si="632"/>
        <v>28</v>
      </c>
      <c r="U2158">
        <f t="shared" si="633"/>
        <v>37.6</v>
      </c>
      <c r="V2158">
        <f t="shared" si="634"/>
        <v>192.95</v>
      </c>
      <c r="W2158">
        <f t="shared" si="635"/>
        <v>235</v>
      </c>
      <c r="X2158" s="5">
        <f t="shared" si="636"/>
        <v>254.6</v>
      </c>
      <c r="Y2158">
        <f t="shared" si="637"/>
        <v>263</v>
      </c>
      <c r="Z2158">
        <f t="shared" si="638"/>
        <v>230.54999999999998</v>
      </c>
      <c r="AA2158">
        <f t="shared" si="639"/>
        <v>241.85</v>
      </c>
      <c r="AB2158">
        <f>IF(Z2158/X2158&lt;'model parameter'!$B$2,'model parameter'!$B$2,IF(Y2158/X2158&gt;'model parameter'!$B$1,'model parameter'!$B$1,AA2158/X2158))</f>
        <v>0.94992144540455614</v>
      </c>
      <c r="AC2158">
        <f t="shared" si="649"/>
        <v>4845899.2988757407</v>
      </c>
      <c r="AD2158">
        <f t="shared" si="647"/>
        <v>34.125891393324594</v>
      </c>
      <c r="AF2158">
        <f t="shared" si="646"/>
        <v>0.90553809897879023</v>
      </c>
      <c r="AG2158">
        <f t="shared" si="640"/>
        <v>1.03299293008641</v>
      </c>
      <c r="AH2158" s="14">
        <f t="shared" si="641"/>
        <v>19154.975746853099</v>
      </c>
      <c r="AI2158">
        <f t="shared" si="642"/>
        <v>18078.346190844699</v>
      </c>
      <c r="AJ2158" s="14">
        <f t="shared" si="643"/>
        <v>-1076.6295560084</v>
      </c>
      <c r="AK2158" s="14">
        <f t="shared" si="648"/>
        <v>355511.62399295066</v>
      </c>
      <c r="AL2158">
        <f t="shared" si="644"/>
        <v>0.94379373953604329</v>
      </c>
      <c r="AM2158">
        <f t="shared" si="650"/>
        <v>0.47416017691138151</v>
      </c>
      <c r="AN2158" s="15">
        <f t="shared" si="645"/>
        <v>0</v>
      </c>
    </row>
    <row r="2159" spans="1:40" x14ac:dyDescent="0.25">
      <c r="A2159" s="2">
        <v>42774</v>
      </c>
      <c r="B2159" s="2">
        <v>42789</v>
      </c>
      <c r="C2159" t="s">
        <v>15</v>
      </c>
      <c r="D2159">
        <v>8600</v>
      </c>
      <c r="E2159">
        <v>27.65</v>
      </c>
      <c r="F2159">
        <v>39.200000000000003</v>
      </c>
      <c r="G2159">
        <v>22</v>
      </c>
      <c r="H2159">
        <v>25.1</v>
      </c>
      <c r="I2159" t="s">
        <v>16</v>
      </c>
      <c r="J2159">
        <v>219.2</v>
      </c>
      <c r="K2159">
        <v>230</v>
      </c>
      <c r="L2159">
        <v>170</v>
      </c>
      <c r="M2159">
        <v>213.05</v>
      </c>
      <c r="N2159">
        <v>8769.0499999999993</v>
      </c>
      <c r="O2159">
        <v>277.25</v>
      </c>
      <c r="P2159">
        <f>VLOOKUP($A2159,Sheet2!$A:$E,2,0)</f>
        <v>8774.5499999999993</v>
      </c>
      <c r="Q2159">
        <f>VLOOKUP($A2159,Sheet2!$A:$E,3,0)</f>
        <v>8791.25</v>
      </c>
      <c r="R2159">
        <f>VLOOKUP($A2159,Sheet2!$A:$E,4,0)</f>
        <v>8715</v>
      </c>
      <c r="S2159">
        <f>VLOOKUP($A2159,Sheet2!$A:$E,5,0)</f>
        <v>8769.0499999999993</v>
      </c>
      <c r="T2159">
        <f t="shared" si="632"/>
        <v>38.75</v>
      </c>
      <c r="U2159">
        <f t="shared" si="633"/>
        <v>39.200000000000003</v>
      </c>
      <c r="V2159">
        <f t="shared" si="634"/>
        <v>170</v>
      </c>
      <c r="W2159">
        <f t="shared" si="635"/>
        <v>213.25</v>
      </c>
      <c r="X2159" s="5">
        <f t="shared" si="636"/>
        <v>246.85</v>
      </c>
      <c r="Y2159">
        <f t="shared" si="637"/>
        <v>268.75</v>
      </c>
      <c r="Z2159">
        <f t="shared" si="638"/>
        <v>209.2</v>
      </c>
      <c r="AA2159">
        <f t="shared" si="639"/>
        <v>238.15</v>
      </c>
      <c r="AB2159">
        <f>IF(Z2159/X2159&lt;'model parameter'!$B$2,'model parameter'!$B$2,IF(Y2159/X2159&gt;'model parameter'!$B$1,'model parameter'!$B$1,AA2159/X2159))</f>
        <v>0.96475592465059756</v>
      </c>
      <c r="AC2159">
        <f t="shared" si="649"/>
        <v>4675110.0588505473</v>
      </c>
      <c r="AD2159">
        <f t="shared" si="647"/>
        <v>34.09064731797519</v>
      </c>
      <c r="AF2159">
        <f t="shared" si="646"/>
        <v>0.84747822564310304</v>
      </c>
      <c r="AG2159">
        <f t="shared" si="640"/>
        <v>1.0887178448450476</v>
      </c>
      <c r="AH2159" s="14">
        <f t="shared" si="641"/>
        <v>18573.336883058473</v>
      </c>
      <c r="AI2159">
        <f t="shared" si="642"/>
        <v>17801.048206915297</v>
      </c>
      <c r="AJ2159" s="14">
        <f t="shared" si="643"/>
        <v>-772.28867614317642</v>
      </c>
      <c r="AK2159" s="14">
        <f t="shared" si="648"/>
        <v>354739.3353168075</v>
      </c>
      <c r="AL2159">
        <f t="shared" si="644"/>
        <v>0.95841949774530744</v>
      </c>
      <c r="AM2159">
        <f t="shared" si="650"/>
        <v>0.45444435860623239</v>
      </c>
      <c r="AN2159" s="15">
        <f t="shared" si="645"/>
        <v>0</v>
      </c>
    </row>
    <row r="2160" spans="1:40" x14ac:dyDescent="0.25">
      <c r="A2160" s="2">
        <v>42775</v>
      </c>
      <c r="B2160" s="2">
        <v>42789</v>
      </c>
      <c r="C2160" t="s">
        <v>15</v>
      </c>
      <c r="D2160">
        <v>8600</v>
      </c>
      <c r="E2160">
        <v>23.5</v>
      </c>
      <c r="F2160">
        <v>40.5</v>
      </c>
      <c r="G2160">
        <v>17.649999999999999</v>
      </c>
      <c r="H2160">
        <v>22.85</v>
      </c>
      <c r="I2160" t="s">
        <v>16</v>
      </c>
      <c r="J2160">
        <v>229.45</v>
      </c>
      <c r="K2160">
        <v>249.55</v>
      </c>
      <c r="L2160">
        <v>168</v>
      </c>
      <c r="M2160">
        <v>214.25</v>
      </c>
      <c r="N2160">
        <v>8778.4</v>
      </c>
      <c r="O2160">
        <v>277.25</v>
      </c>
      <c r="P2160">
        <f>VLOOKUP($A2160,Sheet2!$A:$E,2,0)</f>
        <v>8795.5499999999993</v>
      </c>
      <c r="Q2160">
        <f>VLOOKUP($A2160,Sheet2!$A:$E,3,0)</f>
        <v>8821.4</v>
      </c>
      <c r="R2160">
        <f>VLOOKUP($A2160,Sheet2!$A:$E,4,0)</f>
        <v>8724.1</v>
      </c>
      <c r="S2160">
        <f>VLOOKUP($A2160,Sheet2!$A:$E,5,0)</f>
        <v>8778.4</v>
      </c>
      <c r="T2160">
        <f t="shared" si="632"/>
        <v>28.149999999999636</v>
      </c>
      <c r="U2160">
        <f t="shared" si="633"/>
        <v>40.5</v>
      </c>
      <c r="V2160">
        <f t="shared" si="634"/>
        <v>168</v>
      </c>
      <c r="W2160">
        <f t="shared" si="635"/>
        <v>239.04999999999927</v>
      </c>
      <c r="X2160" s="5">
        <f t="shared" si="636"/>
        <v>252.95</v>
      </c>
      <c r="Y2160">
        <f t="shared" si="637"/>
        <v>277.69999999999965</v>
      </c>
      <c r="Z2160">
        <f t="shared" si="638"/>
        <v>208.5</v>
      </c>
      <c r="AA2160">
        <f t="shared" si="639"/>
        <v>237.1</v>
      </c>
      <c r="AB2160">
        <f>IF(Z2160/X2160&lt;'model parameter'!$B$2,'model parameter'!$B$2,IF(Y2160/X2160&gt;'model parameter'!$B$1,'model parameter'!$B$1,AA2160/X2160))</f>
        <v>0.93733939513737896</v>
      </c>
      <c r="AC2160">
        <f t="shared" si="649"/>
        <v>4382164.834763648</v>
      </c>
      <c r="AD2160">
        <f t="shared" si="647"/>
        <v>34.027986713112568</v>
      </c>
      <c r="AF2160">
        <f t="shared" si="646"/>
        <v>0.82427357185214478</v>
      </c>
      <c r="AG2160">
        <f t="shared" si="640"/>
        <v>1.097845423996836</v>
      </c>
      <c r="AH2160" s="14">
        <f t="shared" si="641"/>
        <v>19031.142956496824</v>
      </c>
      <c r="AI2160">
        <f t="shared" si="642"/>
        <v>17722.355535800198</v>
      </c>
      <c r="AJ2160" s="14">
        <f t="shared" si="643"/>
        <v>-1308.7874206966262</v>
      </c>
      <c r="AK2160" s="14">
        <f t="shared" si="648"/>
        <v>353430.54789611086</v>
      </c>
      <c r="AL2160">
        <f t="shared" si="644"/>
        <v>0.93122917400765814</v>
      </c>
      <c r="AM2160">
        <f t="shared" si="650"/>
        <v>0.4231918446973218</v>
      </c>
      <c r="AN2160" s="15">
        <f t="shared" si="645"/>
        <v>0</v>
      </c>
    </row>
    <row r="2161" spans="1:40" x14ac:dyDescent="0.25">
      <c r="A2161" s="2">
        <v>42776</v>
      </c>
      <c r="B2161" s="2">
        <v>42789</v>
      </c>
      <c r="C2161" t="s">
        <v>15</v>
      </c>
      <c r="D2161">
        <v>8600</v>
      </c>
      <c r="E2161">
        <v>17.600000000000001</v>
      </c>
      <c r="F2161">
        <v>22.4</v>
      </c>
      <c r="G2161">
        <v>15.5</v>
      </c>
      <c r="H2161">
        <v>17.7</v>
      </c>
      <c r="I2161" t="s">
        <v>16</v>
      </c>
      <c r="J2161">
        <v>229.45</v>
      </c>
      <c r="K2161">
        <v>248.9</v>
      </c>
      <c r="L2161">
        <v>205</v>
      </c>
      <c r="M2161">
        <v>220.45</v>
      </c>
      <c r="N2161">
        <v>8793.5499999999993</v>
      </c>
      <c r="O2161">
        <v>277.25</v>
      </c>
      <c r="P2161">
        <f>VLOOKUP($A2161,Sheet2!$A:$E,2,0)</f>
        <v>8812.35</v>
      </c>
      <c r="Q2161">
        <f>VLOOKUP($A2161,Sheet2!$A:$E,3,0)</f>
        <v>8822.1</v>
      </c>
      <c r="R2161">
        <f>VLOOKUP($A2161,Sheet2!$A:$E,4,0)</f>
        <v>8771.2000000000007</v>
      </c>
      <c r="S2161">
        <f>VLOOKUP($A2161,Sheet2!$A:$E,5,0)</f>
        <v>8793.5499999999993</v>
      </c>
      <c r="T2161">
        <f t="shared" si="632"/>
        <v>26.799999999999272</v>
      </c>
      <c r="U2161">
        <f t="shared" si="633"/>
        <v>22.4</v>
      </c>
      <c r="V2161">
        <f t="shared" si="634"/>
        <v>205</v>
      </c>
      <c r="W2161">
        <f t="shared" si="635"/>
        <v>237.60000000000036</v>
      </c>
      <c r="X2161" s="5">
        <f t="shared" si="636"/>
        <v>247.04999999999998</v>
      </c>
      <c r="Y2161">
        <f t="shared" si="637"/>
        <v>275.69999999999925</v>
      </c>
      <c r="Z2161">
        <f t="shared" si="638"/>
        <v>227.4</v>
      </c>
      <c r="AA2161">
        <f t="shared" si="639"/>
        <v>238.14999999999998</v>
      </c>
      <c r="AB2161">
        <f>IF(Z2161/X2161&lt;'model parameter'!$B$2,'model parameter'!$B$2,IF(Y2161/X2161&gt;'model parameter'!$B$1,'model parameter'!$B$1,AA2161/X2161))</f>
        <v>1.1100000000000001</v>
      </c>
      <c r="AC2161">
        <f t="shared" si="649"/>
        <v>4864202.9665876497</v>
      </c>
      <c r="AD2161">
        <f t="shared" si="647"/>
        <v>34.137986713112568</v>
      </c>
      <c r="AF2161">
        <f t="shared" si="646"/>
        <v>0.9204614450516091</v>
      </c>
      <c r="AG2161">
        <f t="shared" si="640"/>
        <v>1.1159684274438344</v>
      </c>
      <c r="AH2161" s="14">
        <f t="shared" si="641"/>
        <v>18588.346918253173</v>
      </c>
      <c r="AI2161">
        <f t="shared" si="642"/>
        <v>20504.741022927479</v>
      </c>
      <c r="AJ2161" s="14">
        <f t="shared" si="643"/>
        <v>1916.3941046743057</v>
      </c>
      <c r="AK2161" s="14">
        <f t="shared" si="648"/>
        <v>355346.94200078514</v>
      </c>
      <c r="AL2161">
        <f t="shared" si="644"/>
        <v>1.1030965320962709</v>
      </c>
      <c r="AM2161">
        <f t="shared" si="650"/>
        <v>0.46682145629703931</v>
      </c>
      <c r="AN2161" s="15">
        <f t="shared" si="645"/>
        <v>0</v>
      </c>
    </row>
    <row r="2162" spans="1:40" x14ac:dyDescent="0.25">
      <c r="A2162" s="2">
        <v>42779</v>
      </c>
      <c r="B2162" s="2">
        <v>42789</v>
      </c>
      <c r="C2162" t="s">
        <v>15</v>
      </c>
      <c r="D2162">
        <v>8600</v>
      </c>
      <c r="E2162">
        <v>11</v>
      </c>
      <c r="F2162">
        <v>24.05</v>
      </c>
      <c r="G2162">
        <v>11</v>
      </c>
      <c r="H2162">
        <v>14.1</v>
      </c>
      <c r="I2162" t="s">
        <v>16</v>
      </c>
      <c r="J2162">
        <v>229.45</v>
      </c>
      <c r="K2162">
        <v>247</v>
      </c>
      <c r="L2162">
        <v>185.55</v>
      </c>
      <c r="M2162">
        <v>222.9</v>
      </c>
      <c r="N2162">
        <v>8805.0499999999993</v>
      </c>
      <c r="O2162">
        <v>277.25</v>
      </c>
      <c r="P2162">
        <f>VLOOKUP($A2162,Sheet2!$A:$E,2,0)</f>
        <v>8819.7999999999993</v>
      </c>
      <c r="Q2162">
        <f>VLOOKUP($A2162,Sheet2!$A:$E,3,0)</f>
        <v>8826.9</v>
      </c>
      <c r="R2162">
        <f>VLOOKUP($A2162,Sheet2!$A:$E,4,0)</f>
        <v>8754.2000000000007</v>
      </c>
      <c r="S2162">
        <f>VLOOKUP($A2162,Sheet2!$A:$E,5,0)</f>
        <v>8805.0499999999993</v>
      </c>
      <c r="T2162">
        <f t="shared" si="632"/>
        <v>20.100000000000364</v>
      </c>
      <c r="U2162">
        <f t="shared" si="633"/>
        <v>24.05</v>
      </c>
      <c r="V2162">
        <f t="shared" si="634"/>
        <v>185.55</v>
      </c>
      <c r="W2162">
        <f t="shared" si="635"/>
        <v>237.89999999999964</v>
      </c>
      <c r="X2162" s="5">
        <f t="shared" si="636"/>
        <v>240.45</v>
      </c>
      <c r="Y2162">
        <f t="shared" si="637"/>
        <v>267.10000000000036</v>
      </c>
      <c r="Z2162">
        <f t="shared" si="638"/>
        <v>209.60000000000002</v>
      </c>
      <c r="AA2162">
        <f t="shared" si="639"/>
        <v>237</v>
      </c>
      <c r="AB2162">
        <f>IF(Z2162/X2162&lt;'model parameter'!$B$2,'model parameter'!$B$2,IF(Y2162/X2162&gt;'model parameter'!$B$1,'model parameter'!$B$1,AA2162/X2162))</f>
        <v>1.1100000000000001</v>
      </c>
      <c r="AC2162">
        <f t="shared" si="649"/>
        <v>5399265.2929122914</v>
      </c>
      <c r="AD2162">
        <f t="shared" si="647"/>
        <v>34.247986713112567</v>
      </c>
      <c r="AF2162">
        <f t="shared" si="646"/>
        <v>0.8716988978997714</v>
      </c>
      <c r="AG2162">
        <f t="shared" si="640"/>
        <v>1.1108338531919333</v>
      </c>
      <c r="AH2162" s="14">
        <f t="shared" si="641"/>
        <v>18093.015756828074</v>
      </c>
      <c r="AI2162">
        <f t="shared" si="642"/>
        <v>19955.691014747263</v>
      </c>
      <c r="AJ2162" s="14">
        <f t="shared" si="643"/>
        <v>1862.6752579191889</v>
      </c>
      <c r="AK2162" s="14">
        <f t="shared" si="648"/>
        <v>357209.61725870433</v>
      </c>
      <c r="AL2162">
        <f t="shared" si="644"/>
        <v>1.1029499605236479</v>
      </c>
      <c r="AM2162">
        <f t="shared" si="650"/>
        <v>0.51488070679441134</v>
      </c>
      <c r="AN2162" s="15">
        <f t="shared" si="645"/>
        <v>1</v>
      </c>
    </row>
    <row r="2163" spans="1:40" x14ac:dyDescent="0.25">
      <c r="A2163" s="2">
        <v>42780</v>
      </c>
      <c r="B2163" s="2">
        <v>42789</v>
      </c>
      <c r="C2163" t="s">
        <v>15</v>
      </c>
      <c r="D2163">
        <v>8600</v>
      </c>
      <c r="E2163">
        <v>12.05</v>
      </c>
      <c r="F2163">
        <v>20</v>
      </c>
      <c r="G2163">
        <v>10.5</v>
      </c>
      <c r="H2163">
        <v>13.55</v>
      </c>
      <c r="I2163" t="s">
        <v>16</v>
      </c>
      <c r="J2163">
        <v>229.45</v>
      </c>
      <c r="K2163">
        <v>234</v>
      </c>
      <c r="L2163">
        <v>200</v>
      </c>
      <c r="M2163">
        <v>222.65</v>
      </c>
      <c r="N2163">
        <v>8792.2999999999993</v>
      </c>
      <c r="O2163">
        <v>277.25</v>
      </c>
      <c r="P2163">
        <f>VLOOKUP($A2163,Sheet2!$A:$E,2,0)</f>
        <v>8819.9</v>
      </c>
      <c r="Q2163">
        <f>VLOOKUP($A2163,Sheet2!$A:$E,3,0)</f>
        <v>8820.4500000000007</v>
      </c>
      <c r="R2163">
        <f>VLOOKUP($A2163,Sheet2!$A:$E,4,0)</f>
        <v>8772.5</v>
      </c>
      <c r="S2163">
        <f>VLOOKUP($A2163,Sheet2!$A:$E,5,0)</f>
        <v>8792.2999999999993</v>
      </c>
      <c r="T2163">
        <f t="shared" si="632"/>
        <v>13.549999999999272</v>
      </c>
      <c r="U2163">
        <f t="shared" si="633"/>
        <v>20</v>
      </c>
      <c r="V2163">
        <f t="shared" si="634"/>
        <v>200</v>
      </c>
      <c r="W2163">
        <f t="shared" si="635"/>
        <v>230.95000000000073</v>
      </c>
      <c r="X2163" s="5">
        <f t="shared" si="636"/>
        <v>241.5</v>
      </c>
      <c r="Y2163">
        <f t="shared" si="637"/>
        <v>247.54999999999927</v>
      </c>
      <c r="Z2163">
        <f t="shared" si="638"/>
        <v>220</v>
      </c>
      <c r="AA2163">
        <f t="shared" si="639"/>
        <v>236.20000000000002</v>
      </c>
      <c r="AB2163">
        <f>IF(Z2163/X2163&lt;'model parameter'!$B$2,'model parameter'!$B$2,IF(Y2163/X2163&gt;'model parameter'!$B$1,'model parameter'!$B$1,AA2163/X2163))</f>
        <v>0.97805383022774339</v>
      </c>
      <c r="AC2163">
        <f t="shared" si="649"/>
        <v>5280772.1001485856</v>
      </c>
      <c r="AD2163">
        <f t="shared" si="647"/>
        <v>34.226040543340311</v>
      </c>
      <c r="AF2163">
        <f t="shared" si="646"/>
        <v>0.91097308488612838</v>
      </c>
      <c r="AG2163">
        <f t="shared" si="640"/>
        <v>1.0250517598343656</v>
      </c>
      <c r="AH2163" s="14">
        <f t="shared" si="641"/>
        <v>18171.818441600251</v>
      </c>
      <c r="AI2163">
        <f t="shared" si="642"/>
        <v>17654.904674844398</v>
      </c>
      <c r="AJ2163" s="14">
        <f t="shared" si="643"/>
        <v>-516.91376675585343</v>
      </c>
      <c r="AK2163" s="14">
        <f t="shared" si="648"/>
        <v>356692.70349194849</v>
      </c>
      <c r="AL2163">
        <f t="shared" si="644"/>
        <v>0.97155409798875736</v>
      </c>
      <c r="AM2163">
        <f t="shared" si="650"/>
        <v>0.50023446066145816</v>
      </c>
      <c r="AN2163" s="15">
        <f t="shared" si="645"/>
        <v>0</v>
      </c>
    </row>
    <row r="2164" spans="1:40" x14ac:dyDescent="0.25">
      <c r="A2164" s="2">
        <v>42781</v>
      </c>
      <c r="B2164" s="2">
        <v>42789</v>
      </c>
      <c r="C2164" t="s">
        <v>15</v>
      </c>
      <c r="D2164">
        <v>8600</v>
      </c>
      <c r="E2164">
        <v>15.15</v>
      </c>
      <c r="F2164">
        <v>25.85</v>
      </c>
      <c r="G2164">
        <v>9.75</v>
      </c>
      <c r="H2164">
        <v>21.25</v>
      </c>
      <c r="I2164" t="s">
        <v>16</v>
      </c>
      <c r="J2164">
        <v>229.4</v>
      </c>
      <c r="K2164">
        <v>233.2</v>
      </c>
      <c r="L2164">
        <v>150</v>
      </c>
      <c r="M2164">
        <v>159.94999999999999</v>
      </c>
      <c r="N2164">
        <v>8724.7000000000007</v>
      </c>
      <c r="O2164">
        <v>277.25</v>
      </c>
      <c r="P2164">
        <f>VLOOKUP($A2164,Sheet2!$A:$E,2,0)</f>
        <v>8778.9500000000007</v>
      </c>
      <c r="Q2164">
        <f>VLOOKUP($A2164,Sheet2!$A:$E,3,0)</f>
        <v>8807.9</v>
      </c>
      <c r="R2164">
        <f>VLOOKUP($A2164,Sheet2!$A:$E,4,0)</f>
        <v>8712.85</v>
      </c>
      <c r="S2164">
        <f>VLOOKUP($A2164,Sheet2!$A:$E,5,0)</f>
        <v>8724.7000000000007</v>
      </c>
      <c r="T2164">
        <f t="shared" si="632"/>
        <v>25.300000000001091</v>
      </c>
      <c r="U2164">
        <f t="shared" si="633"/>
        <v>25.85</v>
      </c>
      <c r="V2164">
        <f t="shared" si="634"/>
        <v>150</v>
      </c>
      <c r="W2164">
        <f t="shared" si="635"/>
        <v>217.64999999999964</v>
      </c>
      <c r="X2164" s="5">
        <f t="shared" si="636"/>
        <v>244.55</v>
      </c>
      <c r="Y2164">
        <f t="shared" si="637"/>
        <v>258.50000000000108</v>
      </c>
      <c r="Z2164">
        <f t="shared" si="638"/>
        <v>175.85</v>
      </c>
      <c r="AA2164">
        <f t="shared" si="639"/>
        <v>181.2</v>
      </c>
      <c r="AB2164">
        <f>IF(Z2164/X2164&lt;'model parameter'!$B$2,'model parameter'!$B$2,IF(Y2164/X2164&gt;'model parameter'!$B$1,'model parameter'!$B$1,AA2164/X2164))</f>
        <v>0.74095277039460228</v>
      </c>
      <c r="AC2164">
        <f t="shared" si="649"/>
        <v>3912802.7174276165</v>
      </c>
      <c r="AD2164">
        <f t="shared" si="647"/>
        <v>33.96699331373491</v>
      </c>
      <c r="AF2164">
        <f t="shared" si="646"/>
        <v>0.71907585360866888</v>
      </c>
      <c r="AG2164">
        <f t="shared" si="640"/>
        <v>1.0570435493764101</v>
      </c>
      <c r="AH2164" s="14">
        <f t="shared" si="641"/>
        <v>18400.721478319425</v>
      </c>
      <c r="AI2164">
        <f t="shared" si="642"/>
        <v>13532.907616434401</v>
      </c>
      <c r="AJ2164" s="14">
        <f t="shared" si="643"/>
        <v>-4867.8138618850244</v>
      </c>
      <c r="AK2164" s="14">
        <f t="shared" si="648"/>
        <v>351824.88963006344</v>
      </c>
      <c r="AL2164">
        <f t="shared" si="644"/>
        <v>0.73545527181526515</v>
      </c>
      <c r="AM2164">
        <f t="shared" si="650"/>
        <v>0.36790007123713525</v>
      </c>
      <c r="AN2164" s="15">
        <f t="shared" si="645"/>
        <v>0</v>
      </c>
    </row>
    <row r="2165" spans="1:40" x14ac:dyDescent="0.25">
      <c r="A2165" s="2">
        <v>42782</v>
      </c>
      <c r="B2165" s="2">
        <v>42789</v>
      </c>
      <c r="C2165" t="s">
        <v>15</v>
      </c>
      <c r="D2165">
        <v>8600</v>
      </c>
      <c r="E2165">
        <v>17.45</v>
      </c>
      <c r="F2165">
        <v>20.2</v>
      </c>
      <c r="G2165">
        <v>10.55</v>
      </c>
      <c r="H2165">
        <v>11.2</v>
      </c>
      <c r="I2165" t="s">
        <v>16</v>
      </c>
      <c r="J2165">
        <v>167.1</v>
      </c>
      <c r="K2165">
        <v>202</v>
      </c>
      <c r="L2165">
        <v>151.6</v>
      </c>
      <c r="M2165">
        <v>193.45</v>
      </c>
      <c r="N2165">
        <v>8778</v>
      </c>
      <c r="O2165">
        <v>277.25</v>
      </c>
      <c r="P2165">
        <f>VLOOKUP($A2165,Sheet2!$A:$E,2,0)</f>
        <v>8739</v>
      </c>
      <c r="Q2165">
        <f>VLOOKUP($A2165,Sheet2!$A:$E,3,0)</f>
        <v>8783.9500000000007</v>
      </c>
      <c r="R2165">
        <f>VLOOKUP($A2165,Sheet2!$A:$E,4,0)</f>
        <v>8719.6</v>
      </c>
      <c r="S2165">
        <f>VLOOKUP($A2165,Sheet2!$A:$E,5,0)</f>
        <v>8778</v>
      </c>
      <c r="T2165">
        <f t="shared" si="632"/>
        <v>18.049999999999272</v>
      </c>
      <c r="U2165">
        <f t="shared" si="633"/>
        <v>20.2</v>
      </c>
      <c r="V2165">
        <f t="shared" si="634"/>
        <v>151.6</v>
      </c>
      <c r="W2165">
        <f t="shared" si="635"/>
        <v>194.5</v>
      </c>
      <c r="X2165" s="5">
        <f t="shared" si="636"/>
        <v>184.54999999999998</v>
      </c>
      <c r="Y2165">
        <f t="shared" si="637"/>
        <v>220.04999999999927</v>
      </c>
      <c r="Z2165">
        <f t="shared" si="638"/>
        <v>171.79999999999998</v>
      </c>
      <c r="AA2165">
        <f t="shared" si="639"/>
        <v>204.64999999999998</v>
      </c>
      <c r="AB2165">
        <f>IF(Z2165/X2165&lt;'model parameter'!$B$2,'model parameter'!$B$2,IF(Y2165/X2165&gt;'model parameter'!$B$1,'model parameter'!$B$1,AA2165/X2165))</f>
        <v>1.1100000000000001</v>
      </c>
      <c r="AC2165">
        <f t="shared" si="649"/>
        <v>4343211.0163446544</v>
      </c>
      <c r="AD2165">
        <f t="shared" si="647"/>
        <v>34.07699331373491</v>
      </c>
      <c r="AF2165">
        <f t="shared" si="646"/>
        <v>0.93091303169872663</v>
      </c>
      <c r="AG2165">
        <f t="shared" si="640"/>
        <v>1.1923597940937376</v>
      </c>
      <c r="AH2165" s="14">
        <f t="shared" si="641"/>
        <v>13897.710919909423</v>
      </c>
      <c r="AI2165">
        <f t="shared" si="642"/>
        <v>15305.403824251231</v>
      </c>
      <c r="AJ2165" s="14">
        <f t="shared" si="643"/>
        <v>1407.6929043418077</v>
      </c>
      <c r="AK2165" s="14">
        <f t="shared" si="648"/>
        <v>353232.58253440523</v>
      </c>
      <c r="AL2165">
        <f t="shared" si="644"/>
        <v>1.1012895513839758</v>
      </c>
      <c r="AM2165">
        <f t="shared" si="650"/>
        <v>0.4051645044068774</v>
      </c>
      <c r="AN2165" s="15">
        <f t="shared" si="645"/>
        <v>0</v>
      </c>
    </row>
    <row r="2166" spans="1:40" x14ac:dyDescent="0.25">
      <c r="A2166" s="2">
        <v>42783</v>
      </c>
      <c r="B2166" s="2">
        <v>42789</v>
      </c>
      <c r="C2166" t="s">
        <v>15</v>
      </c>
      <c r="D2166">
        <v>8600</v>
      </c>
      <c r="E2166">
        <v>7.8</v>
      </c>
      <c r="F2166">
        <v>9.8000000000000007</v>
      </c>
      <c r="G2166">
        <v>3.65</v>
      </c>
      <c r="H2166">
        <v>5.85</v>
      </c>
      <c r="I2166" t="s">
        <v>16</v>
      </c>
      <c r="J2166">
        <v>259.95</v>
      </c>
      <c r="K2166">
        <v>267.05</v>
      </c>
      <c r="L2166">
        <v>205.05</v>
      </c>
      <c r="M2166">
        <v>227.65</v>
      </c>
      <c r="N2166">
        <v>8821.7000000000007</v>
      </c>
      <c r="O2166">
        <v>277.25</v>
      </c>
      <c r="P2166">
        <f>VLOOKUP($A2166,Sheet2!$A:$E,2,0)</f>
        <v>8883.7000000000007</v>
      </c>
      <c r="Q2166">
        <f>VLOOKUP($A2166,Sheet2!$A:$E,3,0)</f>
        <v>8896.4500000000007</v>
      </c>
      <c r="R2166">
        <f>VLOOKUP($A2166,Sheet2!$A:$E,4,0)</f>
        <v>8804.25</v>
      </c>
      <c r="S2166">
        <f>VLOOKUP($A2166,Sheet2!$A:$E,5,0)</f>
        <v>8821.7000000000007</v>
      </c>
      <c r="T2166">
        <f t="shared" si="632"/>
        <v>3.65</v>
      </c>
      <c r="U2166">
        <f t="shared" si="633"/>
        <v>0.7999999999992724</v>
      </c>
      <c r="V2166">
        <f t="shared" si="634"/>
        <v>214.04999999999927</v>
      </c>
      <c r="W2166">
        <f t="shared" si="635"/>
        <v>267.05</v>
      </c>
      <c r="X2166" s="5">
        <f t="shared" si="636"/>
        <v>267.75</v>
      </c>
      <c r="Y2166">
        <f t="shared" si="637"/>
        <v>270.7</v>
      </c>
      <c r="Z2166">
        <f t="shared" si="638"/>
        <v>205.84999999999928</v>
      </c>
      <c r="AA2166">
        <f t="shared" si="639"/>
        <v>233.5</v>
      </c>
      <c r="AB2166">
        <f>IF(Z2166/X2166&lt;'model parameter'!$B$2,'model parameter'!$B$2,IF(Y2166/X2166&gt;'model parameter'!$B$1,'model parameter'!$B$1,AA2166/X2166))</f>
        <v>0.87208216619981327</v>
      </c>
      <c r="AC2166">
        <f t="shared" si="649"/>
        <v>3787636.8713967386</v>
      </c>
      <c r="AD2166">
        <f t="shared" si="647"/>
        <v>33.94907547993472</v>
      </c>
      <c r="AF2166">
        <f t="shared" si="646"/>
        <v>0.76881419234360149</v>
      </c>
      <c r="AG2166">
        <f t="shared" si="640"/>
        <v>1.0110177404295051</v>
      </c>
      <c r="AH2166" s="14">
        <f t="shared" si="641"/>
        <v>20141.885560904626</v>
      </c>
      <c r="AI2166">
        <f t="shared" si="642"/>
        <v>17452.552091976999</v>
      </c>
      <c r="AJ2166" s="14">
        <f t="shared" si="643"/>
        <v>-2689.3334689276271</v>
      </c>
      <c r="AK2166" s="14">
        <f t="shared" si="648"/>
        <v>350543.24906547758</v>
      </c>
      <c r="AL2166">
        <f t="shared" si="644"/>
        <v>0.86648055065174134</v>
      </c>
      <c r="AM2166">
        <f t="shared" si="650"/>
        <v>0.35106716288301099</v>
      </c>
      <c r="AN2166" s="15">
        <f t="shared" si="645"/>
        <v>0</v>
      </c>
    </row>
    <row r="2167" spans="1:40" x14ac:dyDescent="0.25">
      <c r="A2167" s="2">
        <v>42786</v>
      </c>
      <c r="B2167" s="2">
        <v>42789</v>
      </c>
      <c r="C2167" t="s">
        <v>15</v>
      </c>
      <c r="D2167">
        <v>8600</v>
      </c>
      <c r="E2167">
        <v>6.25</v>
      </c>
      <c r="F2167">
        <v>6.25</v>
      </c>
      <c r="G2167">
        <v>2.35</v>
      </c>
      <c r="H2167">
        <v>2.7</v>
      </c>
      <c r="I2167" t="s">
        <v>16</v>
      </c>
      <c r="J2167">
        <v>223.7</v>
      </c>
      <c r="K2167">
        <v>277.45</v>
      </c>
      <c r="L2167">
        <v>211</v>
      </c>
      <c r="M2167">
        <v>271.60000000000002</v>
      </c>
      <c r="N2167">
        <v>8879.2000000000007</v>
      </c>
      <c r="O2167">
        <v>277.25</v>
      </c>
      <c r="P2167">
        <f>VLOOKUP($A2167,Sheet2!$A:$E,2,0)</f>
        <v>8818.5499999999993</v>
      </c>
      <c r="Q2167">
        <f>VLOOKUP($A2167,Sheet2!$A:$E,3,0)</f>
        <v>8886.25</v>
      </c>
      <c r="R2167">
        <f>VLOOKUP($A2167,Sheet2!$A:$E,4,0)</f>
        <v>8809.7999999999993</v>
      </c>
      <c r="S2167">
        <f>VLOOKUP($A2167,Sheet2!$A:$E,5,0)</f>
        <v>8879.2000000000007</v>
      </c>
      <c r="T2167">
        <f t="shared" si="632"/>
        <v>2.35</v>
      </c>
      <c r="U2167">
        <f t="shared" si="633"/>
        <v>1.2000000000007276</v>
      </c>
      <c r="V2167">
        <f t="shared" si="634"/>
        <v>216.04999999999927</v>
      </c>
      <c r="W2167">
        <f t="shared" si="635"/>
        <v>277.45</v>
      </c>
      <c r="X2167" s="5">
        <f t="shared" si="636"/>
        <v>229.95</v>
      </c>
      <c r="Y2167">
        <f t="shared" si="637"/>
        <v>279.8</v>
      </c>
      <c r="Z2167">
        <f t="shared" si="638"/>
        <v>212.20000000000073</v>
      </c>
      <c r="AA2167">
        <f t="shared" si="639"/>
        <v>274.3</v>
      </c>
      <c r="AB2167">
        <f>IF(Z2167/X2167&lt;'model parameter'!$B$2,'model parameter'!$B$2,IF(Y2167/X2167&gt;'model parameter'!$B$1,'model parameter'!$B$1,AA2167/X2167))</f>
        <v>1.1100000000000001</v>
      </c>
      <c r="AC2167">
        <f t="shared" si="649"/>
        <v>4204276.9272503806</v>
      </c>
      <c r="AD2167">
        <f t="shared" si="647"/>
        <v>34.05907547993472</v>
      </c>
      <c r="AF2167">
        <f t="shared" si="646"/>
        <v>0.92280930637095337</v>
      </c>
      <c r="AG2167">
        <f t="shared" si="640"/>
        <v>1.2167862578821484</v>
      </c>
      <c r="AH2167" s="14">
        <f t="shared" si="641"/>
        <v>17304.988909106323</v>
      </c>
      <c r="AI2167">
        <f t="shared" si="642"/>
        <v>19082.20236536966</v>
      </c>
      <c r="AJ2167" s="14">
        <f t="shared" si="643"/>
        <v>1777.2134562633364</v>
      </c>
      <c r="AK2167" s="14">
        <f t="shared" si="648"/>
        <v>352320.46252174093</v>
      </c>
      <c r="AL2167">
        <f t="shared" si="644"/>
        <v>1.1026994854257388</v>
      </c>
      <c r="AM2167">
        <f t="shared" si="650"/>
        <v>0.38712157986097023</v>
      </c>
      <c r="AN2167" s="15">
        <f t="shared" si="645"/>
        <v>0</v>
      </c>
    </row>
    <row r="2168" spans="1:40" x14ac:dyDescent="0.25">
      <c r="A2168" s="2">
        <v>42787</v>
      </c>
      <c r="B2168" s="2">
        <v>42789</v>
      </c>
      <c r="C2168" t="s">
        <v>15</v>
      </c>
      <c r="D2168">
        <v>8600</v>
      </c>
      <c r="E2168">
        <v>3</v>
      </c>
      <c r="F2168">
        <v>3</v>
      </c>
      <c r="G2168">
        <v>1.2</v>
      </c>
      <c r="H2168">
        <v>1.4</v>
      </c>
      <c r="I2168" t="s">
        <v>16</v>
      </c>
      <c r="J2168">
        <v>277.64999999999998</v>
      </c>
      <c r="K2168">
        <v>319.05</v>
      </c>
      <c r="L2168">
        <v>258.55</v>
      </c>
      <c r="M2168">
        <v>306.89999999999998</v>
      </c>
      <c r="N2168">
        <v>8907.85</v>
      </c>
      <c r="O2168">
        <v>277.25</v>
      </c>
      <c r="P2168">
        <f>VLOOKUP($A2168,Sheet2!$A:$E,2,0)</f>
        <v>8890.75</v>
      </c>
      <c r="Q2168">
        <f>VLOOKUP($A2168,Sheet2!$A:$E,3,0)</f>
        <v>8920.7999999999993</v>
      </c>
      <c r="R2168">
        <f>VLOOKUP($A2168,Sheet2!$A:$E,4,0)</f>
        <v>8860.9500000000007</v>
      </c>
      <c r="S2168">
        <f>VLOOKUP($A2168,Sheet2!$A:$E,5,0)</f>
        <v>8907.85</v>
      </c>
      <c r="T2168">
        <f t="shared" si="632"/>
        <v>1.2</v>
      </c>
      <c r="U2168">
        <f t="shared" si="633"/>
        <v>0</v>
      </c>
      <c r="V2168">
        <f t="shared" si="634"/>
        <v>263.95000000000073</v>
      </c>
      <c r="W2168">
        <f t="shared" si="635"/>
        <v>319.05</v>
      </c>
      <c r="X2168" s="5">
        <f t="shared" si="636"/>
        <v>280.64999999999998</v>
      </c>
      <c r="Y2168">
        <f t="shared" si="637"/>
        <v>320.25</v>
      </c>
      <c r="Z2168">
        <f t="shared" si="638"/>
        <v>258.55</v>
      </c>
      <c r="AA2168">
        <f t="shared" si="639"/>
        <v>308.29999999999995</v>
      </c>
      <c r="AB2168">
        <f>IF(Z2168/X2168&lt;'model parameter'!$B$2,'model parameter'!$B$2,IF(Y2168/X2168&gt;'model parameter'!$B$1,'model parameter'!$B$1,AA2168/X2168))</f>
        <v>1.1100000000000001</v>
      </c>
      <c r="AC2168">
        <f t="shared" si="649"/>
        <v>4666747.3892479232</v>
      </c>
      <c r="AD2168">
        <f t="shared" si="647"/>
        <v>34.169075479934719</v>
      </c>
      <c r="AF2168">
        <f t="shared" si="646"/>
        <v>0.92125423124888661</v>
      </c>
      <c r="AG2168">
        <f t="shared" si="640"/>
        <v>1.1411010154997328</v>
      </c>
      <c r="AH2168" s="14">
        <f t="shared" si="641"/>
        <v>21110.032830962773</v>
      </c>
      <c r="AI2168">
        <f t="shared" si="642"/>
        <v>23299.904700935829</v>
      </c>
      <c r="AJ2168" s="14">
        <f t="shared" si="643"/>
        <v>2189.8718699730562</v>
      </c>
      <c r="AK2168" s="14">
        <f t="shared" si="648"/>
        <v>354510.33439171402</v>
      </c>
      <c r="AL2168">
        <f t="shared" si="644"/>
        <v>1.1037360712561801</v>
      </c>
      <c r="AM2168">
        <f t="shared" si="650"/>
        <v>0.42728005165423288</v>
      </c>
      <c r="AN2168" s="15">
        <f t="shared" si="645"/>
        <v>0</v>
      </c>
    </row>
    <row r="2169" spans="1:40" x14ac:dyDescent="0.25">
      <c r="A2169" s="2">
        <v>42788</v>
      </c>
      <c r="B2169" s="2">
        <v>42789</v>
      </c>
      <c r="C2169" t="s">
        <v>15</v>
      </c>
      <c r="D2169">
        <v>8600</v>
      </c>
      <c r="E2169">
        <v>1.05</v>
      </c>
      <c r="F2169">
        <v>1.05</v>
      </c>
      <c r="G2169">
        <v>0.45</v>
      </c>
      <c r="H2169">
        <v>0.6</v>
      </c>
      <c r="I2169" t="s">
        <v>16</v>
      </c>
      <c r="J2169">
        <v>320.14999999999998</v>
      </c>
      <c r="K2169">
        <v>353.8</v>
      </c>
      <c r="L2169">
        <v>300</v>
      </c>
      <c r="M2169">
        <v>317.14999999999998</v>
      </c>
      <c r="N2169">
        <v>8926.9</v>
      </c>
      <c r="O2169">
        <v>277.25</v>
      </c>
      <c r="P2169">
        <f>VLOOKUP($A2169,Sheet2!$A:$E,2,0)</f>
        <v>8931.6</v>
      </c>
      <c r="Q2169">
        <f>VLOOKUP($A2169,Sheet2!$A:$E,3,0)</f>
        <v>8960.75</v>
      </c>
      <c r="R2169">
        <f>VLOOKUP($A2169,Sheet2!$A:$E,4,0)</f>
        <v>8905.25</v>
      </c>
      <c r="S2169">
        <f>VLOOKUP($A2169,Sheet2!$A:$E,5,0)</f>
        <v>8926.9</v>
      </c>
      <c r="T2169">
        <f t="shared" si="632"/>
        <v>0.45</v>
      </c>
      <c r="U2169">
        <f t="shared" si="633"/>
        <v>0</v>
      </c>
      <c r="V2169">
        <f t="shared" si="634"/>
        <v>306.29999999999927</v>
      </c>
      <c r="W2169">
        <f t="shared" si="635"/>
        <v>353.8</v>
      </c>
      <c r="X2169" s="5">
        <f t="shared" si="636"/>
        <v>321.2</v>
      </c>
      <c r="Y2169">
        <f t="shared" si="637"/>
        <v>354.25</v>
      </c>
      <c r="Z2169">
        <f t="shared" si="638"/>
        <v>300</v>
      </c>
      <c r="AA2169">
        <f t="shared" si="639"/>
        <v>317.75</v>
      </c>
      <c r="AB2169">
        <f>IF(Z2169/X2169&lt;'model parameter'!$B$2,'model parameter'!$B$2,IF(Y2169/X2169&gt;'model parameter'!$B$1,'model parameter'!$B$1,AA2169/X2169))</f>
        <v>0.9892590286425903</v>
      </c>
      <c r="AC2169">
        <f t="shared" si="649"/>
        <v>4616621.9892077446</v>
      </c>
      <c r="AD2169">
        <f t="shared" si="647"/>
        <v>34.158334508577312</v>
      </c>
      <c r="AF2169">
        <f t="shared" si="646"/>
        <v>0.93399750933997516</v>
      </c>
      <c r="AG2169">
        <f t="shared" si="640"/>
        <v>1.1028953922789539</v>
      </c>
      <c r="AH2169" s="14">
        <f t="shared" si="641"/>
        <v>24153.317466688197</v>
      </c>
      <c r="AI2169">
        <f t="shared" si="642"/>
        <v>23766.7021314505</v>
      </c>
      <c r="AJ2169" s="14">
        <f t="shared" si="643"/>
        <v>-386.61533523769685</v>
      </c>
      <c r="AK2169" s="14">
        <f t="shared" si="648"/>
        <v>354123.71905647632</v>
      </c>
      <c r="AL2169">
        <f t="shared" si="644"/>
        <v>0.98399328225735827</v>
      </c>
      <c r="AM2169">
        <f t="shared" si="650"/>
        <v>0.42044070047034221</v>
      </c>
      <c r="AN2169" s="15">
        <f t="shared" si="645"/>
        <v>0</v>
      </c>
    </row>
    <row r="2170" spans="1:40" x14ac:dyDescent="0.25">
      <c r="A2170" s="2">
        <v>42789</v>
      </c>
      <c r="B2170" s="2">
        <v>42789</v>
      </c>
      <c r="C2170" t="s">
        <v>15</v>
      </c>
      <c r="D2170">
        <v>8600</v>
      </c>
      <c r="E2170">
        <v>0.1</v>
      </c>
      <c r="F2170">
        <v>0.2</v>
      </c>
      <c r="G2170">
        <v>0.05</v>
      </c>
      <c r="H2170">
        <v>0.05</v>
      </c>
      <c r="I2170" t="s">
        <v>16</v>
      </c>
      <c r="J2170">
        <v>327.25</v>
      </c>
      <c r="K2170">
        <v>378.75</v>
      </c>
      <c r="L2170">
        <v>321.45</v>
      </c>
      <c r="M2170">
        <v>339.8</v>
      </c>
      <c r="N2170">
        <v>8939.5</v>
      </c>
      <c r="O2170">
        <v>277.25</v>
      </c>
      <c r="P2170">
        <f>VLOOKUP($A2170,Sheet2!$A:$E,2,0)</f>
        <v>8956.4</v>
      </c>
      <c r="Q2170">
        <f>VLOOKUP($A2170,Sheet2!$A:$E,3,0)</f>
        <v>8982.15</v>
      </c>
      <c r="R2170">
        <f>VLOOKUP($A2170,Sheet2!$A:$E,4,0)</f>
        <v>8927.5499999999993</v>
      </c>
      <c r="S2170">
        <f>VLOOKUP($A2170,Sheet2!$A:$E,5,0)</f>
        <v>8939.5</v>
      </c>
      <c r="T2170">
        <f t="shared" si="632"/>
        <v>0.05</v>
      </c>
      <c r="U2170">
        <f t="shared" si="633"/>
        <v>0</v>
      </c>
      <c r="V2170">
        <f t="shared" si="634"/>
        <v>327.75</v>
      </c>
      <c r="W2170">
        <f t="shared" si="635"/>
        <v>378.75</v>
      </c>
      <c r="X2170" s="5">
        <f t="shared" si="636"/>
        <v>327.35000000000002</v>
      </c>
      <c r="Y2170">
        <f t="shared" si="637"/>
        <v>378.8</v>
      </c>
      <c r="Z2170">
        <f t="shared" si="638"/>
        <v>321.45</v>
      </c>
      <c r="AA2170">
        <f t="shared" si="639"/>
        <v>339.85</v>
      </c>
      <c r="AB2170">
        <f>IF(Z2170/X2170&lt;'model parameter'!$B$2,'model parameter'!$B$2,IF(Y2170/X2170&gt;'model parameter'!$B$1,'model parameter'!$B$1,AA2170/X2170))</f>
        <v>1.1100000000000001</v>
      </c>
      <c r="AC2170">
        <f t="shared" si="649"/>
        <v>5124450.408020597</v>
      </c>
      <c r="AD2170">
        <f t="shared" si="647"/>
        <v>34.268334508577311</v>
      </c>
      <c r="AF2170">
        <f t="shared" si="646"/>
        <v>0.98197647777608055</v>
      </c>
      <c r="AG2170">
        <f t="shared" si="640"/>
        <v>1.1571712234611271</v>
      </c>
      <c r="AH2170" s="14">
        <f t="shared" si="641"/>
        <v>24614.876048925224</v>
      </c>
      <c r="AI2170">
        <f t="shared" si="642"/>
        <v>27184.849455786727</v>
      </c>
      <c r="AJ2170" s="14">
        <f t="shared" si="643"/>
        <v>2569.9734068615035</v>
      </c>
      <c r="AK2170" s="14">
        <f t="shared" si="648"/>
        <v>356693.69246333779</v>
      </c>
      <c r="AL2170">
        <f t="shared" si="644"/>
        <v>1.1044073267626191</v>
      </c>
      <c r="AM2170">
        <f t="shared" si="650"/>
        <v>0.46433779006865367</v>
      </c>
      <c r="AN2170" s="15">
        <f t="shared" si="645"/>
        <v>0</v>
      </c>
    </row>
    <row r="2171" spans="1:40" x14ac:dyDescent="0.25">
      <c r="A2171" s="2">
        <v>42793</v>
      </c>
      <c r="B2171" s="2">
        <v>42824</v>
      </c>
      <c r="C2171" t="s">
        <v>15</v>
      </c>
      <c r="D2171">
        <v>8900</v>
      </c>
      <c r="E2171">
        <v>119.75</v>
      </c>
      <c r="F2171">
        <v>125.85</v>
      </c>
      <c r="G2171">
        <v>110</v>
      </c>
      <c r="H2171">
        <v>121.75</v>
      </c>
      <c r="I2171" t="s">
        <v>16</v>
      </c>
      <c r="J2171">
        <v>153.15</v>
      </c>
      <c r="K2171">
        <v>166.9</v>
      </c>
      <c r="L2171">
        <v>130.69999999999999</v>
      </c>
      <c r="M2171">
        <v>136.80000000000001</v>
      </c>
      <c r="N2171">
        <v>8896.7000000000007</v>
      </c>
      <c r="O2171">
        <v>272.89999999999998</v>
      </c>
      <c r="P2171">
        <f>VLOOKUP($A2171,Sheet2!$A:$E,2,0)</f>
        <v>8943.7000000000007</v>
      </c>
      <c r="Q2171">
        <f>VLOOKUP($A2171,Sheet2!$A:$E,3,0)</f>
        <v>8951.7999999999993</v>
      </c>
      <c r="R2171">
        <f>VLOOKUP($A2171,Sheet2!$A:$E,4,0)</f>
        <v>8888.65</v>
      </c>
      <c r="S2171">
        <f>VLOOKUP($A2171,Sheet2!$A:$E,5,0)</f>
        <v>8896.7000000000007</v>
      </c>
      <c r="T2171">
        <f t="shared" si="632"/>
        <v>115.10000000000036</v>
      </c>
      <c r="U2171">
        <f t="shared" si="633"/>
        <v>125.85</v>
      </c>
      <c r="V2171">
        <f t="shared" si="634"/>
        <v>130.69999999999999</v>
      </c>
      <c r="W2171">
        <f t="shared" si="635"/>
        <v>161.79999999999927</v>
      </c>
      <c r="X2171" s="5">
        <f t="shared" si="636"/>
        <v>272.89999999999998</v>
      </c>
      <c r="Y2171">
        <f t="shared" si="637"/>
        <v>282.00000000000034</v>
      </c>
      <c r="Z2171">
        <f t="shared" si="638"/>
        <v>256.54999999999995</v>
      </c>
      <c r="AA2171">
        <f t="shared" si="639"/>
        <v>258.55</v>
      </c>
      <c r="AB2171">
        <f>IF(Z2171/X2171&lt;'model parameter'!$B$2,'model parameter'!$B$2,IF(Y2171/X2171&gt;'model parameter'!$B$1,'model parameter'!$B$1,AA2171/X2171))</f>
        <v>0.9474166361304508</v>
      </c>
      <c r="AC2171">
        <f t="shared" si="649"/>
        <v>4854989.5675841896</v>
      </c>
      <c r="AD2171">
        <f t="shared" si="647"/>
        <v>34.21575114470776</v>
      </c>
      <c r="AF2171">
        <f t="shared" si="646"/>
        <v>0.94008794430194198</v>
      </c>
      <c r="AG2171">
        <f t="shared" si="640"/>
        <v>1.0333455478197155</v>
      </c>
      <c r="AH2171" s="14">
        <f t="shared" si="641"/>
        <v>20528.393967168147</v>
      </c>
      <c r="AI2171">
        <f t="shared" si="642"/>
        <v>19329.934388580099</v>
      </c>
      <c r="AJ2171" s="14">
        <f t="shared" si="643"/>
        <v>-1198.4595785880483</v>
      </c>
      <c r="AK2171" s="14">
        <f t="shared" si="648"/>
        <v>355495.23288474977</v>
      </c>
      <c r="AL2171">
        <f t="shared" si="644"/>
        <v>0.9416194184257769</v>
      </c>
      <c r="AM2171">
        <f t="shared" si="650"/>
        <v>0.43722947983755617</v>
      </c>
      <c r="AN2171" s="15">
        <f t="shared" si="645"/>
        <v>0</v>
      </c>
    </row>
    <row r="2172" spans="1:40" x14ac:dyDescent="0.25">
      <c r="A2172" s="2">
        <v>42794</v>
      </c>
      <c r="B2172" s="2">
        <v>42824</v>
      </c>
      <c r="C2172" t="s">
        <v>15</v>
      </c>
      <c r="D2172">
        <v>8900</v>
      </c>
      <c r="E2172">
        <v>118.6</v>
      </c>
      <c r="F2172">
        <v>135</v>
      </c>
      <c r="G2172">
        <v>112.6</v>
      </c>
      <c r="H2172">
        <v>124.75</v>
      </c>
      <c r="I2172" t="s">
        <v>16</v>
      </c>
      <c r="J2172">
        <v>142.19999999999999</v>
      </c>
      <c r="K2172">
        <v>147.94999999999999</v>
      </c>
      <c r="L2172">
        <v>120</v>
      </c>
      <c r="M2172">
        <v>132.75</v>
      </c>
      <c r="N2172">
        <v>8879.6</v>
      </c>
      <c r="O2172">
        <v>272.89999999999998</v>
      </c>
      <c r="P2172">
        <f>VLOOKUP($A2172,Sheet2!$A:$E,2,0)</f>
        <v>8898.9500000000007</v>
      </c>
      <c r="Q2172">
        <f>VLOOKUP($A2172,Sheet2!$A:$E,3,0)</f>
        <v>8914.75</v>
      </c>
      <c r="R2172">
        <f>VLOOKUP($A2172,Sheet2!$A:$E,4,0)</f>
        <v>8867.6</v>
      </c>
      <c r="S2172">
        <f>VLOOKUP($A2172,Sheet2!$A:$E,5,0)</f>
        <v>8879.6</v>
      </c>
      <c r="T2172">
        <f t="shared" si="632"/>
        <v>133.20000000000073</v>
      </c>
      <c r="U2172">
        <f t="shared" si="633"/>
        <v>135</v>
      </c>
      <c r="V2172">
        <f t="shared" si="634"/>
        <v>120</v>
      </c>
      <c r="W2172">
        <f t="shared" si="635"/>
        <v>127.35000000000036</v>
      </c>
      <c r="X2172" s="5">
        <f t="shared" si="636"/>
        <v>260.79999999999995</v>
      </c>
      <c r="Y2172">
        <f t="shared" si="637"/>
        <v>281.15000000000072</v>
      </c>
      <c r="Z2172">
        <f t="shared" si="638"/>
        <v>239.95000000000036</v>
      </c>
      <c r="AA2172">
        <f t="shared" si="639"/>
        <v>257.5</v>
      </c>
      <c r="AB2172">
        <f>IF(Z2172/X2172&lt;'model parameter'!$B$2,'model parameter'!$B$2,IF(Y2172/X2172&gt;'model parameter'!$B$1,'model parameter'!$B$1,AA2172/X2172))</f>
        <v>0.98734662576687138</v>
      </c>
      <c r="AC2172">
        <f t="shared" si="649"/>
        <v>4793557.5676876111</v>
      </c>
      <c r="AD2172">
        <f t="shared" si="647"/>
        <v>34.203097770474628</v>
      </c>
      <c r="AF2172">
        <f t="shared" si="646"/>
        <v>0.92005368098159668</v>
      </c>
      <c r="AG2172">
        <f t="shared" si="640"/>
        <v>1.0780291411042975</v>
      </c>
      <c r="AH2172" s="14">
        <f t="shared" si="641"/>
        <v>19620.286837888794</v>
      </c>
      <c r="AI2172">
        <f t="shared" si="642"/>
        <v>19251.241717465</v>
      </c>
      <c r="AJ2172" s="14">
        <f t="shared" si="643"/>
        <v>-369.04512042379429</v>
      </c>
      <c r="AK2172" s="14">
        <f t="shared" si="648"/>
        <v>355126.18776432599</v>
      </c>
      <c r="AL2172">
        <f t="shared" si="644"/>
        <v>0.98119063582133115</v>
      </c>
      <c r="AM2172">
        <f t="shared" si="650"/>
        <v>0.42900547132164163</v>
      </c>
      <c r="AN2172" s="15">
        <f t="shared" si="645"/>
        <v>0</v>
      </c>
    </row>
    <row r="2173" spans="1:40" x14ac:dyDescent="0.25">
      <c r="A2173" s="2">
        <v>42795</v>
      </c>
      <c r="B2173" s="2">
        <v>42824</v>
      </c>
      <c r="C2173" t="s">
        <v>15</v>
      </c>
      <c r="D2173">
        <v>8900</v>
      </c>
      <c r="E2173">
        <v>119.2</v>
      </c>
      <c r="F2173">
        <v>119.25</v>
      </c>
      <c r="G2173">
        <v>88.2</v>
      </c>
      <c r="H2173">
        <v>95.55</v>
      </c>
      <c r="I2173" t="s">
        <v>16</v>
      </c>
      <c r="J2173">
        <v>142.94999999999999</v>
      </c>
      <c r="K2173">
        <v>178</v>
      </c>
      <c r="L2173">
        <v>139.65</v>
      </c>
      <c r="M2173">
        <v>168.5</v>
      </c>
      <c r="N2173">
        <v>8945.7999999999993</v>
      </c>
      <c r="O2173">
        <v>272.89999999999998</v>
      </c>
      <c r="P2173">
        <f>VLOOKUP($A2173,Sheet2!$A:$E,2,0)</f>
        <v>8904.4</v>
      </c>
      <c r="Q2173">
        <f>VLOOKUP($A2173,Sheet2!$A:$E,3,0)</f>
        <v>8960.7999999999993</v>
      </c>
      <c r="R2173">
        <f>VLOOKUP($A2173,Sheet2!$A:$E,4,0)</f>
        <v>8898.6</v>
      </c>
      <c r="S2173">
        <f>VLOOKUP($A2173,Sheet2!$A:$E,5,0)</f>
        <v>8945.7999999999993</v>
      </c>
      <c r="T2173">
        <f t="shared" si="632"/>
        <v>117.20000000000073</v>
      </c>
      <c r="U2173">
        <f t="shared" si="633"/>
        <v>119.25</v>
      </c>
      <c r="V2173">
        <f t="shared" si="634"/>
        <v>139.65</v>
      </c>
      <c r="W2173">
        <f t="shared" si="635"/>
        <v>149</v>
      </c>
      <c r="X2173" s="5">
        <f t="shared" si="636"/>
        <v>262.14999999999998</v>
      </c>
      <c r="Y2173">
        <f t="shared" si="637"/>
        <v>295.20000000000073</v>
      </c>
      <c r="Z2173">
        <f t="shared" si="638"/>
        <v>237.2</v>
      </c>
      <c r="AA2173">
        <f t="shared" si="639"/>
        <v>264.05</v>
      </c>
      <c r="AB2173">
        <f>IF(Z2173/X2173&lt;'model parameter'!$B$2,'model parameter'!$B$2,IF(Y2173/X2173&gt;'model parameter'!$B$1,'model parameter'!$B$1,AA2173/X2173))</f>
        <v>1.1100000000000001</v>
      </c>
      <c r="AC2173">
        <f t="shared" si="649"/>
        <v>5320848.9001332484</v>
      </c>
      <c r="AD2173">
        <f t="shared" si="647"/>
        <v>34.313097770474627</v>
      </c>
      <c r="AF2173">
        <f t="shared" si="646"/>
        <v>0.90482548159450704</v>
      </c>
      <c r="AG2173">
        <f t="shared" si="640"/>
        <v>1.126072859050165</v>
      </c>
      <c r="AH2173" s="14">
        <f t="shared" si="641"/>
        <v>19721.604575453024</v>
      </c>
      <c r="AI2173">
        <f t="shared" si="642"/>
        <v>21760.900890127661</v>
      </c>
      <c r="AJ2173" s="14">
        <f t="shared" si="643"/>
        <v>2039.296314674637</v>
      </c>
      <c r="AK2173" s="14">
        <f t="shared" si="648"/>
        <v>357165.48407900066</v>
      </c>
      <c r="AL2173">
        <f t="shared" si="644"/>
        <v>1.1034041782387676</v>
      </c>
      <c r="AM2173">
        <f t="shared" si="650"/>
        <v>0.47336642954359115</v>
      </c>
      <c r="AN2173" s="15">
        <f t="shared" si="645"/>
        <v>0</v>
      </c>
    </row>
    <row r="2174" spans="1:40" x14ac:dyDescent="0.25">
      <c r="A2174" s="2">
        <v>42796</v>
      </c>
      <c r="B2174" s="2">
        <v>42824</v>
      </c>
      <c r="C2174" t="s">
        <v>15</v>
      </c>
      <c r="D2174">
        <v>8900</v>
      </c>
      <c r="E2174">
        <v>85</v>
      </c>
      <c r="F2174">
        <v>122</v>
      </c>
      <c r="G2174">
        <v>76.150000000000006</v>
      </c>
      <c r="H2174">
        <v>113.7</v>
      </c>
      <c r="I2174" t="s">
        <v>16</v>
      </c>
      <c r="J2174">
        <v>182.5</v>
      </c>
      <c r="K2174">
        <v>190</v>
      </c>
      <c r="L2174">
        <v>119.4</v>
      </c>
      <c r="M2174">
        <v>130.9</v>
      </c>
      <c r="N2174">
        <v>8899.75</v>
      </c>
      <c r="O2174">
        <v>272.89999999999998</v>
      </c>
      <c r="P2174">
        <f>VLOOKUP($A2174,Sheet2!$A:$E,2,0)</f>
        <v>8982.85</v>
      </c>
      <c r="Q2174">
        <f>VLOOKUP($A2174,Sheet2!$A:$E,3,0)</f>
        <v>8992.5</v>
      </c>
      <c r="R2174">
        <f>VLOOKUP($A2174,Sheet2!$A:$E,4,0)</f>
        <v>8879.7999999999993</v>
      </c>
      <c r="S2174">
        <f>VLOOKUP($A2174,Sheet2!$A:$E,5,0)</f>
        <v>8899.75</v>
      </c>
      <c r="T2174">
        <f t="shared" si="632"/>
        <v>97.5</v>
      </c>
      <c r="U2174">
        <f t="shared" si="633"/>
        <v>122</v>
      </c>
      <c r="V2174">
        <f t="shared" si="634"/>
        <v>119.4</v>
      </c>
      <c r="W2174">
        <f t="shared" si="635"/>
        <v>168.64999999999964</v>
      </c>
      <c r="X2174" s="5">
        <f t="shared" si="636"/>
        <v>267.5</v>
      </c>
      <c r="Y2174">
        <f t="shared" si="637"/>
        <v>287.5</v>
      </c>
      <c r="Z2174">
        <f t="shared" si="638"/>
        <v>241.4</v>
      </c>
      <c r="AA2174">
        <f t="shared" si="639"/>
        <v>244.60000000000002</v>
      </c>
      <c r="AB2174">
        <f>IF(Z2174/X2174&lt;'model parameter'!$B$2,'model parameter'!$B$2,IF(Y2174/X2174&gt;'model parameter'!$B$1,'model parameter'!$B$1,AA2174/X2174))</f>
        <v>0.91439252336448607</v>
      </c>
      <c r="AC2174">
        <f t="shared" si="649"/>
        <v>4865344.4522339916</v>
      </c>
      <c r="AD2174">
        <f t="shared" si="647"/>
        <v>34.227490293839111</v>
      </c>
      <c r="AF2174">
        <f t="shared" si="646"/>
        <v>0.90242990654205613</v>
      </c>
      <c r="AG2174">
        <f t="shared" si="640"/>
        <v>1.0747663551401869</v>
      </c>
      <c r="AH2174" s="14">
        <f t="shared" si="641"/>
        <v>20123.12301691125</v>
      </c>
      <c r="AI2174">
        <f t="shared" si="642"/>
        <v>18284.446043765201</v>
      </c>
      <c r="AJ2174" s="14">
        <f t="shared" si="643"/>
        <v>-1838.6769731460481</v>
      </c>
      <c r="AK2174" s="14">
        <f t="shared" si="648"/>
        <v>355326.80710585462</v>
      </c>
      <c r="AL2174">
        <f t="shared" si="644"/>
        <v>0.90862864717365965</v>
      </c>
      <c r="AM2174">
        <f t="shared" si="650"/>
        <v>0.43011429849361871</v>
      </c>
      <c r="AN2174" s="15">
        <f t="shared" si="645"/>
        <v>0</v>
      </c>
    </row>
    <row r="2175" spans="1:40" x14ac:dyDescent="0.25">
      <c r="A2175" s="2">
        <v>42797</v>
      </c>
      <c r="B2175" s="2">
        <v>42824</v>
      </c>
      <c r="C2175" t="s">
        <v>15</v>
      </c>
      <c r="D2175">
        <v>8900</v>
      </c>
      <c r="E2175">
        <v>126</v>
      </c>
      <c r="F2175">
        <v>132.35</v>
      </c>
      <c r="G2175">
        <v>103.3</v>
      </c>
      <c r="H2175">
        <v>107.65</v>
      </c>
      <c r="I2175" t="s">
        <v>16</v>
      </c>
      <c r="J2175">
        <v>110.25</v>
      </c>
      <c r="K2175">
        <v>135</v>
      </c>
      <c r="L2175">
        <v>106</v>
      </c>
      <c r="M2175">
        <v>130.30000000000001</v>
      </c>
      <c r="N2175">
        <v>8897.5499999999993</v>
      </c>
      <c r="O2175">
        <v>272.89999999999998</v>
      </c>
      <c r="P2175">
        <f>VLOOKUP($A2175,Sheet2!$A:$E,2,0)</f>
        <v>8883.5</v>
      </c>
      <c r="Q2175">
        <f>VLOOKUP($A2175,Sheet2!$A:$E,3,0)</f>
        <v>8907.1</v>
      </c>
      <c r="R2175">
        <f>VLOOKUP($A2175,Sheet2!$A:$E,4,0)</f>
        <v>8860.1</v>
      </c>
      <c r="S2175">
        <f>VLOOKUP($A2175,Sheet2!$A:$E,5,0)</f>
        <v>8897.5499999999993</v>
      </c>
      <c r="T2175">
        <f t="shared" si="632"/>
        <v>127.89999999999964</v>
      </c>
      <c r="U2175">
        <f t="shared" si="633"/>
        <v>132.35</v>
      </c>
      <c r="V2175">
        <f t="shared" si="634"/>
        <v>106</v>
      </c>
      <c r="W2175">
        <f t="shared" si="635"/>
        <v>110.39999999999964</v>
      </c>
      <c r="X2175" s="5">
        <f t="shared" si="636"/>
        <v>236.25</v>
      </c>
      <c r="Y2175">
        <f t="shared" si="637"/>
        <v>262.89999999999964</v>
      </c>
      <c r="Z2175">
        <f t="shared" si="638"/>
        <v>213.69999999999965</v>
      </c>
      <c r="AA2175">
        <f t="shared" si="639"/>
        <v>237.95000000000002</v>
      </c>
      <c r="AB2175">
        <f>IF(Z2175/X2175&lt;'model parameter'!$B$2,'model parameter'!$B$2,IF(Y2175/X2175&gt;'model parameter'!$B$1,'model parameter'!$B$1,AA2175/X2175))</f>
        <v>1.1100000000000001</v>
      </c>
      <c r="AC2175">
        <f t="shared" si="649"/>
        <v>5400532.3419797309</v>
      </c>
      <c r="AD2175">
        <f t="shared" si="647"/>
        <v>34.33749029383911</v>
      </c>
      <c r="AF2175">
        <f t="shared" si="646"/>
        <v>0.90455026455026311</v>
      </c>
      <c r="AG2175">
        <f t="shared" si="640"/>
        <v>1.1128042328042314</v>
      </c>
      <c r="AH2175" s="14">
        <f t="shared" si="641"/>
        <v>17777.805017739374</v>
      </c>
      <c r="AI2175">
        <f t="shared" si="642"/>
        <v>19606.295554996224</v>
      </c>
      <c r="AJ2175" s="14">
        <f t="shared" si="643"/>
        <v>1828.4905372568501</v>
      </c>
      <c r="AK2175" s="14">
        <f t="shared" si="648"/>
        <v>357155.29764311149</v>
      </c>
      <c r="AL2175">
        <f t="shared" si="644"/>
        <v>1.1028524351252762</v>
      </c>
      <c r="AM2175">
        <f t="shared" si="650"/>
        <v>0.47435260147588731</v>
      </c>
      <c r="AN2175" s="15">
        <f t="shared" si="645"/>
        <v>0</v>
      </c>
    </row>
    <row r="2176" spans="1:40" x14ac:dyDescent="0.25">
      <c r="A2176" s="2">
        <v>42800</v>
      </c>
      <c r="B2176" s="2">
        <v>42824</v>
      </c>
      <c r="C2176" t="s">
        <v>15</v>
      </c>
      <c r="D2176">
        <v>8900</v>
      </c>
      <c r="E2176">
        <v>97.25</v>
      </c>
      <c r="F2176">
        <v>104</v>
      </c>
      <c r="G2176">
        <v>82.05</v>
      </c>
      <c r="H2176">
        <v>85.25</v>
      </c>
      <c r="I2176" t="s">
        <v>16</v>
      </c>
      <c r="J2176">
        <v>135</v>
      </c>
      <c r="K2176">
        <v>166.6</v>
      </c>
      <c r="L2176">
        <v>130.05000000000001</v>
      </c>
      <c r="M2176">
        <v>162.05000000000001</v>
      </c>
      <c r="N2176">
        <v>8963.4500000000007</v>
      </c>
      <c r="O2176">
        <v>272.89999999999998</v>
      </c>
      <c r="P2176">
        <f>VLOOKUP($A2176,Sheet2!$A:$E,2,0)</f>
        <v>8915.1</v>
      </c>
      <c r="Q2176">
        <f>VLOOKUP($A2176,Sheet2!$A:$E,3,0)</f>
        <v>8967.7999999999993</v>
      </c>
      <c r="R2176">
        <f>VLOOKUP($A2176,Sheet2!$A:$E,4,0)</f>
        <v>8914</v>
      </c>
      <c r="S2176">
        <f>VLOOKUP($A2176,Sheet2!$A:$E,5,0)</f>
        <v>8963.4500000000007</v>
      </c>
      <c r="T2176">
        <f t="shared" si="632"/>
        <v>98.800000000001091</v>
      </c>
      <c r="U2176">
        <f t="shared" si="633"/>
        <v>104</v>
      </c>
      <c r="V2176">
        <f t="shared" si="634"/>
        <v>130.05000000000001</v>
      </c>
      <c r="W2176">
        <f t="shared" si="635"/>
        <v>149.84999999999854</v>
      </c>
      <c r="X2176" s="5">
        <f t="shared" si="636"/>
        <v>232.25</v>
      </c>
      <c r="Y2176">
        <f t="shared" si="637"/>
        <v>265.40000000000111</v>
      </c>
      <c r="Z2176">
        <f t="shared" si="638"/>
        <v>231.89999999999856</v>
      </c>
      <c r="AA2176">
        <f t="shared" si="639"/>
        <v>247.3</v>
      </c>
      <c r="AB2176">
        <f>IF(Z2176/X2176&lt;'model parameter'!$B$2,'model parameter'!$B$2,IF(Y2176/X2176&gt;'model parameter'!$B$1,'model parameter'!$B$1,AA2176/X2176))</f>
        <v>1.1100000000000001</v>
      </c>
      <c r="AC2176">
        <f t="shared" si="649"/>
        <v>5994590.8995975014</v>
      </c>
      <c r="AD2176">
        <f t="shared" si="647"/>
        <v>34.44749029383911</v>
      </c>
      <c r="AF2176">
        <f t="shared" si="646"/>
        <v>0.99849300322927259</v>
      </c>
      <c r="AG2176">
        <f t="shared" si="640"/>
        <v>1.1427341227125989</v>
      </c>
      <c r="AH2176" s="14">
        <f t="shared" si="641"/>
        <v>17477.604313845375</v>
      </c>
      <c r="AI2176">
        <f t="shared" si="642"/>
        <v>19273.537974280942</v>
      </c>
      <c r="AJ2176" s="14">
        <f t="shared" si="643"/>
        <v>1795.9336604355667</v>
      </c>
      <c r="AK2176" s="14">
        <f t="shared" si="648"/>
        <v>358951.23130354704</v>
      </c>
      <c r="AL2176">
        <f t="shared" si="644"/>
        <v>1.1027562833089697</v>
      </c>
      <c r="AM2176">
        <f t="shared" si="650"/>
        <v>0.52309531178149038</v>
      </c>
      <c r="AN2176" s="15">
        <f t="shared" si="645"/>
        <v>0</v>
      </c>
    </row>
    <row r="2177" spans="1:40" x14ac:dyDescent="0.25">
      <c r="A2177" s="2">
        <v>42801</v>
      </c>
      <c r="B2177" s="2">
        <v>42824</v>
      </c>
      <c r="C2177" t="s">
        <v>15</v>
      </c>
      <c r="D2177">
        <v>8900</v>
      </c>
      <c r="E2177">
        <v>82.35</v>
      </c>
      <c r="F2177">
        <v>93.65</v>
      </c>
      <c r="G2177">
        <v>81</v>
      </c>
      <c r="H2177">
        <v>88.4</v>
      </c>
      <c r="I2177" t="s">
        <v>16</v>
      </c>
      <c r="J2177">
        <v>166.45</v>
      </c>
      <c r="K2177">
        <v>167.1</v>
      </c>
      <c r="L2177">
        <v>154.1</v>
      </c>
      <c r="M2177">
        <v>160.80000000000001</v>
      </c>
      <c r="N2177">
        <v>8946.9</v>
      </c>
      <c r="O2177">
        <v>272.89999999999998</v>
      </c>
      <c r="P2177">
        <f>VLOOKUP($A2177,Sheet2!$A:$E,2,0)</f>
        <v>8977.75</v>
      </c>
      <c r="Q2177">
        <f>VLOOKUP($A2177,Sheet2!$A:$E,3,0)</f>
        <v>8977.85</v>
      </c>
      <c r="R2177">
        <f>VLOOKUP($A2177,Sheet2!$A:$E,4,0)</f>
        <v>8932.7999999999993</v>
      </c>
      <c r="S2177">
        <f>VLOOKUP($A2177,Sheet2!$A:$E,5,0)</f>
        <v>8946.9</v>
      </c>
      <c r="T2177">
        <f t="shared" si="632"/>
        <v>89.25</v>
      </c>
      <c r="U2177">
        <f t="shared" si="633"/>
        <v>93.65</v>
      </c>
      <c r="V2177">
        <f t="shared" si="634"/>
        <v>154.1</v>
      </c>
      <c r="W2177">
        <f t="shared" si="635"/>
        <v>158.85000000000036</v>
      </c>
      <c r="X2177" s="5">
        <f t="shared" si="636"/>
        <v>248.79999999999998</v>
      </c>
      <c r="Y2177">
        <f t="shared" si="637"/>
        <v>256.35000000000002</v>
      </c>
      <c r="Z2177">
        <f t="shared" si="638"/>
        <v>239.85000000000036</v>
      </c>
      <c r="AA2177">
        <f t="shared" si="639"/>
        <v>249.20000000000002</v>
      </c>
      <c r="AB2177">
        <f>IF(Z2177/X2177&lt;'model parameter'!$B$2,'model parameter'!$B$2,IF(Y2177/X2177&gt;'model parameter'!$B$1,'model parameter'!$B$1,AA2177/X2177))</f>
        <v>1.0016077170418007</v>
      </c>
      <c r="AC2177">
        <f t="shared" si="649"/>
        <v>6004228.5055454075</v>
      </c>
      <c r="AD2177">
        <f t="shared" si="647"/>
        <v>34.44909801088091</v>
      </c>
      <c r="AF2177">
        <f t="shared" si="646"/>
        <v>0.96402733118971218</v>
      </c>
      <c r="AG2177">
        <f t="shared" si="640"/>
        <v>1.0303456591639872</v>
      </c>
      <c r="AH2177" s="14">
        <f t="shared" si="641"/>
        <v>18719.684726206797</v>
      </c>
      <c r="AI2177">
        <f t="shared" si="642"/>
        <v>18629.194888650396</v>
      </c>
      <c r="AJ2177" s="14">
        <f t="shared" si="643"/>
        <v>-90.489837556400744</v>
      </c>
      <c r="AK2177" s="14">
        <f t="shared" si="648"/>
        <v>358860.74146599066</v>
      </c>
      <c r="AL2177">
        <f t="shared" si="644"/>
        <v>0.99516605974513461</v>
      </c>
      <c r="AM2177">
        <f t="shared" si="650"/>
        <v>0.52056670029673846</v>
      </c>
      <c r="AN2177" s="15">
        <f t="shared" si="645"/>
        <v>0</v>
      </c>
    </row>
    <row r="2178" spans="1:40" x14ac:dyDescent="0.25">
      <c r="A2178" s="2">
        <v>42802</v>
      </c>
      <c r="B2178" s="2">
        <v>42824</v>
      </c>
      <c r="C2178" t="s">
        <v>15</v>
      </c>
      <c r="D2178">
        <v>8900</v>
      </c>
      <c r="E2178">
        <v>85</v>
      </c>
      <c r="F2178">
        <v>117.3</v>
      </c>
      <c r="G2178">
        <v>85</v>
      </c>
      <c r="H2178">
        <v>97.7</v>
      </c>
      <c r="I2178" t="s">
        <v>16</v>
      </c>
      <c r="J2178">
        <v>159.94999999999999</v>
      </c>
      <c r="K2178">
        <v>166.65</v>
      </c>
      <c r="L2178">
        <v>125.3</v>
      </c>
      <c r="M2178">
        <v>149.25</v>
      </c>
      <c r="N2178">
        <v>8924.2999999999993</v>
      </c>
      <c r="O2178">
        <v>272.89999999999998</v>
      </c>
      <c r="P2178">
        <f>VLOOKUP($A2178,Sheet2!$A:$E,2,0)</f>
        <v>8950.7000000000007</v>
      </c>
      <c r="Q2178">
        <f>VLOOKUP($A2178,Sheet2!$A:$E,3,0)</f>
        <v>8957.0499999999993</v>
      </c>
      <c r="R2178">
        <f>VLOOKUP($A2178,Sheet2!$A:$E,4,0)</f>
        <v>8891.9500000000007</v>
      </c>
      <c r="S2178">
        <f>VLOOKUP($A2178,Sheet2!$A:$E,5,0)</f>
        <v>8924.2999999999993</v>
      </c>
      <c r="T2178">
        <f t="shared" si="632"/>
        <v>109.60000000000036</v>
      </c>
      <c r="U2178">
        <f t="shared" si="633"/>
        <v>117.3</v>
      </c>
      <c r="V2178">
        <f t="shared" si="634"/>
        <v>125.3</v>
      </c>
      <c r="W2178">
        <f t="shared" si="635"/>
        <v>142.04999999999927</v>
      </c>
      <c r="X2178" s="5">
        <f t="shared" si="636"/>
        <v>244.95</v>
      </c>
      <c r="Y2178">
        <f t="shared" si="637"/>
        <v>276.25000000000034</v>
      </c>
      <c r="Z2178">
        <f t="shared" si="638"/>
        <v>227.04999999999927</v>
      </c>
      <c r="AA2178">
        <f t="shared" si="639"/>
        <v>246.95</v>
      </c>
      <c r="AB2178">
        <f>IF(Z2178/X2178&lt;'model parameter'!$B$2,'model parameter'!$B$2,IF(Y2178/X2178&gt;'model parameter'!$B$1,'model parameter'!$B$1,AA2178/X2178))</f>
        <v>1.1100000000000001</v>
      </c>
      <c r="AC2178">
        <f t="shared" si="649"/>
        <v>6664693.6411554031</v>
      </c>
      <c r="AD2178">
        <f t="shared" si="647"/>
        <v>34.559098010880909</v>
      </c>
      <c r="AF2178">
        <f t="shared" si="646"/>
        <v>0.92692386201265276</v>
      </c>
      <c r="AG2178">
        <f t="shared" si="640"/>
        <v>1.1277811798326203</v>
      </c>
      <c r="AH2178" s="14">
        <f t="shared" si="641"/>
        <v>18430.741548708822</v>
      </c>
      <c r="AI2178">
        <f t="shared" si="642"/>
        <v>20330.043293051956</v>
      </c>
      <c r="AJ2178" s="14">
        <f t="shared" si="643"/>
        <v>1899.3017443431345</v>
      </c>
      <c r="AK2178" s="14">
        <f t="shared" si="648"/>
        <v>360760.0432103338</v>
      </c>
      <c r="AL2178">
        <f t="shared" si="644"/>
        <v>1.1030507502546034</v>
      </c>
      <c r="AM2178">
        <f t="shared" si="650"/>
        <v>0.57421148931988064</v>
      </c>
      <c r="AN2178" s="15">
        <f t="shared" si="645"/>
        <v>0</v>
      </c>
    </row>
    <row r="2179" spans="1:40" x14ac:dyDescent="0.25">
      <c r="A2179" s="2">
        <v>42803</v>
      </c>
      <c r="B2179" s="2">
        <v>42824</v>
      </c>
      <c r="C2179" t="s">
        <v>15</v>
      </c>
      <c r="D2179">
        <v>8900</v>
      </c>
      <c r="E2179">
        <v>108.2</v>
      </c>
      <c r="F2179">
        <v>114.3</v>
      </c>
      <c r="G2179">
        <v>87.45</v>
      </c>
      <c r="H2179">
        <v>98.05</v>
      </c>
      <c r="I2179" t="s">
        <v>16</v>
      </c>
      <c r="J2179">
        <v>135</v>
      </c>
      <c r="K2179">
        <v>164.8</v>
      </c>
      <c r="L2179">
        <v>125</v>
      </c>
      <c r="M2179">
        <v>153.4</v>
      </c>
      <c r="N2179">
        <v>8927</v>
      </c>
      <c r="O2179">
        <v>272.89999999999998</v>
      </c>
      <c r="P2179">
        <f>VLOOKUP($A2179,Sheet2!$A:$E,2,0)</f>
        <v>8914.5</v>
      </c>
      <c r="Q2179">
        <f>VLOOKUP($A2179,Sheet2!$A:$E,3,0)</f>
        <v>8945.7999999999993</v>
      </c>
      <c r="R2179">
        <f>VLOOKUP($A2179,Sheet2!$A:$E,4,0)</f>
        <v>8899.5</v>
      </c>
      <c r="S2179">
        <f>VLOOKUP($A2179,Sheet2!$A:$E,5,0)</f>
        <v>8927</v>
      </c>
      <c r="T2179">
        <f t="shared" ref="T2179:T2242" si="651">MAX(K2179+D2179-Q2179,0,G2179)</f>
        <v>119</v>
      </c>
      <c r="U2179">
        <f t="shared" ref="U2179:U2242" si="652">MIN(MAX(L2179+D2179-R2179,0),F2179)</f>
        <v>114.3</v>
      </c>
      <c r="V2179">
        <f t="shared" ref="V2179:V2242" si="653">MAX(L2179,F2179+R2179-D2179)</f>
        <v>125</v>
      </c>
      <c r="W2179">
        <f t="shared" ref="W2179:W2242" si="654">MIN(K2179,G2179+Q2179-D2179)</f>
        <v>133.25</v>
      </c>
      <c r="X2179" s="5">
        <f t="shared" ref="X2179:X2242" si="655">E2179+J2179</f>
        <v>243.2</v>
      </c>
      <c r="Y2179">
        <f t="shared" ref="Y2179:Y2242" si="656">MAX(T2179+K2179,U2179+L2179,V2179+F2179,W2179+G2179,X2179,AA2179)</f>
        <v>283.8</v>
      </c>
      <c r="Z2179">
        <f t="shared" ref="Z2179:Z2242" si="657">MIN(T2179+K2179,U2179+L2179,V2179+F2179,W2179+G2179,X2179,AA2179)</f>
        <v>220.7</v>
      </c>
      <c r="AA2179">
        <f t="shared" ref="AA2179:AA2242" si="658">H2179+M2179</f>
        <v>251.45</v>
      </c>
      <c r="AB2179">
        <f>IF(Z2179/X2179&lt;'model parameter'!$B$2,'model parameter'!$B$2,IF(Y2179/X2179&gt;'model parameter'!$B$1,'model parameter'!$B$1,AA2179/X2179))</f>
        <v>1.1100000000000001</v>
      </c>
      <c r="AC2179">
        <f t="shared" si="649"/>
        <v>7397809.941682498</v>
      </c>
      <c r="AD2179">
        <f t="shared" si="647"/>
        <v>34.669098010880909</v>
      </c>
      <c r="AF2179">
        <f t="shared" si="646"/>
        <v>0.90748355263157898</v>
      </c>
      <c r="AG2179">
        <f t="shared" ref="AG2179:AG2242" si="659">Y2179/X2179</f>
        <v>1.1669407894736843</v>
      </c>
      <c r="AH2179" s="14">
        <f t="shared" ref="AH2179:AH2242" si="660">(75*X2179+20*2*1.18+0.00055*75*X2179*1.18)*1.00002</f>
        <v>18299.403740755199</v>
      </c>
      <c r="AI2179">
        <f t="shared" ref="AI2179:AI2242" si="661">(AB2179*X2179*75-20*2*1.18-0.0006*75*X2179*1.18*AB2179)*(1-0.00002)</f>
        <v>20184.461851489024</v>
      </c>
      <c r="AJ2179" s="14">
        <f t="shared" ref="AJ2179:AJ2242" si="662">AI2179-AH2179</f>
        <v>1885.0581107338257</v>
      </c>
      <c r="AK2179" s="14">
        <f t="shared" si="648"/>
        <v>362645.1013210676</v>
      </c>
      <c r="AL2179">
        <f t="shared" ref="AL2179:AL2242" si="663">AI2179/AH2179</f>
        <v>1.1030119963163363</v>
      </c>
      <c r="AM2179">
        <f t="shared" si="650"/>
        <v>0.6333621611424981</v>
      </c>
      <c r="AN2179" s="15">
        <f t="shared" ref="AN2179:AN2242" si="664">IF(AND(Y2179/X2179&gt;1.1,Z2179/X2179&lt;0.9),1,0)</f>
        <v>0</v>
      </c>
    </row>
    <row r="2180" spans="1:40" x14ac:dyDescent="0.25">
      <c r="A2180" s="2">
        <v>42804</v>
      </c>
      <c r="B2180" s="2">
        <v>42824</v>
      </c>
      <c r="C2180" t="s">
        <v>15</v>
      </c>
      <c r="D2180">
        <v>8900</v>
      </c>
      <c r="E2180">
        <v>86.6</v>
      </c>
      <c r="F2180">
        <v>105.9</v>
      </c>
      <c r="G2180">
        <v>75.400000000000006</v>
      </c>
      <c r="H2180">
        <v>89.35</v>
      </c>
      <c r="I2180" t="s">
        <v>16</v>
      </c>
      <c r="J2180">
        <v>160</v>
      </c>
      <c r="K2180">
        <v>176</v>
      </c>
      <c r="L2180">
        <v>123.95</v>
      </c>
      <c r="M2180">
        <v>148.19999999999999</v>
      </c>
      <c r="N2180">
        <v>8934.5499999999993</v>
      </c>
      <c r="O2180">
        <v>272.89999999999998</v>
      </c>
      <c r="P2180">
        <f>VLOOKUP($A2180,Sheet2!$A:$E,2,0)</f>
        <v>8953.7000000000007</v>
      </c>
      <c r="Q2180">
        <f>VLOOKUP($A2180,Sheet2!$A:$E,3,0)</f>
        <v>8975.7000000000007</v>
      </c>
      <c r="R2180">
        <f>VLOOKUP($A2180,Sheet2!$A:$E,4,0)</f>
        <v>8903.9500000000007</v>
      </c>
      <c r="S2180">
        <f>VLOOKUP($A2180,Sheet2!$A:$E,5,0)</f>
        <v>8934.5499999999993</v>
      </c>
      <c r="T2180">
        <f t="shared" si="651"/>
        <v>100.29999999999927</v>
      </c>
      <c r="U2180">
        <f t="shared" si="652"/>
        <v>105.9</v>
      </c>
      <c r="V2180">
        <f t="shared" si="653"/>
        <v>123.95</v>
      </c>
      <c r="W2180">
        <f t="shared" si="654"/>
        <v>151.10000000000036</v>
      </c>
      <c r="X2180" s="5">
        <f t="shared" si="655"/>
        <v>246.6</v>
      </c>
      <c r="Y2180">
        <f t="shared" si="656"/>
        <v>276.29999999999927</v>
      </c>
      <c r="Z2180">
        <f t="shared" si="657"/>
        <v>226.50000000000037</v>
      </c>
      <c r="AA2180">
        <f t="shared" si="658"/>
        <v>237.54999999999998</v>
      </c>
      <c r="AB2180">
        <f>IF(Z2180/X2180&lt;'model parameter'!$B$2,'model parameter'!$B$2,IF(Y2180/X2180&gt;'model parameter'!$B$1,'model parameter'!$B$1,AA2180/X2180))</f>
        <v>1.1100000000000001</v>
      </c>
      <c r="AC2180">
        <f t="shared" si="649"/>
        <v>8211569.0352675738</v>
      </c>
      <c r="AD2180">
        <f t="shared" si="647"/>
        <v>34.779098010880908</v>
      </c>
      <c r="AF2180">
        <f t="shared" ref="AF2180:AF2243" si="665">Z2180/X2180</f>
        <v>0.91849148418491633</v>
      </c>
      <c r="AG2180">
        <f t="shared" si="659"/>
        <v>1.1204379562043767</v>
      </c>
      <c r="AH2180" s="14">
        <f t="shared" si="660"/>
        <v>18554.574339065097</v>
      </c>
      <c r="AI2180">
        <f t="shared" si="661"/>
        <v>20467.305795097011</v>
      </c>
      <c r="AJ2180" s="14">
        <f t="shared" si="662"/>
        <v>1912.7314560319137</v>
      </c>
      <c r="AK2180" s="14">
        <f t="shared" si="648"/>
        <v>364557.83277709951</v>
      </c>
      <c r="AL2180">
        <f t="shared" si="663"/>
        <v>1.1030867871759698</v>
      </c>
      <c r="AM2180">
        <f t="shared" si="650"/>
        <v>0.69865343145350711</v>
      </c>
      <c r="AN2180" s="15">
        <f t="shared" si="664"/>
        <v>0</v>
      </c>
    </row>
    <row r="2181" spans="1:40" x14ac:dyDescent="0.25">
      <c r="A2181" s="2">
        <v>42808</v>
      </c>
      <c r="B2181" s="2">
        <v>42824</v>
      </c>
      <c r="C2181" t="s">
        <v>15</v>
      </c>
      <c r="D2181">
        <v>8900</v>
      </c>
      <c r="E2181">
        <v>30</v>
      </c>
      <c r="F2181">
        <v>40</v>
      </c>
      <c r="G2181">
        <v>20</v>
      </c>
      <c r="H2181">
        <v>25.15</v>
      </c>
      <c r="I2181" t="s">
        <v>16</v>
      </c>
      <c r="J2181">
        <v>210.1</v>
      </c>
      <c r="K2181">
        <v>274.95</v>
      </c>
      <c r="L2181">
        <v>207.6</v>
      </c>
      <c r="M2181">
        <v>225.4</v>
      </c>
      <c r="N2181">
        <v>9087</v>
      </c>
      <c r="O2181">
        <v>272.89999999999998</v>
      </c>
      <c r="P2181">
        <f>VLOOKUP($A2181,Sheet2!$A:$E,2,0)</f>
        <v>9091.65</v>
      </c>
      <c r="Q2181">
        <f>VLOOKUP($A2181,Sheet2!$A:$E,3,0)</f>
        <v>9122.75</v>
      </c>
      <c r="R2181">
        <f>VLOOKUP($A2181,Sheet2!$A:$E,4,0)</f>
        <v>9060.5</v>
      </c>
      <c r="S2181">
        <f>VLOOKUP($A2181,Sheet2!$A:$E,5,0)</f>
        <v>9087</v>
      </c>
      <c r="T2181">
        <f t="shared" si="651"/>
        <v>52.200000000000728</v>
      </c>
      <c r="U2181">
        <f t="shared" si="652"/>
        <v>40</v>
      </c>
      <c r="V2181">
        <f t="shared" si="653"/>
        <v>207.6</v>
      </c>
      <c r="W2181">
        <f t="shared" si="654"/>
        <v>242.75</v>
      </c>
      <c r="X2181" s="5">
        <f t="shared" si="655"/>
        <v>240.1</v>
      </c>
      <c r="Y2181">
        <f t="shared" si="656"/>
        <v>327.15000000000072</v>
      </c>
      <c r="Z2181">
        <f t="shared" si="657"/>
        <v>240.1</v>
      </c>
      <c r="AA2181">
        <f t="shared" si="658"/>
        <v>250.55</v>
      </c>
      <c r="AB2181">
        <f>IF(Z2181/X2181&lt;'model parameter'!$B$2,'model parameter'!$B$2,IF(Y2181/X2181&gt;'model parameter'!$B$1,'model parameter'!$B$1,AA2181/X2181))</f>
        <v>1.1100000000000001</v>
      </c>
      <c r="AC2181">
        <f t="shared" si="649"/>
        <v>9114841.6291470081</v>
      </c>
      <c r="AD2181">
        <f t="shared" ref="AD2181:AD2244" si="666">(AB2181-1)+AD2180</f>
        <v>34.889098010880907</v>
      </c>
      <c r="AF2181">
        <f t="shared" si="665"/>
        <v>1</v>
      </c>
      <c r="AG2181">
        <f t="shared" si="659"/>
        <v>1.3625572678050841</v>
      </c>
      <c r="AH2181" s="14">
        <f t="shared" si="660"/>
        <v>18066.748195237349</v>
      </c>
      <c r="AI2181">
        <f t="shared" si="661"/>
        <v>19926.574726434683</v>
      </c>
      <c r="AJ2181" s="14">
        <f t="shared" si="662"/>
        <v>1859.8265311973337</v>
      </c>
      <c r="AK2181" s="14">
        <f t="shared" ref="AK2181:AK2244" si="667">AJ2181+AK2180</f>
        <v>366417.65930829686</v>
      </c>
      <c r="AL2181">
        <f t="shared" si="663"/>
        <v>1.1029419633848447</v>
      </c>
      <c r="AM2181">
        <f t="shared" si="650"/>
        <v>0.77057418741289019</v>
      </c>
      <c r="AN2181" s="15">
        <f t="shared" si="664"/>
        <v>0</v>
      </c>
    </row>
    <row r="2182" spans="1:40" x14ac:dyDescent="0.25">
      <c r="A2182" s="2">
        <v>42809</v>
      </c>
      <c r="B2182" s="2">
        <v>42824</v>
      </c>
      <c r="C2182" t="s">
        <v>15</v>
      </c>
      <c r="D2182">
        <v>8900</v>
      </c>
      <c r="E2182">
        <v>23.1</v>
      </c>
      <c r="F2182">
        <v>25</v>
      </c>
      <c r="G2182">
        <v>19.7</v>
      </c>
      <c r="H2182">
        <v>22.9</v>
      </c>
      <c r="I2182" t="s">
        <v>16</v>
      </c>
      <c r="J2182">
        <v>232</v>
      </c>
      <c r="K2182">
        <v>248</v>
      </c>
      <c r="L2182">
        <v>222</v>
      </c>
      <c r="M2182">
        <v>229.85</v>
      </c>
      <c r="N2182">
        <v>9084.7999999999993</v>
      </c>
      <c r="O2182">
        <v>272.89999999999998</v>
      </c>
      <c r="P2182">
        <f>VLOOKUP($A2182,Sheet2!$A:$E,2,0)</f>
        <v>9086.85</v>
      </c>
      <c r="Q2182">
        <f>VLOOKUP($A2182,Sheet2!$A:$E,3,0)</f>
        <v>9106.5499999999993</v>
      </c>
      <c r="R2182">
        <f>VLOOKUP($A2182,Sheet2!$A:$E,4,0)</f>
        <v>9075.5</v>
      </c>
      <c r="S2182">
        <f>VLOOKUP($A2182,Sheet2!$A:$E,5,0)</f>
        <v>9084.7999999999993</v>
      </c>
      <c r="T2182">
        <f t="shared" si="651"/>
        <v>41.450000000000728</v>
      </c>
      <c r="U2182">
        <f t="shared" si="652"/>
        <v>25</v>
      </c>
      <c r="V2182">
        <f t="shared" si="653"/>
        <v>222</v>
      </c>
      <c r="W2182">
        <f t="shared" si="654"/>
        <v>226.25</v>
      </c>
      <c r="X2182" s="5">
        <f t="shared" si="655"/>
        <v>255.1</v>
      </c>
      <c r="Y2182">
        <f t="shared" si="656"/>
        <v>289.45000000000073</v>
      </c>
      <c r="Z2182">
        <f t="shared" si="657"/>
        <v>245.95</v>
      </c>
      <c r="AA2182">
        <f t="shared" si="658"/>
        <v>252.75</v>
      </c>
      <c r="AB2182">
        <f>IF(Z2182/X2182&lt;'model parameter'!$B$2,'model parameter'!$B$2,IF(Y2182/X2182&gt;'model parameter'!$B$1,'model parameter'!$B$1,AA2182/X2182))</f>
        <v>1.1100000000000001</v>
      </c>
      <c r="AC2182">
        <f t="shared" ref="AC2182:AC2245" si="668">AB2182*AC2181</f>
        <v>10117474.20835318</v>
      </c>
      <c r="AD2182">
        <f t="shared" si="666"/>
        <v>34.999098010880907</v>
      </c>
      <c r="AF2182">
        <f t="shared" si="665"/>
        <v>0.96413171305370438</v>
      </c>
      <c r="AG2182">
        <f t="shared" si="659"/>
        <v>1.1346530772246206</v>
      </c>
      <c r="AH2182" s="14">
        <f t="shared" si="660"/>
        <v>19192.500834839848</v>
      </c>
      <c r="AI2182">
        <f t="shared" si="661"/>
        <v>21174.41565411698</v>
      </c>
      <c r="AJ2182" s="14">
        <f t="shared" si="662"/>
        <v>1981.9148192771318</v>
      </c>
      <c r="AK2182" s="14">
        <f t="shared" si="667"/>
        <v>368399.57412757399</v>
      </c>
      <c r="AL2182">
        <f t="shared" si="663"/>
        <v>1.1032650635960579</v>
      </c>
      <c r="AM2182">
        <f t="shared" ref="AM2182:AM2245" si="669">AL2182*AM2181</f>
        <v>0.85014757988156298</v>
      </c>
      <c r="AN2182" s="15">
        <f t="shared" si="664"/>
        <v>0</v>
      </c>
    </row>
    <row r="2183" spans="1:40" x14ac:dyDescent="0.25">
      <c r="A2183" s="2">
        <v>42810</v>
      </c>
      <c r="B2183" s="2">
        <v>42824</v>
      </c>
      <c r="C2183" t="s">
        <v>15</v>
      </c>
      <c r="D2183">
        <v>8900</v>
      </c>
      <c r="E2183">
        <v>15.3</v>
      </c>
      <c r="F2183">
        <v>16.100000000000001</v>
      </c>
      <c r="G2183">
        <v>7.6</v>
      </c>
      <c r="H2183">
        <v>11.55</v>
      </c>
      <c r="I2183" t="s">
        <v>16</v>
      </c>
      <c r="J2183">
        <v>275.8</v>
      </c>
      <c r="K2183">
        <v>289.5</v>
      </c>
      <c r="L2183">
        <v>263.60000000000002</v>
      </c>
      <c r="M2183">
        <v>284.95</v>
      </c>
      <c r="N2183">
        <v>9153.7000000000007</v>
      </c>
      <c r="O2183">
        <v>272.89999999999998</v>
      </c>
      <c r="P2183">
        <f>VLOOKUP($A2183,Sheet2!$A:$E,2,0)</f>
        <v>9129.65</v>
      </c>
      <c r="Q2183">
        <f>VLOOKUP($A2183,Sheet2!$A:$E,3,0)</f>
        <v>9158.4500000000007</v>
      </c>
      <c r="R2183">
        <f>VLOOKUP($A2183,Sheet2!$A:$E,4,0)</f>
        <v>9128.5499999999993</v>
      </c>
      <c r="S2183">
        <f>VLOOKUP($A2183,Sheet2!$A:$E,5,0)</f>
        <v>9153.7000000000007</v>
      </c>
      <c r="T2183">
        <f t="shared" si="651"/>
        <v>31.049999999999272</v>
      </c>
      <c r="U2183">
        <f t="shared" si="652"/>
        <v>16.100000000000001</v>
      </c>
      <c r="V2183">
        <f t="shared" si="653"/>
        <v>263.60000000000002</v>
      </c>
      <c r="W2183">
        <f t="shared" si="654"/>
        <v>266.05000000000109</v>
      </c>
      <c r="X2183" s="5">
        <f t="shared" si="655"/>
        <v>291.10000000000002</v>
      </c>
      <c r="Y2183">
        <f t="shared" si="656"/>
        <v>320.54999999999927</v>
      </c>
      <c r="Z2183">
        <f t="shared" si="657"/>
        <v>273.65000000000111</v>
      </c>
      <c r="AA2183">
        <f t="shared" si="658"/>
        <v>296.5</v>
      </c>
      <c r="AB2183">
        <f>IF(Z2183/X2183&lt;'model parameter'!$B$2,'model parameter'!$B$2,IF(Y2183/X2183&gt;'model parameter'!$B$1,'model parameter'!$B$1,AA2183/X2183))</f>
        <v>1.0185503263483338</v>
      </c>
      <c r="AC2183">
        <f t="shared" si="668"/>
        <v>10305156.656738982</v>
      </c>
      <c r="AD2183">
        <f t="shared" si="666"/>
        <v>35.01764833722924</v>
      </c>
      <c r="AF2183">
        <f t="shared" si="665"/>
        <v>0.94005496392992471</v>
      </c>
      <c r="AG2183">
        <f t="shared" si="659"/>
        <v>1.1011679835108183</v>
      </c>
      <c r="AH2183" s="14">
        <f t="shared" si="660"/>
        <v>21894.307169885848</v>
      </c>
      <c r="AI2183">
        <f t="shared" si="661"/>
        <v>22174.112358883001</v>
      </c>
      <c r="AJ2183" s="14">
        <f t="shared" si="662"/>
        <v>279.80518899715389</v>
      </c>
      <c r="AK2183" s="14">
        <f t="shared" si="667"/>
        <v>368679.37931657117</v>
      </c>
      <c r="AL2183">
        <f t="shared" si="663"/>
        <v>1.0127798147174079</v>
      </c>
      <c r="AM2183">
        <f t="shared" si="669"/>
        <v>0.86101230843490206</v>
      </c>
      <c r="AN2183" s="15">
        <f t="shared" si="664"/>
        <v>0</v>
      </c>
    </row>
    <row r="2184" spans="1:40" x14ac:dyDescent="0.25">
      <c r="A2184" s="2">
        <v>42811</v>
      </c>
      <c r="B2184" s="2">
        <v>42824</v>
      </c>
      <c r="C2184" t="s">
        <v>15</v>
      </c>
      <c r="D2184">
        <v>8900</v>
      </c>
      <c r="E2184">
        <v>9.9</v>
      </c>
      <c r="F2184">
        <v>12.95</v>
      </c>
      <c r="G2184">
        <v>8.35</v>
      </c>
      <c r="H2184">
        <v>10.8</v>
      </c>
      <c r="I2184" t="s">
        <v>16</v>
      </c>
      <c r="J2184">
        <v>313.55</v>
      </c>
      <c r="K2184">
        <v>313.8</v>
      </c>
      <c r="L2184">
        <v>274.14999999999998</v>
      </c>
      <c r="M2184">
        <v>283</v>
      </c>
      <c r="N2184">
        <v>9160.0499999999993</v>
      </c>
      <c r="O2184">
        <v>272.89999999999998</v>
      </c>
      <c r="P2184">
        <f>VLOOKUP($A2184,Sheet2!$A:$E,2,0)</f>
        <v>9207.7999999999993</v>
      </c>
      <c r="Q2184">
        <f>VLOOKUP($A2184,Sheet2!$A:$E,3,0)</f>
        <v>9218.4</v>
      </c>
      <c r="R2184">
        <f>VLOOKUP($A2184,Sheet2!$A:$E,4,0)</f>
        <v>9147.6</v>
      </c>
      <c r="S2184">
        <f>VLOOKUP($A2184,Sheet2!$A:$E,5,0)</f>
        <v>9160.0499999999993</v>
      </c>
      <c r="T2184">
        <f t="shared" si="651"/>
        <v>8.35</v>
      </c>
      <c r="U2184">
        <f t="shared" si="652"/>
        <v>12.95</v>
      </c>
      <c r="V2184">
        <f t="shared" si="653"/>
        <v>274.14999999999998</v>
      </c>
      <c r="W2184">
        <f t="shared" si="654"/>
        <v>313.8</v>
      </c>
      <c r="X2184" s="5">
        <f t="shared" si="655"/>
        <v>323.45</v>
      </c>
      <c r="Y2184">
        <f t="shared" si="656"/>
        <v>323.45</v>
      </c>
      <c r="Z2184">
        <f t="shared" si="657"/>
        <v>287.09999999999997</v>
      </c>
      <c r="AA2184">
        <f t="shared" si="658"/>
        <v>293.8</v>
      </c>
      <c r="AB2184">
        <f>IF(Z2184/X2184&lt;'model parameter'!$B$2,'model parameter'!$B$2,IF(Y2184/X2184&gt;'model parameter'!$B$1,'model parameter'!$B$1,AA2184/X2184))</f>
        <v>0.9083320451383522</v>
      </c>
      <c r="AC2184">
        <f t="shared" si="668"/>
        <v>9360504.0214868225</v>
      </c>
      <c r="AD2184">
        <f t="shared" si="666"/>
        <v>34.925980382367591</v>
      </c>
      <c r="AF2184">
        <f t="shared" si="665"/>
        <v>0.88761786984077906</v>
      </c>
      <c r="AG2184">
        <f t="shared" si="659"/>
        <v>1</v>
      </c>
      <c r="AH2184" s="14">
        <f t="shared" si="660"/>
        <v>24322.180362628573</v>
      </c>
      <c r="AI2184">
        <f t="shared" si="661"/>
        <v>21971.759776015599</v>
      </c>
      <c r="AJ2184" s="14">
        <f t="shared" si="662"/>
        <v>-2350.4205866129741</v>
      </c>
      <c r="AK2184" s="14">
        <f t="shared" si="667"/>
        <v>366328.95872995822</v>
      </c>
      <c r="AL2184">
        <f t="shared" si="663"/>
        <v>0.9033630804652516</v>
      </c>
      <c r="AM2184">
        <f t="shared" si="669"/>
        <v>0.77780673126625044</v>
      </c>
      <c r="AN2184" s="15">
        <f t="shared" si="664"/>
        <v>0</v>
      </c>
    </row>
    <row r="2185" spans="1:40" x14ac:dyDescent="0.25">
      <c r="A2185" s="2">
        <v>42814</v>
      </c>
      <c r="B2185" s="2">
        <v>42824</v>
      </c>
      <c r="C2185" t="s">
        <v>15</v>
      </c>
      <c r="D2185">
        <v>8900</v>
      </c>
      <c r="E2185">
        <v>10.199999999999999</v>
      </c>
      <c r="F2185">
        <v>11.5</v>
      </c>
      <c r="G2185">
        <v>7.8</v>
      </c>
      <c r="H2185">
        <v>8.35</v>
      </c>
      <c r="I2185" t="s">
        <v>16</v>
      </c>
      <c r="J2185">
        <v>268.45</v>
      </c>
      <c r="K2185">
        <v>272.39999999999998</v>
      </c>
      <c r="L2185">
        <v>251.75</v>
      </c>
      <c r="M2185">
        <v>260.60000000000002</v>
      </c>
      <c r="N2185">
        <v>9126.85</v>
      </c>
      <c r="O2185">
        <v>272.89999999999998</v>
      </c>
      <c r="P2185">
        <f>VLOOKUP($A2185,Sheet2!$A:$E,2,0)</f>
        <v>9166.9500000000007</v>
      </c>
      <c r="Q2185">
        <f>VLOOKUP($A2185,Sheet2!$A:$E,3,0)</f>
        <v>9167.6</v>
      </c>
      <c r="R2185">
        <f>VLOOKUP($A2185,Sheet2!$A:$E,4,0)</f>
        <v>9116.2999999999993</v>
      </c>
      <c r="S2185">
        <f>VLOOKUP($A2185,Sheet2!$A:$E,5,0)</f>
        <v>9126.85</v>
      </c>
      <c r="T2185">
        <f t="shared" si="651"/>
        <v>7.8</v>
      </c>
      <c r="U2185">
        <f t="shared" si="652"/>
        <v>11.5</v>
      </c>
      <c r="V2185">
        <f t="shared" si="653"/>
        <v>251.75</v>
      </c>
      <c r="W2185">
        <f t="shared" si="654"/>
        <v>272.39999999999998</v>
      </c>
      <c r="X2185" s="5">
        <f t="shared" si="655"/>
        <v>278.64999999999998</v>
      </c>
      <c r="Y2185">
        <f t="shared" si="656"/>
        <v>280.2</v>
      </c>
      <c r="Z2185">
        <f t="shared" si="657"/>
        <v>263.25</v>
      </c>
      <c r="AA2185">
        <f t="shared" si="658"/>
        <v>268.95000000000005</v>
      </c>
      <c r="AB2185">
        <f>IF(Z2185/X2185&lt;'model parameter'!$B$2,'model parameter'!$B$2,IF(Y2185/X2185&gt;'model parameter'!$B$1,'model parameter'!$B$1,AA2185/X2185))</f>
        <v>0.96518930558047755</v>
      </c>
      <c r="AC2185">
        <f t="shared" si="668"/>
        <v>9034658.376382133</v>
      </c>
      <c r="AD2185">
        <f t="shared" si="666"/>
        <v>34.891169687948071</v>
      </c>
      <c r="AF2185">
        <f t="shared" si="665"/>
        <v>0.94473353669477844</v>
      </c>
      <c r="AG2185">
        <f t="shared" si="659"/>
        <v>1.0055625336443568</v>
      </c>
      <c r="AH2185" s="14">
        <f t="shared" si="660"/>
        <v>20959.932479015773</v>
      </c>
      <c r="AI2185">
        <f t="shared" si="661"/>
        <v>20109.366559624905</v>
      </c>
      <c r="AJ2185" s="14">
        <f t="shared" si="662"/>
        <v>-850.56591939086866</v>
      </c>
      <c r="AK2185" s="14">
        <f t="shared" si="667"/>
        <v>365478.39281056734</v>
      </c>
      <c r="AL2185">
        <f t="shared" si="663"/>
        <v>0.95941943418747078</v>
      </c>
      <c r="AM2185">
        <f t="shared" si="669"/>
        <v>0.74624289401867216</v>
      </c>
      <c r="AN2185" s="15">
        <f t="shared" si="664"/>
        <v>0</v>
      </c>
    </row>
    <row r="2186" spans="1:40" x14ac:dyDescent="0.25">
      <c r="A2186" s="2">
        <v>42815</v>
      </c>
      <c r="B2186" s="2">
        <v>42824</v>
      </c>
      <c r="C2186" t="s">
        <v>15</v>
      </c>
      <c r="D2186">
        <v>8900</v>
      </c>
      <c r="E2186">
        <v>7.25</v>
      </c>
      <c r="F2186">
        <v>9.8000000000000007</v>
      </c>
      <c r="G2186">
        <v>6.05</v>
      </c>
      <c r="H2186">
        <v>7.1</v>
      </c>
      <c r="I2186" t="s">
        <v>16</v>
      </c>
      <c r="J2186">
        <v>261</v>
      </c>
      <c r="K2186">
        <v>273.25</v>
      </c>
      <c r="L2186">
        <v>224.75</v>
      </c>
      <c r="M2186">
        <v>250.6</v>
      </c>
      <c r="N2186">
        <v>9121.5</v>
      </c>
      <c r="O2186">
        <v>272.89999999999998</v>
      </c>
      <c r="P2186">
        <f>VLOOKUP($A2186,Sheet2!$A:$E,2,0)</f>
        <v>9133.9500000000007</v>
      </c>
      <c r="Q2186">
        <f>VLOOKUP($A2186,Sheet2!$A:$E,3,0)</f>
        <v>9147.75</v>
      </c>
      <c r="R2186">
        <f>VLOOKUP($A2186,Sheet2!$A:$E,4,0)</f>
        <v>9087.2000000000007</v>
      </c>
      <c r="S2186">
        <f>VLOOKUP($A2186,Sheet2!$A:$E,5,0)</f>
        <v>9121.5</v>
      </c>
      <c r="T2186">
        <f t="shared" si="651"/>
        <v>25.5</v>
      </c>
      <c r="U2186">
        <f t="shared" si="652"/>
        <v>9.8000000000000007</v>
      </c>
      <c r="V2186">
        <f t="shared" si="653"/>
        <v>224.75</v>
      </c>
      <c r="W2186">
        <f t="shared" si="654"/>
        <v>253.79999999999927</v>
      </c>
      <c r="X2186" s="5">
        <f t="shared" si="655"/>
        <v>268.25</v>
      </c>
      <c r="Y2186">
        <f t="shared" si="656"/>
        <v>298.75</v>
      </c>
      <c r="Z2186">
        <f t="shared" si="657"/>
        <v>234.55</v>
      </c>
      <c r="AA2186">
        <f t="shared" si="658"/>
        <v>257.7</v>
      </c>
      <c r="AB2186">
        <f>IF(Z2186/X2186&lt;'model parameter'!$B$2,'model parameter'!$B$2,IF(Y2186/X2186&gt;'model parameter'!$B$1,'model parameter'!$B$1,AA2186/X2186))</f>
        <v>1.1100000000000001</v>
      </c>
      <c r="AC2186">
        <f t="shared" si="668"/>
        <v>10028470.797784168</v>
      </c>
      <c r="AD2186">
        <f t="shared" si="666"/>
        <v>35.001169687948071</v>
      </c>
      <c r="AF2186">
        <f t="shared" si="665"/>
        <v>0.87437092264678473</v>
      </c>
      <c r="AG2186">
        <f t="shared" si="659"/>
        <v>1.1136999068033551</v>
      </c>
      <c r="AH2186" s="14">
        <f t="shared" si="660"/>
        <v>20179.410648891375</v>
      </c>
      <c r="AI2186">
        <f t="shared" si="661"/>
        <v>22268.35620071847</v>
      </c>
      <c r="AJ2186" s="14">
        <f t="shared" si="662"/>
        <v>2088.9455518270952</v>
      </c>
      <c r="AK2186" s="14">
        <f t="shared" si="667"/>
        <v>367567.33836239442</v>
      </c>
      <c r="AL2186">
        <f t="shared" si="663"/>
        <v>1.1035186600923779</v>
      </c>
      <c r="AM2186">
        <f t="shared" si="669"/>
        <v>0.8234929585109434</v>
      </c>
      <c r="AN2186" s="15">
        <f t="shared" si="664"/>
        <v>1</v>
      </c>
    </row>
    <row r="2187" spans="1:40" x14ac:dyDescent="0.25">
      <c r="A2187" s="2">
        <v>42816</v>
      </c>
      <c r="B2187" s="2">
        <v>42824</v>
      </c>
      <c r="C2187" t="s">
        <v>15</v>
      </c>
      <c r="D2187">
        <v>8900</v>
      </c>
      <c r="E2187">
        <v>11</v>
      </c>
      <c r="F2187">
        <v>17.850000000000001</v>
      </c>
      <c r="G2187">
        <v>9.3000000000000007</v>
      </c>
      <c r="H2187">
        <v>16.649999999999999</v>
      </c>
      <c r="I2187" t="s">
        <v>16</v>
      </c>
      <c r="J2187">
        <v>204.85</v>
      </c>
      <c r="K2187">
        <v>208</v>
      </c>
      <c r="L2187">
        <v>162.9</v>
      </c>
      <c r="M2187">
        <v>166.8</v>
      </c>
      <c r="N2187">
        <v>9030.4500000000007</v>
      </c>
      <c r="O2187">
        <v>272.89999999999998</v>
      </c>
      <c r="P2187">
        <f>VLOOKUP($A2187,Sheet2!$A:$E,2,0)</f>
        <v>9047.2000000000007</v>
      </c>
      <c r="Q2187">
        <f>VLOOKUP($A2187,Sheet2!$A:$E,3,0)</f>
        <v>9072.9</v>
      </c>
      <c r="R2187">
        <f>VLOOKUP($A2187,Sheet2!$A:$E,4,0)</f>
        <v>9019.2999999999993</v>
      </c>
      <c r="S2187">
        <f>VLOOKUP($A2187,Sheet2!$A:$E,5,0)</f>
        <v>9030.4500000000007</v>
      </c>
      <c r="T2187">
        <f t="shared" si="651"/>
        <v>35.100000000000364</v>
      </c>
      <c r="U2187">
        <f t="shared" si="652"/>
        <v>17.850000000000001</v>
      </c>
      <c r="V2187">
        <f t="shared" si="653"/>
        <v>162.9</v>
      </c>
      <c r="W2187">
        <f t="shared" si="654"/>
        <v>182.19999999999891</v>
      </c>
      <c r="X2187" s="5">
        <f t="shared" si="655"/>
        <v>215.85</v>
      </c>
      <c r="Y2187">
        <f t="shared" si="656"/>
        <v>243.10000000000036</v>
      </c>
      <c r="Z2187">
        <f t="shared" si="657"/>
        <v>180.75</v>
      </c>
      <c r="AA2187">
        <f t="shared" si="658"/>
        <v>183.45000000000002</v>
      </c>
      <c r="AB2187">
        <f>IF(Z2187/X2187&lt;'model parameter'!$B$2,'model parameter'!$B$2,IF(Y2187/X2187&gt;'model parameter'!$B$1,'model parameter'!$B$1,AA2187/X2187))</f>
        <v>1.1100000000000001</v>
      </c>
      <c r="AC2187">
        <f t="shared" si="668"/>
        <v>11131602.585540427</v>
      </c>
      <c r="AD2187">
        <f t="shared" si="666"/>
        <v>35.11116968794807</v>
      </c>
      <c r="AF2187">
        <f t="shared" si="665"/>
        <v>0.83738707435719251</v>
      </c>
      <c r="AG2187">
        <f t="shared" si="659"/>
        <v>1.1262450776001871</v>
      </c>
      <c r="AH2187" s="14">
        <f t="shared" si="660"/>
        <v>16246.781427879976</v>
      </c>
      <c r="AI2187">
        <f t="shared" si="661"/>
        <v>17909.231893348297</v>
      </c>
      <c r="AJ2187" s="14">
        <f t="shared" si="662"/>
        <v>1662.4504654683205</v>
      </c>
      <c r="AK2187" s="14">
        <f t="shared" si="667"/>
        <v>369229.78882786277</v>
      </c>
      <c r="AL2187">
        <f t="shared" si="663"/>
        <v>1.1023249111122715</v>
      </c>
      <c r="AM2187">
        <f t="shared" si="669"/>
        <v>0.90775680229215716</v>
      </c>
      <c r="AN2187" s="15">
        <f t="shared" si="664"/>
        <v>1</v>
      </c>
    </row>
    <row r="2188" spans="1:40" x14ac:dyDescent="0.25">
      <c r="A2188" s="2">
        <v>42817</v>
      </c>
      <c r="B2188" s="2">
        <v>42824</v>
      </c>
      <c r="C2188" t="s">
        <v>15</v>
      </c>
      <c r="D2188">
        <v>8900</v>
      </c>
      <c r="E2188">
        <v>12.6</v>
      </c>
      <c r="F2188">
        <v>13</v>
      </c>
      <c r="G2188">
        <v>4.8</v>
      </c>
      <c r="H2188">
        <v>6.1</v>
      </c>
      <c r="I2188" t="s">
        <v>16</v>
      </c>
      <c r="J2188">
        <v>183.45</v>
      </c>
      <c r="K2188">
        <v>225</v>
      </c>
      <c r="L2188">
        <v>171.6</v>
      </c>
      <c r="M2188">
        <v>214.5</v>
      </c>
      <c r="N2188">
        <v>9086.2999999999993</v>
      </c>
      <c r="O2188">
        <v>272.89999999999998</v>
      </c>
      <c r="P2188">
        <f>VLOOKUP($A2188,Sheet2!$A:$E,2,0)</f>
        <v>9048.75</v>
      </c>
      <c r="Q2188">
        <f>VLOOKUP($A2188,Sheet2!$A:$E,3,0)</f>
        <v>9099.0499999999993</v>
      </c>
      <c r="R2188">
        <f>VLOOKUP($A2188,Sheet2!$A:$E,4,0)</f>
        <v>9048.6</v>
      </c>
      <c r="S2188">
        <f>VLOOKUP($A2188,Sheet2!$A:$E,5,0)</f>
        <v>9086.2999999999993</v>
      </c>
      <c r="T2188">
        <f t="shared" si="651"/>
        <v>25.950000000000728</v>
      </c>
      <c r="U2188">
        <f t="shared" si="652"/>
        <v>13</v>
      </c>
      <c r="V2188">
        <f t="shared" si="653"/>
        <v>171.6</v>
      </c>
      <c r="W2188">
        <f t="shared" si="654"/>
        <v>203.84999999999854</v>
      </c>
      <c r="X2188" s="5">
        <f t="shared" si="655"/>
        <v>196.04999999999998</v>
      </c>
      <c r="Y2188">
        <f t="shared" si="656"/>
        <v>250.95000000000073</v>
      </c>
      <c r="Z2188">
        <f t="shared" si="657"/>
        <v>184.6</v>
      </c>
      <c r="AA2188">
        <f t="shared" si="658"/>
        <v>220.6</v>
      </c>
      <c r="AB2188">
        <f>IF(Z2188/X2188&lt;'model parameter'!$B$2,'model parameter'!$B$2,IF(Y2188/X2188&gt;'model parameter'!$B$1,'model parameter'!$B$1,AA2188/X2188))</f>
        <v>1.1100000000000001</v>
      </c>
      <c r="AC2188">
        <f t="shared" si="668"/>
        <v>12356078.869949875</v>
      </c>
      <c r="AD2188">
        <f t="shared" si="666"/>
        <v>35.22116968794807</v>
      </c>
      <c r="AF2188">
        <f t="shared" si="665"/>
        <v>0.94159653149706712</v>
      </c>
      <c r="AG2188">
        <f t="shared" si="659"/>
        <v>1.2800306044376473</v>
      </c>
      <c r="AH2188" s="14">
        <f t="shared" si="660"/>
        <v>14760.787943604673</v>
      </c>
      <c r="AI2188">
        <f t="shared" si="661"/>
        <v>16262.081868807662</v>
      </c>
      <c r="AJ2188" s="14">
        <f t="shared" si="662"/>
        <v>1501.2939252029882</v>
      </c>
      <c r="AK2188" s="14">
        <f t="shared" si="667"/>
        <v>370731.08275306574</v>
      </c>
      <c r="AL2188">
        <f t="shared" si="663"/>
        <v>1.1017082510052212</v>
      </c>
      <c r="AM2188">
        <f t="shared" si="669"/>
        <v>1.0000831589913848</v>
      </c>
      <c r="AN2188" s="15">
        <f t="shared" si="664"/>
        <v>0</v>
      </c>
    </row>
    <row r="2189" spans="1:40" x14ac:dyDescent="0.25">
      <c r="A2189" s="2">
        <v>42818</v>
      </c>
      <c r="B2189" s="2">
        <v>42824</v>
      </c>
      <c r="C2189" t="s">
        <v>15</v>
      </c>
      <c r="D2189">
        <v>8900</v>
      </c>
      <c r="E2189">
        <v>4.6500000000000004</v>
      </c>
      <c r="F2189">
        <v>5.85</v>
      </c>
      <c r="G2189">
        <v>3.4</v>
      </c>
      <c r="H2189">
        <v>4.4000000000000004</v>
      </c>
      <c r="I2189" t="s">
        <v>16</v>
      </c>
      <c r="J2189">
        <v>219</v>
      </c>
      <c r="K2189">
        <v>249.95</v>
      </c>
      <c r="L2189">
        <v>205.9</v>
      </c>
      <c r="M2189">
        <v>222.6</v>
      </c>
      <c r="N2189">
        <v>9108</v>
      </c>
      <c r="O2189">
        <v>272.89999999999998</v>
      </c>
      <c r="P2189">
        <f>VLOOKUP($A2189,Sheet2!$A:$E,2,0)</f>
        <v>9104</v>
      </c>
      <c r="Q2189">
        <f>VLOOKUP($A2189,Sheet2!$A:$E,3,0)</f>
        <v>9133.5499999999993</v>
      </c>
      <c r="R2189">
        <f>VLOOKUP($A2189,Sheet2!$A:$E,4,0)</f>
        <v>9089.4</v>
      </c>
      <c r="S2189">
        <f>VLOOKUP($A2189,Sheet2!$A:$E,5,0)</f>
        <v>9108</v>
      </c>
      <c r="T2189">
        <f t="shared" si="651"/>
        <v>16.400000000001455</v>
      </c>
      <c r="U2189">
        <f t="shared" si="652"/>
        <v>5.85</v>
      </c>
      <c r="V2189">
        <f t="shared" si="653"/>
        <v>205.9</v>
      </c>
      <c r="W2189">
        <f t="shared" si="654"/>
        <v>236.94999999999891</v>
      </c>
      <c r="X2189" s="5">
        <f t="shared" si="655"/>
        <v>223.65</v>
      </c>
      <c r="Y2189">
        <f t="shared" si="656"/>
        <v>266.35000000000144</v>
      </c>
      <c r="Z2189">
        <f t="shared" si="657"/>
        <v>211.75</v>
      </c>
      <c r="AA2189">
        <f t="shared" si="658"/>
        <v>227</v>
      </c>
      <c r="AB2189">
        <f>IF(Z2189/X2189&lt;'model parameter'!$B$2,'model parameter'!$B$2,IF(Y2189/X2189&gt;'model parameter'!$B$1,'model parameter'!$B$1,AA2189/X2189))</f>
        <v>1.1100000000000001</v>
      </c>
      <c r="AC2189">
        <f t="shared" si="668"/>
        <v>13715247.545644363</v>
      </c>
      <c r="AD2189">
        <f t="shared" si="666"/>
        <v>35.331169687948069</v>
      </c>
      <c r="AF2189">
        <f t="shared" si="665"/>
        <v>0.94679186228482004</v>
      </c>
      <c r="AG2189">
        <f t="shared" si="659"/>
        <v>1.1909233176838876</v>
      </c>
      <c r="AH2189" s="14">
        <f t="shared" si="660"/>
        <v>16832.172800473276</v>
      </c>
      <c r="AI2189">
        <f t="shared" si="661"/>
        <v>18558.109175743095</v>
      </c>
      <c r="AJ2189" s="14">
        <f t="shared" si="662"/>
        <v>1725.9363752698191</v>
      </c>
      <c r="AK2189" s="14">
        <f t="shared" si="667"/>
        <v>372457.01912833558</v>
      </c>
      <c r="AL2189">
        <f t="shared" si="663"/>
        <v>1.102537943005272</v>
      </c>
      <c r="AM2189">
        <f t="shared" si="669"/>
        <v>1.1026296289485757</v>
      </c>
      <c r="AN2189" s="15">
        <f t="shared" si="664"/>
        <v>0</v>
      </c>
    </row>
    <row r="2190" spans="1:40" x14ac:dyDescent="0.25">
      <c r="A2190" s="2">
        <v>42821</v>
      </c>
      <c r="B2190" s="2">
        <v>42824</v>
      </c>
      <c r="C2190" t="s">
        <v>15</v>
      </c>
      <c r="D2190">
        <v>8900</v>
      </c>
      <c r="E2190">
        <v>4</v>
      </c>
      <c r="F2190">
        <v>8.75</v>
      </c>
      <c r="G2190">
        <v>3.55</v>
      </c>
      <c r="H2190">
        <v>5.35</v>
      </c>
      <c r="I2190" t="s">
        <v>16</v>
      </c>
      <c r="J2190">
        <v>199.65</v>
      </c>
      <c r="K2190">
        <v>200.25</v>
      </c>
      <c r="L2190">
        <v>143</v>
      </c>
      <c r="M2190">
        <v>171.8</v>
      </c>
      <c r="N2190">
        <v>9045.2000000000007</v>
      </c>
      <c r="O2190">
        <v>272.89999999999998</v>
      </c>
      <c r="P2190">
        <f>VLOOKUP($A2190,Sheet2!$A:$E,2,0)</f>
        <v>9093.4500000000007</v>
      </c>
      <c r="Q2190">
        <f>VLOOKUP($A2190,Sheet2!$A:$E,3,0)</f>
        <v>9094.85</v>
      </c>
      <c r="R2190">
        <f>VLOOKUP($A2190,Sheet2!$A:$E,4,0)</f>
        <v>9024.65</v>
      </c>
      <c r="S2190">
        <f>VLOOKUP($A2190,Sheet2!$A:$E,5,0)</f>
        <v>9045.2000000000007</v>
      </c>
      <c r="T2190">
        <f t="shared" si="651"/>
        <v>5.3999999999996362</v>
      </c>
      <c r="U2190">
        <f t="shared" si="652"/>
        <v>8.75</v>
      </c>
      <c r="V2190">
        <f t="shared" si="653"/>
        <v>143</v>
      </c>
      <c r="W2190">
        <f t="shared" si="654"/>
        <v>198.39999999999964</v>
      </c>
      <c r="X2190" s="5">
        <f t="shared" si="655"/>
        <v>203.65</v>
      </c>
      <c r="Y2190">
        <f t="shared" si="656"/>
        <v>205.64999999999964</v>
      </c>
      <c r="Z2190">
        <f t="shared" si="657"/>
        <v>151.75</v>
      </c>
      <c r="AA2190">
        <f t="shared" si="658"/>
        <v>177.15</v>
      </c>
      <c r="AB2190">
        <f>IF(Z2190/X2190&lt;'model parameter'!$B$2,'model parameter'!$B$2,IF(Y2190/X2190&gt;'model parameter'!$B$1,'model parameter'!$B$1,AA2190/X2190))</f>
        <v>0.86987478517063588</v>
      </c>
      <c r="AC2190">
        <f t="shared" si="668"/>
        <v>11930548.012329482</v>
      </c>
      <c r="AD2190">
        <f t="shared" si="666"/>
        <v>35.201044473118706</v>
      </c>
      <c r="AF2190">
        <f t="shared" si="665"/>
        <v>0.74515099435305665</v>
      </c>
      <c r="AG2190">
        <f t="shared" si="659"/>
        <v>1.0098207709305163</v>
      </c>
      <c r="AH2190" s="14">
        <f t="shared" si="660"/>
        <v>15331.169281003275</v>
      </c>
      <c r="AI2190">
        <f t="shared" si="661"/>
        <v>13229.378742133298</v>
      </c>
      <c r="AJ2190" s="14">
        <f t="shared" si="662"/>
        <v>-2101.7905388699764</v>
      </c>
      <c r="AK2190" s="14">
        <f t="shared" si="667"/>
        <v>370355.22858946561</v>
      </c>
      <c r="AL2190">
        <f t="shared" si="663"/>
        <v>0.8629073555743535</v>
      </c>
      <c r="AM2190">
        <f t="shared" si="669"/>
        <v>0.95146721729394612</v>
      </c>
      <c r="AN2190" s="15">
        <f t="shared" si="664"/>
        <v>0</v>
      </c>
    </row>
    <row r="2191" spans="1:40" x14ac:dyDescent="0.25">
      <c r="A2191" s="2">
        <v>42822</v>
      </c>
      <c r="B2191" s="2">
        <v>42824</v>
      </c>
      <c r="C2191" t="s">
        <v>15</v>
      </c>
      <c r="D2191">
        <v>8900</v>
      </c>
      <c r="E2191">
        <v>3.7</v>
      </c>
      <c r="F2191">
        <v>3.7</v>
      </c>
      <c r="G2191">
        <v>1.6</v>
      </c>
      <c r="H2191">
        <v>2.1</v>
      </c>
      <c r="I2191" t="s">
        <v>16</v>
      </c>
      <c r="J2191">
        <v>194.75</v>
      </c>
      <c r="K2191">
        <v>222.4</v>
      </c>
      <c r="L2191">
        <v>188.7</v>
      </c>
      <c r="M2191">
        <v>210.45</v>
      </c>
      <c r="N2191">
        <v>9100.7999999999993</v>
      </c>
      <c r="O2191">
        <v>272.89999999999998</v>
      </c>
      <c r="P2191">
        <f>VLOOKUP($A2191,Sheet2!$A:$E,2,0)</f>
        <v>9081.5</v>
      </c>
      <c r="Q2191">
        <f>VLOOKUP($A2191,Sheet2!$A:$E,3,0)</f>
        <v>9110.4</v>
      </c>
      <c r="R2191">
        <f>VLOOKUP($A2191,Sheet2!$A:$E,4,0)</f>
        <v>9079.7999999999993</v>
      </c>
      <c r="S2191">
        <f>VLOOKUP($A2191,Sheet2!$A:$E,5,0)</f>
        <v>9100.7999999999993</v>
      </c>
      <c r="T2191">
        <f t="shared" si="651"/>
        <v>12</v>
      </c>
      <c r="U2191">
        <f t="shared" si="652"/>
        <v>3.7</v>
      </c>
      <c r="V2191">
        <f t="shared" si="653"/>
        <v>188.7</v>
      </c>
      <c r="W2191">
        <f t="shared" si="654"/>
        <v>212</v>
      </c>
      <c r="X2191" s="5">
        <f t="shared" si="655"/>
        <v>198.45</v>
      </c>
      <c r="Y2191">
        <f t="shared" si="656"/>
        <v>234.4</v>
      </c>
      <c r="Z2191">
        <f t="shared" si="657"/>
        <v>192.39999999999998</v>
      </c>
      <c r="AA2191">
        <f t="shared" si="658"/>
        <v>212.54999999999998</v>
      </c>
      <c r="AB2191">
        <f>IF(Z2191/X2191&lt;'model parameter'!$B$2,'model parameter'!$B$2,IF(Y2191/X2191&gt;'model parameter'!$B$1,'model parameter'!$B$1,AA2191/X2191))</f>
        <v>1.1100000000000001</v>
      </c>
      <c r="AC2191">
        <f t="shared" si="668"/>
        <v>13242908.293685725</v>
      </c>
      <c r="AD2191">
        <f t="shared" si="666"/>
        <v>35.311044473118706</v>
      </c>
      <c r="AF2191">
        <f t="shared" si="665"/>
        <v>0.96951373141849329</v>
      </c>
      <c r="AG2191">
        <f t="shared" si="659"/>
        <v>1.181153943058705</v>
      </c>
      <c r="AH2191" s="14">
        <f t="shared" si="660"/>
        <v>14940.908365941073</v>
      </c>
      <c r="AI2191">
        <f t="shared" si="661"/>
        <v>16461.736417236829</v>
      </c>
      <c r="AJ2191" s="14">
        <f t="shared" si="662"/>
        <v>1520.8280512957554</v>
      </c>
      <c r="AK2191" s="14">
        <f t="shared" si="667"/>
        <v>371876.05664076138</v>
      </c>
      <c r="AL2191">
        <f t="shared" si="663"/>
        <v>1.1017895307331245</v>
      </c>
      <c r="AM2191">
        <f t="shared" si="669"/>
        <v>1.0483166188502486</v>
      </c>
      <c r="AN2191" s="15">
        <f t="shared" si="664"/>
        <v>0</v>
      </c>
    </row>
    <row r="2192" spans="1:40" x14ac:dyDescent="0.25">
      <c r="A2192" s="2">
        <v>42823</v>
      </c>
      <c r="B2192" s="2">
        <v>42824</v>
      </c>
      <c r="C2192" t="s">
        <v>15</v>
      </c>
      <c r="D2192">
        <v>8900</v>
      </c>
      <c r="E2192">
        <v>1.1000000000000001</v>
      </c>
      <c r="F2192">
        <v>1.35</v>
      </c>
      <c r="G2192">
        <v>0.55000000000000004</v>
      </c>
      <c r="H2192">
        <v>0.7</v>
      </c>
      <c r="I2192" t="s">
        <v>16</v>
      </c>
      <c r="J2192">
        <v>229.9</v>
      </c>
      <c r="K2192">
        <v>248.05</v>
      </c>
      <c r="L2192">
        <v>220</v>
      </c>
      <c r="M2192">
        <v>239</v>
      </c>
      <c r="N2192">
        <v>9143.7999999999993</v>
      </c>
      <c r="O2192">
        <v>272.89999999999998</v>
      </c>
      <c r="P2192">
        <f>VLOOKUP($A2192,Sheet2!$A:$E,2,0)</f>
        <v>9128.7000000000007</v>
      </c>
      <c r="Q2192">
        <f>VLOOKUP($A2192,Sheet2!$A:$E,3,0)</f>
        <v>9153.15</v>
      </c>
      <c r="R2192">
        <f>VLOOKUP($A2192,Sheet2!$A:$E,4,0)</f>
        <v>9109.1</v>
      </c>
      <c r="S2192">
        <f>VLOOKUP($A2192,Sheet2!$A:$E,5,0)</f>
        <v>9143.7999999999993</v>
      </c>
      <c r="T2192">
        <f t="shared" si="651"/>
        <v>0.55000000000000004</v>
      </c>
      <c r="U2192">
        <f t="shared" si="652"/>
        <v>1.35</v>
      </c>
      <c r="V2192">
        <f t="shared" si="653"/>
        <v>220</v>
      </c>
      <c r="W2192">
        <f t="shared" si="654"/>
        <v>248.05</v>
      </c>
      <c r="X2192" s="5">
        <f t="shared" si="655"/>
        <v>231</v>
      </c>
      <c r="Y2192">
        <f t="shared" si="656"/>
        <v>248.60000000000002</v>
      </c>
      <c r="Z2192">
        <f t="shared" si="657"/>
        <v>221.35</v>
      </c>
      <c r="AA2192">
        <f t="shared" si="658"/>
        <v>239.7</v>
      </c>
      <c r="AB2192">
        <f>IF(Z2192/X2192&lt;'model parameter'!$B$2,'model parameter'!$B$2,IF(Y2192/X2192&gt;'model parameter'!$B$1,'model parameter'!$B$1,AA2192/X2192))</f>
        <v>1.0376623376623375</v>
      </c>
      <c r="AC2192">
        <f t="shared" si="668"/>
        <v>13741667.177473886</v>
      </c>
      <c r="AD2192">
        <f t="shared" si="666"/>
        <v>35.348706810781046</v>
      </c>
      <c r="AF2192">
        <f t="shared" si="665"/>
        <v>0.9582251082251082</v>
      </c>
      <c r="AG2192">
        <f t="shared" si="659"/>
        <v>1.0761904761904764</v>
      </c>
      <c r="AH2192" s="14">
        <f t="shared" si="660"/>
        <v>17383.791593878497</v>
      </c>
      <c r="AI2192">
        <f t="shared" si="661"/>
        <v>17917.213578561394</v>
      </c>
      <c r="AJ2192" s="14">
        <f t="shared" si="662"/>
        <v>533.42198468289644</v>
      </c>
      <c r="AK2192" s="14">
        <f t="shared" si="667"/>
        <v>372409.47862544429</v>
      </c>
      <c r="AL2192">
        <f t="shared" si="663"/>
        <v>1.0306850195368618</v>
      </c>
      <c r="AM2192">
        <f t="shared" si="669"/>
        <v>1.0804842347804853</v>
      </c>
      <c r="AN2192" s="15">
        <f t="shared" si="664"/>
        <v>0</v>
      </c>
    </row>
    <row r="2193" spans="1:40" x14ac:dyDescent="0.25">
      <c r="A2193" s="2">
        <v>42824</v>
      </c>
      <c r="B2193" s="2">
        <v>42824</v>
      </c>
      <c r="C2193" t="s">
        <v>15</v>
      </c>
      <c r="D2193">
        <v>8900</v>
      </c>
      <c r="E2193">
        <v>0.1</v>
      </c>
      <c r="F2193">
        <v>0.2</v>
      </c>
      <c r="G2193">
        <v>0.05</v>
      </c>
      <c r="H2193">
        <v>0.05</v>
      </c>
      <c r="I2193" t="s">
        <v>16</v>
      </c>
      <c r="J2193">
        <v>245.7</v>
      </c>
      <c r="K2193">
        <v>273.64999999999998</v>
      </c>
      <c r="L2193">
        <v>238</v>
      </c>
      <c r="M2193">
        <v>267.39999999999998</v>
      </c>
      <c r="N2193">
        <v>9173.75</v>
      </c>
      <c r="O2193">
        <v>272.89999999999998</v>
      </c>
      <c r="P2193">
        <f>VLOOKUP($A2193,Sheet2!$A:$E,2,0)</f>
        <v>9142.6</v>
      </c>
      <c r="Q2193">
        <f>VLOOKUP($A2193,Sheet2!$A:$E,3,0)</f>
        <v>9183.15</v>
      </c>
      <c r="R2193">
        <f>VLOOKUP($A2193,Sheet2!$A:$E,4,0)</f>
        <v>9136.35</v>
      </c>
      <c r="S2193">
        <f>VLOOKUP($A2193,Sheet2!$A:$E,5,0)</f>
        <v>9173.75</v>
      </c>
      <c r="T2193">
        <f t="shared" si="651"/>
        <v>0.05</v>
      </c>
      <c r="U2193">
        <f t="shared" si="652"/>
        <v>0.2</v>
      </c>
      <c r="V2193">
        <f t="shared" si="653"/>
        <v>238</v>
      </c>
      <c r="W2193">
        <f t="shared" si="654"/>
        <v>273.64999999999998</v>
      </c>
      <c r="X2193" s="5">
        <f t="shared" si="655"/>
        <v>245.79999999999998</v>
      </c>
      <c r="Y2193">
        <f t="shared" si="656"/>
        <v>273.7</v>
      </c>
      <c r="Z2193">
        <f t="shared" si="657"/>
        <v>238.2</v>
      </c>
      <c r="AA2193">
        <f t="shared" si="658"/>
        <v>267.45</v>
      </c>
      <c r="AB2193">
        <f>IF(Z2193/X2193&lt;'model parameter'!$B$2,'model parameter'!$B$2,IF(Y2193/X2193&gt;'model parameter'!$B$1,'model parameter'!$B$1,AA2193/X2193))</f>
        <v>1.1100000000000001</v>
      </c>
      <c r="AC2193">
        <f t="shared" si="668"/>
        <v>15253250.566996016</v>
      </c>
      <c r="AD2193">
        <f t="shared" si="666"/>
        <v>35.458706810781045</v>
      </c>
      <c r="AF2193">
        <f t="shared" si="665"/>
        <v>0.96908055329536213</v>
      </c>
      <c r="AG2193">
        <f t="shared" si="659"/>
        <v>1.1135069161920261</v>
      </c>
      <c r="AH2193" s="14">
        <f t="shared" si="660"/>
        <v>18494.534198286299</v>
      </c>
      <c r="AI2193">
        <f t="shared" si="661"/>
        <v>20400.754278953958</v>
      </c>
      <c r="AJ2193" s="14">
        <f t="shared" si="662"/>
        <v>1906.2200806676592</v>
      </c>
      <c r="AK2193" s="14">
        <f t="shared" si="667"/>
        <v>374315.69870611193</v>
      </c>
      <c r="AL2193">
        <f t="shared" si="663"/>
        <v>1.1030693749964402</v>
      </c>
      <c r="AM2193">
        <f t="shared" si="669"/>
        <v>1.1918490695528168</v>
      </c>
      <c r="AN2193" s="15">
        <f t="shared" si="664"/>
        <v>0</v>
      </c>
    </row>
    <row r="2194" spans="1:40" x14ac:dyDescent="0.25">
      <c r="A2194" s="2">
        <v>42825</v>
      </c>
      <c r="B2194" s="2">
        <v>42852</v>
      </c>
      <c r="C2194" t="s">
        <v>15</v>
      </c>
      <c r="D2194">
        <v>9200</v>
      </c>
      <c r="E2194">
        <v>114</v>
      </c>
      <c r="F2194">
        <v>123</v>
      </c>
      <c r="G2194">
        <v>107.9</v>
      </c>
      <c r="H2194">
        <v>114.8</v>
      </c>
      <c r="I2194" t="s">
        <v>16</v>
      </c>
      <c r="J2194">
        <v>101.15</v>
      </c>
      <c r="K2194">
        <v>114</v>
      </c>
      <c r="L2194">
        <v>99</v>
      </c>
      <c r="M2194">
        <v>111.25</v>
      </c>
      <c r="N2194">
        <v>9173.75</v>
      </c>
      <c r="O2194">
        <v>215.15</v>
      </c>
      <c r="P2194">
        <f>VLOOKUP($A2194,Sheet2!$A:$E,2,0)</f>
        <v>9158.9</v>
      </c>
      <c r="Q2194">
        <f>VLOOKUP($A2194,Sheet2!$A:$E,3,0)</f>
        <v>9191.7000000000007</v>
      </c>
      <c r="R2194">
        <f>VLOOKUP($A2194,Sheet2!$A:$E,4,0)</f>
        <v>9152.1</v>
      </c>
      <c r="S2194">
        <f>VLOOKUP($A2194,Sheet2!$A:$E,5,0)</f>
        <v>9173.75</v>
      </c>
      <c r="T2194">
        <f t="shared" si="651"/>
        <v>122.29999999999927</v>
      </c>
      <c r="U2194">
        <f t="shared" si="652"/>
        <v>123</v>
      </c>
      <c r="V2194">
        <f t="shared" si="653"/>
        <v>99</v>
      </c>
      <c r="W2194">
        <f t="shared" si="654"/>
        <v>99.600000000000364</v>
      </c>
      <c r="X2194" s="5">
        <f t="shared" si="655"/>
        <v>215.15</v>
      </c>
      <c r="Y2194">
        <f t="shared" si="656"/>
        <v>236.29999999999927</v>
      </c>
      <c r="Z2194">
        <f t="shared" si="657"/>
        <v>207.50000000000037</v>
      </c>
      <c r="AA2194">
        <f t="shared" si="658"/>
        <v>226.05</v>
      </c>
      <c r="AB2194">
        <f>IF(Z2194/X2194&lt;'model parameter'!$B$2,'model parameter'!$B$2,IF(Y2194/X2194&gt;'model parameter'!$B$1,'model parameter'!$B$1,AA2194/X2194))</f>
        <v>1.0506623286079479</v>
      </c>
      <c r="AC2194">
        <f t="shared" si="668"/>
        <v>16026015.759560537</v>
      </c>
      <c r="AD2194">
        <f t="shared" si="666"/>
        <v>35.509369139388994</v>
      </c>
      <c r="AF2194">
        <f t="shared" si="665"/>
        <v>0.96444341157332258</v>
      </c>
      <c r="AG2194">
        <f t="shared" si="659"/>
        <v>1.0983035091796387</v>
      </c>
      <c r="AH2194" s="14">
        <f t="shared" si="660"/>
        <v>16194.246304698525</v>
      </c>
      <c r="AI2194">
        <f t="shared" si="661"/>
        <v>16894.208854065098</v>
      </c>
      <c r="AJ2194" s="14">
        <f t="shared" si="662"/>
        <v>699.96254936657351</v>
      </c>
      <c r="AK2194" s="14">
        <f t="shared" si="667"/>
        <v>375015.66125547851</v>
      </c>
      <c r="AL2194">
        <f t="shared" si="663"/>
        <v>1.043222916102214</v>
      </c>
      <c r="AM2194">
        <f t="shared" si="669"/>
        <v>1.2433642618926</v>
      </c>
      <c r="AN2194" s="15">
        <f t="shared" si="664"/>
        <v>0</v>
      </c>
    </row>
    <row r="2195" spans="1:40" x14ac:dyDescent="0.25">
      <c r="A2195" s="2">
        <v>42828</v>
      </c>
      <c r="B2195" s="2">
        <v>42852</v>
      </c>
      <c r="C2195" t="s">
        <v>15</v>
      </c>
      <c r="D2195">
        <v>9200</v>
      </c>
      <c r="E2195">
        <v>102.5</v>
      </c>
      <c r="F2195">
        <v>110</v>
      </c>
      <c r="G2195">
        <v>69.150000000000006</v>
      </c>
      <c r="H2195">
        <v>72.55</v>
      </c>
      <c r="I2195" t="s">
        <v>16</v>
      </c>
      <c r="J2195">
        <v>116</v>
      </c>
      <c r="K2195">
        <v>139.69999999999999</v>
      </c>
      <c r="L2195">
        <v>110.75</v>
      </c>
      <c r="M2195">
        <v>131.65</v>
      </c>
      <c r="N2195">
        <v>9237.85</v>
      </c>
      <c r="O2195">
        <v>215.15</v>
      </c>
      <c r="P2195">
        <f>VLOOKUP($A2195,Sheet2!$A:$E,2,0)</f>
        <v>9220.6</v>
      </c>
      <c r="Q2195">
        <f>VLOOKUP($A2195,Sheet2!$A:$E,3,0)</f>
        <v>9245.35</v>
      </c>
      <c r="R2195">
        <f>VLOOKUP($A2195,Sheet2!$A:$E,4,0)</f>
        <v>9192.4</v>
      </c>
      <c r="S2195">
        <f>VLOOKUP($A2195,Sheet2!$A:$E,5,0)</f>
        <v>9237.85</v>
      </c>
      <c r="T2195">
        <f t="shared" si="651"/>
        <v>94.350000000000364</v>
      </c>
      <c r="U2195">
        <f t="shared" si="652"/>
        <v>110</v>
      </c>
      <c r="V2195">
        <f t="shared" si="653"/>
        <v>110.75</v>
      </c>
      <c r="W2195">
        <f t="shared" si="654"/>
        <v>114.5</v>
      </c>
      <c r="X2195" s="5">
        <f t="shared" si="655"/>
        <v>218.5</v>
      </c>
      <c r="Y2195">
        <f t="shared" si="656"/>
        <v>234.05000000000035</v>
      </c>
      <c r="Z2195">
        <f t="shared" si="657"/>
        <v>183.65</v>
      </c>
      <c r="AA2195">
        <f t="shared" si="658"/>
        <v>204.2</v>
      </c>
      <c r="AB2195">
        <f>IF(Z2195/X2195&lt;'model parameter'!$B$2,'model parameter'!$B$2,IF(Y2195/X2195&gt;'model parameter'!$B$1,'model parameter'!$B$1,AA2195/X2195))</f>
        <v>0.93455377574370702</v>
      </c>
      <c r="AC2195">
        <f t="shared" si="668"/>
        <v>14977173.538225451</v>
      </c>
      <c r="AD2195">
        <f t="shared" si="666"/>
        <v>35.443922915132703</v>
      </c>
      <c r="AF2195">
        <f t="shared" si="665"/>
        <v>0.84050343249427917</v>
      </c>
      <c r="AG2195">
        <f t="shared" si="659"/>
        <v>1.0711670480549216</v>
      </c>
      <c r="AH2195" s="14">
        <f t="shared" si="660"/>
        <v>16445.664394209751</v>
      </c>
      <c r="AI2195">
        <f t="shared" si="661"/>
        <v>15256.651840860399</v>
      </c>
      <c r="AJ2195" s="14">
        <f t="shared" si="662"/>
        <v>-1189.0125533493519</v>
      </c>
      <c r="AK2195" s="14">
        <f t="shared" si="667"/>
        <v>373826.64870212914</v>
      </c>
      <c r="AL2195">
        <f t="shared" si="663"/>
        <v>0.92770054618358966</v>
      </c>
      <c r="AM2195">
        <f t="shared" si="669"/>
        <v>1.1534697048629208</v>
      </c>
      <c r="AN2195" s="15">
        <f t="shared" si="664"/>
        <v>0</v>
      </c>
    </row>
    <row r="2196" spans="1:40" x14ac:dyDescent="0.25">
      <c r="A2196" s="2">
        <v>42830</v>
      </c>
      <c r="B2196" s="2">
        <v>42852</v>
      </c>
      <c r="C2196" t="s">
        <v>15</v>
      </c>
      <c r="D2196">
        <v>9200</v>
      </c>
      <c r="E2196">
        <v>65</v>
      </c>
      <c r="F2196">
        <v>78.25</v>
      </c>
      <c r="G2196">
        <v>60</v>
      </c>
      <c r="H2196">
        <v>63.1</v>
      </c>
      <c r="I2196" t="s">
        <v>16</v>
      </c>
      <c r="J2196">
        <v>143.5</v>
      </c>
      <c r="K2196">
        <v>149.69999999999999</v>
      </c>
      <c r="L2196">
        <v>123.95</v>
      </c>
      <c r="M2196">
        <v>145.05000000000001</v>
      </c>
      <c r="N2196">
        <v>9265.15</v>
      </c>
      <c r="O2196">
        <v>215.15</v>
      </c>
      <c r="P2196">
        <f>VLOOKUP($A2196,Sheet2!$A:$E,2,0)</f>
        <v>9264.4</v>
      </c>
      <c r="Q2196">
        <f>VLOOKUP($A2196,Sheet2!$A:$E,3,0)</f>
        <v>9273.9</v>
      </c>
      <c r="R2196">
        <f>VLOOKUP($A2196,Sheet2!$A:$E,4,0)</f>
        <v>9215.4</v>
      </c>
      <c r="S2196">
        <f>VLOOKUP($A2196,Sheet2!$A:$E,5,0)</f>
        <v>9265.15</v>
      </c>
      <c r="T2196">
        <f t="shared" si="651"/>
        <v>75.800000000001091</v>
      </c>
      <c r="U2196">
        <f t="shared" si="652"/>
        <v>78.25</v>
      </c>
      <c r="V2196">
        <f t="shared" si="653"/>
        <v>123.95</v>
      </c>
      <c r="W2196">
        <f t="shared" si="654"/>
        <v>133.89999999999964</v>
      </c>
      <c r="X2196" s="5">
        <f t="shared" si="655"/>
        <v>208.5</v>
      </c>
      <c r="Y2196">
        <f t="shared" si="656"/>
        <v>225.50000000000108</v>
      </c>
      <c r="Z2196">
        <f t="shared" si="657"/>
        <v>193.89999999999964</v>
      </c>
      <c r="AA2196">
        <f t="shared" si="658"/>
        <v>208.15</v>
      </c>
      <c r="AB2196">
        <f>IF(Z2196/X2196&lt;'model parameter'!$B$2,'model parameter'!$B$2,IF(Y2196/X2196&gt;'model parameter'!$B$1,'model parameter'!$B$1,AA2196/X2196))</f>
        <v>0.99832134292565955</v>
      </c>
      <c r="AC2196">
        <f t="shared" si="668"/>
        <v>14952031.999911884</v>
      </c>
      <c r="AD2196">
        <f t="shared" si="666"/>
        <v>35.442244258058359</v>
      </c>
      <c r="AF2196">
        <f t="shared" si="665"/>
        <v>0.92997601918465056</v>
      </c>
      <c r="AG2196">
        <f t="shared" si="659"/>
        <v>1.0815347721822595</v>
      </c>
      <c r="AH2196" s="14">
        <f t="shared" si="660"/>
        <v>15695.162634474749</v>
      </c>
      <c r="AI2196">
        <f t="shared" si="661"/>
        <v>15552.686175055298</v>
      </c>
      <c r="AJ2196" s="14">
        <f t="shared" si="662"/>
        <v>-142.4764594194512</v>
      </c>
      <c r="AK2196" s="14">
        <f t="shared" si="667"/>
        <v>373684.17224270967</v>
      </c>
      <c r="AL2196">
        <f t="shared" si="663"/>
        <v>0.99092226931713989</v>
      </c>
      <c r="AM2196">
        <f t="shared" si="669"/>
        <v>1.142998817531337</v>
      </c>
      <c r="AN2196" s="15">
        <f t="shared" si="664"/>
        <v>0</v>
      </c>
    </row>
    <row r="2197" spans="1:40" x14ac:dyDescent="0.25">
      <c r="A2197" s="2">
        <v>42831</v>
      </c>
      <c r="B2197" s="2">
        <v>42852</v>
      </c>
      <c r="C2197" t="s">
        <v>15</v>
      </c>
      <c r="D2197">
        <v>9200</v>
      </c>
      <c r="E2197">
        <v>72.150000000000006</v>
      </c>
      <c r="F2197">
        <v>82.75</v>
      </c>
      <c r="G2197">
        <v>58.55</v>
      </c>
      <c r="H2197">
        <v>61.65</v>
      </c>
      <c r="I2197" t="s">
        <v>16</v>
      </c>
      <c r="J2197">
        <v>122.65</v>
      </c>
      <c r="K2197">
        <v>140</v>
      </c>
      <c r="L2197">
        <v>111.7</v>
      </c>
      <c r="M2197">
        <v>132.35</v>
      </c>
      <c r="N2197">
        <v>9261.9500000000007</v>
      </c>
      <c r="O2197">
        <v>215.15</v>
      </c>
      <c r="P2197">
        <f>VLOOKUP($A2197,Sheet2!$A:$E,2,0)</f>
        <v>9245.7999999999993</v>
      </c>
      <c r="Q2197">
        <f>VLOOKUP($A2197,Sheet2!$A:$E,3,0)</f>
        <v>9267.9500000000007</v>
      </c>
      <c r="R2197">
        <f>VLOOKUP($A2197,Sheet2!$A:$E,4,0)</f>
        <v>9218.85</v>
      </c>
      <c r="S2197">
        <f>VLOOKUP($A2197,Sheet2!$A:$E,5,0)</f>
        <v>9261.9500000000007</v>
      </c>
      <c r="T2197">
        <f t="shared" si="651"/>
        <v>72.049999999999272</v>
      </c>
      <c r="U2197">
        <f t="shared" si="652"/>
        <v>82.75</v>
      </c>
      <c r="V2197">
        <f t="shared" si="653"/>
        <v>111.7</v>
      </c>
      <c r="W2197">
        <f t="shared" si="654"/>
        <v>126.5</v>
      </c>
      <c r="X2197" s="5">
        <f t="shared" si="655"/>
        <v>194.8</v>
      </c>
      <c r="Y2197">
        <f t="shared" si="656"/>
        <v>212.04999999999927</v>
      </c>
      <c r="Z2197">
        <f t="shared" si="657"/>
        <v>185.05</v>
      </c>
      <c r="AA2197">
        <f t="shared" si="658"/>
        <v>194</v>
      </c>
      <c r="AB2197">
        <f>IF(Z2197/X2197&lt;'model parameter'!$B$2,'model parameter'!$B$2,IF(Y2197/X2197&gt;'model parameter'!$B$1,'model parameter'!$B$1,AA2197/X2197))</f>
        <v>0.99589322381930179</v>
      </c>
      <c r="AC2197">
        <f t="shared" si="668"/>
        <v>14890627.351041608</v>
      </c>
      <c r="AD2197">
        <f t="shared" si="666"/>
        <v>35.438137481877661</v>
      </c>
      <c r="AF2197">
        <f t="shared" si="665"/>
        <v>0.94994866529774125</v>
      </c>
      <c r="AG2197">
        <f t="shared" si="659"/>
        <v>1.0885523613963002</v>
      </c>
      <c r="AH2197" s="14">
        <f t="shared" si="660"/>
        <v>14666.975223637799</v>
      </c>
      <c r="AI2197">
        <f t="shared" si="661"/>
        <v>14492.208750027999</v>
      </c>
      <c r="AJ2197" s="14">
        <f t="shared" si="662"/>
        <v>-174.7664736097995</v>
      </c>
      <c r="AK2197" s="14">
        <f t="shared" si="667"/>
        <v>373509.40576909989</v>
      </c>
      <c r="AL2197">
        <f t="shared" si="663"/>
        <v>0.98808435475310952</v>
      </c>
      <c r="AM2197">
        <f t="shared" si="669"/>
        <v>1.1293792491040182</v>
      </c>
      <c r="AN2197" s="15">
        <f t="shared" si="664"/>
        <v>0</v>
      </c>
    </row>
    <row r="2198" spans="1:40" x14ac:dyDescent="0.25">
      <c r="A2198" s="2">
        <v>42832</v>
      </c>
      <c r="B2198" s="2">
        <v>42852</v>
      </c>
      <c r="C2198" t="s">
        <v>15</v>
      </c>
      <c r="D2198">
        <v>9200</v>
      </c>
      <c r="E2198">
        <v>64.95</v>
      </c>
      <c r="F2198">
        <v>89.95</v>
      </c>
      <c r="G2198">
        <v>61</v>
      </c>
      <c r="H2198">
        <v>85.2</v>
      </c>
      <c r="I2198" t="s">
        <v>16</v>
      </c>
      <c r="J2198">
        <v>106.35</v>
      </c>
      <c r="K2198">
        <v>128.15</v>
      </c>
      <c r="L2198">
        <v>90.7</v>
      </c>
      <c r="M2198">
        <v>95.9</v>
      </c>
      <c r="N2198">
        <v>9198.2999999999993</v>
      </c>
      <c r="O2198">
        <v>215.15</v>
      </c>
      <c r="P2198">
        <f>VLOOKUP($A2198,Sheet2!$A:$E,2,0)</f>
        <v>9223.7000000000007</v>
      </c>
      <c r="Q2198">
        <f>VLOOKUP($A2198,Sheet2!$A:$E,3,0)</f>
        <v>9250.5</v>
      </c>
      <c r="R2198">
        <f>VLOOKUP($A2198,Sheet2!$A:$E,4,0)</f>
        <v>9188.1</v>
      </c>
      <c r="S2198">
        <f>VLOOKUP($A2198,Sheet2!$A:$E,5,0)</f>
        <v>9198.2999999999993</v>
      </c>
      <c r="T2198">
        <f t="shared" si="651"/>
        <v>77.649999999999636</v>
      </c>
      <c r="U2198">
        <f t="shared" si="652"/>
        <v>89.95</v>
      </c>
      <c r="V2198">
        <f t="shared" si="653"/>
        <v>90.7</v>
      </c>
      <c r="W2198">
        <f t="shared" si="654"/>
        <v>111.5</v>
      </c>
      <c r="X2198" s="5">
        <f t="shared" si="655"/>
        <v>171.3</v>
      </c>
      <c r="Y2198">
        <f t="shared" si="656"/>
        <v>205.79999999999964</v>
      </c>
      <c r="Z2198">
        <f t="shared" si="657"/>
        <v>171.3</v>
      </c>
      <c r="AA2198">
        <f t="shared" si="658"/>
        <v>181.10000000000002</v>
      </c>
      <c r="AB2198">
        <f>IF(Z2198/X2198&lt;'model parameter'!$B$2,'model parameter'!$B$2,IF(Y2198/X2198&gt;'model parameter'!$B$1,'model parameter'!$B$1,AA2198/X2198))</f>
        <v>1.1100000000000001</v>
      </c>
      <c r="AC2198">
        <f t="shared" si="668"/>
        <v>16528596.359656187</v>
      </c>
      <c r="AD2198">
        <f t="shared" si="666"/>
        <v>35.54813748187766</v>
      </c>
      <c r="AF2198">
        <f t="shared" si="665"/>
        <v>1</v>
      </c>
      <c r="AG2198">
        <f t="shared" si="659"/>
        <v>1.201401050788089</v>
      </c>
      <c r="AH2198" s="14">
        <f t="shared" si="660"/>
        <v>12903.296088260549</v>
      </c>
      <c r="AI2198">
        <f t="shared" si="661"/>
        <v>14203.144338131866</v>
      </c>
      <c r="AJ2198" s="14">
        <f t="shared" si="662"/>
        <v>1299.8482498713165</v>
      </c>
      <c r="AK2198" s="14">
        <f t="shared" si="667"/>
        <v>374809.25401897123</v>
      </c>
      <c r="AL2198">
        <f t="shared" si="663"/>
        <v>1.1007376906629247</v>
      </c>
      <c r="AM2198">
        <f t="shared" si="669"/>
        <v>1.2431503065413849</v>
      </c>
      <c r="AN2198" s="15">
        <f t="shared" si="664"/>
        <v>0</v>
      </c>
    </row>
    <row r="2199" spans="1:40" x14ac:dyDescent="0.25">
      <c r="A2199" s="2">
        <v>42835</v>
      </c>
      <c r="B2199" s="2">
        <v>42852</v>
      </c>
      <c r="C2199" t="s">
        <v>15</v>
      </c>
      <c r="D2199">
        <v>9200</v>
      </c>
      <c r="E2199">
        <v>70</v>
      </c>
      <c r="F2199">
        <v>85.45</v>
      </c>
      <c r="G2199">
        <v>64.05</v>
      </c>
      <c r="H2199">
        <v>78.3</v>
      </c>
      <c r="I2199" t="s">
        <v>16</v>
      </c>
      <c r="J2199">
        <v>100</v>
      </c>
      <c r="K2199">
        <v>106.4</v>
      </c>
      <c r="L2199">
        <v>80.400000000000006</v>
      </c>
      <c r="M2199">
        <v>86.9</v>
      </c>
      <c r="N2199">
        <v>9181.4500000000007</v>
      </c>
      <c r="O2199">
        <v>215.15</v>
      </c>
      <c r="P2199">
        <f>VLOOKUP($A2199,Sheet2!$A:$E,2,0)</f>
        <v>9225.6</v>
      </c>
      <c r="Q2199">
        <f>VLOOKUP($A2199,Sheet2!$A:$E,3,0)</f>
        <v>9225.65</v>
      </c>
      <c r="R2199">
        <f>VLOOKUP($A2199,Sheet2!$A:$E,4,0)</f>
        <v>9174.85</v>
      </c>
      <c r="S2199">
        <f>VLOOKUP($A2199,Sheet2!$A:$E,5,0)</f>
        <v>9181.4500000000007</v>
      </c>
      <c r="T2199">
        <f t="shared" si="651"/>
        <v>80.75</v>
      </c>
      <c r="U2199">
        <f t="shared" si="652"/>
        <v>85.45</v>
      </c>
      <c r="V2199">
        <f t="shared" si="653"/>
        <v>80.400000000000006</v>
      </c>
      <c r="W2199">
        <f t="shared" si="654"/>
        <v>89.699999999998909</v>
      </c>
      <c r="X2199" s="5">
        <f t="shared" si="655"/>
        <v>170</v>
      </c>
      <c r="Y2199">
        <f t="shared" si="656"/>
        <v>187.15</v>
      </c>
      <c r="Z2199">
        <f t="shared" si="657"/>
        <v>153.74999999999892</v>
      </c>
      <c r="AA2199">
        <f t="shared" si="658"/>
        <v>165.2</v>
      </c>
      <c r="AB2199">
        <f>IF(Z2199/X2199&lt;'model parameter'!$B$2,'model parameter'!$B$2,IF(Y2199/X2199&gt;'model parameter'!$B$1,'model parameter'!$B$1,AA2199/X2199))</f>
        <v>0.97176470588235286</v>
      </c>
      <c r="AC2199">
        <f t="shared" si="668"/>
        <v>16061906.580089422</v>
      </c>
      <c r="AD2199">
        <f t="shared" si="666"/>
        <v>35.51990218776001</v>
      </c>
      <c r="AF2199">
        <f t="shared" si="665"/>
        <v>0.90441176470587603</v>
      </c>
      <c r="AG2199">
        <f t="shared" si="659"/>
        <v>1.1008823529411764</v>
      </c>
      <c r="AH2199" s="14">
        <f t="shared" si="660"/>
        <v>12805.730859495001</v>
      </c>
      <c r="AI2199">
        <f t="shared" si="661"/>
        <v>12333.781199442399</v>
      </c>
      <c r="AJ2199" s="14">
        <f t="shared" si="662"/>
        <v>-471.94966005260176</v>
      </c>
      <c r="AK2199" s="14">
        <f t="shared" si="667"/>
        <v>374337.30435891863</v>
      </c>
      <c r="AL2199">
        <f t="shared" si="663"/>
        <v>0.96314543346015524</v>
      </c>
      <c r="AM2199">
        <f t="shared" si="669"/>
        <v>1.197334540849927</v>
      </c>
      <c r="AN2199" s="15">
        <f t="shared" si="664"/>
        <v>0</v>
      </c>
    </row>
    <row r="2200" spans="1:40" x14ac:dyDescent="0.25">
      <c r="A2200" s="2">
        <v>42836</v>
      </c>
      <c r="B2200" s="2">
        <v>42852</v>
      </c>
      <c r="C2200" t="s">
        <v>15</v>
      </c>
      <c r="D2200">
        <v>9200</v>
      </c>
      <c r="E2200">
        <v>80.45</v>
      </c>
      <c r="F2200">
        <v>87.55</v>
      </c>
      <c r="G2200">
        <v>49</v>
      </c>
      <c r="H2200">
        <v>53.4</v>
      </c>
      <c r="I2200" t="s">
        <v>16</v>
      </c>
      <c r="J2200">
        <v>82</v>
      </c>
      <c r="K2200">
        <v>117.95</v>
      </c>
      <c r="L2200">
        <v>71.650000000000006</v>
      </c>
      <c r="M2200">
        <v>113.95</v>
      </c>
      <c r="N2200">
        <v>9237</v>
      </c>
      <c r="O2200">
        <v>215.15</v>
      </c>
      <c r="P2200">
        <f>VLOOKUP($A2200,Sheet2!$A:$E,2,0)</f>
        <v>9184.5499999999993</v>
      </c>
      <c r="Q2200">
        <f>VLOOKUP($A2200,Sheet2!$A:$E,3,0)</f>
        <v>9242.7000000000007</v>
      </c>
      <c r="R2200">
        <f>VLOOKUP($A2200,Sheet2!$A:$E,4,0)</f>
        <v>9172.85</v>
      </c>
      <c r="S2200">
        <f>VLOOKUP($A2200,Sheet2!$A:$E,5,0)</f>
        <v>9237</v>
      </c>
      <c r="T2200">
        <f t="shared" si="651"/>
        <v>75.25</v>
      </c>
      <c r="U2200">
        <f t="shared" si="652"/>
        <v>87.55</v>
      </c>
      <c r="V2200">
        <f t="shared" si="653"/>
        <v>71.650000000000006</v>
      </c>
      <c r="W2200">
        <f t="shared" si="654"/>
        <v>91.700000000000728</v>
      </c>
      <c r="X2200" s="5">
        <f t="shared" si="655"/>
        <v>162.44999999999999</v>
      </c>
      <c r="Y2200">
        <f t="shared" si="656"/>
        <v>193.2</v>
      </c>
      <c r="Z2200">
        <f t="shared" si="657"/>
        <v>140.70000000000073</v>
      </c>
      <c r="AA2200">
        <f t="shared" si="658"/>
        <v>167.35</v>
      </c>
      <c r="AB2200">
        <f>IF(Z2200/X2200&lt;'model parameter'!$B$2,'model parameter'!$B$2,IF(Y2200/X2200&gt;'model parameter'!$B$1,'model parameter'!$B$1,AA2200/X2200))</f>
        <v>1.1100000000000001</v>
      </c>
      <c r="AC2200">
        <f t="shared" si="668"/>
        <v>17828716.303899258</v>
      </c>
      <c r="AD2200">
        <f t="shared" si="666"/>
        <v>35.62990218776001</v>
      </c>
      <c r="AF2200">
        <f t="shared" si="665"/>
        <v>0.86611265004617255</v>
      </c>
      <c r="AG2200">
        <f t="shared" si="659"/>
        <v>1.1892890120036934</v>
      </c>
      <c r="AH2200" s="14">
        <f t="shared" si="660"/>
        <v>12239.102030895074</v>
      </c>
      <c r="AI2200">
        <f t="shared" si="661"/>
        <v>13466.918190799308</v>
      </c>
      <c r="AJ2200" s="14">
        <f t="shared" si="662"/>
        <v>1227.8161599042342</v>
      </c>
      <c r="AK2200" s="14">
        <f t="shared" si="667"/>
        <v>375565.12051882286</v>
      </c>
      <c r="AL2200">
        <f t="shared" si="663"/>
        <v>1.100319137531893</v>
      </c>
      <c r="AM2200">
        <f t="shared" si="669"/>
        <v>1.3174501093251367</v>
      </c>
      <c r="AN2200" s="15">
        <f t="shared" si="664"/>
        <v>1</v>
      </c>
    </row>
    <row r="2201" spans="1:40" x14ac:dyDescent="0.25">
      <c r="A2201" s="2">
        <v>42837</v>
      </c>
      <c r="B2201" s="2">
        <v>42852</v>
      </c>
      <c r="C2201" t="s">
        <v>15</v>
      </c>
      <c r="D2201">
        <v>9200</v>
      </c>
      <c r="E2201">
        <v>55.15</v>
      </c>
      <c r="F2201">
        <v>95.5</v>
      </c>
      <c r="G2201">
        <v>54.7</v>
      </c>
      <c r="H2201">
        <v>68.2</v>
      </c>
      <c r="I2201" t="s">
        <v>16</v>
      </c>
      <c r="J2201">
        <v>105.5</v>
      </c>
      <c r="K2201">
        <v>113.85</v>
      </c>
      <c r="L2201">
        <v>66</v>
      </c>
      <c r="M2201">
        <v>89.25</v>
      </c>
      <c r="N2201">
        <v>9203.4500000000007</v>
      </c>
      <c r="O2201">
        <v>215.15</v>
      </c>
      <c r="P2201">
        <f>VLOOKUP($A2201,Sheet2!$A:$E,2,0)</f>
        <v>9242.5</v>
      </c>
      <c r="Q2201">
        <f>VLOOKUP($A2201,Sheet2!$A:$E,3,0)</f>
        <v>9246.4</v>
      </c>
      <c r="R2201">
        <f>VLOOKUP($A2201,Sheet2!$A:$E,4,0)</f>
        <v>9161.7999999999993</v>
      </c>
      <c r="S2201">
        <f>VLOOKUP($A2201,Sheet2!$A:$E,5,0)</f>
        <v>9203.4500000000007</v>
      </c>
      <c r="T2201">
        <f t="shared" si="651"/>
        <v>67.450000000000728</v>
      </c>
      <c r="U2201">
        <f t="shared" si="652"/>
        <v>95.5</v>
      </c>
      <c r="V2201">
        <f t="shared" si="653"/>
        <v>66</v>
      </c>
      <c r="W2201">
        <f t="shared" si="654"/>
        <v>101.10000000000036</v>
      </c>
      <c r="X2201" s="5">
        <f t="shared" si="655"/>
        <v>160.65</v>
      </c>
      <c r="Y2201">
        <f t="shared" si="656"/>
        <v>181.30000000000072</v>
      </c>
      <c r="Z2201">
        <f t="shared" si="657"/>
        <v>155.80000000000035</v>
      </c>
      <c r="AA2201">
        <f t="shared" si="658"/>
        <v>157.44999999999999</v>
      </c>
      <c r="AB2201">
        <f>IF(Z2201/X2201&lt;'model parameter'!$B$2,'model parameter'!$B$2,IF(Y2201/X2201&gt;'model parameter'!$B$1,'model parameter'!$B$1,AA2201/X2201))</f>
        <v>1.1100000000000001</v>
      </c>
      <c r="AC2201">
        <f t="shared" si="668"/>
        <v>19789875.097328179</v>
      </c>
      <c r="AD2201">
        <f t="shared" si="666"/>
        <v>35.739902187760009</v>
      </c>
      <c r="AF2201">
        <f t="shared" si="665"/>
        <v>0.9698101462807367</v>
      </c>
      <c r="AG2201">
        <f t="shared" si="659"/>
        <v>1.1285403050108977</v>
      </c>
      <c r="AH2201" s="14">
        <f t="shared" si="660"/>
        <v>12104.011714142775</v>
      </c>
      <c r="AI2201">
        <f t="shared" si="661"/>
        <v>13317.177279477433</v>
      </c>
      <c r="AJ2201" s="14">
        <f t="shared" si="662"/>
        <v>1213.1655653346588</v>
      </c>
      <c r="AK2201" s="14">
        <f t="shared" si="667"/>
        <v>376778.28608415753</v>
      </c>
      <c r="AL2201">
        <f t="shared" si="663"/>
        <v>1.100228386586668</v>
      </c>
      <c r="AM2201">
        <f t="shared" si="669"/>
        <v>1.4494960081912245</v>
      </c>
      <c r="AN2201" s="15">
        <f t="shared" si="664"/>
        <v>0</v>
      </c>
    </row>
    <row r="2202" spans="1:40" x14ac:dyDescent="0.25">
      <c r="A2202" s="2">
        <v>42838</v>
      </c>
      <c r="B2202" s="2">
        <v>42852</v>
      </c>
      <c r="C2202" t="s">
        <v>15</v>
      </c>
      <c r="D2202">
        <v>9200</v>
      </c>
      <c r="E2202">
        <v>71.05</v>
      </c>
      <c r="F2202">
        <v>85</v>
      </c>
      <c r="G2202">
        <v>64.400000000000006</v>
      </c>
      <c r="H2202">
        <v>82.3</v>
      </c>
      <c r="I2202" t="s">
        <v>16</v>
      </c>
      <c r="J2202">
        <v>85.05</v>
      </c>
      <c r="K2202">
        <v>85.05</v>
      </c>
      <c r="L2202">
        <v>62.8</v>
      </c>
      <c r="M2202">
        <v>65.349999999999994</v>
      </c>
      <c r="N2202">
        <v>9150.7999999999993</v>
      </c>
      <c r="O2202">
        <v>215.15</v>
      </c>
      <c r="P2202">
        <f>VLOOKUP($A2202,Sheet2!$A:$E,2,0)</f>
        <v>9202.5</v>
      </c>
      <c r="Q2202">
        <f>VLOOKUP($A2202,Sheet2!$A:$E,3,0)</f>
        <v>9202.65</v>
      </c>
      <c r="R2202">
        <f>VLOOKUP($A2202,Sheet2!$A:$E,4,0)</f>
        <v>9144.9500000000007</v>
      </c>
      <c r="S2202">
        <f>VLOOKUP($A2202,Sheet2!$A:$E,5,0)</f>
        <v>9150.7999999999993</v>
      </c>
      <c r="T2202">
        <f t="shared" si="651"/>
        <v>82.399999999999636</v>
      </c>
      <c r="U2202">
        <f t="shared" si="652"/>
        <v>85</v>
      </c>
      <c r="V2202">
        <f t="shared" si="653"/>
        <v>62.8</v>
      </c>
      <c r="W2202">
        <f t="shared" si="654"/>
        <v>67.049999999999272</v>
      </c>
      <c r="X2202" s="5">
        <f t="shared" si="655"/>
        <v>156.1</v>
      </c>
      <c r="Y2202">
        <f t="shared" si="656"/>
        <v>167.44999999999965</v>
      </c>
      <c r="Z2202">
        <f t="shared" si="657"/>
        <v>131.44999999999928</v>
      </c>
      <c r="AA2202">
        <f t="shared" si="658"/>
        <v>147.64999999999998</v>
      </c>
      <c r="AB2202">
        <f>IF(Z2202/X2202&lt;'model parameter'!$B$2,'model parameter'!$B$2,IF(Y2202/X2202&gt;'model parameter'!$B$1,'model parameter'!$B$1,AA2202/X2202))</f>
        <v>0.94586803331197944</v>
      </c>
      <c r="AC2202">
        <f t="shared" si="668"/>
        <v>18718610.237799522</v>
      </c>
      <c r="AD2202">
        <f t="shared" si="666"/>
        <v>35.685770221071991</v>
      </c>
      <c r="AF2202">
        <f t="shared" si="665"/>
        <v>0.84208840486866932</v>
      </c>
      <c r="AG2202">
        <f t="shared" si="659"/>
        <v>1.0727098014093508</v>
      </c>
      <c r="AH2202" s="14">
        <f t="shared" si="660"/>
        <v>11762.53341346335</v>
      </c>
      <c r="AI2202">
        <f t="shared" si="661"/>
        <v>11018.489410804297</v>
      </c>
      <c r="AJ2202" s="14">
        <f t="shared" si="662"/>
        <v>-744.04400265905315</v>
      </c>
      <c r="AK2202" s="14">
        <f t="shared" si="667"/>
        <v>376034.24208149849</v>
      </c>
      <c r="AL2202">
        <f t="shared" si="663"/>
        <v>0.93674457903707864</v>
      </c>
      <c r="AM2202">
        <f t="shared" si="669"/>
        <v>1.3578075280090145</v>
      </c>
      <c r="AN2202" s="15">
        <f t="shared" si="664"/>
        <v>0</v>
      </c>
    </row>
    <row r="2203" spans="1:40" x14ac:dyDescent="0.25">
      <c r="A2203" s="2">
        <v>42842</v>
      </c>
      <c r="B2203" s="2">
        <v>42852</v>
      </c>
      <c r="C2203" t="s">
        <v>15</v>
      </c>
      <c r="D2203">
        <v>9200</v>
      </c>
      <c r="E2203">
        <v>89.95</v>
      </c>
      <c r="F2203">
        <v>101.5</v>
      </c>
      <c r="G2203">
        <v>75.25</v>
      </c>
      <c r="H2203">
        <v>82.95</v>
      </c>
      <c r="I2203" t="s">
        <v>16</v>
      </c>
      <c r="J2203">
        <v>60</v>
      </c>
      <c r="K2203">
        <v>60.35</v>
      </c>
      <c r="L2203">
        <v>44.25</v>
      </c>
      <c r="M2203">
        <v>50.6</v>
      </c>
      <c r="N2203">
        <v>9139.2999999999993</v>
      </c>
      <c r="O2203">
        <v>215.15</v>
      </c>
      <c r="P2203">
        <f>VLOOKUP($A2203,Sheet2!$A:$E,2,0)</f>
        <v>9144.75</v>
      </c>
      <c r="Q2203">
        <f>VLOOKUP($A2203,Sheet2!$A:$E,3,0)</f>
        <v>9160</v>
      </c>
      <c r="R2203">
        <f>VLOOKUP($A2203,Sheet2!$A:$E,4,0)</f>
        <v>9120.25</v>
      </c>
      <c r="S2203">
        <f>VLOOKUP($A2203,Sheet2!$A:$E,5,0)</f>
        <v>9139.2999999999993</v>
      </c>
      <c r="T2203">
        <f t="shared" si="651"/>
        <v>100.35000000000036</v>
      </c>
      <c r="U2203">
        <f t="shared" si="652"/>
        <v>101.5</v>
      </c>
      <c r="V2203">
        <f t="shared" si="653"/>
        <v>44.25</v>
      </c>
      <c r="W2203">
        <f t="shared" si="654"/>
        <v>35.25</v>
      </c>
      <c r="X2203" s="5">
        <f t="shared" si="655"/>
        <v>149.94999999999999</v>
      </c>
      <c r="Y2203">
        <f t="shared" si="656"/>
        <v>160.70000000000036</v>
      </c>
      <c r="Z2203">
        <f t="shared" si="657"/>
        <v>110.5</v>
      </c>
      <c r="AA2203">
        <f t="shared" si="658"/>
        <v>133.55000000000001</v>
      </c>
      <c r="AB2203">
        <f>IF(Z2203/X2203&lt;'model parameter'!$B$2,'model parameter'!$B$2,IF(Y2203/X2203&gt;'model parameter'!$B$1,'model parameter'!$B$1,AA2203/X2203))</f>
        <v>0.89063021007002352</v>
      </c>
      <c r="AC2203">
        <f t="shared" si="668"/>
        <v>16671359.768310281</v>
      </c>
      <c r="AD2203">
        <f t="shared" si="666"/>
        <v>35.576400431142012</v>
      </c>
      <c r="AF2203">
        <f t="shared" si="665"/>
        <v>0.73691230410136721</v>
      </c>
      <c r="AG2203">
        <f t="shared" si="659"/>
        <v>1.0716905635211762</v>
      </c>
      <c r="AH2203" s="14">
        <f t="shared" si="660"/>
        <v>11300.974831226325</v>
      </c>
      <c r="AI2203">
        <f t="shared" si="661"/>
        <v>9961.7592558300985</v>
      </c>
      <c r="AJ2203" s="14">
        <f t="shared" si="662"/>
        <v>-1339.215575396227</v>
      </c>
      <c r="AK2203" s="14">
        <f t="shared" si="667"/>
        <v>374695.02650610229</v>
      </c>
      <c r="AL2203">
        <f t="shared" si="663"/>
        <v>0.88149557047983429</v>
      </c>
      <c r="AM2203">
        <f t="shared" si="669"/>
        <v>1.1969013215041198</v>
      </c>
      <c r="AN2203" s="15">
        <f t="shared" si="664"/>
        <v>0</v>
      </c>
    </row>
    <row r="2204" spans="1:40" x14ac:dyDescent="0.25">
      <c r="A2204" s="2">
        <v>42843</v>
      </c>
      <c r="B2204" s="2">
        <v>42852</v>
      </c>
      <c r="C2204" t="s">
        <v>15</v>
      </c>
      <c r="D2204">
        <v>9200</v>
      </c>
      <c r="E2204">
        <v>71.2</v>
      </c>
      <c r="F2204">
        <v>119.25</v>
      </c>
      <c r="G2204">
        <v>41.4</v>
      </c>
      <c r="H2204">
        <v>111.55</v>
      </c>
      <c r="I2204" t="s">
        <v>16</v>
      </c>
      <c r="J2204">
        <v>61.9</v>
      </c>
      <c r="K2204">
        <v>86.5</v>
      </c>
      <c r="L2204">
        <v>33</v>
      </c>
      <c r="M2204">
        <v>35.35</v>
      </c>
      <c r="N2204">
        <v>9105.15</v>
      </c>
      <c r="O2204">
        <v>215.15</v>
      </c>
      <c r="P2204">
        <f>VLOOKUP($A2204,Sheet2!$A:$E,2,0)</f>
        <v>9163</v>
      </c>
      <c r="Q2204">
        <f>VLOOKUP($A2204,Sheet2!$A:$E,3,0)</f>
        <v>9217.9</v>
      </c>
      <c r="R2204">
        <f>VLOOKUP($A2204,Sheet2!$A:$E,4,0)</f>
        <v>9095.4500000000007</v>
      </c>
      <c r="S2204">
        <f>VLOOKUP($A2204,Sheet2!$A:$E,5,0)</f>
        <v>9105.15</v>
      </c>
      <c r="T2204">
        <f t="shared" si="651"/>
        <v>68.600000000000364</v>
      </c>
      <c r="U2204">
        <f t="shared" si="652"/>
        <v>119.25</v>
      </c>
      <c r="V2204">
        <f t="shared" si="653"/>
        <v>33</v>
      </c>
      <c r="W2204">
        <f t="shared" si="654"/>
        <v>59.299999999999272</v>
      </c>
      <c r="X2204" s="5">
        <f t="shared" si="655"/>
        <v>133.1</v>
      </c>
      <c r="Y2204">
        <f t="shared" si="656"/>
        <v>155.10000000000036</v>
      </c>
      <c r="Z2204">
        <f t="shared" si="657"/>
        <v>100.69999999999928</v>
      </c>
      <c r="AA2204">
        <f t="shared" si="658"/>
        <v>146.9</v>
      </c>
      <c r="AB2204">
        <f>IF(Z2204/X2204&lt;'model parameter'!$B$2,'model parameter'!$B$2,IF(Y2204/X2204&gt;'model parameter'!$B$1,'model parameter'!$B$1,AA2204/X2204))</f>
        <v>1.1100000000000001</v>
      </c>
      <c r="AC2204">
        <f t="shared" si="668"/>
        <v>18505209.342824414</v>
      </c>
      <c r="AD2204">
        <f t="shared" si="666"/>
        <v>35.686400431142012</v>
      </c>
      <c r="AF2204">
        <f t="shared" si="665"/>
        <v>0.75657400450788337</v>
      </c>
      <c r="AG2204">
        <f t="shared" si="659"/>
        <v>1.1652892561983499</v>
      </c>
      <c r="AH2204" s="14">
        <f t="shared" si="660"/>
        <v>10036.37936607285</v>
      </c>
      <c r="AI2204">
        <f t="shared" si="661"/>
        <v>11025.309442300942</v>
      </c>
      <c r="AJ2204" s="14">
        <f t="shared" si="662"/>
        <v>988.93007622809273</v>
      </c>
      <c r="AK2204" s="14">
        <f t="shared" si="667"/>
        <v>375683.9565823304</v>
      </c>
      <c r="AL2204">
        <f t="shared" si="663"/>
        <v>1.0985345451937667</v>
      </c>
      <c r="AM2204">
        <f t="shared" si="669"/>
        <v>1.3148374488603465</v>
      </c>
      <c r="AN2204" s="15">
        <f t="shared" si="664"/>
        <v>1</v>
      </c>
    </row>
    <row r="2205" spans="1:40" x14ac:dyDescent="0.25">
      <c r="A2205" s="2">
        <v>42844</v>
      </c>
      <c r="B2205" s="2">
        <v>42852</v>
      </c>
      <c r="C2205" t="s">
        <v>15</v>
      </c>
      <c r="D2205">
        <v>9200</v>
      </c>
      <c r="E2205">
        <v>119.95</v>
      </c>
      <c r="F2205">
        <v>129.4</v>
      </c>
      <c r="G2205">
        <v>88</v>
      </c>
      <c r="H2205">
        <v>97.4</v>
      </c>
      <c r="I2205" t="s">
        <v>16</v>
      </c>
      <c r="J2205">
        <v>36.950000000000003</v>
      </c>
      <c r="K2205">
        <v>36.950000000000003</v>
      </c>
      <c r="L2205">
        <v>24.05</v>
      </c>
      <c r="M2205">
        <v>31.75</v>
      </c>
      <c r="N2205">
        <v>9103.5</v>
      </c>
      <c r="O2205">
        <v>215.15</v>
      </c>
      <c r="P2205">
        <f>VLOOKUP($A2205,Sheet2!$A:$E,2,0)</f>
        <v>9112.2000000000007</v>
      </c>
      <c r="Q2205">
        <f>VLOOKUP($A2205,Sheet2!$A:$E,3,0)</f>
        <v>9120.5</v>
      </c>
      <c r="R2205">
        <f>VLOOKUP($A2205,Sheet2!$A:$E,4,0)</f>
        <v>9075.15</v>
      </c>
      <c r="S2205">
        <f>VLOOKUP($A2205,Sheet2!$A:$E,5,0)</f>
        <v>9103.5</v>
      </c>
      <c r="T2205">
        <f t="shared" si="651"/>
        <v>116.45000000000073</v>
      </c>
      <c r="U2205">
        <f t="shared" si="652"/>
        <v>129.4</v>
      </c>
      <c r="V2205">
        <f t="shared" si="653"/>
        <v>24.05</v>
      </c>
      <c r="W2205">
        <f t="shared" si="654"/>
        <v>8.5</v>
      </c>
      <c r="X2205" s="5">
        <f t="shared" si="655"/>
        <v>156.9</v>
      </c>
      <c r="Y2205">
        <f t="shared" si="656"/>
        <v>156.9</v>
      </c>
      <c r="Z2205">
        <f t="shared" si="657"/>
        <v>96.5</v>
      </c>
      <c r="AA2205">
        <f t="shared" si="658"/>
        <v>129.15</v>
      </c>
      <c r="AB2205">
        <f>IF(Z2205/X2205&lt;'model parameter'!$B$2,'model parameter'!$B$2,IF(Y2205/X2205&gt;'model parameter'!$B$1,'model parameter'!$B$1,AA2205/X2205))</f>
        <v>0.82313575525812621</v>
      </c>
      <c r="AC2205">
        <f t="shared" si="668"/>
        <v>15232299.468615508</v>
      </c>
      <c r="AD2205">
        <f t="shared" si="666"/>
        <v>35.50953618640014</v>
      </c>
      <c r="AF2205">
        <f t="shared" si="665"/>
        <v>0.61504142766093051</v>
      </c>
      <c r="AG2205">
        <f t="shared" si="659"/>
        <v>1</v>
      </c>
      <c r="AH2205" s="14">
        <f t="shared" si="660"/>
        <v>11822.57355424215</v>
      </c>
      <c r="AI2205">
        <f t="shared" si="661"/>
        <v>9631.9994911572994</v>
      </c>
      <c r="AJ2205" s="14">
        <f t="shared" si="662"/>
        <v>-2190.5740630848504</v>
      </c>
      <c r="AK2205" s="14">
        <f t="shared" si="667"/>
        <v>373493.38251924556</v>
      </c>
      <c r="AL2205">
        <f t="shared" si="663"/>
        <v>0.81471258748913988</v>
      </c>
      <c r="AM2205">
        <f t="shared" si="669"/>
        <v>1.0712146200886326</v>
      </c>
      <c r="AN2205" s="15">
        <f t="shared" si="664"/>
        <v>0</v>
      </c>
    </row>
    <row r="2206" spans="1:40" x14ac:dyDescent="0.25">
      <c r="A2206" s="2">
        <v>42845</v>
      </c>
      <c r="B2206" s="2">
        <v>42852</v>
      </c>
      <c r="C2206" t="s">
        <v>15</v>
      </c>
      <c r="D2206">
        <v>9200</v>
      </c>
      <c r="E2206">
        <v>72.650000000000006</v>
      </c>
      <c r="F2206">
        <v>105.5</v>
      </c>
      <c r="G2206">
        <v>67.05</v>
      </c>
      <c r="H2206">
        <v>72.150000000000006</v>
      </c>
      <c r="I2206" t="s">
        <v>16</v>
      </c>
      <c r="J2206">
        <v>21.1</v>
      </c>
      <c r="K2206">
        <v>46.6</v>
      </c>
      <c r="L2206">
        <v>21.1</v>
      </c>
      <c r="M2206">
        <v>34.25</v>
      </c>
      <c r="N2206">
        <v>9136.4</v>
      </c>
      <c r="O2206">
        <v>215.15</v>
      </c>
      <c r="P2206">
        <f>VLOOKUP($A2206,Sheet2!$A:$E,2,0)</f>
        <v>9108.1</v>
      </c>
      <c r="Q2206">
        <f>VLOOKUP($A2206,Sheet2!$A:$E,3,0)</f>
        <v>9143.9</v>
      </c>
      <c r="R2206">
        <f>VLOOKUP($A2206,Sheet2!$A:$E,4,0)</f>
        <v>9102.65</v>
      </c>
      <c r="S2206">
        <f>VLOOKUP($A2206,Sheet2!$A:$E,5,0)</f>
        <v>9136.4</v>
      </c>
      <c r="T2206">
        <f t="shared" si="651"/>
        <v>102.70000000000073</v>
      </c>
      <c r="U2206">
        <f t="shared" si="652"/>
        <v>105.5</v>
      </c>
      <c r="V2206">
        <f t="shared" si="653"/>
        <v>21.1</v>
      </c>
      <c r="W2206">
        <f t="shared" si="654"/>
        <v>10.949999999998909</v>
      </c>
      <c r="X2206" s="5">
        <f t="shared" si="655"/>
        <v>93.75</v>
      </c>
      <c r="Y2206">
        <f t="shared" si="656"/>
        <v>149.30000000000072</v>
      </c>
      <c r="Z2206">
        <f t="shared" si="657"/>
        <v>77.999999999998906</v>
      </c>
      <c r="AA2206">
        <f t="shared" si="658"/>
        <v>106.4</v>
      </c>
      <c r="AB2206">
        <f>IF(Z2206/X2206&lt;'model parameter'!$B$2,'model parameter'!$B$2,IF(Y2206/X2206&gt;'model parameter'!$B$1,'model parameter'!$B$1,AA2206/X2206))</f>
        <v>1.1100000000000001</v>
      </c>
      <c r="AC2206">
        <f t="shared" si="668"/>
        <v>16907852.410163216</v>
      </c>
      <c r="AD2206">
        <f t="shared" si="666"/>
        <v>35.61953618640014</v>
      </c>
      <c r="AF2206">
        <f t="shared" si="665"/>
        <v>0.8319999999999883</v>
      </c>
      <c r="AG2206">
        <f t="shared" si="659"/>
        <v>1.5925333333333411</v>
      </c>
      <c r="AH2206" s="14">
        <f t="shared" si="660"/>
        <v>7083.1549415156242</v>
      </c>
      <c r="AI2206">
        <f t="shared" si="661"/>
        <v>7751.8067420143761</v>
      </c>
      <c r="AJ2206" s="14">
        <f t="shared" si="662"/>
        <v>668.65180049875198</v>
      </c>
      <c r="AK2206" s="14">
        <f t="shared" si="667"/>
        <v>374162.03431974433</v>
      </c>
      <c r="AL2206">
        <f t="shared" si="663"/>
        <v>1.0944002786921496</v>
      </c>
      <c r="AM2206">
        <f t="shared" si="669"/>
        <v>1.1723375787641046</v>
      </c>
      <c r="AN2206" s="15">
        <f t="shared" si="664"/>
        <v>1</v>
      </c>
    </row>
    <row r="2207" spans="1:40" x14ac:dyDescent="0.25">
      <c r="A2207" s="2">
        <v>42846</v>
      </c>
      <c r="B2207" s="2">
        <v>42852</v>
      </c>
      <c r="C2207" t="s">
        <v>15</v>
      </c>
      <c r="D2207">
        <v>9200</v>
      </c>
      <c r="E2207">
        <v>57.25</v>
      </c>
      <c r="F2207">
        <v>120</v>
      </c>
      <c r="G2207">
        <v>44.8</v>
      </c>
      <c r="H2207">
        <v>92.1</v>
      </c>
      <c r="I2207" t="s">
        <v>16</v>
      </c>
      <c r="J2207">
        <v>40.1</v>
      </c>
      <c r="K2207">
        <v>45</v>
      </c>
      <c r="L2207">
        <v>13</v>
      </c>
      <c r="M2207">
        <v>19.45</v>
      </c>
      <c r="N2207">
        <v>9119.4</v>
      </c>
      <c r="O2207">
        <v>215.15</v>
      </c>
      <c r="P2207">
        <f>VLOOKUP($A2207,Sheet2!$A:$E,2,0)</f>
        <v>9179.1</v>
      </c>
      <c r="Q2207">
        <f>VLOOKUP($A2207,Sheet2!$A:$E,3,0)</f>
        <v>9183.65</v>
      </c>
      <c r="R2207">
        <f>VLOOKUP($A2207,Sheet2!$A:$E,4,0)</f>
        <v>9088.75</v>
      </c>
      <c r="S2207">
        <f>VLOOKUP($A2207,Sheet2!$A:$E,5,0)</f>
        <v>9119.4</v>
      </c>
      <c r="T2207">
        <f t="shared" si="651"/>
        <v>61.350000000000364</v>
      </c>
      <c r="U2207">
        <f t="shared" si="652"/>
        <v>120</v>
      </c>
      <c r="V2207">
        <f t="shared" si="653"/>
        <v>13</v>
      </c>
      <c r="W2207">
        <f t="shared" si="654"/>
        <v>28.449999999998909</v>
      </c>
      <c r="X2207" s="5">
        <f t="shared" si="655"/>
        <v>97.35</v>
      </c>
      <c r="Y2207">
        <f t="shared" si="656"/>
        <v>133</v>
      </c>
      <c r="Z2207">
        <f t="shared" si="657"/>
        <v>73.249999999998906</v>
      </c>
      <c r="AA2207">
        <f t="shared" si="658"/>
        <v>111.55</v>
      </c>
      <c r="AB2207">
        <f>IF(Z2207/X2207&lt;'model parameter'!$B$2,'model parameter'!$B$2,IF(Y2207/X2207&gt;'model parameter'!$B$1,'model parameter'!$B$1,AA2207/X2207))</f>
        <v>1.1100000000000001</v>
      </c>
      <c r="AC2207">
        <f t="shared" si="668"/>
        <v>18767716.175281171</v>
      </c>
      <c r="AD2207">
        <f t="shared" si="666"/>
        <v>35.729536186400139</v>
      </c>
      <c r="AF2207">
        <f t="shared" si="665"/>
        <v>0.7524396507447243</v>
      </c>
      <c r="AG2207">
        <f t="shared" si="659"/>
        <v>1.3662044170518748</v>
      </c>
      <c r="AH2207" s="14">
        <f t="shared" si="660"/>
        <v>7353.3355750202236</v>
      </c>
      <c r="AI2207">
        <f t="shared" si="661"/>
        <v>8051.2885646581271</v>
      </c>
      <c r="AJ2207" s="14">
        <f t="shared" si="662"/>
        <v>697.95298963790356</v>
      </c>
      <c r="AK2207" s="14">
        <f t="shared" si="667"/>
        <v>374859.98730938224</v>
      </c>
      <c r="AL2207">
        <f t="shared" si="663"/>
        <v>1.0949165154394553</v>
      </c>
      <c r="AM2207">
        <f t="shared" si="669"/>
        <v>1.2836117766591215</v>
      </c>
      <c r="AN2207" s="15">
        <f t="shared" si="664"/>
        <v>1</v>
      </c>
    </row>
    <row r="2208" spans="1:40" x14ac:dyDescent="0.25">
      <c r="A2208" s="2">
        <v>42849</v>
      </c>
      <c r="B2208" s="2">
        <v>42852</v>
      </c>
      <c r="C2208" t="s">
        <v>15</v>
      </c>
      <c r="D2208">
        <v>9200</v>
      </c>
      <c r="E2208">
        <v>78.2</v>
      </c>
      <c r="F2208">
        <v>85</v>
      </c>
      <c r="G2208">
        <v>22.55</v>
      </c>
      <c r="H2208">
        <v>30.2</v>
      </c>
      <c r="I2208" t="s">
        <v>16</v>
      </c>
      <c r="J2208">
        <v>18.25</v>
      </c>
      <c r="K2208">
        <v>55</v>
      </c>
      <c r="L2208">
        <v>15.1</v>
      </c>
      <c r="M2208">
        <v>50.9</v>
      </c>
      <c r="N2208">
        <v>9217.9500000000007</v>
      </c>
      <c r="O2208">
        <v>215.15</v>
      </c>
      <c r="P2208">
        <f>VLOOKUP($A2208,Sheet2!$A:$E,2,0)</f>
        <v>9135.35</v>
      </c>
      <c r="Q2208">
        <f>VLOOKUP($A2208,Sheet2!$A:$E,3,0)</f>
        <v>9225.4</v>
      </c>
      <c r="R2208">
        <f>VLOOKUP($A2208,Sheet2!$A:$E,4,0)</f>
        <v>9130.5499999999993</v>
      </c>
      <c r="S2208">
        <f>VLOOKUP($A2208,Sheet2!$A:$E,5,0)</f>
        <v>9217.9500000000007</v>
      </c>
      <c r="T2208">
        <f t="shared" si="651"/>
        <v>29.600000000000364</v>
      </c>
      <c r="U2208">
        <f t="shared" si="652"/>
        <v>84.550000000001091</v>
      </c>
      <c r="V2208">
        <f t="shared" si="653"/>
        <v>15.549999999999272</v>
      </c>
      <c r="W2208">
        <f t="shared" si="654"/>
        <v>47.949999999998909</v>
      </c>
      <c r="X2208" s="5">
        <f t="shared" si="655"/>
        <v>96.45</v>
      </c>
      <c r="Y2208">
        <f t="shared" si="656"/>
        <v>100.54999999999927</v>
      </c>
      <c r="Z2208">
        <f t="shared" si="657"/>
        <v>70.499999999998906</v>
      </c>
      <c r="AA2208">
        <f t="shared" si="658"/>
        <v>81.099999999999994</v>
      </c>
      <c r="AB2208">
        <f>IF(Z2208/X2208&lt;'model parameter'!$B$2,'model parameter'!$B$2,IF(Y2208/X2208&gt;'model parameter'!$B$1,'model parameter'!$B$1,AA2208/X2208))</f>
        <v>0.84085018144116119</v>
      </c>
      <c r="AC2208">
        <f t="shared" si="668"/>
        <v>15780837.551221387</v>
      </c>
      <c r="AD2208">
        <f t="shared" si="666"/>
        <v>35.570386367841301</v>
      </c>
      <c r="AF2208">
        <f t="shared" si="665"/>
        <v>0.7309486780715283</v>
      </c>
      <c r="AG2208">
        <f t="shared" si="659"/>
        <v>1.0425090720580537</v>
      </c>
      <c r="AH2208" s="14">
        <f t="shared" si="660"/>
        <v>7285.7904166440749</v>
      </c>
      <c r="AI2208">
        <f t="shared" si="661"/>
        <v>6030.8729701282</v>
      </c>
      <c r="AJ2208" s="14">
        <f t="shared" si="662"/>
        <v>-1254.9174465158749</v>
      </c>
      <c r="AK2208" s="14">
        <f t="shared" si="667"/>
        <v>373605.06986286637</v>
      </c>
      <c r="AL2208">
        <f t="shared" si="663"/>
        <v>0.82775822872298521</v>
      </c>
      <c r="AM2208">
        <f t="shared" si="669"/>
        <v>1.0625202106153184</v>
      </c>
      <c r="AN2208" s="15">
        <f t="shared" si="664"/>
        <v>0</v>
      </c>
    </row>
    <row r="2209" spans="1:40" x14ac:dyDescent="0.25">
      <c r="A2209" s="2">
        <v>42850</v>
      </c>
      <c r="B2209" s="2">
        <v>42852</v>
      </c>
      <c r="C2209" t="s">
        <v>15</v>
      </c>
      <c r="D2209">
        <v>9200</v>
      </c>
      <c r="E2209">
        <v>20</v>
      </c>
      <c r="F2209">
        <v>21</v>
      </c>
      <c r="G2209">
        <v>8.25</v>
      </c>
      <c r="H2209">
        <v>9.5</v>
      </c>
      <c r="I2209" t="s">
        <v>16</v>
      </c>
      <c r="J2209">
        <v>73</v>
      </c>
      <c r="K2209">
        <v>100.95</v>
      </c>
      <c r="L2209">
        <v>60.3</v>
      </c>
      <c r="M2209">
        <v>97.3</v>
      </c>
      <c r="N2209">
        <v>9306.6</v>
      </c>
      <c r="O2209">
        <v>215.15</v>
      </c>
      <c r="P2209">
        <f>VLOOKUP($A2209,Sheet2!$A:$E,2,0)</f>
        <v>9273.0499999999993</v>
      </c>
      <c r="Q2209">
        <f>VLOOKUP($A2209,Sheet2!$A:$E,3,0)</f>
        <v>9309.2000000000007</v>
      </c>
      <c r="R2209">
        <f>VLOOKUP($A2209,Sheet2!$A:$E,4,0)</f>
        <v>9250.35</v>
      </c>
      <c r="S2209">
        <f>VLOOKUP($A2209,Sheet2!$A:$E,5,0)</f>
        <v>9306.6</v>
      </c>
      <c r="T2209">
        <f t="shared" si="651"/>
        <v>8.25</v>
      </c>
      <c r="U2209">
        <f t="shared" si="652"/>
        <v>9.9499999999989086</v>
      </c>
      <c r="V2209">
        <f t="shared" si="653"/>
        <v>71.350000000000364</v>
      </c>
      <c r="W2209">
        <f t="shared" si="654"/>
        <v>100.95</v>
      </c>
      <c r="X2209" s="5">
        <f t="shared" si="655"/>
        <v>93</v>
      </c>
      <c r="Y2209">
        <f t="shared" si="656"/>
        <v>109.2</v>
      </c>
      <c r="Z2209">
        <f t="shared" si="657"/>
        <v>70.249999999998906</v>
      </c>
      <c r="AA2209">
        <f t="shared" si="658"/>
        <v>106.8</v>
      </c>
      <c r="AB2209">
        <f>IF(Z2209/X2209&lt;'model parameter'!$B$2,'model parameter'!$B$2,IF(Y2209/X2209&gt;'model parameter'!$B$1,'model parameter'!$B$1,AA2209/X2209))</f>
        <v>1.1100000000000001</v>
      </c>
      <c r="AC2209">
        <f t="shared" si="668"/>
        <v>17516729.681855742</v>
      </c>
      <c r="AD2209">
        <f t="shared" si="666"/>
        <v>35.680386367841301</v>
      </c>
      <c r="AF2209">
        <f t="shared" si="665"/>
        <v>0.75537634408600973</v>
      </c>
      <c r="AG2209">
        <f t="shared" si="659"/>
        <v>1.1741935483870969</v>
      </c>
      <c r="AH2209" s="14">
        <f t="shared" si="660"/>
        <v>7026.8673095354998</v>
      </c>
      <c r="AI2209">
        <f t="shared" si="661"/>
        <v>7689.4146956302602</v>
      </c>
      <c r="AJ2209" s="14">
        <f t="shared" si="662"/>
        <v>662.54738609476044</v>
      </c>
      <c r="AK2209" s="14">
        <f t="shared" si="667"/>
        <v>374267.61724896112</v>
      </c>
      <c r="AL2209">
        <f t="shared" si="663"/>
        <v>1.09428773262812</v>
      </c>
      <c r="AM2209">
        <f t="shared" si="669"/>
        <v>1.1627028321457893</v>
      </c>
      <c r="AN2209" s="15">
        <f t="shared" si="664"/>
        <v>1</v>
      </c>
    </row>
    <row r="2210" spans="1:40" x14ac:dyDescent="0.25">
      <c r="A2210" s="2">
        <v>42851</v>
      </c>
      <c r="B2210" s="2">
        <v>42852</v>
      </c>
      <c r="C2210" t="s">
        <v>15</v>
      </c>
      <c r="D2210">
        <v>9200</v>
      </c>
      <c r="E2210">
        <v>8.8000000000000007</v>
      </c>
      <c r="F2210">
        <v>8.8000000000000007</v>
      </c>
      <c r="G2210">
        <v>2.5</v>
      </c>
      <c r="H2210">
        <v>3.05</v>
      </c>
      <c r="I2210" t="s">
        <v>16</v>
      </c>
      <c r="J2210">
        <v>110</v>
      </c>
      <c r="K2210">
        <v>153</v>
      </c>
      <c r="L2210">
        <v>98.65</v>
      </c>
      <c r="M2210">
        <v>137.80000000000001</v>
      </c>
      <c r="N2210">
        <v>9351.85</v>
      </c>
      <c r="O2210">
        <v>215.15</v>
      </c>
      <c r="P2210">
        <f>VLOOKUP($A2210,Sheet2!$A:$E,2,0)</f>
        <v>9336.2000000000007</v>
      </c>
      <c r="Q2210">
        <f>VLOOKUP($A2210,Sheet2!$A:$E,3,0)</f>
        <v>9367</v>
      </c>
      <c r="R2210">
        <f>VLOOKUP($A2210,Sheet2!$A:$E,4,0)</f>
        <v>9301.35</v>
      </c>
      <c r="S2210">
        <f>VLOOKUP($A2210,Sheet2!$A:$E,5,0)</f>
        <v>9351.85</v>
      </c>
      <c r="T2210">
        <f t="shared" si="651"/>
        <v>2.5</v>
      </c>
      <c r="U2210">
        <f t="shared" si="652"/>
        <v>0</v>
      </c>
      <c r="V2210">
        <f t="shared" si="653"/>
        <v>110.14999999999964</v>
      </c>
      <c r="W2210">
        <f t="shared" si="654"/>
        <v>153</v>
      </c>
      <c r="X2210" s="5">
        <f t="shared" si="655"/>
        <v>118.8</v>
      </c>
      <c r="Y2210">
        <f t="shared" si="656"/>
        <v>155.5</v>
      </c>
      <c r="Z2210">
        <f t="shared" si="657"/>
        <v>98.65</v>
      </c>
      <c r="AA2210">
        <f t="shared" si="658"/>
        <v>140.85000000000002</v>
      </c>
      <c r="AB2210">
        <f>IF(Z2210/X2210&lt;'model parameter'!$B$2,'model parameter'!$B$2,IF(Y2210/X2210&gt;'model parameter'!$B$1,'model parameter'!$B$1,AA2210/X2210))</f>
        <v>1.1100000000000001</v>
      </c>
      <c r="AC2210">
        <f t="shared" si="668"/>
        <v>19443569.946859874</v>
      </c>
      <c r="AD2210">
        <f t="shared" si="666"/>
        <v>35.7903863678413</v>
      </c>
      <c r="AF2210">
        <f t="shared" si="665"/>
        <v>0.83038720538720545</v>
      </c>
      <c r="AG2210">
        <f t="shared" si="659"/>
        <v>1.308922558922559</v>
      </c>
      <c r="AH2210" s="14">
        <f t="shared" si="660"/>
        <v>8963.1618496518004</v>
      </c>
      <c r="AI2210">
        <f t="shared" si="661"/>
        <v>9835.7010912438163</v>
      </c>
      <c r="AJ2210" s="14">
        <f t="shared" si="662"/>
        <v>872.53924159201597</v>
      </c>
      <c r="AK2210" s="14">
        <f t="shared" si="667"/>
        <v>375140.15649055311</v>
      </c>
      <c r="AL2210">
        <f t="shared" si="663"/>
        <v>1.0973472593966282</v>
      </c>
      <c r="AM2210">
        <f t="shared" si="669"/>
        <v>1.2758887663478797</v>
      </c>
      <c r="AN2210" s="15">
        <f t="shared" si="664"/>
        <v>1</v>
      </c>
    </row>
    <row r="2211" spans="1:40" x14ac:dyDescent="0.25">
      <c r="A2211" s="2">
        <v>42852</v>
      </c>
      <c r="B2211" s="2">
        <v>42852</v>
      </c>
      <c r="C2211" t="s">
        <v>15</v>
      </c>
      <c r="D2211">
        <v>9200</v>
      </c>
      <c r="E2211">
        <v>0.9</v>
      </c>
      <c r="F2211">
        <v>1.5</v>
      </c>
      <c r="G2211">
        <v>0.05</v>
      </c>
      <c r="H2211">
        <v>0.05</v>
      </c>
      <c r="I2211" t="s">
        <v>16</v>
      </c>
      <c r="J2211">
        <v>131.1</v>
      </c>
      <c r="K2211">
        <v>158</v>
      </c>
      <c r="L2211">
        <v>119.7</v>
      </c>
      <c r="M2211">
        <v>137.15</v>
      </c>
      <c r="N2211">
        <v>9342.15</v>
      </c>
      <c r="O2211">
        <v>215.15</v>
      </c>
      <c r="P2211">
        <f>VLOOKUP($A2211,Sheet2!$A:$E,2,0)</f>
        <v>9359.15</v>
      </c>
      <c r="Q2211">
        <f>VLOOKUP($A2211,Sheet2!$A:$E,3,0)</f>
        <v>9367.15</v>
      </c>
      <c r="R2211">
        <f>VLOOKUP($A2211,Sheet2!$A:$E,4,0)</f>
        <v>9322.65</v>
      </c>
      <c r="S2211">
        <f>VLOOKUP($A2211,Sheet2!$A:$E,5,0)</f>
        <v>9342.15</v>
      </c>
      <c r="T2211">
        <f t="shared" si="651"/>
        <v>0.05</v>
      </c>
      <c r="U2211">
        <f t="shared" si="652"/>
        <v>0</v>
      </c>
      <c r="V2211">
        <f t="shared" si="653"/>
        <v>124.14999999999964</v>
      </c>
      <c r="W2211">
        <f t="shared" si="654"/>
        <v>158</v>
      </c>
      <c r="X2211" s="5">
        <f t="shared" si="655"/>
        <v>132</v>
      </c>
      <c r="Y2211">
        <f t="shared" si="656"/>
        <v>158.05000000000001</v>
      </c>
      <c r="Z2211">
        <f t="shared" si="657"/>
        <v>119.7</v>
      </c>
      <c r="AA2211">
        <f t="shared" si="658"/>
        <v>137.20000000000002</v>
      </c>
      <c r="AB2211">
        <f>IF(Z2211/X2211&lt;'model parameter'!$B$2,'model parameter'!$B$2,IF(Y2211/X2211&gt;'model parameter'!$B$1,'model parameter'!$B$1,AA2211/X2211))</f>
        <v>1.1100000000000001</v>
      </c>
      <c r="AC2211">
        <f t="shared" si="668"/>
        <v>21582362.64101446</v>
      </c>
      <c r="AD2211">
        <f t="shared" si="666"/>
        <v>35.9003863678413</v>
      </c>
      <c r="AF2211">
        <f t="shared" si="665"/>
        <v>0.90681818181818186</v>
      </c>
      <c r="AG2211">
        <f t="shared" si="659"/>
        <v>1.197348484848485</v>
      </c>
      <c r="AH2211" s="14">
        <f t="shared" si="660"/>
        <v>9953.8241725019998</v>
      </c>
      <c r="AI2211">
        <f t="shared" si="661"/>
        <v>10933.801107604238</v>
      </c>
      <c r="AJ2211" s="14">
        <f t="shared" si="662"/>
        <v>979.97693510223871</v>
      </c>
      <c r="AK2211" s="14">
        <f t="shared" si="667"/>
        <v>376120.13342565537</v>
      </c>
      <c r="AL2211">
        <f t="shared" si="663"/>
        <v>1.098452305176284</v>
      </c>
      <c r="AM2211">
        <f t="shared" si="669"/>
        <v>1.4015029565433537</v>
      </c>
      <c r="AN2211" s="15">
        <f t="shared" si="664"/>
        <v>0</v>
      </c>
    </row>
    <row r="2212" spans="1:40" x14ac:dyDescent="0.25">
      <c r="A2212" s="2">
        <v>42853</v>
      </c>
      <c r="B2212" s="2">
        <v>42880</v>
      </c>
      <c r="C2212" t="s">
        <v>15</v>
      </c>
      <c r="D2212">
        <v>9400</v>
      </c>
      <c r="E2212">
        <v>124.25</v>
      </c>
      <c r="F2212">
        <v>142.80000000000001</v>
      </c>
      <c r="G2212">
        <v>116</v>
      </c>
      <c r="H2212">
        <v>129.4</v>
      </c>
      <c r="I2212" t="s">
        <v>16</v>
      </c>
      <c r="J2212">
        <v>75.05</v>
      </c>
      <c r="K2212">
        <v>76.900000000000006</v>
      </c>
      <c r="L2212">
        <v>56</v>
      </c>
      <c r="M2212">
        <v>62</v>
      </c>
      <c r="N2212">
        <v>9304.0499999999993</v>
      </c>
      <c r="O2212">
        <v>199.3</v>
      </c>
      <c r="P2212">
        <f>VLOOKUP($A2212,Sheet2!$A:$E,2,0)</f>
        <v>9340.9500000000007</v>
      </c>
      <c r="Q2212">
        <f>VLOOKUP($A2212,Sheet2!$A:$E,3,0)</f>
        <v>9342.65</v>
      </c>
      <c r="R2212">
        <f>VLOOKUP($A2212,Sheet2!$A:$E,4,0)</f>
        <v>9282.25</v>
      </c>
      <c r="S2212">
        <f>VLOOKUP($A2212,Sheet2!$A:$E,5,0)</f>
        <v>9304.0499999999993</v>
      </c>
      <c r="T2212">
        <f t="shared" si="651"/>
        <v>134.25</v>
      </c>
      <c r="U2212">
        <f t="shared" si="652"/>
        <v>142.80000000000001</v>
      </c>
      <c r="V2212">
        <f t="shared" si="653"/>
        <v>56</v>
      </c>
      <c r="W2212">
        <f t="shared" si="654"/>
        <v>58.649999999999636</v>
      </c>
      <c r="X2212" s="5">
        <f t="shared" si="655"/>
        <v>199.3</v>
      </c>
      <c r="Y2212">
        <f t="shared" si="656"/>
        <v>211.15</v>
      </c>
      <c r="Z2212">
        <f t="shared" si="657"/>
        <v>174.64999999999964</v>
      </c>
      <c r="AA2212">
        <f t="shared" si="658"/>
        <v>191.4</v>
      </c>
      <c r="AB2212">
        <f>IF(Z2212/X2212&lt;'model parameter'!$B$2,'model parameter'!$B$2,IF(Y2212/X2212&gt;'model parameter'!$B$1,'model parameter'!$B$1,AA2212/X2212))</f>
        <v>0.96036126442548919</v>
      </c>
      <c r="AC2212">
        <f t="shared" si="668"/>
        <v>20726865.075214088</v>
      </c>
      <c r="AD2212">
        <f t="shared" si="666"/>
        <v>35.860747632266786</v>
      </c>
      <c r="AF2212">
        <f t="shared" si="665"/>
        <v>0.87631710988459421</v>
      </c>
      <c r="AG2212">
        <f t="shared" si="659"/>
        <v>1.059458103361766</v>
      </c>
      <c r="AH2212" s="14">
        <f t="shared" si="660"/>
        <v>15004.701015518549</v>
      </c>
      <c r="AI2212">
        <f t="shared" si="661"/>
        <v>14297.3507072668</v>
      </c>
      <c r="AJ2212" s="14">
        <f t="shared" si="662"/>
        <v>-707.35030825174908</v>
      </c>
      <c r="AK2212" s="14">
        <f t="shared" si="667"/>
        <v>375412.78311740363</v>
      </c>
      <c r="AL2212">
        <f t="shared" si="663"/>
        <v>0.95285808710748887</v>
      </c>
      <c r="AM2212">
        <f t="shared" si="669"/>
        <v>1.3354334262473901</v>
      </c>
      <c r="AN2212" s="15">
        <f t="shared" si="664"/>
        <v>0</v>
      </c>
    </row>
    <row r="2213" spans="1:40" x14ac:dyDescent="0.25">
      <c r="A2213" s="2">
        <v>42857</v>
      </c>
      <c r="B2213" s="2">
        <v>42880</v>
      </c>
      <c r="C2213" t="s">
        <v>15</v>
      </c>
      <c r="D2213">
        <v>9400</v>
      </c>
      <c r="E2213">
        <v>120.7</v>
      </c>
      <c r="F2213">
        <v>162.1</v>
      </c>
      <c r="G2213">
        <v>107.45</v>
      </c>
      <c r="H2213">
        <v>124.85</v>
      </c>
      <c r="I2213" t="s">
        <v>16</v>
      </c>
      <c r="J2213">
        <v>64.400000000000006</v>
      </c>
      <c r="K2213">
        <v>75</v>
      </c>
      <c r="L2213">
        <v>45.3</v>
      </c>
      <c r="M2213">
        <v>61.6</v>
      </c>
      <c r="N2213">
        <v>9313.7999999999993</v>
      </c>
      <c r="O2213">
        <v>199.3</v>
      </c>
      <c r="P2213">
        <f>VLOOKUP($A2213,Sheet2!$A:$E,2,0)</f>
        <v>9339.85</v>
      </c>
      <c r="Q2213">
        <f>VLOOKUP($A2213,Sheet2!$A:$E,3,0)</f>
        <v>9352.5499999999993</v>
      </c>
      <c r="R2213">
        <f>VLOOKUP($A2213,Sheet2!$A:$E,4,0)</f>
        <v>9269.9</v>
      </c>
      <c r="S2213">
        <f>VLOOKUP($A2213,Sheet2!$A:$E,5,0)</f>
        <v>9313.7999999999993</v>
      </c>
      <c r="T2213">
        <f t="shared" si="651"/>
        <v>122.45000000000073</v>
      </c>
      <c r="U2213">
        <f t="shared" si="652"/>
        <v>162.1</v>
      </c>
      <c r="V2213">
        <f t="shared" si="653"/>
        <v>45.3</v>
      </c>
      <c r="W2213">
        <f t="shared" si="654"/>
        <v>60</v>
      </c>
      <c r="X2213" s="5">
        <f t="shared" si="655"/>
        <v>185.10000000000002</v>
      </c>
      <c r="Y2213">
        <f t="shared" si="656"/>
        <v>207.39999999999998</v>
      </c>
      <c r="Z2213">
        <f t="shared" si="657"/>
        <v>167.45</v>
      </c>
      <c r="AA2213">
        <f t="shared" si="658"/>
        <v>186.45</v>
      </c>
      <c r="AB2213">
        <f>IF(Z2213/X2213&lt;'model parameter'!$B$2,'model parameter'!$B$2,IF(Y2213/X2213&gt;'model parameter'!$B$1,'model parameter'!$B$1,AA2213/X2213))</f>
        <v>1.1100000000000001</v>
      </c>
      <c r="AC2213">
        <f t="shared" si="668"/>
        <v>23006820.23348764</v>
      </c>
      <c r="AD2213">
        <f t="shared" si="666"/>
        <v>35.970747632266786</v>
      </c>
      <c r="AF2213">
        <f t="shared" si="665"/>
        <v>0.90464613722312248</v>
      </c>
      <c r="AG2213">
        <f t="shared" si="659"/>
        <v>1.1204754186925983</v>
      </c>
      <c r="AH2213" s="14">
        <f t="shared" si="660"/>
        <v>13938.988516694852</v>
      </c>
      <c r="AI2213">
        <f t="shared" si="661"/>
        <v>15351.157991599583</v>
      </c>
      <c r="AJ2213" s="14">
        <f t="shared" si="662"/>
        <v>1412.169474904731</v>
      </c>
      <c r="AK2213" s="14">
        <f t="shared" si="667"/>
        <v>376824.95259230834</v>
      </c>
      <c r="AL2213">
        <f t="shared" si="663"/>
        <v>1.1013107567463281</v>
      </c>
      <c r="AM2213">
        <f t="shared" si="669"/>
        <v>1.470727197244855</v>
      </c>
      <c r="AN2213" s="15">
        <f t="shared" si="664"/>
        <v>0</v>
      </c>
    </row>
    <row r="2214" spans="1:40" x14ac:dyDescent="0.25">
      <c r="A2214" s="2">
        <v>42858</v>
      </c>
      <c r="B2214" s="2">
        <v>42880</v>
      </c>
      <c r="C2214" t="s">
        <v>15</v>
      </c>
      <c r="D2214">
        <v>9400</v>
      </c>
      <c r="E2214">
        <v>117.8</v>
      </c>
      <c r="F2214">
        <v>134.85</v>
      </c>
      <c r="G2214">
        <v>108</v>
      </c>
      <c r="H2214">
        <v>123.9</v>
      </c>
      <c r="I2214" t="s">
        <v>16</v>
      </c>
      <c r="J2214">
        <v>66.900000000000006</v>
      </c>
      <c r="K2214">
        <v>70</v>
      </c>
      <c r="L2214">
        <v>56.3</v>
      </c>
      <c r="M2214">
        <v>61.1</v>
      </c>
      <c r="N2214">
        <v>9311.9500000000007</v>
      </c>
      <c r="O2214">
        <v>199.3</v>
      </c>
      <c r="P2214">
        <f>VLOOKUP($A2214,Sheet2!$A:$E,2,0)</f>
        <v>9344.7000000000007</v>
      </c>
      <c r="Q2214">
        <f>VLOOKUP($A2214,Sheet2!$A:$E,3,0)</f>
        <v>9346.2999999999993</v>
      </c>
      <c r="R2214">
        <f>VLOOKUP($A2214,Sheet2!$A:$E,4,0)</f>
        <v>9298.4</v>
      </c>
      <c r="S2214">
        <f>VLOOKUP($A2214,Sheet2!$A:$E,5,0)</f>
        <v>9311.9500000000007</v>
      </c>
      <c r="T2214">
        <f t="shared" si="651"/>
        <v>123.70000000000073</v>
      </c>
      <c r="U2214">
        <f t="shared" si="652"/>
        <v>134.85</v>
      </c>
      <c r="V2214">
        <f t="shared" si="653"/>
        <v>56.3</v>
      </c>
      <c r="W2214">
        <f t="shared" si="654"/>
        <v>54.299999999999272</v>
      </c>
      <c r="X2214" s="5">
        <f t="shared" si="655"/>
        <v>184.7</v>
      </c>
      <c r="Y2214">
        <f t="shared" si="656"/>
        <v>193.70000000000073</v>
      </c>
      <c r="Z2214">
        <f t="shared" si="657"/>
        <v>162.29999999999927</v>
      </c>
      <c r="AA2214">
        <f t="shared" si="658"/>
        <v>185</v>
      </c>
      <c r="AB2214">
        <f>IF(Z2214/X2214&lt;'model parameter'!$B$2,'model parameter'!$B$2,IF(Y2214/X2214&gt;'model parameter'!$B$1,'model parameter'!$B$1,AA2214/X2214))</f>
        <v>1.0016242555495398</v>
      </c>
      <c r="AC2214">
        <f t="shared" si="668"/>
        <v>23044189.188929148</v>
      </c>
      <c r="AD2214">
        <f t="shared" si="666"/>
        <v>35.972371887816323</v>
      </c>
      <c r="AF2214">
        <f t="shared" si="665"/>
        <v>0.87872225230102485</v>
      </c>
      <c r="AG2214">
        <f t="shared" si="659"/>
        <v>1.0487276664861978</v>
      </c>
      <c r="AH2214" s="14">
        <f t="shared" si="660"/>
        <v>13908.968446305449</v>
      </c>
      <c r="AI2214">
        <f t="shared" si="661"/>
        <v>13817.700140469999</v>
      </c>
      <c r="AJ2214" s="14">
        <f t="shared" si="662"/>
        <v>-91.268305835450519</v>
      </c>
      <c r="AK2214" s="14">
        <f t="shared" si="667"/>
        <v>376733.68428647291</v>
      </c>
      <c r="AL2214">
        <f t="shared" si="663"/>
        <v>0.99343816860410716</v>
      </c>
      <c r="AM2214">
        <f t="shared" si="669"/>
        <v>1.4610765333471802</v>
      </c>
      <c r="AN2214" s="15">
        <f t="shared" si="664"/>
        <v>0</v>
      </c>
    </row>
    <row r="2215" spans="1:40" x14ac:dyDescent="0.25">
      <c r="A2215" s="2">
        <v>42859</v>
      </c>
      <c r="B2215" s="2">
        <v>42880</v>
      </c>
      <c r="C2215" t="s">
        <v>15</v>
      </c>
      <c r="D2215">
        <v>9400</v>
      </c>
      <c r="E2215">
        <v>114.95</v>
      </c>
      <c r="F2215">
        <v>125</v>
      </c>
      <c r="G2215">
        <v>95.4</v>
      </c>
      <c r="H2215">
        <v>100.25</v>
      </c>
      <c r="I2215" t="s">
        <v>16</v>
      </c>
      <c r="J2215">
        <v>71</v>
      </c>
      <c r="K2215">
        <v>76</v>
      </c>
      <c r="L2215">
        <v>55.6</v>
      </c>
      <c r="M2215">
        <v>73.25</v>
      </c>
      <c r="N2215">
        <v>9359.9</v>
      </c>
      <c r="O2215">
        <v>199.3</v>
      </c>
      <c r="P2215">
        <f>VLOOKUP($A2215,Sheet2!$A:$E,2,0)</f>
        <v>9360.9500000000007</v>
      </c>
      <c r="Q2215">
        <f>VLOOKUP($A2215,Sheet2!$A:$E,3,0)</f>
        <v>9365.65</v>
      </c>
      <c r="R2215">
        <f>VLOOKUP($A2215,Sheet2!$A:$E,4,0)</f>
        <v>9323.25</v>
      </c>
      <c r="S2215">
        <f>VLOOKUP($A2215,Sheet2!$A:$E,5,0)</f>
        <v>9359.9</v>
      </c>
      <c r="T2215">
        <f t="shared" si="651"/>
        <v>110.35000000000036</v>
      </c>
      <c r="U2215">
        <f t="shared" si="652"/>
        <v>125</v>
      </c>
      <c r="V2215">
        <f t="shared" si="653"/>
        <v>55.6</v>
      </c>
      <c r="W2215">
        <f t="shared" si="654"/>
        <v>61.049999999999272</v>
      </c>
      <c r="X2215" s="5">
        <f t="shared" si="655"/>
        <v>185.95</v>
      </c>
      <c r="Y2215">
        <f t="shared" si="656"/>
        <v>186.35000000000036</v>
      </c>
      <c r="Z2215">
        <f t="shared" si="657"/>
        <v>156.44999999999928</v>
      </c>
      <c r="AA2215">
        <f t="shared" si="658"/>
        <v>173.5</v>
      </c>
      <c r="AB2215">
        <f>IF(Z2215/X2215&lt;'model parameter'!$B$2,'model parameter'!$B$2,IF(Y2215/X2215&gt;'model parameter'!$B$1,'model parameter'!$B$1,AA2215/X2215))</f>
        <v>0.93304651788115089</v>
      </c>
      <c r="AC2215">
        <f t="shared" si="668"/>
        <v>21501300.480124805</v>
      </c>
      <c r="AD2215">
        <f t="shared" si="666"/>
        <v>35.905418405697475</v>
      </c>
      <c r="AF2215">
        <f t="shared" si="665"/>
        <v>0.84135520301155842</v>
      </c>
      <c r="AG2215">
        <f t="shared" si="659"/>
        <v>1.0021511158913707</v>
      </c>
      <c r="AH2215" s="14">
        <f t="shared" si="660"/>
        <v>14002.781166272325</v>
      </c>
      <c r="AI2215">
        <f t="shared" si="661"/>
        <v>12955.828028256999</v>
      </c>
      <c r="AJ2215" s="14">
        <f t="shared" si="662"/>
        <v>-1046.9531380153257</v>
      </c>
      <c r="AK2215" s="14">
        <f t="shared" si="667"/>
        <v>375686.73114845756</v>
      </c>
      <c r="AL2215">
        <f t="shared" si="663"/>
        <v>0.92523248591950713</v>
      </c>
      <c r="AM2215">
        <f t="shared" si="669"/>
        <v>1.3518354730674673</v>
      </c>
      <c r="AN2215" s="15">
        <f t="shared" si="664"/>
        <v>0</v>
      </c>
    </row>
    <row r="2216" spans="1:40" x14ac:dyDescent="0.25">
      <c r="A2216" s="2">
        <v>42860</v>
      </c>
      <c r="B2216" s="2">
        <v>42880</v>
      </c>
      <c r="C2216" t="s">
        <v>15</v>
      </c>
      <c r="D2216">
        <v>9400</v>
      </c>
      <c r="E2216">
        <v>109.8</v>
      </c>
      <c r="F2216">
        <v>147</v>
      </c>
      <c r="G2216">
        <v>108.65</v>
      </c>
      <c r="H2216">
        <v>134.15</v>
      </c>
      <c r="I2216" t="s">
        <v>16</v>
      </c>
      <c r="J2216">
        <v>69</v>
      </c>
      <c r="K2216">
        <v>69</v>
      </c>
      <c r="L2216">
        <v>44.3</v>
      </c>
      <c r="M2216">
        <v>50</v>
      </c>
      <c r="N2216">
        <v>9285.2999999999993</v>
      </c>
      <c r="O2216">
        <v>199.3</v>
      </c>
      <c r="P2216">
        <f>VLOOKUP($A2216,Sheet2!$A:$E,2,0)</f>
        <v>9374.5499999999993</v>
      </c>
      <c r="Q2216">
        <f>VLOOKUP($A2216,Sheet2!$A:$E,3,0)</f>
        <v>9377.1</v>
      </c>
      <c r="R2216">
        <f>VLOOKUP($A2216,Sheet2!$A:$E,4,0)</f>
        <v>9272</v>
      </c>
      <c r="S2216">
        <f>VLOOKUP($A2216,Sheet2!$A:$E,5,0)</f>
        <v>9285.2999999999993</v>
      </c>
      <c r="T2216">
        <f t="shared" si="651"/>
        <v>108.65</v>
      </c>
      <c r="U2216">
        <f t="shared" si="652"/>
        <v>147</v>
      </c>
      <c r="V2216">
        <f t="shared" si="653"/>
        <v>44.3</v>
      </c>
      <c r="W2216">
        <f t="shared" si="654"/>
        <v>69</v>
      </c>
      <c r="X2216" s="5">
        <f t="shared" si="655"/>
        <v>178.8</v>
      </c>
      <c r="Y2216">
        <f t="shared" si="656"/>
        <v>191.3</v>
      </c>
      <c r="Z2216">
        <f t="shared" si="657"/>
        <v>177.65</v>
      </c>
      <c r="AA2216">
        <f t="shared" si="658"/>
        <v>184.15</v>
      </c>
      <c r="AB2216">
        <f>IF(Z2216/X2216&lt;'model parameter'!$B$2,'model parameter'!$B$2,IF(Y2216/X2216&gt;'model parameter'!$B$1,'model parameter'!$B$1,AA2216/X2216))</f>
        <v>1.0299217002237135</v>
      </c>
      <c r="AC2216">
        <f t="shared" si="668"/>
        <v>22144655.947511088</v>
      </c>
      <c r="AD2216">
        <f t="shared" si="666"/>
        <v>35.935340105921185</v>
      </c>
      <c r="AF2216">
        <f t="shared" si="665"/>
        <v>0.99356823266219241</v>
      </c>
      <c r="AG2216">
        <f t="shared" si="659"/>
        <v>1.069910514541387</v>
      </c>
      <c r="AH2216" s="14">
        <f t="shared" si="660"/>
        <v>13466.172408061801</v>
      </c>
      <c r="AI2216">
        <f t="shared" si="661"/>
        <v>13753.996549567299</v>
      </c>
      <c r="AJ2216" s="14">
        <f t="shared" si="662"/>
        <v>287.82414150549812</v>
      </c>
      <c r="AK2216" s="14">
        <f t="shared" si="667"/>
        <v>375974.55528996309</v>
      </c>
      <c r="AL2216">
        <f t="shared" si="663"/>
        <v>1.0213738642862753</v>
      </c>
      <c r="AM2216">
        <f t="shared" si="669"/>
        <v>1.3807294210061842</v>
      </c>
      <c r="AN2216" s="15">
        <f t="shared" si="664"/>
        <v>0</v>
      </c>
    </row>
    <row r="2217" spans="1:40" x14ac:dyDescent="0.25">
      <c r="A2217" s="2">
        <v>42863</v>
      </c>
      <c r="B2217" s="2">
        <v>42880</v>
      </c>
      <c r="C2217" t="s">
        <v>15</v>
      </c>
      <c r="D2217">
        <v>9400</v>
      </c>
      <c r="E2217">
        <v>123.2</v>
      </c>
      <c r="F2217">
        <v>128.44999999999999</v>
      </c>
      <c r="G2217">
        <v>100</v>
      </c>
      <c r="H2217">
        <v>110.35</v>
      </c>
      <c r="I2217" t="s">
        <v>16</v>
      </c>
      <c r="J2217">
        <v>56.9</v>
      </c>
      <c r="K2217">
        <v>59.85</v>
      </c>
      <c r="L2217">
        <v>48.1</v>
      </c>
      <c r="M2217">
        <v>51.95</v>
      </c>
      <c r="N2217">
        <v>9314.0499999999993</v>
      </c>
      <c r="O2217">
        <v>199.3</v>
      </c>
      <c r="P2217">
        <f>VLOOKUP($A2217,Sheet2!$A:$E,2,0)</f>
        <v>9311.4500000000007</v>
      </c>
      <c r="Q2217">
        <f>VLOOKUP($A2217,Sheet2!$A:$E,3,0)</f>
        <v>9338.7000000000007</v>
      </c>
      <c r="R2217">
        <f>VLOOKUP($A2217,Sheet2!$A:$E,4,0)</f>
        <v>9297.9500000000007</v>
      </c>
      <c r="S2217">
        <f>VLOOKUP($A2217,Sheet2!$A:$E,5,0)</f>
        <v>9314.0499999999993</v>
      </c>
      <c r="T2217">
        <f t="shared" si="651"/>
        <v>121.14999999999964</v>
      </c>
      <c r="U2217">
        <f t="shared" si="652"/>
        <v>128.44999999999999</v>
      </c>
      <c r="V2217">
        <f t="shared" si="653"/>
        <v>48.1</v>
      </c>
      <c r="W2217">
        <f t="shared" si="654"/>
        <v>38.700000000000728</v>
      </c>
      <c r="X2217" s="5">
        <f t="shared" si="655"/>
        <v>180.1</v>
      </c>
      <c r="Y2217">
        <f t="shared" si="656"/>
        <v>180.99999999999963</v>
      </c>
      <c r="Z2217">
        <f t="shared" si="657"/>
        <v>138.70000000000073</v>
      </c>
      <c r="AA2217">
        <f t="shared" si="658"/>
        <v>162.30000000000001</v>
      </c>
      <c r="AB2217">
        <f>IF(Z2217/X2217&lt;'model parameter'!$B$2,'model parameter'!$B$2,IF(Y2217/X2217&gt;'model parameter'!$B$1,'model parameter'!$B$1,AA2217/X2217))</f>
        <v>0.90116601887840098</v>
      </c>
      <c r="AC2217">
        <f t="shared" si="668"/>
        <v>19956011.439650472</v>
      </c>
      <c r="AD2217">
        <f t="shared" si="666"/>
        <v>35.836506124799584</v>
      </c>
      <c r="AF2217">
        <f t="shared" si="665"/>
        <v>0.77012770682954323</v>
      </c>
      <c r="AG2217">
        <f t="shared" si="659"/>
        <v>1.0049972237645732</v>
      </c>
      <c r="AH2217" s="14">
        <f t="shared" si="660"/>
        <v>13563.737636827349</v>
      </c>
      <c r="AI2217">
        <f t="shared" si="661"/>
        <v>12116.439536362599</v>
      </c>
      <c r="AJ2217" s="14">
        <f t="shared" si="662"/>
        <v>-1447.29810046475</v>
      </c>
      <c r="AK2217" s="14">
        <f t="shared" si="667"/>
        <v>374527.25718949834</v>
      </c>
      <c r="AL2217">
        <f t="shared" si="663"/>
        <v>0.89329651315761638</v>
      </c>
      <c r="AM2217">
        <f t="shared" si="669"/>
        <v>1.2334007773989588</v>
      </c>
      <c r="AN2217" s="15">
        <f t="shared" si="664"/>
        <v>0</v>
      </c>
    </row>
    <row r="2218" spans="1:40" x14ac:dyDescent="0.25">
      <c r="A2218" s="2">
        <v>42864</v>
      </c>
      <c r="B2218" s="2">
        <v>42880</v>
      </c>
      <c r="C2218" t="s">
        <v>15</v>
      </c>
      <c r="D2218">
        <v>9400</v>
      </c>
      <c r="E2218">
        <v>104.05</v>
      </c>
      <c r="F2218">
        <v>116.5</v>
      </c>
      <c r="G2218">
        <v>90</v>
      </c>
      <c r="H2218">
        <v>101.45</v>
      </c>
      <c r="I2218" t="s">
        <v>16</v>
      </c>
      <c r="J2218">
        <v>53.75</v>
      </c>
      <c r="K2218">
        <v>59.4</v>
      </c>
      <c r="L2218">
        <v>47</v>
      </c>
      <c r="M2218">
        <v>50.2</v>
      </c>
      <c r="N2218">
        <v>9316.85</v>
      </c>
      <c r="O2218">
        <v>199.3</v>
      </c>
      <c r="P2218">
        <f>VLOOKUP($A2218,Sheet2!$A:$E,2,0)</f>
        <v>9337.35</v>
      </c>
      <c r="Q2218">
        <f>VLOOKUP($A2218,Sheet2!$A:$E,3,0)</f>
        <v>9338.9500000000007</v>
      </c>
      <c r="R2218">
        <f>VLOOKUP($A2218,Sheet2!$A:$E,4,0)</f>
        <v>9307.7000000000007</v>
      </c>
      <c r="S2218">
        <f>VLOOKUP($A2218,Sheet2!$A:$E,5,0)</f>
        <v>9316.85</v>
      </c>
      <c r="T2218">
        <f t="shared" si="651"/>
        <v>120.44999999999891</v>
      </c>
      <c r="U2218">
        <f t="shared" si="652"/>
        <v>116.5</v>
      </c>
      <c r="V2218">
        <f t="shared" si="653"/>
        <v>47</v>
      </c>
      <c r="W2218">
        <f t="shared" si="654"/>
        <v>28.950000000000728</v>
      </c>
      <c r="X2218" s="5">
        <f t="shared" si="655"/>
        <v>157.80000000000001</v>
      </c>
      <c r="Y2218">
        <f t="shared" si="656"/>
        <v>179.84999999999891</v>
      </c>
      <c r="Z2218">
        <f t="shared" si="657"/>
        <v>118.95000000000073</v>
      </c>
      <c r="AA2218">
        <f t="shared" si="658"/>
        <v>151.65</v>
      </c>
      <c r="AB2218">
        <f>IF(Z2218/X2218&lt;'model parameter'!$B$2,'model parameter'!$B$2,IF(Y2218/X2218&gt;'model parameter'!$B$1,'model parameter'!$B$1,AA2218/X2218))</f>
        <v>1.1100000000000001</v>
      </c>
      <c r="AC2218">
        <f t="shared" si="668"/>
        <v>22151172.698012028</v>
      </c>
      <c r="AD2218">
        <f t="shared" si="666"/>
        <v>35.946506124799583</v>
      </c>
      <c r="AF2218">
        <f t="shared" si="665"/>
        <v>0.75380228136882588</v>
      </c>
      <c r="AG2218">
        <f t="shared" si="659"/>
        <v>1.1397338403041755</v>
      </c>
      <c r="AH2218" s="14">
        <f t="shared" si="660"/>
        <v>11890.118712618301</v>
      </c>
      <c r="AI2218">
        <f t="shared" si="661"/>
        <v>13080.087503217796</v>
      </c>
      <c r="AJ2218" s="14">
        <f t="shared" si="662"/>
        <v>1189.9687905994942</v>
      </c>
      <c r="AK2218" s="14">
        <f t="shared" si="667"/>
        <v>375717.22598009784</v>
      </c>
      <c r="AL2218">
        <f t="shared" si="663"/>
        <v>1.1000804802172959</v>
      </c>
      <c r="AM2218">
        <f t="shared" si="669"/>
        <v>1.3568401195014326</v>
      </c>
      <c r="AN2218" s="15">
        <f t="shared" si="664"/>
        <v>1</v>
      </c>
    </row>
    <row r="2219" spans="1:40" x14ac:dyDescent="0.25">
      <c r="A2219" s="2">
        <v>42865</v>
      </c>
      <c r="B2219" s="2">
        <v>42880</v>
      </c>
      <c r="C2219" t="s">
        <v>15</v>
      </c>
      <c r="D2219">
        <v>9400</v>
      </c>
      <c r="E2219">
        <v>91.5</v>
      </c>
      <c r="F2219">
        <v>94.9</v>
      </c>
      <c r="G2219">
        <v>62.6</v>
      </c>
      <c r="H2219">
        <v>64.849999999999994</v>
      </c>
      <c r="I2219" t="s">
        <v>16</v>
      </c>
      <c r="J2219">
        <v>53.5</v>
      </c>
      <c r="K2219">
        <v>84</v>
      </c>
      <c r="L2219">
        <v>52.35</v>
      </c>
      <c r="M2219">
        <v>79.650000000000006</v>
      </c>
      <c r="N2219">
        <v>9407.2999999999993</v>
      </c>
      <c r="O2219">
        <v>199.3</v>
      </c>
      <c r="P2219">
        <f>VLOOKUP($A2219,Sheet2!$A:$E,2,0)</f>
        <v>9339.65</v>
      </c>
      <c r="Q2219">
        <f>VLOOKUP($A2219,Sheet2!$A:$E,3,0)</f>
        <v>9414.75</v>
      </c>
      <c r="R2219">
        <f>VLOOKUP($A2219,Sheet2!$A:$E,4,0)</f>
        <v>9336</v>
      </c>
      <c r="S2219">
        <f>VLOOKUP($A2219,Sheet2!$A:$E,5,0)</f>
        <v>9407.2999999999993</v>
      </c>
      <c r="T2219">
        <f t="shared" si="651"/>
        <v>69.25</v>
      </c>
      <c r="U2219">
        <f t="shared" si="652"/>
        <v>94.9</v>
      </c>
      <c r="V2219">
        <f t="shared" si="653"/>
        <v>52.35</v>
      </c>
      <c r="W2219">
        <f t="shared" si="654"/>
        <v>77.350000000000364</v>
      </c>
      <c r="X2219" s="5">
        <f t="shared" si="655"/>
        <v>145</v>
      </c>
      <c r="Y2219">
        <f t="shared" si="656"/>
        <v>153.25</v>
      </c>
      <c r="Z2219">
        <f t="shared" si="657"/>
        <v>139.95000000000036</v>
      </c>
      <c r="AA2219">
        <f t="shared" si="658"/>
        <v>144.5</v>
      </c>
      <c r="AB2219">
        <f>IF(Z2219/X2219&lt;'model parameter'!$B$2,'model parameter'!$B$2,IF(Y2219/X2219&gt;'model parameter'!$B$1,'model parameter'!$B$1,AA2219/X2219))</f>
        <v>0.99655172413793103</v>
      </c>
      <c r="AC2219">
        <f t="shared" si="668"/>
        <v>22074789.343880951</v>
      </c>
      <c r="AD2219">
        <f t="shared" si="666"/>
        <v>35.943057848937514</v>
      </c>
      <c r="AF2219">
        <f t="shared" si="665"/>
        <v>0.96517241379310592</v>
      </c>
      <c r="AG2219">
        <f t="shared" si="659"/>
        <v>1.056896551724138</v>
      </c>
      <c r="AH2219" s="14">
        <f t="shared" si="660"/>
        <v>10929.476460157501</v>
      </c>
      <c r="AI2219">
        <f t="shared" si="661"/>
        <v>10782.411397458998</v>
      </c>
      <c r="AJ2219" s="14">
        <f t="shared" si="662"/>
        <v>-147.06506269850252</v>
      </c>
      <c r="AK2219" s="14">
        <f t="shared" si="667"/>
        <v>375570.16091739933</v>
      </c>
      <c r="AL2219">
        <f t="shared" si="663"/>
        <v>0.98654418047976811</v>
      </c>
      <c r="AM2219">
        <f t="shared" si="669"/>
        <v>1.3385827237356114</v>
      </c>
      <c r="AN2219" s="15">
        <f t="shared" si="664"/>
        <v>0</v>
      </c>
    </row>
    <row r="2220" spans="1:40" x14ac:dyDescent="0.25">
      <c r="A2220" s="2">
        <v>42866</v>
      </c>
      <c r="B2220" s="2">
        <v>42880</v>
      </c>
      <c r="C2220" t="s">
        <v>15</v>
      </c>
      <c r="D2220">
        <v>9400</v>
      </c>
      <c r="E2220">
        <v>55</v>
      </c>
      <c r="F2220">
        <v>58.3</v>
      </c>
      <c r="G2220">
        <v>42.2</v>
      </c>
      <c r="H2220">
        <v>52.35</v>
      </c>
      <c r="I2220" t="s">
        <v>16</v>
      </c>
      <c r="J2220">
        <v>88</v>
      </c>
      <c r="K2220">
        <v>103.3</v>
      </c>
      <c r="L2220">
        <v>84.4</v>
      </c>
      <c r="M2220">
        <v>88.65</v>
      </c>
      <c r="N2220">
        <v>9422.4</v>
      </c>
      <c r="O2220">
        <v>199.3</v>
      </c>
      <c r="P2220">
        <f>VLOOKUP($A2220,Sheet2!$A:$E,2,0)</f>
        <v>9448.6</v>
      </c>
      <c r="Q2220">
        <f>VLOOKUP($A2220,Sheet2!$A:$E,3,0)</f>
        <v>9450.65</v>
      </c>
      <c r="R2220">
        <f>VLOOKUP($A2220,Sheet2!$A:$E,4,0)</f>
        <v>9411.2999999999993</v>
      </c>
      <c r="S2220">
        <f>VLOOKUP($A2220,Sheet2!$A:$E,5,0)</f>
        <v>9422.4</v>
      </c>
      <c r="T2220">
        <f t="shared" si="651"/>
        <v>52.649999999999636</v>
      </c>
      <c r="U2220">
        <f t="shared" si="652"/>
        <v>58.3</v>
      </c>
      <c r="V2220">
        <f t="shared" si="653"/>
        <v>84.4</v>
      </c>
      <c r="W2220">
        <f t="shared" si="654"/>
        <v>92.850000000000364</v>
      </c>
      <c r="X2220" s="5">
        <f t="shared" si="655"/>
        <v>143</v>
      </c>
      <c r="Y2220">
        <f t="shared" si="656"/>
        <v>155.94999999999965</v>
      </c>
      <c r="Z2220">
        <f t="shared" si="657"/>
        <v>135.05000000000035</v>
      </c>
      <c r="AA2220">
        <f t="shared" si="658"/>
        <v>141</v>
      </c>
      <c r="AB2220">
        <f>IF(Z2220/X2220&lt;'model parameter'!$B$2,'model parameter'!$B$2,IF(Y2220/X2220&gt;'model parameter'!$B$1,'model parameter'!$B$1,AA2220/X2220))</f>
        <v>0.98601398601398604</v>
      </c>
      <c r="AC2220">
        <f t="shared" si="668"/>
        <v>21766051.031379122</v>
      </c>
      <c r="AD2220">
        <f t="shared" si="666"/>
        <v>35.9290718349515</v>
      </c>
      <c r="AF2220">
        <f t="shared" si="665"/>
        <v>0.9444055944055969</v>
      </c>
      <c r="AG2220">
        <f t="shared" si="659"/>
        <v>1.0905594405594381</v>
      </c>
      <c r="AH2220" s="14">
        <f t="shared" si="660"/>
        <v>10779.376108210499</v>
      </c>
      <c r="AI2220">
        <f t="shared" si="661"/>
        <v>10520.102493741999</v>
      </c>
      <c r="AJ2220" s="14">
        <f t="shared" si="662"/>
        <v>-259.27361446850045</v>
      </c>
      <c r="AK2220" s="14">
        <f t="shared" si="667"/>
        <v>375310.88730293082</v>
      </c>
      <c r="AL2220">
        <f t="shared" si="663"/>
        <v>0.97594725224672185</v>
      </c>
      <c r="AM2220">
        <f t="shared" si="669"/>
        <v>1.3063861311347027</v>
      </c>
      <c r="AN2220" s="15">
        <f t="shared" si="664"/>
        <v>0</v>
      </c>
    </row>
    <row r="2221" spans="1:40" x14ac:dyDescent="0.25">
      <c r="A2221" s="2">
        <v>42867</v>
      </c>
      <c r="B2221" s="2">
        <v>42880</v>
      </c>
      <c r="C2221" t="s">
        <v>15</v>
      </c>
      <c r="D2221">
        <v>9400</v>
      </c>
      <c r="E2221">
        <v>53.2</v>
      </c>
      <c r="F2221">
        <v>70</v>
      </c>
      <c r="G2221">
        <v>49.9</v>
      </c>
      <c r="H2221">
        <v>58.85</v>
      </c>
      <c r="I2221" t="s">
        <v>16</v>
      </c>
      <c r="J2221">
        <v>86.25</v>
      </c>
      <c r="K2221">
        <v>91.6</v>
      </c>
      <c r="L2221">
        <v>58.45</v>
      </c>
      <c r="M2221">
        <v>71.650000000000006</v>
      </c>
      <c r="N2221">
        <v>9400.9</v>
      </c>
      <c r="O2221">
        <v>199.3</v>
      </c>
      <c r="P2221">
        <f>VLOOKUP($A2221,Sheet2!$A:$E,2,0)</f>
        <v>9436.65</v>
      </c>
      <c r="Q2221">
        <f>VLOOKUP($A2221,Sheet2!$A:$E,3,0)</f>
        <v>9437.75</v>
      </c>
      <c r="R2221">
        <f>VLOOKUP($A2221,Sheet2!$A:$E,4,0)</f>
        <v>9372.5499999999993</v>
      </c>
      <c r="S2221">
        <f>VLOOKUP($A2221,Sheet2!$A:$E,5,0)</f>
        <v>9400.9</v>
      </c>
      <c r="T2221">
        <f t="shared" si="651"/>
        <v>53.850000000000364</v>
      </c>
      <c r="U2221">
        <f t="shared" si="652"/>
        <v>70</v>
      </c>
      <c r="V2221">
        <f t="shared" si="653"/>
        <v>58.45</v>
      </c>
      <c r="W2221">
        <f t="shared" si="654"/>
        <v>87.649999999999636</v>
      </c>
      <c r="X2221" s="5">
        <f t="shared" si="655"/>
        <v>139.44999999999999</v>
      </c>
      <c r="Y2221">
        <f t="shared" si="656"/>
        <v>145.45000000000036</v>
      </c>
      <c r="Z2221">
        <f t="shared" si="657"/>
        <v>128.44999999999999</v>
      </c>
      <c r="AA2221">
        <f t="shared" si="658"/>
        <v>130.5</v>
      </c>
      <c r="AB2221">
        <f>IF(Z2221/X2221&lt;'model parameter'!$B$2,'model parameter'!$B$2,IF(Y2221/X2221&gt;'model parameter'!$B$1,'model parameter'!$B$1,AA2221/X2221))</f>
        <v>0.93581929006812481</v>
      </c>
      <c r="AC2221">
        <f t="shared" si="668"/>
        <v>20369090.423771787</v>
      </c>
      <c r="AD2221">
        <f t="shared" si="666"/>
        <v>35.864891125019625</v>
      </c>
      <c r="AF2221">
        <f t="shared" si="665"/>
        <v>0.92111868053065615</v>
      </c>
      <c r="AG2221">
        <f t="shared" si="659"/>
        <v>1.0430261742560083</v>
      </c>
      <c r="AH2221" s="14">
        <f t="shared" si="660"/>
        <v>10512.947983504575</v>
      </c>
      <c r="AI2221">
        <f t="shared" si="661"/>
        <v>9733.175782590999</v>
      </c>
      <c r="AJ2221" s="14">
        <f t="shared" si="662"/>
        <v>-779.77220091357594</v>
      </c>
      <c r="AK2221" s="14">
        <f t="shared" si="667"/>
        <v>374531.11510201724</v>
      </c>
      <c r="AL2221">
        <f t="shared" si="663"/>
        <v>0.92582744610388223</v>
      </c>
      <c r="AM2221">
        <f t="shared" si="669"/>
        <v>1.2094881354139733</v>
      </c>
      <c r="AN2221" s="15">
        <f t="shared" si="664"/>
        <v>0</v>
      </c>
    </row>
    <row r="2222" spans="1:40" x14ac:dyDescent="0.25">
      <c r="A2222" s="2">
        <v>42870</v>
      </c>
      <c r="B2222" s="2">
        <v>42880</v>
      </c>
      <c r="C2222" t="s">
        <v>15</v>
      </c>
      <c r="D2222">
        <v>9400</v>
      </c>
      <c r="E2222">
        <v>47.2</v>
      </c>
      <c r="F2222">
        <v>47.25</v>
      </c>
      <c r="G2222">
        <v>37.950000000000003</v>
      </c>
      <c r="H2222">
        <v>40.700000000000003</v>
      </c>
      <c r="I2222" t="s">
        <v>16</v>
      </c>
      <c r="J2222">
        <v>84.45</v>
      </c>
      <c r="K2222">
        <v>93</v>
      </c>
      <c r="L2222">
        <v>79.3</v>
      </c>
      <c r="M2222">
        <v>89.7</v>
      </c>
      <c r="N2222">
        <v>9445.4</v>
      </c>
      <c r="O2222">
        <v>199.3</v>
      </c>
      <c r="P2222">
        <f>VLOOKUP($A2222,Sheet2!$A:$E,2,0)</f>
        <v>9433.5499999999993</v>
      </c>
      <c r="Q2222">
        <f>VLOOKUP($A2222,Sheet2!$A:$E,3,0)</f>
        <v>9449.25</v>
      </c>
      <c r="R2222">
        <f>VLOOKUP($A2222,Sheet2!$A:$E,4,0)</f>
        <v>9423.1</v>
      </c>
      <c r="S2222">
        <f>VLOOKUP($A2222,Sheet2!$A:$E,5,0)</f>
        <v>9445.4</v>
      </c>
      <c r="T2222">
        <f t="shared" si="651"/>
        <v>43.75</v>
      </c>
      <c r="U2222">
        <f t="shared" si="652"/>
        <v>47.25</v>
      </c>
      <c r="V2222">
        <f t="shared" si="653"/>
        <v>79.3</v>
      </c>
      <c r="W2222">
        <f t="shared" si="654"/>
        <v>87.200000000000728</v>
      </c>
      <c r="X2222" s="5">
        <f t="shared" si="655"/>
        <v>131.65</v>
      </c>
      <c r="Y2222">
        <f t="shared" si="656"/>
        <v>136.75</v>
      </c>
      <c r="Z2222">
        <f t="shared" si="657"/>
        <v>125.15000000000073</v>
      </c>
      <c r="AA2222">
        <f t="shared" si="658"/>
        <v>130.4</v>
      </c>
      <c r="AB2222">
        <f>IF(Z2222/X2222&lt;'model parameter'!$B$2,'model parameter'!$B$2,IF(Y2222/X2222&gt;'model parameter'!$B$1,'model parameter'!$B$1,AA2222/X2222))</f>
        <v>0.99050512723129513</v>
      </c>
      <c r="AC2222">
        <f t="shared" si="668"/>
        <v>20175688.501783829</v>
      </c>
      <c r="AD2222">
        <f t="shared" si="666"/>
        <v>35.85539625225092</v>
      </c>
      <c r="AF2222">
        <f t="shared" si="665"/>
        <v>0.95062666160274001</v>
      </c>
      <c r="AG2222">
        <f t="shared" si="659"/>
        <v>1.0387390808963159</v>
      </c>
      <c r="AH2222" s="14">
        <f t="shared" si="660"/>
        <v>9927.5566109112733</v>
      </c>
      <c r="AI2222">
        <f t="shared" si="661"/>
        <v>9725.6812424847994</v>
      </c>
      <c r="AJ2222" s="14">
        <f t="shared" si="662"/>
        <v>-201.87536842647387</v>
      </c>
      <c r="AK2222" s="14">
        <f t="shared" si="667"/>
        <v>374329.23973359074</v>
      </c>
      <c r="AL2222">
        <f t="shared" si="663"/>
        <v>0.97966515061675952</v>
      </c>
      <c r="AM2222">
        <f t="shared" si="669"/>
        <v>1.1848933763495137</v>
      </c>
      <c r="AN2222" s="15">
        <f t="shared" si="664"/>
        <v>0</v>
      </c>
    </row>
    <row r="2223" spans="1:40" x14ac:dyDescent="0.25">
      <c r="A2223" s="2">
        <v>42871</v>
      </c>
      <c r="B2223" s="2">
        <v>42880</v>
      </c>
      <c r="C2223" t="s">
        <v>15</v>
      </c>
      <c r="D2223">
        <v>9400</v>
      </c>
      <c r="E2223">
        <v>35.85</v>
      </c>
      <c r="F2223">
        <v>38</v>
      </c>
      <c r="G2223">
        <v>19.350000000000001</v>
      </c>
      <c r="H2223">
        <v>21.3</v>
      </c>
      <c r="I2223" t="s">
        <v>16</v>
      </c>
      <c r="J2223">
        <v>96.4</v>
      </c>
      <c r="K2223">
        <v>147</v>
      </c>
      <c r="L2223">
        <v>91</v>
      </c>
      <c r="M2223">
        <v>139.25</v>
      </c>
      <c r="N2223">
        <v>9512.25</v>
      </c>
      <c r="O2223">
        <v>199.3</v>
      </c>
      <c r="P2223">
        <f>VLOOKUP($A2223,Sheet2!$A:$E,2,0)</f>
        <v>9461</v>
      </c>
      <c r="Q2223">
        <f>VLOOKUP($A2223,Sheet2!$A:$E,3,0)</f>
        <v>9517.2000000000007</v>
      </c>
      <c r="R2223">
        <f>VLOOKUP($A2223,Sheet2!$A:$E,4,0)</f>
        <v>9456.35</v>
      </c>
      <c r="S2223">
        <f>VLOOKUP($A2223,Sheet2!$A:$E,5,0)</f>
        <v>9512.25</v>
      </c>
      <c r="T2223">
        <f t="shared" si="651"/>
        <v>29.799999999999272</v>
      </c>
      <c r="U2223">
        <f t="shared" si="652"/>
        <v>34.649999999999636</v>
      </c>
      <c r="V2223">
        <f t="shared" si="653"/>
        <v>94.350000000000364</v>
      </c>
      <c r="W2223">
        <f t="shared" si="654"/>
        <v>136.55000000000109</v>
      </c>
      <c r="X2223" s="5">
        <f t="shared" si="655"/>
        <v>132.25</v>
      </c>
      <c r="Y2223">
        <f t="shared" si="656"/>
        <v>176.79999999999927</v>
      </c>
      <c r="Z2223">
        <f t="shared" si="657"/>
        <v>125.64999999999964</v>
      </c>
      <c r="AA2223">
        <f t="shared" si="658"/>
        <v>160.55000000000001</v>
      </c>
      <c r="AB2223">
        <f>IF(Z2223/X2223&lt;'model parameter'!$B$2,'model parameter'!$B$2,IF(Y2223/X2223&gt;'model parameter'!$B$1,'model parameter'!$B$1,AA2223/X2223))</f>
        <v>1.1100000000000001</v>
      </c>
      <c r="AC2223">
        <f t="shared" si="668"/>
        <v>22395014.236980051</v>
      </c>
      <c r="AD2223">
        <f t="shared" si="666"/>
        <v>35.965396252250919</v>
      </c>
      <c r="AF2223">
        <f t="shared" si="665"/>
        <v>0.95009451795840938</v>
      </c>
      <c r="AG2223">
        <f t="shared" si="659"/>
        <v>1.3368620037807128</v>
      </c>
      <c r="AH2223" s="14">
        <f t="shared" si="660"/>
        <v>9972.5867164953743</v>
      </c>
      <c r="AI2223">
        <f t="shared" si="661"/>
        <v>10954.598456398946</v>
      </c>
      <c r="AJ2223" s="14">
        <f t="shared" si="662"/>
        <v>982.01173990357165</v>
      </c>
      <c r="AK2223" s="14">
        <f t="shared" si="667"/>
        <v>375311.25147349434</v>
      </c>
      <c r="AL2223">
        <f t="shared" si="663"/>
        <v>1.098471115651394</v>
      </c>
      <c r="AM2223">
        <f t="shared" si="669"/>
        <v>1.3015711490465973</v>
      </c>
      <c r="AN2223" s="15">
        <f t="shared" si="664"/>
        <v>0</v>
      </c>
    </row>
    <row r="2224" spans="1:40" x14ac:dyDescent="0.25">
      <c r="A2224" s="2">
        <v>42872</v>
      </c>
      <c r="B2224" s="2">
        <v>42880</v>
      </c>
      <c r="C2224" t="s">
        <v>15</v>
      </c>
      <c r="D2224">
        <v>9400</v>
      </c>
      <c r="E2224">
        <v>23</v>
      </c>
      <c r="F2224">
        <v>26.35</v>
      </c>
      <c r="G2224">
        <v>17</v>
      </c>
      <c r="H2224">
        <v>17.95</v>
      </c>
      <c r="I2224" t="s">
        <v>16</v>
      </c>
      <c r="J2224">
        <v>125.45</v>
      </c>
      <c r="K2224">
        <v>150</v>
      </c>
      <c r="L2224">
        <v>115.55</v>
      </c>
      <c r="M2224">
        <v>146.65</v>
      </c>
      <c r="N2224">
        <v>9525.75</v>
      </c>
      <c r="O2224">
        <v>199.3</v>
      </c>
      <c r="P2224">
        <f>VLOOKUP($A2224,Sheet2!$A:$E,2,0)</f>
        <v>9517.6</v>
      </c>
      <c r="Q2224">
        <f>VLOOKUP($A2224,Sheet2!$A:$E,3,0)</f>
        <v>9532.6</v>
      </c>
      <c r="R2224">
        <f>VLOOKUP($A2224,Sheet2!$A:$E,4,0)</f>
        <v>9486.1</v>
      </c>
      <c r="S2224">
        <f>VLOOKUP($A2224,Sheet2!$A:$E,5,0)</f>
        <v>9525.75</v>
      </c>
      <c r="T2224">
        <f t="shared" si="651"/>
        <v>17.399999999999636</v>
      </c>
      <c r="U2224">
        <f t="shared" si="652"/>
        <v>26.35</v>
      </c>
      <c r="V2224">
        <f t="shared" si="653"/>
        <v>115.55</v>
      </c>
      <c r="W2224">
        <f t="shared" si="654"/>
        <v>149.60000000000036</v>
      </c>
      <c r="X2224" s="5">
        <f t="shared" si="655"/>
        <v>148.44999999999999</v>
      </c>
      <c r="Y2224">
        <f t="shared" si="656"/>
        <v>167.39999999999964</v>
      </c>
      <c r="Z2224">
        <f t="shared" si="657"/>
        <v>141.9</v>
      </c>
      <c r="AA2224">
        <f t="shared" si="658"/>
        <v>164.6</v>
      </c>
      <c r="AB2224">
        <f>IF(Z2224/X2224&lt;'model parameter'!$B$2,'model parameter'!$B$2,IF(Y2224/X2224&gt;'model parameter'!$B$1,'model parameter'!$B$1,AA2224/X2224))</f>
        <v>1.1100000000000001</v>
      </c>
      <c r="AC2224">
        <f t="shared" si="668"/>
        <v>24858465.803047858</v>
      </c>
      <c r="AD2224">
        <f t="shared" si="666"/>
        <v>36.075396252250918</v>
      </c>
      <c r="AF2224">
        <f t="shared" si="665"/>
        <v>0.95587739979791186</v>
      </c>
      <c r="AG2224">
        <f t="shared" si="659"/>
        <v>1.1276524082182529</v>
      </c>
      <c r="AH2224" s="14">
        <f t="shared" si="660"/>
        <v>11188.399567266075</v>
      </c>
      <c r="AI2224">
        <f t="shared" si="661"/>
        <v>12302.26665829583</v>
      </c>
      <c r="AJ2224" s="14">
        <f t="shared" si="662"/>
        <v>1113.8670910297551</v>
      </c>
      <c r="AK2224" s="14">
        <f t="shared" si="667"/>
        <v>376425.11856452411</v>
      </c>
      <c r="AL2224">
        <f t="shared" si="663"/>
        <v>1.0995555337770202</v>
      </c>
      <c r="AM2224">
        <f t="shared" si="669"/>
        <v>1.4311497595387008</v>
      </c>
      <c r="AN2224" s="15">
        <f t="shared" si="664"/>
        <v>0</v>
      </c>
    </row>
    <row r="2225" spans="1:40" x14ac:dyDescent="0.25">
      <c r="A2225" s="2">
        <v>42873</v>
      </c>
      <c r="B2225" s="2">
        <v>42880</v>
      </c>
      <c r="C2225" t="s">
        <v>15</v>
      </c>
      <c r="D2225">
        <v>9400</v>
      </c>
      <c r="E2225">
        <v>29</v>
      </c>
      <c r="F2225">
        <v>47</v>
      </c>
      <c r="G2225">
        <v>24</v>
      </c>
      <c r="H2225">
        <v>40.799999999999997</v>
      </c>
      <c r="I2225" t="s">
        <v>16</v>
      </c>
      <c r="J2225">
        <v>112</v>
      </c>
      <c r="K2225">
        <v>123.4</v>
      </c>
      <c r="L2225">
        <v>75</v>
      </c>
      <c r="M2225">
        <v>78.25</v>
      </c>
      <c r="N2225">
        <v>9429.4500000000007</v>
      </c>
      <c r="O2225">
        <v>199.3</v>
      </c>
      <c r="P2225">
        <f>VLOOKUP($A2225,Sheet2!$A:$E,2,0)</f>
        <v>9453.2000000000007</v>
      </c>
      <c r="Q2225">
        <f>VLOOKUP($A2225,Sheet2!$A:$E,3,0)</f>
        <v>9489.1</v>
      </c>
      <c r="R2225">
        <f>VLOOKUP($A2225,Sheet2!$A:$E,4,0)</f>
        <v>9418.1</v>
      </c>
      <c r="S2225">
        <f>VLOOKUP($A2225,Sheet2!$A:$E,5,0)</f>
        <v>9429.4500000000007</v>
      </c>
      <c r="T2225">
        <f t="shared" si="651"/>
        <v>34.299999999999272</v>
      </c>
      <c r="U2225">
        <f t="shared" si="652"/>
        <v>47</v>
      </c>
      <c r="V2225">
        <f t="shared" si="653"/>
        <v>75</v>
      </c>
      <c r="W2225">
        <f t="shared" si="654"/>
        <v>113.10000000000036</v>
      </c>
      <c r="X2225" s="5">
        <f t="shared" si="655"/>
        <v>141</v>
      </c>
      <c r="Y2225">
        <f t="shared" si="656"/>
        <v>157.69999999999928</v>
      </c>
      <c r="Z2225">
        <f t="shared" si="657"/>
        <v>119.05</v>
      </c>
      <c r="AA2225">
        <f t="shared" si="658"/>
        <v>119.05</v>
      </c>
      <c r="AB2225">
        <f>IF(Z2225/X2225&lt;'model parameter'!$B$2,'model parameter'!$B$2,IF(Y2225/X2225&gt;'model parameter'!$B$1,'model parameter'!$B$1,AA2225/X2225))</f>
        <v>1.1100000000000001</v>
      </c>
      <c r="AC2225">
        <f t="shared" si="668"/>
        <v>27592897.041383125</v>
      </c>
      <c r="AD2225">
        <f t="shared" si="666"/>
        <v>36.185396252250918</v>
      </c>
      <c r="AF2225">
        <f t="shared" si="665"/>
        <v>0.84432624113475174</v>
      </c>
      <c r="AG2225">
        <f t="shared" si="659"/>
        <v>1.1184397163120516</v>
      </c>
      <c r="AH2225" s="14">
        <f t="shared" si="660"/>
        <v>10629.2757562635</v>
      </c>
      <c r="AI2225">
        <f t="shared" si="661"/>
        <v>11682.505664213621</v>
      </c>
      <c r="AJ2225" s="14">
        <f t="shared" si="662"/>
        <v>1053.2299079501208</v>
      </c>
      <c r="AK2225" s="14">
        <f t="shared" si="667"/>
        <v>377478.3484724742</v>
      </c>
      <c r="AL2225">
        <f t="shared" si="663"/>
        <v>1.0990876454898149</v>
      </c>
      <c r="AM2225">
        <f t="shared" si="669"/>
        <v>1.5729590195547054</v>
      </c>
      <c r="AN2225" s="15">
        <f t="shared" si="664"/>
        <v>1</v>
      </c>
    </row>
    <row r="2226" spans="1:40" x14ac:dyDescent="0.25">
      <c r="A2226" s="2">
        <v>42874</v>
      </c>
      <c r="B2226" s="2">
        <v>42880</v>
      </c>
      <c r="C2226" t="s">
        <v>15</v>
      </c>
      <c r="D2226">
        <v>9400</v>
      </c>
      <c r="E2226">
        <v>35</v>
      </c>
      <c r="F2226">
        <v>54.85</v>
      </c>
      <c r="G2226">
        <v>16.350000000000001</v>
      </c>
      <c r="H2226">
        <v>31.9</v>
      </c>
      <c r="I2226" t="s">
        <v>16</v>
      </c>
      <c r="J2226">
        <v>90</v>
      </c>
      <c r="K2226">
        <v>125.7</v>
      </c>
      <c r="L2226">
        <v>54.1</v>
      </c>
      <c r="M2226">
        <v>75.150000000000006</v>
      </c>
      <c r="N2226">
        <v>9427.9</v>
      </c>
      <c r="O2226">
        <v>199.3</v>
      </c>
      <c r="P2226">
        <f>VLOOKUP($A2226,Sheet2!$A:$E,2,0)</f>
        <v>9469.9</v>
      </c>
      <c r="Q2226">
        <f>VLOOKUP($A2226,Sheet2!$A:$E,3,0)</f>
        <v>9505.75</v>
      </c>
      <c r="R2226">
        <f>VLOOKUP($A2226,Sheet2!$A:$E,4,0)</f>
        <v>9390.75</v>
      </c>
      <c r="S2226">
        <f>VLOOKUP($A2226,Sheet2!$A:$E,5,0)</f>
        <v>9427.9</v>
      </c>
      <c r="T2226">
        <f t="shared" si="651"/>
        <v>19.950000000000728</v>
      </c>
      <c r="U2226">
        <f t="shared" si="652"/>
        <v>54.85</v>
      </c>
      <c r="V2226">
        <f t="shared" si="653"/>
        <v>54.1</v>
      </c>
      <c r="W2226">
        <f t="shared" si="654"/>
        <v>122.10000000000036</v>
      </c>
      <c r="X2226" s="5">
        <f t="shared" si="655"/>
        <v>125</v>
      </c>
      <c r="Y2226">
        <f t="shared" si="656"/>
        <v>145.65000000000072</v>
      </c>
      <c r="Z2226">
        <f t="shared" si="657"/>
        <v>107.05000000000001</v>
      </c>
      <c r="AA2226">
        <f t="shared" si="658"/>
        <v>107.05000000000001</v>
      </c>
      <c r="AB2226">
        <f>IF(Z2226/X2226&lt;'model parameter'!$B$2,'model parameter'!$B$2,IF(Y2226/X2226&gt;'model parameter'!$B$1,'model parameter'!$B$1,AA2226/X2226))</f>
        <v>1.1100000000000001</v>
      </c>
      <c r="AC2226">
        <f t="shared" si="668"/>
        <v>30628115.715935271</v>
      </c>
      <c r="AD2226">
        <f t="shared" si="666"/>
        <v>36.295396252250917</v>
      </c>
      <c r="AF2226">
        <f t="shared" si="665"/>
        <v>0.85640000000000005</v>
      </c>
      <c r="AG2226">
        <f t="shared" si="659"/>
        <v>1.1652000000000058</v>
      </c>
      <c r="AH2226" s="14">
        <f t="shared" si="660"/>
        <v>9428.4729406874994</v>
      </c>
      <c r="AI2226">
        <f t="shared" si="661"/>
        <v>10351.475341352498</v>
      </c>
      <c r="AJ2226" s="14">
        <f t="shared" si="662"/>
        <v>923.00240066499828</v>
      </c>
      <c r="AK2226" s="14">
        <f t="shared" si="667"/>
        <v>378401.35087313922</v>
      </c>
      <c r="AL2226">
        <f t="shared" si="663"/>
        <v>1.0978952165924862</v>
      </c>
      <c r="AM2226">
        <f t="shared" si="669"/>
        <v>1.726944183465118</v>
      </c>
      <c r="AN2226" s="15">
        <f t="shared" si="664"/>
        <v>1</v>
      </c>
    </row>
    <row r="2227" spans="1:40" x14ac:dyDescent="0.25">
      <c r="A2227" s="2">
        <v>42877</v>
      </c>
      <c r="B2227" s="2">
        <v>42880</v>
      </c>
      <c r="C2227" t="s">
        <v>15</v>
      </c>
      <c r="D2227">
        <v>9400</v>
      </c>
      <c r="E2227">
        <v>19.7</v>
      </c>
      <c r="F2227">
        <v>32.6</v>
      </c>
      <c r="G2227">
        <v>15</v>
      </c>
      <c r="H2227">
        <v>27.5</v>
      </c>
      <c r="I2227" t="s">
        <v>16</v>
      </c>
      <c r="J2227">
        <v>84.3</v>
      </c>
      <c r="K2227">
        <v>102.6</v>
      </c>
      <c r="L2227">
        <v>57.5</v>
      </c>
      <c r="M2227">
        <v>67.400000000000006</v>
      </c>
      <c r="N2227">
        <v>9438.25</v>
      </c>
      <c r="O2227">
        <v>199.3</v>
      </c>
      <c r="P2227">
        <f>VLOOKUP($A2227,Sheet2!$A:$E,2,0)</f>
        <v>9480.25</v>
      </c>
      <c r="Q2227">
        <f>VLOOKUP($A2227,Sheet2!$A:$E,3,0)</f>
        <v>9498.65</v>
      </c>
      <c r="R2227">
        <f>VLOOKUP($A2227,Sheet2!$A:$E,4,0)</f>
        <v>9427.9</v>
      </c>
      <c r="S2227">
        <f>VLOOKUP($A2227,Sheet2!$A:$E,5,0)</f>
        <v>9438.25</v>
      </c>
      <c r="T2227">
        <f t="shared" si="651"/>
        <v>15</v>
      </c>
      <c r="U2227">
        <f t="shared" si="652"/>
        <v>29.600000000000364</v>
      </c>
      <c r="V2227">
        <f t="shared" si="653"/>
        <v>60.5</v>
      </c>
      <c r="W2227">
        <f t="shared" si="654"/>
        <v>102.6</v>
      </c>
      <c r="X2227" s="5">
        <f t="shared" si="655"/>
        <v>104</v>
      </c>
      <c r="Y2227">
        <f t="shared" si="656"/>
        <v>117.6</v>
      </c>
      <c r="Z2227">
        <f t="shared" si="657"/>
        <v>87.100000000000364</v>
      </c>
      <c r="AA2227">
        <f t="shared" si="658"/>
        <v>94.9</v>
      </c>
      <c r="AB2227">
        <f>IF(Z2227/X2227&lt;'model parameter'!$B$2,'model parameter'!$B$2,IF(Y2227/X2227&gt;'model parameter'!$B$1,'model parameter'!$B$1,AA2227/X2227))</f>
        <v>1.1100000000000001</v>
      </c>
      <c r="AC2227">
        <f t="shared" si="668"/>
        <v>33997208.444688156</v>
      </c>
      <c r="AD2227">
        <f t="shared" si="666"/>
        <v>36.405396252250917</v>
      </c>
      <c r="AF2227">
        <f t="shared" si="665"/>
        <v>0.83750000000000346</v>
      </c>
      <c r="AG2227">
        <f t="shared" si="659"/>
        <v>1.1307692307692307</v>
      </c>
      <c r="AH2227" s="14">
        <f t="shared" si="660"/>
        <v>7852.4192452439993</v>
      </c>
      <c r="AI2227">
        <f t="shared" si="661"/>
        <v>8604.498042597279</v>
      </c>
      <c r="AJ2227" s="14">
        <f t="shared" si="662"/>
        <v>752.0787973532797</v>
      </c>
      <c r="AK2227" s="14">
        <f t="shared" si="667"/>
        <v>379153.42967049248</v>
      </c>
      <c r="AL2227">
        <f t="shared" si="663"/>
        <v>1.0957766993667326</v>
      </c>
      <c r="AM2227">
        <f t="shared" si="669"/>
        <v>1.8923451973479841</v>
      </c>
      <c r="AN2227" s="15">
        <f t="shared" si="664"/>
        <v>1</v>
      </c>
    </row>
    <row r="2228" spans="1:40" x14ac:dyDescent="0.25">
      <c r="A2228" s="2">
        <v>42878</v>
      </c>
      <c r="B2228" s="2">
        <v>42880</v>
      </c>
      <c r="C2228" t="s">
        <v>15</v>
      </c>
      <c r="D2228">
        <v>9400</v>
      </c>
      <c r="E2228">
        <v>22.2</v>
      </c>
      <c r="F2228">
        <v>63</v>
      </c>
      <c r="G2228">
        <v>15.1</v>
      </c>
      <c r="H2228">
        <v>49.85</v>
      </c>
      <c r="I2228" t="s">
        <v>16</v>
      </c>
      <c r="J2228">
        <v>72.95</v>
      </c>
      <c r="K2228">
        <v>85.35</v>
      </c>
      <c r="L2228">
        <v>30</v>
      </c>
      <c r="M2228">
        <v>36.799999999999997</v>
      </c>
      <c r="N2228">
        <v>9386.15</v>
      </c>
      <c r="O2228">
        <v>199.3</v>
      </c>
      <c r="P2228">
        <f>VLOOKUP($A2228,Sheet2!$A:$E,2,0)</f>
        <v>9445.0499999999993</v>
      </c>
      <c r="Q2228">
        <f>VLOOKUP($A2228,Sheet2!$A:$E,3,0)</f>
        <v>9448.0499999999993</v>
      </c>
      <c r="R2228">
        <f>VLOOKUP($A2228,Sheet2!$A:$E,4,0)</f>
        <v>9370</v>
      </c>
      <c r="S2228">
        <f>VLOOKUP($A2228,Sheet2!$A:$E,5,0)</f>
        <v>9386.15</v>
      </c>
      <c r="T2228">
        <f t="shared" si="651"/>
        <v>37.300000000001091</v>
      </c>
      <c r="U2228">
        <f t="shared" si="652"/>
        <v>60</v>
      </c>
      <c r="V2228">
        <f t="shared" si="653"/>
        <v>33</v>
      </c>
      <c r="W2228">
        <f t="shared" si="654"/>
        <v>63.149999999999636</v>
      </c>
      <c r="X2228" s="5">
        <f t="shared" si="655"/>
        <v>95.15</v>
      </c>
      <c r="Y2228">
        <f t="shared" si="656"/>
        <v>122.65000000000109</v>
      </c>
      <c r="Z2228">
        <f t="shared" si="657"/>
        <v>78.249999999999631</v>
      </c>
      <c r="AA2228">
        <f t="shared" si="658"/>
        <v>86.65</v>
      </c>
      <c r="AB2228">
        <f>IF(Z2228/X2228&lt;'model parameter'!$B$2,'model parameter'!$B$2,IF(Y2228/X2228&gt;'model parameter'!$B$1,'model parameter'!$B$1,AA2228/X2228))</f>
        <v>1.1100000000000001</v>
      </c>
      <c r="AC2228">
        <f t="shared" si="668"/>
        <v>37736901.373603858</v>
      </c>
      <c r="AD2228">
        <f t="shared" si="666"/>
        <v>36.515396252250916</v>
      </c>
      <c r="AF2228">
        <f t="shared" si="665"/>
        <v>0.82238570677876643</v>
      </c>
      <c r="AG2228">
        <f t="shared" si="659"/>
        <v>1.2890173410404737</v>
      </c>
      <c r="AH2228" s="14">
        <f t="shared" si="660"/>
        <v>7188.2251878785246</v>
      </c>
      <c r="AI2228">
        <f t="shared" si="661"/>
        <v>7868.2718952647238</v>
      </c>
      <c r="AJ2228" s="14">
        <f t="shared" si="662"/>
        <v>680.04670738619916</v>
      </c>
      <c r="AK2228" s="14">
        <f t="shared" si="667"/>
        <v>379833.47637787869</v>
      </c>
      <c r="AL2228">
        <f t="shared" si="663"/>
        <v>1.0946056487675093</v>
      </c>
      <c r="AM2228">
        <f t="shared" si="669"/>
        <v>2.0713717424351707</v>
      </c>
      <c r="AN2228" s="15">
        <f t="shared" si="664"/>
        <v>1</v>
      </c>
    </row>
    <row r="2229" spans="1:40" x14ac:dyDescent="0.25">
      <c r="A2229" s="2">
        <v>42879</v>
      </c>
      <c r="B2229" s="2">
        <v>42880</v>
      </c>
      <c r="C2229" t="s">
        <v>15</v>
      </c>
      <c r="D2229">
        <v>9400</v>
      </c>
      <c r="E2229">
        <v>30.4</v>
      </c>
      <c r="F2229">
        <v>65.900000000000006</v>
      </c>
      <c r="G2229">
        <v>17.600000000000001</v>
      </c>
      <c r="H2229">
        <v>46.8</v>
      </c>
      <c r="I2229" t="s">
        <v>16</v>
      </c>
      <c r="J2229">
        <v>36.75</v>
      </c>
      <c r="K2229">
        <v>53.1</v>
      </c>
      <c r="L2229">
        <v>6.5</v>
      </c>
      <c r="M2229">
        <v>11.3</v>
      </c>
      <c r="N2229">
        <v>9360.5499999999993</v>
      </c>
      <c r="O2229">
        <v>199.3</v>
      </c>
      <c r="P2229">
        <f>VLOOKUP($A2229,Sheet2!$A:$E,2,0)</f>
        <v>9410.9</v>
      </c>
      <c r="Q2229">
        <f>VLOOKUP($A2229,Sheet2!$A:$E,3,0)</f>
        <v>9431.9</v>
      </c>
      <c r="R2229">
        <f>VLOOKUP($A2229,Sheet2!$A:$E,4,0)</f>
        <v>9341.65</v>
      </c>
      <c r="S2229">
        <f>VLOOKUP($A2229,Sheet2!$A:$E,5,0)</f>
        <v>9360.5499999999993</v>
      </c>
      <c r="T2229">
        <f t="shared" si="651"/>
        <v>21.200000000000728</v>
      </c>
      <c r="U2229">
        <f t="shared" si="652"/>
        <v>64.850000000000364</v>
      </c>
      <c r="V2229">
        <f t="shared" si="653"/>
        <v>7.5499999999992724</v>
      </c>
      <c r="W2229">
        <f t="shared" si="654"/>
        <v>49.5</v>
      </c>
      <c r="X2229" s="5">
        <f t="shared" si="655"/>
        <v>67.150000000000006</v>
      </c>
      <c r="Y2229">
        <f t="shared" si="656"/>
        <v>74.300000000000722</v>
      </c>
      <c r="Z2229">
        <f t="shared" si="657"/>
        <v>58.099999999999994</v>
      </c>
      <c r="AA2229">
        <f t="shared" si="658"/>
        <v>58.099999999999994</v>
      </c>
      <c r="AB2229">
        <f>IF(Z2229/X2229&lt;'model parameter'!$B$2,'model parameter'!$B$2,IF(Y2229/X2229&gt;'model parameter'!$B$1,'model parameter'!$B$1,AA2229/X2229))</f>
        <v>0.8652271034996275</v>
      </c>
      <c r="AC2229">
        <f t="shared" si="668"/>
        <v>32650989.870534379</v>
      </c>
      <c r="AD2229">
        <f t="shared" si="666"/>
        <v>36.380623355750544</v>
      </c>
      <c r="AF2229">
        <f t="shared" si="665"/>
        <v>0.8652271034996275</v>
      </c>
      <c r="AG2229">
        <f t="shared" si="659"/>
        <v>1.106478034251686</v>
      </c>
      <c r="AH2229" s="14">
        <f t="shared" si="660"/>
        <v>5086.8202606205241</v>
      </c>
      <c r="AI2229">
        <f t="shared" si="661"/>
        <v>4307.1287457021999</v>
      </c>
      <c r="AJ2229" s="14">
        <f t="shared" si="662"/>
        <v>-779.69151491832417</v>
      </c>
      <c r="AK2229" s="14">
        <f t="shared" si="667"/>
        <v>379053.78486296034</v>
      </c>
      <c r="AL2229">
        <f t="shared" si="663"/>
        <v>0.84672320330358752</v>
      </c>
      <c r="AM2229">
        <f t="shared" si="669"/>
        <v>1.7538785169872415</v>
      </c>
      <c r="AN2229" s="15">
        <f t="shared" si="664"/>
        <v>1</v>
      </c>
    </row>
    <row r="2230" spans="1:40" x14ac:dyDescent="0.25">
      <c r="A2230" s="2">
        <v>42880</v>
      </c>
      <c r="B2230" s="2">
        <v>42880</v>
      </c>
      <c r="C2230" t="s">
        <v>15</v>
      </c>
      <c r="D2230">
        <v>9400</v>
      </c>
      <c r="E2230">
        <v>26.7</v>
      </c>
      <c r="F2230">
        <v>30.85</v>
      </c>
      <c r="G2230">
        <v>0.05</v>
      </c>
      <c r="H2230">
        <v>0.1</v>
      </c>
      <c r="I2230" t="s">
        <v>16</v>
      </c>
      <c r="J2230">
        <v>19.75</v>
      </c>
      <c r="K2230">
        <v>113</v>
      </c>
      <c r="L2230">
        <v>13.15</v>
      </c>
      <c r="M2230">
        <v>100.5</v>
      </c>
      <c r="N2230">
        <v>9509.75</v>
      </c>
      <c r="O2230">
        <v>199.3</v>
      </c>
      <c r="P2230">
        <f>VLOOKUP($A2230,Sheet2!$A:$E,2,0)</f>
        <v>9384.0499999999993</v>
      </c>
      <c r="Q2230">
        <f>VLOOKUP($A2230,Sheet2!$A:$E,3,0)</f>
        <v>9523.2999999999993</v>
      </c>
      <c r="R2230">
        <f>VLOOKUP($A2230,Sheet2!$A:$E,4,0)</f>
        <v>9379.2000000000007</v>
      </c>
      <c r="S2230">
        <f>VLOOKUP($A2230,Sheet2!$A:$E,5,0)</f>
        <v>9509.75</v>
      </c>
      <c r="T2230">
        <f t="shared" si="651"/>
        <v>0.05</v>
      </c>
      <c r="U2230">
        <f t="shared" si="652"/>
        <v>30.85</v>
      </c>
      <c r="V2230">
        <f t="shared" si="653"/>
        <v>13.15</v>
      </c>
      <c r="W2230">
        <f t="shared" si="654"/>
        <v>113</v>
      </c>
      <c r="X2230" s="5">
        <f t="shared" si="655"/>
        <v>46.45</v>
      </c>
      <c r="Y2230">
        <f t="shared" si="656"/>
        <v>113.05</v>
      </c>
      <c r="Z2230">
        <f t="shared" si="657"/>
        <v>44</v>
      </c>
      <c r="AA2230">
        <f t="shared" si="658"/>
        <v>100.6</v>
      </c>
      <c r="AB2230">
        <f>IF(Z2230/X2230&lt;'model parameter'!$B$2,'model parameter'!$B$2,IF(Y2230/X2230&gt;'model parameter'!$B$1,'model parameter'!$B$1,AA2230/X2230))</f>
        <v>1.1100000000000001</v>
      </c>
      <c r="AC2230">
        <f t="shared" si="668"/>
        <v>36242598.756293163</v>
      </c>
      <c r="AD2230">
        <f t="shared" si="666"/>
        <v>36.490623355750543</v>
      </c>
      <c r="AF2230">
        <f t="shared" si="665"/>
        <v>0.94725511302475773</v>
      </c>
      <c r="AG2230">
        <f t="shared" si="659"/>
        <v>2.433799784714747</v>
      </c>
      <c r="AH2230" s="14">
        <f t="shared" si="660"/>
        <v>3533.2816179690749</v>
      </c>
      <c r="AI2230">
        <f t="shared" si="661"/>
        <v>3816.9483500561896</v>
      </c>
      <c r="AJ2230" s="14">
        <f t="shared" si="662"/>
        <v>283.66673208711472</v>
      </c>
      <c r="AK2230" s="14">
        <f t="shared" si="667"/>
        <v>379337.45159504743</v>
      </c>
      <c r="AL2230">
        <f t="shared" si="663"/>
        <v>1.0802842124569074</v>
      </c>
      <c r="AM2230">
        <f t="shared" si="669"/>
        <v>1.894687272468651</v>
      </c>
      <c r="AN2230" s="15">
        <f t="shared" si="664"/>
        <v>0</v>
      </c>
    </row>
    <row r="2231" spans="1:40" x14ac:dyDescent="0.25">
      <c r="A2231" s="2">
        <v>42881</v>
      </c>
      <c r="B2231" s="2">
        <v>42915</v>
      </c>
      <c r="C2231" t="s">
        <v>15</v>
      </c>
      <c r="D2231">
        <v>9500</v>
      </c>
      <c r="E2231">
        <v>113</v>
      </c>
      <c r="F2231">
        <v>119.05</v>
      </c>
      <c r="G2231">
        <v>74.099999999999994</v>
      </c>
      <c r="H2231">
        <v>79.25</v>
      </c>
      <c r="I2231" t="s">
        <v>16</v>
      </c>
      <c r="J2231">
        <v>95.9</v>
      </c>
      <c r="K2231">
        <v>157</v>
      </c>
      <c r="L2231">
        <v>95.9</v>
      </c>
      <c r="M2231">
        <v>149.85</v>
      </c>
      <c r="N2231">
        <v>9595.1</v>
      </c>
      <c r="O2231">
        <v>208.9</v>
      </c>
      <c r="P2231">
        <f>VLOOKUP($A2231,Sheet2!$A:$E,2,0)</f>
        <v>9507.75</v>
      </c>
      <c r="Q2231">
        <f>VLOOKUP($A2231,Sheet2!$A:$E,3,0)</f>
        <v>9604.9</v>
      </c>
      <c r="R2231">
        <f>VLOOKUP($A2231,Sheet2!$A:$E,4,0)</f>
        <v>9495.4</v>
      </c>
      <c r="S2231">
        <f>VLOOKUP($A2231,Sheet2!$A:$E,5,0)</f>
        <v>9595.1</v>
      </c>
      <c r="T2231">
        <f t="shared" si="651"/>
        <v>74.099999999999994</v>
      </c>
      <c r="U2231">
        <f t="shared" si="652"/>
        <v>100.5</v>
      </c>
      <c r="V2231">
        <f t="shared" si="653"/>
        <v>114.44999999999891</v>
      </c>
      <c r="W2231">
        <f t="shared" si="654"/>
        <v>157</v>
      </c>
      <c r="X2231" s="5">
        <f t="shared" si="655"/>
        <v>208.9</v>
      </c>
      <c r="Y2231">
        <f t="shared" si="656"/>
        <v>233.49999999999892</v>
      </c>
      <c r="Z2231">
        <f t="shared" si="657"/>
        <v>196.4</v>
      </c>
      <c r="AA2231">
        <f t="shared" si="658"/>
        <v>229.1</v>
      </c>
      <c r="AB2231">
        <f>IF(Z2231/X2231&lt;'model parameter'!$B$2,'model parameter'!$B$2,IF(Y2231/X2231&gt;'model parameter'!$B$1,'model parameter'!$B$1,AA2231/X2231))</f>
        <v>1.1100000000000001</v>
      </c>
      <c r="AC2231">
        <f t="shared" si="668"/>
        <v>40229284.619485416</v>
      </c>
      <c r="AD2231">
        <f t="shared" si="666"/>
        <v>36.600623355750542</v>
      </c>
      <c r="AF2231">
        <f t="shared" si="665"/>
        <v>0.94016275730014365</v>
      </c>
      <c r="AG2231">
        <f t="shared" si="659"/>
        <v>1.1177596936333121</v>
      </c>
      <c r="AH2231" s="14">
        <f t="shared" si="660"/>
        <v>15725.18270486415</v>
      </c>
      <c r="AI2231">
        <f t="shared" si="661"/>
        <v>17331.0655968555</v>
      </c>
      <c r="AJ2231" s="14">
        <f t="shared" si="662"/>
        <v>1605.8828919913503</v>
      </c>
      <c r="AK2231" s="14">
        <f t="shared" si="667"/>
        <v>380943.33448703878</v>
      </c>
      <c r="AL2231">
        <f t="shared" si="663"/>
        <v>1.10212173188262</v>
      </c>
      <c r="AM2231">
        <f t="shared" si="669"/>
        <v>2.0881760181091069</v>
      </c>
      <c r="AN2231" s="15">
        <f t="shared" si="664"/>
        <v>0</v>
      </c>
    </row>
    <row r="2232" spans="1:40" x14ac:dyDescent="0.25">
      <c r="A2232" s="2">
        <v>42884</v>
      </c>
      <c r="B2232" s="2">
        <v>42915</v>
      </c>
      <c r="C2232" t="s">
        <v>15</v>
      </c>
      <c r="D2232">
        <v>9500</v>
      </c>
      <c r="E2232">
        <v>78.099999999999994</v>
      </c>
      <c r="F2232">
        <v>94.3</v>
      </c>
      <c r="G2232">
        <v>63.15</v>
      </c>
      <c r="H2232">
        <v>75.3</v>
      </c>
      <c r="I2232" t="s">
        <v>16</v>
      </c>
      <c r="J2232">
        <v>140.69999999999999</v>
      </c>
      <c r="K2232">
        <v>197.55</v>
      </c>
      <c r="L2232">
        <v>135.85</v>
      </c>
      <c r="M2232">
        <v>175.05</v>
      </c>
      <c r="N2232">
        <v>9604.9</v>
      </c>
      <c r="O2232">
        <v>208.9</v>
      </c>
      <c r="P2232">
        <f>VLOOKUP($A2232,Sheet2!$A:$E,2,0)</f>
        <v>9560.0499999999993</v>
      </c>
      <c r="Q2232">
        <f>VLOOKUP($A2232,Sheet2!$A:$E,3,0)</f>
        <v>9637.75</v>
      </c>
      <c r="R2232">
        <f>VLOOKUP($A2232,Sheet2!$A:$E,4,0)</f>
        <v>9547.7000000000007</v>
      </c>
      <c r="S2232">
        <f>VLOOKUP($A2232,Sheet2!$A:$E,5,0)</f>
        <v>9604.9</v>
      </c>
      <c r="T2232">
        <f t="shared" si="651"/>
        <v>63.15</v>
      </c>
      <c r="U2232">
        <f t="shared" si="652"/>
        <v>88.149999999999636</v>
      </c>
      <c r="V2232">
        <f t="shared" si="653"/>
        <v>142</v>
      </c>
      <c r="W2232">
        <f t="shared" si="654"/>
        <v>197.55</v>
      </c>
      <c r="X2232" s="5">
        <f t="shared" si="655"/>
        <v>218.79999999999998</v>
      </c>
      <c r="Y2232">
        <f t="shared" si="656"/>
        <v>260.7</v>
      </c>
      <c r="Z2232">
        <f t="shared" si="657"/>
        <v>218.79999999999998</v>
      </c>
      <c r="AA2232">
        <f t="shared" si="658"/>
        <v>250.35000000000002</v>
      </c>
      <c r="AB2232">
        <f>IF(Z2232/X2232&lt;'model parameter'!$B$2,'model parameter'!$B$2,IF(Y2232/X2232&gt;'model parameter'!$B$1,'model parameter'!$B$1,AA2232/X2232))</f>
        <v>1.1100000000000001</v>
      </c>
      <c r="AC2232">
        <f t="shared" si="668"/>
        <v>44654505.927628815</v>
      </c>
      <c r="AD2232">
        <f t="shared" si="666"/>
        <v>36.710623355750542</v>
      </c>
      <c r="AF2232">
        <f t="shared" si="665"/>
        <v>1</v>
      </c>
      <c r="AG2232">
        <f t="shared" si="659"/>
        <v>1.1914990859232175</v>
      </c>
      <c r="AH2232" s="14">
        <f t="shared" si="660"/>
        <v>16468.179447001799</v>
      </c>
      <c r="AI2232">
        <f t="shared" si="661"/>
        <v>18154.640609125814</v>
      </c>
      <c r="AJ2232" s="14">
        <f t="shared" si="662"/>
        <v>1686.4611621240147</v>
      </c>
      <c r="AK2232" s="14">
        <f t="shared" si="667"/>
        <v>382629.79564916278</v>
      </c>
      <c r="AL2232">
        <f t="shared" si="663"/>
        <v>1.1024072616861758</v>
      </c>
      <c r="AM2232">
        <f t="shared" si="669"/>
        <v>2.3020204060424025</v>
      </c>
      <c r="AN2232" s="15">
        <f t="shared" si="664"/>
        <v>0</v>
      </c>
    </row>
    <row r="2233" spans="1:40" x14ac:dyDescent="0.25">
      <c r="A2233" s="2">
        <v>42885</v>
      </c>
      <c r="B2233" s="2">
        <v>42915</v>
      </c>
      <c r="C2233" t="s">
        <v>15</v>
      </c>
      <c r="D2233">
        <v>9500</v>
      </c>
      <c r="E2233">
        <v>84.2</v>
      </c>
      <c r="F2233">
        <v>84.95</v>
      </c>
      <c r="G2233">
        <v>67.45</v>
      </c>
      <c r="H2233">
        <v>70.650000000000006</v>
      </c>
      <c r="I2233" t="s">
        <v>16</v>
      </c>
      <c r="J2233">
        <v>165.1</v>
      </c>
      <c r="K2233">
        <v>195</v>
      </c>
      <c r="L2233">
        <v>160.05000000000001</v>
      </c>
      <c r="M2233">
        <v>186.45</v>
      </c>
      <c r="N2233">
        <v>9624.5499999999993</v>
      </c>
      <c r="O2233">
        <v>208.9</v>
      </c>
      <c r="P2233">
        <f>VLOOKUP($A2233,Sheet2!$A:$E,2,0)</f>
        <v>9590.65</v>
      </c>
      <c r="Q2233">
        <f>VLOOKUP($A2233,Sheet2!$A:$E,3,0)</f>
        <v>9635.2999999999993</v>
      </c>
      <c r="R2233">
        <f>VLOOKUP($A2233,Sheet2!$A:$E,4,0)</f>
        <v>9581.2000000000007</v>
      </c>
      <c r="S2233">
        <f>VLOOKUP($A2233,Sheet2!$A:$E,5,0)</f>
        <v>9624.5499999999993</v>
      </c>
      <c r="T2233">
        <f t="shared" si="651"/>
        <v>67.45</v>
      </c>
      <c r="U2233">
        <f t="shared" si="652"/>
        <v>78.849999999998545</v>
      </c>
      <c r="V2233">
        <f t="shared" si="653"/>
        <v>166.15000000000146</v>
      </c>
      <c r="W2233">
        <f t="shared" si="654"/>
        <v>195</v>
      </c>
      <c r="X2233" s="5">
        <f t="shared" si="655"/>
        <v>249.3</v>
      </c>
      <c r="Y2233">
        <f t="shared" si="656"/>
        <v>262.45</v>
      </c>
      <c r="Z2233">
        <f t="shared" si="657"/>
        <v>238.89999999999856</v>
      </c>
      <c r="AA2233">
        <f t="shared" si="658"/>
        <v>257.10000000000002</v>
      </c>
      <c r="AB2233">
        <f>IF(Z2233/X2233&lt;'model parameter'!$B$2,'model parameter'!$B$2,IF(Y2233/X2233&gt;'model parameter'!$B$1,'model parameter'!$B$1,AA2233/X2233))</f>
        <v>1.0312876052948257</v>
      </c>
      <c r="AC2233">
        <f t="shared" si="668"/>
        <v>46051638.483727917</v>
      </c>
      <c r="AD2233">
        <f t="shared" si="666"/>
        <v>36.74191096104537</v>
      </c>
      <c r="AF2233">
        <f t="shared" si="665"/>
        <v>0.95828319294022679</v>
      </c>
      <c r="AG2233">
        <f t="shared" si="659"/>
        <v>1.0527476935419173</v>
      </c>
      <c r="AH2233" s="14">
        <f t="shared" si="660"/>
        <v>18757.209814193546</v>
      </c>
      <c r="AI2233">
        <f t="shared" si="661"/>
        <v>19221.263557040198</v>
      </c>
      <c r="AJ2233" s="14">
        <f t="shared" si="662"/>
        <v>464.05374284665231</v>
      </c>
      <c r="AK2233" s="14">
        <f t="shared" si="667"/>
        <v>383093.84939200943</v>
      </c>
      <c r="AL2233">
        <f t="shared" si="663"/>
        <v>1.0247400198346932</v>
      </c>
      <c r="AM2233">
        <f t="shared" si="669"/>
        <v>2.3589724365477602</v>
      </c>
      <c r="AN2233" s="15">
        <f t="shared" si="664"/>
        <v>0</v>
      </c>
    </row>
    <row r="2234" spans="1:40" x14ac:dyDescent="0.25">
      <c r="A2234" s="2">
        <v>42886</v>
      </c>
      <c r="B2234" s="2">
        <v>42915</v>
      </c>
      <c r="C2234" t="s">
        <v>15</v>
      </c>
      <c r="D2234">
        <v>9500</v>
      </c>
      <c r="E2234">
        <v>70.05</v>
      </c>
      <c r="F2234">
        <v>76.900000000000006</v>
      </c>
      <c r="G2234">
        <v>60.9</v>
      </c>
      <c r="H2234">
        <v>67.099999999999994</v>
      </c>
      <c r="I2234" t="s">
        <v>16</v>
      </c>
      <c r="J2234">
        <v>180.85</v>
      </c>
      <c r="K2234">
        <v>198.75</v>
      </c>
      <c r="L2234">
        <v>178.35</v>
      </c>
      <c r="M2234">
        <v>187</v>
      </c>
      <c r="N2234">
        <v>9621.25</v>
      </c>
      <c r="O2234">
        <v>208.9</v>
      </c>
      <c r="P2234">
        <f>VLOOKUP($A2234,Sheet2!$A:$E,2,0)</f>
        <v>9636.5499999999993</v>
      </c>
      <c r="Q2234">
        <f>VLOOKUP($A2234,Sheet2!$A:$E,3,0)</f>
        <v>9649.6</v>
      </c>
      <c r="R2234">
        <f>VLOOKUP($A2234,Sheet2!$A:$E,4,0)</f>
        <v>9609.25</v>
      </c>
      <c r="S2234">
        <f>VLOOKUP($A2234,Sheet2!$A:$E,5,0)</f>
        <v>9621.25</v>
      </c>
      <c r="T2234">
        <f t="shared" si="651"/>
        <v>60.9</v>
      </c>
      <c r="U2234">
        <f t="shared" si="652"/>
        <v>69.100000000000364</v>
      </c>
      <c r="V2234">
        <f t="shared" si="653"/>
        <v>186.14999999999964</v>
      </c>
      <c r="W2234">
        <f t="shared" si="654"/>
        <v>198.75</v>
      </c>
      <c r="X2234" s="5">
        <f t="shared" si="655"/>
        <v>250.89999999999998</v>
      </c>
      <c r="Y2234">
        <f t="shared" si="656"/>
        <v>263.04999999999961</v>
      </c>
      <c r="Z2234">
        <f t="shared" si="657"/>
        <v>247.45000000000036</v>
      </c>
      <c r="AA2234">
        <f t="shared" si="658"/>
        <v>254.1</v>
      </c>
      <c r="AB2234">
        <f>IF(Z2234/X2234&lt;'model parameter'!$B$2,'model parameter'!$B$2,IF(Y2234/X2234&gt;'model parameter'!$B$1,'model parameter'!$B$1,AA2234/X2234))</f>
        <v>1.0127540852929455</v>
      </c>
      <c r="AC2234">
        <f t="shared" si="668"/>
        <v>46638985.008829273</v>
      </c>
      <c r="AD2234">
        <f t="shared" si="666"/>
        <v>36.754665046338317</v>
      </c>
      <c r="AF2234">
        <f t="shared" si="665"/>
        <v>0.98624950179354476</v>
      </c>
      <c r="AG2234">
        <f t="shared" si="659"/>
        <v>1.0484256675966506</v>
      </c>
      <c r="AH2234" s="14">
        <f t="shared" si="660"/>
        <v>18877.290095751148</v>
      </c>
      <c r="AI2234">
        <f t="shared" si="661"/>
        <v>18996.4273538542</v>
      </c>
      <c r="AJ2234" s="14">
        <f t="shared" si="662"/>
        <v>119.13725810305186</v>
      </c>
      <c r="AK2234" s="14">
        <f t="shared" si="667"/>
        <v>383212.98665011249</v>
      </c>
      <c r="AL2234">
        <f t="shared" si="663"/>
        <v>1.0063111419858863</v>
      </c>
      <c r="AM2234">
        <f t="shared" si="669"/>
        <v>2.3738602465356053</v>
      </c>
      <c r="AN2234" s="15">
        <f t="shared" si="664"/>
        <v>0</v>
      </c>
    </row>
    <row r="2235" spans="1:40" x14ac:dyDescent="0.25">
      <c r="A2235" s="2">
        <v>42887</v>
      </c>
      <c r="B2235" s="2">
        <v>42915</v>
      </c>
      <c r="C2235" t="s">
        <v>15</v>
      </c>
      <c r="D2235">
        <v>9500</v>
      </c>
      <c r="E2235">
        <v>68.599999999999994</v>
      </c>
      <c r="F2235">
        <v>75</v>
      </c>
      <c r="G2235">
        <v>57.55</v>
      </c>
      <c r="H2235">
        <v>59.65</v>
      </c>
      <c r="I2235" t="s">
        <v>16</v>
      </c>
      <c r="J2235">
        <v>178.05</v>
      </c>
      <c r="K2235">
        <v>198</v>
      </c>
      <c r="L2235">
        <v>164.65</v>
      </c>
      <c r="M2235">
        <v>183.3</v>
      </c>
      <c r="N2235">
        <v>9616.1</v>
      </c>
      <c r="O2235">
        <v>208.9</v>
      </c>
      <c r="P2235">
        <f>VLOOKUP($A2235,Sheet2!$A:$E,2,0)</f>
        <v>9603.5499999999993</v>
      </c>
      <c r="Q2235">
        <f>VLOOKUP($A2235,Sheet2!$A:$E,3,0)</f>
        <v>9634.65</v>
      </c>
      <c r="R2235">
        <f>VLOOKUP($A2235,Sheet2!$A:$E,4,0)</f>
        <v>9589.9</v>
      </c>
      <c r="S2235">
        <f>VLOOKUP($A2235,Sheet2!$A:$E,5,0)</f>
        <v>9616.1</v>
      </c>
      <c r="T2235">
        <f t="shared" si="651"/>
        <v>63.350000000000364</v>
      </c>
      <c r="U2235">
        <f t="shared" si="652"/>
        <v>74.75</v>
      </c>
      <c r="V2235">
        <f t="shared" si="653"/>
        <v>164.89999999999964</v>
      </c>
      <c r="W2235">
        <f t="shared" si="654"/>
        <v>192.19999999999891</v>
      </c>
      <c r="X2235" s="5">
        <f t="shared" si="655"/>
        <v>246.65</v>
      </c>
      <c r="Y2235">
        <f t="shared" si="656"/>
        <v>261.35000000000036</v>
      </c>
      <c r="Z2235">
        <f t="shared" si="657"/>
        <v>239.4</v>
      </c>
      <c r="AA2235">
        <f t="shared" si="658"/>
        <v>242.95000000000002</v>
      </c>
      <c r="AB2235">
        <f>IF(Z2235/X2235&lt;'model parameter'!$B$2,'model parameter'!$B$2,IF(Y2235/X2235&gt;'model parameter'!$B$1,'model parameter'!$B$1,AA2235/X2235))</f>
        <v>0.98499898641800121</v>
      </c>
      <c r="AC2235">
        <f t="shared" si="668"/>
        <v>45939352.96126119</v>
      </c>
      <c r="AD2235">
        <f t="shared" si="666"/>
        <v>36.739664032756316</v>
      </c>
      <c r="AF2235">
        <f t="shared" si="665"/>
        <v>0.97060612203527263</v>
      </c>
      <c r="AG2235">
        <f t="shared" si="659"/>
        <v>1.0595986215284832</v>
      </c>
      <c r="AH2235" s="14">
        <f t="shared" si="660"/>
        <v>18558.326847863773</v>
      </c>
      <c r="AI2235">
        <f t="shared" si="661"/>
        <v>18160.786132012898</v>
      </c>
      <c r="AJ2235" s="14">
        <f t="shared" si="662"/>
        <v>-397.54071585087513</v>
      </c>
      <c r="AK2235" s="14">
        <f t="shared" si="667"/>
        <v>382815.4459342616</v>
      </c>
      <c r="AL2235">
        <f t="shared" si="663"/>
        <v>0.97857884931600736</v>
      </c>
      <c r="AM2235">
        <f t="shared" si="669"/>
        <v>2.3230094284918263</v>
      </c>
      <c r="AN2235" s="15">
        <f t="shared" si="664"/>
        <v>0</v>
      </c>
    </row>
    <row r="2236" spans="1:40" x14ac:dyDescent="0.25">
      <c r="A2236" s="2">
        <v>42888</v>
      </c>
      <c r="B2236" s="2">
        <v>42915</v>
      </c>
      <c r="C2236" t="s">
        <v>15</v>
      </c>
      <c r="D2236">
        <v>9500</v>
      </c>
      <c r="E2236">
        <v>53.9</v>
      </c>
      <c r="F2236">
        <v>53.9</v>
      </c>
      <c r="G2236">
        <v>45.25</v>
      </c>
      <c r="H2236">
        <v>48.8</v>
      </c>
      <c r="I2236" t="s">
        <v>16</v>
      </c>
      <c r="J2236">
        <v>201.15</v>
      </c>
      <c r="K2236">
        <v>213.5</v>
      </c>
      <c r="L2236">
        <v>188.25</v>
      </c>
      <c r="M2236">
        <v>195.75</v>
      </c>
      <c r="N2236">
        <v>9653.5</v>
      </c>
      <c r="O2236">
        <v>208.9</v>
      </c>
      <c r="P2236">
        <f>VLOOKUP($A2236,Sheet2!$A:$E,2,0)</f>
        <v>9657.15</v>
      </c>
      <c r="Q2236">
        <f>VLOOKUP($A2236,Sheet2!$A:$E,3,0)</f>
        <v>9673.5</v>
      </c>
      <c r="R2236">
        <f>VLOOKUP($A2236,Sheet2!$A:$E,4,0)</f>
        <v>9637.4500000000007</v>
      </c>
      <c r="S2236">
        <f>VLOOKUP($A2236,Sheet2!$A:$E,5,0)</f>
        <v>9653.5</v>
      </c>
      <c r="T2236">
        <f t="shared" si="651"/>
        <v>45.25</v>
      </c>
      <c r="U2236">
        <f t="shared" si="652"/>
        <v>50.799999999999272</v>
      </c>
      <c r="V2236">
        <f t="shared" si="653"/>
        <v>191.35000000000036</v>
      </c>
      <c r="W2236">
        <f t="shared" si="654"/>
        <v>213.5</v>
      </c>
      <c r="X2236" s="5">
        <f t="shared" si="655"/>
        <v>255.05</v>
      </c>
      <c r="Y2236">
        <f t="shared" si="656"/>
        <v>258.75</v>
      </c>
      <c r="Z2236">
        <f t="shared" si="657"/>
        <v>239.04999999999927</v>
      </c>
      <c r="AA2236">
        <f t="shared" si="658"/>
        <v>244.55</v>
      </c>
      <c r="AB2236">
        <f>IF(Z2236/X2236&lt;'model parameter'!$B$2,'model parameter'!$B$2,IF(Y2236/X2236&gt;'model parameter'!$B$1,'model parameter'!$B$1,AA2236/X2236))</f>
        <v>0.95883160164673598</v>
      </c>
      <c r="AC2236">
        <f t="shared" si="668"/>
        <v>44048103.378460787</v>
      </c>
      <c r="AD2236">
        <f t="shared" si="666"/>
        <v>36.698495634403052</v>
      </c>
      <c r="AF2236">
        <f t="shared" si="665"/>
        <v>0.93726720250930895</v>
      </c>
      <c r="AG2236">
        <f t="shared" si="659"/>
        <v>1.0145069594197216</v>
      </c>
      <c r="AH2236" s="14">
        <f t="shared" si="660"/>
        <v>19188.748326041172</v>
      </c>
      <c r="AI2236">
        <f t="shared" si="661"/>
        <v>18280.698773712098</v>
      </c>
      <c r="AJ2236" s="14">
        <f t="shared" si="662"/>
        <v>-908.04955232907378</v>
      </c>
      <c r="AK2236" s="14">
        <f t="shared" si="667"/>
        <v>381907.39638193254</v>
      </c>
      <c r="AL2236">
        <f t="shared" si="663"/>
        <v>0.95267802063479279</v>
      </c>
      <c r="AM2236">
        <f t="shared" si="669"/>
        <v>2.2130800242515543</v>
      </c>
      <c r="AN2236" s="15">
        <f t="shared" si="664"/>
        <v>0</v>
      </c>
    </row>
    <row r="2237" spans="1:40" x14ac:dyDescent="0.25">
      <c r="A2237" s="2">
        <v>42891</v>
      </c>
      <c r="B2237" s="2">
        <v>42915</v>
      </c>
      <c r="C2237" t="s">
        <v>15</v>
      </c>
      <c r="D2237">
        <v>9500</v>
      </c>
      <c r="E2237">
        <v>45.2</v>
      </c>
      <c r="F2237">
        <v>47.45</v>
      </c>
      <c r="G2237">
        <v>35</v>
      </c>
      <c r="H2237">
        <v>38.5</v>
      </c>
      <c r="I2237" t="s">
        <v>16</v>
      </c>
      <c r="J2237">
        <v>199.45</v>
      </c>
      <c r="K2237">
        <v>229.55</v>
      </c>
      <c r="L2237">
        <v>193.05</v>
      </c>
      <c r="M2237">
        <v>218.3</v>
      </c>
      <c r="N2237">
        <v>9675.1</v>
      </c>
      <c r="O2237">
        <v>208.9</v>
      </c>
      <c r="P2237">
        <f>VLOOKUP($A2237,Sheet2!$A:$E,2,0)</f>
        <v>9656.2999999999993</v>
      </c>
      <c r="Q2237">
        <f>VLOOKUP($A2237,Sheet2!$A:$E,3,0)</f>
        <v>9687.2000000000007</v>
      </c>
      <c r="R2237">
        <f>VLOOKUP($A2237,Sheet2!$A:$E,4,0)</f>
        <v>9640.7000000000007</v>
      </c>
      <c r="S2237">
        <f>VLOOKUP($A2237,Sheet2!$A:$E,5,0)</f>
        <v>9675.1</v>
      </c>
      <c r="T2237">
        <f t="shared" si="651"/>
        <v>42.349999999998545</v>
      </c>
      <c r="U2237">
        <f t="shared" si="652"/>
        <v>47.45</v>
      </c>
      <c r="V2237">
        <f t="shared" si="653"/>
        <v>193.05</v>
      </c>
      <c r="W2237">
        <f t="shared" si="654"/>
        <v>222.20000000000073</v>
      </c>
      <c r="X2237" s="5">
        <f t="shared" si="655"/>
        <v>244.64999999999998</v>
      </c>
      <c r="Y2237">
        <f t="shared" si="656"/>
        <v>271.89999999999856</v>
      </c>
      <c r="Z2237">
        <f t="shared" si="657"/>
        <v>240.5</v>
      </c>
      <c r="AA2237">
        <f t="shared" si="658"/>
        <v>256.8</v>
      </c>
      <c r="AB2237">
        <f>IF(Z2237/X2237&lt;'model parameter'!$B$2,'model parameter'!$B$2,IF(Y2237/X2237&gt;'model parameter'!$B$1,'model parameter'!$B$1,AA2237/X2237))</f>
        <v>1.1100000000000001</v>
      </c>
      <c r="AC2237">
        <f t="shared" si="668"/>
        <v>48893394.750091478</v>
      </c>
      <c r="AD2237">
        <f t="shared" si="666"/>
        <v>36.808495634403052</v>
      </c>
      <c r="AF2237">
        <f t="shared" si="665"/>
        <v>0.9830369916206827</v>
      </c>
      <c r="AG2237">
        <f t="shared" si="659"/>
        <v>1.1113836092376808</v>
      </c>
      <c r="AH2237" s="14">
        <f t="shared" si="660"/>
        <v>18408.226495916773</v>
      </c>
      <c r="AI2237">
        <f t="shared" si="661"/>
        <v>20305.086474498316</v>
      </c>
      <c r="AJ2237" s="14">
        <f t="shared" si="662"/>
        <v>1896.8599785815422</v>
      </c>
      <c r="AK2237" s="14">
        <f t="shared" si="667"/>
        <v>383804.25636051409</v>
      </c>
      <c r="AL2237">
        <f t="shared" si="663"/>
        <v>1.1030441459964813</v>
      </c>
      <c r="AM2237">
        <f t="shared" si="669"/>
        <v>2.4411249653724276</v>
      </c>
      <c r="AN2237" s="15">
        <f t="shared" si="664"/>
        <v>0</v>
      </c>
    </row>
    <row r="2238" spans="1:40" x14ac:dyDescent="0.25">
      <c r="A2238" s="2">
        <v>42892</v>
      </c>
      <c r="B2238" s="2">
        <v>42915</v>
      </c>
      <c r="C2238" t="s">
        <v>15</v>
      </c>
      <c r="D2238">
        <v>9500</v>
      </c>
      <c r="E2238">
        <v>33.950000000000003</v>
      </c>
      <c r="F2238">
        <v>45.4</v>
      </c>
      <c r="G2238">
        <v>33.299999999999997</v>
      </c>
      <c r="H2238">
        <v>42.4</v>
      </c>
      <c r="I2238" t="s">
        <v>16</v>
      </c>
      <c r="J2238">
        <v>219.7</v>
      </c>
      <c r="K2238">
        <v>224.4</v>
      </c>
      <c r="L2238">
        <v>199.65</v>
      </c>
      <c r="M2238">
        <v>202.3</v>
      </c>
      <c r="N2238">
        <v>9637.15</v>
      </c>
      <c r="O2238">
        <v>208.9</v>
      </c>
      <c r="P2238">
        <f>VLOOKUP($A2238,Sheet2!$A:$E,2,0)</f>
        <v>9704.25</v>
      </c>
      <c r="Q2238">
        <f>VLOOKUP($A2238,Sheet2!$A:$E,3,0)</f>
        <v>9709.2999999999993</v>
      </c>
      <c r="R2238">
        <f>VLOOKUP($A2238,Sheet2!$A:$E,4,0)</f>
        <v>9630.2000000000007</v>
      </c>
      <c r="S2238">
        <f>VLOOKUP($A2238,Sheet2!$A:$E,5,0)</f>
        <v>9637.15</v>
      </c>
      <c r="T2238">
        <f t="shared" si="651"/>
        <v>33.299999999999997</v>
      </c>
      <c r="U2238">
        <f t="shared" si="652"/>
        <v>45.4</v>
      </c>
      <c r="V2238">
        <f t="shared" si="653"/>
        <v>199.65</v>
      </c>
      <c r="W2238">
        <f t="shared" si="654"/>
        <v>224.4</v>
      </c>
      <c r="X2238" s="5">
        <f t="shared" si="655"/>
        <v>253.64999999999998</v>
      </c>
      <c r="Y2238">
        <f t="shared" si="656"/>
        <v>257.7</v>
      </c>
      <c r="Z2238">
        <f t="shared" si="657"/>
        <v>244.70000000000002</v>
      </c>
      <c r="AA2238">
        <f t="shared" si="658"/>
        <v>244.70000000000002</v>
      </c>
      <c r="AB2238">
        <f>IF(Z2238/X2238&lt;'model parameter'!$B$2,'model parameter'!$B$2,IF(Y2238/X2238&gt;'model parameter'!$B$1,'model parameter'!$B$1,AA2238/X2238))</f>
        <v>0.9647151586832251</v>
      </c>
      <c r="AC2238">
        <f t="shared" si="668"/>
        <v>47168199.074896067</v>
      </c>
      <c r="AD2238">
        <f t="shared" si="666"/>
        <v>36.773210793086278</v>
      </c>
      <c r="AF2238">
        <f t="shared" si="665"/>
        <v>0.9647151586832251</v>
      </c>
      <c r="AG2238">
        <f t="shared" si="659"/>
        <v>1.015966883500887</v>
      </c>
      <c r="AH2238" s="14">
        <f t="shared" si="660"/>
        <v>19083.678079678277</v>
      </c>
      <c r="AI2238">
        <f t="shared" si="661"/>
        <v>18291.940583871401</v>
      </c>
      <c r="AJ2238" s="14">
        <f t="shared" si="662"/>
        <v>-791.73749580687581</v>
      </c>
      <c r="AK2238" s="14">
        <f t="shared" si="667"/>
        <v>383012.51886470721</v>
      </c>
      <c r="AL2238">
        <f t="shared" si="663"/>
        <v>0.9585123217599244</v>
      </c>
      <c r="AM2238">
        <f t="shared" si="669"/>
        <v>2.3398483582652405</v>
      </c>
      <c r="AN2238" s="15">
        <f t="shared" si="664"/>
        <v>0</v>
      </c>
    </row>
    <row r="2239" spans="1:40" x14ac:dyDescent="0.25">
      <c r="A2239" s="2">
        <v>42893</v>
      </c>
      <c r="B2239" s="2">
        <v>42915</v>
      </c>
      <c r="C2239" t="s">
        <v>15</v>
      </c>
      <c r="D2239">
        <v>9500</v>
      </c>
      <c r="E2239">
        <v>40.950000000000003</v>
      </c>
      <c r="F2239">
        <v>44</v>
      </c>
      <c r="G2239">
        <v>33.5</v>
      </c>
      <c r="H2239">
        <v>35.75</v>
      </c>
      <c r="I2239" t="s">
        <v>16</v>
      </c>
      <c r="J2239">
        <v>207.4</v>
      </c>
      <c r="K2239">
        <v>225</v>
      </c>
      <c r="L2239">
        <v>188.2</v>
      </c>
      <c r="M2239">
        <v>209.65</v>
      </c>
      <c r="N2239">
        <v>9663.9</v>
      </c>
      <c r="O2239">
        <v>208.9</v>
      </c>
      <c r="P2239">
        <f>VLOOKUP($A2239,Sheet2!$A:$E,2,0)</f>
        <v>9663.9500000000007</v>
      </c>
      <c r="Q2239">
        <f>VLOOKUP($A2239,Sheet2!$A:$E,3,0)</f>
        <v>9678.5499999999993</v>
      </c>
      <c r="R2239">
        <f>VLOOKUP($A2239,Sheet2!$A:$E,4,0)</f>
        <v>9630.5499999999993</v>
      </c>
      <c r="S2239">
        <f>VLOOKUP($A2239,Sheet2!$A:$E,5,0)</f>
        <v>9663.9</v>
      </c>
      <c r="T2239">
        <f t="shared" si="651"/>
        <v>46.450000000000728</v>
      </c>
      <c r="U2239">
        <f t="shared" si="652"/>
        <v>44</v>
      </c>
      <c r="V2239">
        <f t="shared" si="653"/>
        <v>188.2</v>
      </c>
      <c r="W2239">
        <f t="shared" si="654"/>
        <v>212.04999999999927</v>
      </c>
      <c r="X2239" s="5">
        <f t="shared" si="655"/>
        <v>248.35000000000002</v>
      </c>
      <c r="Y2239">
        <f t="shared" si="656"/>
        <v>271.45000000000073</v>
      </c>
      <c r="Z2239">
        <f t="shared" si="657"/>
        <v>232.2</v>
      </c>
      <c r="AA2239">
        <f t="shared" si="658"/>
        <v>245.4</v>
      </c>
      <c r="AB2239">
        <f>IF(Z2239/X2239&lt;'model parameter'!$B$2,'model parameter'!$B$2,IF(Y2239/X2239&gt;'model parameter'!$B$1,'model parameter'!$B$1,AA2239/X2239))</f>
        <v>0.98812160257700821</v>
      </c>
      <c r="AC2239">
        <f t="shared" si="668"/>
        <v>46607916.460557655</v>
      </c>
      <c r="AD2239">
        <f t="shared" si="666"/>
        <v>36.761332395663288</v>
      </c>
      <c r="AF2239">
        <f t="shared" si="665"/>
        <v>0.93497080732836713</v>
      </c>
      <c r="AG2239">
        <f t="shared" si="659"/>
        <v>1.0930138916851246</v>
      </c>
      <c r="AH2239" s="14">
        <f t="shared" si="660"/>
        <v>18685.912147018724</v>
      </c>
      <c r="AI2239">
        <f t="shared" si="661"/>
        <v>18344.402364614802</v>
      </c>
      <c r="AJ2239" s="14">
        <f t="shared" si="662"/>
        <v>-341.50978240392215</v>
      </c>
      <c r="AK2239" s="14">
        <f t="shared" si="667"/>
        <v>382671.00908230327</v>
      </c>
      <c r="AL2239">
        <f t="shared" si="663"/>
        <v>0.9817236761193695</v>
      </c>
      <c r="AM2239">
        <f t="shared" si="669"/>
        <v>2.2970845318380233</v>
      </c>
      <c r="AN2239" s="15">
        <f t="shared" si="664"/>
        <v>0</v>
      </c>
    </row>
    <row r="2240" spans="1:40" x14ac:dyDescent="0.25">
      <c r="A2240" s="2">
        <v>42894</v>
      </c>
      <c r="B2240" s="2">
        <v>42915</v>
      </c>
      <c r="C2240" t="s">
        <v>15</v>
      </c>
      <c r="D2240">
        <v>9500</v>
      </c>
      <c r="E2240">
        <v>32.9</v>
      </c>
      <c r="F2240">
        <v>40.75</v>
      </c>
      <c r="G2240">
        <v>31</v>
      </c>
      <c r="H2240">
        <v>37.299999999999997</v>
      </c>
      <c r="I2240" t="s">
        <v>16</v>
      </c>
      <c r="J2240">
        <v>215.2</v>
      </c>
      <c r="K2240">
        <v>228.75</v>
      </c>
      <c r="L2240">
        <v>193.55</v>
      </c>
      <c r="M2240">
        <v>200.2</v>
      </c>
      <c r="N2240">
        <v>9647.25</v>
      </c>
      <c r="O2240">
        <v>208.9</v>
      </c>
      <c r="P2240">
        <f>VLOOKUP($A2240,Sheet2!$A:$E,2,0)</f>
        <v>9682.4</v>
      </c>
      <c r="Q2240">
        <f>VLOOKUP($A2240,Sheet2!$A:$E,3,0)</f>
        <v>9688.7000000000007</v>
      </c>
      <c r="R2240">
        <f>VLOOKUP($A2240,Sheet2!$A:$E,4,0)</f>
        <v>9641.5</v>
      </c>
      <c r="S2240">
        <f>VLOOKUP($A2240,Sheet2!$A:$E,5,0)</f>
        <v>9647.25</v>
      </c>
      <c r="T2240">
        <f t="shared" si="651"/>
        <v>40.049999999999272</v>
      </c>
      <c r="U2240">
        <f t="shared" si="652"/>
        <v>40.75</v>
      </c>
      <c r="V2240">
        <f t="shared" si="653"/>
        <v>193.55</v>
      </c>
      <c r="W2240">
        <f t="shared" si="654"/>
        <v>219.70000000000073</v>
      </c>
      <c r="X2240" s="5">
        <f t="shared" si="655"/>
        <v>248.1</v>
      </c>
      <c r="Y2240">
        <f t="shared" si="656"/>
        <v>268.79999999999927</v>
      </c>
      <c r="Z2240">
        <f t="shared" si="657"/>
        <v>234.3</v>
      </c>
      <c r="AA2240">
        <f t="shared" si="658"/>
        <v>237.5</v>
      </c>
      <c r="AB2240">
        <f>IF(Z2240/X2240&lt;'model parameter'!$B$2,'model parameter'!$B$2,IF(Y2240/X2240&gt;'model parameter'!$B$1,'model parameter'!$B$1,AA2240/X2240))</f>
        <v>0.9572752922208787</v>
      </c>
      <c r="AC2240">
        <f t="shared" si="668"/>
        <v>44616606.849586628</v>
      </c>
      <c r="AD2240">
        <f t="shared" si="666"/>
        <v>36.718607687884166</v>
      </c>
      <c r="AF2240">
        <f t="shared" si="665"/>
        <v>0.94437726723095528</v>
      </c>
      <c r="AG2240">
        <f t="shared" si="659"/>
        <v>1.0834340991535643</v>
      </c>
      <c r="AH2240" s="14">
        <f t="shared" si="660"/>
        <v>18667.149603025351</v>
      </c>
      <c r="AI2240">
        <f t="shared" si="661"/>
        <v>17752.333696224996</v>
      </c>
      <c r="AJ2240" s="14">
        <f t="shared" si="662"/>
        <v>-914.81590680035515</v>
      </c>
      <c r="AK2240" s="14">
        <f t="shared" si="667"/>
        <v>381756.19317550294</v>
      </c>
      <c r="AL2240">
        <f t="shared" si="663"/>
        <v>0.95099327287482105</v>
      </c>
      <c r="AM2240">
        <f t="shared" si="669"/>
        <v>2.1845119370027679</v>
      </c>
      <c r="AN2240" s="15">
        <f t="shared" si="664"/>
        <v>0</v>
      </c>
    </row>
    <row r="2241" spans="1:40" x14ac:dyDescent="0.25">
      <c r="A2241" s="2">
        <v>42895</v>
      </c>
      <c r="B2241" s="2">
        <v>42915</v>
      </c>
      <c r="C2241" t="s">
        <v>15</v>
      </c>
      <c r="D2241">
        <v>9500</v>
      </c>
      <c r="E2241">
        <v>40.950000000000003</v>
      </c>
      <c r="F2241">
        <v>48.15</v>
      </c>
      <c r="G2241">
        <v>28.35</v>
      </c>
      <c r="H2241">
        <v>30.2</v>
      </c>
      <c r="I2241" t="s">
        <v>16</v>
      </c>
      <c r="J2241">
        <v>193.05</v>
      </c>
      <c r="K2241">
        <v>217</v>
      </c>
      <c r="L2241">
        <v>161.75</v>
      </c>
      <c r="M2241">
        <v>208.1</v>
      </c>
      <c r="N2241">
        <v>9668.25</v>
      </c>
      <c r="O2241">
        <v>208.9</v>
      </c>
      <c r="P2241">
        <f>VLOOKUP($A2241,Sheet2!$A:$E,2,0)</f>
        <v>9638.5499999999993</v>
      </c>
      <c r="Q2241">
        <f>VLOOKUP($A2241,Sheet2!$A:$E,3,0)</f>
        <v>9676.25</v>
      </c>
      <c r="R2241">
        <f>VLOOKUP($A2241,Sheet2!$A:$E,4,0)</f>
        <v>9608.15</v>
      </c>
      <c r="S2241">
        <f>VLOOKUP($A2241,Sheet2!$A:$E,5,0)</f>
        <v>9668.25</v>
      </c>
      <c r="T2241">
        <f t="shared" si="651"/>
        <v>40.75</v>
      </c>
      <c r="U2241">
        <f t="shared" si="652"/>
        <v>48.15</v>
      </c>
      <c r="V2241">
        <f t="shared" si="653"/>
        <v>161.75</v>
      </c>
      <c r="W2241">
        <f t="shared" si="654"/>
        <v>204.60000000000036</v>
      </c>
      <c r="X2241" s="5">
        <f t="shared" si="655"/>
        <v>234</v>
      </c>
      <c r="Y2241">
        <f t="shared" si="656"/>
        <v>257.75</v>
      </c>
      <c r="Z2241">
        <f t="shared" si="657"/>
        <v>209.9</v>
      </c>
      <c r="AA2241">
        <f t="shared" si="658"/>
        <v>238.29999999999998</v>
      </c>
      <c r="AB2241">
        <f>IF(Z2241/X2241&lt;'model parameter'!$B$2,'model parameter'!$B$2,IF(Y2241/X2241&gt;'model parameter'!$B$1,'model parameter'!$B$1,AA2241/X2241))</f>
        <v>1.0183760683760683</v>
      </c>
      <c r="AC2241">
        <f t="shared" si="668"/>
        <v>45436484.667762794</v>
      </c>
      <c r="AD2241">
        <f t="shared" si="666"/>
        <v>36.736983756260237</v>
      </c>
      <c r="AF2241">
        <f t="shared" si="665"/>
        <v>0.89700854700854704</v>
      </c>
      <c r="AG2241">
        <f t="shared" si="659"/>
        <v>1.1014957264957266</v>
      </c>
      <c r="AH2241" s="14">
        <f t="shared" si="660"/>
        <v>17608.942121798998</v>
      </c>
      <c r="AI2241">
        <f t="shared" si="661"/>
        <v>17812.290017074596</v>
      </c>
      <c r="AJ2241" s="14">
        <f t="shared" si="662"/>
        <v>203.34789527559769</v>
      </c>
      <c r="AK2241" s="14">
        <f t="shared" si="667"/>
        <v>381959.5410707785</v>
      </c>
      <c r="AL2241">
        <f t="shared" si="663"/>
        <v>1.0115479904396905</v>
      </c>
      <c r="AM2241">
        <f t="shared" si="669"/>
        <v>2.2097386599666655</v>
      </c>
      <c r="AN2241" s="15">
        <f t="shared" si="664"/>
        <v>1</v>
      </c>
    </row>
    <row r="2242" spans="1:40" x14ac:dyDescent="0.25">
      <c r="A2242" s="2">
        <v>42898</v>
      </c>
      <c r="B2242" s="2">
        <v>42915</v>
      </c>
      <c r="C2242" t="s">
        <v>15</v>
      </c>
      <c r="D2242">
        <v>9500</v>
      </c>
      <c r="E2242">
        <v>40</v>
      </c>
      <c r="F2242">
        <v>47.85</v>
      </c>
      <c r="G2242">
        <v>36.25</v>
      </c>
      <c r="H2242">
        <v>43.65</v>
      </c>
      <c r="I2242" t="s">
        <v>16</v>
      </c>
      <c r="J2242">
        <v>180.05</v>
      </c>
      <c r="K2242">
        <v>180.05</v>
      </c>
      <c r="L2242">
        <v>144.5</v>
      </c>
      <c r="M2242">
        <v>159.15</v>
      </c>
      <c r="N2242">
        <v>9616.4</v>
      </c>
      <c r="O2242">
        <v>208.9</v>
      </c>
      <c r="P2242">
        <f>VLOOKUP($A2242,Sheet2!$A:$E,2,0)</f>
        <v>9646.7000000000007</v>
      </c>
      <c r="Q2242">
        <f>VLOOKUP($A2242,Sheet2!$A:$E,3,0)</f>
        <v>9647.0499999999993</v>
      </c>
      <c r="R2242">
        <f>VLOOKUP($A2242,Sheet2!$A:$E,4,0)</f>
        <v>9598.5</v>
      </c>
      <c r="S2242">
        <f>VLOOKUP($A2242,Sheet2!$A:$E,5,0)</f>
        <v>9616.4</v>
      </c>
      <c r="T2242">
        <f t="shared" si="651"/>
        <v>36.25</v>
      </c>
      <c r="U2242">
        <f t="shared" si="652"/>
        <v>46</v>
      </c>
      <c r="V2242">
        <f t="shared" si="653"/>
        <v>146.35000000000036</v>
      </c>
      <c r="W2242">
        <f t="shared" si="654"/>
        <v>180.05</v>
      </c>
      <c r="X2242" s="5">
        <f t="shared" si="655"/>
        <v>220.05</v>
      </c>
      <c r="Y2242">
        <f t="shared" si="656"/>
        <v>220.05</v>
      </c>
      <c r="Z2242">
        <f t="shared" si="657"/>
        <v>190.5</v>
      </c>
      <c r="AA2242">
        <f t="shared" si="658"/>
        <v>202.8</v>
      </c>
      <c r="AB2242">
        <f>IF(Z2242/X2242&lt;'model parameter'!$B$2,'model parameter'!$B$2,IF(Y2242/X2242&gt;'model parameter'!$B$1,'model parameter'!$B$1,AA2242/X2242))</f>
        <v>0.92160872528970694</v>
      </c>
      <c r="AC2242">
        <f t="shared" si="668"/>
        <v>41874660.716302179</v>
      </c>
      <c r="AD2242">
        <f t="shared" si="666"/>
        <v>36.658592481549945</v>
      </c>
      <c r="AF2242">
        <f t="shared" si="665"/>
        <v>0.86571233810497605</v>
      </c>
      <c r="AG2242">
        <f t="shared" si="659"/>
        <v>1</v>
      </c>
      <c r="AH2242" s="14">
        <f t="shared" si="660"/>
        <v>16561.992166968674</v>
      </c>
      <c r="AI2242">
        <f t="shared" si="661"/>
        <v>15151.728279373599</v>
      </c>
      <c r="AJ2242" s="14">
        <f t="shared" si="662"/>
        <v>-1410.2638875950743</v>
      </c>
      <c r="AK2242" s="14">
        <f t="shared" si="667"/>
        <v>380549.27718318341</v>
      </c>
      <c r="AL2242">
        <f t="shared" si="663"/>
        <v>0.91484938083670198</v>
      </c>
      <c r="AM2242">
        <f t="shared" si="669"/>
        <v>2.0215780448814273</v>
      </c>
      <c r="AN2242" s="15">
        <f t="shared" si="664"/>
        <v>0</v>
      </c>
    </row>
    <row r="2243" spans="1:40" x14ac:dyDescent="0.25">
      <c r="A2243" s="2">
        <v>42899</v>
      </c>
      <c r="B2243" s="2">
        <v>42915</v>
      </c>
      <c r="C2243" t="s">
        <v>15</v>
      </c>
      <c r="D2243">
        <v>9500</v>
      </c>
      <c r="E2243">
        <v>42.5</v>
      </c>
      <c r="F2243">
        <v>43.25</v>
      </c>
      <c r="G2243">
        <v>29.1</v>
      </c>
      <c r="H2243">
        <v>41.3</v>
      </c>
      <c r="I2243" t="s">
        <v>16</v>
      </c>
      <c r="J2243">
        <v>164.95</v>
      </c>
      <c r="K2243">
        <v>184.9</v>
      </c>
      <c r="L2243">
        <v>147.25</v>
      </c>
      <c r="M2243">
        <v>152.4</v>
      </c>
      <c r="N2243">
        <v>9606.9</v>
      </c>
      <c r="O2243">
        <v>208.9</v>
      </c>
      <c r="P2243">
        <f>VLOOKUP($A2243,Sheet2!$A:$E,2,0)</f>
        <v>9615.5499999999993</v>
      </c>
      <c r="Q2243">
        <f>VLOOKUP($A2243,Sheet2!$A:$E,3,0)</f>
        <v>9654.15</v>
      </c>
      <c r="R2243">
        <f>VLOOKUP($A2243,Sheet2!$A:$E,4,0)</f>
        <v>9595.4</v>
      </c>
      <c r="S2243">
        <f>VLOOKUP($A2243,Sheet2!$A:$E,5,0)</f>
        <v>9606.9</v>
      </c>
      <c r="T2243">
        <f t="shared" ref="T2243:T2306" si="670">MAX(K2243+D2243-Q2243,0,G2243)</f>
        <v>30.75</v>
      </c>
      <c r="U2243">
        <f t="shared" ref="U2243:U2306" si="671">MIN(MAX(L2243+D2243-R2243,0),F2243)</f>
        <v>43.25</v>
      </c>
      <c r="V2243">
        <f t="shared" ref="V2243:V2306" si="672">MAX(L2243,F2243+R2243-D2243)</f>
        <v>147.25</v>
      </c>
      <c r="W2243">
        <f t="shared" ref="W2243:W2306" si="673">MIN(K2243,G2243+Q2243-D2243)</f>
        <v>183.25</v>
      </c>
      <c r="X2243" s="5">
        <f t="shared" ref="X2243:X2306" si="674">E2243+J2243</f>
        <v>207.45</v>
      </c>
      <c r="Y2243">
        <f t="shared" ref="Y2243:Y2306" si="675">MAX(T2243+K2243,U2243+L2243,V2243+F2243,W2243+G2243,X2243,AA2243)</f>
        <v>215.65</v>
      </c>
      <c r="Z2243">
        <f t="shared" ref="Z2243:Z2306" si="676">MIN(T2243+K2243,U2243+L2243,V2243+F2243,W2243+G2243,X2243,AA2243)</f>
        <v>190.5</v>
      </c>
      <c r="AA2243">
        <f t="shared" ref="AA2243:AA2306" si="677">H2243+M2243</f>
        <v>193.7</v>
      </c>
      <c r="AB2243">
        <f>IF(Z2243/X2243&lt;'model parameter'!$B$2,'model parameter'!$B$2,IF(Y2243/X2243&gt;'model parameter'!$B$1,'model parameter'!$B$1,AA2243/X2243))</f>
        <v>0.93371896842612678</v>
      </c>
      <c r="AC2243">
        <f t="shared" si="668"/>
        <v>39099165.007219724</v>
      </c>
      <c r="AD2243">
        <f t="shared" si="666"/>
        <v>36.592311449976073</v>
      </c>
      <c r="AF2243">
        <f t="shared" si="665"/>
        <v>0.91829356471438905</v>
      </c>
      <c r="AG2243">
        <f t="shared" ref="AG2243:AG2306" si="678">Y2243/X2243</f>
        <v>1.039527597011328</v>
      </c>
      <c r="AH2243" s="14">
        <f t="shared" ref="AH2243:AH2306" si="679">(75*X2243+20*2*1.18+0.00055*75*X2243*1.18)*1.00002</f>
        <v>15616.359949702573</v>
      </c>
      <c r="AI2243">
        <f t="shared" ref="AI2243:AI2306" si="680">(AB2243*X2243*75-20*2*1.18-0.0006*75*X2243*1.18*AB2243)*(1-0.00002)</f>
        <v>14469.725129709399</v>
      </c>
      <c r="AJ2243" s="14">
        <f t="shared" ref="AJ2243:AJ2306" si="681">AI2243-AH2243</f>
        <v>-1146.6348199931745</v>
      </c>
      <c r="AK2243" s="14">
        <f t="shared" si="667"/>
        <v>379402.64236319024</v>
      </c>
      <c r="AL2243">
        <f t="shared" ref="AL2243:AL2306" si="682">AI2243/AH2243</f>
        <v>0.92657477006893574</v>
      </c>
      <c r="AM2243">
        <f t="shared" si="669"/>
        <v>1.8731432121124172</v>
      </c>
      <c r="AN2243" s="15">
        <f t="shared" ref="AN2243:AN2306" si="683">IF(AND(Y2243/X2243&gt;1.1,Z2243/X2243&lt;0.9),1,0)</f>
        <v>0</v>
      </c>
    </row>
    <row r="2244" spans="1:40" x14ac:dyDescent="0.25">
      <c r="A2244" s="2">
        <v>42900</v>
      </c>
      <c r="B2244" s="2">
        <v>42915</v>
      </c>
      <c r="C2244" t="s">
        <v>15</v>
      </c>
      <c r="D2244">
        <v>9500</v>
      </c>
      <c r="E2244">
        <v>38.950000000000003</v>
      </c>
      <c r="F2244">
        <v>45.35</v>
      </c>
      <c r="G2244">
        <v>29.45</v>
      </c>
      <c r="H2244">
        <v>33.049999999999997</v>
      </c>
      <c r="I2244" t="s">
        <v>16</v>
      </c>
      <c r="J2244">
        <v>156.4</v>
      </c>
      <c r="K2244">
        <v>172</v>
      </c>
      <c r="L2244">
        <v>140.05000000000001</v>
      </c>
      <c r="M2244">
        <v>165.9</v>
      </c>
      <c r="N2244">
        <v>9618.15</v>
      </c>
      <c r="O2244">
        <v>208.9</v>
      </c>
      <c r="P2244">
        <f>VLOOKUP($A2244,Sheet2!$A:$E,2,0)</f>
        <v>9621.5499999999993</v>
      </c>
      <c r="Q2244">
        <f>VLOOKUP($A2244,Sheet2!$A:$E,3,0)</f>
        <v>9627.4</v>
      </c>
      <c r="R2244">
        <f>VLOOKUP($A2244,Sheet2!$A:$E,4,0)</f>
        <v>9580.4500000000007</v>
      </c>
      <c r="S2244">
        <f>VLOOKUP($A2244,Sheet2!$A:$E,5,0)</f>
        <v>9618.15</v>
      </c>
      <c r="T2244">
        <f t="shared" si="670"/>
        <v>44.600000000000364</v>
      </c>
      <c r="U2244">
        <f t="shared" si="671"/>
        <v>45.35</v>
      </c>
      <c r="V2244">
        <f t="shared" si="672"/>
        <v>140.05000000000001</v>
      </c>
      <c r="W2244">
        <f t="shared" si="673"/>
        <v>156.85000000000036</v>
      </c>
      <c r="X2244" s="5">
        <f t="shared" si="674"/>
        <v>195.35000000000002</v>
      </c>
      <c r="Y2244">
        <f t="shared" si="675"/>
        <v>216.60000000000036</v>
      </c>
      <c r="Z2244">
        <f t="shared" si="676"/>
        <v>185.4</v>
      </c>
      <c r="AA2244">
        <f t="shared" si="677"/>
        <v>198.95</v>
      </c>
      <c r="AB2244">
        <f>IF(Z2244/X2244&lt;'model parameter'!$B$2,'model parameter'!$B$2,IF(Y2244/X2244&gt;'model parameter'!$B$1,'model parameter'!$B$1,AA2244/X2244))</f>
        <v>1.0184284617353467</v>
      </c>
      <c r="AC2244">
        <f t="shared" si="668"/>
        <v>39819702.473439284</v>
      </c>
      <c r="AD2244">
        <f t="shared" si="666"/>
        <v>36.61073991171142</v>
      </c>
      <c r="AF2244">
        <f t="shared" ref="AF2244:AF2307" si="684">Z2244/X2244</f>
        <v>0.94906577937036085</v>
      </c>
      <c r="AG2244">
        <f t="shared" si="678"/>
        <v>1.108779114410035</v>
      </c>
      <c r="AH2244" s="14">
        <f t="shared" si="679"/>
        <v>14708.252820423226</v>
      </c>
      <c r="AI2244">
        <f t="shared" si="680"/>
        <v>14863.188485284902</v>
      </c>
      <c r="AJ2244" s="14">
        <f t="shared" si="681"/>
        <v>154.93566486167583</v>
      </c>
      <c r="AK2244" s="14">
        <f t="shared" si="667"/>
        <v>379557.57802805194</v>
      </c>
      <c r="AL2244">
        <f t="shared" si="682"/>
        <v>1.0105339272280212</v>
      </c>
      <c r="AM2244">
        <f t="shared" si="669"/>
        <v>1.8928747663964711</v>
      </c>
      <c r="AN2244" s="15">
        <f t="shared" si="683"/>
        <v>0</v>
      </c>
    </row>
    <row r="2245" spans="1:40" x14ac:dyDescent="0.25">
      <c r="A2245" s="2">
        <v>42901</v>
      </c>
      <c r="B2245" s="2">
        <v>42915</v>
      </c>
      <c r="C2245" t="s">
        <v>15</v>
      </c>
      <c r="D2245">
        <v>9500</v>
      </c>
      <c r="E2245">
        <v>34.200000000000003</v>
      </c>
      <c r="F2245">
        <v>45.6</v>
      </c>
      <c r="G2245">
        <v>33</v>
      </c>
      <c r="H2245">
        <v>39.549999999999997</v>
      </c>
      <c r="I2245" t="s">
        <v>16</v>
      </c>
      <c r="J2245">
        <v>147</v>
      </c>
      <c r="K2245">
        <v>154.15</v>
      </c>
      <c r="L2245">
        <v>126.25</v>
      </c>
      <c r="M2245">
        <v>137.69999999999999</v>
      </c>
      <c r="N2245">
        <v>9578.0499999999993</v>
      </c>
      <c r="O2245">
        <v>208.9</v>
      </c>
      <c r="P2245">
        <f>VLOOKUP($A2245,Sheet2!$A:$E,2,0)</f>
        <v>9617.9</v>
      </c>
      <c r="Q2245">
        <f>VLOOKUP($A2245,Sheet2!$A:$E,3,0)</f>
        <v>9621.4</v>
      </c>
      <c r="R2245">
        <f>VLOOKUP($A2245,Sheet2!$A:$E,4,0)</f>
        <v>9560.7999999999993</v>
      </c>
      <c r="S2245">
        <f>VLOOKUP($A2245,Sheet2!$A:$E,5,0)</f>
        <v>9578.0499999999993</v>
      </c>
      <c r="T2245">
        <f t="shared" si="670"/>
        <v>33</v>
      </c>
      <c r="U2245">
        <f t="shared" si="671"/>
        <v>45.6</v>
      </c>
      <c r="V2245">
        <f t="shared" si="672"/>
        <v>126.25</v>
      </c>
      <c r="W2245">
        <f t="shared" si="673"/>
        <v>154.15</v>
      </c>
      <c r="X2245" s="5">
        <f t="shared" si="674"/>
        <v>181.2</v>
      </c>
      <c r="Y2245">
        <f t="shared" si="675"/>
        <v>187.15</v>
      </c>
      <c r="Z2245">
        <f t="shared" si="676"/>
        <v>171.85</v>
      </c>
      <c r="AA2245">
        <f t="shared" si="677"/>
        <v>177.25</v>
      </c>
      <c r="AB2245">
        <f>IF(Z2245/X2245&lt;'model parameter'!$B$2,'model parameter'!$B$2,IF(Y2245/X2245&gt;'model parameter'!$B$1,'model parameter'!$B$1,AA2245/X2245))</f>
        <v>0.97820088300220753</v>
      </c>
      <c r="AC2245">
        <f t="shared" si="668"/>
        <v>38951668.120403491</v>
      </c>
      <c r="AD2245">
        <f t="shared" ref="AD2245:AD2308" si="685">(AB2245-1)+AD2244</f>
        <v>36.588940794713629</v>
      </c>
      <c r="AF2245">
        <f t="shared" si="684"/>
        <v>0.94839955849889623</v>
      </c>
      <c r="AG2245">
        <f t="shared" si="678"/>
        <v>1.0328366445916115</v>
      </c>
      <c r="AH2245" s="14">
        <f t="shared" si="679"/>
        <v>13646.292830398199</v>
      </c>
      <c r="AI2245">
        <f t="shared" si="680"/>
        <v>13236.873282239498</v>
      </c>
      <c r="AJ2245" s="14">
        <f t="shared" si="681"/>
        <v>-409.41954815870122</v>
      </c>
      <c r="AK2245" s="14">
        <f t="shared" ref="AK2245:AK2308" si="686">AJ2245+AK2244</f>
        <v>379148.15847989323</v>
      </c>
      <c r="AL2245">
        <f t="shared" si="682"/>
        <v>0.96999774567004116</v>
      </c>
      <c r="AM2245">
        <f t="shared" si="669"/>
        <v>1.8360842562402828</v>
      </c>
      <c r="AN2245" s="15">
        <f t="shared" si="683"/>
        <v>0</v>
      </c>
    </row>
    <row r="2246" spans="1:40" x14ac:dyDescent="0.25">
      <c r="A2246" s="2">
        <v>42902</v>
      </c>
      <c r="B2246" s="2">
        <v>42915</v>
      </c>
      <c r="C2246" t="s">
        <v>15</v>
      </c>
      <c r="D2246">
        <v>9500</v>
      </c>
      <c r="E2246">
        <v>36.85</v>
      </c>
      <c r="F2246">
        <v>38.85</v>
      </c>
      <c r="G2246">
        <v>29.3</v>
      </c>
      <c r="H2246">
        <v>34</v>
      </c>
      <c r="I2246" t="s">
        <v>16</v>
      </c>
      <c r="J2246">
        <v>144.25</v>
      </c>
      <c r="K2246">
        <v>150.69999999999999</v>
      </c>
      <c r="L2246">
        <v>120.4</v>
      </c>
      <c r="M2246">
        <v>129.44999999999999</v>
      </c>
      <c r="O2246">
        <v>208.9</v>
      </c>
      <c r="P2246">
        <f>VLOOKUP($A2246,Sheet2!$A:$E,2,0)</f>
        <v>9595.4500000000007</v>
      </c>
      <c r="Q2246">
        <f>VLOOKUP($A2246,Sheet2!$A:$E,3,0)</f>
        <v>9615.85</v>
      </c>
      <c r="R2246">
        <f>VLOOKUP($A2246,Sheet2!$A:$E,4,0)</f>
        <v>9565.5</v>
      </c>
      <c r="S2246">
        <f>VLOOKUP($A2246,Sheet2!$A:$E,5,0)</f>
        <v>9588.0499999999993</v>
      </c>
      <c r="T2246">
        <f t="shared" si="670"/>
        <v>34.850000000000364</v>
      </c>
      <c r="U2246">
        <f t="shared" si="671"/>
        <v>38.85</v>
      </c>
      <c r="V2246">
        <f t="shared" si="672"/>
        <v>120.4</v>
      </c>
      <c r="W2246">
        <f t="shared" si="673"/>
        <v>145.14999999999964</v>
      </c>
      <c r="X2246" s="5">
        <f t="shared" si="674"/>
        <v>181.1</v>
      </c>
      <c r="Y2246">
        <f t="shared" si="675"/>
        <v>185.55000000000035</v>
      </c>
      <c r="Z2246">
        <f t="shared" si="676"/>
        <v>159.25</v>
      </c>
      <c r="AA2246">
        <f t="shared" si="677"/>
        <v>163.44999999999999</v>
      </c>
      <c r="AB2246">
        <f>IF(Z2246/X2246&lt;'model parameter'!$B$2,'model parameter'!$B$2,IF(Y2246/X2246&gt;'model parameter'!$B$1,'model parameter'!$B$1,AA2246/X2246))</f>
        <v>0.90254003313086684</v>
      </c>
      <c r="AC2246">
        <f t="shared" ref="AC2246:AC2309" si="687">AB2246*AC2245</f>
        <v>35155439.835891493</v>
      </c>
      <c r="AD2246">
        <f t="shared" si="685"/>
        <v>36.491480827844498</v>
      </c>
      <c r="AF2246">
        <f t="shared" si="684"/>
        <v>0.87934842628382115</v>
      </c>
      <c r="AG2246">
        <f t="shared" si="678"/>
        <v>1.0245720596355625</v>
      </c>
      <c r="AH2246" s="14">
        <f t="shared" si="679"/>
        <v>13638.787812800851</v>
      </c>
      <c r="AI2246">
        <f t="shared" si="680"/>
        <v>12202.626747583898</v>
      </c>
      <c r="AJ2246" s="14">
        <f t="shared" si="681"/>
        <v>-1436.1610652169529</v>
      </c>
      <c r="AK2246" s="14">
        <f t="shared" si="686"/>
        <v>377711.9974146763</v>
      </c>
      <c r="AL2246">
        <f t="shared" si="682"/>
        <v>0.89470024133163606</v>
      </c>
      <c r="AM2246">
        <f t="shared" ref="AM2246:AM2309" si="688">AL2246*AM2245</f>
        <v>1.6427450271633985</v>
      </c>
      <c r="AN2246" s="15">
        <f t="shared" si="683"/>
        <v>0</v>
      </c>
    </row>
    <row r="2247" spans="1:40" x14ac:dyDescent="0.25">
      <c r="A2247" s="2">
        <v>42905</v>
      </c>
      <c r="B2247" s="2">
        <v>42915</v>
      </c>
      <c r="C2247" t="s">
        <v>15</v>
      </c>
      <c r="D2247">
        <v>9500</v>
      </c>
      <c r="E2247">
        <v>27.8</v>
      </c>
      <c r="F2247">
        <v>27.8</v>
      </c>
      <c r="G2247">
        <v>10.55</v>
      </c>
      <c r="H2247">
        <v>13.4</v>
      </c>
      <c r="I2247" t="s">
        <v>16</v>
      </c>
      <c r="J2247">
        <v>145</v>
      </c>
      <c r="K2247">
        <v>201.95</v>
      </c>
      <c r="L2247">
        <v>140.5</v>
      </c>
      <c r="M2247">
        <v>185.15</v>
      </c>
      <c r="N2247">
        <v>9657.5499999999993</v>
      </c>
      <c r="O2247">
        <v>208.9</v>
      </c>
      <c r="P2247">
        <f>VLOOKUP($A2247,Sheet2!$A:$E,2,0)</f>
        <v>9626.4</v>
      </c>
      <c r="Q2247">
        <f>VLOOKUP($A2247,Sheet2!$A:$E,3,0)</f>
        <v>9673.2999999999993</v>
      </c>
      <c r="R2247">
        <f>VLOOKUP($A2247,Sheet2!$A:$E,4,0)</f>
        <v>9614.9</v>
      </c>
      <c r="S2247">
        <f>VLOOKUP($A2247,Sheet2!$A:$E,5,0)</f>
        <v>9657.5499999999993</v>
      </c>
      <c r="T2247">
        <f t="shared" si="670"/>
        <v>28.650000000001455</v>
      </c>
      <c r="U2247">
        <f t="shared" si="671"/>
        <v>25.600000000000364</v>
      </c>
      <c r="V2247">
        <f t="shared" si="672"/>
        <v>142.69999999999891</v>
      </c>
      <c r="W2247">
        <f t="shared" si="673"/>
        <v>183.84999999999854</v>
      </c>
      <c r="X2247" s="5">
        <f t="shared" si="674"/>
        <v>172.8</v>
      </c>
      <c r="Y2247">
        <f t="shared" si="675"/>
        <v>230.60000000000144</v>
      </c>
      <c r="Z2247">
        <f t="shared" si="676"/>
        <v>166.10000000000036</v>
      </c>
      <c r="AA2247">
        <f t="shared" si="677"/>
        <v>198.55</v>
      </c>
      <c r="AB2247">
        <f>IF(Z2247/X2247&lt;'model parameter'!$B$2,'model parameter'!$B$2,IF(Y2247/X2247&gt;'model parameter'!$B$1,'model parameter'!$B$1,AA2247/X2247))</f>
        <v>1.1100000000000001</v>
      </c>
      <c r="AC2247">
        <f t="shared" si="687"/>
        <v>39022538.217839561</v>
      </c>
      <c r="AD2247">
        <f t="shared" si="685"/>
        <v>36.601480827844497</v>
      </c>
      <c r="AF2247">
        <f t="shared" si="684"/>
        <v>0.96122685185185386</v>
      </c>
      <c r="AG2247">
        <f t="shared" si="678"/>
        <v>1.3344907407407489</v>
      </c>
      <c r="AH2247" s="14">
        <f t="shared" si="679"/>
        <v>13015.8713522208</v>
      </c>
      <c r="AI2247">
        <f t="shared" si="680"/>
        <v>14327.928430900098</v>
      </c>
      <c r="AJ2247" s="14">
        <f t="shared" si="681"/>
        <v>1312.0570786792978</v>
      </c>
      <c r="AK2247" s="14">
        <f t="shared" si="686"/>
        <v>379024.05449335562</v>
      </c>
      <c r="AL2247">
        <f t="shared" si="682"/>
        <v>1.1008043981976998</v>
      </c>
      <c r="AM2247">
        <f t="shared" si="688"/>
        <v>1.808340951018869</v>
      </c>
      <c r="AN2247" s="15">
        <f t="shared" si="683"/>
        <v>0</v>
      </c>
    </row>
    <row r="2248" spans="1:40" x14ac:dyDescent="0.25">
      <c r="A2248" s="2">
        <v>42906</v>
      </c>
      <c r="B2248" s="2">
        <v>42915</v>
      </c>
      <c r="C2248" t="s">
        <v>15</v>
      </c>
      <c r="D2248">
        <v>9500</v>
      </c>
      <c r="E2248">
        <v>12.75</v>
      </c>
      <c r="F2248">
        <v>14.6</v>
      </c>
      <c r="G2248">
        <v>10.4</v>
      </c>
      <c r="H2248">
        <v>12.85</v>
      </c>
      <c r="I2248" t="s">
        <v>16</v>
      </c>
      <c r="J2248">
        <v>187.95</v>
      </c>
      <c r="K2248">
        <v>195.35</v>
      </c>
      <c r="L2248">
        <v>171.95</v>
      </c>
      <c r="M2248">
        <v>183.4</v>
      </c>
      <c r="N2248">
        <v>9653.5</v>
      </c>
      <c r="O2248">
        <v>208.9</v>
      </c>
      <c r="P2248">
        <f>VLOOKUP($A2248,Sheet2!$A:$E,2,0)</f>
        <v>9670.5</v>
      </c>
      <c r="Q2248">
        <f>VLOOKUP($A2248,Sheet2!$A:$E,3,0)</f>
        <v>9676.5</v>
      </c>
      <c r="R2248">
        <f>VLOOKUP($A2248,Sheet2!$A:$E,4,0)</f>
        <v>9643.75</v>
      </c>
      <c r="S2248">
        <f>VLOOKUP($A2248,Sheet2!$A:$E,5,0)</f>
        <v>9653.5</v>
      </c>
      <c r="T2248">
        <f t="shared" si="670"/>
        <v>18.850000000000364</v>
      </c>
      <c r="U2248">
        <f t="shared" si="671"/>
        <v>14.6</v>
      </c>
      <c r="V2248">
        <f t="shared" si="672"/>
        <v>171.95</v>
      </c>
      <c r="W2248">
        <f t="shared" si="673"/>
        <v>186.89999999999964</v>
      </c>
      <c r="X2248" s="5">
        <f t="shared" si="674"/>
        <v>200.7</v>
      </c>
      <c r="Y2248">
        <f t="shared" si="675"/>
        <v>214.20000000000036</v>
      </c>
      <c r="Z2248">
        <f t="shared" si="676"/>
        <v>186.54999999999998</v>
      </c>
      <c r="AA2248">
        <f t="shared" si="677"/>
        <v>196.25</v>
      </c>
      <c r="AB2248">
        <f>IF(Z2248/X2248&lt;'model parameter'!$B$2,'model parameter'!$B$2,IF(Y2248/X2248&gt;'model parameter'!$B$1,'model parameter'!$B$1,AA2248/X2248))</f>
        <v>0.97782760338814156</v>
      </c>
      <c r="AC2248">
        <f t="shared" si="687"/>
        <v>38157315.023672216</v>
      </c>
      <c r="AD2248">
        <f t="shared" si="685"/>
        <v>36.57930843123264</v>
      </c>
      <c r="AF2248">
        <f t="shared" si="684"/>
        <v>0.92949676133532633</v>
      </c>
      <c r="AG2248">
        <f t="shared" si="678"/>
        <v>1.0672645739910331</v>
      </c>
      <c r="AH2248" s="14">
        <f t="shared" si="679"/>
        <v>15109.771261881449</v>
      </c>
      <c r="AI2248">
        <f t="shared" si="680"/>
        <v>14660.835902417499</v>
      </c>
      <c r="AJ2248" s="14">
        <f t="shared" si="681"/>
        <v>-448.93535946395059</v>
      </c>
      <c r="AK2248" s="14">
        <f t="shared" si="686"/>
        <v>378575.11913389165</v>
      </c>
      <c r="AL2248">
        <f t="shared" si="682"/>
        <v>0.97028840796574378</v>
      </c>
      <c r="AM2248">
        <f t="shared" si="688"/>
        <v>1.7546122624233575</v>
      </c>
      <c r="AN2248" s="15">
        <f t="shared" si="683"/>
        <v>0</v>
      </c>
    </row>
    <row r="2249" spans="1:40" x14ac:dyDescent="0.25">
      <c r="A2249" s="2">
        <v>42907</v>
      </c>
      <c r="B2249" s="2">
        <v>42915</v>
      </c>
      <c r="C2249" t="s">
        <v>15</v>
      </c>
      <c r="D2249">
        <v>9500</v>
      </c>
      <c r="E2249">
        <v>15.7</v>
      </c>
      <c r="F2249">
        <v>20</v>
      </c>
      <c r="G2249">
        <v>10.95</v>
      </c>
      <c r="H2249">
        <v>12.8</v>
      </c>
      <c r="I2249" t="s">
        <v>16</v>
      </c>
      <c r="J2249">
        <v>165.35</v>
      </c>
      <c r="K2249">
        <v>175</v>
      </c>
      <c r="L2249">
        <v>132.6</v>
      </c>
      <c r="M2249">
        <v>163.85</v>
      </c>
      <c r="N2249">
        <v>9633.6</v>
      </c>
      <c r="O2249">
        <v>208.9</v>
      </c>
      <c r="P2249">
        <f>VLOOKUP($A2249,Sheet2!$A:$E,2,0)</f>
        <v>9648.1</v>
      </c>
      <c r="Q2249">
        <f>VLOOKUP($A2249,Sheet2!$A:$E,3,0)</f>
        <v>9650.4500000000007</v>
      </c>
      <c r="R2249">
        <f>VLOOKUP($A2249,Sheet2!$A:$E,4,0)</f>
        <v>9608.6</v>
      </c>
      <c r="S2249">
        <f>VLOOKUP($A2249,Sheet2!$A:$E,5,0)</f>
        <v>9633.6</v>
      </c>
      <c r="T2249">
        <f t="shared" si="670"/>
        <v>24.549999999999272</v>
      </c>
      <c r="U2249">
        <f t="shared" si="671"/>
        <v>20</v>
      </c>
      <c r="V2249">
        <f t="shared" si="672"/>
        <v>132.6</v>
      </c>
      <c r="W2249">
        <f t="shared" si="673"/>
        <v>161.40000000000146</v>
      </c>
      <c r="X2249" s="5">
        <f t="shared" si="674"/>
        <v>181.04999999999998</v>
      </c>
      <c r="Y2249">
        <f t="shared" si="675"/>
        <v>199.54999999999927</v>
      </c>
      <c r="Z2249">
        <f t="shared" si="676"/>
        <v>152.6</v>
      </c>
      <c r="AA2249">
        <f t="shared" si="677"/>
        <v>176.65</v>
      </c>
      <c r="AB2249">
        <f>IF(Z2249/X2249&lt;'model parameter'!$B$2,'model parameter'!$B$2,IF(Y2249/X2249&gt;'model parameter'!$B$1,'model parameter'!$B$1,AA2249/X2249))</f>
        <v>0.97569732118199404</v>
      </c>
      <c r="AC2249">
        <f t="shared" si="687"/>
        <v>37229990.052094437</v>
      </c>
      <c r="AD2249">
        <f t="shared" si="685"/>
        <v>36.555005752414637</v>
      </c>
      <c r="AF2249">
        <f t="shared" si="684"/>
        <v>0.84286108809721072</v>
      </c>
      <c r="AG2249">
        <f t="shared" si="678"/>
        <v>1.1021817177575217</v>
      </c>
      <c r="AH2249" s="14">
        <f t="shared" si="679"/>
        <v>13635.035304002173</v>
      </c>
      <c r="AI2249">
        <f t="shared" si="680"/>
        <v>13191.906041602299</v>
      </c>
      <c r="AJ2249" s="14">
        <f t="shared" si="681"/>
        <v>-443.12926239987428</v>
      </c>
      <c r="AK2249" s="14">
        <f t="shared" si="686"/>
        <v>378131.98987149179</v>
      </c>
      <c r="AL2249">
        <f t="shared" si="682"/>
        <v>0.96750068829892899</v>
      </c>
      <c r="AM2249">
        <f t="shared" si="688"/>
        <v>1.6975885715923396</v>
      </c>
      <c r="AN2249" s="15">
        <f t="shared" si="683"/>
        <v>1</v>
      </c>
    </row>
    <row r="2250" spans="1:40" x14ac:dyDescent="0.25">
      <c r="A2250" s="2">
        <v>42908</v>
      </c>
      <c r="B2250" s="2">
        <v>42915</v>
      </c>
      <c r="C2250" t="s">
        <v>15</v>
      </c>
      <c r="D2250">
        <v>9500</v>
      </c>
      <c r="E2250">
        <v>8</v>
      </c>
      <c r="F2250">
        <v>18.05</v>
      </c>
      <c r="G2250">
        <v>6.55</v>
      </c>
      <c r="H2250">
        <v>15.2</v>
      </c>
      <c r="I2250" t="s">
        <v>16</v>
      </c>
      <c r="J2250">
        <v>184.6</v>
      </c>
      <c r="K2250">
        <v>217.15</v>
      </c>
      <c r="L2250">
        <v>131</v>
      </c>
      <c r="M2250">
        <v>144.94999999999999</v>
      </c>
      <c r="N2250">
        <v>9630</v>
      </c>
      <c r="O2250">
        <v>208.9</v>
      </c>
      <c r="P2250">
        <f>VLOOKUP($A2250,Sheet2!$A:$E,2,0)</f>
        <v>9642.65</v>
      </c>
      <c r="Q2250">
        <f>VLOOKUP($A2250,Sheet2!$A:$E,3,0)</f>
        <v>9698.85</v>
      </c>
      <c r="R2250">
        <f>VLOOKUP($A2250,Sheet2!$A:$E,4,0)</f>
        <v>9617.75</v>
      </c>
      <c r="S2250">
        <f>VLOOKUP($A2250,Sheet2!$A:$E,5,0)</f>
        <v>9630</v>
      </c>
      <c r="T2250">
        <f t="shared" si="670"/>
        <v>18.299999999999272</v>
      </c>
      <c r="U2250">
        <f t="shared" si="671"/>
        <v>13.25</v>
      </c>
      <c r="V2250">
        <f t="shared" si="672"/>
        <v>135.79999999999927</v>
      </c>
      <c r="W2250">
        <f t="shared" si="673"/>
        <v>205.39999999999964</v>
      </c>
      <c r="X2250" s="5">
        <f t="shared" si="674"/>
        <v>192.6</v>
      </c>
      <c r="Y2250">
        <f t="shared" si="675"/>
        <v>235.44999999999928</v>
      </c>
      <c r="Z2250">
        <f t="shared" si="676"/>
        <v>144.25</v>
      </c>
      <c r="AA2250">
        <f t="shared" si="677"/>
        <v>160.14999999999998</v>
      </c>
      <c r="AB2250">
        <f>IF(Z2250/X2250&lt;'model parameter'!$B$2,'model parameter'!$B$2,IF(Y2250/X2250&gt;'model parameter'!$B$1,'model parameter'!$B$1,AA2250/X2250))</f>
        <v>1.1100000000000001</v>
      </c>
      <c r="AC2250">
        <f t="shared" si="687"/>
        <v>41325288.957824826</v>
      </c>
      <c r="AD2250">
        <f t="shared" si="685"/>
        <v>36.665005752414636</v>
      </c>
      <c r="AF2250">
        <f t="shared" si="684"/>
        <v>0.74896157840083077</v>
      </c>
      <c r="AG2250">
        <f t="shared" si="678"/>
        <v>1.2224818276220109</v>
      </c>
      <c r="AH2250" s="14">
        <f t="shared" si="679"/>
        <v>14501.864836496099</v>
      </c>
      <c r="AI2250">
        <f t="shared" si="680"/>
        <v>15975.078455440733</v>
      </c>
      <c r="AJ2250" s="14">
        <f t="shared" si="681"/>
        <v>1473.2136189446337</v>
      </c>
      <c r="AK2250" s="14">
        <f t="shared" si="686"/>
        <v>379605.20349043643</v>
      </c>
      <c r="AL2250">
        <f t="shared" si="682"/>
        <v>1.1015878740806542</v>
      </c>
      <c r="AM2250">
        <f t="shared" si="688"/>
        <v>1.8700429856440197</v>
      </c>
      <c r="AN2250" s="15">
        <f t="shared" si="683"/>
        <v>1</v>
      </c>
    </row>
    <row r="2251" spans="1:40" s="9" customFormat="1" x14ac:dyDescent="0.25">
      <c r="A2251" s="7">
        <v>42909</v>
      </c>
      <c r="B2251" s="7">
        <v>42915</v>
      </c>
      <c r="C2251" t="s">
        <v>15</v>
      </c>
      <c r="D2251">
        <v>9500</v>
      </c>
      <c r="E2251">
        <v>16</v>
      </c>
      <c r="F2251">
        <v>24.9</v>
      </c>
      <c r="G2251">
        <v>12.95</v>
      </c>
      <c r="H2251">
        <v>18.399999999999999</v>
      </c>
      <c r="I2251" t="s">
        <v>16</v>
      </c>
      <c r="J2251">
        <v>146.30000000000001</v>
      </c>
      <c r="K2251">
        <v>147.69999999999999</v>
      </c>
      <c r="L2251">
        <v>96.6</v>
      </c>
      <c r="M2251">
        <v>106.25</v>
      </c>
      <c r="N2251">
        <v>9574.9500000000007</v>
      </c>
      <c r="O2251">
        <v>208.9</v>
      </c>
      <c r="P2251">
        <f>VLOOKUP($A2251,Sheet2!$A:$E,2,0)</f>
        <v>9643.25</v>
      </c>
      <c r="Q2251">
        <f>VLOOKUP($A2251,Sheet2!$A:$E,3,0)</f>
        <v>9647.65</v>
      </c>
      <c r="R2251">
        <f>VLOOKUP($A2251,Sheet2!$A:$E,4,0)</f>
        <v>9565.2999999999993</v>
      </c>
      <c r="S2251">
        <f>VLOOKUP($A2251,Sheet2!$A:$E,5,0)</f>
        <v>9574.9500000000007</v>
      </c>
      <c r="T2251">
        <f t="shared" si="670"/>
        <v>12.95</v>
      </c>
      <c r="U2251">
        <f t="shared" si="671"/>
        <v>24.9</v>
      </c>
      <c r="V2251">
        <f t="shared" si="672"/>
        <v>96.6</v>
      </c>
      <c r="W2251">
        <f t="shared" si="673"/>
        <v>147.69999999999999</v>
      </c>
      <c r="X2251" s="8">
        <f t="shared" si="674"/>
        <v>162.30000000000001</v>
      </c>
      <c r="Y2251" s="9">
        <f t="shared" si="675"/>
        <v>162.30000000000001</v>
      </c>
      <c r="Z2251" s="9">
        <f t="shared" si="676"/>
        <v>121.5</v>
      </c>
      <c r="AA2251" s="9">
        <f t="shared" si="677"/>
        <v>124.65</v>
      </c>
      <c r="AB2251">
        <f>IF(Z2251/X2251&lt;'model parameter'!$B$2,'model parameter'!$B$2,IF(Y2251/X2251&gt;'model parameter'!$B$1,'model parameter'!$B$1,AA2251/X2251))</f>
        <v>0.76802218114602583</v>
      </c>
      <c r="AC2251" s="9">
        <f t="shared" si="687"/>
        <v>31738738.561878398</v>
      </c>
      <c r="AD2251">
        <f t="shared" si="685"/>
        <v>36.433027933560659</v>
      </c>
      <c r="AE2251" s="9">
        <f t="shared" ref="AE2251:AE2252" si="689">WEEKDAY(A2251)</f>
        <v>6</v>
      </c>
      <c r="AF2251">
        <f t="shared" si="684"/>
        <v>0.74861367837338255</v>
      </c>
      <c r="AG2251">
        <f t="shared" si="678"/>
        <v>1</v>
      </c>
      <c r="AH2251" s="14">
        <f t="shared" si="679"/>
        <v>12227.844504499049</v>
      </c>
      <c r="AI2251">
        <f t="shared" si="680"/>
        <v>9294.7451863783008</v>
      </c>
      <c r="AJ2251" s="14">
        <f t="shared" si="681"/>
        <v>-2933.0993181207486</v>
      </c>
      <c r="AK2251" s="14">
        <f t="shared" si="686"/>
        <v>376672.10417231568</v>
      </c>
      <c r="AL2251">
        <f t="shared" si="682"/>
        <v>0.76012948831320526</v>
      </c>
      <c r="AM2251" s="9">
        <f t="shared" si="688"/>
        <v>1.4214748178012873</v>
      </c>
      <c r="AN2251" s="15">
        <f t="shared" si="683"/>
        <v>0</v>
      </c>
    </row>
    <row r="2252" spans="1:40" s="9" customFormat="1" x14ac:dyDescent="0.25">
      <c r="A2252" s="7">
        <v>42913</v>
      </c>
      <c r="B2252" s="7">
        <v>42915</v>
      </c>
      <c r="C2252" t="s">
        <v>15</v>
      </c>
      <c r="D2252">
        <v>9500</v>
      </c>
      <c r="E2252">
        <v>11.55</v>
      </c>
      <c r="F2252">
        <v>51.15</v>
      </c>
      <c r="G2252">
        <v>8.25</v>
      </c>
      <c r="H2252">
        <v>29.3</v>
      </c>
      <c r="I2252" t="s">
        <v>16</v>
      </c>
      <c r="J2252">
        <v>121.1</v>
      </c>
      <c r="K2252">
        <v>123.55</v>
      </c>
      <c r="L2252">
        <v>27.45</v>
      </c>
      <c r="M2252">
        <v>40.75</v>
      </c>
      <c r="N2252">
        <v>9511.4</v>
      </c>
      <c r="O2252">
        <v>208.9</v>
      </c>
      <c r="P2252">
        <f>VLOOKUP($A2252,Sheet2!$A:$E,2,0)</f>
        <v>9594.0499999999993</v>
      </c>
      <c r="Q2252">
        <f>VLOOKUP($A2252,Sheet2!$A:$E,3,0)</f>
        <v>9615.4</v>
      </c>
      <c r="R2252">
        <f>VLOOKUP($A2252,Sheet2!$A:$E,4,0)</f>
        <v>9473.4500000000007</v>
      </c>
      <c r="S2252">
        <f>VLOOKUP($A2252,Sheet2!$A:$E,5,0)</f>
        <v>9511.4</v>
      </c>
      <c r="T2252">
        <f t="shared" si="670"/>
        <v>8.25</v>
      </c>
      <c r="U2252">
        <f t="shared" si="671"/>
        <v>51.15</v>
      </c>
      <c r="V2252">
        <f t="shared" si="672"/>
        <v>27.45</v>
      </c>
      <c r="W2252">
        <f t="shared" si="673"/>
        <v>123.55</v>
      </c>
      <c r="X2252" s="8">
        <f t="shared" si="674"/>
        <v>132.65</v>
      </c>
      <c r="Y2252" s="9">
        <f t="shared" si="675"/>
        <v>132.65</v>
      </c>
      <c r="Z2252" s="9">
        <f t="shared" si="676"/>
        <v>70.05</v>
      </c>
      <c r="AA2252" s="9">
        <f t="shared" si="677"/>
        <v>70.05</v>
      </c>
      <c r="AB2252">
        <f>IF(Z2252/X2252&lt;'model parameter'!$B$2,'model parameter'!$B$2,IF(Y2252/X2252&gt;'model parameter'!$B$1,'model parameter'!$B$1,AA2252/X2252))</f>
        <v>0.52808141726347524</v>
      </c>
      <c r="AC2252" s="9">
        <f t="shared" si="687"/>
        <v>16760638.041911658</v>
      </c>
      <c r="AD2252">
        <f t="shared" si="685"/>
        <v>35.961109350824131</v>
      </c>
      <c r="AE2252" s="9">
        <f t="shared" si="689"/>
        <v>3</v>
      </c>
      <c r="AF2252">
        <f t="shared" si="684"/>
        <v>0.52808141726347524</v>
      </c>
      <c r="AG2252">
        <f t="shared" si="678"/>
        <v>1</v>
      </c>
      <c r="AH2252" s="14">
        <f t="shared" si="679"/>
        <v>10002.606786884775</v>
      </c>
      <c r="AI2252">
        <f t="shared" si="680"/>
        <v>5202.7262883930998</v>
      </c>
      <c r="AJ2252" s="14">
        <f t="shared" si="681"/>
        <v>-4799.8804984916751</v>
      </c>
      <c r="AK2252" s="14">
        <f t="shared" si="686"/>
        <v>371872.22367382399</v>
      </c>
      <c r="AL2252">
        <f t="shared" si="682"/>
        <v>0.52013704019784268</v>
      </c>
      <c r="AM2252" s="9">
        <f t="shared" si="688"/>
        <v>0.73936170444692928</v>
      </c>
      <c r="AN2252" s="15">
        <f t="shared" si="683"/>
        <v>0</v>
      </c>
    </row>
    <row r="2253" spans="1:40" x14ac:dyDescent="0.25">
      <c r="A2253" s="2">
        <v>42914</v>
      </c>
      <c r="B2253" s="2">
        <v>42915</v>
      </c>
      <c r="C2253" t="s">
        <v>15</v>
      </c>
      <c r="D2253">
        <v>9500</v>
      </c>
      <c r="E2253">
        <v>28.05</v>
      </c>
      <c r="F2253">
        <v>44.9</v>
      </c>
      <c r="G2253">
        <v>21.3</v>
      </c>
      <c r="H2253">
        <v>30.85</v>
      </c>
      <c r="I2253" t="s">
        <v>16</v>
      </c>
      <c r="J2253">
        <v>31.9</v>
      </c>
      <c r="K2253">
        <v>47.6</v>
      </c>
      <c r="L2253">
        <v>15.9</v>
      </c>
      <c r="M2253">
        <v>23.7</v>
      </c>
      <c r="N2253">
        <v>9491.25</v>
      </c>
      <c r="O2253">
        <v>208.9</v>
      </c>
      <c r="P2253">
        <f>VLOOKUP($A2253,Sheet2!$A:$E,2,0)</f>
        <v>9520.2000000000007</v>
      </c>
      <c r="Q2253">
        <f>VLOOKUP($A2253,Sheet2!$A:$E,3,0)</f>
        <v>9522.5</v>
      </c>
      <c r="R2253">
        <f>VLOOKUP($A2253,Sheet2!$A:$E,4,0)</f>
        <v>9474.35</v>
      </c>
      <c r="S2253">
        <f>VLOOKUP($A2253,Sheet2!$A:$E,5,0)</f>
        <v>9491.25</v>
      </c>
      <c r="T2253">
        <f t="shared" si="670"/>
        <v>25.100000000000364</v>
      </c>
      <c r="U2253">
        <f t="shared" si="671"/>
        <v>41.549999999999272</v>
      </c>
      <c r="V2253">
        <f t="shared" si="672"/>
        <v>19.25</v>
      </c>
      <c r="W2253">
        <f t="shared" si="673"/>
        <v>43.799999999999272</v>
      </c>
      <c r="X2253" s="5">
        <f t="shared" si="674"/>
        <v>59.95</v>
      </c>
      <c r="Y2253">
        <f t="shared" si="675"/>
        <v>72.700000000000358</v>
      </c>
      <c r="Z2253">
        <f t="shared" si="676"/>
        <v>54.55</v>
      </c>
      <c r="AA2253">
        <f t="shared" si="677"/>
        <v>54.55</v>
      </c>
      <c r="AB2253">
        <f>IF(Z2253/X2253&lt;'model parameter'!$B$2,'model parameter'!$B$2,IF(Y2253/X2253&gt;'model parameter'!$B$1,'model parameter'!$B$1,AA2253/X2253))</f>
        <v>1.1100000000000001</v>
      </c>
      <c r="AC2253">
        <f t="shared" si="687"/>
        <v>18604308.226521943</v>
      </c>
      <c r="AD2253">
        <f t="shared" si="685"/>
        <v>36.071109350824131</v>
      </c>
      <c r="AF2253">
        <f t="shared" si="684"/>
        <v>0.90992493744787317</v>
      </c>
      <c r="AG2253">
        <f t="shared" si="678"/>
        <v>1.2126772310258609</v>
      </c>
      <c r="AH2253" s="14">
        <f t="shared" si="679"/>
        <v>4546.4589936113243</v>
      </c>
      <c r="AI2253">
        <f t="shared" si="680"/>
        <v>4940.0051849702604</v>
      </c>
      <c r="AJ2253" s="14">
        <f t="shared" si="681"/>
        <v>393.54619135893608</v>
      </c>
      <c r="AK2253" s="14">
        <f t="shared" si="686"/>
        <v>372265.76986518293</v>
      </c>
      <c r="AL2253">
        <f t="shared" si="682"/>
        <v>1.0865610339633429</v>
      </c>
      <c r="AM2253">
        <f t="shared" si="688"/>
        <v>0.80336161805675499</v>
      </c>
      <c r="AN2253" s="15">
        <f t="shared" si="683"/>
        <v>0</v>
      </c>
    </row>
    <row r="2254" spans="1:40" x14ac:dyDescent="0.25">
      <c r="A2254" s="2">
        <v>42915</v>
      </c>
      <c r="B2254" s="2">
        <v>42915</v>
      </c>
      <c r="C2254" t="s">
        <v>15</v>
      </c>
      <c r="D2254">
        <v>9500</v>
      </c>
      <c r="E2254">
        <v>12.75</v>
      </c>
      <c r="F2254">
        <v>19.8</v>
      </c>
      <c r="G2254">
        <v>0.05</v>
      </c>
      <c r="H2254">
        <v>1.95</v>
      </c>
      <c r="I2254" t="s">
        <v>16</v>
      </c>
      <c r="J2254">
        <v>30.1</v>
      </c>
      <c r="K2254">
        <v>80.55</v>
      </c>
      <c r="L2254">
        <v>1.55</v>
      </c>
      <c r="M2254">
        <v>7</v>
      </c>
      <c r="N2254">
        <v>9504.1</v>
      </c>
      <c r="O2254">
        <v>208.9</v>
      </c>
      <c r="P2254">
        <f>VLOOKUP($A2254,Sheet2!$A:$E,2,0)</f>
        <v>9522.9500000000007</v>
      </c>
      <c r="Q2254">
        <f>VLOOKUP($A2254,Sheet2!$A:$E,3,0)</f>
        <v>9575.7999999999993</v>
      </c>
      <c r="R2254">
        <f>VLOOKUP($A2254,Sheet2!$A:$E,4,0)</f>
        <v>9493.7999999999993</v>
      </c>
      <c r="S2254">
        <f>VLOOKUP($A2254,Sheet2!$A:$E,5,0)</f>
        <v>9504.1</v>
      </c>
      <c r="T2254">
        <f t="shared" si="670"/>
        <v>4.75</v>
      </c>
      <c r="U2254">
        <f t="shared" si="671"/>
        <v>7.75</v>
      </c>
      <c r="V2254">
        <f t="shared" si="672"/>
        <v>13.599999999998545</v>
      </c>
      <c r="W2254">
        <f t="shared" si="673"/>
        <v>75.849999999998545</v>
      </c>
      <c r="X2254" s="5">
        <f t="shared" si="674"/>
        <v>42.85</v>
      </c>
      <c r="Y2254">
        <f t="shared" si="675"/>
        <v>85.3</v>
      </c>
      <c r="Z2254">
        <f t="shared" si="676"/>
        <v>8.9499999999999993</v>
      </c>
      <c r="AA2254">
        <f t="shared" si="677"/>
        <v>8.9499999999999993</v>
      </c>
      <c r="AB2254">
        <f>IF(Z2254/X2254&lt;'model parameter'!$B$2,'model parameter'!$B$2,IF(Y2254/X2254&gt;'model parameter'!$B$1,'model parameter'!$B$1,AA2254/X2254))</f>
        <v>0.5</v>
      </c>
      <c r="AC2254">
        <f t="shared" si="687"/>
        <v>9302154.1132609714</v>
      </c>
      <c r="AD2254">
        <f t="shared" si="685"/>
        <v>35.571109350824131</v>
      </c>
      <c r="AF2254">
        <f t="shared" si="684"/>
        <v>0.20886814469078177</v>
      </c>
      <c r="AG2254">
        <f t="shared" si="678"/>
        <v>1.9906651108518085</v>
      </c>
      <c r="AH2254" s="14">
        <f t="shared" si="679"/>
        <v>3263.1009844644745</v>
      </c>
      <c r="AI2254">
        <f t="shared" si="680"/>
        <v>1558.5061617533499</v>
      </c>
      <c r="AJ2254" s="14">
        <f t="shared" si="681"/>
        <v>-1704.5948227111246</v>
      </c>
      <c r="AK2254" s="14">
        <f t="shared" si="686"/>
        <v>370561.17504247179</v>
      </c>
      <c r="AL2254">
        <f t="shared" si="682"/>
        <v>0.47761505671241888</v>
      </c>
      <c r="AM2254">
        <f t="shared" si="688"/>
        <v>0.38369760476875764</v>
      </c>
      <c r="AN2254" s="15">
        <f t="shared" si="683"/>
        <v>1</v>
      </c>
    </row>
    <row r="2255" spans="1:40" s="4" customFormat="1" x14ac:dyDescent="0.25">
      <c r="A2255" s="3">
        <v>42916</v>
      </c>
      <c r="B2255" s="3">
        <v>42943</v>
      </c>
      <c r="C2255" s="4" t="s">
        <v>15</v>
      </c>
      <c r="D2255" s="4">
        <v>9500</v>
      </c>
      <c r="E2255" s="4">
        <v>110</v>
      </c>
      <c r="F2255" s="4">
        <v>137</v>
      </c>
      <c r="G2255" s="4">
        <v>96.35</v>
      </c>
      <c r="H2255" s="4">
        <v>101.85</v>
      </c>
      <c r="I2255" s="4" t="s">
        <v>16</v>
      </c>
      <c r="J2255" s="4">
        <v>104.7</v>
      </c>
      <c r="K2255" s="4">
        <v>121</v>
      </c>
      <c r="L2255" s="4">
        <v>87</v>
      </c>
      <c r="M2255" s="4">
        <v>115.3</v>
      </c>
      <c r="N2255" s="4">
        <v>9520.9</v>
      </c>
      <c r="O2255" s="4">
        <v>214.7</v>
      </c>
      <c r="P2255">
        <f>VLOOKUP($A2255,Sheet2!$A:$E,2,0)</f>
        <v>9478.5</v>
      </c>
      <c r="Q2255">
        <f>VLOOKUP($A2255,Sheet2!$A:$E,3,0)</f>
        <v>9535.7999999999993</v>
      </c>
      <c r="R2255">
        <f>VLOOKUP($A2255,Sheet2!$A:$E,4,0)</f>
        <v>9448.75</v>
      </c>
      <c r="S2255">
        <f>VLOOKUP($A2255,Sheet2!$A:$E,5,0)</f>
        <v>9520.9</v>
      </c>
      <c r="T2255">
        <f t="shared" si="670"/>
        <v>96.35</v>
      </c>
      <c r="U2255">
        <f t="shared" si="671"/>
        <v>137</v>
      </c>
      <c r="V2255">
        <f t="shared" si="672"/>
        <v>87</v>
      </c>
      <c r="W2255">
        <f t="shared" si="673"/>
        <v>121</v>
      </c>
      <c r="X2255" s="5">
        <f t="shared" si="674"/>
        <v>214.7</v>
      </c>
      <c r="Y2255">
        <f t="shared" si="675"/>
        <v>224</v>
      </c>
      <c r="Z2255">
        <f t="shared" si="676"/>
        <v>214.7</v>
      </c>
      <c r="AA2255">
        <f t="shared" si="677"/>
        <v>217.14999999999998</v>
      </c>
      <c r="AB2255">
        <f>IF(Z2255/X2255&lt;'model parameter'!$B$2,'model parameter'!$B$2,IF(Y2255/X2255&gt;'model parameter'!$B$1,'model parameter'!$B$1,AA2255/X2255))</f>
        <v>1.0114112715416861</v>
      </c>
      <c r="AC2255">
        <f t="shared" si="687"/>
        <v>9408303.5197700039</v>
      </c>
      <c r="AD2255">
        <f t="shared" si="685"/>
        <v>35.58252062236582</v>
      </c>
      <c r="AF2255">
        <f t="shared" si="684"/>
        <v>1</v>
      </c>
      <c r="AG2255">
        <f t="shared" si="678"/>
        <v>1.0433162552398696</v>
      </c>
      <c r="AH2255" s="14">
        <f t="shared" si="679"/>
        <v>16160.473725510448</v>
      </c>
      <c r="AI2255">
        <f t="shared" si="680"/>
        <v>16227.194784613297</v>
      </c>
      <c r="AJ2255" s="14">
        <f t="shared" si="681"/>
        <v>66.721059102848812</v>
      </c>
      <c r="AK2255" s="14">
        <f t="shared" si="686"/>
        <v>370627.89610157465</v>
      </c>
      <c r="AL2255">
        <f t="shared" si="682"/>
        <v>1.0041286573794879</v>
      </c>
      <c r="AM2255">
        <f t="shared" si="688"/>
        <v>0.38528176071617798</v>
      </c>
      <c r="AN2255" s="15">
        <f t="shared" si="683"/>
        <v>0</v>
      </c>
    </row>
    <row r="2256" spans="1:40" s="4" customFormat="1" x14ac:dyDescent="0.25">
      <c r="A2256" s="3">
        <v>42919</v>
      </c>
      <c r="B2256" s="3">
        <v>42943</v>
      </c>
      <c r="C2256" s="4" t="s">
        <v>15</v>
      </c>
      <c r="D2256" s="4">
        <v>9500</v>
      </c>
      <c r="E2256" s="4">
        <v>90</v>
      </c>
      <c r="F2256" s="4">
        <v>91.9</v>
      </c>
      <c r="G2256" s="4">
        <v>55.3</v>
      </c>
      <c r="H2256" s="4">
        <v>58.8</v>
      </c>
      <c r="I2256" s="4" t="s">
        <v>16</v>
      </c>
      <c r="J2256" s="4">
        <v>139</v>
      </c>
      <c r="K2256" s="4">
        <v>183.75</v>
      </c>
      <c r="L2256" s="4">
        <v>124.25</v>
      </c>
      <c r="M2256" s="4">
        <v>175.6</v>
      </c>
      <c r="N2256" s="4">
        <v>9615</v>
      </c>
      <c r="O2256" s="4">
        <v>214.7</v>
      </c>
      <c r="P2256">
        <f>VLOOKUP($A2256,Sheet2!$A:$E,2,0)</f>
        <v>9587.9500000000007</v>
      </c>
      <c r="Q2256">
        <f>VLOOKUP($A2256,Sheet2!$A:$E,3,0)</f>
        <v>9624</v>
      </c>
      <c r="R2256">
        <f>VLOOKUP($A2256,Sheet2!$A:$E,4,0)</f>
        <v>9543.5499999999993</v>
      </c>
      <c r="S2256">
        <f>VLOOKUP($A2256,Sheet2!$A:$E,5,0)</f>
        <v>9615</v>
      </c>
      <c r="T2256">
        <f t="shared" si="670"/>
        <v>59.75</v>
      </c>
      <c r="U2256">
        <f t="shared" si="671"/>
        <v>80.700000000000728</v>
      </c>
      <c r="V2256">
        <f t="shared" si="672"/>
        <v>135.44999999999891</v>
      </c>
      <c r="W2256">
        <f t="shared" si="673"/>
        <v>179.29999999999927</v>
      </c>
      <c r="X2256" s="5">
        <f t="shared" si="674"/>
        <v>229</v>
      </c>
      <c r="Y2256">
        <f t="shared" si="675"/>
        <v>243.5</v>
      </c>
      <c r="Z2256">
        <f t="shared" si="676"/>
        <v>204.95000000000073</v>
      </c>
      <c r="AA2256">
        <f t="shared" si="677"/>
        <v>234.39999999999998</v>
      </c>
      <c r="AB2256">
        <f>IF(Z2256/X2256&lt;'model parameter'!$B$2,'model parameter'!$B$2,IF(Y2256/X2256&gt;'model parameter'!$B$1,'model parameter'!$B$1,AA2256/X2256))</f>
        <v>1.0235807860262007</v>
      </c>
      <c r="AC2256">
        <f t="shared" si="687"/>
        <v>9630158.7119392511</v>
      </c>
      <c r="AD2256">
        <f t="shared" si="685"/>
        <v>35.606101408392021</v>
      </c>
      <c r="AF2256">
        <f t="shared" si="684"/>
        <v>0.89497816593886781</v>
      </c>
      <c r="AG2256">
        <f t="shared" si="678"/>
        <v>1.0633187772925765</v>
      </c>
      <c r="AH2256" s="14">
        <f t="shared" si="679"/>
        <v>17233.691241931498</v>
      </c>
      <c r="AI2256">
        <f t="shared" si="680"/>
        <v>17520.002952932802</v>
      </c>
      <c r="AJ2256" s="14">
        <f t="shared" si="681"/>
        <v>286.3117110013045</v>
      </c>
      <c r="AK2256" s="14">
        <f t="shared" si="686"/>
        <v>370914.20781257597</v>
      </c>
      <c r="AL2256">
        <f t="shared" si="682"/>
        <v>1.0166134873244494</v>
      </c>
      <c r="AM2256">
        <f t="shared" si="688"/>
        <v>0.39168263436417777</v>
      </c>
      <c r="AN2256" s="15">
        <f t="shared" si="683"/>
        <v>0</v>
      </c>
    </row>
    <row r="2257" spans="1:40" s="4" customFormat="1" x14ac:dyDescent="0.25">
      <c r="A2257" s="3">
        <v>42920</v>
      </c>
      <c r="B2257" s="3">
        <v>42943</v>
      </c>
      <c r="C2257" s="4" t="s">
        <v>15</v>
      </c>
      <c r="D2257" s="4">
        <v>9500</v>
      </c>
      <c r="E2257" s="4">
        <v>55</v>
      </c>
      <c r="F2257" s="4">
        <v>69</v>
      </c>
      <c r="G2257" s="4">
        <v>52</v>
      </c>
      <c r="H2257" s="4">
        <v>57.05</v>
      </c>
      <c r="I2257" s="4" t="s">
        <v>16</v>
      </c>
      <c r="J2257" s="4">
        <v>174</v>
      </c>
      <c r="K2257" s="4">
        <v>190.25</v>
      </c>
      <c r="L2257" s="4">
        <v>159.05000000000001</v>
      </c>
      <c r="M2257" s="4">
        <v>176</v>
      </c>
      <c r="N2257" s="4">
        <v>9613.2999999999993</v>
      </c>
      <c r="O2257" s="4">
        <v>214.7</v>
      </c>
      <c r="P2257">
        <f>VLOOKUP($A2257,Sheet2!$A:$E,2,0)</f>
        <v>9645.9</v>
      </c>
      <c r="Q2257">
        <f>VLOOKUP($A2257,Sheet2!$A:$E,3,0)</f>
        <v>9650.65</v>
      </c>
      <c r="R2257">
        <f>VLOOKUP($A2257,Sheet2!$A:$E,4,0)</f>
        <v>9595.5</v>
      </c>
      <c r="S2257">
        <f>VLOOKUP($A2257,Sheet2!$A:$E,5,0)</f>
        <v>9613.2999999999993</v>
      </c>
      <c r="T2257">
        <f t="shared" si="670"/>
        <v>52</v>
      </c>
      <c r="U2257">
        <f t="shared" si="671"/>
        <v>63.549999999999272</v>
      </c>
      <c r="V2257">
        <f t="shared" si="672"/>
        <v>164.5</v>
      </c>
      <c r="W2257">
        <f t="shared" si="673"/>
        <v>190.25</v>
      </c>
      <c r="X2257" s="5">
        <f t="shared" si="674"/>
        <v>229</v>
      </c>
      <c r="Y2257">
        <f t="shared" si="675"/>
        <v>242.25</v>
      </c>
      <c r="Z2257">
        <f t="shared" si="676"/>
        <v>222.59999999999928</v>
      </c>
      <c r="AA2257">
        <f t="shared" si="677"/>
        <v>233.05</v>
      </c>
      <c r="AB2257">
        <f>IF(Z2257/X2257&lt;'model parameter'!$B$2,'model parameter'!$B$2,IF(Y2257/X2257&gt;'model parameter'!$B$1,'model parameter'!$B$1,AA2257/X2257))</f>
        <v>1.0176855895196506</v>
      </c>
      <c r="AC2257">
        <f t="shared" si="687"/>
        <v>9800473.7459276952</v>
      </c>
      <c r="AD2257">
        <f t="shared" si="685"/>
        <v>35.623786997911672</v>
      </c>
      <c r="AF2257">
        <f t="shared" si="684"/>
        <v>0.97205240174672181</v>
      </c>
      <c r="AG2257">
        <f t="shared" si="678"/>
        <v>1.0578602620087336</v>
      </c>
      <c r="AH2257" s="14">
        <f t="shared" si="679"/>
        <v>17233.691241931498</v>
      </c>
      <c r="AI2257">
        <f t="shared" si="680"/>
        <v>17418.826661499101</v>
      </c>
      <c r="AJ2257" s="14">
        <f t="shared" si="681"/>
        <v>185.13541956760309</v>
      </c>
      <c r="AK2257" s="14">
        <f t="shared" si="686"/>
        <v>371099.34323214355</v>
      </c>
      <c r="AL2257">
        <f t="shared" si="682"/>
        <v>1.0107426445657299</v>
      </c>
      <c r="AM2257">
        <f t="shared" si="688"/>
        <v>0.39589034168772091</v>
      </c>
      <c r="AN2257" s="15">
        <f t="shared" si="683"/>
        <v>0</v>
      </c>
    </row>
    <row r="2258" spans="1:40" s="4" customFormat="1" x14ac:dyDescent="0.25">
      <c r="A2258" s="3">
        <v>42921</v>
      </c>
      <c r="B2258" s="3">
        <v>42943</v>
      </c>
      <c r="C2258" s="4" t="s">
        <v>15</v>
      </c>
      <c r="D2258" s="4">
        <v>9500</v>
      </c>
      <c r="E2258" s="4">
        <v>57</v>
      </c>
      <c r="F2258" s="4">
        <v>60.3</v>
      </c>
      <c r="G2258" s="4">
        <v>48</v>
      </c>
      <c r="H2258" s="4">
        <v>49.5</v>
      </c>
      <c r="I2258" s="4" t="s">
        <v>16</v>
      </c>
      <c r="J2258" s="4">
        <v>181.5</v>
      </c>
      <c r="K2258" s="4">
        <v>193.65</v>
      </c>
      <c r="L2258" s="4">
        <v>168.95</v>
      </c>
      <c r="M2258" s="4">
        <v>188.6</v>
      </c>
      <c r="N2258" s="4">
        <v>9637.6</v>
      </c>
      <c r="O2258" s="4">
        <v>214.7</v>
      </c>
      <c r="P2258">
        <f>VLOOKUP($A2258,Sheet2!$A:$E,2,0)</f>
        <v>9619.75</v>
      </c>
      <c r="Q2258">
        <f>VLOOKUP($A2258,Sheet2!$A:$E,3,0)</f>
        <v>9643.65</v>
      </c>
      <c r="R2258">
        <f>VLOOKUP($A2258,Sheet2!$A:$E,4,0)</f>
        <v>9607.35</v>
      </c>
      <c r="S2258">
        <f>VLOOKUP($A2258,Sheet2!$A:$E,5,0)</f>
        <v>9637.6</v>
      </c>
      <c r="T2258">
        <f t="shared" si="670"/>
        <v>50</v>
      </c>
      <c r="U2258">
        <f t="shared" si="671"/>
        <v>60.3</v>
      </c>
      <c r="V2258">
        <f t="shared" si="672"/>
        <v>168.95</v>
      </c>
      <c r="W2258">
        <f t="shared" si="673"/>
        <v>191.64999999999964</v>
      </c>
      <c r="X2258" s="5">
        <f t="shared" si="674"/>
        <v>238.5</v>
      </c>
      <c r="Y2258">
        <f t="shared" si="675"/>
        <v>243.65</v>
      </c>
      <c r="Z2258">
        <f t="shared" si="676"/>
        <v>229.25</v>
      </c>
      <c r="AA2258">
        <f t="shared" si="677"/>
        <v>238.1</v>
      </c>
      <c r="AB2258">
        <f>IF(Z2258/X2258&lt;'model parameter'!$B$2,'model parameter'!$B$2,IF(Y2258/X2258&gt;'model parameter'!$B$1,'model parameter'!$B$1,AA2258/X2258))</f>
        <v>0.99832285115303976</v>
      </c>
      <c r="AC2258">
        <f t="shared" si="687"/>
        <v>9784036.8926850483</v>
      </c>
      <c r="AD2258">
        <f t="shared" si="685"/>
        <v>35.622109849064714</v>
      </c>
      <c r="AF2258">
        <f t="shared" si="684"/>
        <v>0.96121593291404617</v>
      </c>
      <c r="AG2258">
        <f t="shared" si="678"/>
        <v>1.0215932914046122</v>
      </c>
      <c r="AH2258" s="14">
        <f t="shared" si="679"/>
        <v>17946.66791367975</v>
      </c>
      <c r="AI2258">
        <f t="shared" si="680"/>
        <v>17797.300936862197</v>
      </c>
      <c r="AJ2258" s="14">
        <f t="shared" si="681"/>
        <v>-149.36697681755322</v>
      </c>
      <c r="AK2258" s="14">
        <f t="shared" si="686"/>
        <v>370949.97625532601</v>
      </c>
      <c r="AL2258">
        <f t="shared" si="682"/>
        <v>0.99167717497554519</v>
      </c>
      <c r="AM2258">
        <f t="shared" si="688"/>
        <v>0.3925954156449824</v>
      </c>
      <c r="AN2258" s="15">
        <f t="shared" si="683"/>
        <v>0</v>
      </c>
    </row>
    <row r="2259" spans="1:40" s="4" customFormat="1" x14ac:dyDescent="0.25">
      <c r="A2259" s="3">
        <v>42922</v>
      </c>
      <c r="B2259" s="3">
        <v>42943</v>
      </c>
      <c r="C2259" s="4" t="s">
        <v>15</v>
      </c>
      <c r="D2259" s="4">
        <v>9500</v>
      </c>
      <c r="E2259" s="4">
        <v>46</v>
      </c>
      <c r="F2259" s="4">
        <v>49.95</v>
      </c>
      <c r="G2259" s="4">
        <v>33.1</v>
      </c>
      <c r="H2259" s="4">
        <v>39.950000000000003</v>
      </c>
      <c r="I2259" s="4" t="s">
        <v>16</v>
      </c>
      <c r="J2259" s="4">
        <v>189.85</v>
      </c>
      <c r="K2259" s="4">
        <v>229</v>
      </c>
      <c r="L2259" s="4">
        <v>185.75</v>
      </c>
      <c r="M2259" s="4">
        <v>205.95</v>
      </c>
      <c r="N2259" s="4">
        <v>9674.5499999999993</v>
      </c>
      <c r="O2259" s="4">
        <v>214.7</v>
      </c>
      <c r="P2259">
        <f>VLOOKUP($A2259,Sheet2!$A:$E,2,0)</f>
        <v>9653.6</v>
      </c>
      <c r="Q2259">
        <f>VLOOKUP($A2259,Sheet2!$A:$E,3,0)</f>
        <v>9700.7000000000007</v>
      </c>
      <c r="R2259">
        <f>VLOOKUP($A2259,Sheet2!$A:$E,4,0)</f>
        <v>9639.9500000000007</v>
      </c>
      <c r="S2259">
        <f>VLOOKUP($A2259,Sheet2!$A:$E,5,0)</f>
        <v>9674.5499999999993</v>
      </c>
      <c r="T2259">
        <f t="shared" si="670"/>
        <v>33.1</v>
      </c>
      <c r="U2259">
        <f t="shared" si="671"/>
        <v>45.799999999999272</v>
      </c>
      <c r="V2259">
        <f t="shared" si="672"/>
        <v>189.90000000000146</v>
      </c>
      <c r="W2259">
        <f t="shared" si="673"/>
        <v>229</v>
      </c>
      <c r="X2259" s="5">
        <f t="shared" si="674"/>
        <v>235.85</v>
      </c>
      <c r="Y2259">
        <f t="shared" si="675"/>
        <v>262.10000000000002</v>
      </c>
      <c r="Z2259">
        <f t="shared" si="676"/>
        <v>231.54999999999927</v>
      </c>
      <c r="AA2259">
        <f t="shared" si="677"/>
        <v>245.89999999999998</v>
      </c>
      <c r="AB2259">
        <f>IF(Z2259/X2259&lt;'model parameter'!$B$2,'model parameter'!$B$2,IF(Y2259/X2259&gt;'model parameter'!$B$1,'model parameter'!$B$1,AA2259/X2259))</f>
        <v>1.1100000000000001</v>
      </c>
      <c r="AC2259">
        <f t="shared" si="687"/>
        <v>10860280.950880405</v>
      </c>
      <c r="AD2259">
        <f t="shared" si="685"/>
        <v>35.732109849064713</v>
      </c>
      <c r="AF2259">
        <f t="shared" si="684"/>
        <v>0.98176807292770518</v>
      </c>
      <c r="AG2259">
        <f t="shared" si="678"/>
        <v>1.111299554801781</v>
      </c>
      <c r="AH2259" s="14">
        <f t="shared" si="679"/>
        <v>17747.784947349974</v>
      </c>
      <c r="AI2259">
        <f t="shared" si="680"/>
        <v>19573.019796924698</v>
      </c>
      <c r="AJ2259" s="14">
        <f t="shared" si="681"/>
        <v>1825.2348495747246</v>
      </c>
      <c r="AK2259" s="14">
        <f t="shared" si="686"/>
        <v>372775.21110490075</v>
      </c>
      <c r="AL2259">
        <f t="shared" si="682"/>
        <v>1.1028429663188624</v>
      </c>
      <c r="AM2259">
        <f t="shared" si="688"/>
        <v>0.43297109275309908</v>
      </c>
      <c r="AN2259" s="15">
        <f t="shared" si="683"/>
        <v>0</v>
      </c>
    </row>
    <row r="2260" spans="1:40" s="4" customFormat="1" x14ac:dyDescent="0.25">
      <c r="A2260" s="3">
        <v>42923</v>
      </c>
      <c r="B2260" s="3">
        <v>42943</v>
      </c>
      <c r="C2260" s="4" t="s">
        <v>15</v>
      </c>
      <c r="D2260" s="4">
        <v>9500</v>
      </c>
      <c r="E2260" s="4">
        <v>41.9</v>
      </c>
      <c r="F2260" s="4">
        <v>46</v>
      </c>
      <c r="G2260" s="4">
        <v>34.200000000000003</v>
      </c>
      <c r="H2260" s="4">
        <v>37.25</v>
      </c>
      <c r="I2260" s="4" t="s">
        <v>16</v>
      </c>
      <c r="J2260" s="4">
        <v>193.9</v>
      </c>
      <c r="K2260" s="4">
        <v>209.9</v>
      </c>
      <c r="L2260" s="4">
        <v>183</v>
      </c>
      <c r="M2260" s="4">
        <v>199.35</v>
      </c>
      <c r="N2260" s="4">
        <v>9665.7999999999993</v>
      </c>
      <c r="O2260" s="4">
        <v>214.7</v>
      </c>
      <c r="P2260">
        <f>VLOOKUP($A2260,Sheet2!$A:$E,2,0)</f>
        <v>9670.35</v>
      </c>
      <c r="Q2260">
        <f>VLOOKUP($A2260,Sheet2!$A:$E,3,0)</f>
        <v>9684.25</v>
      </c>
      <c r="R2260">
        <f>VLOOKUP($A2260,Sheet2!$A:$E,4,0)</f>
        <v>9642.65</v>
      </c>
      <c r="S2260">
        <f>VLOOKUP($A2260,Sheet2!$A:$E,5,0)</f>
        <v>9665.7999999999993</v>
      </c>
      <c r="T2260">
        <f t="shared" si="670"/>
        <v>34.200000000000003</v>
      </c>
      <c r="U2260">
        <f t="shared" si="671"/>
        <v>40.350000000000364</v>
      </c>
      <c r="V2260">
        <f t="shared" si="672"/>
        <v>188.64999999999964</v>
      </c>
      <c r="W2260">
        <f t="shared" si="673"/>
        <v>209.9</v>
      </c>
      <c r="X2260" s="5">
        <f t="shared" si="674"/>
        <v>235.8</v>
      </c>
      <c r="Y2260">
        <f t="shared" si="675"/>
        <v>244.10000000000002</v>
      </c>
      <c r="Z2260">
        <f t="shared" si="676"/>
        <v>223.35000000000036</v>
      </c>
      <c r="AA2260">
        <f t="shared" si="677"/>
        <v>236.6</v>
      </c>
      <c r="AB2260">
        <f>IF(Z2260/X2260&lt;'model parameter'!$B$2,'model parameter'!$B$2,IF(Y2260/X2260&gt;'model parameter'!$B$1,'model parameter'!$B$1,AA2260/X2260))</f>
        <v>1.003392705682782</v>
      </c>
      <c r="AC2260">
        <f t="shared" si="687"/>
        <v>10897126.687779065</v>
      </c>
      <c r="AD2260">
        <f t="shared" si="685"/>
        <v>35.735502554747498</v>
      </c>
      <c r="AF2260">
        <f t="shared" si="684"/>
        <v>0.94720101781170629</v>
      </c>
      <c r="AG2260">
        <f t="shared" si="678"/>
        <v>1.0351993214588635</v>
      </c>
      <c r="AH2260" s="14">
        <f t="shared" si="679"/>
        <v>17744.032438551301</v>
      </c>
      <c r="AI2260">
        <f t="shared" si="680"/>
        <v>17684.882835269196</v>
      </c>
      <c r="AJ2260" s="14">
        <f t="shared" si="681"/>
        <v>-59.14960328210509</v>
      </c>
      <c r="AK2260" s="14">
        <f t="shared" si="686"/>
        <v>372716.06150161865</v>
      </c>
      <c r="AL2260">
        <f t="shared" si="682"/>
        <v>0.99666650726169803</v>
      </c>
      <c r="AM2260">
        <f t="shared" si="688"/>
        <v>0.43152778675951198</v>
      </c>
      <c r="AN2260" s="15">
        <f t="shared" si="683"/>
        <v>0</v>
      </c>
    </row>
    <row r="2261" spans="1:40" s="4" customFormat="1" x14ac:dyDescent="0.25">
      <c r="A2261" s="3">
        <v>42926</v>
      </c>
      <c r="B2261" s="3">
        <v>42943</v>
      </c>
      <c r="C2261" s="4" t="s">
        <v>15</v>
      </c>
      <c r="D2261" s="4">
        <v>9500</v>
      </c>
      <c r="E2261" s="4">
        <v>30.2</v>
      </c>
      <c r="F2261" s="4">
        <v>31</v>
      </c>
      <c r="G2261" s="4">
        <v>16.5</v>
      </c>
      <c r="H2261" s="4">
        <v>19.649999999999999</v>
      </c>
      <c r="I2261" s="4" t="s">
        <v>16</v>
      </c>
      <c r="J2261" s="4">
        <v>216</v>
      </c>
      <c r="K2261" s="4">
        <v>303.39999999999998</v>
      </c>
      <c r="L2261" s="4">
        <v>216</v>
      </c>
      <c r="M2261" s="4">
        <v>291.64999999999998</v>
      </c>
      <c r="N2261" s="4">
        <v>9771.0499999999993</v>
      </c>
      <c r="O2261" s="4">
        <v>214.7</v>
      </c>
      <c r="P2261">
        <f>VLOOKUP($A2261,Sheet2!$A:$E,2,0)</f>
        <v>9719.2999999999993</v>
      </c>
      <c r="Q2261">
        <f>VLOOKUP($A2261,Sheet2!$A:$E,3,0)</f>
        <v>9782.15</v>
      </c>
      <c r="R2261">
        <f>VLOOKUP($A2261,Sheet2!$A:$E,4,0)</f>
        <v>9646.4500000000007</v>
      </c>
      <c r="S2261">
        <f>VLOOKUP($A2261,Sheet2!$A:$E,5,0)</f>
        <v>9771.0499999999993</v>
      </c>
      <c r="T2261">
        <f t="shared" si="670"/>
        <v>21.25</v>
      </c>
      <c r="U2261">
        <f t="shared" si="671"/>
        <v>31</v>
      </c>
      <c r="V2261">
        <f t="shared" si="672"/>
        <v>216</v>
      </c>
      <c r="W2261">
        <f t="shared" si="673"/>
        <v>298.64999999999964</v>
      </c>
      <c r="X2261" s="5">
        <f t="shared" si="674"/>
        <v>246.2</v>
      </c>
      <c r="Y2261">
        <f t="shared" si="675"/>
        <v>324.64999999999998</v>
      </c>
      <c r="Z2261">
        <f t="shared" si="676"/>
        <v>246.2</v>
      </c>
      <c r="AA2261">
        <f t="shared" si="677"/>
        <v>311.29999999999995</v>
      </c>
      <c r="AB2261">
        <f>IF(Z2261/X2261&lt;'model parameter'!$B$2,'model parameter'!$B$2,IF(Y2261/X2261&gt;'model parameter'!$B$1,'model parameter'!$B$1,AA2261/X2261))</f>
        <v>1.1100000000000001</v>
      </c>
      <c r="AC2261">
        <f t="shared" si="687"/>
        <v>12095810.623434763</v>
      </c>
      <c r="AD2261">
        <f t="shared" si="685"/>
        <v>35.845502554747497</v>
      </c>
      <c r="AF2261">
        <f t="shared" si="684"/>
        <v>1</v>
      </c>
      <c r="AG2261">
        <f t="shared" si="678"/>
        <v>1.3186433793663688</v>
      </c>
      <c r="AH2261" s="14">
        <f t="shared" si="679"/>
        <v>18524.5542686757</v>
      </c>
      <c r="AI2261">
        <f t="shared" si="680"/>
        <v>20434.030037025484</v>
      </c>
      <c r="AJ2261" s="14">
        <f t="shared" si="681"/>
        <v>1909.4757683497846</v>
      </c>
      <c r="AK2261" s="14">
        <f t="shared" si="686"/>
        <v>374625.53726996842</v>
      </c>
      <c r="AL2261">
        <f t="shared" si="682"/>
        <v>1.1030780951949075</v>
      </c>
      <c r="AM2261">
        <f t="shared" si="688"/>
        <v>0.47600884904235669</v>
      </c>
      <c r="AN2261" s="15">
        <f t="shared" si="683"/>
        <v>0</v>
      </c>
    </row>
    <row r="2262" spans="1:40" s="4" customFormat="1" x14ac:dyDescent="0.25">
      <c r="A2262" s="3">
        <v>42927</v>
      </c>
      <c r="B2262" s="3">
        <v>42943</v>
      </c>
      <c r="C2262" s="4" t="s">
        <v>15</v>
      </c>
      <c r="D2262" s="4">
        <v>9500</v>
      </c>
      <c r="E2262" s="4">
        <v>18.100000000000001</v>
      </c>
      <c r="F2262" s="4">
        <v>18.899999999999999</v>
      </c>
      <c r="G2262" s="4">
        <v>13.85</v>
      </c>
      <c r="H2262" s="4">
        <v>17.600000000000001</v>
      </c>
      <c r="I2262" s="4" t="s">
        <v>16</v>
      </c>
      <c r="J2262" s="4">
        <v>309</v>
      </c>
      <c r="K2262" s="4">
        <v>336.55</v>
      </c>
      <c r="L2262" s="4">
        <v>291.64999999999998</v>
      </c>
      <c r="M2262" s="4">
        <v>298.55</v>
      </c>
      <c r="N2262" s="4">
        <v>9786.0499999999993</v>
      </c>
      <c r="O2262" s="4">
        <v>214.7</v>
      </c>
      <c r="P2262">
        <f>VLOOKUP($A2262,Sheet2!$A:$E,2,0)</f>
        <v>9797.4500000000007</v>
      </c>
      <c r="Q2262">
        <f>VLOOKUP($A2262,Sheet2!$A:$E,3,0)</f>
        <v>9830.0499999999993</v>
      </c>
      <c r="R2262">
        <f>VLOOKUP($A2262,Sheet2!$A:$E,4,0)</f>
        <v>9778.85</v>
      </c>
      <c r="S2262">
        <f>VLOOKUP($A2262,Sheet2!$A:$E,5,0)</f>
        <v>9786.0499999999993</v>
      </c>
      <c r="T2262">
        <f t="shared" si="670"/>
        <v>13.85</v>
      </c>
      <c r="U2262">
        <f t="shared" si="671"/>
        <v>12.799999999999272</v>
      </c>
      <c r="V2262">
        <f t="shared" si="672"/>
        <v>297.75</v>
      </c>
      <c r="W2262">
        <f t="shared" si="673"/>
        <v>336.55</v>
      </c>
      <c r="X2262" s="5">
        <f t="shared" si="674"/>
        <v>327.10000000000002</v>
      </c>
      <c r="Y2262">
        <f t="shared" si="675"/>
        <v>350.40000000000003</v>
      </c>
      <c r="Z2262">
        <f t="shared" si="676"/>
        <v>304.44999999999925</v>
      </c>
      <c r="AA2262">
        <f t="shared" si="677"/>
        <v>316.15000000000003</v>
      </c>
      <c r="AB2262">
        <f>IF(Z2262/X2262&lt;'model parameter'!$B$2,'model parameter'!$B$2,IF(Y2262/X2262&gt;'model parameter'!$B$1,'model parameter'!$B$1,AA2262/X2262))</f>
        <v>0.96652399877713246</v>
      </c>
      <c r="AC2262">
        <f t="shared" si="687"/>
        <v>11690891.252213087</v>
      </c>
      <c r="AD2262">
        <f t="shared" si="685"/>
        <v>35.812026553524632</v>
      </c>
      <c r="AF2262">
        <f t="shared" si="684"/>
        <v>0.93075512075817557</v>
      </c>
      <c r="AG2262">
        <f t="shared" si="678"/>
        <v>1.071232039131764</v>
      </c>
      <c r="AH2262" s="14">
        <f t="shared" si="679"/>
        <v>24596.113504931847</v>
      </c>
      <c r="AI2262">
        <f t="shared" si="680"/>
        <v>23646.789489751303</v>
      </c>
      <c r="AJ2262" s="14">
        <f t="shared" si="681"/>
        <v>-949.32401518054394</v>
      </c>
      <c r="AK2262" s="14">
        <f t="shared" si="686"/>
        <v>373676.2132547879</v>
      </c>
      <c r="AL2262">
        <f t="shared" si="682"/>
        <v>0.96140349510949397</v>
      </c>
      <c r="AM2262">
        <f t="shared" si="688"/>
        <v>0.45763657117236922</v>
      </c>
      <c r="AN2262" s="15">
        <f t="shared" si="683"/>
        <v>0</v>
      </c>
    </row>
    <row r="2263" spans="1:40" s="4" customFormat="1" x14ac:dyDescent="0.25">
      <c r="A2263" s="3">
        <v>42928</v>
      </c>
      <c r="B2263" s="3">
        <v>42943</v>
      </c>
      <c r="C2263" s="4" t="s">
        <v>15</v>
      </c>
      <c r="D2263" s="4">
        <v>9500</v>
      </c>
      <c r="E2263" s="4">
        <v>16.45</v>
      </c>
      <c r="F2263" s="4">
        <v>18.3</v>
      </c>
      <c r="G2263" s="4">
        <v>12.65</v>
      </c>
      <c r="H2263" s="4">
        <v>13.5</v>
      </c>
      <c r="I2263" s="4" t="s">
        <v>16</v>
      </c>
      <c r="J2263" s="4">
        <v>311.10000000000002</v>
      </c>
      <c r="K2263" s="4">
        <v>340.25</v>
      </c>
      <c r="L2263" s="4">
        <v>299</v>
      </c>
      <c r="M2263" s="4">
        <v>329.4</v>
      </c>
      <c r="N2263" s="4">
        <v>9816.1</v>
      </c>
      <c r="O2263" s="4">
        <v>214.7</v>
      </c>
      <c r="P2263">
        <f>VLOOKUP($A2263,Sheet2!$A:$E,2,0)</f>
        <v>9807.2999999999993</v>
      </c>
      <c r="Q2263">
        <f>VLOOKUP($A2263,Sheet2!$A:$E,3,0)</f>
        <v>9824.9500000000007</v>
      </c>
      <c r="R2263">
        <f>VLOOKUP($A2263,Sheet2!$A:$E,4,0)</f>
        <v>9787.7000000000007</v>
      </c>
      <c r="S2263">
        <f>VLOOKUP($A2263,Sheet2!$A:$E,5,0)</f>
        <v>9816.1</v>
      </c>
      <c r="T2263">
        <f t="shared" si="670"/>
        <v>15.299999999999272</v>
      </c>
      <c r="U2263">
        <f t="shared" si="671"/>
        <v>11.299999999999272</v>
      </c>
      <c r="V2263">
        <f t="shared" si="672"/>
        <v>306</v>
      </c>
      <c r="W2263">
        <f t="shared" si="673"/>
        <v>337.60000000000036</v>
      </c>
      <c r="X2263" s="5">
        <f t="shared" si="674"/>
        <v>327.55</v>
      </c>
      <c r="Y2263">
        <f t="shared" si="675"/>
        <v>355.54999999999927</v>
      </c>
      <c r="Z2263">
        <f t="shared" si="676"/>
        <v>310.29999999999927</v>
      </c>
      <c r="AA2263">
        <f t="shared" si="677"/>
        <v>342.9</v>
      </c>
      <c r="AB2263">
        <f>IF(Z2263/X2263&lt;'model parameter'!$B$2,'model parameter'!$B$2,IF(Y2263/X2263&gt;'model parameter'!$B$1,'model parameter'!$B$1,AA2263/X2263))</f>
        <v>1.0468630743397953</v>
      </c>
      <c r="AC2263">
        <f t="shared" si="687"/>
        <v>12238762.358064011</v>
      </c>
      <c r="AD2263">
        <f t="shared" si="685"/>
        <v>35.858889627864428</v>
      </c>
      <c r="AF2263">
        <f t="shared" si="684"/>
        <v>0.94733628453670971</v>
      </c>
      <c r="AG2263">
        <f t="shared" si="678"/>
        <v>1.0854831323462044</v>
      </c>
      <c r="AH2263" s="14">
        <f t="shared" si="679"/>
        <v>24629.886084119924</v>
      </c>
      <c r="AI2263">
        <f t="shared" si="680"/>
        <v>25651.5789681598</v>
      </c>
      <c r="AJ2263" s="14">
        <f t="shared" si="681"/>
        <v>1021.6928840398759</v>
      </c>
      <c r="AK2263" s="14">
        <f t="shared" si="686"/>
        <v>374697.90613882779</v>
      </c>
      <c r="AL2263">
        <f t="shared" si="682"/>
        <v>1.0414818355452569</v>
      </c>
      <c r="AM2263">
        <f t="shared" si="688"/>
        <v>0.47662017615723667</v>
      </c>
      <c r="AN2263" s="15">
        <f t="shared" si="683"/>
        <v>0</v>
      </c>
    </row>
    <row r="2264" spans="1:40" s="4" customFormat="1" x14ac:dyDescent="0.25">
      <c r="A2264" s="3">
        <v>42929</v>
      </c>
      <c r="B2264" s="3">
        <v>42943</v>
      </c>
      <c r="C2264" s="4" t="s">
        <v>15</v>
      </c>
      <c r="D2264" s="4">
        <v>9500</v>
      </c>
      <c r="E2264" s="4">
        <v>10</v>
      </c>
      <c r="F2264" s="4">
        <v>11.85</v>
      </c>
      <c r="G2264" s="4">
        <v>8.4</v>
      </c>
      <c r="H2264" s="4">
        <v>10.4</v>
      </c>
      <c r="I2264" s="4" t="s">
        <v>16</v>
      </c>
      <c r="J2264" s="4">
        <v>370.25</v>
      </c>
      <c r="K2264" s="4">
        <v>396</v>
      </c>
      <c r="L2264" s="4">
        <v>364</v>
      </c>
      <c r="M2264" s="4">
        <v>390.45</v>
      </c>
      <c r="N2264" s="4">
        <v>9891.7000000000007</v>
      </c>
      <c r="O2264" s="4">
        <v>214.7</v>
      </c>
      <c r="P2264">
        <f>VLOOKUP($A2264,Sheet2!$A:$E,2,0)</f>
        <v>9855.7999999999993</v>
      </c>
      <c r="Q2264">
        <f>VLOOKUP($A2264,Sheet2!$A:$E,3,0)</f>
        <v>9897.25</v>
      </c>
      <c r="R2264">
        <f>VLOOKUP($A2264,Sheet2!$A:$E,4,0)</f>
        <v>9853.4500000000007</v>
      </c>
      <c r="S2264">
        <f>VLOOKUP($A2264,Sheet2!$A:$E,5,0)</f>
        <v>9891.7000000000007</v>
      </c>
      <c r="T2264">
        <f t="shared" si="670"/>
        <v>8.4</v>
      </c>
      <c r="U2264">
        <f t="shared" si="671"/>
        <v>10.549999999999272</v>
      </c>
      <c r="V2264">
        <f t="shared" si="672"/>
        <v>365.30000000000109</v>
      </c>
      <c r="W2264">
        <f t="shared" si="673"/>
        <v>396</v>
      </c>
      <c r="X2264" s="5">
        <f t="shared" si="674"/>
        <v>380.25</v>
      </c>
      <c r="Y2264">
        <f t="shared" si="675"/>
        <v>404.4</v>
      </c>
      <c r="Z2264">
        <f t="shared" si="676"/>
        <v>374.54999999999927</v>
      </c>
      <c r="AA2264">
        <f t="shared" si="677"/>
        <v>400.84999999999997</v>
      </c>
      <c r="AB2264">
        <f>IF(Z2264/X2264&lt;'model parameter'!$B$2,'model parameter'!$B$2,IF(Y2264/X2264&gt;'model parameter'!$B$1,'model parameter'!$B$1,AA2264/X2264))</f>
        <v>1.0541748849441157</v>
      </c>
      <c r="AC2264">
        <f t="shared" si="687"/>
        <v>12901795.900670502</v>
      </c>
      <c r="AD2264">
        <f t="shared" si="685"/>
        <v>35.913064512808546</v>
      </c>
      <c r="AF2264">
        <f t="shared" si="684"/>
        <v>0.98500986193293694</v>
      </c>
      <c r="AG2264">
        <f t="shared" si="678"/>
        <v>1.0635108481262328</v>
      </c>
      <c r="AH2264" s="14">
        <f t="shared" si="679"/>
        <v>28585.030357923373</v>
      </c>
      <c r="AI2264">
        <f t="shared" si="680"/>
        <v>29994.664959702699</v>
      </c>
      <c r="AJ2264" s="14">
        <f t="shared" si="681"/>
        <v>1409.6346017793257</v>
      </c>
      <c r="AK2264" s="14">
        <f t="shared" si="686"/>
        <v>376107.54074060713</v>
      </c>
      <c r="AL2264">
        <f t="shared" si="682"/>
        <v>1.0493137346411316</v>
      </c>
      <c r="AM2264">
        <f t="shared" si="688"/>
        <v>0.50012409704886407</v>
      </c>
      <c r="AN2264" s="15">
        <f t="shared" si="683"/>
        <v>0</v>
      </c>
    </row>
    <row r="2265" spans="1:40" s="4" customFormat="1" x14ac:dyDescent="0.25">
      <c r="A2265" s="3">
        <v>42930</v>
      </c>
      <c r="B2265" s="3">
        <v>42943</v>
      </c>
      <c r="C2265" s="4" t="s">
        <v>15</v>
      </c>
      <c r="D2265" s="4">
        <v>9500</v>
      </c>
      <c r="E2265" s="4">
        <v>9.75</v>
      </c>
      <c r="F2265" s="4">
        <v>11.65</v>
      </c>
      <c r="G2265" s="4">
        <v>8.35</v>
      </c>
      <c r="H2265" s="4">
        <v>8.8000000000000007</v>
      </c>
      <c r="I2265" s="4" t="s">
        <v>16</v>
      </c>
      <c r="J2265" s="4">
        <v>404.75</v>
      </c>
      <c r="K2265" s="4">
        <v>406.95</v>
      </c>
      <c r="L2265" s="4">
        <v>364</v>
      </c>
      <c r="M2265" s="4">
        <v>402.25</v>
      </c>
      <c r="N2265" s="4">
        <v>9886.35</v>
      </c>
      <c r="O2265" s="4">
        <v>214.7</v>
      </c>
      <c r="P2265">
        <f>VLOOKUP($A2265,Sheet2!$A:$E,2,0)</f>
        <v>9913.2999999999993</v>
      </c>
      <c r="Q2265">
        <f>VLOOKUP($A2265,Sheet2!$A:$E,3,0)</f>
        <v>9913.2999999999993</v>
      </c>
      <c r="R2265">
        <f>VLOOKUP($A2265,Sheet2!$A:$E,4,0)</f>
        <v>9845.4500000000007</v>
      </c>
      <c r="S2265">
        <f>VLOOKUP($A2265,Sheet2!$A:$E,5,0)</f>
        <v>9886.35</v>
      </c>
      <c r="T2265">
        <f t="shared" si="670"/>
        <v>8.35</v>
      </c>
      <c r="U2265">
        <f t="shared" si="671"/>
        <v>11.65</v>
      </c>
      <c r="V2265">
        <f t="shared" si="672"/>
        <v>364</v>
      </c>
      <c r="W2265">
        <f t="shared" si="673"/>
        <v>406.95</v>
      </c>
      <c r="X2265" s="5">
        <f t="shared" si="674"/>
        <v>414.5</v>
      </c>
      <c r="Y2265">
        <f t="shared" si="675"/>
        <v>415.3</v>
      </c>
      <c r="Z2265">
        <f t="shared" si="676"/>
        <v>375.65</v>
      </c>
      <c r="AA2265">
        <f t="shared" si="677"/>
        <v>411.05</v>
      </c>
      <c r="AB2265">
        <f>IF(Z2265/X2265&lt;'model parameter'!$B$2,'model parameter'!$B$2,IF(Y2265/X2265&gt;'model parameter'!$B$1,'model parameter'!$B$1,AA2265/X2265))</f>
        <v>0.99167671893848008</v>
      </c>
      <c r="AC2265">
        <f t="shared" si="687"/>
        <v>12794410.627190856</v>
      </c>
      <c r="AD2265">
        <f t="shared" si="685"/>
        <v>35.904741231747025</v>
      </c>
      <c r="AF2265">
        <f t="shared" si="684"/>
        <v>0.90627261761158018</v>
      </c>
      <c r="AG2265">
        <f t="shared" si="678"/>
        <v>1.0019300361881787</v>
      </c>
      <c r="AH2265" s="14">
        <f t="shared" si="679"/>
        <v>31155.49888501575</v>
      </c>
      <c r="AI2265">
        <f t="shared" si="680"/>
        <v>30759.108050535102</v>
      </c>
      <c r="AJ2265" s="14">
        <f t="shared" si="681"/>
        <v>-396.39083448064775</v>
      </c>
      <c r="AK2265" s="14">
        <f t="shared" si="686"/>
        <v>375711.14990612649</v>
      </c>
      <c r="AL2265">
        <f t="shared" si="682"/>
        <v>0.98727701854675509</v>
      </c>
      <c r="AM2265">
        <f t="shared" si="688"/>
        <v>0.49376102743779049</v>
      </c>
      <c r="AN2265" s="15">
        <f t="shared" si="683"/>
        <v>0</v>
      </c>
    </row>
    <row r="2266" spans="1:40" s="4" customFormat="1" x14ac:dyDescent="0.25">
      <c r="A2266" s="3">
        <v>42933</v>
      </c>
      <c r="B2266" s="3">
        <v>42943</v>
      </c>
      <c r="C2266" s="4" t="s">
        <v>15</v>
      </c>
      <c r="D2266" s="4">
        <v>9500</v>
      </c>
      <c r="E2266" s="4">
        <v>6.9</v>
      </c>
      <c r="F2266" s="4">
        <v>8</v>
      </c>
      <c r="G2266" s="4">
        <v>5.4</v>
      </c>
      <c r="H2266" s="4">
        <v>5.9</v>
      </c>
      <c r="I2266" s="4" t="s">
        <v>16</v>
      </c>
      <c r="J2266" s="4">
        <v>423.65</v>
      </c>
      <c r="K2266" s="4">
        <v>441</v>
      </c>
      <c r="L2266" s="4">
        <v>409.15</v>
      </c>
      <c r="M2266" s="4">
        <v>432.95</v>
      </c>
      <c r="N2266" s="4">
        <v>9915.9500000000007</v>
      </c>
      <c r="O2266" s="4">
        <v>214.7</v>
      </c>
      <c r="P2266">
        <f>VLOOKUP($A2266,Sheet2!$A:$E,2,0)</f>
        <v>9908.15</v>
      </c>
      <c r="Q2266">
        <f>VLOOKUP($A2266,Sheet2!$A:$E,3,0)</f>
        <v>9928.2000000000007</v>
      </c>
      <c r="R2266">
        <f>VLOOKUP($A2266,Sheet2!$A:$E,4,0)</f>
        <v>9894.7000000000007</v>
      </c>
      <c r="S2266">
        <f>VLOOKUP($A2266,Sheet2!$A:$E,5,0)</f>
        <v>9915.9500000000007</v>
      </c>
      <c r="T2266">
        <f t="shared" si="670"/>
        <v>12.799999999999272</v>
      </c>
      <c r="U2266">
        <f t="shared" si="671"/>
        <v>8</v>
      </c>
      <c r="V2266">
        <f t="shared" si="672"/>
        <v>409.15</v>
      </c>
      <c r="W2266">
        <f t="shared" si="673"/>
        <v>433.60000000000036</v>
      </c>
      <c r="X2266" s="5">
        <f t="shared" si="674"/>
        <v>430.54999999999995</v>
      </c>
      <c r="Y2266">
        <f t="shared" si="675"/>
        <v>453.79999999999927</v>
      </c>
      <c r="Z2266">
        <f t="shared" si="676"/>
        <v>417.15</v>
      </c>
      <c r="AA2266">
        <f t="shared" si="677"/>
        <v>438.84999999999997</v>
      </c>
      <c r="AB2266">
        <f>IF(Z2266/X2266&lt;'model parameter'!$B$2,'model parameter'!$B$2,IF(Y2266/X2266&gt;'model parameter'!$B$1,'model parameter'!$B$1,AA2266/X2266))</f>
        <v>1.0192776680989433</v>
      </c>
      <c r="AC2266">
        <f t="shared" si="687"/>
        <v>13041057.028783435</v>
      </c>
      <c r="AD2266">
        <f t="shared" si="685"/>
        <v>35.924018899845969</v>
      </c>
      <c r="AF2266">
        <f t="shared" si="684"/>
        <v>0.96887701776797119</v>
      </c>
      <c r="AG2266">
        <f t="shared" si="678"/>
        <v>1.0540006967831828</v>
      </c>
      <c r="AH2266" s="14">
        <f t="shared" si="679"/>
        <v>32360.054209390419</v>
      </c>
      <c r="AI2266">
        <f t="shared" si="680"/>
        <v>32842.590200058701</v>
      </c>
      <c r="AJ2266" s="14">
        <f t="shared" si="681"/>
        <v>482.53599066828247</v>
      </c>
      <c r="AK2266" s="14">
        <f t="shared" si="686"/>
        <v>376193.68589679478</v>
      </c>
      <c r="AL2266">
        <f t="shared" si="682"/>
        <v>1.0149114704056417</v>
      </c>
      <c r="AM2266">
        <f t="shared" si="688"/>
        <v>0.50112373038588831</v>
      </c>
      <c r="AN2266" s="15">
        <f t="shared" si="683"/>
        <v>0</v>
      </c>
    </row>
    <row r="2267" spans="1:40" s="4" customFormat="1" x14ac:dyDescent="0.25">
      <c r="A2267" s="3">
        <v>42934</v>
      </c>
      <c r="B2267" s="3">
        <v>42943</v>
      </c>
      <c r="C2267" s="4" t="s">
        <v>15</v>
      </c>
      <c r="D2267" s="4">
        <v>9500</v>
      </c>
      <c r="E2267" s="4">
        <v>6.1</v>
      </c>
      <c r="F2267" s="4">
        <v>7.9</v>
      </c>
      <c r="G2267" s="4">
        <v>5.15</v>
      </c>
      <c r="H2267" s="4">
        <v>6.6</v>
      </c>
      <c r="I2267" s="4" t="s">
        <v>16</v>
      </c>
      <c r="J2267" s="4">
        <v>397.65</v>
      </c>
      <c r="K2267" s="4">
        <v>404.7</v>
      </c>
      <c r="L2267" s="4">
        <v>335.65</v>
      </c>
      <c r="M2267" s="4">
        <v>349.05</v>
      </c>
      <c r="N2267" s="4">
        <v>9827.15</v>
      </c>
      <c r="O2267" s="4">
        <v>214.7</v>
      </c>
      <c r="P2267">
        <f>VLOOKUP($A2267,Sheet2!$A:$E,2,0)</f>
        <v>9832.7000000000007</v>
      </c>
      <c r="Q2267">
        <f>VLOOKUP($A2267,Sheet2!$A:$E,3,0)</f>
        <v>9885.35</v>
      </c>
      <c r="R2267">
        <f>VLOOKUP($A2267,Sheet2!$A:$E,4,0)</f>
        <v>9792.0499999999993</v>
      </c>
      <c r="S2267">
        <f>VLOOKUP($A2267,Sheet2!$A:$E,5,0)</f>
        <v>9827.15</v>
      </c>
      <c r="T2267">
        <f t="shared" si="670"/>
        <v>19.350000000000364</v>
      </c>
      <c r="U2267">
        <f t="shared" si="671"/>
        <v>7.9</v>
      </c>
      <c r="V2267">
        <f t="shared" si="672"/>
        <v>335.65</v>
      </c>
      <c r="W2267">
        <f t="shared" si="673"/>
        <v>390.5</v>
      </c>
      <c r="X2267" s="5">
        <f t="shared" si="674"/>
        <v>403.75</v>
      </c>
      <c r="Y2267">
        <f t="shared" si="675"/>
        <v>424.05000000000035</v>
      </c>
      <c r="Z2267">
        <f t="shared" si="676"/>
        <v>343.54999999999995</v>
      </c>
      <c r="AA2267">
        <f t="shared" si="677"/>
        <v>355.65000000000003</v>
      </c>
      <c r="AB2267">
        <f>IF(Z2267/X2267&lt;'model parameter'!$B$2,'model parameter'!$B$2,IF(Y2267/X2267&gt;'model parameter'!$B$1,'model parameter'!$B$1,AA2267/X2267))</f>
        <v>0.88086687306501554</v>
      </c>
      <c r="AC2267">
        <f t="shared" si="687"/>
        <v>11487435.126407007</v>
      </c>
      <c r="AD2267">
        <f t="shared" si="685"/>
        <v>35.804885772910986</v>
      </c>
      <c r="AF2267">
        <f t="shared" si="684"/>
        <v>0.85089783281733733</v>
      </c>
      <c r="AG2267">
        <f t="shared" si="678"/>
        <v>1.0502786377708988</v>
      </c>
      <c r="AH2267" s="14">
        <f t="shared" si="679"/>
        <v>30348.709493300623</v>
      </c>
      <c r="AI2267">
        <f t="shared" si="680"/>
        <v>26607.132831700303</v>
      </c>
      <c r="AJ2267" s="14">
        <f t="shared" si="681"/>
        <v>-3741.5766616003202</v>
      </c>
      <c r="AK2267" s="14">
        <f t="shared" si="686"/>
        <v>372452.10923519445</v>
      </c>
      <c r="AL2267">
        <f t="shared" si="682"/>
        <v>0.87671381340197474</v>
      </c>
      <c r="AM2267">
        <f t="shared" si="688"/>
        <v>0.43934209665283519</v>
      </c>
      <c r="AN2267" s="15">
        <f t="shared" si="683"/>
        <v>0</v>
      </c>
    </row>
    <row r="2268" spans="1:40" s="4" customFormat="1" x14ac:dyDescent="0.25">
      <c r="A2268" s="3">
        <v>42935</v>
      </c>
      <c r="B2268" s="3">
        <v>42943</v>
      </c>
      <c r="C2268" s="4" t="s">
        <v>15</v>
      </c>
      <c r="D2268" s="4">
        <v>9500</v>
      </c>
      <c r="E2268" s="4">
        <v>6</v>
      </c>
      <c r="F2268" s="4">
        <v>6</v>
      </c>
      <c r="G2268" s="4">
        <v>3.45</v>
      </c>
      <c r="H2268" s="4">
        <v>3.9</v>
      </c>
      <c r="I2268" s="4" t="s">
        <v>16</v>
      </c>
      <c r="J2268" s="4">
        <v>359</v>
      </c>
      <c r="K2268" s="4">
        <v>424</v>
      </c>
      <c r="L2268" s="4">
        <v>359</v>
      </c>
      <c r="M2268" s="4">
        <v>417.25</v>
      </c>
      <c r="N2268" s="4">
        <v>9899.6</v>
      </c>
      <c r="O2268" s="4">
        <v>214.7</v>
      </c>
      <c r="P2268">
        <f>VLOOKUP($A2268,Sheet2!$A:$E,2,0)</f>
        <v>9855.9500000000007</v>
      </c>
      <c r="Q2268">
        <f>VLOOKUP($A2268,Sheet2!$A:$E,3,0)</f>
        <v>9905.0499999999993</v>
      </c>
      <c r="R2268">
        <f>VLOOKUP($A2268,Sheet2!$A:$E,4,0)</f>
        <v>9851.65</v>
      </c>
      <c r="S2268">
        <f>VLOOKUP($A2268,Sheet2!$A:$E,5,0)</f>
        <v>9899.6</v>
      </c>
      <c r="T2268">
        <f t="shared" si="670"/>
        <v>18.950000000000728</v>
      </c>
      <c r="U2268">
        <f t="shared" si="671"/>
        <v>6</v>
      </c>
      <c r="V2268">
        <f t="shared" si="672"/>
        <v>359</v>
      </c>
      <c r="W2268">
        <f t="shared" si="673"/>
        <v>408.5</v>
      </c>
      <c r="X2268" s="5">
        <f t="shared" si="674"/>
        <v>365</v>
      </c>
      <c r="Y2268">
        <f t="shared" si="675"/>
        <v>442.95000000000073</v>
      </c>
      <c r="Z2268">
        <f t="shared" si="676"/>
        <v>365</v>
      </c>
      <c r="AA2268">
        <f t="shared" si="677"/>
        <v>421.15</v>
      </c>
      <c r="AB2268">
        <f>IF(Z2268/X2268&lt;'model parameter'!$B$2,'model parameter'!$B$2,IF(Y2268/X2268&gt;'model parameter'!$B$1,'model parameter'!$B$1,AA2268/X2268))</f>
        <v>1.1100000000000001</v>
      </c>
      <c r="AC2268">
        <f t="shared" si="687"/>
        <v>12751052.990311779</v>
      </c>
      <c r="AD2268">
        <f t="shared" si="685"/>
        <v>35.914885772910985</v>
      </c>
      <c r="AF2268">
        <f t="shared" si="684"/>
        <v>1</v>
      </c>
      <c r="AG2268">
        <f t="shared" si="678"/>
        <v>1.2135616438356185</v>
      </c>
      <c r="AH2268" s="14">
        <f t="shared" si="679"/>
        <v>27440.515174327498</v>
      </c>
      <c r="AI2268">
        <f t="shared" si="680"/>
        <v>30316.930184269302</v>
      </c>
      <c r="AJ2268" s="14">
        <f t="shared" si="681"/>
        <v>2876.4150099418039</v>
      </c>
      <c r="AK2268" s="14">
        <f t="shared" si="686"/>
        <v>375328.52424513624</v>
      </c>
      <c r="AL2268">
        <f t="shared" si="682"/>
        <v>1.1048236518763646</v>
      </c>
      <c r="AM2268">
        <f t="shared" si="688"/>
        <v>0.4853955396470041</v>
      </c>
      <c r="AN2268" s="15">
        <f t="shared" si="683"/>
        <v>0</v>
      </c>
    </row>
    <row r="2269" spans="1:40" s="4" customFormat="1" x14ac:dyDescent="0.25">
      <c r="A2269" s="3">
        <v>42936</v>
      </c>
      <c r="B2269" s="3">
        <v>42943</v>
      </c>
      <c r="C2269" s="4" t="s">
        <v>15</v>
      </c>
      <c r="D2269" s="4">
        <v>9500</v>
      </c>
      <c r="E2269" s="4">
        <v>3.4</v>
      </c>
      <c r="F2269" s="4">
        <v>4.1500000000000004</v>
      </c>
      <c r="G2269" s="4">
        <v>2.8</v>
      </c>
      <c r="H2269" s="4">
        <v>3.2</v>
      </c>
      <c r="I2269" s="4" t="s">
        <v>16</v>
      </c>
      <c r="J2269" s="4">
        <v>423.65</v>
      </c>
      <c r="K2269" s="4">
        <v>433.25</v>
      </c>
      <c r="L2269" s="4">
        <v>369</v>
      </c>
      <c r="M2269" s="4">
        <v>388.2</v>
      </c>
      <c r="N2269" s="4">
        <v>9873.2999999999993</v>
      </c>
      <c r="O2269" s="4">
        <v>214.7</v>
      </c>
      <c r="P2269">
        <f>VLOOKUP($A2269,Sheet2!$A:$E,2,0)</f>
        <v>9920.2000000000007</v>
      </c>
      <c r="Q2269">
        <f>VLOOKUP($A2269,Sheet2!$A:$E,3,0)</f>
        <v>9922.5499999999993</v>
      </c>
      <c r="R2269">
        <f>VLOOKUP($A2269,Sheet2!$A:$E,4,0)</f>
        <v>9863.4500000000007</v>
      </c>
      <c r="S2269">
        <f>VLOOKUP($A2269,Sheet2!$A:$E,5,0)</f>
        <v>9873.2999999999993</v>
      </c>
      <c r="T2269">
        <f t="shared" si="670"/>
        <v>10.700000000000728</v>
      </c>
      <c r="U2269">
        <f t="shared" si="671"/>
        <v>4.1500000000000004</v>
      </c>
      <c r="V2269">
        <f t="shared" si="672"/>
        <v>369</v>
      </c>
      <c r="W2269">
        <f t="shared" si="673"/>
        <v>425.34999999999854</v>
      </c>
      <c r="X2269" s="5">
        <f t="shared" si="674"/>
        <v>427.04999999999995</v>
      </c>
      <c r="Y2269">
        <f t="shared" si="675"/>
        <v>443.95000000000073</v>
      </c>
      <c r="Z2269">
        <f t="shared" si="676"/>
        <v>373.15</v>
      </c>
      <c r="AA2269">
        <f t="shared" si="677"/>
        <v>391.4</v>
      </c>
      <c r="AB2269">
        <f>IF(Z2269/X2269&lt;'model parameter'!$B$2,'model parameter'!$B$2,IF(Y2269/X2269&gt;'model parameter'!$B$1,'model parameter'!$B$1,AA2269/X2269))</f>
        <v>0.91652031378058785</v>
      </c>
      <c r="AC2269">
        <f t="shared" si="687"/>
        <v>11686599.087713454</v>
      </c>
      <c r="AD2269">
        <f t="shared" si="685"/>
        <v>35.831406086691572</v>
      </c>
      <c r="AF2269">
        <f t="shared" si="684"/>
        <v>0.87378527104554504</v>
      </c>
      <c r="AG2269">
        <f t="shared" si="678"/>
        <v>1.0395738203957401</v>
      </c>
      <c r="AH2269" s="14">
        <f t="shared" si="679"/>
        <v>32097.378593483169</v>
      </c>
      <c r="AI2269">
        <f t="shared" si="680"/>
        <v>29286.430919666796</v>
      </c>
      <c r="AJ2269" s="14">
        <f t="shared" si="681"/>
        <v>-2810.9476738163721</v>
      </c>
      <c r="AK2269" s="14">
        <f t="shared" si="686"/>
        <v>372517.57657131989</v>
      </c>
      <c r="AL2269">
        <f t="shared" si="682"/>
        <v>0.91242438488770894</v>
      </c>
      <c r="AM2269">
        <f t="shared" si="688"/>
        <v>0.44288672668965523</v>
      </c>
      <c r="AN2269" s="15">
        <f t="shared" si="683"/>
        <v>0</v>
      </c>
    </row>
    <row r="2270" spans="1:40" s="4" customFormat="1" x14ac:dyDescent="0.25">
      <c r="A2270" s="3">
        <v>42937</v>
      </c>
      <c r="B2270" s="3">
        <v>42943</v>
      </c>
      <c r="C2270" s="4" t="s">
        <v>15</v>
      </c>
      <c r="D2270" s="4">
        <v>9500</v>
      </c>
      <c r="E2270" s="4">
        <v>2.4500000000000002</v>
      </c>
      <c r="F2270" s="4">
        <v>4.5</v>
      </c>
      <c r="G2270" s="4">
        <v>1.9</v>
      </c>
      <c r="H2270" s="4">
        <v>2.0499999999999998</v>
      </c>
      <c r="I2270" s="4" t="s">
        <v>16</v>
      </c>
      <c r="J2270" s="4">
        <v>399.95</v>
      </c>
      <c r="K2270" s="4">
        <v>417.35</v>
      </c>
      <c r="L2270" s="4">
        <v>337</v>
      </c>
      <c r="M2270" s="4">
        <v>410.75</v>
      </c>
      <c r="N2270" s="4">
        <v>9915.25</v>
      </c>
      <c r="O2270" s="4">
        <v>214.7</v>
      </c>
      <c r="P2270">
        <f>VLOOKUP($A2270,Sheet2!$A:$E,2,0)</f>
        <v>9899.6</v>
      </c>
      <c r="Q2270">
        <f>VLOOKUP($A2270,Sheet2!$A:$E,3,0)</f>
        <v>9924.7000000000007</v>
      </c>
      <c r="R2270">
        <f>VLOOKUP($A2270,Sheet2!$A:$E,4,0)</f>
        <v>9838</v>
      </c>
      <c r="S2270">
        <f>VLOOKUP($A2270,Sheet2!$A:$E,5,0)</f>
        <v>9915.25</v>
      </c>
      <c r="T2270">
        <f t="shared" si="670"/>
        <v>1.9</v>
      </c>
      <c r="U2270">
        <f t="shared" si="671"/>
        <v>0</v>
      </c>
      <c r="V2270">
        <f t="shared" si="672"/>
        <v>342.5</v>
      </c>
      <c r="W2270">
        <f t="shared" si="673"/>
        <v>417.35</v>
      </c>
      <c r="X2270" s="5">
        <f t="shared" si="674"/>
        <v>402.4</v>
      </c>
      <c r="Y2270">
        <f t="shared" si="675"/>
        <v>419.25</v>
      </c>
      <c r="Z2270">
        <f t="shared" si="676"/>
        <v>337</v>
      </c>
      <c r="AA2270">
        <f t="shared" si="677"/>
        <v>412.8</v>
      </c>
      <c r="AB2270">
        <f>IF(Z2270/X2270&lt;'model parameter'!$B$2,'model parameter'!$B$2,IF(Y2270/X2270&gt;'model parameter'!$B$1,'model parameter'!$B$1,AA2270/X2270))</f>
        <v>1.025844930417495</v>
      </c>
      <c r="AC2270">
        <f t="shared" si="687"/>
        <v>11988638.427952569</v>
      </c>
      <c r="AD2270">
        <f t="shared" si="685"/>
        <v>35.857251017109064</v>
      </c>
      <c r="AF2270">
        <f t="shared" si="684"/>
        <v>0.8374751491053678</v>
      </c>
      <c r="AG2270">
        <f t="shared" si="678"/>
        <v>1.0418737574552686</v>
      </c>
      <c r="AH2270" s="14">
        <f t="shared" si="679"/>
        <v>30247.3917557364</v>
      </c>
      <c r="AI2270">
        <f t="shared" si="680"/>
        <v>30890.262502393594</v>
      </c>
      <c r="AJ2270" s="14">
        <f t="shared" si="681"/>
        <v>642.8707466571941</v>
      </c>
      <c r="AK2270" s="14">
        <f t="shared" si="686"/>
        <v>373160.44731797709</v>
      </c>
      <c r="AL2270">
        <f t="shared" si="682"/>
        <v>1.0212537580710666</v>
      </c>
      <c r="AM2270">
        <f t="shared" si="688"/>
        <v>0.45229973403160373</v>
      </c>
      <c r="AN2270" s="15">
        <f t="shared" si="683"/>
        <v>0</v>
      </c>
    </row>
    <row r="2271" spans="1:40" s="4" customFormat="1" x14ac:dyDescent="0.25">
      <c r="A2271" s="3">
        <v>42940</v>
      </c>
      <c r="B2271" s="3">
        <v>42943</v>
      </c>
      <c r="C2271" s="4" t="s">
        <v>15</v>
      </c>
      <c r="D2271" s="4">
        <v>9500</v>
      </c>
      <c r="E2271" s="4">
        <v>1.7</v>
      </c>
      <c r="F2271" s="4">
        <v>1.9</v>
      </c>
      <c r="G2271" s="4">
        <v>1.25</v>
      </c>
      <c r="H2271" s="4">
        <v>1.65</v>
      </c>
      <c r="I2271" s="4" t="s">
        <v>16</v>
      </c>
      <c r="J2271" s="4">
        <v>424.45</v>
      </c>
      <c r="K2271" s="4">
        <v>470.5</v>
      </c>
      <c r="L2271" s="4">
        <v>416.05</v>
      </c>
      <c r="M2271" s="4">
        <v>451.75</v>
      </c>
      <c r="N2271" s="4">
        <v>9966.4</v>
      </c>
      <c r="O2271" s="4">
        <v>214.7</v>
      </c>
      <c r="P2271">
        <f>VLOOKUP($A2271,Sheet2!$A:$E,2,0)</f>
        <v>9936.7999999999993</v>
      </c>
      <c r="Q2271">
        <f>VLOOKUP($A2271,Sheet2!$A:$E,3,0)</f>
        <v>9982.0499999999993</v>
      </c>
      <c r="R2271">
        <f>VLOOKUP($A2271,Sheet2!$A:$E,4,0)</f>
        <v>9919.6</v>
      </c>
      <c r="S2271">
        <f>VLOOKUP($A2271,Sheet2!$A:$E,5,0)</f>
        <v>9966.4</v>
      </c>
      <c r="T2271">
        <f t="shared" si="670"/>
        <v>1.25</v>
      </c>
      <c r="U2271">
        <f t="shared" si="671"/>
        <v>0</v>
      </c>
      <c r="V2271">
        <f t="shared" si="672"/>
        <v>421.5</v>
      </c>
      <c r="W2271">
        <f t="shared" si="673"/>
        <v>470.5</v>
      </c>
      <c r="X2271" s="5">
        <f t="shared" si="674"/>
        <v>426.15</v>
      </c>
      <c r="Y2271">
        <f t="shared" si="675"/>
        <v>471.75</v>
      </c>
      <c r="Z2271">
        <f t="shared" si="676"/>
        <v>416.05</v>
      </c>
      <c r="AA2271">
        <f t="shared" si="677"/>
        <v>453.4</v>
      </c>
      <c r="AB2271">
        <f>IF(Z2271/X2271&lt;'model parameter'!$B$2,'model parameter'!$B$2,IF(Y2271/X2271&gt;'model parameter'!$B$1,'model parameter'!$B$1,AA2271/X2271))</f>
        <v>1.0639446204388125</v>
      </c>
      <c r="AC2271">
        <f t="shared" si="687"/>
        <v>12755247.361806158</v>
      </c>
      <c r="AD2271">
        <f t="shared" si="685"/>
        <v>35.921195637547875</v>
      </c>
      <c r="AF2271">
        <f t="shared" si="684"/>
        <v>0.97629942508506407</v>
      </c>
      <c r="AG2271">
        <f t="shared" si="678"/>
        <v>1.1070045758535727</v>
      </c>
      <c r="AH2271" s="14">
        <f t="shared" si="679"/>
        <v>32029.833435107023</v>
      </c>
      <c r="AI2271">
        <f t="shared" si="680"/>
        <v>33933.045785510796</v>
      </c>
      <c r="AJ2271" s="14">
        <f t="shared" si="681"/>
        <v>1903.2123504037736</v>
      </c>
      <c r="AK2271" s="14">
        <f t="shared" si="686"/>
        <v>375063.65966838086</v>
      </c>
      <c r="AL2271">
        <f t="shared" si="682"/>
        <v>1.0594199890005582</v>
      </c>
      <c r="AM2271">
        <f t="shared" si="688"/>
        <v>0.47917537925271703</v>
      </c>
      <c r="AN2271" s="15">
        <f t="shared" si="683"/>
        <v>0</v>
      </c>
    </row>
    <row r="2272" spans="1:40" s="4" customFormat="1" x14ac:dyDescent="0.25">
      <c r="A2272" s="3">
        <v>42941</v>
      </c>
      <c r="B2272" s="3">
        <v>42943</v>
      </c>
      <c r="C2272" s="4" t="s">
        <v>15</v>
      </c>
      <c r="D2272" s="4">
        <v>9500</v>
      </c>
      <c r="E2272" s="4">
        <v>1.25</v>
      </c>
      <c r="F2272" s="4">
        <v>1.5</v>
      </c>
      <c r="G2272" s="4">
        <v>1.1000000000000001</v>
      </c>
      <c r="H2272" s="4">
        <v>1.25</v>
      </c>
      <c r="I2272" s="4" t="s">
        <v>16</v>
      </c>
      <c r="J2272" s="4">
        <v>469.9</v>
      </c>
      <c r="K2272" s="4">
        <v>484.95</v>
      </c>
      <c r="L2272" s="4">
        <v>447</v>
      </c>
      <c r="M2272" s="4">
        <v>469.35</v>
      </c>
      <c r="N2272" s="4">
        <v>9964.5499999999993</v>
      </c>
      <c r="O2272" s="4">
        <v>214.7</v>
      </c>
      <c r="P2272">
        <f>VLOOKUP($A2272,Sheet2!$A:$E,2,0)</f>
        <v>10010.549999999999</v>
      </c>
      <c r="Q2272">
        <f>VLOOKUP($A2272,Sheet2!$A:$E,3,0)</f>
        <v>10011.299999999999</v>
      </c>
      <c r="R2272">
        <f>VLOOKUP($A2272,Sheet2!$A:$E,4,0)</f>
        <v>9949.1</v>
      </c>
      <c r="S2272">
        <f>VLOOKUP($A2272,Sheet2!$A:$E,5,0)</f>
        <v>9964.5499999999993</v>
      </c>
      <c r="T2272">
        <f t="shared" si="670"/>
        <v>1.1000000000000001</v>
      </c>
      <c r="U2272">
        <f t="shared" si="671"/>
        <v>0</v>
      </c>
      <c r="V2272">
        <f t="shared" si="672"/>
        <v>450.60000000000036</v>
      </c>
      <c r="W2272">
        <f t="shared" si="673"/>
        <v>484.95</v>
      </c>
      <c r="X2272" s="5">
        <f t="shared" si="674"/>
        <v>471.15</v>
      </c>
      <c r="Y2272">
        <f t="shared" si="675"/>
        <v>486.05</v>
      </c>
      <c r="Z2272">
        <f t="shared" si="676"/>
        <v>447</v>
      </c>
      <c r="AA2272">
        <f t="shared" si="677"/>
        <v>470.6</v>
      </c>
      <c r="AB2272">
        <f>IF(Z2272/X2272&lt;'model parameter'!$B$2,'model parameter'!$B$2,IF(Y2272/X2272&gt;'model parameter'!$B$1,'model parameter'!$B$1,AA2272/X2272))</f>
        <v>0.99883264353178403</v>
      </c>
      <c r="AC2272">
        <f t="shared" si="687"/>
        <v>12740357.441294659</v>
      </c>
      <c r="AD2272">
        <f t="shared" si="685"/>
        <v>35.920028281079659</v>
      </c>
      <c r="AF2272">
        <f t="shared" si="684"/>
        <v>0.9487424387137855</v>
      </c>
      <c r="AG2272">
        <f t="shared" si="678"/>
        <v>1.0316247479571263</v>
      </c>
      <c r="AH2272" s="14">
        <f t="shared" si="679"/>
        <v>35407.091353914519</v>
      </c>
      <c r="AI2272">
        <f t="shared" si="680"/>
        <v>35222.106683777201</v>
      </c>
      <c r="AJ2272" s="14">
        <f t="shared" si="681"/>
        <v>-184.98467013731715</v>
      </c>
      <c r="AK2272" s="14">
        <f t="shared" si="686"/>
        <v>374878.67499824357</v>
      </c>
      <c r="AL2272">
        <f t="shared" si="682"/>
        <v>0.99477549092388617</v>
      </c>
      <c r="AM2272">
        <f t="shared" si="688"/>
        <v>0.47667192313476092</v>
      </c>
      <c r="AN2272" s="15">
        <f t="shared" si="683"/>
        <v>0</v>
      </c>
    </row>
    <row r="2273" spans="1:40" s="4" customFormat="1" x14ac:dyDescent="0.25">
      <c r="A2273" s="3">
        <v>42942</v>
      </c>
      <c r="B2273" s="3">
        <v>42943</v>
      </c>
      <c r="C2273" s="4" t="s">
        <v>15</v>
      </c>
      <c r="D2273" s="4">
        <v>9500</v>
      </c>
      <c r="E2273" s="4">
        <v>1.2</v>
      </c>
      <c r="F2273" s="4">
        <v>1.2</v>
      </c>
      <c r="G2273" s="4">
        <v>0.75</v>
      </c>
      <c r="H2273" s="4">
        <v>0.85</v>
      </c>
      <c r="I2273" s="4" t="s">
        <v>16</v>
      </c>
      <c r="J2273" s="4">
        <v>462.2</v>
      </c>
      <c r="K2273" s="4">
        <v>525.6</v>
      </c>
      <c r="L2273" s="4">
        <v>460</v>
      </c>
      <c r="M2273" s="4">
        <v>515.95000000000005</v>
      </c>
      <c r="N2273" s="4">
        <v>10020.65</v>
      </c>
      <c r="O2273" s="4">
        <v>214.7</v>
      </c>
      <c r="P2273">
        <f>VLOOKUP($A2273,Sheet2!$A:$E,2,0)</f>
        <v>9983.65</v>
      </c>
      <c r="Q2273">
        <f>VLOOKUP($A2273,Sheet2!$A:$E,3,0)</f>
        <v>10025.950000000001</v>
      </c>
      <c r="R2273">
        <f>VLOOKUP($A2273,Sheet2!$A:$E,4,0)</f>
        <v>9965.9500000000007</v>
      </c>
      <c r="S2273">
        <f>VLOOKUP($A2273,Sheet2!$A:$E,5,0)</f>
        <v>10020.65</v>
      </c>
      <c r="T2273">
        <f t="shared" si="670"/>
        <v>0.75</v>
      </c>
      <c r="U2273">
        <f t="shared" si="671"/>
        <v>0</v>
      </c>
      <c r="V2273">
        <f t="shared" si="672"/>
        <v>467.15000000000146</v>
      </c>
      <c r="W2273">
        <f t="shared" si="673"/>
        <v>525.6</v>
      </c>
      <c r="X2273" s="5">
        <f t="shared" si="674"/>
        <v>463.4</v>
      </c>
      <c r="Y2273">
        <f t="shared" si="675"/>
        <v>526.35</v>
      </c>
      <c r="Z2273">
        <f t="shared" si="676"/>
        <v>460</v>
      </c>
      <c r="AA2273">
        <f t="shared" si="677"/>
        <v>516.80000000000007</v>
      </c>
      <c r="AB2273">
        <f>IF(Z2273/X2273&lt;'model parameter'!$B$2,'model parameter'!$B$2,IF(Y2273/X2273&gt;'model parameter'!$B$1,'model parameter'!$B$1,AA2273/X2273))</f>
        <v>1.1100000000000001</v>
      </c>
      <c r="AC2273">
        <f t="shared" si="687"/>
        <v>14141796.759837072</v>
      </c>
      <c r="AD2273">
        <f t="shared" si="685"/>
        <v>36.030028281079659</v>
      </c>
      <c r="AF2273">
        <f t="shared" si="684"/>
        <v>0.99266292619766949</v>
      </c>
      <c r="AG2273">
        <f t="shared" si="678"/>
        <v>1.1358437634872682</v>
      </c>
      <c r="AH2273" s="14">
        <f t="shared" si="679"/>
        <v>34825.452490119897</v>
      </c>
      <c r="AI2273">
        <f t="shared" si="680"/>
        <v>38502.766669865196</v>
      </c>
      <c r="AJ2273" s="14">
        <f t="shared" si="681"/>
        <v>3677.314179745299</v>
      </c>
      <c r="AK2273" s="14">
        <f t="shared" si="686"/>
        <v>378555.98917798884</v>
      </c>
      <c r="AL2273">
        <f t="shared" si="682"/>
        <v>1.105592717877494</v>
      </c>
      <c r="AM2273">
        <f t="shared" si="688"/>
        <v>0.5270050070344523</v>
      </c>
      <c r="AN2273" s="15">
        <f t="shared" si="683"/>
        <v>0</v>
      </c>
    </row>
    <row r="2274" spans="1:40" s="4" customFormat="1" x14ac:dyDescent="0.25">
      <c r="A2274" s="3">
        <v>42943</v>
      </c>
      <c r="B2274" s="3">
        <v>42943</v>
      </c>
      <c r="C2274" s="4" t="s">
        <v>15</v>
      </c>
      <c r="D2274" s="4">
        <v>9500</v>
      </c>
      <c r="E2274" s="4">
        <v>0.45</v>
      </c>
      <c r="F2274" s="4">
        <v>0.45</v>
      </c>
      <c r="G2274" s="4">
        <v>0.05</v>
      </c>
      <c r="H2274" s="4">
        <v>0.05</v>
      </c>
      <c r="I2274" s="4" t="s">
        <v>16</v>
      </c>
      <c r="J2274" s="4">
        <v>562.54999999999995</v>
      </c>
      <c r="K2274" s="4">
        <v>609</v>
      </c>
      <c r="L2274" s="4">
        <v>500.6</v>
      </c>
      <c r="M2274" s="4">
        <v>517.29999999999995</v>
      </c>
      <c r="N2274" s="4">
        <v>10020.549999999999</v>
      </c>
      <c r="O2274" s="4">
        <v>214.7</v>
      </c>
      <c r="P2274">
        <f>VLOOKUP($A2274,Sheet2!$A:$E,2,0)</f>
        <v>10063.25</v>
      </c>
      <c r="Q2274">
        <f>VLOOKUP($A2274,Sheet2!$A:$E,3,0)</f>
        <v>10114.85</v>
      </c>
      <c r="R2274">
        <f>VLOOKUP($A2274,Sheet2!$A:$E,4,0)</f>
        <v>10005.5</v>
      </c>
      <c r="S2274">
        <f>VLOOKUP($A2274,Sheet2!$A:$E,5,0)</f>
        <v>10020.549999999999</v>
      </c>
      <c r="T2274">
        <f t="shared" si="670"/>
        <v>0.05</v>
      </c>
      <c r="U2274">
        <f t="shared" si="671"/>
        <v>0</v>
      </c>
      <c r="V2274">
        <f t="shared" si="672"/>
        <v>505.95000000000073</v>
      </c>
      <c r="W2274">
        <f t="shared" si="673"/>
        <v>609</v>
      </c>
      <c r="X2274" s="5">
        <f t="shared" si="674"/>
        <v>563</v>
      </c>
      <c r="Y2274">
        <f t="shared" si="675"/>
        <v>609.04999999999995</v>
      </c>
      <c r="Z2274">
        <f t="shared" si="676"/>
        <v>500.6</v>
      </c>
      <c r="AA2274">
        <f t="shared" si="677"/>
        <v>517.34999999999991</v>
      </c>
      <c r="AB2274">
        <f>IF(Z2274/X2274&lt;'model parameter'!$B$2,'model parameter'!$B$2,IF(Y2274/X2274&gt;'model parameter'!$B$1,'model parameter'!$B$1,AA2274/X2274))</f>
        <v>0.91891651865008861</v>
      </c>
      <c r="AC2274">
        <f t="shared" si="687"/>
        <v>12995130.646006586</v>
      </c>
      <c r="AD2274">
        <f t="shared" si="685"/>
        <v>35.948944799729745</v>
      </c>
      <c r="AF2274">
        <f t="shared" si="684"/>
        <v>0.88916518650088816</v>
      </c>
      <c r="AG2274">
        <f t="shared" si="678"/>
        <v>1.0817939609236233</v>
      </c>
      <c r="AH2274" s="14">
        <f t="shared" si="679"/>
        <v>42300.450017080497</v>
      </c>
      <c r="AI2274">
        <f t="shared" si="680"/>
        <v>38725.804183425695</v>
      </c>
      <c r="AJ2274" s="14">
        <f t="shared" si="681"/>
        <v>-3574.6458336548021</v>
      </c>
      <c r="AK2274" s="14">
        <f t="shared" si="686"/>
        <v>374981.34334433405</v>
      </c>
      <c r="AL2274">
        <f t="shared" si="682"/>
        <v>0.91549390533170694</v>
      </c>
      <c r="AM2274">
        <f t="shared" si="688"/>
        <v>0.48246987201933444</v>
      </c>
      <c r="AN2274" s="15">
        <f t="shared" si="683"/>
        <v>0</v>
      </c>
    </row>
    <row r="2275" spans="1:40" x14ac:dyDescent="0.25">
      <c r="A2275" s="2">
        <v>42944</v>
      </c>
      <c r="B2275" s="2">
        <v>42978</v>
      </c>
      <c r="C2275" t="s">
        <v>15</v>
      </c>
      <c r="D2275">
        <v>10000</v>
      </c>
      <c r="E2275">
        <v>132.85</v>
      </c>
      <c r="F2275">
        <v>137.9</v>
      </c>
      <c r="G2275">
        <v>100.65</v>
      </c>
      <c r="H2275">
        <v>106.2</v>
      </c>
      <c r="I2275" t="s">
        <v>16</v>
      </c>
      <c r="J2275">
        <v>124.05</v>
      </c>
      <c r="K2275">
        <v>151.44999999999999</v>
      </c>
      <c r="L2275">
        <v>114.65</v>
      </c>
      <c r="M2275">
        <v>146.30000000000001</v>
      </c>
      <c r="N2275">
        <v>10014.5</v>
      </c>
      <c r="O2275">
        <v>256.89999999999998</v>
      </c>
      <c r="P2275">
        <f>VLOOKUP($A2275,Sheet2!$A:$E,2,0)</f>
        <v>9996.5499999999993</v>
      </c>
      <c r="Q2275">
        <f>VLOOKUP($A2275,Sheet2!$A:$E,3,0)</f>
        <v>10026.049999999999</v>
      </c>
      <c r="R2275">
        <f>VLOOKUP($A2275,Sheet2!$A:$E,4,0)</f>
        <v>9944.5</v>
      </c>
      <c r="S2275">
        <f>VLOOKUP($A2275,Sheet2!$A:$E,5,0)</f>
        <v>10014.5</v>
      </c>
      <c r="T2275">
        <f t="shared" si="670"/>
        <v>125.40000000000146</v>
      </c>
      <c r="U2275">
        <f t="shared" si="671"/>
        <v>137.9</v>
      </c>
      <c r="V2275">
        <f t="shared" si="672"/>
        <v>114.65</v>
      </c>
      <c r="W2275">
        <f t="shared" si="673"/>
        <v>126.69999999999891</v>
      </c>
      <c r="X2275" s="5">
        <f t="shared" si="674"/>
        <v>256.89999999999998</v>
      </c>
      <c r="Y2275">
        <f t="shared" si="675"/>
        <v>276.85000000000144</v>
      </c>
      <c r="Z2275">
        <f t="shared" si="676"/>
        <v>227.34999999999891</v>
      </c>
      <c r="AA2275">
        <f t="shared" si="677"/>
        <v>252.5</v>
      </c>
      <c r="AB2275">
        <f>IF(Z2275/X2275&lt;'model parameter'!$B$2,'model parameter'!$B$2,IF(Y2275/X2275&gt;'model parameter'!$B$1,'model parameter'!$B$1,AA2275/X2275))</f>
        <v>0.98287271311794477</v>
      </c>
      <c r="AC2275">
        <f t="shared" si="687"/>
        <v>12772559.315362643</v>
      </c>
      <c r="AD2275">
        <f t="shared" si="685"/>
        <v>35.931817512847687</v>
      </c>
      <c r="AF2275">
        <f t="shared" si="684"/>
        <v>0.8849746983261928</v>
      </c>
      <c r="AG2275">
        <f t="shared" si="678"/>
        <v>1.0776566757493244</v>
      </c>
      <c r="AH2275" s="14">
        <f t="shared" si="679"/>
        <v>19327.591151592147</v>
      </c>
      <c r="AI2275">
        <f t="shared" si="680"/>
        <v>18876.514712155</v>
      </c>
      <c r="AJ2275" s="14">
        <f t="shared" si="681"/>
        <v>-451.0764394371472</v>
      </c>
      <c r="AK2275" s="14">
        <f t="shared" si="686"/>
        <v>374530.26690489688</v>
      </c>
      <c r="AL2275">
        <f t="shared" si="682"/>
        <v>0.97666152828362218</v>
      </c>
      <c r="AM2275">
        <f t="shared" si="688"/>
        <v>0.47120976255720676</v>
      </c>
      <c r="AN2275" s="15">
        <f t="shared" si="683"/>
        <v>0</v>
      </c>
    </row>
    <row r="2276" spans="1:40" x14ac:dyDescent="0.25">
      <c r="A2276" s="2">
        <v>42947</v>
      </c>
      <c r="B2276" s="2">
        <v>42978</v>
      </c>
      <c r="C2276" t="s">
        <v>15</v>
      </c>
      <c r="D2276">
        <v>10000</v>
      </c>
      <c r="E2276">
        <v>102.4</v>
      </c>
      <c r="F2276">
        <v>105.2</v>
      </c>
      <c r="G2276">
        <v>84</v>
      </c>
      <c r="H2276">
        <v>87.7</v>
      </c>
      <c r="I2276" t="s">
        <v>16</v>
      </c>
      <c r="J2276">
        <v>156.30000000000001</v>
      </c>
      <c r="K2276">
        <v>193</v>
      </c>
      <c r="L2276">
        <v>148.1</v>
      </c>
      <c r="M2276">
        <v>185.2</v>
      </c>
      <c r="N2276">
        <v>10077.1</v>
      </c>
      <c r="O2276">
        <v>256.89999999999998</v>
      </c>
      <c r="P2276">
        <f>VLOOKUP($A2276,Sheet2!$A:$E,2,0)</f>
        <v>10034.700000000001</v>
      </c>
      <c r="Q2276">
        <f>VLOOKUP($A2276,Sheet2!$A:$E,3,0)</f>
        <v>10085.9</v>
      </c>
      <c r="R2276">
        <f>VLOOKUP($A2276,Sheet2!$A:$E,4,0)</f>
        <v>10016.950000000001</v>
      </c>
      <c r="S2276">
        <f>VLOOKUP($A2276,Sheet2!$A:$E,5,0)</f>
        <v>10077.1</v>
      </c>
      <c r="T2276">
        <f t="shared" si="670"/>
        <v>107.10000000000036</v>
      </c>
      <c r="U2276">
        <f t="shared" si="671"/>
        <v>105.2</v>
      </c>
      <c r="V2276">
        <f t="shared" si="672"/>
        <v>148.1</v>
      </c>
      <c r="W2276">
        <f t="shared" si="673"/>
        <v>169.89999999999964</v>
      </c>
      <c r="X2276" s="5">
        <f t="shared" si="674"/>
        <v>258.70000000000005</v>
      </c>
      <c r="Y2276">
        <f t="shared" si="675"/>
        <v>300.10000000000036</v>
      </c>
      <c r="Z2276">
        <f t="shared" si="676"/>
        <v>253.3</v>
      </c>
      <c r="AA2276">
        <f t="shared" si="677"/>
        <v>272.89999999999998</v>
      </c>
      <c r="AB2276">
        <f>IF(Z2276/X2276&lt;'model parameter'!$B$2,'model parameter'!$B$2,IF(Y2276/X2276&gt;'model parameter'!$B$1,'model parameter'!$B$1,AA2276/X2276))</f>
        <v>1.1100000000000001</v>
      </c>
      <c r="AC2276">
        <f t="shared" si="687"/>
        <v>14177540.840052536</v>
      </c>
      <c r="AD2276">
        <f t="shared" si="685"/>
        <v>36.041817512847686</v>
      </c>
      <c r="AF2276">
        <f t="shared" si="684"/>
        <v>0.97912640123695382</v>
      </c>
      <c r="AG2276">
        <f t="shared" si="678"/>
        <v>1.1600309238500206</v>
      </c>
      <c r="AH2276" s="14">
        <f t="shared" si="679"/>
        <v>19462.681468344454</v>
      </c>
      <c r="AI2276">
        <f t="shared" si="680"/>
        <v>21473.897476760743</v>
      </c>
      <c r="AJ2276" s="14">
        <f t="shared" si="681"/>
        <v>2011.2160084162897</v>
      </c>
      <c r="AK2276" s="14">
        <f t="shared" si="686"/>
        <v>376541.4829133132</v>
      </c>
      <c r="AL2276">
        <f t="shared" si="682"/>
        <v>1.1033370459095002</v>
      </c>
      <c r="AM2276">
        <f t="shared" si="688"/>
        <v>0.51990318742358554</v>
      </c>
      <c r="AN2276" s="15">
        <f t="shared" si="683"/>
        <v>0</v>
      </c>
    </row>
    <row r="2277" spans="1:40" x14ac:dyDescent="0.25">
      <c r="A2277" s="2">
        <v>42948</v>
      </c>
      <c r="B2277" s="2">
        <v>42978</v>
      </c>
      <c r="C2277" t="s">
        <v>15</v>
      </c>
      <c r="D2277">
        <v>10000</v>
      </c>
      <c r="E2277">
        <v>82.6</v>
      </c>
      <c r="F2277">
        <v>90.7</v>
      </c>
      <c r="G2277">
        <v>71.45</v>
      </c>
      <c r="H2277">
        <v>75.400000000000006</v>
      </c>
      <c r="I2277" t="s">
        <v>16</v>
      </c>
      <c r="J2277">
        <v>195.8</v>
      </c>
      <c r="K2277">
        <v>220</v>
      </c>
      <c r="L2277">
        <v>191.1</v>
      </c>
      <c r="M2277">
        <v>209.5</v>
      </c>
      <c r="N2277">
        <v>10114.65</v>
      </c>
      <c r="O2277">
        <v>256.89999999999998</v>
      </c>
      <c r="P2277">
        <f>VLOOKUP($A2277,Sheet2!$A:$E,2,0)</f>
        <v>10101.049999999999</v>
      </c>
      <c r="Q2277">
        <f>VLOOKUP($A2277,Sheet2!$A:$E,3,0)</f>
        <v>10128.6</v>
      </c>
      <c r="R2277">
        <f>VLOOKUP($A2277,Sheet2!$A:$E,4,0)</f>
        <v>10065.75</v>
      </c>
      <c r="S2277">
        <f>VLOOKUP($A2277,Sheet2!$A:$E,5,0)</f>
        <v>10114.65</v>
      </c>
      <c r="T2277">
        <f t="shared" si="670"/>
        <v>91.399999999999636</v>
      </c>
      <c r="U2277">
        <f t="shared" si="671"/>
        <v>90.7</v>
      </c>
      <c r="V2277">
        <f t="shared" si="672"/>
        <v>191.1</v>
      </c>
      <c r="W2277">
        <f t="shared" si="673"/>
        <v>200.05000000000109</v>
      </c>
      <c r="X2277" s="5">
        <f t="shared" si="674"/>
        <v>278.39999999999998</v>
      </c>
      <c r="Y2277">
        <f t="shared" si="675"/>
        <v>311.39999999999964</v>
      </c>
      <c r="Z2277">
        <f t="shared" si="676"/>
        <v>271.50000000000108</v>
      </c>
      <c r="AA2277">
        <f t="shared" si="677"/>
        <v>284.89999999999998</v>
      </c>
      <c r="AB2277">
        <f>IF(Z2277/X2277&lt;'model parameter'!$B$2,'model parameter'!$B$2,IF(Y2277/X2277&gt;'model parameter'!$B$1,'model parameter'!$B$1,AA2277/X2277))</f>
        <v>1.1100000000000001</v>
      </c>
      <c r="AC2277">
        <f t="shared" si="687"/>
        <v>15737070.332458315</v>
      </c>
      <c r="AD2277">
        <f t="shared" si="685"/>
        <v>36.151817512847686</v>
      </c>
      <c r="AF2277">
        <f t="shared" si="684"/>
        <v>0.97521551724138322</v>
      </c>
      <c r="AG2277">
        <f t="shared" si="678"/>
        <v>1.1185344827586194</v>
      </c>
      <c r="AH2277" s="14">
        <f t="shared" si="679"/>
        <v>20941.169935022397</v>
      </c>
      <c r="AI2277">
        <f t="shared" si="680"/>
        <v>23112.728561783486</v>
      </c>
      <c r="AJ2277" s="14">
        <f t="shared" si="681"/>
        <v>2171.5586267610888</v>
      </c>
      <c r="AK2277" s="14">
        <f t="shared" si="686"/>
        <v>378713.04154007428</v>
      </c>
      <c r="AL2277">
        <f t="shared" si="682"/>
        <v>1.1036980566749202</v>
      </c>
      <c r="AM2277">
        <f t="shared" si="688"/>
        <v>0.57381613761850814</v>
      </c>
      <c r="AN2277" s="15">
        <f t="shared" si="683"/>
        <v>0</v>
      </c>
    </row>
    <row r="2278" spans="1:40" x14ac:dyDescent="0.25">
      <c r="A2278" s="2">
        <v>42949</v>
      </c>
      <c r="B2278" s="2">
        <v>42978</v>
      </c>
      <c r="C2278" t="s">
        <v>15</v>
      </c>
      <c r="D2278">
        <v>10000</v>
      </c>
      <c r="E2278">
        <v>73.3</v>
      </c>
      <c r="F2278">
        <v>90</v>
      </c>
      <c r="G2278">
        <v>70</v>
      </c>
      <c r="H2278">
        <v>82.45</v>
      </c>
      <c r="I2278" t="s">
        <v>16</v>
      </c>
      <c r="J2278">
        <v>218.8</v>
      </c>
      <c r="K2278">
        <v>218.8</v>
      </c>
      <c r="L2278">
        <v>165.2</v>
      </c>
      <c r="M2278">
        <v>180.95</v>
      </c>
      <c r="N2278">
        <v>10081.5</v>
      </c>
      <c r="O2278">
        <v>256.89999999999998</v>
      </c>
      <c r="P2278">
        <f>VLOOKUP($A2278,Sheet2!$A:$E,2,0)</f>
        <v>10136.299999999999</v>
      </c>
      <c r="Q2278">
        <f>VLOOKUP($A2278,Sheet2!$A:$E,3,0)</f>
        <v>10137.85</v>
      </c>
      <c r="R2278">
        <f>VLOOKUP($A2278,Sheet2!$A:$E,4,0)</f>
        <v>10054.200000000001</v>
      </c>
      <c r="S2278">
        <f>VLOOKUP($A2278,Sheet2!$A:$E,5,0)</f>
        <v>10081.5</v>
      </c>
      <c r="T2278">
        <f t="shared" si="670"/>
        <v>80.949999999998909</v>
      </c>
      <c r="U2278">
        <f t="shared" si="671"/>
        <v>90</v>
      </c>
      <c r="V2278">
        <f t="shared" si="672"/>
        <v>165.2</v>
      </c>
      <c r="W2278">
        <f t="shared" si="673"/>
        <v>207.85000000000036</v>
      </c>
      <c r="X2278" s="5">
        <f t="shared" si="674"/>
        <v>292.10000000000002</v>
      </c>
      <c r="Y2278">
        <f t="shared" si="675"/>
        <v>299.74999999999892</v>
      </c>
      <c r="Z2278">
        <f t="shared" si="676"/>
        <v>255.2</v>
      </c>
      <c r="AA2278">
        <f t="shared" si="677"/>
        <v>263.39999999999998</v>
      </c>
      <c r="AB2278">
        <f>IF(Z2278/X2278&lt;'model parameter'!$B$2,'model parameter'!$B$2,IF(Y2278/X2278&gt;'model parameter'!$B$1,'model parameter'!$B$1,AA2278/X2278))</f>
        <v>0.90174597740499818</v>
      </c>
      <c r="AC2278">
        <f t="shared" si="687"/>
        <v>14190839.868433824</v>
      </c>
      <c r="AD2278">
        <f t="shared" si="685"/>
        <v>36.053563490252685</v>
      </c>
      <c r="AF2278">
        <f t="shared" si="684"/>
        <v>0.87367339952071199</v>
      </c>
      <c r="AG2278">
        <f t="shared" si="678"/>
        <v>1.0261896610749706</v>
      </c>
      <c r="AH2278" s="14">
        <f t="shared" si="679"/>
        <v>21969.357345859349</v>
      </c>
      <c r="AI2278">
        <f t="shared" si="680"/>
        <v>19693.419583730796</v>
      </c>
      <c r="AJ2278" s="14">
        <f t="shared" si="681"/>
        <v>-2275.937762128553</v>
      </c>
      <c r="AK2278" s="14">
        <f t="shared" si="686"/>
        <v>376437.10377794574</v>
      </c>
      <c r="AL2278">
        <f t="shared" si="682"/>
        <v>0.89640399005310423</v>
      </c>
      <c r="AM2278">
        <f t="shared" si="688"/>
        <v>0.5143710753180919</v>
      </c>
      <c r="AN2278" s="15">
        <f t="shared" si="683"/>
        <v>0</v>
      </c>
    </row>
    <row r="2279" spans="1:40" x14ac:dyDescent="0.25">
      <c r="A2279" s="2">
        <v>42950</v>
      </c>
      <c r="B2279" s="2">
        <v>42978</v>
      </c>
      <c r="C2279" t="s">
        <v>15</v>
      </c>
      <c r="D2279">
        <v>10000</v>
      </c>
      <c r="E2279">
        <v>89.9</v>
      </c>
      <c r="F2279">
        <v>102.4</v>
      </c>
      <c r="G2279">
        <v>81.650000000000006</v>
      </c>
      <c r="H2279">
        <v>93.85</v>
      </c>
      <c r="I2279" t="s">
        <v>16</v>
      </c>
      <c r="J2279">
        <v>164.4</v>
      </c>
      <c r="K2279">
        <v>172.8</v>
      </c>
      <c r="L2279">
        <v>126.1</v>
      </c>
      <c r="M2279">
        <v>136.80000000000001</v>
      </c>
      <c r="N2279">
        <v>10013.65</v>
      </c>
      <c r="O2279">
        <v>256.89999999999998</v>
      </c>
      <c r="P2279">
        <f>VLOOKUP($A2279,Sheet2!$A:$E,2,0)</f>
        <v>10081.15</v>
      </c>
      <c r="Q2279">
        <f>VLOOKUP($A2279,Sheet2!$A:$E,3,0)</f>
        <v>10081.15</v>
      </c>
      <c r="R2279">
        <f>VLOOKUP($A2279,Sheet2!$A:$E,4,0)</f>
        <v>9998.25</v>
      </c>
      <c r="S2279">
        <f>VLOOKUP($A2279,Sheet2!$A:$E,5,0)</f>
        <v>10013.65</v>
      </c>
      <c r="T2279">
        <f t="shared" si="670"/>
        <v>91.649999999999636</v>
      </c>
      <c r="U2279">
        <f t="shared" si="671"/>
        <v>102.4</v>
      </c>
      <c r="V2279">
        <f t="shared" si="672"/>
        <v>126.1</v>
      </c>
      <c r="W2279">
        <f t="shared" si="673"/>
        <v>162.79999999999927</v>
      </c>
      <c r="X2279" s="5">
        <f t="shared" si="674"/>
        <v>254.3</v>
      </c>
      <c r="Y2279">
        <f t="shared" si="675"/>
        <v>264.44999999999965</v>
      </c>
      <c r="Z2279">
        <f t="shared" si="676"/>
        <v>228.5</v>
      </c>
      <c r="AA2279">
        <f t="shared" si="677"/>
        <v>230.65</v>
      </c>
      <c r="AB2279">
        <f>IF(Z2279/X2279&lt;'model parameter'!$B$2,'model parameter'!$B$2,IF(Y2279/X2279&gt;'model parameter'!$B$1,'model parameter'!$B$1,AA2279/X2279))</f>
        <v>0.90699960676366498</v>
      </c>
      <c r="AC2279">
        <f t="shared" si="687"/>
        <v>12871086.180315617</v>
      </c>
      <c r="AD2279">
        <f t="shared" si="685"/>
        <v>35.960563097016347</v>
      </c>
      <c r="AF2279">
        <f t="shared" si="684"/>
        <v>0.89854502556036175</v>
      </c>
      <c r="AG2279">
        <f t="shared" si="678"/>
        <v>1.0399134880062904</v>
      </c>
      <c r="AH2279" s="14">
        <f t="shared" si="679"/>
        <v>19132.46069406105</v>
      </c>
      <c r="AI2279">
        <f t="shared" si="680"/>
        <v>17238.9576989503</v>
      </c>
      <c r="AJ2279" s="14">
        <f t="shared" si="681"/>
        <v>-1893.5029951107499</v>
      </c>
      <c r="AK2279" s="14">
        <f t="shared" si="686"/>
        <v>374543.60078283498</v>
      </c>
      <c r="AL2279">
        <f t="shared" si="682"/>
        <v>0.90103191505844737</v>
      </c>
      <c r="AM2279">
        <f t="shared" si="688"/>
        <v>0.46346475504453322</v>
      </c>
      <c r="AN2279" s="15">
        <f t="shared" si="683"/>
        <v>0</v>
      </c>
    </row>
    <row r="2280" spans="1:40" x14ac:dyDescent="0.25">
      <c r="A2280" s="2">
        <v>42951</v>
      </c>
      <c r="B2280" s="2">
        <v>42978</v>
      </c>
      <c r="C2280" t="s">
        <v>15</v>
      </c>
      <c r="D2280">
        <v>10000</v>
      </c>
      <c r="E2280">
        <v>95.8</v>
      </c>
      <c r="F2280">
        <v>103</v>
      </c>
      <c r="G2280">
        <v>59.4</v>
      </c>
      <c r="H2280">
        <v>67.95</v>
      </c>
      <c r="I2280" t="s">
        <v>16</v>
      </c>
      <c r="J2280">
        <v>130.05000000000001</v>
      </c>
      <c r="K2280">
        <v>179.95</v>
      </c>
      <c r="L2280">
        <v>118.45</v>
      </c>
      <c r="M2280">
        <v>170.7</v>
      </c>
      <c r="N2280">
        <v>10066.4</v>
      </c>
      <c r="O2280">
        <v>256.89999999999998</v>
      </c>
      <c r="P2280">
        <f>VLOOKUP($A2280,Sheet2!$A:$E,2,0)</f>
        <v>10008.6</v>
      </c>
      <c r="Q2280">
        <f>VLOOKUP($A2280,Sheet2!$A:$E,3,0)</f>
        <v>10075.25</v>
      </c>
      <c r="R2280">
        <f>VLOOKUP($A2280,Sheet2!$A:$E,4,0)</f>
        <v>9988.35</v>
      </c>
      <c r="S2280">
        <f>VLOOKUP($A2280,Sheet2!$A:$E,5,0)</f>
        <v>10066.4</v>
      </c>
      <c r="T2280">
        <f t="shared" si="670"/>
        <v>104.70000000000073</v>
      </c>
      <c r="U2280">
        <f t="shared" si="671"/>
        <v>103</v>
      </c>
      <c r="V2280">
        <f t="shared" si="672"/>
        <v>118.45</v>
      </c>
      <c r="W2280">
        <f t="shared" si="673"/>
        <v>134.64999999999964</v>
      </c>
      <c r="X2280" s="5">
        <f t="shared" si="674"/>
        <v>225.85000000000002</v>
      </c>
      <c r="Y2280">
        <f t="shared" si="675"/>
        <v>284.65000000000072</v>
      </c>
      <c r="Z2280">
        <f t="shared" si="676"/>
        <v>194.04999999999964</v>
      </c>
      <c r="AA2280">
        <f t="shared" si="677"/>
        <v>238.64999999999998</v>
      </c>
      <c r="AB2280">
        <f>IF(Z2280/X2280&lt;'model parameter'!$B$2,'model parameter'!$B$2,IF(Y2280/X2280&gt;'model parameter'!$B$1,'model parameter'!$B$1,AA2280/X2280))</f>
        <v>1.1100000000000001</v>
      </c>
      <c r="AC2280">
        <f t="shared" si="687"/>
        <v>14286905.660150336</v>
      </c>
      <c r="AD2280">
        <f t="shared" si="685"/>
        <v>36.070563097016347</v>
      </c>
      <c r="AF2280">
        <f t="shared" si="684"/>
        <v>0.85919858313039466</v>
      </c>
      <c r="AG2280">
        <f t="shared" si="678"/>
        <v>1.2603497896834213</v>
      </c>
      <c r="AH2280" s="14">
        <f t="shared" si="679"/>
        <v>16997.283187614976</v>
      </c>
      <c r="AI2280">
        <f t="shared" si="680"/>
        <v>18741.125845136499</v>
      </c>
      <c r="AJ2280" s="14">
        <f t="shared" si="681"/>
        <v>1743.8426575215235</v>
      </c>
      <c r="AK2280" s="14">
        <f t="shared" si="686"/>
        <v>376287.44344035652</v>
      </c>
      <c r="AL2280">
        <f t="shared" si="682"/>
        <v>1.1025953758770208</v>
      </c>
      <c r="AM2280">
        <f t="shared" si="688"/>
        <v>0.51101409579407853</v>
      </c>
      <c r="AN2280" s="15">
        <f t="shared" si="683"/>
        <v>1</v>
      </c>
    </row>
    <row r="2281" spans="1:40" x14ac:dyDescent="0.25">
      <c r="A2281" s="2">
        <v>42954</v>
      </c>
      <c r="B2281" s="2">
        <v>42978</v>
      </c>
      <c r="C2281" t="s">
        <v>15</v>
      </c>
      <c r="D2281">
        <v>10000</v>
      </c>
      <c r="E2281">
        <v>64.7</v>
      </c>
      <c r="F2281">
        <v>88.45</v>
      </c>
      <c r="G2281">
        <v>58</v>
      </c>
      <c r="H2281">
        <v>68.349999999999994</v>
      </c>
      <c r="I2281" t="s">
        <v>16</v>
      </c>
      <c r="J2281">
        <v>170.3</v>
      </c>
      <c r="K2281">
        <v>177.5</v>
      </c>
      <c r="L2281">
        <v>151</v>
      </c>
      <c r="M2281">
        <v>159.44999999999999</v>
      </c>
      <c r="N2281">
        <v>10057.4</v>
      </c>
      <c r="O2281">
        <v>256.89999999999998</v>
      </c>
      <c r="P2281">
        <f>VLOOKUP($A2281,Sheet2!$A:$E,2,0)</f>
        <v>10074.799999999999</v>
      </c>
      <c r="Q2281">
        <f>VLOOKUP($A2281,Sheet2!$A:$E,3,0)</f>
        <v>10088.1</v>
      </c>
      <c r="R2281">
        <f>VLOOKUP($A2281,Sheet2!$A:$E,4,0)</f>
        <v>10046.35</v>
      </c>
      <c r="S2281">
        <f>VLOOKUP($A2281,Sheet2!$A:$E,5,0)</f>
        <v>10057.4</v>
      </c>
      <c r="T2281">
        <f t="shared" si="670"/>
        <v>89.399999999999636</v>
      </c>
      <c r="U2281">
        <f t="shared" si="671"/>
        <v>88.45</v>
      </c>
      <c r="V2281">
        <f t="shared" si="672"/>
        <v>151</v>
      </c>
      <c r="W2281">
        <f t="shared" si="673"/>
        <v>146.10000000000036</v>
      </c>
      <c r="X2281" s="5">
        <f t="shared" si="674"/>
        <v>235</v>
      </c>
      <c r="Y2281">
        <f t="shared" si="675"/>
        <v>266.89999999999964</v>
      </c>
      <c r="Z2281">
        <f t="shared" si="676"/>
        <v>204.10000000000036</v>
      </c>
      <c r="AA2281">
        <f t="shared" si="677"/>
        <v>227.79999999999998</v>
      </c>
      <c r="AB2281">
        <f>IF(Z2281/X2281&lt;'model parameter'!$B$2,'model parameter'!$B$2,IF(Y2281/X2281&gt;'model parameter'!$B$1,'model parameter'!$B$1,AA2281/X2281))</f>
        <v>1.1100000000000001</v>
      </c>
      <c r="AC2281">
        <f t="shared" si="687"/>
        <v>15858465.282766875</v>
      </c>
      <c r="AD2281">
        <f t="shared" si="685"/>
        <v>36.180563097016346</v>
      </c>
      <c r="AF2281">
        <f t="shared" si="684"/>
        <v>0.86851063829787389</v>
      </c>
      <c r="AG2281">
        <f t="shared" si="678"/>
        <v>1.1357446808510623</v>
      </c>
      <c r="AH2281" s="14">
        <f t="shared" si="679"/>
        <v>17683.992297772496</v>
      </c>
      <c r="AI2281">
        <f t="shared" si="680"/>
        <v>19502.308811022696</v>
      </c>
      <c r="AJ2281" s="14">
        <f t="shared" si="681"/>
        <v>1818.3165132501999</v>
      </c>
      <c r="AK2281" s="14">
        <f t="shared" si="686"/>
        <v>378105.7599536067</v>
      </c>
      <c r="AL2281">
        <f t="shared" si="682"/>
        <v>1.1028227383631715</v>
      </c>
      <c r="AM2281">
        <f t="shared" si="688"/>
        <v>0.56355796446580575</v>
      </c>
      <c r="AN2281" s="15">
        <f t="shared" si="683"/>
        <v>1</v>
      </c>
    </row>
    <row r="2282" spans="1:40" x14ac:dyDescent="0.25">
      <c r="A2282" s="2">
        <v>42955</v>
      </c>
      <c r="B2282" s="2">
        <v>42978</v>
      </c>
      <c r="C2282" t="s">
        <v>15</v>
      </c>
      <c r="D2282">
        <v>10000</v>
      </c>
      <c r="E2282">
        <v>70</v>
      </c>
      <c r="F2282">
        <v>130</v>
      </c>
      <c r="G2282">
        <v>63.7</v>
      </c>
      <c r="H2282">
        <v>107.75</v>
      </c>
      <c r="I2282" t="s">
        <v>16</v>
      </c>
      <c r="J2282">
        <v>158.30000000000001</v>
      </c>
      <c r="K2282">
        <v>165.4</v>
      </c>
      <c r="L2282">
        <v>88.5</v>
      </c>
      <c r="M2282">
        <v>107.05</v>
      </c>
      <c r="N2282">
        <v>9978.5499999999993</v>
      </c>
      <c r="O2282">
        <v>256.89999999999998</v>
      </c>
      <c r="P2282">
        <f>VLOOKUP($A2282,Sheet2!$A:$E,2,0)</f>
        <v>10068.35</v>
      </c>
      <c r="Q2282">
        <f>VLOOKUP($A2282,Sheet2!$A:$E,3,0)</f>
        <v>10083.799999999999</v>
      </c>
      <c r="R2282">
        <f>VLOOKUP($A2282,Sheet2!$A:$E,4,0)</f>
        <v>9947</v>
      </c>
      <c r="S2282">
        <f>VLOOKUP($A2282,Sheet2!$A:$E,5,0)</f>
        <v>9978.5499999999993</v>
      </c>
      <c r="T2282">
        <f t="shared" si="670"/>
        <v>81.600000000000364</v>
      </c>
      <c r="U2282">
        <f t="shared" si="671"/>
        <v>130</v>
      </c>
      <c r="V2282">
        <f t="shared" si="672"/>
        <v>88.5</v>
      </c>
      <c r="W2282">
        <f t="shared" si="673"/>
        <v>147.5</v>
      </c>
      <c r="X2282" s="5">
        <f t="shared" si="674"/>
        <v>228.3</v>
      </c>
      <c r="Y2282">
        <f t="shared" si="675"/>
        <v>247.00000000000037</v>
      </c>
      <c r="Z2282">
        <f t="shared" si="676"/>
        <v>211.2</v>
      </c>
      <c r="AA2282">
        <f t="shared" si="677"/>
        <v>214.8</v>
      </c>
      <c r="AB2282">
        <f>IF(Z2282/X2282&lt;'model parameter'!$B$2,'model parameter'!$B$2,IF(Y2282/X2282&gt;'model parameter'!$B$1,'model parameter'!$B$1,AA2282/X2282))</f>
        <v>0.94086727989487517</v>
      </c>
      <c r="AC2282">
        <f t="shared" si="687"/>
        <v>14920711.093904182</v>
      </c>
      <c r="AD2282">
        <f t="shared" si="685"/>
        <v>36.121430376911221</v>
      </c>
      <c r="AF2282">
        <f t="shared" si="684"/>
        <v>0.92509855453350842</v>
      </c>
      <c r="AG2282">
        <f t="shared" si="678"/>
        <v>1.0819097678493226</v>
      </c>
      <c r="AH2282" s="14">
        <f t="shared" si="679"/>
        <v>17181.156118750048</v>
      </c>
      <c r="AI2282">
        <f t="shared" si="680"/>
        <v>16051.073092117598</v>
      </c>
      <c r="AJ2282" s="14">
        <f t="shared" si="681"/>
        <v>-1130.0830266324501</v>
      </c>
      <c r="AK2282" s="14">
        <f t="shared" si="686"/>
        <v>376975.67692697427</v>
      </c>
      <c r="AL2282">
        <f t="shared" si="682"/>
        <v>0.93422543751877241</v>
      </c>
      <c r="AM2282">
        <f t="shared" si="688"/>
        <v>0.5264901859202562</v>
      </c>
      <c r="AN2282" s="15">
        <f t="shared" si="683"/>
        <v>0</v>
      </c>
    </row>
    <row r="2283" spans="1:40" x14ac:dyDescent="0.25">
      <c r="A2283" s="2">
        <v>42956</v>
      </c>
      <c r="B2283" s="2">
        <v>42978</v>
      </c>
      <c r="C2283" t="s">
        <v>15</v>
      </c>
      <c r="D2283">
        <v>10000</v>
      </c>
      <c r="E2283">
        <v>112.35</v>
      </c>
      <c r="F2283">
        <v>156</v>
      </c>
      <c r="G2283">
        <v>112.35</v>
      </c>
      <c r="H2283">
        <v>144.6</v>
      </c>
      <c r="I2283" t="s">
        <v>16</v>
      </c>
      <c r="J2283">
        <v>95</v>
      </c>
      <c r="K2283">
        <v>101.9</v>
      </c>
      <c r="L2283">
        <v>69.400000000000006</v>
      </c>
      <c r="M2283">
        <v>76.45</v>
      </c>
      <c r="N2283">
        <v>9908.0499999999993</v>
      </c>
      <c r="O2283">
        <v>256.89999999999998</v>
      </c>
      <c r="P2283">
        <f>VLOOKUP($A2283,Sheet2!$A:$E,2,0)</f>
        <v>9961.15</v>
      </c>
      <c r="Q2283">
        <f>VLOOKUP($A2283,Sheet2!$A:$E,3,0)</f>
        <v>9969.7999999999993</v>
      </c>
      <c r="R2283">
        <f>VLOOKUP($A2283,Sheet2!$A:$E,4,0)</f>
        <v>9893.0499999999993</v>
      </c>
      <c r="S2283">
        <f>VLOOKUP($A2283,Sheet2!$A:$E,5,0)</f>
        <v>9908.0499999999993</v>
      </c>
      <c r="T2283">
        <f t="shared" si="670"/>
        <v>132.10000000000036</v>
      </c>
      <c r="U2283">
        <f t="shared" si="671"/>
        <v>156</v>
      </c>
      <c r="V2283">
        <f t="shared" si="672"/>
        <v>69.400000000000006</v>
      </c>
      <c r="W2283">
        <f t="shared" si="673"/>
        <v>82.149999999999636</v>
      </c>
      <c r="X2283" s="5">
        <f t="shared" si="674"/>
        <v>207.35</v>
      </c>
      <c r="Y2283">
        <f t="shared" si="675"/>
        <v>234.00000000000037</v>
      </c>
      <c r="Z2283">
        <f t="shared" si="676"/>
        <v>194.49999999999963</v>
      </c>
      <c r="AA2283">
        <f t="shared" si="677"/>
        <v>221.05</v>
      </c>
      <c r="AB2283">
        <f>IF(Z2283/X2283&lt;'model parameter'!$B$2,'model parameter'!$B$2,IF(Y2283/X2283&gt;'model parameter'!$B$1,'model parameter'!$B$1,AA2283/X2283))</f>
        <v>1.1100000000000001</v>
      </c>
      <c r="AC2283">
        <f t="shared" si="687"/>
        <v>16561989.314233644</v>
      </c>
      <c r="AD2283">
        <f t="shared" si="685"/>
        <v>36.23143037691122</v>
      </c>
      <c r="AF2283">
        <f t="shared" si="684"/>
        <v>0.93802748975162598</v>
      </c>
      <c r="AG2283">
        <f t="shared" si="678"/>
        <v>1.128526645768027</v>
      </c>
      <c r="AH2283" s="14">
        <f t="shared" si="679"/>
        <v>15608.854932105225</v>
      </c>
      <c r="AI2283">
        <f t="shared" si="680"/>
        <v>17202.122034328328</v>
      </c>
      <c r="AJ2283" s="14">
        <f t="shared" si="681"/>
        <v>1593.2671022231025</v>
      </c>
      <c r="AK2283" s="14">
        <f t="shared" si="686"/>
        <v>378568.94402919739</v>
      </c>
      <c r="AL2283">
        <f t="shared" si="682"/>
        <v>1.1020745665939899</v>
      </c>
      <c r="AM2283">
        <f t="shared" si="688"/>
        <v>0.58023144346405553</v>
      </c>
      <c r="AN2283" s="15">
        <f t="shared" si="683"/>
        <v>0</v>
      </c>
    </row>
    <row r="2284" spans="1:40" x14ac:dyDescent="0.25">
      <c r="A2284" s="2">
        <v>42957</v>
      </c>
      <c r="B2284" s="2">
        <v>42978</v>
      </c>
      <c r="C2284" t="s">
        <v>15</v>
      </c>
      <c r="D2284">
        <v>10000</v>
      </c>
      <c r="E2284">
        <v>161.25</v>
      </c>
      <c r="F2284">
        <v>225</v>
      </c>
      <c r="G2284">
        <v>141.85</v>
      </c>
      <c r="H2284">
        <v>185.55</v>
      </c>
      <c r="I2284" t="s">
        <v>16</v>
      </c>
      <c r="J2284">
        <v>64.599999999999994</v>
      </c>
      <c r="K2284">
        <v>65.7</v>
      </c>
      <c r="L2284">
        <v>35.049999999999997</v>
      </c>
      <c r="M2284">
        <v>48.65</v>
      </c>
      <c r="N2284">
        <v>9820.25</v>
      </c>
      <c r="O2284">
        <v>256.89999999999998</v>
      </c>
      <c r="P2284">
        <f>VLOOKUP($A2284,Sheet2!$A:$E,2,0)</f>
        <v>9872.85</v>
      </c>
      <c r="Q2284">
        <f>VLOOKUP($A2284,Sheet2!$A:$E,3,0)</f>
        <v>9892.65</v>
      </c>
      <c r="R2284">
        <f>VLOOKUP($A2284,Sheet2!$A:$E,4,0)</f>
        <v>9776.2000000000007</v>
      </c>
      <c r="S2284">
        <f>VLOOKUP($A2284,Sheet2!$A:$E,5,0)</f>
        <v>9820.25</v>
      </c>
      <c r="T2284">
        <f t="shared" si="670"/>
        <v>173.05000000000109</v>
      </c>
      <c r="U2284">
        <f t="shared" si="671"/>
        <v>225</v>
      </c>
      <c r="V2284">
        <f t="shared" si="672"/>
        <v>35.049999999999997</v>
      </c>
      <c r="W2284">
        <f t="shared" si="673"/>
        <v>34.5</v>
      </c>
      <c r="X2284" s="5">
        <f t="shared" si="674"/>
        <v>225.85</v>
      </c>
      <c r="Y2284">
        <f t="shared" si="675"/>
        <v>260.05</v>
      </c>
      <c r="Z2284">
        <f t="shared" si="676"/>
        <v>176.35</v>
      </c>
      <c r="AA2284">
        <f t="shared" si="677"/>
        <v>234.20000000000002</v>
      </c>
      <c r="AB2284">
        <f>IF(Z2284/X2284&lt;'model parameter'!$B$2,'model parameter'!$B$2,IF(Y2284/X2284&gt;'model parameter'!$B$1,'model parameter'!$B$1,AA2284/X2284))</f>
        <v>1.1100000000000001</v>
      </c>
      <c r="AC2284">
        <f t="shared" si="687"/>
        <v>18383808.138799347</v>
      </c>
      <c r="AD2284">
        <f t="shared" si="685"/>
        <v>36.341430376911219</v>
      </c>
      <c r="AF2284">
        <f t="shared" si="684"/>
        <v>0.7808279831746735</v>
      </c>
      <c r="AG2284">
        <f t="shared" si="678"/>
        <v>1.1514279388974984</v>
      </c>
      <c r="AH2284" s="14">
        <f t="shared" si="679"/>
        <v>16997.283187614976</v>
      </c>
      <c r="AI2284">
        <f t="shared" si="680"/>
        <v>18741.125845136496</v>
      </c>
      <c r="AJ2284" s="14">
        <f t="shared" si="681"/>
        <v>1743.8426575215199</v>
      </c>
      <c r="AK2284" s="14">
        <f t="shared" si="686"/>
        <v>380312.78668671893</v>
      </c>
      <c r="AL2284">
        <f t="shared" si="682"/>
        <v>1.1025953758770206</v>
      </c>
      <c r="AM2284">
        <f t="shared" si="688"/>
        <v>0.63976050650191651</v>
      </c>
      <c r="AN2284" s="15">
        <f t="shared" si="683"/>
        <v>1</v>
      </c>
    </row>
    <row r="2285" spans="1:40" x14ac:dyDescent="0.25">
      <c r="A2285" s="2">
        <v>42958</v>
      </c>
      <c r="B2285" s="2">
        <v>42978</v>
      </c>
      <c r="C2285" t="s">
        <v>15</v>
      </c>
      <c r="D2285">
        <v>10000</v>
      </c>
      <c r="E2285">
        <v>258.14999999999998</v>
      </c>
      <c r="F2285">
        <v>304.5</v>
      </c>
      <c r="G2285">
        <v>225.35</v>
      </c>
      <c r="H2285">
        <v>277.8</v>
      </c>
      <c r="I2285" t="s">
        <v>16</v>
      </c>
      <c r="J2285">
        <v>29.9</v>
      </c>
      <c r="K2285">
        <v>36</v>
      </c>
      <c r="L2285">
        <v>22.15</v>
      </c>
      <c r="M2285">
        <v>25.75</v>
      </c>
      <c r="N2285">
        <v>9710.7999999999993</v>
      </c>
      <c r="O2285">
        <v>256.89999999999998</v>
      </c>
      <c r="P2285">
        <f>VLOOKUP($A2285,Sheet2!$A:$E,2,0)</f>
        <v>9712.15</v>
      </c>
      <c r="Q2285">
        <f>VLOOKUP($A2285,Sheet2!$A:$E,3,0)</f>
        <v>9771.65</v>
      </c>
      <c r="R2285">
        <f>VLOOKUP($A2285,Sheet2!$A:$E,4,0)</f>
        <v>9685.5499999999993</v>
      </c>
      <c r="S2285">
        <f>VLOOKUP($A2285,Sheet2!$A:$E,5,0)</f>
        <v>9710.7999999999993</v>
      </c>
      <c r="T2285">
        <f t="shared" si="670"/>
        <v>264.35000000000036</v>
      </c>
      <c r="U2285">
        <f t="shared" si="671"/>
        <v>304.5</v>
      </c>
      <c r="V2285">
        <f t="shared" si="672"/>
        <v>22.15</v>
      </c>
      <c r="W2285">
        <f t="shared" si="673"/>
        <v>-3</v>
      </c>
      <c r="X2285" s="5">
        <f t="shared" si="674"/>
        <v>288.04999999999995</v>
      </c>
      <c r="Y2285">
        <f t="shared" si="675"/>
        <v>326.64999999999998</v>
      </c>
      <c r="Z2285">
        <f t="shared" si="676"/>
        <v>222.35</v>
      </c>
      <c r="AA2285">
        <f t="shared" si="677"/>
        <v>303.55</v>
      </c>
      <c r="AB2285">
        <f>IF(Z2285/X2285&lt;'model parameter'!$B$2,'model parameter'!$B$2,IF(Y2285/X2285&gt;'model parameter'!$B$1,'model parameter'!$B$1,AA2285/X2285))</f>
        <v>1.1100000000000001</v>
      </c>
      <c r="AC2285">
        <f t="shared" si="687"/>
        <v>20406027.034067277</v>
      </c>
      <c r="AD2285">
        <f t="shared" si="685"/>
        <v>36.451430376911219</v>
      </c>
      <c r="AF2285">
        <f t="shared" si="684"/>
        <v>0.77191459816004171</v>
      </c>
      <c r="AG2285">
        <f t="shared" si="678"/>
        <v>1.1340045131053638</v>
      </c>
      <c r="AH2285" s="14">
        <f t="shared" si="679"/>
        <v>21665.40413316667</v>
      </c>
      <c r="AI2285">
        <f t="shared" si="680"/>
        <v>23915.506225259098</v>
      </c>
      <c r="AJ2285" s="14">
        <f t="shared" si="681"/>
        <v>2250.1020920924275</v>
      </c>
      <c r="AK2285" s="14">
        <f t="shared" si="686"/>
        <v>382562.88877881138</v>
      </c>
      <c r="AL2285">
        <f t="shared" si="682"/>
        <v>1.1038569176121593</v>
      </c>
      <c r="AM2285">
        <f t="shared" si="688"/>
        <v>0.70620406071719932</v>
      </c>
      <c r="AN2285" s="15">
        <f t="shared" si="683"/>
        <v>1</v>
      </c>
    </row>
    <row r="2286" spans="1:40" x14ac:dyDescent="0.25">
      <c r="A2286" s="2">
        <v>42961</v>
      </c>
      <c r="B2286" s="2">
        <v>42978</v>
      </c>
      <c r="C2286" t="s">
        <v>15</v>
      </c>
      <c r="D2286">
        <v>10000</v>
      </c>
      <c r="E2286">
        <v>234.4</v>
      </c>
      <c r="F2286">
        <v>243.85</v>
      </c>
      <c r="G2286">
        <v>193.65</v>
      </c>
      <c r="H2286">
        <v>210.8</v>
      </c>
      <c r="I2286" t="s">
        <v>16</v>
      </c>
      <c r="J2286">
        <v>33.35</v>
      </c>
      <c r="K2286">
        <v>40</v>
      </c>
      <c r="L2286">
        <v>27.05</v>
      </c>
      <c r="M2286">
        <v>32.200000000000003</v>
      </c>
      <c r="N2286">
        <v>9794.15</v>
      </c>
      <c r="O2286">
        <v>256.89999999999998</v>
      </c>
      <c r="P2286">
        <f>VLOOKUP($A2286,Sheet2!$A:$E,2,0)</f>
        <v>9755.75</v>
      </c>
      <c r="Q2286">
        <f>VLOOKUP($A2286,Sheet2!$A:$E,3,0)</f>
        <v>9818.2999999999993</v>
      </c>
      <c r="R2286">
        <f>VLOOKUP($A2286,Sheet2!$A:$E,4,0)</f>
        <v>9752.1</v>
      </c>
      <c r="S2286">
        <f>VLOOKUP($A2286,Sheet2!$A:$E,5,0)</f>
        <v>9794.15</v>
      </c>
      <c r="T2286">
        <f t="shared" si="670"/>
        <v>221.70000000000073</v>
      </c>
      <c r="U2286">
        <f t="shared" si="671"/>
        <v>243.85</v>
      </c>
      <c r="V2286">
        <f t="shared" si="672"/>
        <v>27.05</v>
      </c>
      <c r="W2286">
        <f t="shared" si="673"/>
        <v>11.949999999998909</v>
      </c>
      <c r="X2286" s="5">
        <f t="shared" si="674"/>
        <v>267.75</v>
      </c>
      <c r="Y2286">
        <f t="shared" si="675"/>
        <v>270.89999999999998</v>
      </c>
      <c r="Z2286">
        <f t="shared" si="676"/>
        <v>205.59999999999891</v>
      </c>
      <c r="AA2286">
        <f t="shared" si="677"/>
        <v>243</v>
      </c>
      <c r="AB2286">
        <f>IF(Z2286/X2286&lt;'model parameter'!$B$2,'model parameter'!$B$2,IF(Y2286/X2286&gt;'model parameter'!$B$1,'model parameter'!$B$1,AA2286/X2286))</f>
        <v>0.90756302521008403</v>
      </c>
      <c r="AC2286">
        <f t="shared" si="687"/>
        <v>18519755.627556857</v>
      </c>
      <c r="AD2286">
        <f t="shared" si="685"/>
        <v>36.3589934021213</v>
      </c>
      <c r="AF2286">
        <f t="shared" si="684"/>
        <v>0.76788048552754029</v>
      </c>
      <c r="AG2286">
        <f t="shared" si="678"/>
        <v>1.0117647058823529</v>
      </c>
      <c r="AH2286" s="14">
        <f t="shared" si="679"/>
        <v>20141.885560904626</v>
      </c>
      <c r="AI2286">
        <f t="shared" si="680"/>
        <v>18164.533402065998</v>
      </c>
      <c r="AJ2286" s="14">
        <f t="shared" si="681"/>
        <v>-1977.3521588386284</v>
      </c>
      <c r="AK2286" s="14">
        <f t="shared" si="686"/>
        <v>380585.53661997273</v>
      </c>
      <c r="AL2286">
        <f t="shared" si="682"/>
        <v>0.90182884552394305</v>
      </c>
      <c r="AM2286">
        <f t="shared" si="688"/>
        <v>0.63687519278091242</v>
      </c>
      <c r="AN2286" s="15">
        <f t="shared" si="683"/>
        <v>0</v>
      </c>
    </row>
    <row r="2287" spans="1:40" x14ac:dyDescent="0.25">
      <c r="A2287" s="2">
        <v>42963</v>
      </c>
      <c r="B2287" s="2">
        <v>42978</v>
      </c>
      <c r="C2287" t="s">
        <v>15</v>
      </c>
      <c r="D2287">
        <v>10000</v>
      </c>
      <c r="E2287">
        <v>202.2</v>
      </c>
      <c r="F2287">
        <v>239.7</v>
      </c>
      <c r="G2287">
        <v>140.55000000000001</v>
      </c>
      <c r="H2287">
        <v>144.1</v>
      </c>
      <c r="I2287" t="s">
        <v>16</v>
      </c>
      <c r="J2287">
        <v>30</v>
      </c>
      <c r="K2287">
        <v>53.5</v>
      </c>
      <c r="L2287">
        <v>22.6</v>
      </c>
      <c r="M2287">
        <v>52.15</v>
      </c>
      <c r="N2287">
        <v>9897.2999999999993</v>
      </c>
      <c r="O2287">
        <v>256.89999999999998</v>
      </c>
      <c r="P2287">
        <f>VLOOKUP($A2287,Sheet2!$A:$E,2,0)</f>
        <v>9825.85</v>
      </c>
      <c r="Q2287">
        <f>VLOOKUP($A2287,Sheet2!$A:$E,3,0)</f>
        <v>9903.9500000000007</v>
      </c>
      <c r="R2287">
        <f>VLOOKUP($A2287,Sheet2!$A:$E,4,0)</f>
        <v>9773.85</v>
      </c>
      <c r="S2287">
        <f>VLOOKUP($A2287,Sheet2!$A:$E,5,0)</f>
        <v>9897.2999999999993</v>
      </c>
      <c r="T2287">
        <f t="shared" si="670"/>
        <v>149.54999999999927</v>
      </c>
      <c r="U2287">
        <f t="shared" si="671"/>
        <v>239.7</v>
      </c>
      <c r="V2287">
        <f t="shared" si="672"/>
        <v>22.6</v>
      </c>
      <c r="W2287">
        <f t="shared" si="673"/>
        <v>44.5</v>
      </c>
      <c r="X2287" s="5">
        <f t="shared" si="674"/>
        <v>232.2</v>
      </c>
      <c r="Y2287">
        <f t="shared" si="675"/>
        <v>262.3</v>
      </c>
      <c r="Z2287">
        <f t="shared" si="676"/>
        <v>185.05</v>
      </c>
      <c r="AA2287">
        <f t="shared" si="677"/>
        <v>196.25</v>
      </c>
      <c r="AB2287">
        <f>IF(Z2287/X2287&lt;'model parameter'!$B$2,'model parameter'!$B$2,IF(Y2287/X2287&gt;'model parameter'!$B$1,'model parameter'!$B$1,AA2287/X2287))</f>
        <v>1.1100000000000001</v>
      </c>
      <c r="AC2287">
        <f t="shared" si="687"/>
        <v>20556928.746588111</v>
      </c>
      <c r="AD2287">
        <f t="shared" si="685"/>
        <v>36.468993402121299</v>
      </c>
      <c r="AF2287">
        <f t="shared" si="684"/>
        <v>0.7969422911283377</v>
      </c>
      <c r="AG2287">
        <f t="shared" si="678"/>
        <v>1.1296296296296298</v>
      </c>
      <c r="AH2287" s="14">
        <f t="shared" si="679"/>
        <v>17473.851805046699</v>
      </c>
      <c r="AI2287">
        <f t="shared" si="680"/>
        <v>19269.378504522003</v>
      </c>
      <c r="AJ2287" s="14">
        <f t="shared" si="681"/>
        <v>1795.5266994753038</v>
      </c>
      <c r="AK2287" s="14">
        <f t="shared" si="686"/>
        <v>382381.06331944803</v>
      </c>
      <c r="AL2287">
        <f t="shared" si="682"/>
        <v>1.1027550605045608</v>
      </c>
      <c r="AM2287">
        <f t="shared" si="688"/>
        <v>0.70231734174896898</v>
      </c>
      <c r="AN2287" s="15">
        <f t="shared" si="683"/>
        <v>1</v>
      </c>
    </row>
    <row r="2288" spans="1:40" x14ac:dyDescent="0.25">
      <c r="A2288" s="2">
        <v>42964</v>
      </c>
      <c r="B2288" s="2">
        <v>42978</v>
      </c>
      <c r="C2288" t="s">
        <v>15</v>
      </c>
      <c r="D2288">
        <v>10000</v>
      </c>
      <c r="E2288">
        <v>135</v>
      </c>
      <c r="F2288">
        <v>154.85</v>
      </c>
      <c r="G2288">
        <v>117.85</v>
      </c>
      <c r="H2288">
        <v>134.65</v>
      </c>
      <c r="I2288" t="s">
        <v>16</v>
      </c>
      <c r="J2288">
        <v>55</v>
      </c>
      <c r="K2288">
        <v>60.95</v>
      </c>
      <c r="L2288">
        <v>38</v>
      </c>
      <c r="M2288">
        <v>45.45</v>
      </c>
      <c r="N2288">
        <v>9904.15</v>
      </c>
      <c r="O2288">
        <v>256.89999999999998</v>
      </c>
      <c r="P2288">
        <f>VLOOKUP($A2288,Sheet2!$A:$E,2,0)</f>
        <v>9945.5499999999993</v>
      </c>
      <c r="Q2288">
        <f>VLOOKUP($A2288,Sheet2!$A:$E,3,0)</f>
        <v>9947.7999999999993</v>
      </c>
      <c r="R2288">
        <f>VLOOKUP($A2288,Sheet2!$A:$E,4,0)</f>
        <v>9883.75</v>
      </c>
      <c r="S2288">
        <f>VLOOKUP($A2288,Sheet2!$A:$E,5,0)</f>
        <v>9904.15</v>
      </c>
      <c r="T2288">
        <f t="shared" si="670"/>
        <v>117.85</v>
      </c>
      <c r="U2288">
        <f t="shared" si="671"/>
        <v>154.25</v>
      </c>
      <c r="V2288">
        <f t="shared" si="672"/>
        <v>38.600000000000364</v>
      </c>
      <c r="W2288">
        <f t="shared" si="673"/>
        <v>60.95</v>
      </c>
      <c r="X2288" s="5">
        <f t="shared" si="674"/>
        <v>190</v>
      </c>
      <c r="Y2288">
        <f t="shared" si="675"/>
        <v>193.45000000000036</v>
      </c>
      <c r="Z2288">
        <f t="shared" si="676"/>
        <v>178.8</v>
      </c>
      <c r="AA2288">
        <f t="shared" si="677"/>
        <v>180.10000000000002</v>
      </c>
      <c r="AB2288">
        <f>IF(Z2288/X2288&lt;'model parameter'!$B$2,'model parameter'!$B$2,IF(Y2288/X2288&gt;'model parameter'!$B$1,'model parameter'!$B$1,AA2288/X2288))</f>
        <v>0.94789473684210535</v>
      </c>
      <c r="AC2288">
        <f t="shared" si="687"/>
        <v>19485804.564529046</v>
      </c>
      <c r="AD2288">
        <f t="shared" si="685"/>
        <v>36.416888138963401</v>
      </c>
      <c r="AF2288">
        <f t="shared" si="684"/>
        <v>0.94105263157894747</v>
      </c>
      <c r="AG2288">
        <f t="shared" si="678"/>
        <v>1.0181578947368439</v>
      </c>
      <c r="AH2288" s="14">
        <f t="shared" si="679"/>
        <v>14306.734378965</v>
      </c>
      <c r="AI2288">
        <f t="shared" si="680"/>
        <v>13450.467675266202</v>
      </c>
      <c r="AJ2288" s="14">
        <f t="shared" si="681"/>
        <v>-856.26670369879866</v>
      </c>
      <c r="AK2288" s="14">
        <f t="shared" si="686"/>
        <v>381524.79661574925</v>
      </c>
      <c r="AL2288">
        <f t="shared" si="682"/>
        <v>0.94014939531150055</v>
      </c>
      <c r="AM2288">
        <f t="shared" si="688"/>
        <v>0.66028322416207363</v>
      </c>
      <c r="AN2288" s="15">
        <f t="shared" si="683"/>
        <v>0</v>
      </c>
    </row>
    <row r="2289" spans="1:40" x14ac:dyDescent="0.25">
      <c r="A2289" s="2">
        <v>42965</v>
      </c>
      <c r="B2289" s="2">
        <v>42978</v>
      </c>
      <c r="C2289" t="s">
        <v>15</v>
      </c>
      <c r="D2289">
        <v>10000</v>
      </c>
      <c r="E2289">
        <v>165</v>
      </c>
      <c r="F2289">
        <v>216.8</v>
      </c>
      <c r="G2289">
        <v>145.1</v>
      </c>
      <c r="H2289">
        <v>167.6</v>
      </c>
      <c r="I2289" t="s">
        <v>16</v>
      </c>
      <c r="J2289">
        <v>37</v>
      </c>
      <c r="K2289">
        <v>42.9</v>
      </c>
      <c r="L2289">
        <v>20</v>
      </c>
      <c r="M2289">
        <v>29.65</v>
      </c>
      <c r="N2289">
        <v>9837.4</v>
      </c>
      <c r="O2289">
        <v>256.89999999999998</v>
      </c>
      <c r="P2289">
        <f>VLOOKUP($A2289,Sheet2!$A:$E,2,0)</f>
        <v>9865.9500000000007</v>
      </c>
      <c r="Q2289">
        <f>VLOOKUP($A2289,Sheet2!$A:$E,3,0)</f>
        <v>9865.9500000000007</v>
      </c>
      <c r="R2289">
        <f>VLOOKUP($A2289,Sheet2!$A:$E,4,0)</f>
        <v>9783.65</v>
      </c>
      <c r="S2289">
        <f>VLOOKUP($A2289,Sheet2!$A:$E,5,0)</f>
        <v>9837.4</v>
      </c>
      <c r="T2289">
        <f t="shared" si="670"/>
        <v>176.94999999999891</v>
      </c>
      <c r="U2289">
        <f t="shared" si="671"/>
        <v>216.8</v>
      </c>
      <c r="V2289">
        <f t="shared" si="672"/>
        <v>20</v>
      </c>
      <c r="W2289">
        <f t="shared" si="673"/>
        <v>11.050000000001091</v>
      </c>
      <c r="X2289" s="5">
        <f t="shared" si="674"/>
        <v>202</v>
      </c>
      <c r="Y2289">
        <f t="shared" si="675"/>
        <v>236.8</v>
      </c>
      <c r="Z2289">
        <f t="shared" si="676"/>
        <v>156.15000000000109</v>
      </c>
      <c r="AA2289">
        <f t="shared" si="677"/>
        <v>197.25</v>
      </c>
      <c r="AB2289">
        <f>IF(Z2289/X2289&lt;'model parameter'!$B$2,'model parameter'!$B$2,IF(Y2289/X2289&gt;'model parameter'!$B$1,'model parameter'!$B$1,AA2289/X2289))</f>
        <v>1.1100000000000001</v>
      </c>
      <c r="AC2289">
        <f t="shared" si="687"/>
        <v>21629243.066627242</v>
      </c>
      <c r="AD2289">
        <f t="shared" si="685"/>
        <v>36.5268881389634</v>
      </c>
      <c r="AF2289">
        <f t="shared" si="684"/>
        <v>0.77301980198020337</v>
      </c>
      <c r="AG2289">
        <f t="shared" si="678"/>
        <v>1.1722772277227724</v>
      </c>
      <c r="AH2289" s="14">
        <f t="shared" si="679"/>
        <v>15207.336490647</v>
      </c>
      <c r="AI2289">
        <f t="shared" si="680"/>
        <v>16757.058770121643</v>
      </c>
      <c r="AJ2289" s="14">
        <f t="shared" si="681"/>
        <v>1549.7222794746431</v>
      </c>
      <c r="AK2289" s="14">
        <f t="shared" si="686"/>
        <v>383074.51889522391</v>
      </c>
      <c r="AL2289">
        <f t="shared" si="682"/>
        <v>1.1019062266707764</v>
      </c>
      <c r="AM2289">
        <f t="shared" si="688"/>
        <v>0.72757019607044504</v>
      </c>
      <c r="AN2289" s="15">
        <f t="shared" si="683"/>
        <v>1</v>
      </c>
    </row>
    <row r="2290" spans="1:40" x14ac:dyDescent="0.25">
      <c r="A2290" s="2">
        <v>42968</v>
      </c>
      <c r="B2290" s="2">
        <v>42978</v>
      </c>
      <c r="C2290" t="s">
        <v>15</v>
      </c>
      <c r="D2290">
        <v>10000</v>
      </c>
      <c r="E2290">
        <v>157.30000000000001</v>
      </c>
      <c r="F2290">
        <v>249.5</v>
      </c>
      <c r="G2290">
        <v>142.5</v>
      </c>
      <c r="H2290">
        <v>237.3</v>
      </c>
      <c r="I2290" t="s">
        <v>16</v>
      </c>
      <c r="J2290">
        <v>25.55</v>
      </c>
      <c r="K2290">
        <v>31.45</v>
      </c>
      <c r="L2290">
        <v>11.45</v>
      </c>
      <c r="M2290">
        <v>12.65</v>
      </c>
      <c r="N2290">
        <v>9754.35</v>
      </c>
      <c r="O2290">
        <v>256.89999999999998</v>
      </c>
      <c r="P2290">
        <f>VLOOKUP($A2290,Sheet2!$A:$E,2,0)</f>
        <v>9864.25</v>
      </c>
      <c r="Q2290">
        <f>VLOOKUP($A2290,Sheet2!$A:$E,3,0)</f>
        <v>9884.35</v>
      </c>
      <c r="R2290">
        <f>VLOOKUP($A2290,Sheet2!$A:$E,4,0)</f>
        <v>9740.1</v>
      </c>
      <c r="S2290">
        <f>VLOOKUP($A2290,Sheet2!$A:$E,5,0)</f>
        <v>9754.35</v>
      </c>
      <c r="T2290">
        <f t="shared" si="670"/>
        <v>147.10000000000036</v>
      </c>
      <c r="U2290">
        <f t="shared" si="671"/>
        <v>249.5</v>
      </c>
      <c r="V2290">
        <f t="shared" si="672"/>
        <v>11.45</v>
      </c>
      <c r="W2290">
        <f t="shared" si="673"/>
        <v>26.850000000000364</v>
      </c>
      <c r="X2290" s="5">
        <f t="shared" si="674"/>
        <v>182.85000000000002</v>
      </c>
      <c r="Y2290">
        <f t="shared" si="675"/>
        <v>260.95</v>
      </c>
      <c r="Z2290">
        <f t="shared" si="676"/>
        <v>169.35000000000036</v>
      </c>
      <c r="AA2290">
        <f t="shared" si="677"/>
        <v>249.95000000000002</v>
      </c>
      <c r="AB2290">
        <f>IF(Z2290/X2290&lt;'model parameter'!$B$2,'model parameter'!$B$2,IF(Y2290/X2290&gt;'model parameter'!$B$1,'model parameter'!$B$1,AA2290/X2290))</f>
        <v>1.1100000000000001</v>
      </c>
      <c r="AC2290">
        <f t="shared" si="687"/>
        <v>24008459.80395624</v>
      </c>
      <c r="AD2290">
        <f t="shared" si="685"/>
        <v>36.6368881389634</v>
      </c>
      <c r="AF2290">
        <f t="shared" si="684"/>
        <v>0.92616899097621186</v>
      </c>
      <c r="AG2290">
        <f t="shared" si="678"/>
        <v>1.4271260596117032</v>
      </c>
      <c r="AH2290" s="14">
        <f t="shared" si="679"/>
        <v>13770.125620754477</v>
      </c>
      <c r="AI2290">
        <f t="shared" si="680"/>
        <v>15163.981852447239</v>
      </c>
      <c r="AJ2290" s="14">
        <f t="shared" si="681"/>
        <v>1393.8562316927619</v>
      </c>
      <c r="AK2290" s="14">
        <f t="shared" si="686"/>
        <v>384468.37512691668</v>
      </c>
      <c r="AL2290">
        <f t="shared" si="682"/>
        <v>1.1012232037732412</v>
      </c>
      <c r="AM2290">
        <f t="shared" si="688"/>
        <v>0.80121718228662075</v>
      </c>
      <c r="AN2290" s="15">
        <f t="shared" si="683"/>
        <v>0</v>
      </c>
    </row>
    <row r="2291" spans="1:40" x14ac:dyDescent="0.25">
      <c r="A2291" s="2">
        <v>42969</v>
      </c>
      <c r="B2291" s="2">
        <v>42978</v>
      </c>
      <c r="C2291" t="s">
        <v>15</v>
      </c>
      <c r="D2291">
        <v>10000</v>
      </c>
      <c r="E2291">
        <v>183.75</v>
      </c>
      <c r="F2291">
        <v>231.5</v>
      </c>
      <c r="G2291">
        <v>175.8</v>
      </c>
      <c r="H2291">
        <v>218.65</v>
      </c>
      <c r="I2291" t="s">
        <v>16</v>
      </c>
      <c r="J2291">
        <v>13.35</v>
      </c>
      <c r="K2291">
        <v>17.600000000000001</v>
      </c>
      <c r="L2291">
        <v>9.1999999999999993</v>
      </c>
      <c r="M2291">
        <v>10.25</v>
      </c>
      <c r="N2291">
        <v>9765.5499999999993</v>
      </c>
      <c r="O2291">
        <v>256.89999999999998</v>
      </c>
      <c r="P2291">
        <f>VLOOKUP($A2291,Sheet2!$A:$E,2,0)</f>
        <v>9815.75</v>
      </c>
      <c r="Q2291">
        <f>VLOOKUP($A2291,Sheet2!$A:$E,3,0)</f>
        <v>9828.4500000000007</v>
      </c>
      <c r="R2291">
        <f>VLOOKUP($A2291,Sheet2!$A:$E,4,0)</f>
        <v>9752.6</v>
      </c>
      <c r="S2291">
        <f>VLOOKUP($A2291,Sheet2!$A:$E,5,0)</f>
        <v>9765.5499999999993</v>
      </c>
      <c r="T2291">
        <f t="shared" si="670"/>
        <v>189.14999999999964</v>
      </c>
      <c r="U2291">
        <f t="shared" si="671"/>
        <v>231.5</v>
      </c>
      <c r="V2291">
        <f t="shared" si="672"/>
        <v>9.1999999999999993</v>
      </c>
      <c r="W2291">
        <f t="shared" si="673"/>
        <v>4.25</v>
      </c>
      <c r="X2291" s="5">
        <f t="shared" si="674"/>
        <v>197.1</v>
      </c>
      <c r="Y2291">
        <f t="shared" si="675"/>
        <v>240.7</v>
      </c>
      <c r="Z2291">
        <f t="shared" si="676"/>
        <v>180.05</v>
      </c>
      <c r="AA2291">
        <f t="shared" si="677"/>
        <v>228.9</v>
      </c>
      <c r="AB2291">
        <f>IF(Z2291/X2291&lt;'model parameter'!$B$2,'model parameter'!$B$2,IF(Y2291/X2291&gt;'model parameter'!$B$1,'model parameter'!$B$1,AA2291/X2291))</f>
        <v>1.1100000000000001</v>
      </c>
      <c r="AC2291">
        <f t="shared" si="687"/>
        <v>26649390.38239143</v>
      </c>
      <c r="AD2291">
        <f t="shared" si="685"/>
        <v>36.746888138963399</v>
      </c>
      <c r="AF2291">
        <f t="shared" si="684"/>
        <v>0.91349568746829024</v>
      </c>
      <c r="AG2291">
        <f t="shared" si="678"/>
        <v>1.2212075088787417</v>
      </c>
      <c r="AH2291" s="14">
        <f t="shared" si="679"/>
        <v>14839.590628376849</v>
      </c>
      <c r="AI2291">
        <f t="shared" si="680"/>
        <v>16349.430733745421</v>
      </c>
      <c r="AJ2291" s="14">
        <f t="shared" si="681"/>
        <v>1509.840105368572</v>
      </c>
      <c r="AK2291" s="14">
        <f t="shared" si="686"/>
        <v>385978.21523228526</v>
      </c>
      <c r="AL2291">
        <f t="shared" si="682"/>
        <v>1.1017440536723027</v>
      </c>
      <c r="AM2291">
        <f t="shared" si="688"/>
        <v>0.88273626628436175</v>
      </c>
      <c r="AN2291" s="15">
        <f t="shared" si="683"/>
        <v>0</v>
      </c>
    </row>
    <row r="2292" spans="1:40" s="9" customFormat="1" x14ac:dyDescent="0.25">
      <c r="A2292" s="7">
        <v>42970</v>
      </c>
      <c r="B2292" s="7">
        <v>42978</v>
      </c>
      <c r="C2292" t="s">
        <v>15</v>
      </c>
      <c r="D2292">
        <v>10000</v>
      </c>
      <c r="E2292">
        <v>194.5</v>
      </c>
      <c r="F2292">
        <v>202.3</v>
      </c>
      <c r="G2292">
        <v>134.30000000000001</v>
      </c>
      <c r="H2292">
        <v>145.15</v>
      </c>
      <c r="I2292" t="s">
        <v>16</v>
      </c>
      <c r="J2292">
        <v>14.65</v>
      </c>
      <c r="K2292">
        <v>15.25</v>
      </c>
      <c r="L2292">
        <v>7.75</v>
      </c>
      <c r="M2292">
        <v>14</v>
      </c>
      <c r="N2292">
        <v>9852.5</v>
      </c>
      <c r="O2292">
        <v>256.89999999999998</v>
      </c>
      <c r="P2292">
        <f>VLOOKUP($A2292,Sheet2!$A:$E,2,0)</f>
        <v>9803.0499999999993</v>
      </c>
      <c r="Q2292">
        <f>VLOOKUP($A2292,Sheet2!$A:$E,3,0)</f>
        <v>9857.9</v>
      </c>
      <c r="R2292">
        <f>VLOOKUP($A2292,Sheet2!$A:$E,4,0)</f>
        <v>9786.75</v>
      </c>
      <c r="S2292">
        <f>VLOOKUP($A2292,Sheet2!$A:$E,5,0)</f>
        <v>9852.5</v>
      </c>
      <c r="T2292">
        <f t="shared" si="670"/>
        <v>157.35000000000036</v>
      </c>
      <c r="U2292">
        <f t="shared" si="671"/>
        <v>202.3</v>
      </c>
      <c r="V2292">
        <f t="shared" si="672"/>
        <v>7.75</v>
      </c>
      <c r="W2292">
        <f t="shared" si="673"/>
        <v>-7.8000000000010914</v>
      </c>
      <c r="X2292" s="8">
        <f t="shared" si="674"/>
        <v>209.15</v>
      </c>
      <c r="Y2292" s="9">
        <f t="shared" si="675"/>
        <v>210.05</v>
      </c>
      <c r="Z2292" s="9">
        <f t="shared" si="676"/>
        <v>126.49999999999892</v>
      </c>
      <c r="AA2292" s="9">
        <f t="shared" si="677"/>
        <v>159.15</v>
      </c>
      <c r="AB2292">
        <f>IF(Z2292/X2292&lt;'model parameter'!$B$2,'model parameter'!$B$2,IF(Y2292/X2292&gt;'model parameter'!$B$1,'model parameter'!$B$1,AA2292/X2292))</f>
        <v>0.76093712646426015</v>
      </c>
      <c r="AC2292" s="9">
        <f t="shared" si="687"/>
        <v>20278510.539601225</v>
      </c>
      <c r="AD2292">
        <f t="shared" si="685"/>
        <v>36.507825265427662</v>
      </c>
      <c r="AE2292" s="9">
        <f>WEEKDAY(A2292)</f>
        <v>4</v>
      </c>
      <c r="AF2292">
        <f t="shared" si="684"/>
        <v>0.60482907004541675</v>
      </c>
      <c r="AG2292">
        <f t="shared" si="678"/>
        <v>1.0043031317236433</v>
      </c>
      <c r="AH2292" s="14">
        <f t="shared" si="679"/>
        <v>15743.945248857524</v>
      </c>
      <c r="AI2292">
        <f t="shared" si="680"/>
        <v>11880.361523017298</v>
      </c>
      <c r="AJ2292" s="14">
        <f t="shared" si="681"/>
        <v>-3863.5837258402262</v>
      </c>
      <c r="AK2292" s="14">
        <f t="shared" si="686"/>
        <v>382114.63150644506</v>
      </c>
      <c r="AL2292">
        <f t="shared" si="682"/>
        <v>0.75459875750516914</v>
      </c>
      <c r="AM2292" s="9">
        <f t="shared" si="688"/>
        <v>0.66611168974293156</v>
      </c>
      <c r="AN2292" s="15">
        <f t="shared" si="683"/>
        <v>0</v>
      </c>
    </row>
    <row r="2293" spans="1:40" x14ac:dyDescent="0.25">
      <c r="A2293" s="2">
        <v>42971</v>
      </c>
      <c r="B2293" s="2">
        <v>42978</v>
      </c>
      <c r="C2293" t="s">
        <v>15</v>
      </c>
      <c r="D2293">
        <v>10000</v>
      </c>
      <c r="E2293">
        <v>138.85</v>
      </c>
      <c r="F2293">
        <v>152.6</v>
      </c>
      <c r="G2293">
        <v>120.2</v>
      </c>
      <c r="H2293">
        <v>131.30000000000001</v>
      </c>
      <c r="I2293" t="s">
        <v>16</v>
      </c>
      <c r="J2293">
        <v>14.2</v>
      </c>
      <c r="K2293">
        <v>16.5</v>
      </c>
      <c r="L2293">
        <v>9.1</v>
      </c>
      <c r="M2293">
        <v>11</v>
      </c>
      <c r="N2293">
        <v>9857.0499999999993</v>
      </c>
      <c r="O2293">
        <v>256.89999999999998</v>
      </c>
      <c r="P2293">
        <f>VLOOKUP($A2293,Sheet2!$A:$E,2,0)</f>
        <v>9881.2000000000007</v>
      </c>
      <c r="Q2293">
        <f>VLOOKUP($A2293,Sheet2!$A:$E,3,0)</f>
        <v>9881.5</v>
      </c>
      <c r="R2293">
        <f>VLOOKUP($A2293,Sheet2!$A:$E,4,0)</f>
        <v>9848.85</v>
      </c>
      <c r="S2293">
        <f>VLOOKUP($A2293,Sheet2!$A:$E,5,0)</f>
        <v>9857.0499999999993</v>
      </c>
      <c r="T2293">
        <f t="shared" si="670"/>
        <v>135</v>
      </c>
      <c r="U2293">
        <f t="shared" si="671"/>
        <v>152.6</v>
      </c>
      <c r="V2293">
        <f t="shared" si="672"/>
        <v>9.1</v>
      </c>
      <c r="W2293">
        <f t="shared" si="673"/>
        <v>1.7000000000007276</v>
      </c>
      <c r="X2293" s="5">
        <f t="shared" si="674"/>
        <v>153.04999999999998</v>
      </c>
      <c r="Y2293">
        <f t="shared" si="675"/>
        <v>161.69999999999999</v>
      </c>
      <c r="Z2293">
        <f t="shared" si="676"/>
        <v>121.90000000000073</v>
      </c>
      <c r="AA2293">
        <f t="shared" si="677"/>
        <v>142.30000000000001</v>
      </c>
      <c r="AB2293">
        <f>IF(Z2293/X2293&lt;'model parameter'!$B$2,'model parameter'!$B$2,IF(Y2293/X2293&gt;'model parameter'!$B$1,'model parameter'!$B$1,AA2293/X2293))</f>
        <v>0.9297615158444954</v>
      </c>
      <c r="AC2293">
        <f t="shared" si="687"/>
        <v>18854178.69836821</v>
      </c>
      <c r="AD2293">
        <f t="shared" si="685"/>
        <v>36.437586781272159</v>
      </c>
      <c r="AF2293">
        <f t="shared" si="684"/>
        <v>0.79647174126103071</v>
      </c>
      <c r="AG2293">
        <f t="shared" si="678"/>
        <v>1.056517477948383</v>
      </c>
      <c r="AH2293" s="14">
        <f t="shared" si="679"/>
        <v>11533.630376744173</v>
      </c>
      <c r="AI2293">
        <f t="shared" si="680"/>
        <v>10617.531515122599</v>
      </c>
      <c r="AJ2293" s="14">
        <f t="shared" si="681"/>
        <v>-916.09886162157454</v>
      </c>
      <c r="AK2293" s="14">
        <f t="shared" si="686"/>
        <v>381198.53264482348</v>
      </c>
      <c r="AL2293">
        <f t="shared" si="682"/>
        <v>0.92057150856258152</v>
      </c>
      <c r="AM2293">
        <f t="shared" si="688"/>
        <v>0.61320344309782071</v>
      </c>
      <c r="AN2293" s="15">
        <f t="shared" si="683"/>
        <v>0</v>
      </c>
    </row>
    <row r="2294" spans="1:40" x14ac:dyDescent="0.25">
      <c r="A2294" s="2">
        <v>42975</v>
      </c>
      <c r="B2294" s="2">
        <v>42978</v>
      </c>
      <c r="C2294" t="s">
        <v>15</v>
      </c>
      <c r="D2294">
        <v>10000</v>
      </c>
      <c r="E2294">
        <v>117.85</v>
      </c>
      <c r="F2294">
        <v>118</v>
      </c>
      <c r="G2294">
        <v>75.8</v>
      </c>
      <c r="H2294">
        <v>92.55</v>
      </c>
      <c r="I2294" t="s">
        <v>16</v>
      </c>
      <c r="J2294">
        <v>13.5</v>
      </c>
      <c r="K2294">
        <v>20</v>
      </c>
      <c r="L2294">
        <v>8.5</v>
      </c>
      <c r="M2294">
        <v>14.3</v>
      </c>
      <c r="N2294">
        <v>9912.7999999999993</v>
      </c>
      <c r="O2294">
        <v>256.89999999999998</v>
      </c>
      <c r="P2294">
        <f>VLOOKUP($A2294,Sheet2!$A:$E,2,0)</f>
        <v>9907.15</v>
      </c>
      <c r="Q2294">
        <f>VLOOKUP($A2294,Sheet2!$A:$E,3,0)</f>
        <v>9925.75</v>
      </c>
      <c r="R2294">
        <f>VLOOKUP($A2294,Sheet2!$A:$E,4,0)</f>
        <v>9882</v>
      </c>
      <c r="S2294">
        <f>VLOOKUP($A2294,Sheet2!$A:$E,5,0)</f>
        <v>9912.7999999999993</v>
      </c>
      <c r="T2294">
        <f t="shared" si="670"/>
        <v>94.25</v>
      </c>
      <c r="U2294">
        <f t="shared" si="671"/>
        <v>118</v>
      </c>
      <c r="V2294">
        <f t="shared" si="672"/>
        <v>8.5</v>
      </c>
      <c r="W2294">
        <f t="shared" si="673"/>
        <v>1.5499999999992724</v>
      </c>
      <c r="X2294" s="5">
        <f t="shared" si="674"/>
        <v>131.35</v>
      </c>
      <c r="Y2294">
        <f t="shared" si="675"/>
        <v>131.35</v>
      </c>
      <c r="Z2294">
        <f t="shared" si="676"/>
        <v>77.34999999999927</v>
      </c>
      <c r="AA2294">
        <f t="shared" si="677"/>
        <v>106.85</v>
      </c>
      <c r="AB2294">
        <f>IF(Z2294/X2294&lt;'model parameter'!$B$2,'model parameter'!$B$2,IF(Y2294/X2294&gt;'model parameter'!$B$1,'model parameter'!$B$1,AA2294/X2294))</f>
        <v>0.81347544727826415</v>
      </c>
      <c r="AC2294">
        <f t="shared" si="687"/>
        <v>15337411.449719399</v>
      </c>
      <c r="AD2294">
        <f t="shared" si="685"/>
        <v>36.251062228550424</v>
      </c>
      <c r="AF2294">
        <f t="shared" si="684"/>
        <v>0.58888465930718903</v>
      </c>
      <c r="AG2294">
        <f t="shared" si="678"/>
        <v>1</v>
      </c>
      <c r="AH2294" s="14">
        <f t="shared" si="679"/>
        <v>9905.0415581192246</v>
      </c>
      <c r="AI2294">
        <f t="shared" si="680"/>
        <v>7960.7170474746999</v>
      </c>
      <c r="AJ2294" s="14">
        <f t="shared" si="681"/>
        <v>-1944.3245106445247</v>
      </c>
      <c r="AK2294" s="14">
        <f t="shared" si="686"/>
        <v>379254.20813417895</v>
      </c>
      <c r="AL2294">
        <f t="shared" si="682"/>
        <v>0.80370354841663938</v>
      </c>
      <c r="AM2294">
        <f t="shared" si="688"/>
        <v>0.49283378311901932</v>
      </c>
      <c r="AN2294" s="15">
        <f t="shared" si="683"/>
        <v>0</v>
      </c>
    </row>
    <row r="2295" spans="1:40" x14ac:dyDescent="0.25">
      <c r="A2295" s="2">
        <v>42976</v>
      </c>
      <c r="B2295" s="2">
        <v>42978</v>
      </c>
      <c r="C2295" t="s">
        <v>15</v>
      </c>
      <c r="D2295">
        <v>10000</v>
      </c>
      <c r="E2295">
        <v>121.3</v>
      </c>
      <c r="F2295">
        <v>213.05</v>
      </c>
      <c r="G2295">
        <v>118.15</v>
      </c>
      <c r="H2295">
        <v>197.15</v>
      </c>
      <c r="I2295" t="s">
        <v>16</v>
      </c>
      <c r="J2295">
        <v>8</v>
      </c>
      <c r="K2295">
        <v>9.9</v>
      </c>
      <c r="L2295">
        <v>1.45</v>
      </c>
      <c r="M2295">
        <v>2</v>
      </c>
      <c r="N2295">
        <v>9796.0499999999993</v>
      </c>
      <c r="O2295">
        <v>256.89999999999998</v>
      </c>
      <c r="P2295">
        <f>VLOOKUP($A2295,Sheet2!$A:$E,2,0)</f>
        <v>9886.4</v>
      </c>
      <c r="Q2295">
        <f>VLOOKUP($A2295,Sheet2!$A:$E,3,0)</f>
        <v>9887.35</v>
      </c>
      <c r="R2295">
        <f>VLOOKUP($A2295,Sheet2!$A:$E,4,0)</f>
        <v>9783.75</v>
      </c>
      <c r="S2295">
        <f>VLOOKUP($A2295,Sheet2!$A:$E,5,0)</f>
        <v>9796.0499999999993</v>
      </c>
      <c r="T2295">
        <f t="shared" si="670"/>
        <v>122.54999999999927</v>
      </c>
      <c r="U2295">
        <f t="shared" si="671"/>
        <v>213.05</v>
      </c>
      <c r="V2295">
        <f t="shared" si="672"/>
        <v>1.45</v>
      </c>
      <c r="W2295">
        <f t="shared" si="673"/>
        <v>5.5</v>
      </c>
      <c r="X2295" s="5">
        <f t="shared" si="674"/>
        <v>129.30000000000001</v>
      </c>
      <c r="Y2295">
        <f t="shared" si="675"/>
        <v>214.5</v>
      </c>
      <c r="Z2295">
        <f t="shared" si="676"/>
        <v>123.65</v>
      </c>
      <c r="AA2295">
        <f t="shared" si="677"/>
        <v>199.15</v>
      </c>
      <c r="AB2295">
        <f>IF(Z2295/X2295&lt;'model parameter'!$B$2,'model parameter'!$B$2,IF(Y2295/X2295&gt;'model parameter'!$B$1,'model parameter'!$B$1,AA2295/X2295))</f>
        <v>1.1100000000000001</v>
      </c>
      <c r="AC2295">
        <f t="shared" si="687"/>
        <v>17024526.709188536</v>
      </c>
      <c r="AD2295">
        <f t="shared" si="685"/>
        <v>36.361062228550423</v>
      </c>
      <c r="AF2295">
        <f t="shared" si="684"/>
        <v>0.95630317092034023</v>
      </c>
      <c r="AG2295">
        <f t="shared" si="678"/>
        <v>1.6589327146171693</v>
      </c>
      <c r="AH2295" s="14">
        <f t="shared" si="679"/>
        <v>9751.1886973735491</v>
      </c>
      <c r="AI2295">
        <f t="shared" si="680"/>
        <v>10709.189740621427</v>
      </c>
      <c r="AJ2295" s="14">
        <f t="shared" si="681"/>
        <v>958.00104324787753</v>
      </c>
      <c r="AK2295" s="14">
        <f t="shared" si="686"/>
        <v>380212.20917742682</v>
      </c>
      <c r="AL2295">
        <f t="shared" si="682"/>
        <v>1.0982445395099278</v>
      </c>
      <c r="AM2295">
        <f t="shared" si="688"/>
        <v>0.54125201119648303</v>
      </c>
      <c r="AN2295" s="15">
        <f t="shared" si="683"/>
        <v>0</v>
      </c>
    </row>
    <row r="2296" spans="1:40" s="9" customFormat="1" x14ac:dyDescent="0.25">
      <c r="A2296" s="7">
        <v>42977</v>
      </c>
      <c r="B2296" s="7">
        <v>42978</v>
      </c>
      <c r="C2296" t="s">
        <v>15</v>
      </c>
      <c r="D2296">
        <v>10000</v>
      </c>
      <c r="E2296">
        <v>151.85</v>
      </c>
      <c r="F2296">
        <v>153</v>
      </c>
      <c r="G2296">
        <v>83.75</v>
      </c>
      <c r="H2296">
        <v>116.15</v>
      </c>
      <c r="I2296" t="s">
        <v>16</v>
      </c>
      <c r="J2296">
        <v>2.1</v>
      </c>
      <c r="K2296">
        <v>8.1</v>
      </c>
      <c r="L2296">
        <v>1.65</v>
      </c>
      <c r="M2296">
        <v>2.2999999999999998</v>
      </c>
      <c r="N2296">
        <v>9884.4</v>
      </c>
      <c r="O2296">
        <v>256.89999999999998</v>
      </c>
      <c r="P2296">
        <f>VLOOKUP($A2296,Sheet2!$A:$E,2,0)</f>
        <v>9859.5</v>
      </c>
      <c r="Q2296">
        <f>VLOOKUP($A2296,Sheet2!$A:$E,3,0)</f>
        <v>9909.4500000000007</v>
      </c>
      <c r="R2296">
        <f>VLOOKUP($A2296,Sheet2!$A:$E,4,0)</f>
        <v>9850.7999999999993</v>
      </c>
      <c r="S2296">
        <f>VLOOKUP($A2296,Sheet2!$A:$E,5,0)</f>
        <v>9884.4</v>
      </c>
      <c r="T2296">
        <f t="shared" si="670"/>
        <v>98.649999999999636</v>
      </c>
      <c r="U2296">
        <f t="shared" si="671"/>
        <v>150.85000000000036</v>
      </c>
      <c r="V2296">
        <f t="shared" si="672"/>
        <v>3.7999999999992724</v>
      </c>
      <c r="W2296">
        <f t="shared" si="673"/>
        <v>-6.7999999999992724</v>
      </c>
      <c r="X2296" s="8">
        <f t="shared" si="674"/>
        <v>153.94999999999999</v>
      </c>
      <c r="Y2296" s="9">
        <f t="shared" si="675"/>
        <v>156.79999999999927</v>
      </c>
      <c r="Z2296" s="9">
        <f t="shared" si="676"/>
        <v>76.950000000000728</v>
      </c>
      <c r="AA2296" s="9">
        <f t="shared" si="677"/>
        <v>118.45</v>
      </c>
      <c r="AB2296">
        <f>IF(Z2296/X2296&lt;'model parameter'!$B$2,'model parameter'!$B$2,IF(Y2296/X2296&gt;'model parameter'!$B$1,'model parameter'!$B$1,AA2296/X2296))</f>
        <v>0.5</v>
      </c>
      <c r="AC2296" s="9">
        <f t="shared" si="687"/>
        <v>8512263.3545942679</v>
      </c>
      <c r="AD2296">
        <f t="shared" si="685"/>
        <v>35.861062228550423</v>
      </c>
      <c r="AE2296" s="9">
        <f>WEEKDAY(A2296)</f>
        <v>4</v>
      </c>
      <c r="AF2296">
        <f t="shared" si="684"/>
        <v>0.49983760961351564</v>
      </c>
      <c r="AG2296">
        <f t="shared" si="678"/>
        <v>1.0185125040597549</v>
      </c>
      <c r="AH2296" s="14">
        <f t="shared" si="679"/>
        <v>11601.175535120325</v>
      </c>
      <c r="AI2296">
        <f t="shared" si="680"/>
        <v>5721.7231907474497</v>
      </c>
      <c r="AJ2296" s="14">
        <f t="shared" si="681"/>
        <v>-5879.4523443728749</v>
      </c>
      <c r="AK2296" s="14">
        <f t="shared" si="686"/>
        <v>374332.75683305395</v>
      </c>
      <c r="AL2296">
        <f t="shared" si="682"/>
        <v>0.49320201848735368</v>
      </c>
      <c r="AM2296" s="9">
        <f t="shared" si="688"/>
        <v>0.26694658443244518</v>
      </c>
      <c r="AN2296" s="15">
        <f t="shared" si="683"/>
        <v>0</v>
      </c>
    </row>
    <row r="2297" spans="1:40" x14ac:dyDescent="0.25">
      <c r="A2297" s="2">
        <v>42978</v>
      </c>
      <c r="B2297" s="2">
        <v>42978</v>
      </c>
      <c r="C2297" t="s">
        <v>15</v>
      </c>
      <c r="D2297">
        <v>10000</v>
      </c>
      <c r="E2297">
        <v>114.65</v>
      </c>
      <c r="F2297">
        <v>140</v>
      </c>
      <c r="G2297">
        <v>66.7</v>
      </c>
      <c r="H2297">
        <v>78.95</v>
      </c>
      <c r="I2297" t="s">
        <v>16</v>
      </c>
      <c r="J2297">
        <v>0.9</v>
      </c>
      <c r="K2297">
        <v>1.85</v>
      </c>
      <c r="L2297">
        <v>0.05</v>
      </c>
      <c r="M2297">
        <v>0.05</v>
      </c>
      <c r="N2297">
        <v>9917.9</v>
      </c>
      <c r="O2297">
        <v>256.89999999999998</v>
      </c>
      <c r="P2297">
        <f>VLOOKUP($A2297,Sheet2!$A:$E,2,0)</f>
        <v>9905.7000000000007</v>
      </c>
      <c r="Q2297">
        <f>VLOOKUP($A2297,Sheet2!$A:$E,3,0)</f>
        <v>9925.1</v>
      </c>
      <c r="R2297">
        <f>VLOOKUP($A2297,Sheet2!$A:$E,4,0)</f>
        <v>9856.9500000000007</v>
      </c>
      <c r="S2297">
        <f>VLOOKUP($A2297,Sheet2!$A:$E,5,0)</f>
        <v>9917.9</v>
      </c>
      <c r="T2297">
        <f t="shared" si="670"/>
        <v>76.75</v>
      </c>
      <c r="U2297">
        <f t="shared" si="671"/>
        <v>140</v>
      </c>
      <c r="V2297">
        <f t="shared" si="672"/>
        <v>0.05</v>
      </c>
      <c r="W2297">
        <f t="shared" si="673"/>
        <v>-8.1999999999989086</v>
      </c>
      <c r="X2297" s="5">
        <f t="shared" si="674"/>
        <v>115.55000000000001</v>
      </c>
      <c r="Y2297">
        <f t="shared" si="675"/>
        <v>140.05000000000001</v>
      </c>
      <c r="Z2297">
        <f t="shared" si="676"/>
        <v>58.500000000001094</v>
      </c>
      <c r="AA2297">
        <f t="shared" si="677"/>
        <v>79</v>
      </c>
      <c r="AB2297">
        <f>IF(Z2297/X2297&lt;'model parameter'!$B$2,'model parameter'!$B$2,IF(Y2297/X2297&gt;'model parameter'!$B$1,'model parameter'!$B$1,AA2297/X2297))</f>
        <v>1.1100000000000001</v>
      </c>
      <c r="AC2297">
        <f t="shared" si="687"/>
        <v>9448612.3235996384</v>
      </c>
      <c r="AD2297">
        <f t="shared" si="685"/>
        <v>35.971062228550423</v>
      </c>
      <c r="AF2297">
        <f t="shared" si="684"/>
        <v>0.50627434011251482</v>
      </c>
      <c r="AG2297">
        <f t="shared" si="678"/>
        <v>1.2120294244915621</v>
      </c>
      <c r="AH2297" s="14">
        <f t="shared" si="679"/>
        <v>8719.2487777379247</v>
      </c>
      <c r="AI2297">
        <f t="shared" si="680"/>
        <v>9565.3355569126525</v>
      </c>
      <c r="AJ2297" s="14">
        <f t="shared" si="681"/>
        <v>846.08677917472778</v>
      </c>
      <c r="AK2297" s="14">
        <f t="shared" si="686"/>
        <v>375178.84361222869</v>
      </c>
      <c r="AL2297">
        <f t="shared" si="682"/>
        <v>1.097036660008482</v>
      </c>
      <c r="AM2297">
        <f t="shared" si="688"/>
        <v>0.29285018938644192</v>
      </c>
      <c r="AN2297" s="15">
        <f t="shared" si="683"/>
        <v>1</v>
      </c>
    </row>
    <row r="2298" spans="1:40" x14ac:dyDescent="0.25">
      <c r="A2298" s="2">
        <v>42979</v>
      </c>
      <c r="B2298" s="2">
        <v>43006</v>
      </c>
      <c r="C2298" t="s">
        <v>15</v>
      </c>
      <c r="D2298">
        <v>9900</v>
      </c>
      <c r="E2298">
        <v>93.5</v>
      </c>
      <c r="F2298">
        <v>99</v>
      </c>
      <c r="G2298">
        <v>68</v>
      </c>
      <c r="H2298">
        <v>72</v>
      </c>
      <c r="I2298" t="s">
        <v>16</v>
      </c>
      <c r="J2298">
        <v>140.05000000000001</v>
      </c>
      <c r="K2298">
        <v>182.5</v>
      </c>
      <c r="L2298">
        <v>135.80000000000001</v>
      </c>
      <c r="M2298">
        <v>176.75</v>
      </c>
      <c r="N2298">
        <v>9974.4</v>
      </c>
      <c r="O2298">
        <v>233.55</v>
      </c>
      <c r="P2298">
        <f>VLOOKUP($A2298,Sheet2!$A:$E,2,0)</f>
        <v>9937.65</v>
      </c>
      <c r="Q2298">
        <f>VLOOKUP($A2298,Sheet2!$A:$E,3,0)</f>
        <v>9983.4500000000007</v>
      </c>
      <c r="R2298">
        <f>VLOOKUP($A2298,Sheet2!$A:$E,4,0)</f>
        <v>9909.85</v>
      </c>
      <c r="S2298">
        <f>VLOOKUP($A2298,Sheet2!$A:$E,5,0)</f>
        <v>9974.4</v>
      </c>
      <c r="T2298">
        <f t="shared" si="670"/>
        <v>99.049999999999272</v>
      </c>
      <c r="U2298">
        <f t="shared" si="671"/>
        <v>99</v>
      </c>
      <c r="V2298">
        <f t="shared" si="672"/>
        <v>135.80000000000001</v>
      </c>
      <c r="W2298">
        <f t="shared" si="673"/>
        <v>151.45000000000073</v>
      </c>
      <c r="X2298" s="5">
        <f t="shared" si="674"/>
        <v>233.55</v>
      </c>
      <c r="Y2298">
        <f t="shared" si="675"/>
        <v>281.54999999999927</v>
      </c>
      <c r="Z2298">
        <f t="shared" si="676"/>
        <v>219.45000000000073</v>
      </c>
      <c r="AA2298">
        <f t="shared" si="677"/>
        <v>248.75</v>
      </c>
      <c r="AB2298">
        <f>IF(Z2298/X2298&lt;'model parameter'!$B$2,'model parameter'!$B$2,IF(Y2298/X2298&gt;'model parameter'!$B$1,'model parameter'!$B$1,AA2298/X2298))</f>
        <v>1.1100000000000001</v>
      </c>
      <c r="AC2298">
        <f t="shared" si="687"/>
        <v>10487959.6791956</v>
      </c>
      <c r="AD2298">
        <f t="shared" si="685"/>
        <v>36.081062228550422</v>
      </c>
      <c r="AF2298">
        <f t="shared" si="684"/>
        <v>0.93962748876043978</v>
      </c>
      <c r="AG2298">
        <f t="shared" si="678"/>
        <v>1.2055234425176591</v>
      </c>
      <c r="AH2298" s="14">
        <f t="shared" si="679"/>
        <v>17575.169542610925</v>
      </c>
      <c r="AI2298">
        <f t="shared" si="680"/>
        <v>19381.684188013416</v>
      </c>
      <c r="AJ2298" s="14">
        <f t="shared" si="681"/>
        <v>1806.5146454024907</v>
      </c>
      <c r="AK2298" s="14">
        <f t="shared" si="686"/>
        <v>376985.35825763119</v>
      </c>
      <c r="AL2298">
        <f t="shared" si="682"/>
        <v>1.1027878929430868</v>
      </c>
      <c r="AM2298">
        <f t="shared" si="688"/>
        <v>0.3229516433014582</v>
      </c>
      <c r="AN2298" s="15">
        <f t="shared" si="683"/>
        <v>0</v>
      </c>
    </row>
    <row r="2299" spans="1:40" x14ac:dyDescent="0.25">
      <c r="A2299" s="2">
        <v>42982</v>
      </c>
      <c r="B2299" s="2">
        <v>43006</v>
      </c>
      <c r="C2299" t="s">
        <v>15</v>
      </c>
      <c r="D2299">
        <v>9900</v>
      </c>
      <c r="E2299">
        <v>80.150000000000006</v>
      </c>
      <c r="F2299">
        <v>134.4</v>
      </c>
      <c r="G2299">
        <v>76.5</v>
      </c>
      <c r="H2299">
        <v>107.9</v>
      </c>
      <c r="I2299" t="s">
        <v>16</v>
      </c>
      <c r="J2299">
        <v>172</v>
      </c>
      <c r="K2299">
        <v>172</v>
      </c>
      <c r="L2299">
        <v>119</v>
      </c>
      <c r="M2299">
        <v>134.35</v>
      </c>
      <c r="N2299">
        <v>9912.85</v>
      </c>
      <c r="O2299">
        <v>233.55</v>
      </c>
      <c r="P2299">
        <f>VLOOKUP($A2299,Sheet2!$A:$E,2,0)</f>
        <v>9984.15</v>
      </c>
      <c r="Q2299">
        <f>VLOOKUP($A2299,Sheet2!$A:$E,3,0)</f>
        <v>9988.4</v>
      </c>
      <c r="R2299">
        <f>VLOOKUP($A2299,Sheet2!$A:$E,4,0)</f>
        <v>9861</v>
      </c>
      <c r="S2299">
        <f>VLOOKUP($A2299,Sheet2!$A:$E,5,0)</f>
        <v>9912.85</v>
      </c>
      <c r="T2299">
        <f t="shared" si="670"/>
        <v>83.600000000000364</v>
      </c>
      <c r="U2299">
        <f t="shared" si="671"/>
        <v>134.4</v>
      </c>
      <c r="V2299">
        <f t="shared" si="672"/>
        <v>119</v>
      </c>
      <c r="W2299">
        <f t="shared" si="673"/>
        <v>164.89999999999964</v>
      </c>
      <c r="X2299" s="5">
        <f t="shared" si="674"/>
        <v>252.15</v>
      </c>
      <c r="Y2299">
        <f t="shared" si="675"/>
        <v>255.60000000000036</v>
      </c>
      <c r="Z2299">
        <f t="shared" si="676"/>
        <v>241.39999999999964</v>
      </c>
      <c r="AA2299">
        <f t="shared" si="677"/>
        <v>242.25</v>
      </c>
      <c r="AB2299">
        <f>IF(Z2299/X2299&lt;'model parameter'!$B$2,'model parameter'!$B$2,IF(Y2299/X2299&gt;'model parameter'!$B$1,'model parameter'!$B$1,AA2299/X2299))</f>
        <v>0.96073765615704931</v>
      </c>
      <c r="AC2299">
        <f t="shared" si="687"/>
        <v>10076177.800060019</v>
      </c>
      <c r="AD2299">
        <f t="shared" si="685"/>
        <v>36.041799884707473</v>
      </c>
      <c r="AF2299">
        <f t="shared" si="684"/>
        <v>0.95736664683719863</v>
      </c>
      <c r="AG2299">
        <f t="shared" si="678"/>
        <v>1.0136823319452721</v>
      </c>
      <c r="AH2299" s="14">
        <f t="shared" si="679"/>
        <v>18971.102815718026</v>
      </c>
      <c r="AI2299">
        <f t="shared" si="680"/>
        <v>18108.324351269501</v>
      </c>
      <c r="AJ2299" s="14">
        <f t="shared" si="681"/>
        <v>-862.77846444852548</v>
      </c>
      <c r="AK2299" s="14">
        <f t="shared" si="686"/>
        <v>376122.57979318267</v>
      </c>
      <c r="AL2299">
        <f t="shared" si="682"/>
        <v>0.95452143858849936</v>
      </c>
      <c r="AM2299">
        <f t="shared" si="688"/>
        <v>0.30826426715862781</v>
      </c>
      <c r="AN2299" s="15">
        <f t="shared" si="683"/>
        <v>0</v>
      </c>
    </row>
    <row r="2300" spans="1:40" x14ac:dyDescent="0.25">
      <c r="A2300" s="2">
        <v>42983</v>
      </c>
      <c r="B2300" s="2">
        <v>43006</v>
      </c>
      <c r="C2300" t="s">
        <v>15</v>
      </c>
      <c r="D2300">
        <v>9900</v>
      </c>
      <c r="E2300">
        <v>102.9</v>
      </c>
      <c r="F2300">
        <v>114.5</v>
      </c>
      <c r="G2300">
        <v>82.1</v>
      </c>
      <c r="H2300">
        <v>88.9</v>
      </c>
      <c r="I2300" t="s">
        <v>16</v>
      </c>
      <c r="J2300">
        <v>138</v>
      </c>
      <c r="K2300">
        <v>161.85</v>
      </c>
      <c r="L2300">
        <v>127.55</v>
      </c>
      <c r="M2300">
        <v>155.5</v>
      </c>
      <c r="N2300">
        <v>9952.2000000000007</v>
      </c>
      <c r="O2300">
        <v>233.55</v>
      </c>
      <c r="P2300">
        <f>VLOOKUP($A2300,Sheet2!$A:$E,2,0)</f>
        <v>9933.25</v>
      </c>
      <c r="Q2300">
        <f>VLOOKUP($A2300,Sheet2!$A:$E,3,0)</f>
        <v>9963.1</v>
      </c>
      <c r="R2300">
        <f>VLOOKUP($A2300,Sheet2!$A:$E,4,0)</f>
        <v>9901.0499999999993</v>
      </c>
      <c r="S2300">
        <f>VLOOKUP($A2300,Sheet2!$A:$E,5,0)</f>
        <v>9952.2000000000007</v>
      </c>
      <c r="T2300">
        <f t="shared" si="670"/>
        <v>98.75</v>
      </c>
      <c r="U2300">
        <f t="shared" si="671"/>
        <v>114.5</v>
      </c>
      <c r="V2300">
        <f t="shared" si="672"/>
        <v>127.55</v>
      </c>
      <c r="W2300">
        <f t="shared" si="673"/>
        <v>145.20000000000073</v>
      </c>
      <c r="X2300" s="5">
        <f t="shared" si="674"/>
        <v>240.9</v>
      </c>
      <c r="Y2300">
        <f t="shared" si="675"/>
        <v>260.60000000000002</v>
      </c>
      <c r="Z2300">
        <f t="shared" si="676"/>
        <v>227.30000000000072</v>
      </c>
      <c r="AA2300">
        <f t="shared" si="677"/>
        <v>244.4</v>
      </c>
      <c r="AB2300">
        <f>IF(Z2300/X2300&lt;'model parameter'!$B$2,'model parameter'!$B$2,IF(Y2300/X2300&gt;'model parameter'!$B$1,'model parameter'!$B$1,AA2300/X2300))</f>
        <v>1.0145288501452885</v>
      </c>
      <c r="AC2300">
        <f t="shared" si="687"/>
        <v>10222573.077354373</v>
      </c>
      <c r="AD2300">
        <f t="shared" si="685"/>
        <v>36.056328734852762</v>
      </c>
      <c r="AF2300">
        <f t="shared" si="684"/>
        <v>0.94354503943545331</v>
      </c>
      <c r="AG2300">
        <f t="shared" si="678"/>
        <v>1.0817766708177667</v>
      </c>
      <c r="AH2300" s="14">
        <f t="shared" si="679"/>
        <v>18126.788336016147</v>
      </c>
      <c r="AI2300">
        <f t="shared" si="680"/>
        <v>18269.456963552799</v>
      </c>
      <c r="AJ2300" s="14">
        <f t="shared" si="681"/>
        <v>142.66862753665191</v>
      </c>
      <c r="AK2300" s="14">
        <f t="shared" si="686"/>
        <v>376265.24842071929</v>
      </c>
      <c r="AL2300">
        <f t="shared" si="682"/>
        <v>1.0078705959871106</v>
      </c>
      <c r="AM2300">
        <f t="shared" si="688"/>
        <v>0.31069049066269611</v>
      </c>
      <c r="AN2300" s="15">
        <f t="shared" si="683"/>
        <v>0</v>
      </c>
    </row>
    <row r="2301" spans="1:40" x14ac:dyDescent="0.25">
      <c r="A2301" s="2">
        <v>42984</v>
      </c>
      <c r="B2301" s="2">
        <v>43006</v>
      </c>
      <c r="C2301" t="s">
        <v>15</v>
      </c>
      <c r="D2301">
        <v>9900</v>
      </c>
      <c r="E2301">
        <v>109.75</v>
      </c>
      <c r="F2301">
        <v>116.55</v>
      </c>
      <c r="G2301">
        <v>92.3</v>
      </c>
      <c r="H2301">
        <v>100.7</v>
      </c>
      <c r="I2301" t="s">
        <v>16</v>
      </c>
      <c r="J2301">
        <v>133</v>
      </c>
      <c r="K2301">
        <v>145</v>
      </c>
      <c r="L2301">
        <v>122.4</v>
      </c>
      <c r="M2301">
        <v>134.5</v>
      </c>
      <c r="N2301">
        <v>9916.2000000000007</v>
      </c>
      <c r="O2301">
        <v>233.55</v>
      </c>
      <c r="P2301">
        <f>VLOOKUP($A2301,Sheet2!$A:$E,2,0)</f>
        <v>9899.25</v>
      </c>
      <c r="Q2301">
        <f>VLOOKUP($A2301,Sheet2!$A:$E,3,0)</f>
        <v>9931.5499999999993</v>
      </c>
      <c r="R2301">
        <f>VLOOKUP($A2301,Sheet2!$A:$E,4,0)</f>
        <v>9882.5499999999993</v>
      </c>
      <c r="S2301">
        <f>VLOOKUP($A2301,Sheet2!$A:$E,5,0)</f>
        <v>9916.2000000000007</v>
      </c>
      <c r="T2301">
        <f t="shared" si="670"/>
        <v>113.45000000000073</v>
      </c>
      <c r="U2301">
        <f t="shared" si="671"/>
        <v>116.55</v>
      </c>
      <c r="V2301">
        <f t="shared" si="672"/>
        <v>122.4</v>
      </c>
      <c r="W2301">
        <f t="shared" si="673"/>
        <v>123.84999999999854</v>
      </c>
      <c r="X2301" s="5">
        <f t="shared" si="674"/>
        <v>242.75</v>
      </c>
      <c r="Y2301">
        <f t="shared" si="675"/>
        <v>258.45000000000073</v>
      </c>
      <c r="Z2301">
        <f t="shared" si="676"/>
        <v>216.14999999999856</v>
      </c>
      <c r="AA2301">
        <f t="shared" si="677"/>
        <v>235.2</v>
      </c>
      <c r="AB2301">
        <f>IF(Z2301/X2301&lt;'model parameter'!$B$2,'model parameter'!$B$2,IF(Y2301/X2301&gt;'model parameter'!$B$1,'model parameter'!$B$1,AA2301/X2301))</f>
        <v>0.9688980432543769</v>
      </c>
      <c r="AC2301">
        <f t="shared" si="687"/>
        <v>9904631.0516735259</v>
      </c>
      <c r="AD2301">
        <f t="shared" si="685"/>
        <v>36.02522677810714</v>
      </c>
      <c r="AF2301">
        <f t="shared" si="684"/>
        <v>0.89042224510812995</v>
      </c>
      <c r="AG2301">
        <f t="shared" si="678"/>
        <v>1.0646755921730204</v>
      </c>
      <c r="AH2301" s="14">
        <f t="shared" si="679"/>
        <v>18265.631161567122</v>
      </c>
      <c r="AI2301">
        <f t="shared" si="680"/>
        <v>17579.959273782402</v>
      </c>
      <c r="AJ2301" s="14">
        <f t="shared" si="681"/>
        <v>-685.67188778471973</v>
      </c>
      <c r="AK2301" s="14">
        <f t="shared" si="686"/>
        <v>375579.57653293456</v>
      </c>
      <c r="AL2301">
        <f t="shared" si="682"/>
        <v>0.96246108980742762</v>
      </c>
      <c r="AM2301">
        <f t="shared" si="688"/>
        <v>0.29902750823602292</v>
      </c>
      <c r="AN2301" s="15">
        <f t="shared" si="683"/>
        <v>0</v>
      </c>
    </row>
    <row r="2302" spans="1:40" x14ac:dyDescent="0.25">
      <c r="A2302" s="2">
        <v>42985</v>
      </c>
      <c r="B2302" s="2">
        <v>43006</v>
      </c>
      <c r="C2302" t="s">
        <v>15</v>
      </c>
      <c r="D2302">
        <v>9900</v>
      </c>
      <c r="E2302">
        <v>85.6</v>
      </c>
      <c r="F2302">
        <v>95.5</v>
      </c>
      <c r="G2302">
        <v>79.599999999999994</v>
      </c>
      <c r="H2302">
        <v>88.4</v>
      </c>
      <c r="I2302" t="s">
        <v>16</v>
      </c>
      <c r="J2302">
        <v>173.9</v>
      </c>
      <c r="K2302">
        <v>173.9</v>
      </c>
      <c r="L2302">
        <v>137.15</v>
      </c>
      <c r="M2302">
        <v>141.1</v>
      </c>
      <c r="N2302">
        <v>9929.9</v>
      </c>
      <c r="O2302">
        <v>233.55</v>
      </c>
      <c r="P2302">
        <f>VLOOKUP($A2302,Sheet2!$A:$E,2,0)</f>
        <v>9945.85</v>
      </c>
      <c r="Q2302">
        <f>VLOOKUP($A2302,Sheet2!$A:$E,3,0)</f>
        <v>9964.85</v>
      </c>
      <c r="R2302">
        <f>VLOOKUP($A2302,Sheet2!$A:$E,4,0)</f>
        <v>9917.2000000000007</v>
      </c>
      <c r="S2302">
        <f>VLOOKUP($A2302,Sheet2!$A:$E,5,0)</f>
        <v>9929.9</v>
      </c>
      <c r="T2302">
        <f t="shared" si="670"/>
        <v>109.04999999999927</v>
      </c>
      <c r="U2302">
        <f t="shared" si="671"/>
        <v>95.5</v>
      </c>
      <c r="V2302">
        <f t="shared" si="672"/>
        <v>137.15</v>
      </c>
      <c r="W2302">
        <f t="shared" si="673"/>
        <v>144.45000000000073</v>
      </c>
      <c r="X2302" s="5">
        <f t="shared" si="674"/>
        <v>259.5</v>
      </c>
      <c r="Y2302">
        <f t="shared" si="675"/>
        <v>282.94999999999925</v>
      </c>
      <c r="Z2302">
        <f t="shared" si="676"/>
        <v>224.05000000000072</v>
      </c>
      <c r="AA2302">
        <f t="shared" si="677"/>
        <v>229.5</v>
      </c>
      <c r="AB2302">
        <f>IF(Z2302/X2302&lt;'model parameter'!$B$2,'model parameter'!$B$2,IF(Y2302/X2302&gt;'model parameter'!$B$1,'model parameter'!$B$1,AA2302/X2302))</f>
        <v>0.88439306358381498</v>
      </c>
      <c r="AC2302">
        <f t="shared" si="687"/>
        <v>8759586.9994569328</v>
      </c>
      <c r="AD2302">
        <f t="shared" si="685"/>
        <v>35.909619841690954</v>
      </c>
      <c r="AF2302">
        <f t="shared" si="684"/>
        <v>0.86339113680154422</v>
      </c>
      <c r="AG2302">
        <f t="shared" si="678"/>
        <v>1.0903660886319817</v>
      </c>
      <c r="AH2302" s="14">
        <f t="shared" si="679"/>
        <v>19522.721609123251</v>
      </c>
      <c r="AI2302">
        <f t="shared" si="680"/>
        <v>17152.770487728998</v>
      </c>
      <c r="AJ2302" s="14">
        <f t="shared" si="681"/>
        <v>-2369.9511213942533</v>
      </c>
      <c r="AK2302" s="14">
        <f t="shared" si="686"/>
        <v>373209.62541154033</v>
      </c>
      <c r="AL2302">
        <f t="shared" si="682"/>
        <v>0.87860549523552389</v>
      </c>
      <c r="AM2302">
        <f t="shared" si="688"/>
        <v>0.26272721196275561</v>
      </c>
      <c r="AN2302" s="15">
        <f t="shared" si="683"/>
        <v>0</v>
      </c>
    </row>
    <row r="2303" spans="1:40" x14ac:dyDescent="0.25">
      <c r="A2303" s="2">
        <v>42986</v>
      </c>
      <c r="B2303" s="2">
        <v>43006</v>
      </c>
      <c r="C2303" t="s">
        <v>15</v>
      </c>
      <c r="D2303">
        <v>9900</v>
      </c>
      <c r="E2303">
        <v>82.05</v>
      </c>
      <c r="F2303">
        <v>99.45</v>
      </c>
      <c r="G2303">
        <v>74.349999999999994</v>
      </c>
      <c r="H2303">
        <v>86.3</v>
      </c>
      <c r="I2303" t="s">
        <v>16</v>
      </c>
      <c r="J2303">
        <v>147</v>
      </c>
      <c r="K2303">
        <v>152.44999999999999</v>
      </c>
      <c r="L2303">
        <v>118</v>
      </c>
      <c r="M2303">
        <v>133.80000000000001</v>
      </c>
      <c r="N2303">
        <v>9934.7999999999993</v>
      </c>
      <c r="O2303">
        <v>233.55</v>
      </c>
      <c r="P2303">
        <f>VLOOKUP($A2303,Sheet2!$A:$E,2,0)</f>
        <v>9958.65</v>
      </c>
      <c r="Q2303">
        <f>VLOOKUP($A2303,Sheet2!$A:$E,3,0)</f>
        <v>9963.6</v>
      </c>
      <c r="R2303">
        <f>VLOOKUP($A2303,Sheet2!$A:$E,4,0)</f>
        <v>9913.2999999999993</v>
      </c>
      <c r="S2303">
        <f>VLOOKUP($A2303,Sheet2!$A:$E,5,0)</f>
        <v>9934.7999999999993</v>
      </c>
      <c r="T2303">
        <f t="shared" si="670"/>
        <v>88.850000000000364</v>
      </c>
      <c r="U2303">
        <f t="shared" si="671"/>
        <v>99.45</v>
      </c>
      <c r="V2303">
        <f t="shared" si="672"/>
        <v>118</v>
      </c>
      <c r="W2303">
        <f t="shared" si="673"/>
        <v>137.95000000000073</v>
      </c>
      <c r="X2303" s="5">
        <f t="shared" si="674"/>
        <v>229.05</v>
      </c>
      <c r="Y2303">
        <f t="shared" si="675"/>
        <v>241.30000000000035</v>
      </c>
      <c r="Z2303">
        <f t="shared" si="676"/>
        <v>212.30000000000072</v>
      </c>
      <c r="AA2303">
        <f t="shared" si="677"/>
        <v>220.10000000000002</v>
      </c>
      <c r="AB2303">
        <f>IF(Z2303/X2303&lt;'model parameter'!$B$2,'model parameter'!$B$2,IF(Y2303/X2303&gt;'model parameter'!$B$1,'model parameter'!$B$1,AA2303/X2303))</f>
        <v>0.9609255621043441</v>
      </c>
      <c r="AC2303">
        <f t="shared" si="687"/>
        <v>8417311.0612550583</v>
      </c>
      <c r="AD2303">
        <f t="shared" si="685"/>
        <v>35.870545403795298</v>
      </c>
      <c r="AF2303">
        <f t="shared" si="684"/>
        <v>0.9268718620388593</v>
      </c>
      <c r="AG2303">
        <f t="shared" si="678"/>
        <v>1.0534817725387484</v>
      </c>
      <c r="AH2303" s="14">
        <f t="shared" si="679"/>
        <v>17237.443750730174</v>
      </c>
      <c r="AI2303">
        <f t="shared" si="680"/>
        <v>16448.283717746199</v>
      </c>
      <c r="AJ2303" s="14">
        <f t="shared" si="681"/>
        <v>-789.16003298397482</v>
      </c>
      <c r="AK2303" s="14">
        <f t="shared" si="686"/>
        <v>372420.46537855634</v>
      </c>
      <c r="AL2303">
        <f t="shared" si="682"/>
        <v>0.95421826783623032</v>
      </c>
      <c r="AM2303">
        <f t="shared" si="688"/>
        <v>0.25069910511254279</v>
      </c>
      <c r="AN2303" s="15">
        <f t="shared" si="683"/>
        <v>0</v>
      </c>
    </row>
    <row r="2304" spans="1:40" x14ac:dyDescent="0.25">
      <c r="A2304" s="2">
        <v>42989</v>
      </c>
      <c r="B2304" s="2">
        <v>43006</v>
      </c>
      <c r="C2304" t="s">
        <v>15</v>
      </c>
      <c r="D2304">
        <v>9900</v>
      </c>
      <c r="E2304">
        <v>70.5</v>
      </c>
      <c r="F2304">
        <v>70.5</v>
      </c>
      <c r="G2304">
        <v>45.05</v>
      </c>
      <c r="H2304">
        <v>51.2</v>
      </c>
      <c r="I2304" t="s">
        <v>16</v>
      </c>
      <c r="J2304">
        <v>154.94999999999999</v>
      </c>
      <c r="K2304">
        <v>189.4</v>
      </c>
      <c r="L2304">
        <v>151.55000000000001</v>
      </c>
      <c r="M2304">
        <v>173.15</v>
      </c>
      <c r="N2304">
        <v>10006.049999999999</v>
      </c>
      <c r="O2304">
        <v>233.55</v>
      </c>
      <c r="P2304">
        <f>VLOOKUP($A2304,Sheet2!$A:$E,2,0)</f>
        <v>9971.75</v>
      </c>
      <c r="Q2304">
        <f>VLOOKUP($A2304,Sheet2!$A:$E,3,0)</f>
        <v>10028.65</v>
      </c>
      <c r="R2304">
        <f>VLOOKUP($A2304,Sheet2!$A:$E,4,0)</f>
        <v>9968.7999999999993</v>
      </c>
      <c r="S2304">
        <f>VLOOKUP($A2304,Sheet2!$A:$E,5,0)</f>
        <v>10006.049999999999</v>
      </c>
      <c r="T2304">
        <f t="shared" si="670"/>
        <v>60.75</v>
      </c>
      <c r="U2304">
        <f t="shared" si="671"/>
        <v>70.5</v>
      </c>
      <c r="V2304">
        <f t="shared" si="672"/>
        <v>151.55000000000001</v>
      </c>
      <c r="W2304">
        <f t="shared" si="673"/>
        <v>173.69999999999891</v>
      </c>
      <c r="X2304" s="5">
        <f t="shared" si="674"/>
        <v>225.45</v>
      </c>
      <c r="Y2304">
        <f t="shared" si="675"/>
        <v>250.15</v>
      </c>
      <c r="Z2304">
        <f t="shared" si="676"/>
        <v>218.74999999999892</v>
      </c>
      <c r="AA2304">
        <f t="shared" si="677"/>
        <v>224.35000000000002</v>
      </c>
      <c r="AB2304">
        <f>IF(Z2304/X2304&lt;'model parameter'!$B$2,'model parameter'!$B$2,IF(Y2304/X2304&gt;'model parameter'!$B$1,'model parameter'!$B$1,AA2304/X2304))</f>
        <v>0.99512086937236655</v>
      </c>
      <c r="AC2304">
        <f t="shared" si="687"/>
        <v>8376241.9010537704</v>
      </c>
      <c r="AD2304">
        <f t="shared" si="685"/>
        <v>35.865666273167662</v>
      </c>
      <c r="AF2304">
        <f t="shared" si="684"/>
        <v>0.97028165890440865</v>
      </c>
      <c r="AG2304">
        <f t="shared" si="678"/>
        <v>1.1095586604568641</v>
      </c>
      <c r="AH2304" s="14">
        <f t="shared" si="679"/>
        <v>16967.263117225575</v>
      </c>
      <c r="AI2304">
        <f t="shared" si="680"/>
        <v>16766.801672259699</v>
      </c>
      <c r="AJ2304" s="14">
        <f t="shared" si="681"/>
        <v>-200.46144496587658</v>
      </c>
      <c r="AK2304" s="14">
        <f t="shared" si="686"/>
        <v>372220.00393359049</v>
      </c>
      <c r="AL2304">
        <f t="shared" si="682"/>
        <v>0.98818539893081736</v>
      </c>
      <c r="AM2304">
        <f t="shared" si="688"/>
        <v>0.247737195197237</v>
      </c>
      <c r="AN2304" s="15">
        <f t="shared" si="683"/>
        <v>0</v>
      </c>
    </row>
    <row r="2305" spans="1:40" x14ac:dyDescent="0.25">
      <c r="A2305" s="2">
        <v>42990</v>
      </c>
      <c r="B2305" s="2">
        <v>43006</v>
      </c>
      <c r="C2305" t="s">
        <v>15</v>
      </c>
      <c r="D2305">
        <v>9900</v>
      </c>
      <c r="E2305">
        <v>40.9</v>
      </c>
      <c r="F2305">
        <v>45.55</v>
      </c>
      <c r="G2305">
        <v>26.1</v>
      </c>
      <c r="H2305">
        <v>28.95</v>
      </c>
      <c r="I2305" t="s">
        <v>16</v>
      </c>
      <c r="J2305">
        <v>185</v>
      </c>
      <c r="K2305">
        <v>236</v>
      </c>
      <c r="L2305">
        <v>177</v>
      </c>
      <c r="M2305">
        <v>231.6</v>
      </c>
      <c r="N2305">
        <v>10093.049999999999</v>
      </c>
      <c r="O2305">
        <v>233.55</v>
      </c>
      <c r="P2305">
        <f>VLOOKUP($A2305,Sheet2!$A:$E,2,0)</f>
        <v>10056.85</v>
      </c>
      <c r="Q2305">
        <f>VLOOKUP($A2305,Sheet2!$A:$E,3,0)</f>
        <v>10097.549999999999</v>
      </c>
      <c r="R2305">
        <f>VLOOKUP($A2305,Sheet2!$A:$E,4,0)</f>
        <v>10028.049999999999</v>
      </c>
      <c r="S2305">
        <f>VLOOKUP($A2305,Sheet2!$A:$E,5,0)</f>
        <v>10093.049999999999</v>
      </c>
      <c r="T2305">
        <f t="shared" si="670"/>
        <v>38.450000000000728</v>
      </c>
      <c r="U2305">
        <f t="shared" si="671"/>
        <v>45.55</v>
      </c>
      <c r="V2305">
        <f t="shared" si="672"/>
        <v>177</v>
      </c>
      <c r="W2305">
        <f t="shared" si="673"/>
        <v>223.64999999999964</v>
      </c>
      <c r="X2305" s="5">
        <f t="shared" si="674"/>
        <v>225.9</v>
      </c>
      <c r="Y2305">
        <f t="shared" si="675"/>
        <v>274.45000000000073</v>
      </c>
      <c r="Z2305">
        <f t="shared" si="676"/>
        <v>222.55</v>
      </c>
      <c r="AA2305">
        <f t="shared" si="677"/>
        <v>260.55</v>
      </c>
      <c r="AB2305">
        <f>IF(Z2305/X2305&lt;'model parameter'!$B$2,'model parameter'!$B$2,IF(Y2305/X2305&gt;'model parameter'!$B$1,'model parameter'!$B$1,AA2305/X2305))</f>
        <v>1.1100000000000001</v>
      </c>
      <c r="AC2305">
        <f t="shared" si="687"/>
        <v>9297628.5101696867</v>
      </c>
      <c r="AD2305">
        <f t="shared" si="685"/>
        <v>35.975666273167661</v>
      </c>
      <c r="AF2305">
        <f t="shared" si="684"/>
        <v>0.98517042939353694</v>
      </c>
      <c r="AG2305">
        <f t="shared" si="678"/>
        <v>1.2149181053563556</v>
      </c>
      <c r="AH2305" s="14">
        <f t="shared" si="679"/>
        <v>17001.035696413652</v>
      </c>
      <c r="AI2305">
        <f t="shared" si="680"/>
        <v>18745.285314895438</v>
      </c>
      <c r="AJ2305" s="14">
        <f t="shared" si="681"/>
        <v>1744.2496184817865</v>
      </c>
      <c r="AK2305" s="14">
        <f t="shared" si="686"/>
        <v>373964.25355207227</v>
      </c>
      <c r="AL2305">
        <f t="shared" si="682"/>
        <v>1.1025966682047337</v>
      </c>
      <c r="AM2305">
        <f t="shared" si="688"/>
        <v>0.27315420601485929</v>
      </c>
      <c r="AN2305" s="15">
        <f t="shared" si="683"/>
        <v>0</v>
      </c>
    </row>
    <row r="2306" spans="1:40" x14ac:dyDescent="0.25">
      <c r="A2306" s="2">
        <v>42991</v>
      </c>
      <c r="B2306" s="2">
        <v>43006</v>
      </c>
      <c r="C2306" t="s">
        <v>15</v>
      </c>
      <c r="D2306">
        <v>9900</v>
      </c>
      <c r="E2306">
        <v>27.55</v>
      </c>
      <c r="F2306">
        <v>34.200000000000003</v>
      </c>
      <c r="G2306">
        <v>23.45</v>
      </c>
      <c r="H2306">
        <v>32.299999999999997</v>
      </c>
      <c r="I2306" t="s">
        <v>16</v>
      </c>
      <c r="J2306">
        <v>224.1</v>
      </c>
      <c r="K2306">
        <v>261.5</v>
      </c>
      <c r="L2306">
        <v>206.5</v>
      </c>
      <c r="M2306">
        <v>216.45</v>
      </c>
      <c r="N2306">
        <v>10079.299999999999</v>
      </c>
      <c r="O2306">
        <v>233.55</v>
      </c>
      <c r="P2306">
        <f>VLOOKUP($A2306,Sheet2!$A:$E,2,0)</f>
        <v>10099.25</v>
      </c>
      <c r="Q2306">
        <f>VLOOKUP($A2306,Sheet2!$A:$E,3,0)</f>
        <v>10131.950000000001</v>
      </c>
      <c r="R2306">
        <f>VLOOKUP($A2306,Sheet2!$A:$E,4,0)</f>
        <v>10063.15</v>
      </c>
      <c r="S2306">
        <f>VLOOKUP($A2306,Sheet2!$A:$E,5,0)</f>
        <v>10079.299999999999</v>
      </c>
      <c r="T2306">
        <f t="shared" si="670"/>
        <v>29.549999999999272</v>
      </c>
      <c r="U2306">
        <f t="shared" si="671"/>
        <v>34.200000000000003</v>
      </c>
      <c r="V2306">
        <f t="shared" si="672"/>
        <v>206.5</v>
      </c>
      <c r="W2306">
        <f t="shared" si="673"/>
        <v>255.40000000000146</v>
      </c>
      <c r="X2306" s="5">
        <f t="shared" si="674"/>
        <v>251.65</v>
      </c>
      <c r="Y2306">
        <f t="shared" si="675"/>
        <v>291.04999999999927</v>
      </c>
      <c r="Z2306">
        <f t="shared" si="676"/>
        <v>240.7</v>
      </c>
      <c r="AA2306">
        <f t="shared" si="677"/>
        <v>248.75</v>
      </c>
      <c r="AB2306">
        <f>IF(Z2306/X2306&lt;'model parameter'!$B$2,'model parameter'!$B$2,IF(Y2306/X2306&gt;'model parameter'!$B$1,'model parameter'!$B$1,AA2306/X2306))</f>
        <v>1.1100000000000001</v>
      </c>
      <c r="AC2306">
        <f t="shared" si="687"/>
        <v>10320367.646288354</v>
      </c>
      <c r="AD2306">
        <f t="shared" si="685"/>
        <v>36.085666273167661</v>
      </c>
      <c r="AF2306">
        <f t="shared" si="684"/>
        <v>0.9564871845817603</v>
      </c>
      <c r="AG2306">
        <f t="shared" si="678"/>
        <v>1.1565666600437086</v>
      </c>
      <c r="AH2306" s="14">
        <f t="shared" si="679"/>
        <v>18933.577727731274</v>
      </c>
      <c r="AI2306">
        <f t="shared" si="680"/>
        <v>20887.412240750051</v>
      </c>
      <c r="AJ2306" s="14">
        <f t="shared" si="681"/>
        <v>1953.8345130187772</v>
      </c>
      <c r="AK2306" s="14">
        <f t="shared" si="686"/>
        <v>375918.08806509105</v>
      </c>
      <c r="AL2306">
        <f t="shared" si="682"/>
        <v>1.1031941527964402</v>
      </c>
      <c r="AM2306">
        <f t="shared" si="688"/>
        <v>0.30134212288734696</v>
      </c>
      <c r="AN2306" s="15">
        <f t="shared" si="683"/>
        <v>0</v>
      </c>
    </row>
    <row r="2307" spans="1:40" x14ac:dyDescent="0.25">
      <c r="A2307" s="2">
        <v>42992</v>
      </c>
      <c r="B2307" s="2">
        <v>43006</v>
      </c>
      <c r="C2307" t="s">
        <v>15</v>
      </c>
      <c r="D2307">
        <v>9900</v>
      </c>
      <c r="E2307">
        <v>28.65</v>
      </c>
      <c r="F2307">
        <v>31.7</v>
      </c>
      <c r="G2307">
        <v>22.2</v>
      </c>
      <c r="H2307">
        <v>24.5</v>
      </c>
      <c r="I2307" t="s">
        <v>16</v>
      </c>
      <c r="J2307">
        <v>220</v>
      </c>
      <c r="K2307">
        <v>259</v>
      </c>
      <c r="L2307">
        <v>215</v>
      </c>
      <c r="M2307">
        <v>233.9</v>
      </c>
      <c r="N2307">
        <v>10086.6</v>
      </c>
      <c r="O2307">
        <v>233.55</v>
      </c>
      <c r="P2307">
        <f>VLOOKUP($A2307,Sheet2!$A:$E,2,0)</f>
        <v>10107.4</v>
      </c>
      <c r="Q2307">
        <f>VLOOKUP($A2307,Sheet2!$A:$E,3,0)</f>
        <v>10126.5</v>
      </c>
      <c r="R2307">
        <f>VLOOKUP($A2307,Sheet2!$A:$E,4,0)</f>
        <v>10070.35</v>
      </c>
      <c r="S2307">
        <f>VLOOKUP($A2307,Sheet2!$A:$E,5,0)</f>
        <v>10086.6</v>
      </c>
      <c r="T2307">
        <f t="shared" ref="T2307:T2370" si="690">MAX(K2307+D2307-Q2307,0,G2307)</f>
        <v>32.5</v>
      </c>
      <c r="U2307">
        <f t="shared" ref="U2307:U2370" si="691">MIN(MAX(L2307+D2307-R2307,0),F2307)</f>
        <v>31.7</v>
      </c>
      <c r="V2307">
        <f t="shared" ref="V2307:V2370" si="692">MAX(L2307,F2307+R2307-D2307)</f>
        <v>215</v>
      </c>
      <c r="W2307">
        <f t="shared" ref="W2307:W2370" si="693">MIN(K2307,G2307+Q2307-D2307)</f>
        <v>248.70000000000073</v>
      </c>
      <c r="X2307" s="5">
        <f t="shared" ref="X2307:X2370" si="694">E2307+J2307</f>
        <v>248.65</v>
      </c>
      <c r="Y2307">
        <f t="shared" ref="Y2307:Y2370" si="695">MAX(T2307+K2307,U2307+L2307,V2307+F2307,W2307+G2307,X2307,AA2307)</f>
        <v>291.5</v>
      </c>
      <c r="Z2307">
        <f t="shared" ref="Z2307:Z2370" si="696">MIN(T2307+K2307,U2307+L2307,V2307+F2307,W2307+G2307,X2307,AA2307)</f>
        <v>246.7</v>
      </c>
      <c r="AA2307">
        <f t="shared" ref="AA2307:AA2370" si="697">H2307+M2307</f>
        <v>258.39999999999998</v>
      </c>
      <c r="AB2307">
        <f>IF(Z2307/X2307&lt;'model parameter'!$B$2,'model parameter'!$B$2,IF(Y2307/X2307&gt;'model parameter'!$B$1,'model parameter'!$B$1,AA2307/X2307))</f>
        <v>1.1100000000000001</v>
      </c>
      <c r="AC2307">
        <f t="shared" si="687"/>
        <v>11455608.087380074</v>
      </c>
      <c r="AD2307">
        <f t="shared" si="685"/>
        <v>36.19566627316766</v>
      </c>
      <c r="AF2307">
        <f t="shared" si="684"/>
        <v>0.99215765131711231</v>
      </c>
      <c r="AG2307">
        <f t="shared" ref="AG2307:AG2370" si="698">Y2307/X2307</f>
        <v>1.1723305851598633</v>
      </c>
      <c r="AH2307" s="14">
        <f t="shared" ref="AH2307:AH2370" si="699">(75*X2307+20*2*1.18+0.00055*75*X2307*1.18)*1.00002</f>
        <v>18708.427199810772</v>
      </c>
      <c r="AI2307">
        <f t="shared" ref="AI2307:AI2370" si="700">(AB2307*X2307*75-20*2*1.18-0.0006*75*X2307*1.18*AB2307)*(1-0.00002)</f>
        <v>20637.844055213594</v>
      </c>
      <c r="AJ2307" s="14">
        <f t="shared" ref="AJ2307:AJ2370" si="701">AI2307-AH2307</f>
        <v>1929.416855402822</v>
      </c>
      <c r="AK2307" s="14">
        <f t="shared" si="686"/>
        <v>377847.50492049387</v>
      </c>
      <c r="AL2307">
        <f t="shared" ref="AL2307:AL2370" si="702">AI2307/AH2307</f>
        <v>1.1031308957613677</v>
      </c>
      <c r="AM2307">
        <f t="shared" si="688"/>
        <v>0.33241980595135118</v>
      </c>
      <c r="AN2307" s="15">
        <f t="shared" ref="AN2307:AN2370" si="703">IF(AND(Y2307/X2307&gt;1.1,Z2307/X2307&lt;0.9),1,0)</f>
        <v>0</v>
      </c>
    </row>
    <row r="2308" spans="1:40" x14ac:dyDescent="0.25">
      <c r="A2308" s="2">
        <v>42993</v>
      </c>
      <c r="B2308" s="2">
        <v>43006</v>
      </c>
      <c r="C2308" t="s">
        <v>15</v>
      </c>
      <c r="D2308">
        <v>9900</v>
      </c>
      <c r="E2308">
        <v>33.75</v>
      </c>
      <c r="F2308">
        <v>33.9</v>
      </c>
      <c r="G2308">
        <v>20.05</v>
      </c>
      <c r="H2308">
        <v>24.85</v>
      </c>
      <c r="I2308" t="s">
        <v>16</v>
      </c>
      <c r="J2308">
        <v>220.05</v>
      </c>
      <c r="K2308">
        <v>246.8</v>
      </c>
      <c r="L2308">
        <v>194.1</v>
      </c>
      <c r="M2308">
        <v>224.4</v>
      </c>
      <c r="N2308">
        <v>10085.4</v>
      </c>
      <c r="O2308">
        <v>233.55</v>
      </c>
      <c r="P2308">
        <f>VLOOKUP($A2308,Sheet2!$A:$E,2,0)</f>
        <v>10062.35</v>
      </c>
      <c r="Q2308">
        <f>VLOOKUP($A2308,Sheet2!$A:$E,3,0)</f>
        <v>10115.15</v>
      </c>
      <c r="R2308">
        <f>VLOOKUP($A2308,Sheet2!$A:$E,4,0)</f>
        <v>10043.65</v>
      </c>
      <c r="S2308">
        <f>VLOOKUP($A2308,Sheet2!$A:$E,5,0)</f>
        <v>10085.4</v>
      </c>
      <c r="T2308">
        <f t="shared" si="690"/>
        <v>31.649999999999636</v>
      </c>
      <c r="U2308">
        <f t="shared" si="691"/>
        <v>33.9</v>
      </c>
      <c r="V2308">
        <f t="shared" si="692"/>
        <v>194.1</v>
      </c>
      <c r="W2308">
        <f t="shared" si="693"/>
        <v>235.19999999999891</v>
      </c>
      <c r="X2308" s="5">
        <f t="shared" si="694"/>
        <v>253.8</v>
      </c>
      <c r="Y2308">
        <f t="shared" si="695"/>
        <v>278.44999999999965</v>
      </c>
      <c r="Z2308">
        <f t="shared" si="696"/>
        <v>228</v>
      </c>
      <c r="AA2308">
        <f t="shared" si="697"/>
        <v>249.25</v>
      </c>
      <c r="AB2308">
        <f>IF(Z2308/X2308&lt;'model parameter'!$B$2,'model parameter'!$B$2,IF(Y2308/X2308&gt;'model parameter'!$B$1,'model parameter'!$B$1,AA2308/X2308))</f>
        <v>0.98207249802994478</v>
      </c>
      <c r="AC2308">
        <f t="shared" si="687"/>
        <v>11250237.650825387</v>
      </c>
      <c r="AD2308">
        <f t="shared" si="685"/>
        <v>36.177738771197603</v>
      </c>
      <c r="AF2308">
        <f t="shared" ref="AF2308:AF2371" si="704">Z2308/X2308</f>
        <v>0.89834515366430256</v>
      </c>
      <c r="AG2308">
        <f t="shared" si="698"/>
        <v>1.0971237194641437</v>
      </c>
      <c r="AH2308" s="14">
        <f t="shared" si="699"/>
        <v>19094.935606074301</v>
      </c>
      <c r="AI2308">
        <f t="shared" si="700"/>
        <v>18632.942158703496</v>
      </c>
      <c r="AJ2308" s="14">
        <f t="shared" si="701"/>
        <v>-461.99344737080537</v>
      </c>
      <c r="AK2308" s="14">
        <f t="shared" si="686"/>
        <v>377385.51147312304</v>
      </c>
      <c r="AL2308">
        <f t="shared" si="702"/>
        <v>0.97580544617161002</v>
      </c>
      <c r="AM2308">
        <f t="shared" si="688"/>
        <v>0.32437705706263825</v>
      </c>
      <c r="AN2308" s="15">
        <f t="shared" si="703"/>
        <v>0</v>
      </c>
    </row>
    <row r="2309" spans="1:40" x14ac:dyDescent="0.25">
      <c r="A2309" s="2">
        <v>42996</v>
      </c>
      <c r="B2309" s="2">
        <v>43006</v>
      </c>
      <c r="C2309" t="s">
        <v>15</v>
      </c>
      <c r="D2309">
        <v>9900</v>
      </c>
      <c r="E2309">
        <v>15.8</v>
      </c>
      <c r="F2309">
        <v>16.55</v>
      </c>
      <c r="G2309">
        <v>11</v>
      </c>
      <c r="H2309">
        <v>12.45</v>
      </c>
      <c r="I2309" t="s">
        <v>16</v>
      </c>
      <c r="J2309">
        <v>256.8</v>
      </c>
      <c r="K2309">
        <v>294.60000000000002</v>
      </c>
      <c r="L2309">
        <v>256.8</v>
      </c>
      <c r="M2309">
        <v>282.55</v>
      </c>
      <c r="N2309">
        <v>10153.1</v>
      </c>
      <c r="O2309">
        <v>233.55</v>
      </c>
      <c r="P2309">
        <f>VLOOKUP($A2309,Sheet2!$A:$E,2,0)</f>
        <v>10133.1</v>
      </c>
      <c r="Q2309">
        <f>VLOOKUP($A2309,Sheet2!$A:$E,3,0)</f>
        <v>10171.700000000001</v>
      </c>
      <c r="R2309">
        <f>VLOOKUP($A2309,Sheet2!$A:$E,4,0)</f>
        <v>10131.299999999999</v>
      </c>
      <c r="S2309">
        <f>VLOOKUP($A2309,Sheet2!$A:$E,5,0)</f>
        <v>10153.1</v>
      </c>
      <c r="T2309">
        <f t="shared" si="690"/>
        <v>22.899999999999636</v>
      </c>
      <c r="U2309">
        <f t="shared" si="691"/>
        <v>16.55</v>
      </c>
      <c r="V2309">
        <f t="shared" si="692"/>
        <v>256.8</v>
      </c>
      <c r="W2309">
        <f t="shared" si="693"/>
        <v>282.70000000000073</v>
      </c>
      <c r="X2309" s="5">
        <f t="shared" si="694"/>
        <v>272.60000000000002</v>
      </c>
      <c r="Y2309">
        <f t="shared" si="695"/>
        <v>317.49999999999966</v>
      </c>
      <c r="Z2309">
        <f t="shared" si="696"/>
        <v>272.60000000000002</v>
      </c>
      <c r="AA2309">
        <f t="shared" si="697"/>
        <v>295</v>
      </c>
      <c r="AB2309">
        <f>IF(Z2309/X2309&lt;'model parameter'!$B$2,'model parameter'!$B$2,IF(Y2309/X2309&gt;'model parameter'!$B$1,'model parameter'!$B$1,AA2309/X2309))</f>
        <v>1.1100000000000001</v>
      </c>
      <c r="AC2309">
        <f t="shared" si="687"/>
        <v>12487763.792416181</v>
      </c>
      <c r="AD2309">
        <f t="shared" ref="AD2309:AD2372" si="705">(AB2309-1)+AD2308</f>
        <v>36.287738771197603</v>
      </c>
      <c r="AF2309">
        <f t="shared" si="704"/>
        <v>1</v>
      </c>
      <c r="AG2309">
        <f t="shared" si="698"/>
        <v>1.1647101980924417</v>
      </c>
      <c r="AH2309" s="14">
        <f t="shared" si="699"/>
        <v>20505.878914376099</v>
      </c>
      <c r="AI2309">
        <f t="shared" si="700"/>
        <v>22630.230069746332</v>
      </c>
      <c r="AJ2309" s="14">
        <f t="shared" si="701"/>
        <v>2124.3511553702338</v>
      </c>
      <c r="AK2309" s="14">
        <f t="shared" ref="AK2309:AK2372" si="706">AJ2309+AK2308</f>
        <v>379509.86262849328</v>
      </c>
      <c r="AL2309">
        <f t="shared" si="702"/>
        <v>1.1035971764117318</v>
      </c>
      <c r="AM2309">
        <f t="shared" si="688"/>
        <v>0.35798160426707482</v>
      </c>
      <c r="AN2309" s="15">
        <f t="shared" si="703"/>
        <v>0</v>
      </c>
    </row>
    <row r="2310" spans="1:40" x14ac:dyDescent="0.25">
      <c r="A2310" s="2">
        <v>42997</v>
      </c>
      <c r="B2310" s="2">
        <v>43006</v>
      </c>
      <c r="C2310" t="s">
        <v>15</v>
      </c>
      <c r="D2310">
        <v>9900</v>
      </c>
      <c r="E2310">
        <v>10.45</v>
      </c>
      <c r="F2310">
        <v>13.45</v>
      </c>
      <c r="G2310">
        <v>10.199999999999999</v>
      </c>
      <c r="H2310">
        <v>11.05</v>
      </c>
      <c r="I2310" t="s">
        <v>16</v>
      </c>
      <c r="J2310">
        <v>280.3</v>
      </c>
      <c r="K2310">
        <v>285.2</v>
      </c>
      <c r="L2310">
        <v>259.10000000000002</v>
      </c>
      <c r="M2310">
        <v>275.60000000000002</v>
      </c>
      <c r="N2310">
        <v>10147.549999999999</v>
      </c>
      <c r="O2310">
        <v>233.55</v>
      </c>
      <c r="P2310">
        <f>VLOOKUP($A2310,Sheet2!$A:$E,2,0)</f>
        <v>10175.6</v>
      </c>
      <c r="Q2310">
        <f>VLOOKUP($A2310,Sheet2!$A:$E,3,0)</f>
        <v>10178.950000000001</v>
      </c>
      <c r="R2310">
        <f>VLOOKUP($A2310,Sheet2!$A:$E,4,0)</f>
        <v>10129.950000000001</v>
      </c>
      <c r="S2310">
        <f>VLOOKUP($A2310,Sheet2!$A:$E,5,0)</f>
        <v>10147.549999999999</v>
      </c>
      <c r="T2310">
        <f t="shared" si="690"/>
        <v>10.199999999999999</v>
      </c>
      <c r="U2310">
        <f t="shared" si="691"/>
        <v>13.45</v>
      </c>
      <c r="V2310">
        <f t="shared" si="692"/>
        <v>259.10000000000002</v>
      </c>
      <c r="W2310">
        <f t="shared" si="693"/>
        <v>285.2</v>
      </c>
      <c r="X2310" s="5">
        <f t="shared" si="694"/>
        <v>290.75</v>
      </c>
      <c r="Y2310">
        <f t="shared" si="695"/>
        <v>295.39999999999998</v>
      </c>
      <c r="Z2310">
        <f t="shared" si="696"/>
        <v>272.55</v>
      </c>
      <c r="AA2310">
        <f t="shared" si="697"/>
        <v>286.65000000000003</v>
      </c>
      <c r="AB2310">
        <f>IF(Z2310/X2310&lt;'model parameter'!$B$2,'model parameter'!$B$2,IF(Y2310/X2310&gt;'model parameter'!$B$1,'model parameter'!$B$1,AA2310/X2310))</f>
        <v>0.9858985382631128</v>
      </c>
      <c r="AC2310">
        <f t="shared" ref="AC2310:AC2373" si="707">AB2310*AC2309</f>
        <v>12311668.069118138</v>
      </c>
      <c r="AD2310">
        <f t="shared" si="705"/>
        <v>36.273637309460717</v>
      </c>
      <c r="AF2310">
        <f t="shared" si="704"/>
        <v>0.93740326741186586</v>
      </c>
      <c r="AG2310">
        <f t="shared" si="698"/>
        <v>1.015993121238177</v>
      </c>
      <c r="AH2310" s="14">
        <f t="shared" si="699"/>
        <v>21868.039608295123</v>
      </c>
      <c r="AI2310">
        <f t="shared" si="700"/>
        <v>21435.900158422301</v>
      </c>
      <c r="AJ2310" s="14">
        <f t="shared" si="701"/>
        <v>-432.1394498728223</v>
      </c>
      <c r="AK2310" s="14">
        <f t="shared" si="706"/>
        <v>379077.72317862045</v>
      </c>
      <c r="AL2310">
        <f t="shared" si="702"/>
        <v>0.98023876590616288</v>
      </c>
      <c r="AM2310">
        <f t="shared" ref="AM2310:AM2373" si="708">AL2310*AM2309</f>
        <v>0.35090744598386581</v>
      </c>
      <c r="AN2310" s="15">
        <f t="shared" si="703"/>
        <v>0</v>
      </c>
    </row>
    <row r="2311" spans="1:40" x14ac:dyDescent="0.25">
      <c r="A2311" s="2">
        <v>42998</v>
      </c>
      <c r="B2311" s="2">
        <v>43006</v>
      </c>
      <c r="C2311" t="s">
        <v>15</v>
      </c>
      <c r="D2311">
        <v>9900</v>
      </c>
      <c r="E2311">
        <v>10.3</v>
      </c>
      <c r="F2311">
        <v>11.15</v>
      </c>
      <c r="G2311">
        <v>9</v>
      </c>
      <c r="H2311">
        <v>10.199999999999999</v>
      </c>
      <c r="I2311" t="s">
        <v>16</v>
      </c>
      <c r="J2311">
        <v>278.39999999999998</v>
      </c>
      <c r="K2311">
        <v>284.8</v>
      </c>
      <c r="L2311">
        <v>262.10000000000002</v>
      </c>
      <c r="M2311">
        <v>273.75</v>
      </c>
      <c r="N2311">
        <v>10141.15</v>
      </c>
      <c r="O2311">
        <v>233.55</v>
      </c>
      <c r="P2311">
        <f>VLOOKUP($A2311,Sheet2!$A:$E,2,0)</f>
        <v>10160.950000000001</v>
      </c>
      <c r="Q2311">
        <f>VLOOKUP($A2311,Sheet2!$A:$E,3,0)</f>
        <v>10171.049999999999</v>
      </c>
      <c r="R2311">
        <f>VLOOKUP($A2311,Sheet2!$A:$E,4,0)</f>
        <v>10134.200000000001</v>
      </c>
      <c r="S2311">
        <f>VLOOKUP($A2311,Sheet2!$A:$E,5,0)</f>
        <v>10141.15</v>
      </c>
      <c r="T2311">
        <f t="shared" si="690"/>
        <v>13.75</v>
      </c>
      <c r="U2311">
        <f t="shared" si="691"/>
        <v>11.15</v>
      </c>
      <c r="V2311">
        <f t="shared" si="692"/>
        <v>262.10000000000002</v>
      </c>
      <c r="W2311">
        <f t="shared" si="693"/>
        <v>280.04999999999927</v>
      </c>
      <c r="X2311" s="5">
        <f t="shared" si="694"/>
        <v>288.7</v>
      </c>
      <c r="Y2311">
        <f t="shared" si="695"/>
        <v>298.55</v>
      </c>
      <c r="Z2311">
        <f t="shared" si="696"/>
        <v>273.25</v>
      </c>
      <c r="AA2311">
        <f t="shared" si="697"/>
        <v>283.95</v>
      </c>
      <c r="AB2311">
        <f>IF(Z2311/X2311&lt;'model parameter'!$B$2,'model parameter'!$B$2,IF(Y2311/X2311&gt;'model parameter'!$B$1,'model parameter'!$B$1,AA2311/X2311))</f>
        <v>0.98354693453411846</v>
      </c>
      <c r="AC2311">
        <f t="shared" si="707"/>
        <v>12109103.388382735</v>
      </c>
      <c r="AD2311">
        <f t="shared" si="705"/>
        <v>36.257184243994836</v>
      </c>
      <c r="AF2311">
        <f t="shared" si="704"/>
        <v>0.94648423969518536</v>
      </c>
      <c r="AG2311">
        <f t="shared" si="698"/>
        <v>1.0341184620713544</v>
      </c>
      <c r="AH2311" s="14">
        <f t="shared" si="699"/>
        <v>21714.186747549447</v>
      </c>
      <c r="AI2311">
        <f t="shared" si="700"/>
        <v>21233.547575554901</v>
      </c>
      <c r="AJ2311" s="14">
        <f t="shared" si="701"/>
        <v>-480.6391719945459</v>
      </c>
      <c r="AK2311" s="14">
        <f t="shared" si="706"/>
        <v>378597.08400662593</v>
      </c>
      <c r="AL2311">
        <f t="shared" si="702"/>
        <v>0.97786520040642144</v>
      </c>
      <c r="AM2311">
        <f t="shared" si="708"/>
        <v>0.34314017999111845</v>
      </c>
      <c r="AN2311" s="15">
        <f t="shared" si="703"/>
        <v>0</v>
      </c>
    </row>
    <row r="2312" spans="1:40" x14ac:dyDescent="0.25">
      <c r="A2312" s="2">
        <v>42999</v>
      </c>
      <c r="B2312" s="2">
        <v>43006</v>
      </c>
      <c r="C2312" t="s">
        <v>15</v>
      </c>
      <c r="D2312">
        <v>9900</v>
      </c>
      <c r="E2312">
        <v>9</v>
      </c>
      <c r="F2312">
        <v>19.8</v>
      </c>
      <c r="G2312">
        <v>7.5</v>
      </c>
      <c r="H2312">
        <v>8.9499999999999993</v>
      </c>
      <c r="I2312" t="s">
        <v>16</v>
      </c>
      <c r="J2312">
        <v>267.64999999999998</v>
      </c>
      <c r="K2312">
        <v>278</v>
      </c>
      <c r="L2312">
        <v>191</v>
      </c>
      <c r="M2312">
        <v>244.15</v>
      </c>
      <c r="N2312">
        <v>10121.9</v>
      </c>
      <c r="O2312">
        <v>233.55</v>
      </c>
      <c r="P2312">
        <f>VLOOKUP($A2312,Sheet2!$A:$E,2,0)</f>
        <v>10139.6</v>
      </c>
      <c r="Q2312">
        <f>VLOOKUP($A2312,Sheet2!$A:$E,3,0)</f>
        <v>10158.9</v>
      </c>
      <c r="R2312">
        <f>VLOOKUP($A2312,Sheet2!$A:$E,4,0)</f>
        <v>10058.6</v>
      </c>
      <c r="S2312">
        <f>VLOOKUP($A2312,Sheet2!$A:$E,5,0)</f>
        <v>10121.9</v>
      </c>
      <c r="T2312">
        <f t="shared" si="690"/>
        <v>19.100000000000364</v>
      </c>
      <c r="U2312">
        <f t="shared" si="691"/>
        <v>19.8</v>
      </c>
      <c r="V2312">
        <f t="shared" si="692"/>
        <v>191</v>
      </c>
      <c r="W2312">
        <f t="shared" si="693"/>
        <v>266.39999999999964</v>
      </c>
      <c r="X2312" s="5">
        <f t="shared" si="694"/>
        <v>276.64999999999998</v>
      </c>
      <c r="Y2312">
        <f t="shared" si="695"/>
        <v>297.10000000000036</v>
      </c>
      <c r="Z2312">
        <f t="shared" si="696"/>
        <v>210.8</v>
      </c>
      <c r="AA2312">
        <f t="shared" si="697"/>
        <v>253.1</v>
      </c>
      <c r="AB2312">
        <f>IF(Z2312/X2312&lt;'model parameter'!$B$2,'model parameter'!$B$2,IF(Y2312/X2312&gt;'model parameter'!$B$1,'model parameter'!$B$1,AA2312/X2312))</f>
        <v>0.91487439002349547</v>
      </c>
      <c r="AC2312">
        <f t="shared" si="707"/>
        <v>11078308.576178096</v>
      </c>
      <c r="AD2312">
        <f t="shared" si="705"/>
        <v>36.172058634018327</v>
      </c>
      <c r="AF2312">
        <f t="shared" si="704"/>
        <v>0.76197361286824516</v>
      </c>
      <c r="AG2312">
        <f t="shared" si="698"/>
        <v>1.0739201156696201</v>
      </c>
      <c r="AH2312" s="14">
        <f t="shared" si="699"/>
        <v>20809.832127068774</v>
      </c>
      <c r="AI2312">
        <f t="shared" si="700"/>
        <v>18921.481952792197</v>
      </c>
      <c r="AJ2312" s="14">
        <f t="shared" si="701"/>
        <v>-1888.3501742765766</v>
      </c>
      <c r="AK2312" s="14">
        <f t="shared" si="706"/>
        <v>376708.73383234936</v>
      </c>
      <c r="AL2312">
        <f t="shared" si="702"/>
        <v>0.90925682808270858</v>
      </c>
      <c r="AM2312">
        <f t="shared" si="708"/>
        <v>0.31200255164645407</v>
      </c>
      <c r="AN2312" s="15">
        <f t="shared" si="703"/>
        <v>0</v>
      </c>
    </row>
    <row r="2313" spans="1:40" x14ac:dyDescent="0.25">
      <c r="A2313" s="2">
        <v>43000</v>
      </c>
      <c r="B2313" s="2">
        <v>43006</v>
      </c>
      <c r="C2313" t="s">
        <v>15</v>
      </c>
      <c r="D2313">
        <v>9900</v>
      </c>
      <c r="E2313">
        <v>12.1</v>
      </c>
      <c r="F2313">
        <v>40</v>
      </c>
      <c r="G2313">
        <v>12.1</v>
      </c>
      <c r="H2313">
        <v>34.15</v>
      </c>
      <c r="I2313" t="s">
        <v>16</v>
      </c>
      <c r="J2313">
        <v>221.5</v>
      </c>
      <c r="K2313">
        <v>221.5</v>
      </c>
      <c r="L2313">
        <v>110</v>
      </c>
      <c r="M2313">
        <v>116.65</v>
      </c>
      <c r="N2313">
        <v>9964.4</v>
      </c>
      <c r="O2313">
        <v>233.55</v>
      </c>
      <c r="P2313">
        <f>VLOOKUP($A2313,Sheet2!$A:$E,2,0)</f>
        <v>10094.35</v>
      </c>
      <c r="Q2313">
        <f>VLOOKUP($A2313,Sheet2!$A:$E,3,0)</f>
        <v>10095.049999999999</v>
      </c>
      <c r="R2313">
        <f>VLOOKUP($A2313,Sheet2!$A:$E,4,0)</f>
        <v>9952.7999999999993</v>
      </c>
      <c r="S2313">
        <f>VLOOKUP($A2313,Sheet2!$A:$E,5,0)</f>
        <v>9964.4</v>
      </c>
      <c r="T2313">
        <f t="shared" si="690"/>
        <v>26.450000000000728</v>
      </c>
      <c r="U2313">
        <f t="shared" si="691"/>
        <v>40</v>
      </c>
      <c r="V2313">
        <f t="shared" si="692"/>
        <v>110</v>
      </c>
      <c r="W2313">
        <f t="shared" si="693"/>
        <v>207.14999999999964</v>
      </c>
      <c r="X2313" s="5">
        <f t="shared" si="694"/>
        <v>233.6</v>
      </c>
      <c r="Y2313">
        <f t="shared" si="695"/>
        <v>247.95000000000073</v>
      </c>
      <c r="Z2313">
        <f t="shared" si="696"/>
        <v>150</v>
      </c>
      <c r="AA2313">
        <f t="shared" si="697"/>
        <v>150.80000000000001</v>
      </c>
      <c r="AB2313">
        <f>IF(Z2313/X2313&lt;'model parameter'!$B$2,'model parameter'!$B$2,IF(Y2313/X2313&gt;'model parameter'!$B$1,'model parameter'!$B$1,AA2313/X2313))</f>
        <v>0.64554794520547953</v>
      </c>
      <c r="AC2313">
        <f t="shared" si="707"/>
        <v>7151579.3377040112</v>
      </c>
      <c r="AD2313">
        <f t="shared" si="705"/>
        <v>35.817606579223806</v>
      </c>
      <c r="AF2313">
        <f t="shared" si="704"/>
        <v>0.64212328767123295</v>
      </c>
      <c r="AG2313">
        <f t="shared" si="698"/>
        <v>1.0614297945205511</v>
      </c>
      <c r="AH2313" s="14">
        <f t="shared" si="699"/>
        <v>17578.922051409601</v>
      </c>
      <c r="AI2313">
        <f t="shared" si="700"/>
        <v>11254.567424149598</v>
      </c>
      <c r="AJ2313" s="14">
        <f t="shared" si="701"/>
        <v>-6324.3546272600033</v>
      </c>
      <c r="AK2313" s="14">
        <f t="shared" si="706"/>
        <v>370384.37920508935</v>
      </c>
      <c r="AL2313">
        <f t="shared" si="702"/>
        <v>0.64023080546324673</v>
      </c>
      <c r="AM2313">
        <f t="shared" si="708"/>
        <v>0.19975364494719752</v>
      </c>
      <c r="AN2313" s="15">
        <f t="shared" si="703"/>
        <v>0</v>
      </c>
    </row>
    <row r="2314" spans="1:40" x14ac:dyDescent="0.25">
      <c r="A2314" s="2">
        <v>43003</v>
      </c>
      <c r="B2314" s="2">
        <v>43006</v>
      </c>
      <c r="C2314" t="s">
        <v>15</v>
      </c>
      <c r="D2314">
        <v>9900</v>
      </c>
      <c r="E2314">
        <v>32</v>
      </c>
      <c r="F2314">
        <v>83</v>
      </c>
      <c r="G2314">
        <v>32</v>
      </c>
      <c r="H2314">
        <v>61</v>
      </c>
      <c r="I2314" t="s">
        <v>16</v>
      </c>
      <c r="J2314">
        <v>97.85</v>
      </c>
      <c r="K2314">
        <v>104.05</v>
      </c>
      <c r="L2314">
        <v>29</v>
      </c>
      <c r="M2314">
        <v>40.25</v>
      </c>
      <c r="N2314">
        <v>9872.6</v>
      </c>
      <c r="O2314">
        <v>233.55</v>
      </c>
      <c r="P2314">
        <f>VLOOKUP($A2314,Sheet2!$A:$E,2,0)</f>
        <v>9960.1</v>
      </c>
      <c r="Q2314">
        <f>VLOOKUP($A2314,Sheet2!$A:$E,3,0)</f>
        <v>9960.5</v>
      </c>
      <c r="R2314">
        <f>VLOOKUP($A2314,Sheet2!$A:$E,4,0)</f>
        <v>9816.0499999999993</v>
      </c>
      <c r="S2314">
        <f>VLOOKUP($A2314,Sheet2!$A:$E,5,0)</f>
        <v>9872.6</v>
      </c>
      <c r="T2314">
        <f t="shared" si="690"/>
        <v>43.549999999999272</v>
      </c>
      <c r="U2314">
        <f t="shared" si="691"/>
        <v>83</v>
      </c>
      <c r="V2314">
        <f t="shared" si="692"/>
        <v>29</v>
      </c>
      <c r="W2314">
        <f t="shared" si="693"/>
        <v>92.5</v>
      </c>
      <c r="X2314" s="5">
        <f t="shared" si="694"/>
        <v>129.85</v>
      </c>
      <c r="Y2314">
        <f t="shared" si="695"/>
        <v>147.59999999999928</v>
      </c>
      <c r="Z2314">
        <f t="shared" si="696"/>
        <v>101.25</v>
      </c>
      <c r="AA2314">
        <f t="shared" si="697"/>
        <v>101.25</v>
      </c>
      <c r="AB2314">
        <f>IF(Z2314/X2314&lt;'model parameter'!$B$2,'model parameter'!$B$2,IF(Y2314/X2314&gt;'model parameter'!$B$1,'model parameter'!$B$1,AA2314/X2314))</f>
        <v>1.1100000000000001</v>
      </c>
      <c r="AC2314">
        <f t="shared" si="707"/>
        <v>7938253.0648514535</v>
      </c>
      <c r="AD2314">
        <f t="shared" si="705"/>
        <v>35.927606579223806</v>
      </c>
      <c r="AF2314">
        <f t="shared" si="704"/>
        <v>0.77974586060839435</v>
      </c>
      <c r="AG2314">
        <f t="shared" si="698"/>
        <v>1.1366961879091204</v>
      </c>
      <c r="AH2314" s="14">
        <f t="shared" si="699"/>
        <v>9792.4662941589759</v>
      </c>
      <c r="AI2314">
        <f t="shared" si="700"/>
        <v>10754.943907969777</v>
      </c>
      <c r="AJ2314" s="14">
        <f t="shared" si="701"/>
        <v>962.4776138108009</v>
      </c>
      <c r="AK2314" s="14">
        <f t="shared" si="706"/>
        <v>371346.85681890015</v>
      </c>
      <c r="AL2314">
        <f t="shared" si="702"/>
        <v>1.0982875595277668</v>
      </c>
      <c r="AM2314">
        <f t="shared" si="708"/>
        <v>0.2193869432158336</v>
      </c>
      <c r="AN2314" s="15">
        <f t="shared" si="703"/>
        <v>1</v>
      </c>
    </row>
    <row r="2315" spans="1:40" x14ac:dyDescent="0.25">
      <c r="A2315" s="2">
        <v>43004</v>
      </c>
      <c r="B2315" s="2">
        <v>43006</v>
      </c>
      <c r="C2315" t="s">
        <v>15</v>
      </c>
      <c r="D2315">
        <v>9900</v>
      </c>
      <c r="E2315">
        <v>64.900000000000006</v>
      </c>
      <c r="F2315">
        <v>91.9</v>
      </c>
      <c r="G2315">
        <v>35.4</v>
      </c>
      <c r="H2315">
        <v>55.95</v>
      </c>
      <c r="I2315" t="s">
        <v>16</v>
      </c>
      <c r="J2315">
        <v>36.65</v>
      </c>
      <c r="K2315">
        <v>41.8</v>
      </c>
      <c r="L2315">
        <v>15.75</v>
      </c>
      <c r="M2315">
        <v>25.5</v>
      </c>
      <c r="N2315">
        <v>9871.5</v>
      </c>
      <c r="O2315">
        <v>233.55</v>
      </c>
      <c r="P2315">
        <f>VLOOKUP($A2315,Sheet2!$A:$E,2,0)</f>
        <v>9875.25</v>
      </c>
      <c r="Q2315">
        <f>VLOOKUP($A2315,Sheet2!$A:$E,3,0)</f>
        <v>9891.35</v>
      </c>
      <c r="R2315">
        <f>VLOOKUP($A2315,Sheet2!$A:$E,4,0)</f>
        <v>9813</v>
      </c>
      <c r="S2315">
        <f>VLOOKUP($A2315,Sheet2!$A:$E,5,0)</f>
        <v>9871.5</v>
      </c>
      <c r="T2315">
        <f t="shared" si="690"/>
        <v>50.449999999998909</v>
      </c>
      <c r="U2315">
        <f t="shared" si="691"/>
        <v>91.9</v>
      </c>
      <c r="V2315">
        <f t="shared" si="692"/>
        <v>15.75</v>
      </c>
      <c r="W2315">
        <f t="shared" si="693"/>
        <v>26.75</v>
      </c>
      <c r="X2315" s="5">
        <f t="shared" si="694"/>
        <v>101.55000000000001</v>
      </c>
      <c r="Y2315">
        <f t="shared" si="695"/>
        <v>107.65</v>
      </c>
      <c r="Z2315">
        <f t="shared" si="696"/>
        <v>62.15</v>
      </c>
      <c r="AA2315">
        <f t="shared" si="697"/>
        <v>81.45</v>
      </c>
      <c r="AB2315">
        <f>IF(Z2315/X2315&lt;'model parameter'!$B$2,'model parameter'!$B$2,IF(Y2315/X2315&gt;'model parameter'!$B$1,'model parameter'!$B$1,AA2315/X2315))</f>
        <v>0.80206794682422444</v>
      </c>
      <c r="AC2315">
        <f t="shared" si="707"/>
        <v>6367018.3370965123</v>
      </c>
      <c r="AD2315">
        <f t="shared" si="705"/>
        <v>35.729674526048029</v>
      </c>
      <c r="AF2315">
        <f t="shared" si="704"/>
        <v>0.61201378631216141</v>
      </c>
      <c r="AG2315">
        <f t="shared" si="698"/>
        <v>1.0600689315608074</v>
      </c>
      <c r="AH2315" s="14">
        <f t="shared" si="699"/>
        <v>7668.5463141089249</v>
      </c>
      <c r="AI2315">
        <f t="shared" si="700"/>
        <v>6057.1038604999003</v>
      </c>
      <c r="AJ2315" s="14">
        <f t="shared" si="701"/>
        <v>-1611.4424536090246</v>
      </c>
      <c r="AK2315" s="14">
        <f t="shared" si="706"/>
        <v>369735.41436529113</v>
      </c>
      <c r="AL2315">
        <f t="shared" si="702"/>
        <v>0.78986337336918433</v>
      </c>
      <c r="AM2315">
        <f t="shared" si="708"/>
        <v>0.17328571104161203</v>
      </c>
      <c r="AN2315" s="15">
        <f t="shared" si="703"/>
        <v>0</v>
      </c>
    </row>
    <row r="2316" spans="1:40" x14ac:dyDescent="0.25">
      <c r="A2316" s="2">
        <v>43005</v>
      </c>
      <c r="B2316" s="2">
        <v>43006</v>
      </c>
      <c r="C2316" t="s">
        <v>15</v>
      </c>
      <c r="D2316">
        <v>9900</v>
      </c>
      <c r="E2316">
        <v>31</v>
      </c>
      <c r="F2316">
        <v>177</v>
      </c>
      <c r="G2316">
        <v>15</v>
      </c>
      <c r="H2316">
        <v>152.85</v>
      </c>
      <c r="I2316" t="s">
        <v>16</v>
      </c>
      <c r="J2316">
        <v>35</v>
      </c>
      <c r="K2316">
        <v>36.799999999999997</v>
      </c>
      <c r="L2316">
        <v>2</v>
      </c>
      <c r="M2316">
        <v>2.75</v>
      </c>
      <c r="N2316">
        <v>9735.75</v>
      </c>
      <c r="O2316">
        <v>233.55</v>
      </c>
      <c r="P2316">
        <f>VLOOKUP($A2316,Sheet2!$A:$E,2,0)</f>
        <v>9920.6</v>
      </c>
      <c r="Q2316">
        <f>VLOOKUP($A2316,Sheet2!$A:$E,3,0)</f>
        <v>9921.0499999999993</v>
      </c>
      <c r="R2316">
        <f>VLOOKUP($A2316,Sheet2!$A:$E,4,0)</f>
        <v>9714.4</v>
      </c>
      <c r="S2316">
        <f>VLOOKUP($A2316,Sheet2!$A:$E,5,0)</f>
        <v>9735.75</v>
      </c>
      <c r="T2316">
        <f t="shared" si="690"/>
        <v>15.75</v>
      </c>
      <c r="U2316">
        <f t="shared" si="691"/>
        <v>177</v>
      </c>
      <c r="V2316">
        <f t="shared" si="692"/>
        <v>2</v>
      </c>
      <c r="W2316">
        <f t="shared" si="693"/>
        <v>36.049999999999272</v>
      </c>
      <c r="X2316" s="5">
        <f t="shared" si="694"/>
        <v>66</v>
      </c>
      <c r="Y2316">
        <f t="shared" si="695"/>
        <v>179</v>
      </c>
      <c r="Z2316">
        <f t="shared" si="696"/>
        <v>51.049999999999272</v>
      </c>
      <c r="AA2316">
        <f t="shared" si="697"/>
        <v>155.6</v>
      </c>
      <c r="AB2316">
        <f>IF(Z2316/X2316&lt;'model parameter'!$B$2,'model parameter'!$B$2,IF(Y2316/X2316&gt;'model parameter'!$B$1,'model parameter'!$B$1,AA2316/X2316))</f>
        <v>1.1100000000000001</v>
      </c>
      <c r="AC2316">
        <f t="shared" si="707"/>
        <v>7067390.3541771295</v>
      </c>
      <c r="AD2316">
        <f t="shared" si="705"/>
        <v>35.839674526048029</v>
      </c>
      <c r="AF2316">
        <f t="shared" si="704"/>
        <v>0.77348484848483745</v>
      </c>
      <c r="AG2316">
        <f t="shared" si="698"/>
        <v>2.7121212121212119</v>
      </c>
      <c r="AH2316" s="14">
        <f t="shared" si="699"/>
        <v>5000.512558251</v>
      </c>
      <c r="AI2316">
        <f t="shared" si="700"/>
        <v>5443.3010258021204</v>
      </c>
      <c r="AJ2316" s="14">
        <f t="shared" si="701"/>
        <v>442.78846755112045</v>
      </c>
      <c r="AK2316" s="14">
        <f t="shared" si="706"/>
        <v>370178.20283284225</v>
      </c>
      <c r="AL2316">
        <f t="shared" si="702"/>
        <v>1.0885486162454499</v>
      </c>
      <c r="AM2316">
        <f t="shared" si="708"/>
        <v>0.18862992096945563</v>
      </c>
      <c r="AN2316" s="15">
        <f t="shared" si="703"/>
        <v>1</v>
      </c>
    </row>
    <row r="2317" spans="1:40" x14ac:dyDescent="0.25">
      <c r="A2317" s="2">
        <v>43006</v>
      </c>
      <c r="B2317" s="2">
        <v>43006</v>
      </c>
      <c r="C2317" t="s">
        <v>15</v>
      </c>
      <c r="D2317">
        <v>9900</v>
      </c>
      <c r="E2317">
        <v>151.15</v>
      </c>
      <c r="F2317">
        <v>197.6</v>
      </c>
      <c r="G2317">
        <v>108.25</v>
      </c>
      <c r="H2317">
        <v>123.9</v>
      </c>
      <c r="I2317" t="s">
        <v>16</v>
      </c>
      <c r="J2317">
        <v>0.9</v>
      </c>
      <c r="K2317">
        <v>1.55</v>
      </c>
      <c r="L2317">
        <v>0.05</v>
      </c>
      <c r="M2317">
        <v>0.05</v>
      </c>
      <c r="N2317">
        <v>9768.9500000000007</v>
      </c>
      <c r="O2317">
        <v>233.55</v>
      </c>
      <c r="P2317">
        <f>VLOOKUP($A2317,Sheet2!$A:$E,2,0)</f>
        <v>9736.4</v>
      </c>
      <c r="Q2317">
        <f>VLOOKUP($A2317,Sheet2!$A:$E,3,0)</f>
        <v>9789.2000000000007</v>
      </c>
      <c r="R2317">
        <f>VLOOKUP($A2317,Sheet2!$A:$E,4,0)</f>
        <v>9687.5499999999993</v>
      </c>
      <c r="S2317">
        <f>VLOOKUP($A2317,Sheet2!$A:$E,5,0)</f>
        <v>9768.9500000000007</v>
      </c>
      <c r="T2317">
        <f t="shared" si="690"/>
        <v>112.34999999999854</v>
      </c>
      <c r="U2317">
        <f t="shared" si="691"/>
        <v>197.6</v>
      </c>
      <c r="V2317">
        <f t="shared" si="692"/>
        <v>0.05</v>
      </c>
      <c r="W2317">
        <f t="shared" si="693"/>
        <v>-2.5499999999992724</v>
      </c>
      <c r="X2317" s="5">
        <f t="shared" si="694"/>
        <v>152.05000000000001</v>
      </c>
      <c r="Y2317">
        <f t="shared" si="695"/>
        <v>197.65</v>
      </c>
      <c r="Z2317">
        <f t="shared" si="696"/>
        <v>105.70000000000073</v>
      </c>
      <c r="AA2317">
        <f t="shared" si="697"/>
        <v>123.95</v>
      </c>
      <c r="AB2317">
        <f>IF(Z2317/X2317&lt;'model parameter'!$B$2,'model parameter'!$B$2,IF(Y2317/X2317&gt;'model parameter'!$B$1,'model parameter'!$B$1,AA2317/X2317))</f>
        <v>1.1100000000000001</v>
      </c>
      <c r="AC2317">
        <f t="shared" si="707"/>
        <v>7844803.2931366144</v>
      </c>
      <c r="AD2317">
        <f t="shared" si="705"/>
        <v>35.949674526048028</v>
      </c>
      <c r="AF2317">
        <f t="shared" si="704"/>
        <v>0.69516606379480905</v>
      </c>
      <c r="AG2317">
        <f t="shared" si="698"/>
        <v>1.2999013482407102</v>
      </c>
      <c r="AH2317" s="14">
        <f t="shared" si="699"/>
        <v>11458.580200770675</v>
      </c>
      <c r="AI2317">
        <f t="shared" si="700"/>
        <v>12601.748480939583</v>
      </c>
      <c r="AJ2317" s="14">
        <f t="shared" si="701"/>
        <v>1143.1682801689076</v>
      </c>
      <c r="AK2317" s="14">
        <f t="shared" si="706"/>
        <v>371321.37111301115</v>
      </c>
      <c r="AL2317">
        <f t="shared" si="702"/>
        <v>1.0997652641198969</v>
      </c>
      <c r="AM2317">
        <f t="shared" si="708"/>
        <v>0.20744863485588866</v>
      </c>
      <c r="AN2317" s="15">
        <f t="shared" si="703"/>
        <v>1</v>
      </c>
    </row>
    <row r="2318" spans="1:40" s="4" customFormat="1" x14ac:dyDescent="0.25">
      <c r="A2318" s="3">
        <v>43007</v>
      </c>
      <c r="B2318" s="3">
        <v>43034</v>
      </c>
      <c r="C2318" s="4" t="s">
        <v>15</v>
      </c>
      <c r="D2318" s="4">
        <v>9800</v>
      </c>
      <c r="E2318" s="4">
        <v>116.15</v>
      </c>
      <c r="F2318" s="4">
        <v>126.45</v>
      </c>
      <c r="G2318" s="4">
        <v>87.6</v>
      </c>
      <c r="H2318" s="4">
        <v>120.5</v>
      </c>
      <c r="I2318" s="4" t="s">
        <v>16</v>
      </c>
      <c r="J2318" s="4">
        <v>140</v>
      </c>
      <c r="K2318" s="4">
        <v>164.25</v>
      </c>
      <c r="L2318" s="4">
        <v>111.25</v>
      </c>
      <c r="M2318" s="4">
        <v>118.4</v>
      </c>
      <c r="N2318" s="4">
        <v>9788.6</v>
      </c>
      <c r="O2318" s="4">
        <v>256.14999999999998</v>
      </c>
      <c r="P2318">
        <f>VLOOKUP($A2318,Sheet2!$A:$E,2,0)</f>
        <v>9814.2999999999993</v>
      </c>
      <c r="Q2318">
        <f>VLOOKUP($A2318,Sheet2!$A:$E,3,0)</f>
        <v>9854</v>
      </c>
      <c r="R2318">
        <f>VLOOKUP($A2318,Sheet2!$A:$E,4,0)</f>
        <v>9775.35</v>
      </c>
      <c r="S2318">
        <f>VLOOKUP($A2318,Sheet2!$A:$E,5,0)</f>
        <v>9788.6</v>
      </c>
      <c r="T2318">
        <f t="shared" si="690"/>
        <v>110.25</v>
      </c>
      <c r="U2318">
        <f t="shared" si="691"/>
        <v>126.45</v>
      </c>
      <c r="V2318">
        <f t="shared" si="692"/>
        <v>111.25</v>
      </c>
      <c r="W2318">
        <f t="shared" si="693"/>
        <v>141.60000000000036</v>
      </c>
      <c r="X2318" s="5">
        <f t="shared" si="694"/>
        <v>256.14999999999998</v>
      </c>
      <c r="Y2318">
        <f t="shared" si="695"/>
        <v>274.5</v>
      </c>
      <c r="Z2318">
        <f t="shared" si="696"/>
        <v>229.20000000000036</v>
      </c>
      <c r="AA2318">
        <f t="shared" si="697"/>
        <v>238.9</v>
      </c>
      <c r="AB2318">
        <f>IF(Z2318/X2318&lt;'model parameter'!$B$2,'model parameter'!$B$2,IF(Y2318/X2318&gt;'model parameter'!$B$1,'model parameter'!$B$1,AA2318/X2318))</f>
        <v>0.93265664649619373</v>
      </c>
      <c r="AC2318">
        <f t="shared" si="707"/>
        <v>7316507.9317990914</v>
      </c>
      <c r="AD2318">
        <f t="shared" si="705"/>
        <v>35.88233117254422</v>
      </c>
      <c r="AF2318">
        <f t="shared" si="704"/>
        <v>0.89478821003318521</v>
      </c>
      <c r="AG2318">
        <f t="shared" si="698"/>
        <v>1.0716377122779621</v>
      </c>
      <c r="AH2318" s="14">
        <f t="shared" si="699"/>
        <v>19271.303519612025</v>
      </c>
      <c r="AI2318">
        <f t="shared" si="700"/>
        <v>17857.257257711797</v>
      </c>
      <c r="AJ2318" s="14">
        <f t="shared" si="701"/>
        <v>-1414.0462619002283</v>
      </c>
      <c r="AK2318" s="14">
        <f t="shared" si="706"/>
        <v>369907.32485111093</v>
      </c>
      <c r="AL2318">
        <f t="shared" si="702"/>
        <v>0.9266242545315535</v>
      </c>
      <c r="AM2318">
        <f t="shared" si="708"/>
        <v>0.19222693662692628</v>
      </c>
      <c r="AN2318" s="15">
        <f t="shared" si="703"/>
        <v>0</v>
      </c>
    </row>
    <row r="2319" spans="1:40" s="4" customFormat="1" x14ac:dyDescent="0.25">
      <c r="A2319" s="3">
        <v>43011</v>
      </c>
      <c r="B2319" s="3">
        <v>43034</v>
      </c>
      <c r="C2319" s="4" t="s">
        <v>15</v>
      </c>
      <c r="D2319" s="4">
        <v>9800</v>
      </c>
      <c r="E2319" s="4">
        <v>81.7</v>
      </c>
      <c r="F2319" s="4">
        <v>101.15</v>
      </c>
      <c r="G2319" s="4">
        <v>69.3</v>
      </c>
      <c r="H2319" s="4">
        <v>87.95</v>
      </c>
      <c r="I2319" s="4" t="s">
        <v>16</v>
      </c>
      <c r="J2319" s="4">
        <v>159</v>
      </c>
      <c r="K2319" s="4">
        <v>166.65</v>
      </c>
      <c r="L2319" s="4">
        <v>135.30000000000001</v>
      </c>
      <c r="M2319" s="4">
        <v>150.65</v>
      </c>
      <c r="N2319" s="4">
        <v>9859.5</v>
      </c>
      <c r="O2319" s="4">
        <v>256.14999999999998</v>
      </c>
      <c r="P2319">
        <f>VLOOKUP($A2319,Sheet2!$A:$E,2,0)</f>
        <v>9893.2999999999993</v>
      </c>
      <c r="Q2319">
        <f>VLOOKUP($A2319,Sheet2!$A:$E,3,0)</f>
        <v>9895.4</v>
      </c>
      <c r="R2319">
        <f>VLOOKUP($A2319,Sheet2!$A:$E,4,0)</f>
        <v>9831.0499999999993</v>
      </c>
      <c r="S2319">
        <f>VLOOKUP($A2319,Sheet2!$A:$E,5,0)</f>
        <v>9859.5</v>
      </c>
      <c r="T2319">
        <f t="shared" si="690"/>
        <v>71.25</v>
      </c>
      <c r="U2319">
        <f t="shared" si="691"/>
        <v>101.15</v>
      </c>
      <c r="V2319">
        <f t="shared" si="692"/>
        <v>135.30000000000001</v>
      </c>
      <c r="W2319">
        <f t="shared" si="693"/>
        <v>164.69999999999891</v>
      </c>
      <c r="X2319" s="5">
        <f t="shared" si="694"/>
        <v>240.7</v>
      </c>
      <c r="Y2319">
        <f t="shared" si="695"/>
        <v>240.7</v>
      </c>
      <c r="Z2319">
        <f t="shared" si="696"/>
        <v>233.99999999999892</v>
      </c>
      <c r="AA2319">
        <f t="shared" si="697"/>
        <v>238.60000000000002</v>
      </c>
      <c r="AB2319">
        <f>IF(Z2319/X2319&lt;'model parameter'!$B$2,'model parameter'!$B$2,IF(Y2319/X2319&gt;'model parameter'!$B$1,'model parameter'!$B$1,AA2319/X2319))</f>
        <v>0.99127544661404254</v>
      </c>
      <c r="AC2319">
        <f t="shared" si="707"/>
        <v>7252674.6677493295</v>
      </c>
      <c r="AD2319">
        <f t="shared" si="705"/>
        <v>35.873606619158259</v>
      </c>
      <c r="AF2319">
        <f t="shared" si="704"/>
        <v>0.97216452014955934</v>
      </c>
      <c r="AG2319">
        <f t="shared" si="698"/>
        <v>1</v>
      </c>
      <c r="AH2319" s="14">
        <f t="shared" si="699"/>
        <v>18111.77830082145</v>
      </c>
      <c r="AI2319">
        <f t="shared" si="700"/>
        <v>17834.773637393198</v>
      </c>
      <c r="AJ2319" s="14">
        <f t="shared" si="701"/>
        <v>-277.00466342825166</v>
      </c>
      <c r="AK2319" s="14">
        <f t="shared" si="706"/>
        <v>369630.32018768269</v>
      </c>
      <c r="AL2319">
        <f t="shared" si="702"/>
        <v>0.98470582739985901</v>
      </c>
      <c r="AM2319">
        <f t="shared" si="708"/>
        <v>0.18928698467975771</v>
      </c>
      <c r="AN2319" s="15">
        <f t="shared" si="703"/>
        <v>0</v>
      </c>
    </row>
    <row r="2320" spans="1:40" s="4" customFormat="1" x14ac:dyDescent="0.25">
      <c r="A2320" s="3">
        <v>43012</v>
      </c>
      <c r="B2320" s="3">
        <v>43034</v>
      </c>
      <c r="C2320" s="4" t="s">
        <v>15</v>
      </c>
      <c r="D2320" s="4">
        <v>9800</v>
      </c>
      <c r="E2320" s="4">
        <v>82.05</v>
      </c>
      <c r="F2320" s="4">
        <v>90.85</v>
      </c>
      <c r="G2320" s="4">
        <v>53.85</v>
      </c>
      <c r="H2320" s="4">
        <v>61.9</v>
      </c>
      <c r="I2320" s="4" t="s">
        <v>16</v>
      </c>
      <c r="J2320" s="4">
        <v>155.85</v>
      </c>
      <c r="K2320" s="4">
        <v>201.8</v>
      </c>
      <c r="L2320" s="4">
        <v>146.5</v>
      </c>
      <c r="M2320" s="4">
        <v>183.45</v>
      </c>
      <c r="N2320" s="4">
        <v>9914.9</v>
      </c>
      <c r="O2320" s="4">
        <v>256.14999999999998</v>
      </c>
      <c r="P2320">
        <f>VLOOKUP($A2320,Sheet2!$A:$E,2,0)</f>
        <v>9884.35</v>
      </c>
      <c r="Q2320">
        <f>VLOOKUP($A2320,Sheet2!$A:$E,3,0)</f>
        <v>9938.2999999999993</v>
      </c>
      <c r="R2320">
        <f>VLOOKUP($A2320,Sheet2!$A:$E,4,0)</f>
        <v>9850.65</v>
      </c>
      <c r="S2320">
        <f>VLOOKUP($A2320,Sheet2!$A:$E,5,0)</f>
        <v>9914.9</v>
      </c>
      <c r="T2320">
        <f t="shared" si="690"/>
        <v>63.5</v>
      </c>
      <c r="U2320">
        <f t="shared" si="691"/>
        <v>90.85</v>
      </c>
      <c r="V2320">
        <f t="shared" si="692"/>
        <v>146.5</v>
      </c>
      <c r="W2320">
        <f t="shared" si="693"/>
        <v>192.14999999999964</v>
      </c>
      <c r="X2320" s="5">
        <f t="shared" si="694"/>
        <v>237.89999999999998</v>
      </c>
      <c r="Y2320">
        <f t="shared" si="695"/>
        <v>265.3</v>
      </c>
      <c r="Z2320">
        <f t="shared" si="696"/>
        <v>237.35</v>
      </c>
      <c r="AA2320">
        <f t="shared" si="697"/>
        <v>245.35</v>
      </c>
      <c r="AB2320">
        <f>IF(Z2320/X2320&lt;'model parameter'!$B$2,'model parameter'!$B$2,IF(Y2320/X2320&gt;'model parameter'!$B$1,'model parameter'!$B$1,AA2320/X2320))</f>
        <v>1.1100000000000001</v>
      </c>
      <c r="AC2320">
        <f t="shared" si="707"/>
        <v>8050468.8812017562</v>
      </c>
      <c r="AD2320">
        <f t="shared" si="705"/>
        <v>35.983606619158259</v>
      </c>
      <c r="AF2320">
        <f t="shared" si="704"/>
        <v>0.99768810424548138</v>
      </c>
      <c r="AG2320">
        <f t="shared" si="698"/>
        <v>1.1151744430432957</v>
      </c>
      <c r="AH2320" s="14">
        <f t="shared" si="699"/>
        <v>17901.637808095649</v>
      </c>
      <c r="AI2320">
        <f t="shared" si="700"/>
        <v>19743.558057041279</v>
      </c>
      <c r="AJ2320" s="14">
        <f t="shared" si="701"/>
        <v>1841.9202489456293</v>
      </c>
      <c r="AK2320" s="14">
        <f t="shared" si="706"/>
        <v>371472.24043662834</v>
      </c>
      <c r="AL2320">
        <f t="shared" si="702"/>
        <v>1.1028911582666843</v>
      </c>
      <c r="AM2320">
        <f t="shared" si="708"/>
        <v>0.2087629417782661</v>
      </c>
      <c r="AN2320" s="15">
        <f t="shared" si="703"/>
        <v>0</v>
      </c>
    </row>
    <row r="2321" spans="1:40" s="4" customFormat="1" x14ac:dyDescent="0.25">
      <c r="A2321" s="3">
        <v>43013</v>
      </c>
      <c r="B2321" s="3">
        <v>43034</v>
      </c>
      <c r="C2321" s="4" t="s">
        <v>15</v>
      </c>
      <c r="D2321" s="4">
        <v>9800</v>
      </c>
      <c r="E2321" s="4">
        <v>62</v>
      </c>
      <c r="F2321" s="4">
        <v>67.3</v>
      </c>
      <c r="G2321" s="4">
        <v>48.6</v>
      </c>
      <c r="H2321" s="4">
        <v>63.9</v>
      </c>
      <c r="I2321" s="4" t="s">
        <v>16</v>
      </c>
      <c r="J2321" s="4">
        <v>180.35</v>
      </c>
      <c r="K2321" s="4">
        <v>206.7</v>
      </c>
      <c r="L2321" s="4">
        <v>160.5</v>
      </c>
      <c r="M2321" s="4">
        <v>166.35</v>
      </c>
      <c r="N2321" s="4">
        <v>9888.7000000000007</v>
      </c>
      <c r="O2321" s="4">
        <v>256.14999999999998</v>
      </c>
      <c r="P2321">
        <f>VLOOKUP($A2321,Sheet2!$A:$E,2,0)</f>
        <v>9927</v>
      </c>
      <c r="Q2321">
        <f>VLOOKUP($A2321,Sheet2!$A:$E,3,0)</f>
        <v>9945.9500000000007</v>
      </c>
      <c r="R2321">
        <f>VLOOKUP($A2321,Sheet2!$A:$E,4,0)</f>
        <v>9881.85</v>
      </c>
      <c r="S2321">
        <f>VLOOKUP($A2321,Sheet2!$A:$E,5,0)</f>
        <v>9888.7000000000007</v>
      </c>
      <c r="T2321">
        <f t="shared" si="690"/>
        <v>60.75</v>
      </c>
      <c r="U2321">
        <f t="shared" si="691"/>
        <v>67.3</v>
      </c>
      <c r="V2321">
        <f t="shared" si="692"/>
        <v>160.5</v>
      </c>
      <c r="W2321">
        <f t="shared" si="693"/>
        <v>194.55000000000109</v>
      </c>
      <c r="X2321" s="5">
        <f t="shared" si="694"/>
        <v>242.35</v>
      </c>
      <c r="Y2321">
        <f t="shared" si="695"/>
        <v>267.45</v>
      </c>
      <c r="Z2321">
        <f t="shared" si="696"/>
        <v>227.8</v>
      </c>
      <c r="AA2321">
        <f t="shared" si="697"/>
        <v>230.25</v>
      </c>
      <c r="AB2321">
        <f>IF(Z2321/X2321&lt;'model parameter'!$B$2,'model parameter'!$B$2,IF(Y2321/X2321&gt;'model parameter'!$B$1,'model parameter'!$B$1,AA2321/X2321))</f>
        <v>0.95007220961419436</v>
      </c>
      <c r="AC2321">
        <f t="shared" si="707"/>
        <v>7648526.7583936639</v>
      </c>
      <c r="AD2321">
        <f t="shared" si="705"/>
        <v>35.93367882877245</v>
      </c>
      <c r="AF2321">
        <f t="shared" si="704"/>
        <v>0.93996286362698578</v>
      </c>
      <c r="AG2321">
        <f t="shared" si="698"/>
        <v>1.1035692180730348</v>
      </c>
      <c r="AH2321" s="14">
        <f t="shared" si="699"/>
        <v>18235.611091177725</v>
      </c>
      <c r="AI2321">
        <f t="shared" si="700"/>
        <v>17208.979538525498</v>
      </c>
      <c r="AJ2321" s="14">
        <f t="shared" si="701"/>
        <v>-1026.6315526522267</v>
      </c>
      <c r="AK2321" s="14">
        <f t="shared" si="706"/>
        <v>370445.60888397612</v>
      </c>
      <c r="AL2321">
        <f t="shared" si="702"/>
        <v>0.94370182893684851</v>
      </c>
      <c r="AM2321">
        <f t="shared" si="708"/>
        <v>0.19700996997038653</v>
      </c>
      <c r="AN2321" s="15">
        <f t="shared" si="703"/>
        <v>0</v>
      </c>
    </row>
    <row r="2322" spans="1:40" s="4" customFormat="1" x14ac:dyDescent="0.25">
      <c r="A2322" s="3">
        <v>43014</v>
      </c>
      <c r="B2322" s="3">
        <v>43034</v>
      </c>
      <c r="C2322" s="4" t="s">
        <v>15</v>
      </c>
      <c r="D2322" s="4">
        <v>9800</v>
      </c>
      <c r="E2322" s="4">
        <v>56.3</v>
      </c>
      <c r="F2322" s="4">
        <v>57.35</v>
      </c>
      <c r="G2322" s="4">
        <v>34.049999999999997</v>
      </c>
      <c r="H2322" s="4">
        <v>36.799999999999997</v>
      </c>
      <c r="I2322" s="4" t="s">
        <v>16</v>
      </c>
      <c r="J2322" s="4">
        <v>179.85</v>
      </c>
      <c r="K2322" s="4">
        <v>244.9</v>
      </c>
      <c r="L2322" s="4">
        <v>177.8</v>
      </c>
      <c r="M2322" s="4">
        <v>230.5</v>
      </c>
      <c r="N2322" s="4">
        <v>9979.7000000000007</v>
      </c>
      <c r="O2322" s="4">
        <v>256.14999999999998</v>
      </c>
      <c r="P2322">
        <f>VLOOKUP($A2322,Sheet2!$A:$E,2,0)</f>
        <v>9908.15</v>
      </c>
      <c r="Q2322">
        <f>VLOOKUP($A2322,Sheet2!$A:$E,3,0)</f>
        <v>9989.35</v>
      </c>
      <c r="R2322">
        <f>VLOOKUP($A2322,Sheet2!$A:$E,4,0)</f>
        <v>9906.6</v>
      </c>
      <c r="S2322">
        <f>VLOOKUP($A2322,Sheet2!$A:$E,5,0)</f>
        <v>9979.7000000000007</v>
      </c>
      <c r="T2322">
        <f t="shared" si="690"/>
        <v>55.549999999999272</v>
      </c>
      <c r="U2322">
        <f t="shared" si="691"/>
        <v>57.35</v>
      </c>
      <c r="V2322">
        <f t="shared" si="692"/>
        <v>177.8</v>
      </c>
      <c r="W2322">
        <f t="shared" si="693"/>
        <v>223.39999999999964</v>
      </c>
      <c r="X2322" s="5">
        <f t="shared" si="694"/>
        <v>236.14999999999998</v>
      </c>
      <c r="Y2322">
        <f t="shared" si="695"/>
        <v>300.44999999999925</v>
      </c>
      <c r="Z2322">
        <f t="shared" si="696"/>
        <v>235.15</v>
      </c>
      <c r="AA2322">
        <f t="shared" si="697"/>
        <v>267.3</v>
      </c>
      <c r="AB2322">
        <f>IF(Z2322/X2322&lt;'model parameter'!$B$2,'model parameter'!$B$2,IF(Y2322/X2322&gt;'model parameter'!$B$1,'model parameter'!$B$1,AA2322/X2322))</f>
        <v>1.1100000000000001</v>
      </c>
      <c r="AC2322">
        <f t="shared" si="707"/>
        <v>8489864.7018169686</v>
      </c>
      <c r="AD2322">
        <f t="shared" si="705"/>
        <v>36.04367882877245</v>
      </c>
      <c r="AF2322">
        <f t="shared" si="704"/>
        <v>0.99576540334533148</v>
      </c>
      <c r="AG2322">
        <f t="shared" si="698"/>
        <v>1.2722845648951906</v>
      </c>
      <c r="AH2322" s="14">
        <f t="shared" si="699"/>
        <v>17770.300000142026</v>
      </c>
      <c r="AI2322">
        <f t="shared" si="700"/>
        <v>19597.976615478343</v>
      </c>
      <c r="AJ2322" s="14">
        <f t="shared" si="701"/>
        <v>1827.6766153363169</v>
      </c>
      <c r="AK2322" s="14">
        <f t="shared" si="706"/>
        <v>372273.28549931245</v>
      </c>
      <c r="AL2322">
        <f t="shared" si="702"/>
        <v>1.1028500709229281</v>
      </c>
      <c r="AM2322">
        <f t="shared" si="708"/>
        <v>0.21727245935436471</v>
      </c>
      <c r="AN2322" s="15">
        <f t="shared" si="703"/>
        <v>0</v>
      </c>
    </row>
    <row r="2323" spans="1:40" s="4" customFormat="1" x14ac:dyDescent="0.25">
      <c r="A2323" s="3">
        <v>43017</v>
      </c>
      <c r="B2323" s="3">
        <v>43034</v>
      </c>
      <c r="C2323" s="4" t="s">
        <v>15</v>
      </c>
      <c r="D2323" s="4">
        <v>9800</v>
      </c>
      <c r="E2323" s="4">
        <v>39.65</v>
      </c>
      <c r="F2323" s="4">
        <v>39.700000000000003</v>
      </c>
      <c r="G2323" s="4">
        <v>29.35</v>
      </c>
      <c r="H2323" s="4">
        <v>32.200000000000003</v>
      </c>
      <c r="I2323" s="4" t="s">
        <v>16</v>
      </c>
      <c r="J2323" s="4">
        <v>222.65</v>
      </c>
      <c r="K2323" s="4">
        <v>256.5</v>
      </c>
      <c r="L2323" s="4">
        <v>215.5</v>
      </c>
      <c r="M2323" s="4">
        <v>242.15</v>
      </c>
      <c r="N2323" s="4">
        <v>9988.75</v>
      </c>
      <c r="O2323" s="4">
        <v>256.14999999999998</v>
      </c>
      <c r="P2323">
        <f>VLOOKUP($A2323,Sheet2!$A:$E,2,0)</f>
        <v>9988.2000000000007</v>
      </c>
      <c r="Q2323">
        <f>VLOOKUP($A2323,Sheet2!$A:$E,3,0)</f>
        <v>10015.75</v>
      </c>
      <c r="R2323">
        <f>VLOOKUP($A2323,Sheet2!$A:$E,4,0)</f>
        <v>9959.4500000000007</v>
      </c>
      <c r="S2323">
        <f>VLOOKUP($A2323,Sheet2!$A:$E,5,0)</f>
        <v>9988.75</v>
      </c>
      <c r="T2323">
        <f t="shared" si="690"/>
        <v>40.75</v>
      </c>
      <c r="U2323">
        <f t="shared" si="691"/>
        <v>39.700000000000003</v>
      </c>
      <c r="V2323">
        <f t="shared" si="692"/>
        <v>215.5</v>
      </c>
      <c r="W2323">
        <f t="shared" si="693"/>
        <v>245.10000000000036</v>
      </c>
      <c r="X2323" s="5">
        <f t="shared" si="694"/>
        <v>262.3</v>
      </c>
      <c r="Y2323">
        <f t="shared" si="695"/>
        <v>297.25</v>
      </c>
      <c r="Z2323">
        <f t="shared" si="696"/>
        <v>255.2</v>
      </c>
      <c r="AA2323">
        <f t="shared" si="697"/>
        <v>274.35000000000002</v>
      </c>
      <c r="AB2323">
        <f>IF(Z2323/X2323&lt;'model parameter'!$B$2,'model parameter'!$B$2,IF(Y2323/X2323&gt;'model parameter'!$B$1,'model parameter'!$B$1,AA2323/X2323))</f>
        <v>1.1100000000000001</v>
      </c>
      <c r="AC2323">
        <f t="shared" si="707"/>
        <v>9423749.8190168366</v>
      </c>
      <c r="AD2323">
        <f t="shared" si="705"/>
        <v>36.153678828772449</v>
      </c>
      <c r="AF2323">
        <f t="shared" si="704"/>
        <v>0.97293175752954619</v>
      </c>
      <c r="AG2323">
        <f t="shared" si="698"/>
        <v>1.1332443766679374</v>
      </c>
      <c r="AH2323" s="14">
        <f t="shared" si="699"/>
        <v>19732.862101849048</v>
      </c>
      <c r="AI2323">
        <f t="shared" si="700"/>
        <v>21773.379299404485</v>
      </c>
      <c r="AJ2323" s="14">
        <f t="shared" si="701"/>
        <v>2040.5171975554367</v>
      </c>
      <c r="AK2323" s="14">
        <f t="shared" si="706"/>
        <v>374313.8026968679</v>
      </c>
      <c r="AL2323">
        <f t="shared" si="702"/>
        <v>1.1034070570717784</v>
      </c>
      <c r="AM2323">
        <f t="shared" si="708"/>
        <v>0.23973996495894717</v>
      </c>
      <c r="AN2323" s="15">
        <f t="shared" si="703"/>
        <v>0</v>
      </c>
    </row>
    <row r="2324" spans="1:40" s="4" customFormat="1" x14ac:dyDescent="0.25">
      <c r="A2324" s="3">
        <v>43018</v>
      </c>
      <c r="B2324" s="3">
        <v>43034</v>
      </c>
      <c r="C2324" s="4" t="s">
        <v>15</v>
      </c>
      <c r="D2324" s="4">
        <v>9800</v>
      </c>
      <c r="E2324" s="4">
        <v>26.7</v>
      </c>
      <c r="F2324" s="4">
        <v>31.3</v>
      </c>
      <c r="G2324" s="4">
        <v>24.8</v>
      </c>
      <c r="H2324" s="4">
        <v>26.95</v>
      </c>
      <c r="I2324" s="4" t="s">
        <v>16</v>
      </c>
      <c r="J2324" s="4">
        <v>242.85</v>
      </c>
      <c r="K2324" s="4">
        <v>264.95</v>
      </c>
      <c r="L2324" s="4">
        <v>235</v>
      </c>
      <c r="M2324" s="4">
        <v>254.7</v>
      </c>
      <c r="N2324" s="4">
        <v>10016.950000000001</v>
      </c>
      <c r="O2324" s="4">
        <v>256.14999999999998</v>
      </c>
      <c r="P2324">
        <f>VLOOKUP($A2324,Sheet2!$A:$E,2,0)</f>
        <v>10013.700000000001</v>
      </c>
      <c r="Q2324">
        <f>VLOOKUP($A2324,Sheet2!$A:$E,3,0)</f>
        <v>10034</v>
      </c>
      <c r="R2324">
        <f>VLOOKUP($A2324,Sheet2!$A:$E,4,0)</f>
        <v>10002.299999999999</v>
      </c>
      <c r="S2324">
        <f>VLOOKUP($A2324,Sheet2!$A:$E,5,0)</f>
        <v>10016.950000000001</v>
      </c>
      <c r="T2324">
        <f t="shared" si="690"/>
        <v>30.950000000000728</v>
      </c>
      <c r="U2324">
        <f t="shared" si="691"/>
        <v>31.3</v>
      </c>
      <c r="V2324">
        <f t="shared" si="692"/>
        <v>235</v>
      </c>
      <c r="W2324">
        <f t="shared" si="693"/>
        <v>258.79999999999927</v>
      </c>
      <c r="X2324" s="5">
        <f t="shared" si="694"/>
        <v>269.55</v>
      </c>
      <c r="Y2324">
        <f t="shared" si="695"/>
        <v>295.90000000000072</v>
      </c>
      <c r="Z2324">
        <f t="shared" si="696"/>
        <v>266.3</v>
      </c>
      <c r="AA2324">
        <f t="shared" si="697"/>
        <v>281.64999999999998</v>
      </c>
      <c r="AB2324">
        <f>IF(Z2324/X2324&lt;'model parameter'!$B$2,'model parameter'!$B$2,IF(Y2324/X2324&gt;'model parameter'!$B$1,'model parameter'!$B$1,AA2324/X2324))</f>
        <v>1.0448896308662585</v>
      </c>
      <c r="AC2324">
        <f t="shared" si="707"/>
        <v>9846778.469768472</v>
      </c>
      <c r="AD2324">
        <f t="shared" si="705"/>
        <v>36.198568459638707</v>
      </c>
      <c r="AF2324">
        <f t="shared" si="704"/>
        <v>0.98794286774253381</v>
      </c>
      <c r="AG2324">
        <f t="shared" si="698"/>
        <v>1.0977555184566896</v>
      </c>
      <c r="AH2324" s="14">
        <f t="shared" si="699"/>
        <v>20276.975877656925</v>
      </c>
      <c r="AI2324">
        <f t="shared" si="700"/>
        <v>21061.1731531123</v>
      </c>
      <c r="AJ2324" s="14">
        <f t="shared" si="701"/>
        <v>784.19727545537535</v>
      </c>
      <c r="AK2324" s="14">
        <f t="shared" si="706"/>
        <v>375097.9999723233</v>
      </c>
      <c r="AL2324">
        <f t="shared" si="702"/>
        <v>1.0386742717546691</v>
      </c>
      <c r="AM2324">
        <f t="shared" si="708"/>
        <v>0.24901173351422434</v>
      </c>
      <c r="AN2324" s="15">
        <f t="shared" si="703"/>
        <v>0</v>
      </c>
    </row>
    <row r="2325" spans="1:40" s="4" customFormat="1" x14ac:dyDescent="0.25">
      <c r="A2325" s="3">
        <v>43019</v>
      </c>
      <c r="B2325" s="3">
        <v>43034</v>
      </c>
      <c r="C2325" s="4" t="s">
        <v>15</v>
      </c>
      <c r="D2325" s="4">
        <v>9800</v>
      </c>
      <c r="E2325" s="4">
        <v>23.75</v>
      </c>
      <c r="F2325" s="4">
        <v>48.7</v>
      </c>
      <c r="G2325" s="4">
        <v>18.600000000000001</v>
      </c>
      <c r="H2325" s="4">
        <v>38.35</v>
      </c>
      <c r="I2325" s="4" t="s">
        <v>16</v>
      </c>
      <c r="J2325" s="4">
        <v>269.89999999999998</v>
      </c>
      <c r="K2325" s="4">
        <v>294.10000000000002</v>
      </c>
      <c r="L2325" s="4">
        <v>211.05</v>
      </c>
      <c r="M2325" s="4">
        <v>222</v>
      </c>
      <c r="N2325" s="4">
        <v>9984.7999999999993</v>
      </c>
      <c r="O2325" s="4">
        <v>256.14999999999998</v>
      </c>
      <c r="P2325">
        <f>VLOOKUP($A2325,Sheet2!$A:$E,2,0)</f>
        <v>10042.6</v>
      </c>
      <c r="Q2325">
        <f>VLOOKUP($A2325,Sheet2!$A:$E,3,0)</f>
        <v>10067.25</v>
      </c>
      <c r="R2325">
        <f>VLOOKUP($A2325,Sheet2!$A:$E,4,0)</f>
        <v>9955.7999999999993</v>
      </c>
      <c r="S2325">
        <f>VLOOKUP($A2325,Sheet2!$A:$E,5,0)</f>
        <v>9984.7999999999993</v>
      </c>
      <c r="T2325">
        <f t="shared" si="690"/>
        <v>26.850000000000364</v>
      </c>
      <c r="U2325">
        <f t="shared" si="691"/>
        <v>48.7</v>
      </c>
      <c r="V2325">
        <f t="shared" si="692"/>
        <v>211.05</v>
      </c>
      <c r="W2325">
        <f t="shared" si="693"/>
        <v>285.85000000000036</v>
      </c>
      <c r="X2325" s="5">
        <f t="shared" si="694"/>
        <v>293.64999999999998</v>
      </c>
      <c r="Y2325">
        <f t="shared" si="695"/>
        <v>320.95000000000039</v>
      </c>
      <c r="Z2325">
        <f t="shared" si="696"/>
        <v>259.75</v>
      </c>
      <c r="AA2325">
        <f t="shared" si="697"/>
        <v>260.35000000000002</v>
      </c>
      <c r="AB2325">
        <f>IF(Z2325/X2325&lt;'model parameter'!$B$2,'model parameter'!$B$2,IF(Y2325/X2325&gt;'model parameter'!$B$1,'model parameter'!$B$1,AA2325/X2325))</f>
        <v>0.88659969351268531</v>
      </c>
      <c r="AC2325">
        <f t="shared" si="707"/>
        <v>8730150.7733840365</v>
      </c>
      <c r="AD2325">
        <f t="shared" si="705"/>
        <v>36.085168153151393</v>
      </c>
      <c r="AF2325">
        <f t="shared" si="704"/>
        <v>0.88455644474714801</v>
      </c>
      <c r="AG2325">
        <f t="shared" si="698"/>
        <v>1.0929678188319443</v>
      </c>
      <c r="AH2325" s="14">
        <f t="shared" si="699"/>
        <v>22085.685118618276</v>
      </c>
      <c r="AI2325">
        <f t="shared" si="700"/>
        <v>19464.836110491702</v>
      </c>
      <c r="AJ2325" s="14">
        <f t="shared" si="701"/>
        <v>-2620.8490081265736</v>
      </c>
      <c r="AK2325" s="14">
        <f t="shared" si="706"/>
        <v>372477.15096419671</v>
      </c>
      <c r="AL2325">
        <f t="shared" si="702"/>
        <v>0.8813326825022425</v>
      </c>
      <c r="AM2325">
        <f t="shared" si="708"/>
        <v>0.21946217907262491</v>
      </c>
      <c r="AN2325" s="15">
        <f t="shared" si="703"/>
        <v>0</v>
      </c>
    </row>
    <row r="2326" spans="1:40" s="4" customFormat="1" x14ac:dyDescent="0.25">
      <c r="A2326" s="3">
        <v>43020</v>
      </c>
      <c r="B2326" s="3">
        <v>43034</v>
      </c>
      <c r="C2326" s="4" t="s">
        <v>15</v>
      </c>
      <c r="D2326" s="4">
        <v>9800</v>
      </c>
      <c r="E2326" s="4">
        <v>32.950000000000003</v>
      </c>
      <c r="F2326" s="4">
        <v>33.950000000000003</v>
      </c>
      <c r="G2326" s="4">
        <v>15.55</v>
      </c>
      <c r="H2326" s="4">
        <v>17.45</v>
      </c>
      <c r="I2326" s="4" t="s">
        <v>16</v>
      </c>
      <c r="J2326" s="4">
        <v>243.1</v>
      </c>
      <c r="K2326" s="4">
        <v>325.95</v>
      </c>
      <c r="L2326" s="4">
        <v>223</v>
      </c>
      <c r="M2326" s="4">
        <v>321.75</v>
      </c>
      <c r="N2326" s="4">
        <v>10096.4</v>
      </c>
      <c r="O2326" s="4">
        <v>256.14999999999998</v>
      </c>
      <c r="P2326">
        <f>VLOOKUP($A2326,Sheet2!$A:$E,2,0)</f>
        <v>10011.200000000001</v>
      </c>
      <c r="Q2326">
        <f>VLOOKUP($A2326,Sheet2!$A:$E,3,0)</f>
        <v>10104.450000000001</v>
      </c>
      <c r="R2326">
        <f>VLOOKUP($A2326,Sheet2!$A:$E,4,0)</f>
        <v>9977.1</v>
      </c>
      <c r="S2326">
        <f>VLOOKUP($A2326,Sheet2!$A:$E,5,0)</f>
        <v>10096.4</v>
      </c>
      <c r="T2326">
        <f t="shared" si="690"/>
        <v>21.5</v>
      </c>
      <c r="U2326">
        <f t="shared" si="691"/>
        <v>33.950000000000003</v>
      </c>
      <c r="V2326">
        <f t="shared" si="692"/>
        <v>223</v>
      </c>
      <c r="W2326">
        <f t="shared" si="693"/>
        <v>320</v>
      </c>
      <c r="X2326" s="5">
        <f t="shared" si="694"/>
        <v>276.05</v>
      </c>
      <c r="Y2326">
        <f t="shared" si="695"/>
        <v>347.45</v>
      </c>
      <c r="Z2326">
        <f t="shared" si="696"/>
        <v>256.95</v>
      </c>
      <c r="AA2326">
        <f t="shared" si="697"/>
        <v>339.2</v>
      </c>
      <c r="AB2326">
        <f>IF(Z2326/X2326&lt;'model parameter'!$B$2,'model parameter'!$B$2,IF(Y2326/X2326&gt;'model parameter'!$B$1,'model parameter'!$B$1,AA2326/X2326))</f>
        <v>1.1100000000000001</v>
      </c>
      <c r="AC2326">
        <f t="shared" si="707"/>
        <v>9690467.3584562819</v>
      </c>
      <c r="AD2326">
        <f t="shared" si="705"/>
        <v>36.195168153151393</v>
      </c>
      <c r="AF2326">
        <f t="shared" si="704"/>
        <v>0.9308096359355188</v>
      </c>
      <c r="AG2326">
        <f t="shared" si="698"/>
        <v>1.2586487955080601</v>
      </c>
      <c r="AH2326" s="14">
        <f t="shared" si="699"/>
        <v>20764.802021484673</v>
      </c>
      <c r="AI2326">
        <f t="shared" si="700"/>
        <v>22917.233483113265</v>
      </c>
      <c r="AJ2326" s="14">
        <f t="shared" si="701"/>
        <v>2152.4314616285919</v>
      </c>
      <c r="AK2326" s="14">
        <f t="shared" si="706"/>
        <v>374629.5824258253</v>
      </c>
      <c r="AL2326">
        <f t="shared" si="702"/>
        <v>1.1036576924452033</v>
      </c>
      <c r="AM2326">
        <f t="shared" si="708"/>
        <v>0.24221112213428919</v>
      </c>
      <c r="AN2326" s="15">
        <f t="shared" si="703"/>
        <v>0</v>
      </c>
    </row>
    <row r="2327" spans="1:40" s="4" customFormat="1" x14ac:dyDescent="0.25">
      <c r="A2327" s="3">
        <v>43021</v>
      </c>
      <c r="B2327" s="3">
        <v>43034</v>
      </c>
      <c r="C2327" s="4" t="s">
        <v>15</v>
      </c>
      <c r="D2327" s="4">
        <v>9800</v>
      </c>
      <c r="E2327" s="4">
        <v>16.8</v>
      </c>
      <c r="F2327" s="4">
        <v>16.8</v>
      </c>
      <c r="G2327" s="4">
        <v>12.15</v>
      </c>
      <c r="H2327" s="4">
        <v>14.1</v>
      </c>
      <c r="I2327" s="4" t="s">
        <v>16</v>
      </c>
      <c r="J2327" s="4">
        <v>330.95</v>
      </c>
      <c r="K2327" s="4">
        <v>424.9</v>
      </c>
      <c r="L2327" s="4">
        <v>330.95</v>
      </c>
      <c r="M2327" s="4">
        <v>400.75</v>
      </c>
      <c r="N2327" s="4">
        <v>10167.450000000001</v>
      </c>
      <c r="O2327" s="4">
        <v>256.14999999999998</v>
      </c>
      <c r="P2327">
        <f>VLOOKUP($A2327,Sheet2!$A:$E,2,0)</f>
        <v>10123.700000000001</v>
      </c>
      <c r="Q2327">
        <f>VLOOKUP($A2327,Sheet2!$A:$E,3,0)</f>
        <v>10191.9</v>
      </c>
      <c r="R2327">
        <f>VLOOKUP($A2327,Sheet2!$A:$E,4,0)</f>
        <v>10120.1</v>
      </c>
      <c r="S2327">
        <f>VLOOKUP($A2327,Sheet2!$A:$E,5,0)</f>
        <v>10167.450000000001</v>
      </c>
      <c r="T2327">
        <f t="shared" si="690"/>
        <v>33</v>
      </c>
      <c r="U2327">
        <f t="shared" si="691"/>
        <v>10.850000000000364</v>
      </c>
      <c r="V2327">
        <f t="shared" si="692"/>
        <v>336.89999999999964</v>
      </c>
      <c r="W2327">
        <f t="shared" si="693"/>
        <v>404.04999999999927</v>
      </c>
      <c r="X2327" s="5">
        <f t="shared" si="694"/>
        <v>347.75</v>
      </c>
      <c r="Y2327">
        <f t="shared" si="695"/>
        <v>457.9</v>
      </c>
      <c r="Z2327">
        <f t="shared" si="696"/>
        <v>341.80000000000035</v>
      </c>
      <c r="AA2327">
        <f t="shared" si="697"/>
        <v>414.85</v>
      </c>
      <c r="AB2327">
        <f>IF(Z2327/X2327&lt;'model parameter'!$B$2,'model parameter'!$B$2,IF(Y2327/X2327&gt;'model parameter'!$B$1,'model parameter'!$B$1,AA2327/X2327))</f>
        <v>1.1100000000000001</v>
      </c>
      <c r="AC2327">
        <f t="shared" si="707"/>
        <v>10756418.767886475</v>
      </c>
      <c r="AD2327">
        <f t="shared" si="705"/>
        <v>36.305168153151392</v>
      </c>
      <c r="AF2327">
        <f t="shared" si="704"/>
        <v>0.9828900071890736</v>
      </c>
      <c r="AG2327">
        <f t="shared" si="698"/>
        <v>1.3167505391804457</v>
      </c>
      <c r="AH2327" s="14">
        <f t="shared" si="699"/>
        <v>26145.899638784624</v>
      </c>
      <c r="AI2327">
        <f t="shared" si="700"/>
        <v>28881.913117434655</v>
      </c>
      <c r="AJ2327" s="14">
        <f t="shared" si="701"/>
        <v>2736.0134786500312</v>
      </c>
      <c r="AK2327" s="14">
        <f t="shared" si="706"/>
        <v>377365.59590447531</v>
      </c>
      <c r="AL2327">
        <f t="shared" si="702"/>
        <v>1.1046440748434394</v>
      </c>
      <c r="AM2327">
        <f t="shared" si="708"/>
        <v>0.26755708092682318</v>
      </c>
      <c r="AN2327" s="15">
        <f t="shared" si="703"/>
        <v>0</v>
      </c>
    </row>
    <row r="2328" spans="1:40" s="4" customFormat="1" x14ac:dyDescent="0.25">
      <c r="A2328" s="3">
        <v>43024</v>
      </c>
      <c r="B2328" s="3">
        <v>43034</v>
      </c>
      <c r="C2328" s="4" t="s">
        <v>15</v>
      </c>
      <c r="D2328" s="4">
        <v>9800</v>
      </c>
      <c r="E2328" s="4">
        <v>10.75</v>
      </c>
      <c r="F2328" s="4">
        <v>12.45</v>
      </c>
      <c r="G2328" s="4">
        <v>8.5</v>
      </c>
      <c r="H2328" s="4">
        <v>9.35</v>
      </c>
      <c r="I2328" s="4" t="s">
        <v>16</v>
      </c>
      <c r="J2328" s="4">
        <v>446.45</v>
      </c>
      <c r="K2328" s="4">
        <v>462.3</v>
      </c>
      <c r="L2328" s="4">
        <v>403.95</v>
      </c>
      <c r="M2328" s="4">
        <v>458.2</v>
      </c>
      <c r="N2328" s="4">
        <v>10230.85</v>
      </c>
      <c r="O2328" s="4">
        <v>256.14999999999998</v>
      </c>
      <c r="P2328">
        <f>VLOOKUP($A2328,Sheet2!$A:$E,2,0)</f>
        <v>10207.4</v>
      </c>
      <c r="Q2328">
        <f>VLOOKUP($A2328,Sheet2!$A:$E,3,0)</f>
        <v>10242.950000000001</v>
      </c>
      <c r="R2328">
        <f>VLOOKUP($A2328,Sheet2!$A:$E,4,0)</f>
        <v>10175.1</v>
      </c>
      <c r="S2328">
        <f>VLOOKUP($A2328,Sheet2!$A:$E,5,0)</f>
        <v>10230.85</v>
      </c>
      <c r="T2328">
        <f t="shared" si="690"/>
        <v>19.349999999998545</v>
      </c>
      <c r="U2328">
        <f t="shared" si="691"/>
        <v>12.45</v>
      </c>
      <c r="V2328">
        <f t="shared" si="692"/>
        <v>403.95</v>
      </c>
      <c r="W2328">
        <f t="shared" si="693"/>
        <v>451.45000000000073</v>
      </c>
      <c r="X2328" s="5">
        <f t="shared" si="694"/>
        <v>457.2</v>
      </c>
      <c r="Y2328">
        <f t="shared" si="695"/>
        <v>481.64999999999856</v>
      </c>
      <c r="Z2328">
        <f t="shared" si="696"/>
        <v>416.4</v>
      </c>
      <c r="AA2328">
        <f t="shared" si="697"/>
        <v>467.55</v>
      </c>
      <c r="AB2328">
        <f>IF(Z2328/X2328&lt;'model parameter'!$B$2,'model parameter'!$B$2,IF(Y2328/X2328&gt;'model parameter'!$B$1,'model parameter'!$B$1,AA2328/X2328))</f>
        <v>1.0226377952755905</v>
      </c>
      <c r="AC2328">
        <f t="shared" si="707"/>
        <v>10999920.373852408</v>
      </c>
      <c r="AD2328">
        <f t="shared" si="705"/>
        <v>36.327805948426985</v>
      </c>
      <c r="AF2328">
        <f t="shared" si="704"/>
        <v>0.91076115485564302</v>
      </c>
      <c r="AG2328">
        <f t="shared" si="698"/>
        <v>1.0534776902887109</v>
      </c>
      <c r="AH2328" s="14">
        <f t="shared" si="699"/>
        <v>34360.14139908419</v>
      </c>
      <c r="AI2328">
        <f t="shared" si="700"/>
        <v>34993.5232105381</v>
      </c>
      <c r="AJ2328" s="14">
        <f t="shared" si="701"/>
        <v>633.3818114539099</v>
      </c>
      <c r="AK2328" s="14">
        <f t="shared" si="706"/>
        <v>377998.97771592921</v>
      </c>
      <c r="AL2328">
        <f t="shared" si="702"/>
        <v>1.0184336206332023</v>
      </c>
      <c r="AM2328">
        <f t="shared" si="708"/>
        <v>0.27248912665435526</v>
      </c>
      <c r="AN2328" s="15">
        <f t="shared" si="703"/>
        <v>0</v>
      </c>
    </row>
    <row r="2329" spans="1:40" s="4" customFormat="1" x14ac:dyDescent="0.25">
      <c r="A2329" s="3">
        <v>43025</v>
      </c>
      <c r="B2329" s="3">
        <v>43034</v>
      </c>
      <c r="C2329" s="4" t="s">
        <v>15</v>
      </c>
      <c r="D2329" s="4">
        <v>9800</v>
      </c>
      <c r="E2329" s="4">
        <v>9.4499999999999993</v>
      </c>
      <c r="F2329" s="4">
        <v>10.5</v>
      </c>
      <c r="G2329" s="4">
        <v>8.1999999999999993</v>
      </c>
      <c r="H2329" s="4">
        <v>9.3000000000000007</v>
      </c>
      <c r="I2329" s="4" t="s">
        <v>16</v>
      </c>
      <c r="J2329" s="4">
        <v>444.65</v>
      </c>
      <c r="K2329" s="4">
        <v>472.1</v>
      </c>
      <c r="L2329" s="4">
        <v>433.05</v>
      </c>
      <c r="M2329" s="4">
        <v>454.95</v>
      </c>
      <c r="N2329" s="4">
        <v>10234.450000000001</v>
      </c>
      <c r="O2329" s="4">
        <v>256.14999999999998</v>
      </c>
      <c r="P2329">
        <f>VLOOKUP($A2329,Sheet2!$A:$E,2,0)</f>
        <v>10227.65</v>
      </c>
      <c r="Q2329">
        <f>VLOOKUP($A2329,Sheet2!$A:$E,3,0)</f>
        <v>10251.85</v>
      </c>
      <c r="R2329">
        <f>VLOOKUP($A2329,Sheet2!$A:$E,4,0)</f>
        <v>10212.6</v>
      </c>
      <c r="S2329">
        <f>VLOOKUP($A2329,Sheet2!$A:$E,5,0)</f>
        <v>10234.450000000001</v>
      </c>
      <c r="T2329">
        <f t="shared" si="690"/>
        <v>20.25</v>
      </c>
      <c r="U2329">
        <f t="shared" si="691"/>
        <v>10.5</v>
      </c>
      <c r="V2329">
        <f t="shared" si="692"/>
        <v>433.05</v>
      </c>
      <c r="W2329">
        <f t="shared" si="693"/>
        <v>460.05000000000109</v>
      </c>
      <c r="X2329" s="5">
        <f t="shared" si="694"/>
        <v>454.09999999999997</v>
      </c>
      <c r="Y2329">
        <f t="shared" si="695"/>
        <v>492.35</v>
      </c>
      <c r="Z2329">
        <f t="shared" si="696"/>
        <v>443.55</v>
      </c>
      <c r="AA2329">
        <f t="shared" si="697"/>
        <v>464.25</v>
      </c>
      <c r="AB2329">
        <f>IF(Z2329/X2329&lt;'model parameter'!$B$2,'model parameter'!$B$2,IF(Y2329/X2329&gt;'model parameter'!$B$1,'model parameter'!$B$1,AA2329/X2329))</f>
        <v>1.0223519048667695</v>
      </c>
      <c r="AC2329">
        <f t="shared" si="707"/>
        <v>11245789.547590796</v>
      </c>
      <c r="AD2329">
        <f t="shared" si="705"/>
        <v>36.350157853293751</v>
      </c>
      <c r="AF2329">
        <f t="shared" si="704"/>
        <v>0.97676723188724957</v>
      </c>
      <c r="AG2329">
        <f t="shared" si="698"/>
        <v>1.0842325478969392</v>
      </c>
      <c r="AH2329" s="14">
        <f t="shared" si="699"/>
        <v>34127.485853566344</v>
      </c>
      <c r="AI2329">
        <f t="shared" si="700"/>
        <v>34746.2033870335</v>
      </c>
      <c r="AJ2329" s="14">
        <f t="shared" si="701"/>
        <v>618.71753346715559</v>
      </c>
      <c r="AK2329" s="14">
        <f t="shared" si="706"/>
        <v>378617.69524939638</v>
      </c>
      <c r="AL2329">
        <f t="shared" si="702"/>
        <v>1.0181295960716807</v>
      </c>
      <c r="AM2329">
        <f t="shared" si="708"/>
        <v>0.27742924445452377</v>
      </c>
      <c r="AN2329" s="15">
        <f t="shared" si="703"/>
        <v>0</v>
      </c>
    </row>
    <row r="2330" spans="1:40" s="4" customFormat="1" x14ac:dyDescent="0.25">
      <c r="A2330" s="3">
        <v>43026</v>
      </c>
      <c r="B2330" s="3">
        <v>43034</v>
      </c>
      <c r="C2330" s="4" t="s">
        <v>15</v>
      </c>
      <c r="D2330" s="4">
        <v>9800</v>
      </c>
      <c r="E2330" s="4">
        <v>10.9</v>
      </c>
      <c r="F2330" s="4">
        <v>10.95</v>
      </c>
      <c r="G2330" s="4">
        <v>6.45</v>
      </c>
      <c r="H2330" s="4">
        <v>7.45</v>
      </c>
      <c r="I2330" s="4" t="s">
        <v>16</v>
      </c>
      <c r="J2330" s="4">
        <v>430.05</v>
      </c>
      <c r="K2330" s="4">
        <v>449</v>
      </c>
      <c r="L2330" s="4">
        <v>398.15</v>
      </c>
      <c r="M2330" s="4">
        <v>438.1</v>
      </c>
      <c r="N2330" s="4">
        <v>10210.85</v>
      </c>
      <c r="O2330" s="4">
        <v>256.14999999999998</v>
      </c>
      <c r="P2330">
        <f>VLOOKUP($A2330,Sheet2!$A:$E,2,0)</f>
        <v>10209.4</v>
      </c>
      <c r="Q2330">
        <f>VLOOKUP($A2330,Sheet2!$A:$E,3,0)</f>
        <v>10236.450000000001</v>
      </c>
      <c r="R2330">
        <f>VLOOKUP($A2330,Sheet2!$A:$E,4,0)</f>
        <v>10175.75</v>
      </c>
      <c r="S2330">
        <f>VLOOKUP($A2330,Sheet2!$A:$E,5,0)</f>
        <v>10210.85</v>
      </c>
      <c r="T2330">
        <f t="shared" si="690"/>
        <v>12.549999999999272</v>
      </c>
      <c r="U2330">
        <f t="shared" si="691"/>
        <v>10.95</v>
      </c>
      <c r="V2330">
        <f t="shared" si="692"/>
        <v>398.15</v>
      </c>
      <c r="W2330">
        <f t="shared" si="693"/>
        <v>442.90000000000146</v>
      </c>
      <c r="X2330" s="5">
        <f t="shared" si="694"/>
        <v>440.95</v>
      </c>
      <c r="Y2330">
        <f t="shared" si="695"/>
        <v>461.54999999999927</v>
      </c>
      <c r="Z2330">
        <f t="shared" si="696"/>
        <v>409.09999999999997</v>
      </c>
      <c r="AA2330">
        <f t="shared" si="697"/>
        <v>445.55</v>
      </c>
      <c r="AB2330">
        <f>IF(Z2330/X2330&lt;'model parameter'!$B$2,'model parameter'!$B$2,IF(Y2330/X2330&gt;'model parameter'!$B$1,'model parameter'!$B$1,AA2330/X2330))</f>
        <v>1.010432021771176</v>
      </c>
      <c r="AC2330">
        <f t="shared" si="707"/>
        <v>11363105.868985327</v>
      </c>
      <c r="AD2330">
        <f t="shared" si="705"/>
        <v>36.360589875064925</v>
      </c>
      <c r="AF2330">
        <f t="shared" si="704"/>
        <v>0.92776958838870616</v>
      </c>
      <c r="AG2330">
        <f t="shared" si="698"/>
        <v>1.0467173148883078</v>
      </c>
      <c r="AH2330" s="14">
        <f t="shared" si="699"/>
        <v>33140.576039514817</v>
      </c>
      <c r="AI2330">
        <f t="shared" si="700"/>
        <v>33344.724387174101</v>
      </c>
      <c r="AJ2330" s="14">
        <f t="shared" si="701"/>
        <v>204.1483476592839</v>
      </c>
      <c r="AK2330" s="14">
        <f t="shared" si="706"/>
        <v>378821.84359705565</v>
      </c>
      <c r="AL2330">
        <f t="shared" si="702"/>
        <v>1.0061600723963238</v>
      </c>
      <c r="AM2330">
        <f t="shared" si="708"/>
        <v>0.27913822868522103</v>
      </c>
      <c r="AN2330" s="15">
        <f t="shared" si="703"/>
        <v>0</v>
      </c>
    </row>
    <row r="2331" spans="1:40" s="4" customFormat="1" x14ac:dyDescent="0.25">
      <c r="A2331" s="3">
        <v>43027</v>
      </c>
      <c r="B2331" s="3">
        <v>43034</v>
      </c>
      <c r="C2331" s="4" t="s">
        <v>15</v>
      </c>
      <c r="D2331" s="4">
        <v>9800</v>
      </c>
      <c r="E2331" s="4">
        <v>7.95</v>
      </c>
      <c r="F2331" s="4">
        <v>12.6</v>
      </c>
      <c r="G2331" s="4">
        <v>6.35</v>
      </c>
      <c r="H2331" s="4">
        <v>11</v>
      </c>
      <c r="I2331" s="4" t="s">
        <v>16</v>
      </c>
      <c r="J2331" s="4">
        <v>400.05</v>
      </c>
      <c r="K2331" s="4">
        <v>420</v>
      </c>
      <c r="L2331" s="4">
        <v>317.14999999999998</v>
      </c>
      <c r="M2331" s="4">
        <v>345.75</v>
      </c>
      <c r="N2331" s="4">
        <v>10146.549999999999</v>
      </c>
      <c r="O2331" s="4">
        <v>256.14999999999998</v>
      </c>
      <c r="P2331">
        <f>VLOOKUP($A2331,Sheet2!$A:$E,2,0)</f>
        <v>10210.35</v>
      </c>
      <c r="Q2331">
        <f>VLOOKUP($A2331,Sheet2!$A:$E,3,0)</f>
        <v>10211.950000000001</v>
      </c>
      <c r="R2331">
        <f>VLOOKUP($A2331,Sheet2!$A:$E,4,0)</f>
        <v>10123.35</v>
      </c>
      <c r="S2331">
        <f>VLOOKUP($A2331,Sheet2!$A:$E,5,0)</f>
        <v>10146.549999999999</v>
      </c>
      <c r="T2331">
        <f t="shared" si="690"/>
        <v>8.0499999999992724</v>
      </c>
      <c r="U2331">
        <f t="shared" si="691"/>
        <v>0</v>
      </c>
      <c r="V2331">
        <f t="shared" si="692"/>
        <v>335.95000000000073</v>
      </c>
      <c r="W2331">
        <f t="shared" si="693"/>
        <v>418.30000000000109</v>
      </c>
      <c r="X2331" s="5">
        <f t="shared" si="694"/>
        <v>408</v>
      </c>
      <c r="Y2331">
        <f t="shared" si="695"/>
        <v>428.04999999999927</v>
      </c>
      <c r="Z2331">
        <f t="shared" si="696"/>
        <v>317.14999999999998</v>
      </c>
      <c r="AA2331">
        <f t="shared" si="697"/>
        <v>356.75</v>
      </c>
      <c r="AB2331">
        <f>IF(Z2331/X2331&lt;'model parameter'!$B$2,'model parameter'!$B$2,IF(Y2331/X2331&gt;'model parameter'!$B$1,'model parameter'!$B$1,AA2331/X2331))</f>
        <v>0.87438725490196079</v>
      </c>
      <c r="AC2331">
        <f t="shared" si="707"/>
        <v>9935754.9479424395</v>
      </c>
      <c r="AD2331">
        <f t="shared" si="705"/>
        <v>36.234977129966886</v>
      </c>
      <c r="AF2331">
        <f t="shared" si="704"/>
        <v>0.77732843137254892</v>
      </c>
      <c r="AG2331">
        <f t="shared" si="698"/>
        <v>1.0491421568627433</v>
      </c>
      <c r="AH2331" s="14">
        <f t="shared" si="699"/>
        <v>30667.672741187998</v>
      </c>
      <c r="AI2331">
        <f t="shared" si="700"/>
        <v>26689.572772868498</v>
      </c>
      <c r="AJ2331" s="14">
        <f t="shared" si="701"/>
        <v>-3978.0999683195005</v>
      </c>
      <c r="AK2331" s="14">
        <f t="shared" si="706"/>
        <v>374843.74362873612</v>
      </c>
      <c r="AL2331">
        <f t="shared" si="702"/>
        <v>0.87028360443612207</v>
      </c>
      <c r="AM2331">
        <f t="shared" si="708"/>
        <v>0.24292942379608867</v>
      </c>
      <c r="AN2331" s="15">
        <f t="shared" si="703"/>
        <v>0</v>
      </c>
    </row>
    <row r="2332" spans="1:40" s="4" customFormat="1" x14ac:dyDescent="0.25">
      <c r="A2332" s="3">
        <v>43031</v>
      </c>
      <c r="B2332" s="3">
        <v>43034</v>
      </c>
      <c r="C2332" s="4" t="s">
        <v>15</v>
      </c>
      <c r="D2332" s="4">
        <v>9800</v>
      </c>
      <c r="E2332" s="4">
        <v>9</v>
      </c>
      <c r="F2332" s="4">
        <v>9</v>
      </c>
      <c r="G2332" s="4">
        <v>2.8</v>
      </c>
      <c r="H2332" s="4">
        <v>3.25</v>
      </c>
      <c r="I2332" s="4" t="s">
        <v>16</v>
      </c>
      <c r="J2332" s="4">
        <v>371.1</v>
      </c>
      <c r="K2332" s="4">
        <v>420.4</v>
      </c>
      <c r="L2332" s="4">
        <v>322.8</v>
      </c>
      <c r="M2332" s="4">
        <v>383.35</v>
      </c>
      <c r="N2332" s="4">
        <v>10184.85</v>
      </c>
      <c r="O2332" s="4">
        <v>256.14999999999998</v>
      </c>
      <c r="P2332">
        <f>VLOOKUP($A2332,Sheet2!$A:$E,2,0)</f>
        <v>10176.65</v>
      </c>
      <c r="Q2332">
        <f>VLOOKUP($A2332,Sheet2!$A:$E,3,0)</f>
        <v>10224.15</v>
      </c>
      <c r="R2332">
        <f>VLOOKUP($A2332,Sheet2!$A:$E,4,0)</f>
        <v>10124.5</v>
      </c>
      <c r="S2332">
        <f>VLOOKUP($A2332,Sheet2!$A:$E,5,0)</f>
        <v>10184.85</v>
      </c>
      <c r="T2332">
        <f t="shared" si="690"/>
        <v>2.8</v>
      </c>
      <c r="U2332">
        <f t="shared" si="691"/>
        <v>0</v>
      </c>
      <c r="V2332">
        <f t="shared" si="692"/>
        <v>333.5</v>
      </c>
      <c r="W2332">
        <f t="shared" si="693"/>
        <v>420.4</v>
      </c>
      <c r="X2332" s="5">
        <f t="shared" si="694"/>
        <v>380.1</v>
      </c>
      <c r="Y2332">
        <f t="shared" si="695"/>
        <v>423.2</v>
      </c>
      <c r="Z2332">
        <f t="shared" si="696"/>
        <v>322.8</v>
      </c>
      <c r="AA2332">
        <f t="shared" si="697"/>
        <v>386.6</v>
      </c>
      <c r="AB2332">
        <f>IF(Z2332/X2332&lt;'model parameter'!$B$2,'model parameter'!$B$2,IF(Y2332/X2332&gt;'model parameter'!$B$1,'model parameter'!$B$1,AA2332/X2332))</f>
        <v>1.1100000000000001</v>
      </c>
      <c r="AC2332">
        <f t="shared" si="707"/>
        <v>11028687.992216108</v>
      </c>
      <c r="AD2332">
        <f t="shared" si="705"/>
        <v>36.344977129966885</v>
      </c>
      <c r="AF2332">
        <f t="shared" si="704"/>
        <v>0.84925019731649565</v>
      </c>
      <c r="AG2332">
        <f t="shared" si="698"/>
        <v>1.1133912128387267</v>
      </c>
      <c r="AH2332" s="14">
        <f t="shared" si="699"/>
        <v>28573.772831527349</v>
      </c>
      <c r="AI2332">
        <f t="shared" si="700"/>
        <v>31573.090051469484</v>
      </c>
      <c r="AJ2332" s="14">
        <f t="shared" si="701"/>
        <v>2999.3172199421351</v>
      </c>
      <c r="AK2332" s="14">
        <f t="shared" si="706"/>
        <v>377843.06084867823</v>
      </c>
      <c r="AL2332">
        <f t="shared" si="702"/>
        <v>1.1049674902095108</v>
      </c>
      <c r="AM2332">
        <f t="shared" si="708"/>
        <v>0.26842911571000672</v>
      </c>
      <c r="AN2332" s="15">
        <f t="shared" si="703"/>
        <v>1</v>
      </c>
    </row>
    <row r="2333" spans="1:40" s="4" customFormat="1" x14ac:dyDescent="0.25">
      <c r="A2333" s="3">
        <v>43032</v>
      </c>
      <c r="B2333" s="3">
        <v>43034</v>
      </c>
      <c r="C2333" s="4" t="s">
        <v>15</v>
      </c>
      <c r="D2333" s="4">
        <v>9800</v>
      </c>
      <c r="E2333" s="4">
        <v>2.4500000000000002</v>
      </c>
      <c r="F2333" s="4">
        <v>2.85</v>
      </c>
      <c r="G2333" s="4">
        <v>1.8</v>
      </c>
      <c r="H2333" s="4">
        <v>2.15</v>
      </c>
      <c r="I2333" s="4" t="s">
        <v>16</v>
      </c>
      <c r="J2333" s="4">
        <v>392.3</v>
      </c>
      <c r="K2333" s="4">
        <v>435.35</v>
      </c>
      <c r="L2333" s="4">
        <v>383.25</v>
      </c>
      <c r="M2333" s="4">
        <v>415.85</v>
      </c>
      <c r="N2333" s="4">
        <v>10207.700000000001</v>
      </c>
      <c r="O2333" s="4">
        <v>256.14999999999998</v>
      </c>
      <c r="P2333">
        <f>VLOOKUP($A2333,Sheet2!$A:$E,2,0)</f>
        <v>10218.549999999999</v>
      </c>
      <c r="Q2333">
        <f>VLOOKUP($A2333,Sheet2!$A:$E,3,0)</f>
        <v>10237.75</v>
      </c>
      <c r="R2333">
        <f>VLOOKUP($A2333,Sheet2!$A:$E,4,0)</f>
        <v>10182.4</v>
      </c>
      <c r="S2333">
        <f>VLOOKUP($A2333,Sheet2!$A:$E,5,0)</f>
        <v>10207.700000000001</v>
      </c>
      <c r="T2333">
        <f t="shared" si="690"/>
        <v>1.8</v>
      </c>
      <c r="U2333">
        <f t="shared" si="691"/>
        <v>0.8500000000003638</v>
      </c>
      <c r="V2333">
        <f t="shared" si="692"/>
        <v>385.25</v>
      </c>
      <c r="W2333">
        <f t="shared" si="693"/>
        <v>435.35</v>
      </c>
      <c r="X2333" s="5">
        <f t="shared" si="694"/>
        <v>394.75</v>
      </c>
      <c r="Y2333">
        <f t="shared" si="695"/>
        <v>437.15000000000003</v>
      </c>
      <c r="Z2333">
        <f t="shared" si="696"/>
        <v>384.10000000000036</v>
      </c>
      <c r="AA2333">
        <f t="shared" si="697"/>
        <v>418</v>
      </c>
      <c r="AB2333">
        <f>IF(Z2333/X2333&lt;'model parameter'!$B$2,'model parameter'!$B$2,IF(Y2333/X2333&gt;'model parameter'!$B$1,'model parameter'!$B$1,AA2333/X2333))</f>
        <v>1.058898036732109</v>
      </c>
      <c r="AC2333">
        <f t="shared" si="707"/>
        <v>11678256.062688623</v>
      </c>
      <c r="AD2333">
        <f t="shared" si="705"/>
        <v>36.403875166698995</v>
      </c>
      <c r="AF2333">
        <f t="shared" si="704"/>
        <v>0.97302089930335744</v>
      </c>
      <c r="AG2333">
        <f t="shared" si="698"/>
        <v>1.1074097530082332</v>
      </c>
      <c r="AH2333" s="14">
        <f t="shared" si="699"/>
        <v>29673.257909539123</v>
      </c>
      <c r="AI2333">
        <f t="shared" si="700"/>
        <v>31279.978587916001</v>
      </c>
      <c r="AJ2333" s="14">
        <f t="shared" si="701"/>
        <v>1606.7206783768779</v>
      </c>
      <c r="AK2333" s="14">
        <f t="shared" si="706"/>
        <v>379449.78152705508</v>
      </c>
      <c r="AL2333">
        <f t="shared" si="702"/>
        <v>1.0541470937662143</v>
      </c>
      <c r="AM2333">
        <f t="shared" si="708"/>
        <v>0.28296377220793845</v>
      </c>
      <c r="AN2333" s="15">
        <f t="shared" si="703"/>
        <v>0</v>
      </c>
    </row>
    <row r="2334" spans="1:40" s="4" customFormat="1" x14ac:dyDescent="0.25">
      <c r="A2334" s="3">
        <v>43033</v>
      </c>
      <c r="B2334" s="3">
        <v>43034</v>
      </c>
      <c r="C2334" s="4" t="s">
        <v>15</v>
      </c>
      <c r="D2334" s="4">
        <v>9800</v>
      </c>
      <c r="E2334" s="4">
        <v>1</v>
      </c>
      <c r="F2334" s="4">
        <v>1.8</v>
      </c>
      <c r="G2334" s="4">
        <v>0.65</v>
      </c>
      <c r="H2334" s="4">
        <v>0.75</v>
      </c>
      <c r="I2334" s="4" t="s">
        <v>16</v>
      </c>
      <c r="J2334" s="4">
        <v>522</v>
      </c>
      <c r="K2334" s="4">
        <v>522</v>
      </c>
      <c r="L2334" s="4">
        <v>446.5</v>
      </c>
      <c r="M2334" s="4">
        <v>484.1</v>
      </c>
      <c r="N2334" s="4">
        <v>10295.35</v>
      </c>
      <c r="O2334" s="4">
        <v>256.14999999999998</v>
      </c>
      <c r="P2334">
        <f>VLOOKUP($A2334,Sheet2!$A:$E,2,0)</f>
        <v>10321.15</v>
      </c>
      <c r="Q2334">
        <f>VLOOKUP($A2334,Sheet2!$A:$E,3,0)</f>
        <v>10340.549999999999</v>
      </c>
      <c r="R2334">
        <f>VLOOKUP($A2334,Sheet2!$A:$E,4,0)</f>
        <v>10240.9</v>
      </c>
      <c r="S2334">
        <f>VLOOKUP($A2334,Sheet2!$A:$E,5,0)</f>
        <v>10295.35</v>
      </c>
      <c r="T2334">
        <f t="shared" si="690"/>
        <v>0.65</v>
      </c>
      <c r="U2334">
        <f t="shared" si="691"/>
        <v>1.8</v>
      </c>
      <c r="V2334">
        <f t="shared" si="692"/>
        <v>446.5</v>
      </c>
      <c r="W2334">
        <f t="shared" si="693"/>
        <v>522</v>
      </c>
      <c r="X2334" s="5">
        <f t="shared" si="694"/>
        <v>523</v>
      </c>
      <c r="Y2334">
        <f t="shared" si="695"/>
        <v>523</v>
      </c>
      <c r="Z2334">
        <f t="shared" si="696"/>
        <v>448.3</v>
      </c>
      <c r="AA2334">
        <f t="shared" si="697"/>
        <v>484.85</v>
      </c>
      <c r="AB2334">
        <f>IF(Z2334/X2334&lt;'model parameter'!$B$2,'model parameter'!$B$2,IF(Y2334/X2334&gt;'model parameter'!$B$1,'model parameter'!$B$1,AA2334/X2334))</f>
        <v>0.92705544933078399</v>
      </c>
      <c r="AC2334">
        <f t="shared" si="707"/>
        <v>10826390.921595754</v>
      </c>
      <c r="AD2334">
        <f t="shared" si="705"/>
        <v>36.330930616029782</v>
      </c>
      <c r="AF2334">
        <f t="shared" si="704"/>
        <v>0.85717017208413004</v>
      </c>
      <c r="AG2334">
        <f t="shared" si="698"/>
        <v>1</v>
      </c>
      <c r="AH2334" s="14">
        <f t="shared" si="699"/>
        <v>39298.442978140498</v>
      </c>
      <c r="AI2334">
        <f t="shared" si="700"/>
        <v>36290.078648910698</v>
      </c>
      <c r="AJ2334" s="14">
        <f t="shared" si="701"/>
        <v>-3008.3643292298002</v>
      </c>
      <c r="AK2334" s="14">
        <f t="shared" si="706"/>
        <v>376441.41719782527</v>
      </c>
      <c r="AL2334">
        <f t="shared" si="702"/>
        <v>0.92344825643847561</v>
      </c>
      <c r="AM2334">
        <f t="shared" si="708"/>
        <v>0.26130240208067473</v>
      </c>
      <c r="AN2334" s="15">
        <f t="shared" si="703"/>
        <v>0</v>
      </c>
    </row>
    <row r="2335" spans="1:40" s="4" customFormat="1" x14ac:dyDescent="0.25">
      <c r="A2335" s="3">
        <v>43034</v>
      </c>
      <c r="B2335" s="3">
        <v>43034</v>
      </c>
      <c r="C2335" s="4" t="s">
        <v>15</v>
      </c>
      <c r="D2335" s="4">
        <v>9800</v>
      </c>
      <c r="E2335" s="4">
        <v>0.15</v>
      </c>
      <c r="F2335" s="4">
        <v>0.2</v>
      </c>
      <c r="G2335" s="4">
        <v>0.05</v>
      </c>
      <c r="H2335" s="4">
        <v>0.05</v>
      </c>
      <c r="I2335" s="4" t="s">
        <v>16</v>
      </c>
      <c r="J2335" s="4">
        <v>463.95</v>
      </c>
      <c r="K2335" s="4">
        <v>548.29999999999995</v>
      </c>
      <c r="L2335" s="4">
        <v>460.25</v>
      </c>
      <c r="M2335" s="4">
        <v>543</v>
      </c>
      <c r="N2335" s="4">
        <v>10343.799999999999</v>
      </c>
      <c r="O2335" s="4">
        <v>256.14999999999998</v>
      </c>
      <c r="P2335">
        <f>VLOOKUP($A2335,Sheet2!$A:$E,2,0)</f>
        <v>10291.799999999999</v>
      </c>
      <c r="Q2335">
        <f>VLOOKUP($A2335,Sheet2!$A:$E,3,0)</f>
        <v>10355.65</v>
      </c>
      <c r="R2335">
        <f>VLOOKUP($A2335,Sheet2!$A:$E,4,0)</f>
        <v>10271.85</v>
      </c>
      <c r="S2335">
        <f>VLOOKUP($A2335,Sheet2!$A:$E,5,0)</f>
        <v>10343.799999999999</v>
      </c>
      <c r="T2335">
        <f t="shared" si="690"/>
        <v>0.05</v>
      </c>
      <c r="U2335">
        <f t="shared" si="691"/>
        <v>0</v>
      </c>
      <c r="V2335">
        <f t="shared" si="692"/>
        <v>472.05000000000109</v>
      </c>
      <c r="W2335">
        <f t="shared" si="693"/>
        <v>548.29999999999995</v>
      </c>
      <c r="X2335" s="5">
        <f t="shared" si="694"/>
        <v>464.09999999999997</v>
      </c>
      <c r="Y2335">
        <f t="shared" si="695"/>
        <v>548.34999999999991</v>
      </c>
      <c r="Z2335">
        <f t="shared" si="696"/>
        <v>460.25</v>
      </c>
      <c r="AA2335">
        <f t="shared" si="697"/>
        <v>543.04999999999995</v>
      </c>
      <c r="AB2335">
        <f>IF(Z2335/X2335&lt;'model parameter'!$B$2,'model parameter'!$B$2,IF(Y2335/X2335&gt;'model parameter'!$B$1,'model parameter'!$B$1,AA2335/X2335))</f>
        <v>1.1100000000000001</v>
      </c>
      <c r="AC2335">
        <f t="shared" si="707"/>
        <v>12017293.922971288</v>
      </c>
      <c r="AD2335">
        <f t="shared" si="705"/>
        <v>36.440930616029782</v>
      </c>
      <c r="AF2335">
        <f t="shared" si="704"/>
        <v>0.99170437405731526</v>
      </c>
      <c r="AG2335">
        <f t="shared" si="698"/>
        <v>1.1815341521223872</v>
      </c>
      <c r="AH2335" s="14">
        <f t="shared" si="699"/>
        <v>34877.987613301346</v>
      </c>
      <c r="AI2335">
        <f t="shared" si="700"/>
        <v>38560.999246490363</v>
      </c>
      <c r="AJ2335" s="14">
        <f t="shared" si="701"/>
        <v>3683.0116331890167</v>
      </c>
      <c r="AK2335" s="14">
        <f t="shared" si="706"/>
        <v>380124.42883101432</v>
      </c>
      <c r="AL2335">
        <f t="shared" si="702"/>
        <v>1.105597022225687</v>
      </c>
      <c r="AM2335">
        <f t="shared" si="708"/>
        <v>0.28889515764081314</v>
      </c>
      <c r="AN2335" s="15">
        <f t="shared" si="703"/>
        <v>0</v>
      </c>
    </row>
    <row r="2336" spans="1:40" x14ac:dyDescent="0.25">
      <c r="A2336" s="2">
        <v>43035</v>
      </c>
      <c r="B2336" s="2">
        <v>43069</v>
      </c>
      <c r="C2336" t="s">
        <v>15</v>
      </c>
      <c r="D2336">
        <v>10400</v>
      </c>
      <c r="E2336">
        <v>153.55000000000001</v>
      </c>
      <c r="F2336">
        <v>161.5</v>
      </c>
      <c r="G2336">
        <v>136.55000000000001</v>
      </c>
      <c r="H2336">
        <v>154.6</v>
      </c>
      <c r="I2336" t="s">
        <v>16</v>
      </c>
      <c r="J2336">
        <v>122.85</v>
      </c>
      <c r="K2336">
        <v>125</v>
      </c>
      <c r="L2336">
        <v>105.2</v>
      </c>
      <c r="M2336">
        <v>111.1</v>
      </c>
      <c r="N2336">
        <v>10323.049999999999</v>
      </c>
      <c r="O2336">
        <v>276.39999999999998</v>
      </c>
      <c r="P2336">
        <f>VLOOKUP($A2336,Sheet2!$A:$E,2,0)</f>
        <v>10362.299999999999</v>
      </c>
      <c r="Q2336">
        <f>VLOOKUP($A2336,Sheet2!$A:$E,3,0)</f>
        <v>10366.15</v>
      </c>
      <c r="R2336">
        <f>VLOOKUP($A2336,Sheet2!$A:$E,4,0)</f>
        <v>10311.299999999999</v>
      </c>
      <c r="S2336">
        <f>VLOOKUP($A2336,Sheet2!$A:$E,5,0)</f>
        <v>10323.049999999999</v>
      </c>
      <c r="T2336">
        <f t="shared" si="690"/>
        <v>158.85000000000036</v>
      </c>
      <c r="U2336">
        <f t="shared" si="691"/>
        <v>161.5</v>
      </c>
      <c r="V2336">
        <f t="shared" si="692"/>
        <v>105.2</v>
      </c>
      <c r="W2336">
        <f t="shared" si="693"/>
        <v>102.69999999999891</v>
      </c>
      <c r="X2336" s="5">
        <f t="shared" si="694"/>
        <v>276.39999999999998</v>
      </c>
      <c r="Y2336">
        <f t="shared" si="695"/>
        <v>283.85000000000036</v>
      </c>
      <c r="Z2336">
        <f t="shared" si="696"/>
        <v>239.24999999999892</v>
      </c>
      <c r="AA2336">
        <f t="shared" si="697"/>
        <v>265.7</v>
      </c>
      <c r="AB2336">
        <f>IF(Z2336/X2336&lt;'model parameter'!$B$2,'model parameter'!$B$2,IF(Y2336/X2336&gt;'model parameter'!$B$1,'model parameter'!$B$1,AA2336/X2336))</f>
        <v>0.96128798842257601</v>
      </c>
      <c r="AC2336">
        <f t="shared" si="707"/>
        <v>11552080.301495917</v>
      </c>
      <c r="AD2336">
        <f t="shared" si="705"/>
        <v>36.402218604452358</v>
      </c>
      <c r="AF2336">
        <f t="shared" si="704"/>
        <v>0.86559334298118285</v>
      </c>
      <c r="AG2336">
        <f t="shared" si="698"/>
        <v>1.0269536903039087</v>
      </c>
      <c r="AH2336" s="14">
        <f t="shared" si="699"/>
        <v>20791.069583075398</v>
      </c>
      <c r="AI2336">
        <f t="shared" si="700"/>
        <v>19865.794006173397</v>
      </c>
      <c r="AJ2336" s="14">
        <f t="shared" si="701"/>
        <v>-925.27557690200047</v>
      </c>
      <c r="AK2336" s="14">
        <f t="shared" si="706"/>
        <v>379199.15325411235</v>
      </c>
      <c r="AL2336">
        <f t="shared" si="702"/>
        <v>0.95549648981718549</v>
      </c>
      <c r="AM2336">
        <f t="shared" si="708"/>
        <v>0.27603830905097942</v>
      </c>
      <c r="AN2336" s="15">
        <f t="shared" si="703"/>
        <v>0</v>
      </c>
    </row>
    <row r="2337" spans="1:40" x14ac:dyDescent="0.25">
      <c r="A2337" s="2">
        <v>43038</v>
      </c>
      <c r="B2337" s="2">
        <v>43069</v>
      </c>
      <c r="C2337" t="s">
        <v>15</v>
      </c>
      <c r="D2337">
        <v>10400</v>
      </c>
      <c r="E2337">
        <v>143.94999999999999</v>
      </c>
      <c r="F2337">
        <v>148.6</v>
      </c>
      <c r="G2337">
        <v>129.94999999999999</v>
      </c>
      <c r="H2337">
        <v>138.35</v>
      </c>
      <c r="I2337" t="s">
        <v>16</v>
      </c>
      <c r="J2337">
        <v>124.05</v>
      </c>
      <c r="K2337">
        <v>129.94999999999999</v>
      </c>
      <c r="L2337">
        <v>113.7</v>
      </c>
      <c r="M2337">
        <v>123.1</v>
      </c>
      <c r="N2337">
        <v>10363.65</v>
      </c>
      <c r="O2337">
        <v>276.39999999999998</v>
      </c>
      <c r="P2337">
        <f>VLOOKUP($A2337,Sheet2!$A:$E,2,0)</f>
        <v>10353.85</v>
      </c>
      <c r="Q2337">
        <f>VLOOKUP($A2337,Sheet2!$A:$E,3,0)</f>
        <v>10384.5</v>
      </c>
      <c r="R2337">
        <f>VLOOKUP($A2337,Sheet2!$A:$E,4,0)</f>
        <v>10344.299999999999</v>
      </c>
      <c r="S2337">
        <f>VLOOKUP($A2337,Sheet2!$A:$E,5,0)</f>
        <v>10363.65</v>
      </c>
      <c r="T2337">
        <f t="shared" si="690"/>
        <v>145.45000000000073</v>
      </c>
      <c r="U2337">
        <f t="shared" si="691"/>
        <v>148.6</v>
      </c>
      <c r="V2337">
        <f t="shared" si="692"/>
        <v>113.7</v>
      </c>
      <c r="W2337">
        <f t="shared" si="693"/>
        <v>114.45000000000073</v>
      </c>
      <c r="X2337" s="5">
        <f t="shared" si="694"/>
        <v>268</v>
      </c>
      <c r="Y2337">
        <f t="shared" si="695"/>
        <v>275.40000000000072</v>
      </c>
      <c r="Z2337">
        <f t="shared" si="696"/>
        <v>244.40000000000072</v>
      </c>
      <c r="AA2337">
        <f t="shared" si="697"/>
        <v>261.45</v>
      </c>
      <c r="AB2337">
        <f>IF(Z2337/X2337&lt;'model parameter'!$B$2,'model parameter'!$B$2,IF(Y2337/X2337&gt;'model parameter'!$B$1,'model parameter'!$B$1,AA2337/X2337))</f>
        <v>0.97555970149253723</v>
      </c>
      <c r="AC2337">
        <f t="shared" si="707"/>
        <v>11269744.010545177</v>
      </c>
      <c r="AD2337">
        <f t="shared" si="705"/>
        <v>36.377778305944894</v>
      </c>
      <c r="AF2337">
        <f t="shared" si="704"/>
        <v>0.91194029850746539</v>
      </c>
      <c r="AG2337">
        <f t="shared" si="698"/>
        <v>1.0276119402985102</v>
      </c>
      <c r="AH2337" s="14">
        <f t="shared" si="699"/>
        <v>20160.648104897999</v>
      </c>
      <c r="AI2337">
        <f t="shared" si="700"/>
        <v>19547.276051659897</v>
      </c>
      <c r="AJ2337" s="14">
        <f t="shared" si="701"/>
        <v>-613.37205323810122</v>
      </c>
      <c r="AK2337" s="14">
        <f t="shared" si="706"/>
        <v>378585.78120087425</v>
      </c>
      <c r="AL2337">
        <f t="shared" si="702"/>
        <v>0.96957577702628106</v>
      </c>
      <c r="AM2337">
        <f t="shared" si="708"/>
        <v>0.26764005798712409</v>
      </c>
      <c r="AN2337" s="15">
        <f t="shared" si="703"/>
        <v>0</v>
      </c>
    </row>
    <row r="2338" spans="1:40" x14ac:dyDescent="0.25">
      <c r="A2338" s="2">
        <v>43039</v>
      </c>
      <c r="B2338" s="2">
        <v>43069</v>
      </c>
      <c r="C2338" t="s">
        <v>15</v>
      </c>
      <c r="D2338">
        <v>10400</v>
      </c>
      <c r="E2338">
        <v>136.30000000000001</v>
      </c>
      <c r="F2338">
        <v>154.80000000000001</v>
      </c>
      <c r="G2338">
        <v>135.1</v>
      </c>
      <c r="H2338">
        <v>146.1</v>
      </c>
      <c r="I2338" t="s">
        <v>16</v>
      </c>
      <c r="J2338">
        <v>121.55</v>
      </c>
      <c r="K2338">
        <v>124.25</v>
      </c>
      <c r="L2338">
        <v>103.05</v>
      </c>
      <c r="M2338">
        <v>113.65</v>
      </c>
      <c r="N2338">
        <v>10335.299999999999</v>
      </c>
      <c r="O2338">
        <v>276.39999999999998</v>
      </c>
      <c r="P2338">
        <f>VLOOKUP($A2338,Sheet2!$A:$E,2,0)</f>
        <v>10364.9</v>
      </c>
      <c r="Q2338">
        <f>VLOOKUP($A2338,Sheet2!$A:$E,3,0)</f>
        <v>10367.700000000001</v>
      </c>
      <c r="R2338">
        <f>VLOOKUP($A2338,Sheet2!$A:$E,4,0)</f>
        <v>10323.950000000001</v>
      </c>
      <c r="S2338">
        <f>VLOOKUP($A2338,Sheet2!$A:$E,5,0)</f>
        <v>10335.299999999999</v>
      </c>
      <c r="T2338">
        <f t="shared" si="690"/>
        <v>156.54999999999927</v>
      </c>
      <c r="U2338">
        <f t="shared" si="691"/>
        <v>154.80000000000001</v>
      </c>
      <c r="V2338">
        <f t="shared" si="692"/>
        <v>103.05</v>
      </c>
      <c r="W2338">
        <f t="shared" si="693"/>
        <v>102.80000000000109</v>
      </c>
      <c r="X2338" s="5">
        <f t="shared" si="694"/>
        <v>257.85000000000002</v>
      </c>
      <c r="Y2338">
        <f t="shared" si="695"/>
        <v>280.79999999999927</v>
      </c>
      <c r="Z2338">
        <f t="shared" si="696"/>
        <v>237.90000000000109</v>
      </c>
      <c r="AA2338">
        <f t="shared" si="697"/>
        <v>259.75</v>
      </c>
      <c r="AB2338">
        <f>IF(Z2338/X2338&lt;'model parameter'!$B$2,'model parameter'!$B$2,IF(Y2338/X2338&gt;'model parameter'!$B$1,'model parameter'!$B$1,AA2338/X2338))</f>
        <v>1.0073686251696723</v>
      </c>
      <c r="AC2338">
        <f t="shared" si="707"/>
        <v>11352786.529917045</v>
      </c>
      <c r="AD2338">
        <f t="shared" si="705"/>
        <v>36.385146931114569</v>
      </c>
      <c r="AF2338">
        <f t="shared" si="704"/>
        <v>0.92262943571844513</v>
      </c>
      <c r="AG2338">
        <f t="shared" si="698"/>
        <v>1.0890052356020914</v>
      </c>
      <c r="AH2338" s="14">
        <f t="shared" si="699"/>
        <v>19398.888818766976</v>
      </c>
      <c r="AI2338">
        <f t="shared" si="700"/>
        <v>19419.868869854501</v>
      </c>
      <c r="AJ2338" s="14">
        <f t="shared" si="701"/>
        <v>20.980051087524771</v>
      </c>
      <c r="AK2338" s="14">
        <f t="shared" si="706"/>
        <v>378606.76125196175</v>
      </c>
      <c r="AL2338">
        <f t="shared" si="702"/>
        <v>1.0010815078782878</v>
      </c>
      <c r="AM2338">
        <f t="shared" si="708"/>
        <v>0.26792951281838256</v>
      </c>
      <c r="AN2338" s="15">
        <f t="shared" si="703"/>
        <v>0</v>
      </c>
    </row>
    <row r="2339" spans="1:40" x14ac:dyDescent="0.25">
      <c r="A2339" s="2">
        <v>43040</v>
      </c>
      <c r="B2339" s="2">
        <v>43069</v>
      </c>
      <c r="C2339" t="s">
        <v>15</v>
      </c>
      <c r="D2339">
        <v>10400</v>
      </c>
      <c r="E2339">
        <v>125.4</v>
      </c>
      <c r="F2339">
        <v>129.65</v>
      </c>
      <c r="G2339">
        <v>92.05</v>
      </c>
      <c r="H2339">
        <v>96.75</v>
      </c>
      <c r="I2339" t="s">
        <v>16</v>
      </c>
      <c r="J2339">
        <v>131.44999999999999</v>
      </c>
      <c r="K2339">
        <v>179.45</v>
      </c>
      <c r="L2339">
        <v>126.1</v>
      </c>
      <c r="M2339">
        <v>170.7</v>
      </c>
      <c r="N2339">
        <v>10440.5</v>
      </c>
      <c r="O2339">
        <v>276.39999999999998</v>
      </c>
      <c r="P2339">
        <f>VLOOKUP($A2339,Sheet2!$A:$E,2,0)</f>
        <v>10390.35</v>
      </c>
      <c r="Q2339">
        <f>VLOOKUP($A2339,Sheet2!$A:$E,3,0)</f>
        <v>10451.65</v>
      </c>
      <c r="R2339">
        <f>VLOOKUP($A2339,Sheet2!$A:$E,4,0)</f>
        <v>10383.049999999999</v>
      </c>
      <c r="S2339">
        <f>VLOOKUP($A2339,Sheet2!$A:$E,5,0)</f>
        <v>10440.5</v>
      </c>
      <c r="T2339">
        <f t="shared" si="690"/>
        <v>127.80000000000109</v>
      </c>
      <c r="U2339">
        <f t="shared" si="691"/>
        <v>129.65</v>
      </c>
      <c r="V2339">
        <f t="shared" si="692"/>
        <v>126.1</v>
      </c>
      <c r="W2339">
        <f t="shared" si="693"/>
        <v>143.69999999999891</v>
      </c>
      <c r="X2339" s="5">
        <f t="shared" si="694"/>
        <v>256.85000000000002</v>
      </c>
      <c r="Y2339">
        <f t="shared" si="695"/>
        <v>307.25000000000108</v>
      </c>
      <c r="Z2339">
        <f t="shared" si="696"/>
        <v>235.74999999999892</v>
      </c>
      <c r="AA2339">
        <f t="shared" si="697"/>
        <v>267.45</v>
      </c>
      <c r="AB2339">
        <f>IF(Z2339/X2339&lt;'model parameter'!$B$2,'model parameter'!$B$2,IF(Y2339/X2339&gt;'model parameter'!$B$1,'model parameter'!$B$1,AA2339/X2339))</f>
        <v>1.1100000000000001</v>
      </c>
      <c r="AC2339">
        <f t="shared" si="707"/>
        <v>12601593.04820792</v>
      </c>
      <c r="AD2339">
        <f t="shared" si="705"/>
        <v>36.495146931114569</v>
      </c>
      <c r="AF2339">
        <f t="shared" si="704"/>
        <v>0.91785088573096707</v>
      </c>
      <c r="AG2339">
        <f t="shared" si="698"/>
        <v>1.1962234767373994</v>
      </c>
      <c r="AH2339" s="14">
        <f t="shared" si="699"/>
        <v>19323.838642793475</v>
      </c>
      <c r="AI2339">
        <f t="shared" si="700"/>
        <v>21319.997095679919</v>
      </c>
      <c r="AJ2339" s="14">
        <f t="shared" si="701"/>
        <v>1996.1584528864441</v>
      </c>
      <c r="AK2339" s="14">
        <f t="shared" si="706"/>
        <v>380602.9197048482</v>
      </c>
      <c r="AL2339">
        <f t="shared" si="702"/>
        <v>1.1033003064135438</v>
      </c>
      <c r="AM2339">
        <f t="shared" si="708"/>
        <v>0.29560671358975299</v>
      </c>
      <c r="AN2339" s="15">
        <f t="shared" si="703"/>
        <v>0</v>
      </c>
    </row>
    <row r="2340" spans="1:40" x14ac:dyDescent="0.25">
      <c r="A2340" s="2">
        <v>43041</v>
      </c>
      <c r="B2340" s="2">
        <v>43069</v>
      </c>
      <c r="C2340" t="s">
        <v>15</v>
      </c>
      <c r="D2340">
        <v>10400</v>
      </c>
      <c r="E2340">
        <v>96.05</v>
      </c>
      <c r="F2340">
        <v>107.65</v>
      </c>
      <c r="G2340">
        <v>90.1</v>
      </c>
      <c r="H2340">
        <v>97.6</v>
      </c>
      <c r="I2340" t="s">
        <v>16</v>
      </c>
      <c r="J2340">
        <v>168.85</v>
      </c>
      <c r="K2340">
        <v>168.85</v>
      </c>
      <c r="L2340">
        <v>135.94999999999999</v>
      </c>
      <c r="M2340">
        <v>150.05000000000001</v>
      </c>
      <c r="N2340">
        <v>10423.799999999999</v>
      </c>
      <c r="O2340">
        <v>276.39999999999998</v>
      </c>
      <c r="P2340">
        <f>VLOOKUP($A2340,Sheet2!$A:$E,2,0)</f>
        <v>10440.5</v>
      </c>
      <c r="Q2340">
        <f>VLOOKUP($A2340,Sheet2!$A:$E,3,0)</f>
        <v>10453</v>
      </c>
      <c r="R2340">
        <f>VLOOKUP($A2340,Sheet2!$A:$E,4,0)</f>
        <v>10412.549999999999</v>
      </c>
      <c r="S2340">
        <f>VLOOKUP($A2340,Sheet2!$A:$E,5,0)</f>
        <v>10423.799999999999</v>
      </c>
      <c r="T2340">
        <f t="shared" si="690"/>
        <v>115.85000000000036</v>
      </c>
      <c r="U2340">
        <f t="shared" si="691"/>
        <v>107.65</v>
      </c>
      <c r="V2340">
        <f t="shared" si="692"/>
        <v>135.94999999999999</v>
      </c>
      <c r="W2340">
        <f t="shared" si="693"/>
        <v>143.10000000000036</v>
      </c>
      <c r="X2340" s="5">
        <f t="shared" si="694"/>
        <v>264.89999999999998</v>
      </c>
      <c r="Y2340">
        <f t="shared" si="695"/>
        <v>284.70000000000039</v>
      </c>
      <c r="Z2340">
        <f t="shared" si="696"/>
        <v>233.20000000000036</v>
      </c>
      <c r="AA2340">
        <f t="shared" si="697"/>
        <v>247.65</v>
      </c>
      <c r="AB2340">
        <f>IF(Z2340/X2340&lt;'model parameter'!$B$2,'model parameter'!$B$2,IF(Y2340/X2340&gt;'model parameter'!$B$1,'model parameter'!$B$1,AA2340/X2340))</f>
        <v>0.93488108720271812</v>
      </c>
      <c r="AC2340">
        <f t="shared" si="707"/>
        <v>11780991.009394836</v>
      </c>
      <c r="AD2340">
        <f t="shared" si="705"/>
        <v>36.430028018317287</v>
      </c>
      <c r="AF2340">
        <f t="shared" si="704"/>
        <v>0.88033220083050345</v>
      </c>
      <c r="AG2340">
        <f t="shared" si="698"/>
        <v>1.0747451868629687</v>
      </c>
      <c r="AH2340" s="14">
        <f t="shared" si="699"/>
        <v>19927.992559380149</v>
      </c>
      <c r="AI2340">
        <f t="shared" si="700"/>
        <v>18513.029517004299</v>
      </c>
      <c r="AJ2340" s="14">
        <f t="shared" si="701"/>
        <v>-1414.9630423758499</v>
      </c>
      <c r="AK2340" s="14">
        <f t="shared" si="706"/>
        <v>379187.95666247234</v>
      </c>
      <c r="AL2340">
        <f t="shared" si="702"/>
        <v>0.92899620781372561</v>
      </c>
      <c r="AM2340">
        <f t="shared" si="708"/>
        <v>0.27461751592915862</v>
      </c>
      <c r="AN2340" s="15">
        <f t="shared" si="703"/>
        <v>0</v>
      </c>
    </row>
    <row r="2341" spans="1:40" x14ac:dyDescent="0.25">
      <c r="A2341" s="2">
        <v>43042</v>
      </c>
      <c r="B2341" s="2">
        <v>43069</v>
      </c>
      <c r="C2341" t="s">
        <v>15</v>
      </c>
      <c r="D2341">
        <v>10400</v>
      </c>
      <c r="E2341">
        <v>93.95</v>
      </c>
      <c r="F2341">
        <v>109.85</v>
      </c>
      <c r="G2341">
        <v>79.900000000000006</v>
      </c>
      <c r="H2341">
        <v>84.05</v>
      </c>
      <c r="I2341" t="s">
        <v>16</v>
      </c>
      <c r="J2341">
        <v>165.85</v>
      </c>
      <c r="K2341">
        <v>169.35</v>
      </c>
      <c r="L2341">
        <v>134</v>
      </c>
      <c r="M2341">
        <v>164.3</v>
      </c>
      <c r="N2341">
        <v>10452.5</v>
      </c>
      <c r="O2341">
        <v>276.39999999999998</v>
      </c>
      <c r="P2341">
        <f>VLOOKUP($A2341,Sheet2!$A:$E,2,0)</f>
        <v>10461.549999999999</v>
      </c>
      <c r="Q2341">
        <f>VLOOKUP($A2341,Sheet2!$A:$E,3,0)</f>
        <v>10461.700000000001</v>
      </c>
      <c r="R2341">
        <f>VLOOKUP($A2341,Sheet2!$A:$E,4,0)</f>
        <v>10403.6</v>
      </c>
      <c r="S2341">
        <f>VLOOKUP($A2341,Sheet2!$A:$E,5,0)</f>
        <v>10452.5</v>
      </c>
      <c r="T2341">
        <f t="shared" si="690"/>
        <v>107.64999999999964</v>
      </c>
      <c r="U2341">
        <f t="shared" si="691"/>
        <v>109.85</v>
      </c>
      <c r="V2341">
        <f t="shared" si="692"/>
        <v>134</v>
      </c>
      <c r="W2341">
        <f t="shared" si="693"/>
        <v>141.60000000000036</v>
      </c>
      <c r="X2341" s="5">
        <f t="shared" si="694"/>
        <v>259.8</v>
      </c>
      <c r="Y2341">
        <f t="shared" si="695"/>
        <v>276.99999999999966</v>
      </c>
      <c r="Z2341">
        <f t="shared" si="696"/>
        <v>221.50000000000037</v>
      </c>
      <c r="AA2341">
        <f t="shared" si="697"/>
        <v>248.35000000000002</v>
      </c>
      <c r="AB2341">
        <f>IF(Z2341/X2341&lt;'model parameter'!$B$2,'model parameter'!$B$2,IF(Y2341/X2341&gt;'model parameter'!$B$1,'model parameter'!$B$1,AA2341/X2341))</f>
        <v>0.95592763664357205</v>
      </c>
      <c r="AC2341">
        <f t="shared" si="707"/>
        <v>11261774.892929975</v>
      </c>
      <c r="AD2341">
        <f t="shared" si="705"/>
        <v>36.38595565496086</v>
      </c>
      <c r="AF2341">
        <f t="shared" si="704"/>
        <v>0.85257890685142557</v>
      </c>
      <c r="AG2341">
        <f t="shared" si="698"/>
        <v>1.066204772902231</v>
      </c>
      <c r="AH2341" s="14">
        <f t="shared" si="699"/>
        <v>19545.2366619153</v>
      </c>
      <c r="AI2341">
        <f t="shared" si="700"/>
        <v>18565.491297747696</v>
      </c>
      <c r="AJ2341" s="14">
        <f t="shared" si="701"/>
        <v>-979.74536416760384</v>
      </c>
      <c r="AK2341" s="14">
        <f t="shared" si="706"/>
        <v>378208.21129830473</v>
      </c>
      <c r="AL2341">
        <f t="shared" si="702"/>
        <v>0.94987293420311059</v>
      </c>
      <c r="AM2341">
        <f t="shared" si="708"/>
        <v>0.26085174563919938</v>
      </c>
      <c r="AN2341" s="15">
        <f t="shared" si="703"/>
        <v>0</v>
      </c>
    </row>
    <row r="2342" spans="1:40" x14ac:dyDescent="0.25">
      <c r="A2342" s="2">
        <v>43045</v>
      </c>
      <c r="B2342" s="2">
        <v>43069</v>
      </c>
      <c r="C2342" t="s">
        <v>15</v>
      </c>
      <c r="D2342">
        <v>10400</v>
      </c>
      <c r="E2342">
        <v>94.75</v>
      </c>
      <c r="F2342">
        <v>100.35</v>
      </c>
      <c r="G2342">
        <v>70.5</v>
      </c>
      <c r="H2342">
        <v>85.75</v>
      </c>
      <c r="I2342" t="s">
        <v>16</v>
      </c>
      <c r="J2342">
        <v>163.35</v>
      </c>
      <c r="K2342">
        <v>197.25</v>
      </c>
      <c r="L2342">
        <v>137</v>
      </c>
      <c r="M2342">
        <v>172.1</v>
      </c>
      <c r="N2342">
        <v>10451.799999999999</v>
      </c>
      <c r="O2342">
        <v>276.39999999999998</v>
      </c>
      <c r="P2342">
        <f>VLOOKUP($A2342,Sheet2!$A:$E,2,0)</f>
        <v>10431.75</v>
      </c>
      <c r="Q2342">
        <f>VLOOKUP($A2342,Sheet2!$A:$E,3,0)</f>
        <v>10490.45</v>
      </c>
      <c r="R2342">
        <f>VLOOKUP($A2342,Sheet2!$A:$E,4,0)</f>
        <v>10413.75</v>
      </c>
      <c r="S2342">
        <f>VLOOKUP($A2342,Sheet2!$A:$E,5,0)</f>
        <v>10451.799999999999</v>
      </c>
      <c r="T2342">
        <f t="shared" si="690"/>
        <v>106.79999999999927</v>
      </c>
      <c r="U2342">
        <f t="shared" si="691"/>
        <v>100.35</v>
      </c>
      <c r="V2342">
        <f t="shared" si="692"/>
        <v>137</v>
      </c>
      <c r="W2342">
        <f t="shared" si="693"/>
        <v>160.95000000000073</v>
      </c>
      <c r="X2342" s="5">
        <f t="shared" si="694"/>
        <v>258.10000000000002</v>
      </c>
      <c r="Y2342">
        <f t="shared" si="695"/>
        <v>304.04999999999927</v>
      </c>
      <c r="Z2342">
        <f t="shared" si="696"/>
        <v>231.45000000000073</v>
      </c>
      <c r="AA2342">
        <f t="shared" si="697"/>
        <v>257.85000000000002</v>
      </c>
      <c r="AB2342">
        <f>IF(Z2342/X2342&lt;'model parameter'!$B$2,'model parameter'!$B$2,IF(Y2342/X2342&gt;'model parameter'!$B$1,'model parameter'!$B$1,AA2342/X2342))</f>
        <v>1.1100000000000001</v>
      </c>
      <c r="AC2342">
        <f t="shared" si="707"/>
        <v>12500570.131152274</v>
      </c>
      <c r="AD2342">
        <f t="shared" si="705"/>
        <v>36.495955654960859</v>
      </c>
      <c r="AF2342">
        <f t="shared" si="704"/>
        <v>0.8967454475009714</v>
      </c>
      <c r="AG2342">
        <f t="shared" si="698"/>
        <v>1.1780317706315353</v>
      </c>
      <c r="AH2342" s="14">
        <f t="shared" si="699"/>
        <v>19417.651362760349</v>
      </c>
      <c r="AI2342">
        <f t="shared" si="700"/>
        <v>21423.983839653447</v>
      </c>
      <c r="AJ2342" s="14">
        <f t="shared" si="701"/>
        <v>2006.3324768930979</v>
      </c>
      <c r="AK2342" s="14">
        <f t="shared" si="706"/>
        <v>380214.54377519782</v>
      </c>
      <c r="AL2342">
        <f t="shared" si="702"/>
        <v>1.1033251879648478</v>
      </c>
      <c r="AM2342">
        <f t="shared" si="708"/>
        <v>0.28780430128832835</v>
      </c>
      <c r="AN2342" s="15">
        <f t="shared" si="703"/>
        <v>1</v>
      </c>
    </row>
    <row r="2343" spans="1:40" x14ac:dyDescent="0.25">
      <c r="A2343" s="2">
        <v>43046</v>
      </c>
      <c r="B2343" s="2">
        <v>43069</v>
      </c>
      <c r="C2343" t="s">
        <v>15</v>
      </c>
      <c r="D2343">
        <v>10400</v>
      </c>
      <c r="E2343">
        <v>76.05</v>
      </c>
      <c r="F2343">
        <v>124</v>
      </c>
      <c r="G2343">
        <v>75</v>
      </c>
      <c r="H2343">
        <v>113.55</v>
      </c>
      <c r="I2343" t="s">
        <v>16</v>
      </c>
      <c r="J2343">
        <v>180</v>
      </c>
      <c r="K2343">
        <v>189.5</v>
      </c>
      <c r="L2343">
        <v>107.05</v>
      </c>
      <c r="M2343">
        <v>124.55</v>
      </c>
      <c r="N2343">
        <v>10350.15</v>
      </c>
      <c r="O2343">
        <v>276.39999999999998</v>
      </c>
      <c r="P2343">
        <f>VLOOKUP($A2343,Sheet2!$A:$E,2,0)</f>
        <v>10477.15</v>
      </c>
      <c r="Q2343">
        <f>VLOOKUP($A2343,Sheet2!$A:$E,3,0)</f>
        <v>10485.75</v>
      </c>
      <c r="R2343">
        <f>VLOOKUP($A2343,Sheet2!$A:$E,4,0)</f>
        <v>10340.799999999999</v>
      </c>
      <c r="S2343">
        <f>VLOOKUP($A2343,Sheet2!$A:$E,5,0)</f>
        <v>10350.15</v>
      </c>
      <c r="T2343">
        <f t="shared" si="690"/>
        <v>103.75</v>
      </c>
      <c r="U2343">
        <f t="shared" si="691"/>
        <v>124</v>
      </c>
      <c r="V2343">
        <f t="shared" si="692"/>
        <v>107.05</v>
      </c>
      <c r="W2343">
        <f t="shared" si="693"/>
        <v>160.75</v>
      </c>
      <c r="X2343" s="5">
        <f t="shared" si="694"/>
        <v>256.05</v>
      </c>
      <c r="Y2343">
        <f t="shared" si="695"/>
        <v>293.25</v>
      </c>
      <c r="Z2343">
        <f t="shared" si="696"/>
        <v>231.05</v>
      </c>
      <c r="AA2343">
        <f t="shared" si="697"/>
        <v>238.1</v>
      </c>
      <c r="AB2343">
        <f>IF(Z2343/X2343&lt;'model parameter'!$B$2,'model parameter'!$B$2,IF(Y2343/X2343&gt;'model parameter'!$B$1,'model parameter'!$B$1,AA2343/X2343))</f>
        <v>1.1100000000000001</v>
      </c>
      <c r="AC2343">
        <f t="shared" si="707"/>
        <v>13875632.845579026</v>
      </c>
      <c r="AD2343">
        <f t="shared" si="705"/>
        <v>36.605955654960859</v>
      </c>
      <c r="AF2343">
        <f t="shared" si="704"/>
        <v>0.90236281976176524</v>
      </c>
      <c r="AG2343">
        <f t="shared" si="698"/>
        <v>1.1452841241944931</v>
      </c>
      <c r="AH2343" s="14">
        <f t="shared" si="699"/>
        <v>19263.798502014673</v>
      </c>
      <c r="AI2343">
        <f t="shared" si="700"/>
        <v>21253.445579536863</v>
      </c>
      <c r="AJ2343" s="14">
        <f t="shared" si="701"/>
        <v>1989.6470775221896</v>
      </c>
      <c r="AK2343" s="14">
        <f t="shared" si="706"/>
        <v>382204.19085272</v>
      </c>
      <c r="AL2343">
        <f t="shared" si="702"/>
        <v>1.1032842550400486</v>
      </c>
      <c r="AM2343">
        <f t="shared" si="708"/>
        <v>0.31752995414421503</v>
      </c>
      <c r="AN2343" s="15">
        <f t="shared" si="703"/>
        <v>0</v>
      </c>
    </row>
    <row r="2344" spans="1:40" x14ac:dyDescent="0.25">
      <c r="A2344" s="2">
        <v>43047</v>
      </c>
      <c r="B2344" s="2">
        <v>43069</v>
      </c>
      <c r="C2344" t="s">
        <v>15</v>
      </c>
      <c r="D2344">
        <v>10400</v>
      </c>
      <c r="E2344">
        <v>98.15</v>
      </c>
      <c r="F2344">
        <v>145.75</v>
      </c>
      <c r="G2344">
        <v>98.15</v>
      </c>
      <c r="H2344">
        <v>133</v>
      </c>
      <c r="I2344" t="s">
        <v>16</v>
      </c>
      <c r="J2344">
        <v>125.85</v>
      </c>
      <c r="K2344">
        <v>129.5</v>
      </c>
      <c r="L2344">
        <v>82.3</v>
      </c>
      <c r="M2344">
        <v>90.95</v>
      </c>
      <c r="N2344">
        <v>10303.15</v>
      </c>
      <c r="O2344">
        <v>276.39999999999998</v>
      </c>
      <c r="P2344">
        <f>VLOOKUP($A2344,Sheet2!$A:$E,2,0)</f>
        <v>10361.950000000001</v>
      </c>
      <c r="Q2344">
        <f>VLOOKUP($A2344,Sheet2!$A:$E,3,0)</f>
        <v>10384.25</v>
      </c>
      <c r="R2344">
        <f>VLOOKUP($A2344,Sheet2!$A:$E,4,0)</f>
        <v>10285.5</v>
      </c>
      <c r="S2344">
        <f>VLOOKUP($A2344,Sheet2!$A:$E,5,0)</f>
        <v>10303.15</v>
      </c>
      <c r="T2344">
        <f t="shared" si="690"/>
        <v>145.25</v>
      </c>
      <c r="U2344">
        <f t="shared" si="691"/>
        <v>145.75</v>
      </c>
      <c r="V2344">
        <f t="shared" si="692"/>
        <v>82.3</v>
      </c>
      <c r="W2344">
        <f t="shared" si="693"/>
        <v>82.399999999999636</v>
      </c>
      <c r="X2344" s="5">
        <f t="shared" si="694"/>
        <v>224</v>
      </c>
      <c r="Y2344">
        <f t="shared" si="695"/>
        <v>274.75</v>
      </c>
      <c r="Z2344">
        <f t="shared" si="696"/>
        <v>180.54999999999964</v>
      </c>
      <c r="AA2344">
        <f t="shared" si="697"/>
        <v>223.95</v>
      </c>
      <c r="AB2344">
        <f>IF(Z2344/X2344&lt;'model parameter'!$B$2,'model parameter'!$B$2,IF(Y2344/X2344&gt;'model parameter'!$B$1,'model parameter'!$B$1,AA2344/X2344))</f>
        <v>1.1100000000000001</v>
      </c>
      <c r="AC2344">
        <f t="shared" si="707"/>
        <v>15401952.45859272</v>
      </c>
      <c r="AD2344">
        <f t="shared" si="705"/>
        <v>36.715955654960858</v>
      </c>
      <c r="AF2344">
        <f t="shared" si="704"/>
        <v>0.8060267857142841</v>
      </c>
      <c r="AG2344">
        <f t="shared" si="698"/>
        <v>1.2265625</v>
      </c>
      <c r="AH2344" s="14">
        <f t="shared" si="699"/>
        <v>16858.440362064001</v>
      </c>
      <c r="AI2344">
        <f t="shared" si="700"/>
        <v>18587.225464055678</v>
      </c>
      <c r="AJ2344" s="14">
        <f t="shared" si="701"/>
        <v>1728.7851019916779</v>
      </c>
      <c r="AK2344" s="14">
        <f t="shared" si="706"/>
        <v>383932.97595471167</v>
      </c>
      <c r="AL2344">
        <f t="shared" si="702"/>
        <v>1.1025471553039927</v>
      </c>
      <c r="AM2344">
        <f t="shared" si="708"/>
        <v>0.35009174766551154</v>
      </c>
      <c r="AN2344" s="15">
        <f t="shared" si="703"/>
        <v>1</v>
      </c>
    </row>
    <row r="2345" spans="1:40" x14ac:dyDescent="0.25">
      <c r="A2345" s="2">
        <v>43048</v>
      </c>
      <c r="B2345" s="2">
        <v>43069</v>
      </c>
      <c r="C2345" t="s">
        <v>15</v>
      </c>
      <c r="D2345">
        <v>10400</v>
      </c>
      <c r="E2345">
        <v>105</v>
      </c>
      <c r="F2345">
        <v>159</v>
      </c>
      <c r="G2345">
        <v>105</v>
      </c>
      <c r="H2345">
        <v>123.6</v>
      </c>
      <c r="I2345" t="s">
        <v>16</v>
      </c>
      <c r="J2345">
        <v>103</v>
      </c>
      <c r="K2345">
        <v>108.6</v>
      </c>
      <c r="L2345">
        <v>66</v>
      </c>
      <c r="M2345">
        <v>86.5</v>
      </c>
      <c r="N2345">
        <v>10308.950000000001</v>
      </c>
      <c r="O2345">
        <v>276.39999999999998</v>
      </c>
      <c r="P2345">
        <f>VLOOKUP($A2345,Sheet2!$A:$E,2,0)</f>
        <v>10358.65</v>
      </c>
      <c r="Q2345">
        <f>VLOOKUP($A2345,Sheet2!$A:$E,3,0)</f>
        <v>10368.450000000001</v>
      </c>
      <c r="R2345">
        <f>VLOOKUP($A2345,Sheet2!$A:$E,4,0)</f>
        <v>10266.950000000001</v>
      </c>
      <c r="S2345">
        <f>VLOOKUP($A2345,Sheet2!$A:$E,5,0)</f>
        <v>10308.950000000001</v>
      </c>
      <c r="T2345">
        <f t="shared" si="690"/>
        <v>140.14999999999964</v>
      </c>
      <c r="U2345">
        <f t="shared" si="691"/>
        <v>159</v>
      </c>
      <c r="V2345">
        <f t="shared" si="692"/>
        <v>66</v>
      </c>
      <c r="W2345">
        <f t="shared" si="693"/>
        <v>73.450000000000728</v>
      </c>
      <c r="X2345" s="5">
        <f t="shared" si="694"/>
        <v>208</v>
      </c>
      <c r="Y2345">
        <f t="shared" si="695"/>
        <v>248.74999999999963</v>
      </c>
      <c r="Z2345">
        <f t="shared" si="696"/>
        <v>178.45000000000073</v>
      </c>
      <c r="AA2345">
        <f t="shared" si="697"/>
        <v>210.1</v>
      </c>
      <c r="AB2345">
        <f>IF(Z2345/X2345&lt;'model parameter'!$B$2,'model parameter'!$B$2,IF(Y2345/X2345&gt;'model parameter'!$B$1,'model parameter'!$B$1,AA2345/X2345))</f>
        <v>1.1100000000000001</v>
      </c>
      <c r="AC2345">
        <f t="shared" si="707"/>
        <v>17096167.229037922</v>
      </c>
      <c r="AD2345">
        <f t="shared" si="705"/>
        <v>36.825955654960858</v>
      </c>
      <c r="AF2345">
        <f t="shared" si="704"/>
        <v>0.85793269230769575</v>
      </c>
      <c r="AG2345">
        <f t="shared" si="698"/>
        <v>1.1959134615384597</v>
      </c>
      <c r="AH2345" s="14">
        <f t="shared" si="699"/>
        <v>15657.637546488</v>
      </c>
      <c r="AI2345">
        <f t="shared" si="700"/>
        <v>17256.195141194559</v>
      </c>
      <c r="AJ2345" s="14">
        <f t="shared" si="701"/>
        <v>1598.557594706559</v>
      </c>
      <c r="AK2345" s="14">
        <f t="shared" si="706"/>
        <v>385531.53354941821</v>
      </c>
      <c r="AL2345">
        <f t="shared" si="702"/>
        <v>1.1020944309101799</v>
      </c>
      <c r="AM2345">
        <f t="shared" si="708"/>
        <v>0.38583416540977222</v>
      </c>
      <c r="AN2345" s="15">
        <f t="shared" si="703"/>
        <v>1</v>
      </c>
    </row>
    <row r="2346" spans="1:40" x14ac:dyDescent="0.25">
      <c r="A2346" s="2">
        <v>43049</v>
      </c>
      <c r="B2346" s="2">
        <v>43069</v>
      </c>
      <c r="C2346" t="s">
        <v>15</v>
      </c>
      <c r="D2346">
        <v>10400</v>
      </c>
      <c r="E2346">
        <v>136</v>
      </c>
      <c r="F2346">
        <v>169.9</v>
      </c>
      <c r="G2346">
        <v>112</v>
      </c>
      <c r="H2346">
        <v>138.65</v>
      </c>
      <c r="I2346" t="s">
        <v>16</v>
      </c>
      <c r="J2346">
        <v>81.650000000000006</v>
      </c>
      <c r="K2346">
        <v>94.2</v>
      </c>
      <c r="L2346">
        <v>56.8</v>
      </c>
      <c r="M2346">
        <v>74.3</v>
      </c>
      <c r="N2346">
        <v>10321.75</v>
      </c>
      <c r="O2346">
        <v>276.39999999999998</v>
      </c>
      <c r="P2346">
        <f>VLOOKUP($A2346,Sheet2!$A:$E,2,0)</f>
        <v>10304.35</v>
      </c>
      <c r="Q2346">
        <f>VLOOKUP($A2346,Sheet2!$A:$E,3,0)</f>
        <v>10344.950000000001</v>
      </c>
      <c r="R2346">
        <f>VLOOKUP($A2346,Sheet2!$A:$E,4,0)</f>
        <v>10254.1</v>
      </c>
      <c r="S2346">
        <f>VLOOKUP($A2346,Sheet2!$A:$E,5,0)</f>
        <v>10321.75</v>
      </c>
      <c r="T2346">
        <f t="shared" si="690"/>
        <v>149.25</v>
      </c>
      <c r="U2346">
        <f t="shared" si="691"/>
        <v>169.9</v>
      </c>
      <c r="V2346">
        <f t="shared" si="692"/>
        <v>56.8</v>
      </c>
      <c r="W2346">
        <f t="shared" si="693"/>
        <v>56.950000000000728</v>
      </c>
      <c r="X2346" s="5">
        <f t="shared" si="694"/>
        <v>217.65</v>
      </c>
      <c r="Y2346">
        <f t="shared" si="695"/>
        <v>243.45</v>
      </c>
      <c r="Z2346">
        <f t="shared" si="696"/>
        <v>168.95000000000073</v>
      </c>
      <c r="AA2346">
        <f t="shared" si="697"/>
        <v>212.95</v>
      </c>
      <c r="AB2346">
        <f>IF(Z2346/X2346&lt;'model parameter'!$B$2,'model parameter'!$B$2,IF(Y2346/X2346&gt;'model parameter'!$B$1,'model parameter'!$B$1,AA2346/X2346))</f>
        <v>1.1100000000000001</v>
      </c>
      <c r="AC2346">
        <f t="shared" si="707"/>
        <v>18976745.624232095</v>
      </c>
      <c r="AD2346">
        <f t="shared" si="705"/>
        <v>36.935955654960857</v>
      </c>
      <c r="AF2346">
        <f t="shared" si="704"/>
        <v>0.77624626694234189</v>
      </c>
      <c r="AG2346">
        <f t="shared" si="698"/>
        <v>1.1185389386629909</v>
      </c>
      <c r="AH2346" s="14">
        <f t="shared" si="699"/>
        <v>16381.871744632273</v>
      </c>
      <c r="AI2346">
        <f t="shared" si="700"/>
        <v>18058.972804670175</v>
      </c>
      <c r="AJ2346" s="14">
        <f t="shared" si="701"/>
        <v>1677.1010600379013</v>
      </c>
      <c r="AK2346" s="14">
        <f t="shared" si="706"/>
        <v>387208.63460945612</v>
      </c>
      <c r="AL2346">
        <f t="shared" si="702"/>
        <v>1.1023754236500738</v>
      </c>
      <c r="AM2346">
        <f t="shared" si="708"/>
        <v>0.42533410155227031</v>
      </c>
      <c r="AN2346" s="15">
        <f t="shared" si="703"/>
        <v>1</v>
      </c>
    </row>
    <row r="2347" spans="1:40" x14ac:dyDescent="0.25">
      <c r="A2347" s="2">
        <v>43052</v>
      </c>
      <c r="B2347" s="2">
        <v>43069</v>
      </c>
      <c r="C2347" t="s">
        <v>15</v>
      </c>
      <c r="D2347">
        <v>10400</v>
      </c>
      <c r="E2347">
        <v>136.94999999999999</v>
      </c>
      <c r="F2347">
        <v>183</v>
      </c>
      <c r="G2347">
        <v>125.75</v>
      </c>
      <c r="H2347">
        <v>176.3</v>
      </c>
      <c r="I2347" t="s">
        <v>16</v>
      </c>
      <c r="J2347">
        <v>65.3</v>
      </c>
      <c r="K2347">
        <v>82</v>
      </c>
      <c r="L2347">
        <v>50</v>
      </c>
      <c r="M2347">
        <v>53.15</v>
      </c>
      <c r="N2347">
        <v>10224.950000000001</v>
      </c>
      <c r="O2347">
        <v>276.39999999999998</v>
      </c>
      <c r="P2347">
        <f>VLOOKUP($A2347,Sheet2!$A:$E,2,0)</f>
        <v>10322</v>
      </c>
      <c r="Q2347">
        <f>VLOOKUP($A2347,Sheet2!$A:$E,3,0)</f>
        <v>10334.15</v>
      </c>
      <c r="R2347">
        <f>VLOOKUP($A2347,Sheet2!$A:$E,4,0)</f>
        <v>10216.25</v>
      </c>
      <c r="S2347">
        <f>VLOOKUP($A2347,Sheet2!$A:$E,5,0)</f>
        <v>10224.950000000001</v>
      </c>
      <c r="T2347">
        <f t="shared" si="690"/>
        <v>147.85000000000036</v>
      </c>
      <c r="U2347">
        <f t="shared" si="691"/>
        <v>183</v>
      </c>
      <c r="V2347">
        <f t="shared" si="692"/>
        <v>50</v>
      </c>
      <c r="W2347">
        <f t="shared" si="693"/>
        <v>59.899999999999636</v>
      </c>
      <c r="X2347" s="5">
        <f t="shared" si="694"/>
        <v>202.25</v>
      </c>
      <c r="Y2347">
        <f t="shared" si="695"/>
        <v>233</v>
      </c>
      <c r="Z2347">
        <f t="shared" si="696"/>
        <v>185.64999999999964</v>
      </c>
      <c r="AA2347">
        <f t="shared" si="697"/>
        <v>229.45000000000002</v>
      </c>
      <c r="AB2347">
        <f>IF(Z2347/X2347&lt;'model parameter'!$B$2,'model parameter'!$B$2,IF(Y2347/X2347&gt;'model parameter'!$B$1,'model parameter'!$B$1,AA2347/X2347))</f>
        <v>1.1100000000000001</v>
      </c>
      <c r="AC2347">
        <f t="shared" si="707"/>
        <v>21064187.642897628</v>
      </c>
      <c r="AD2347">
        <f t="shared" si="705"/>
        <v>37.045955654960856</v>
      </c>
      <c r="AF2347">
        <f t="shared" si="704"/>
        <v>0.91792336217552351</v>
      </c>
      <c r="AG2347">
        <f t="shared" si="698"/>
        <v>1.1520395550061804</v>
      </c>
      <c r="AH2347" s="14">
        <f t="shared" si="699"/>
        <v>15226.099034640374</v>
      </c>
      <c r="AI2347">
        <f t="shared" si="700"/>
        <v>16777.856118916348</v>
      </c>
      <c r="AJ2347" s="14">
        <f t="shared" si="701"/>
        <v>1551.7570842759742</v>
      </c>
      <c r="AK2347" s="14">
        <f t="shared" si="706"/>
        <v>388760.39169373212</v>
      </c>
      <c r="AL2347">
        <f t="shared" si="702"/>
        <v>1.1019142907678208</v>
      </c>
      <c r="AM2347">
        <f t="shared" si="708"/>
        <v>0.46868172485133819</v>
      </c>
      <c r="AN2347" s="15">
        <f t="shared" si="703"/>
        <v>0</v>
      </c>
    </row>
    <row r="2348" spans="1:40" x14ac:dyDescent="0.25">
      <c r="A2348" s="2">
        <v>43053</v>
      </c>
      <c r="B2348" s="2">
        <v>43069</v>
      </c>
      <c r="C2348" t="s">
        <v>15</v>
      </c>
      <c r="D2348">
        <v>10400</v>
      </c>
      <c r="E2348">
        <v>187.85</v>
      </c>
      <c r="F2348">
        <v>203.2</v>
      </c>
      <c r="G2348">
        <v>165.35</v>
      </c>
      <c r="H2348">
        <v>196.7</v>
      </c>
      <c r="I2348" t="s">
        <v>16</v>
      </c>
      <c r="J2348">
        <v>50.9</v>
      </c>
      <c r="K2348">
        <v>50.9</v>
      </c>
      <c r="L2348">
        <v>36.549999999999997</v>
      </c>
      <c r="M2348">
        <v>38.35</v>
      </c>
      <c r="N2348">
        <v>10186.6</v>
      </c>
      <c r="O2348">
        <v>276.39999999999998</v>
      </c>
      <c r="P2348">
        <f>VLOOKUP($A2348,Sheet2!$A:$E,2,0)</f>
        <v>10223.4</v>
      </c>
      <c r="Q2348">
        <f>VLOOKUP($A2348,Sheet2!$A:$E,3,0)</f>
        <v>10248</v>
      </c>
      <c r="R2348">
        <f>VLOOKUP($A2348,Sheet2!$A:$E,4,0)</f>
        <v>10175.549999999999</v>
      </c>
      <c r="S2348">
        <f>VLOOKUP($A2348,Sheet2!$A:$E,5,0)</f>
        <v>10186.6</v>
      </c>
      <c r="T2348">
        <f t="shared" si="690"/>
        <v>202.89999999999964</v>
      </c>
      <c r="U2348">
        <f t="shared" si="691"/>
        <v>203.2</v>
      </c>
      <c r="V2348">
        <f t="shared" si="692"/>
        <v>36.549999999999997</v>
      </c>
      <c r="W2348">
        <f t="shared" si="693"/>
        <v>13.350000000000364</v>
      </c>
      <c r="X2348" s="5">
        <f t="shared" si="694"/>
        <v>238.75</v>
      </c>
      <c r="Y2348">
        <f t="shared" si="695"/>
        <v>253.79999999999964</v>
      </c>
      <c r="Z2348">
        <f t="shared" si="696"/>
        <v>178.70000000000036</v>
      </c>
      <c r="AA2348">
        <f t="shared" si="697"/>
        <v>235.04999999999998</v>
      </c>
      <c r="AB2348">
        <f>IF(Z2348/X2348&lt;'model parameter'!$B$2,'model parameter'!$B$2,IF(Y2348/X2348&gt;'model parameter'!$B$1,'model parameter'!$B$1,AA2348/X2348))</f>
        <v>0.98450261780104709</v>
      </c>
      <c r="AC2348">
        <f t="shared" si="707"/>
        <v>20737747.876285184</v>
      </c>
      <c r="AD2348">
        <f t="shared" si="705"/>
        <v>37.030458272761905</v>
      </c>
      <c r="AF2348">
        <f t="shared" si="704"/>
        <v>0.74848167539267163</v>
      </c>
      <c r="AG2348">
        <f t="shared" si="698"/>
        <v>1.0630366492146581</v>
      </c>
      <c r="AH2348" s="14">
        <f t="shared" si="699"/>
        <v>17965.430457673123</v>
      </c>
      <c r="AI2348">
        <f t="shared" si="700"/>
        <v>17568.717463623099</v>
      </c>
      <c r="AJ2348" s="14">
        <f t="shared" si="701"/>
        <v>-396.71299405002355</v>
      </c>
      <c r="AK2348" s="14">
        <f t="shared" si="706"/>
        <v>388363.67869968212</v>
      </c>
      <c r="AL2348">
        <f t="shared" si="702"/>
        <v>0.97791798003478481</v>
      </c>
      <c r="AM2348">
        <f t="shared" si="708"/>
        <v>0.45833228564583944</v>
      </c>
      <c r="AN2348" s="15">
        <f t="shared" si="703"/>
        <v>0</v>
      </c>
    </row>
    <row r="2349" spans="1:40" x14ac:dyDescent="0.25">
      <c r="A2349" s="2">
        <v>43054</v>
      </c>
      <c r="B2349" s="2">
        <v>43069</v>
      </c>
      <c r="C2349" t="s">
        <v>15</v>
      </c>
      <c r="D2349">
        <v>10400</v>
      </c>
      <c r="E2349">
        <v>218.8</v>
      </c>
      <c r="F2349">
        <v>280.8</v>
      </c>
      <c r="G2349">
        <v>215.95</v>
      </c>
      <c r="H2349">
        <v>258.2</v>
      </c>
      <c r="I2349" t="s">
        <v>16</v>
      </c>
      <c r="J2349">
        <v>31.05</v>
      </c>
      <c r="K2349">
        <v>34.1</v>
      </c>
      <c r="L2349">
        <v>15.8</v>
      </c>
      <c r="M2349">
        <v>19.05</v>
      </c>
      <c r="N2349">
        <v>10118.049999999999</v>
      </c>
      <c r="O2349">
        <v>276.39999999999998</v>
      </c>
      <c r="P2349">
        <f>VLOOKUP($A2349,Sheet2!$A:$E,2,0)</f>
        <v>10171.950000000001</v>
      </c>
      <c r="Q2349">
        <f>VLOOKUP($A2349,Sheet2!$A:$E,3,0)</f>
        <v>10175.450000000001</v>
      </c>
      <c r="R2349">
        <f>VLOOKUP($A2349,Sheet2!$A:$E,4,0)</f>
        <v>10094</v>
      </c>
      <c r="S2349">
        <f>VLOOKUP($A2349,Sheet2!$A:$E,5,0)</f>
        <v>10118.049999999999</v>
      </c>
      <c r="T2349">
        <f t="shared" si="690"/>
        <v>258.64999999999964</v>
      </c>
      <c r="U2349">
        <f t="shared" si="691"/>
        <v>280.8</v>
      </c>
      <c r="V2349">
        <f t="shared" si="692"/>
        <v>15.8</v>
      </c>
      <c r="W2349">
        <f t="shared" si="693"/>
        <v>-8.5999999999985448</v>
      </c>
      <c r="X2349" s="5">
        <f t="shared" si="694"/>
        <v>249.85000000000002</v>
      </c>
      <c r="Y2349">
        <f t="shared" si="695"/>
        <v>296.60000000000002</v>
      </c>
      <c r="Z2349">
        <f t="shared" si="696"/>
        <v>207.35000000000144</v>
      </c>
      <c r="AA2349">
        <f t="shared" si="697"/>
        <v>277.25</v>
      </c>
      <c r="AB2349">
        <f>IF(Z2349/X2349&lt;'model parameter'!$B$2,'model parameter'!$B$2,IF(Y2349/X2349&gt;'model parameter'!$B$1,'model parameter'!$B$1,AA2349/X2349))</f>
        <v>1.1100000000000001</v>
      </c>
      <c r="AC2349">
        <f t="shared" si="707"/>
        <v>23018900.142676555</v>
      </c>
      <c r="AD2349">
        <f t="shared" si="705"/>
        <v>37.140458272761904</v>
      </c>
      <c r="AF2349">
        <f t="shared" si="704"/>
        <v>0.82989793876326368</v>
      </c>
      <c r="AG2349">
        <f t="shared" si="698"/>
        <v>1.1871122673604162</v>
      </c>
      <c r="AH2349" s="14">
        <f t="shared" si="699"/>
        <v>18798.487410978974</v>
      </c>
      <c r="AI2349">
        <f t="shared" si="700"/>
        <v>20737.67132942818</v>
      </c>
      <c r="AJ2349" s="14">
        <f t="shared" si="701"/>
        <v>1939.1839184492055</v>
      </c>
      <c r="AK2349" s="14">
        <f t="shared" si="706"/>
        <v>390302.86261813133</v>
      </c>
      <c r="AL2349">
        <f t="shared" si="702"/>
        <v>1.1031563804073223</v>
      </c>
      <c r="AM2349">
        <f t="shared" si="708"/>
        <v>0.50561218525687923</v>
      </c>
      <c r="AN2349" s="15">
        <f t="shared" si="703"/>
        <v>1</v>
      </c>
    </row>
    <row r="2350" spans="1:40" s="9" customFormat="1" x14ac:dyDescent="0.25">
      <c r="A2350" s="7">
        <v>43055</v>
      </c>
      <c r="B2350" s="7">
        <v>43069</v>
      </c>
      <c r="C2350" t="s">
        <v>15</v>
      </c>
      <c r="D2350">
        <v>10400</v>
      </c>
      <c r="E2350">
        <v>239.7</v>
      </c>
      <c r="F2350">
        <v>247.9</v>
      </c>
      <c r="G2350">
        <v>164.05</v>
      </c>
      <c r="H2350">
        <v>175.05</v>
      </c>
      <c r="I2350" t="s">
        <v>16</v>
      </c>
      <c r="J2350">
        <v>22.3</v>
      </c>
      <c r="K2350">
        <v>35.799999999999997</v>
      </c>
      <c r="L2350">
        <v>18.3</v>
      </c>
      <c r="M2350">
        <v>32.049999999999997</v>
      </c>
      <c r="N2350">
        <v>10214.75</v>
      </c>
      <c r="O2350">
        <v>276.39999999999998</v>
      </c>
      <c r="P2350">
        <f>VLOOKUP($A2350,Sheet2!$A:$E,2,0)</f>
        <v>10152.9</v>
      </c>
      <c r="Q2350">
        <f>VLOOKUP($A2350,Sheet2!$A:$E,3,0)</f>
        <v>10232.25</v>
      </c>
      <c r="R2350">
        <f>VLOOKUP($A2350,Sheet2!$A:$E,4,0)</f>
        <v>10139.200000000001</v>
      </c>
      <c r="S2350">
        <f>VLOOKUP($A2350,Sheet2!$A:$E,5,0)</f>
        <v>10214.75</v>
      </c>
      <c r="T2350">
        <f t="shared" si="690"/>
        <v>203.54999999999927</v>
      </c>
      <c r="U2350">
        <f t="shared" si="691"/>
        <v>247.9</v>
      </c>
      <c r="V2350">
        <f t="shared" si="692"/>
        <v>18.3</v>
      </c>
      <c r="W2350">
        <f t="shared" si="693"/>
        <v>-3.7000000000007276</v>
      </c>
      <c r="X2350" s="8">
        <f t="shared" si="694"/>
        <v>262</v>
      </c>
      <c r="Y2350" s="9">
        <f t="shared" si="695"/>
        <v>266.2</v>
      </c>
      <c r="Z2350" s="9">
        <f t="shared" si="696"/>
        <v>160.34999999999928</v>
      </c>
      <c r="AA2350" s="9">
        <f t="shared" si="697"/>
        <v>207.10000000000002</v>
      </c>
      <c r="AB2350">
        <f>IF(Z2350/X2350&lt;'model parameter'!$B$2,'model parameter'!$B$2,IF(Y2350/X2350&gt;'model parameter'!$B$1,'model parameter'!$B$1,AA2350/X2350))</f>
        <v>0.79045801526717563</v>
      </c>
      <c r="AC2350" s="9">
        <f t="shared" si="707"/>
        <v>18195474.120413415</v>
      </c>
      <c r="AD2350">
        <f t="shared" si="705"/>
        <v>36.930916288029081</v>
      </c>
      <c r="AE2350" s="9">
        <f>WEEKDAY(A2350)</f>
        <v>5</v>
      </c>
      <c r="AF2350">
        <f t="shared" si="704"/>
        <v>0.61202290076335608</v>
      </c>
      <c r="AG2350">
        <f t="shared" si="698"/>
        <v>1.0160305343511451</v>
      </c>
      <c r="AH2350" s="14">
        <f t="shared" si="699"/>
        <v>19710.347049057</v>
      </c>
      <c r="AI2350">
        <f t="shared" si="700"/>
        <v>15473.993503940201</v>
      </c>
      <c r="AJ2350" s="14">
        <f t="shared" si="701"/>
        <v>-4236.3535451167991</v>
      </c>
      <c r="AK2350" s="14">
        <f t="shared" si="706"/>
        <v>386066.50907301455</v>
      </c>
      <c r="AL2350">
        <f t="shared" si="702"/>
        <v>0.78506956094821889</v>
      </c>
      <c r="AM2350" s="9">
        <f t="shared" si="708"/>
        <v>0.39694073628968768</v>
      </c>
      <c r="AN2350" s="15">
        <f t="shared" si="703"/>
        <v>0</v>
      </c>
    </row>
    <row r="2351" spans="1:40" x14ac:dyDescent="0.25">
      <c r="A2351" s="2">
        <v>43056</v>
      </c>
      <c r="B2351" s="2">
        <v>43069</v>
      </c>
      <c r="C2351" t="s">
        <v>15</v>
      </c>
      <c r="D2351">
        <v>10400</v>
      </c>
      <c r="E2351">
        <v>117.85</v>
      </c>
      <c r="F2351">
        <v>143.44999999999999</v>
      </c>
      <c r="G2351">
        <v>94.1</v>
      </c>
      <c r="H2351">
        <v>132.1</v>
      </c>
      <c r="I2351" t="s">
        <v>16</v>
      </c>
      <c r="J2351">
        <v>59.7</v>
      </c>
      <c r="K2351">
        <v>70.900000000000006</v>
      </c>
      <c r="L2351">
        <v>39</v>
      </c>
      <c r="M2351">
        <v>46.85</v>
      </c>
      <c r="N2351">
        <v>10283.6</v>
      </c>
      <c r="O2351">
        <v>276.39999999999998</v>
      </c>
      <c r="P2351">
        <f>VLOOKUP($A2351,Sheet2!$A:$E,2,0)</f>
        <v>10324.549999999999</v>
      </c>
      <c r="Q2351">
        <f>VLOOKUP($A2351,Sheet2!$A:$E,3,0)</f>
        <v>10343.6</v>
      </c>
      <c r="R2351">
        <f>VLOOKUP($A2351,Sheet2!$A:$E,4,0)</f>
        <v>10268.049999999999</v>
      </c>
      <c r="S2351">
        <f>VLOOKUP($A2351,Sheet2!$A:$E,5,0)</f>
        <v>10283.6</v>
      </c>
      <c r="T2351">
        <f t="shared" si="690"/>
        <v>127.29999999999927</v>
      </c>
      <c r="U2351">
        <f t="shared" si="691"/>
        <v>143.44999999999999</v>
      </c>
      <c r="V2351">
        <f t="shared" si="692"/>
        <v>39</v>
      </c>
      <c r="W2351">
        <f t="shared" si="693"/>
        <v>37.700000000000728</v>
      </c>
      <c r="X2351" s="5">
        <f t="shared" si="694"/>
        <v>177.55</v>
      </c>
      <c r="Y2351">
        <f t="shared" si="695"/>
        <v>198.19999999999928</v>
      </c>
      <c r="Z2351">
        <f t="shared" si="696"/>
        <v>131.80000000000072</v>
      </c>
      <c r="AA2351">
        <f t="shared" si="697"/>
        <v>178.95</v>
      </c>
      <c r="AB2351">
        <f>IF(Z2351/X2351&lt;'model parameter'!$B$2,'model parameter'!$B$2,IF(Y2351/X2351&gt;'model parameter'!$B$1,'model parameter'!$B$1,AA2351/X2351))</f>
        <v>1.1100000000000001</v>
      </c>
      <c r="AC2351">
        <f t="shared" si="707"/>
        <v>20196976.273658894</v>
      </c>
      <c r="AD2351">
        <f t="shared" si="705"/>
        <v>37.040916288029081</v>
      </c>
      <c r="AF2351">
        <f t="shared" si="704"/>
        <v>0.74232610532244836</v>
      </c>
      <c r="AG2351">
        <f t="shared" si="698"/>
        <v>1.116305266122215</v>
      </c>
      <c r="AH2351" s="14">
        <f t="shared" si="699"/>
        <v>13372.359688094924</v>
      </c>
      <c r="AI2351">
        <f t="shared" si="700"/>
        <v>14723.078057999493</v>
      </c>
      <c r="AJ2351" s="14">
        <f t="shared" si="701"/>
        <v>1350.718369904569</v>
      </c>
      <c r="AK2351" s="14">
        <f t="shared" si="706"/>
        <v>387417.2274429191</v>
      </c>
      <c r="AL2351">
        <f t="shared" si="702"/>
        <v>1.1010082290193763</v>
      </c>
      <c r="AM2351">
        <f t="shared" si="708"/>
        <v>0.43703501708795633</v>
      </c>
      <c r="AN2351" s="15">
        <f t="shared" si="703"/>
        <v>1</v>
      </c>
    </row>
    <row r="2352" spans="1:40" x14ac:dyDescent="0.25">
      <c r="A2352" s="2">
        <v>43059</v>
      </c>
      <c r="B2352" s="2">
        <v>43069</v>
      </c>
      <c r="C2352" t="s">
        <v>15</v>
      </c>
      <c r="D2352">
        <v>10400</v>
      </c>
      <c r="E2352">
        <v>139.55000000000001</v>
      </c>
      <c r="F2352">
        <v>146.19999999999999</v>
      </c>
      <c r="G2352">
        <v>107.15</v>
      </c>
      <c r="H2352">
        <v>120.75</v>
      </c>
      <c r="I2352" t="s">
        <v>16</v>
      </c>
      <c r="J2352">
        <v>42.35</v>
      </c>
      <c r="K2352">
        <v>52.85</v>
      </c>
      <c r="L2352">
        <v>33</v>
      </c>
      <c r="M2352">
        <v>45.45</v>
      </c>
      <c r="N2352">
        <v>10298.75</v>
      </c>
      <c r="O2352">
        <v>276.39999999999998</v>
      </c>
      <c r="P2352">
        <f>VLOOKUP($A2352,Sheet2!$A:$E,2,0)</f>
        <v>10287.200000000001</v>
      </c>
      <c r="Q2352">
        <f>VLOOKUP($A2352,Sheet2!$A:$E,3,0)</f>
        <v>10309.85</v>
      </c>
      <c r="R2352">
        <f>VLOOKUP($A2352,Sheet2!$A:$E,4,0)</f>
        <v>10261.5</v>
      </c>
      <c r="S2352">
        <f>VLOOKUP($A2352,Sheet2!$A:$E,5,0)</f>
        <v>10298.75</v>
      </c>
      <c r="T2352">
        <f t="shared" si="690"/>
        <v>143</v>
      </c>
      <c r="U2352">
        <f t="shared" si="691"/>
        <v>146.19999999999999</v>
      </c>
      <c r="V2352">
        <f t="shared" si="692"/>
        <v>33</v>
      </c>
      <c r="W2352">
        <f t="shared" si="693"/>
        <v>17</v>
      </c>
      <c r="X2352" s="5">
        <f t="shared" si="694"/>
        <v>181.9</v>
      </c>
      <c r="Y2352">
        <f t="shared" si="695"/>
        <v>195.85</v>
      </c>
      <c r="Z2352">
        <f t="shared" si="696"/>
        <v>124.15</v>
      </c>
      <c r="AA2352">
        <f t="shared" si="697"/>
        <v>166.2</v>
      </c>
      <c r="AB2352">
        <f>IF(Z2352/X2352&lt;'model parameter'!$B$2,'model parameter'!$B$2,IF(Y2352/X2352&gt;'model parameter'!$B$1,'model parameter'!$B$1,AA2352/X2352))</f>
        <v>0.91368884002199002</v>
      </c>
      <c r="AC2352">
        <f t="shared" si="707"/>
        <v>18453751.823431049</v>
      </c>
      <c r="AD2352">
        <f t="shared" si="705"/>
        <v>36.954605128051071</v>
      </c>
      <c r="AF2352">
        <f t="shared" si="704"/>
        <v>0.68251786695986805</v>
      </c>
      <c r="AG2352">
        <f t="shared" si="698"/>
        <v>1.0766904892798239</v>
      </c>
      <c r="AH2352" s="14">
        <f t="shared" si="699"/>
        <v>13698.82795357965</v>
      </c>
      <c r="AI2352">
        <f t="shared" si="700"/>
        <v>12408.726600504398</v>
      </c>
      <c r="AJ2352" s="14">
        <f t="shared" si="701"/>
        <v>-1290.1013530752516</v>
      </c>
      <c r="AK2352" s="14">
        <f t="shared" si="706"/>
        <v>386127.12608984386</v>
      </c>
      <c r="AL2352">
        <f t="shared" si="702"/>
        <v>0.90582396118507824</v>
      </c>
      <c r="AM2352">
        <f t="shared" si="708"/>
        <v>0.39587679035520096</v>
      </c>
      <c r="AN2352" s="15">
        <f t="shared" si="703"/>
        <v>0</v>
      </c>
    </row>
    <row r="2353" spans="1:40" x14ac:dyDescent="0.25">
      <c r="A2353" s="2">
        <v>43060</v>
      </c>
      <c r="B2353" s="2">
        <v>43069</v>
      </c>
      <c r="C2353" t="s">
        <v>15</v>
      </c>
      <c r="D2353">
        <v>10400</v>
      </c>
      <c r="E2353">
        <v>105.2</v>
      </c>
      <c r="F2353">
        <v>105.2</v>
      </c>
      <c r="G2353">
        <v>75.3</v>
      </c>
      <c r="H2353">
        <v>95.5</v>
      </c>
      <c r="I2353" t="s">
        <v>16</v>
      </c>
      <c r="J2353">
        <v>52</v>
      </c>
      <c r="K2353">
        <v>67</v>
      </c>
      <c r="L2353">
        <v>43.1</v>
      </c>
      <c r="M2353">
        <v>51.2</v>
      </c>
      <c r="N2353">
        <v>10326.9</v>
      </c>
      <c r="O2353">
        <v>276.39999999999998</v>
      </c>
      <c r="P2353">
        <f>VLOOKUP($A2353,Sheet2!$A:$E,2,0)</f>
        <v>10329.25</v>
      </c>
      <c r="Q2353">
        <f>VLOOKUP($A2353,Sheet2!$A:$E,3,0)</f>
        <v>10358.700000000001</v>
      </c>
      <c r="R2353">
        <f>VLOOKUP($A2353,Sheet2!$A:$E,4,0)</f>
        <v>10315.049999999999</v>
      </c>
      <c r="S2353">
        <f>VLOOKUP($A2353,Sheet2!$A:$E,5,0)</f>
        <v>10326.9</v>
      </c>
      <c r="T2353">
        <f t="shared" si="690"/>
        <v>108.29999999999927</v>
      </c>
      <c r="U2353">
        <f t="shared" si="691"/>
        <v>105.2</v>
      </c>
      <c r="V2353">
        <f t="shared" si="692"/>
        <v>43.1</v>
      </c>
      <c r="W2353">
        <f t="shared" si="693"/>
        <v>34</v>
      </c>
      <c r="X2353" s="5">
        <f t="shared" si="694"/>
        <v>157.19999999999999</v>
      </c>
      <c r="Y2353">
        <f t="shared" si="695"/>
        <v>175.29999999999927</v>
      </c>
      <c r="Z2353">
        <f t="shared" si="696"/>
        <v>109.3</v>
      </c>
      <c r="AA2353">
        <f t="shared" si="697"/>
        <v>146.69999999999999</v>
      </c>
      <c r="AB2353">
        <f>IF(Z2353/X2353&lt;'model parameter'!$B$2,'model parameter'!$B$2,IF(Y2353/X2353&gt;'model parameter'!$B$1,'model parameter'!$B$1,AA2353/X2353))</f>
        <v>1.1100000000000001</v>
      </c>
      <c r="AC2353">
        <f t="shared" si="707"/>
        <v>20483664.524008464</v>
      </c>
      <c r="AD2353">
        <f t="shared" si="705"/>
        <v>37.06460512805107</v>
      </c>
      <c r="AF2353">
        <f t="shared" si="704"/>
        <v>0.69529262086513999</v>
      </c>
      <c r="AG2353">
        <f t="shared" si="698"/>
        <v>1.1151399491094103</v>
      </c>
      <c r="AH2353" s="14">
        <f t="shared" si="699"/>
        <v>11845.0886070342</v>
      </c>
      <c r="AI2353">
        <f t="shared" si="700"/>
        <v>13030.173866110503</v>
      </c>
      <c r="AJ2353" s="14">
        <f t="shared" si="701"/>
        <v>1185.0852590763025</v>
      </c>
      <c r="AK2353" s="14">
        <f t="shared" si="706"/>
        <v>387312.21134892019</v>
      </c>
      <c r="AL2353">
        <f t="shared" si="702"/>
        <v>1.1000486613812699</v>
      </c>
      <c r="AM2353">
        <f t="shared" si="708"/>
        <v>0.43548373330215245</v>
      </c>
      <c r="AN2353" s="15">
        <f t="shared" si="703"/>
        <v>1</v>
      </c>
    </row>
    <row r="2354" spans="1:40" x14ac:dyDescent="0.25">
      <c r="A2354" s="2">
        <v>43061</v>
      </c>
      <c r="B2354" s="2">
        <v>43069</v>
      </c>
      <c r="C2354" t="s">
        <v>15</v>
      </c>
      <c r="D2354">
        <v>10400</v>
      </c>
      <c r="E2354">
        <v>80.150000000000006</v>
      </c>
      <c r="F2354">
        <v>114.9</v>
      </c>
      <c r="G2354">
        <v>72.099999999999994</v>
      </c>
      <c r="H2354">
        <v>87.55</v>
      </c>
      <c r="I2354" t="s">
        <v>16</v>
      </c>
      <c r="J2354">
        <v>61.05</v>
      </c>
      <c r="K2354">
        <v>62.95</v>
      </c>
      <c r="L2354">
        <v>38.15</v>
      </c>
      <c r="M2354">
        <v>48</v>
      </c>
      <c r="N2354">
        <v>10342.299999999999</v>
      </c>
      <c r="O2354">
        <v>276.39999999999998</v>
      </c>
      <c r="P2354">
        <f>VLOOKUP($A2354,Sheet2!$A:$E,2,0)</f>
        <v>10350.799999999999</v>
      </c>
      <c r="Q2354">
        <f>VLOOKUP($A2354,Sheet2!$A:$E,3,0)</f>
        <v>10368.700000000001</v>
      </c>
      <c r="R2354">
        <f>VLOOKUP($A2354,Sheet2!$A:$E,4,0)</f>
        <v>10309.549999999999</v>
      </c>
      <c r="S2354">
        <f>VLOOKUP($A2354,Sheet2!$A:$E,5,0)</f>
        <v>10342.299999999999</v>
      </c>
      <c r="T2354">
        <f t="shared" si="690"/>
        <v>94.25</v>
      </c>
      <c r="U2354">
        <f t="shared" si="691"/>
        <v>114.9</v>
      </c>
      <c r="V2354">
        <f t="shared" si="692"/>
        <v>38.15</v>
      </c>
      <c r="W2354">
        <f t="shared" si="693"/>
        <v>40.800000000001091</v>
      </c>
      <c r="X2354" s="5">
        <f t="shared" si="694"/>
        <v>141.19999999999999</v>
      </c>
      <c r="Y2354">
        <f t="shared" si="695"/>
        <v>157.19999999999999</v>
      </c>
      <c r="Z2354">
        <f t="shared" si="696"/>
        <v>112.90000000000109</v>
      </c>
      <c r="AA2354">
        <f t="shared" si="697"/>
        <v>135.55000000000001</v>
      </c>
      <c r="AB2354">
        <f>IF(Z2354/X2354&lt;'model parameter'!$B$2,'model parameter'!$B$2,IF(Y2354/X2354&gt;'model parameter'!$B$1,'model parameter'!$B$1,AA2354/X2354))</f>
        <v>1.1100000000000001</v>
      </c>
      <c r="AC2354">
        <f t="shared" si="707"/>
        <v>22736867.621649396</v>
      </c>
      <c r="AD2354">
        <f t="shared" si="705"/>
        <v>37.17460512805107</v>
      </c>
      <c r="AF2354">
        <f t="shared" si="704"/>
        <v>0.79957507082153745</v>
      </c>
      <c r="AG2354">
        <f t="shared" si="698"/>
        <v>1.113314447592068</v>
      </c>
      <c r="AH2354" s="14">
        <f t="shared" si="699"/>
        <v>10644.2857914582</v>
      </c>
      <c r="AI2354">
        <f t="shared" si="700"/>
        <v>11699.143543249382</v>
      </c>
      <c r="AJ2354" s="14">
        <f t="shared" si="701"/>
        <v>1054.8577517911817</v>
      </c>
      <c r="AK2354" s="14">
        <f t="shared" si="706"/>
        <v>388367.06910071138</v>
      </c>
      <c r="AL2354">
        <f t="shared" si="702"/>
        <v>1.0991008483291271</v>
      </c>
      <c r="AM2354">
        <f t="shared" si="708"/>
        <v>0.47864054070593109</v>
      </c>
      <c r="AN2354" s="15">
        <f t="shared" si="703"/>
        <v>1</v>
      </c>
    </row>
    <row r="2355" spans="1:40" x14ac:dyDescent="0.25">
      <c r="A2355" s="2">
        <v>43062</v>
      </c>
      <c r="B2355" s="2">
        <v>43069</v>
      </c>
      <c r="C2355" t="s">
        <v>15</v>
      </c>
      <c r="D2355">
        <v>10400</v>
      </c>
      <c r="E2355">
        <v>85.1</v>
      </c>
      <c r="F2355">
        <v>115.5</v>
      </c>
      <c r="G2355">
        <v>68.05</v>
      </c>
      <c r="H2355">
        <v>77.650000000000006</v>
      </c>
      <c r="I2355" t="s">
        <v>16</v>
      </c>
      <c r="J2355">
        <v>48.95</v>
      </c>
      <c r="K2355">
        <v>56</v>
      </c>
      <c r="L2355">
        <v>28.55</v>
      </c>
      <c r="M2355">
        <v>46.55</v>
      </c>
      <c r="N2355">
        <v>10348.75</v>
      </c>
      <c r="O2355">
        <v>276.39999999999998</v>
      </c>
      <c r="P2355">
        <f>VLOOKUP($A2355,Sheet2!$A:$E,2,0)</f>
        <v>10358.450000000001</v>
      </c>
      <c r="Q2355">
        <f>VLOOKUP($A2355,Sheet2!$A:$E,3,0)</f>
        <v>10374.299999999999</v>
      </c>
      <c r="R2355">
        <f>VLOOKUP($A2355,Sheet2!$A:$E,4,0)</f>
        <v>10307.299999999999</v>
      </c>
      <c r="S2355">
        <f>VLOOKUP($A2355,Sheet2!$A:$E,5,0)</f>
        <v>10348.75</v>
      </c>
      <c r="T2355">
        <f t="shared" si="690"/>
        <v>81.700000000000728</v>
      </c>
      <c r="U2355">
        <f t="shared" si="691"/>
        <v>115.5</v>
      </c>
      <c r="V2355">
        <f t="shared" si="692"/>
        <v>28.55</v>
      </c>
      <c r="W2355">
        <f t="shared" si="693"/>
        <v>42.349999999998545</v>
      </c>
      <c r="X2355" s="5">
        <f t="shared" si="694"/>
        <v>134.05000000000001</v>
      </c>
      <c r="Y2355">
        <f t="shared" si="695"/>
        <v>144.05000000000001</v>
      </c>
      <c r="Z2355">
        <f t="shared" si="696"/>
        <v>110.39999999999854</v>
      </c>
      <c r="AA2355">
        <f t="shared" si="697"/>
        <v>124.2</v>
      </c>
      <c r="AB2355">
        <f>IF(Z2355/X2355&lt;'model parameter'!$B$2,'model parameter'!$B$2,IF(Y2355/X2355&gt;'model parameter'!$B$1,'model parameter'!$B$1,AA2355/X2355))</f>
        <v>0.92651995524058184</v>
      </c>
      <c r="AC2355">
        <f t="shared" si="707"/>
        <v>21066161.571121633</v>
      </c>
      <c r="AD2355">
        <f t="shared" si="705"/>
        <v>37.101125083291649</v>
      </c>
      <c r="AF2355">
        <f t="shared" si="704"/>
        <v>0.8235732935471729</v>
      </c>
      <c r="AG2355">
        <f t="shared" si="698"/>
        <v>1.0745990302126072</v>
      </c>
      <c r="AH2355" s="14">
        <f t="shared" si="699"/>
        <v>10107.677033247675</v>
      </c>
      <c r="AI2355">
        <f t="shared" si="700"/>
        <v>9261.0197559003991</v>
      </c>
      <c r="AJ2355" s="14">
        <f t="shared" si="701"/>
        <v>-846.65727734727625</v>
      </c>
      <c r="AK2355" s="14">
        <f t="shared" si="706"/>
        <v>387520.41182336409</v>
      </c>
      <c r="AL2355">
        <f t="shared" si="702"/>
        <v>0.91623621584244086</v>
      </c>
      <c r="AM2355">
        <f t="shared" si="708"/>
        <v>0.4385477977651821</v>
      </c>
      <c r="AN2355" s="15">
        <f t="shared" si="703"/>
        <v>0</v>
      </c>
    </row>
    <row r="2356" spans="1:40" x14ac:dyDescent="0.25">
      <c r="A2356" s="2">
        <v>43063</v>
      </c>
      <c r="B2356" s="2">
        <v>43069</v>
      </c>
      <c r="C2356" t="s">
        <v>15</v>
      </c>
      <c r="D2356">
        <v>10400</v>
      </c>
      <c r="E2356">
        <v>72.099999999999994</v>
      </c>
      <c r="F2356">
        <v>75.95</v>
      </c>
      <c r="G2356">
        <v>44</v>
      </c>
      <c r="H2356">
        <v>50.15</v>
      </c>
      <c r="I2356" t="s">
        <v>16</v>
      </c>
      <c r="J2356">
        <v>47</v>
      </c>
      <c r="K2356">
        <v>69</v>
      </c>
      <c r="L2356">
        <v>44</v>
      </c>
      <c r="M2356">
        <v>59.7</v>
      </c>
      <c r="N2356">
        <v>10389.700000000001</v>
      </c>
      <c r="O2356">
        <v>276.39999999999998</v>
      </c>
      <c r="P2356">
        <f>VLOOKUP($A2356,Sheet2!$A:$E,2,0)</f>
        <v>10366.799999999999</v>
      </c>
      <c r="Q2356">
        <f>VLOOKUP($A2356,Sheet2!$A:$E,3,0)</f>
        <v>10404.5</v>
      </c>
      <c r="R2356">
        <f>VLOOKUP($A2356,Sheet2!$A:$E,4,0)</f>
        <v>10362.25</v>
      </c>
      <c r="S2356">
        <f>VLOOKUP($A2356,Sheet2!$A:$E,5,0)</f>
        <v>10389.700000000001</v>
      </c>
      <c r="T2356">
        <f t="shared" si="690"/>
        <v>64.5</v>
      </c>
      <c r="U2356">
        <f t="shared" si="691"/>
        <v>75.95</v>
      </c>
      <c r="V2356">
        <f t="shared" si="692"/>
        <v>44</v>
      </c>
      <c r="W2356">
        <f t="shared" si="693"/>
        <v>48.5</v>
      </c>
      <c r="X2356" s="5">
        <f t="shared" si="694"/>
        <v>119.1</v>
      </c>
      <c r="Y2356">
        <f t="shared" si="695"/>
        <v>133.5</v>
      </c>
      <c r="Z2356">
        <f t="shared" si="696"/>
        <v>92.5</v>
      </c>
      <c r="AA2356">
        <f t="shared" si="697"/>
        <v>109.85</v>
      </c>
      <c r="AB2356">
        <f>IF(Z2356/X2356&lt;'model parameter'!$B$2,'model parameter'!$B$2,IF(Y2356/X2356&gt;'model parameter'!$B$1,'model parameter'!$B$1,AA2356/X2356))</f>
        <v>1.1100000000000001</v>
      </c>
      <c r="AC2356">
        <f t="shared" si="707"/>
        <v>23383439.343945015</v>
      </c>
      <c r="AD2356">
        <f t="shared" si="705"/>
        <v>37.211125083291648</v>
      </c>
      <c r="AF2356">
        <f t="shared" si="704"/>
        <v>0.77665827036104118</v>
      </c>
      <c r="AG2356">
        <f t="shared" si="698"/>
        <v>1.1209068010075567</v>
      </c>
      <c r="AH2356" s="14">
        <f t="shared" si="699"/>
        <v>8985.6769024438508</v>
      </c>
      <c r="AI2356">
        <f t="shared" si="700"/>
        <v>9860.6579097974591</v>
      </c>
      <c r="AJ2356" s="14">
        <f t="shared" si="701"/>
        <v>874.98100735360822</v>
      </c>
      <c r="AK2356" s="14">
        <f t="shared" si="706"/>
        <v>388395.39283071773</v>
      </c>
      <c r="AL2356">
        <f t="shared" si="702"/>
        <v>1.0973750800137982</v>
      </c>
      <c r="AM2356">
        <f t="shared" si="708"/>
        <v>0.4812514246624417</v>
      </c>
      <c r="AN2356" s="15">
        <f t="shared" si="703"/>
        <v>1</v>
      </c>
    </row>
    <row r="2357" spans="1:40" x14ac:dyDescent="0.25">
      <c r="A2357" s="2">
        <v>43066</v>
      </c>
      <c r="B2357" s="2">
        <v>43069</v>
      </c>
      <c r="C2357" t="s">
        <v>15</v>
      </c>
      <c r="D2357">
        <v>10400</v>
      </c>
      <c r="E2357">
        <v>52.1</v>
      </c>
      <c r="F2357">
        <v>71.599999999999994</v>
      </c>
      <c r="G2357">
        <v>31.4</v>
      </c>
      <c r="H2357">
        <v>34.4</v>
      </c>
      <c r="I2357" t="s">
        <v>16</v>
      </c>
      <c r="J2357">
        <v>42.35</v>
      </c>
      <c r="K2357">
        <v>58.5</v>
      </c>
      <c r="L2357">
        <v>27.35</v>
      </c>
      <c r="M2357">
        <v>54.9</v>
      </c>
      <c r="N2357">
        <v>10399.549999999999</v>
      </c>
      <c r="O2357">
        <v>276.39999999999998</v>
      </c>
      <c r="P2357">
        <f>VLOOKUP($A2357,Sheet2!$A:$E,2,0)</f>
        <v>10361.049999999999</v>
      </c>
      <c r="Q2357">
        <f>VLOOKUP($A2357,Sheet2!$A:$E,3,0)</f>
        <v>10407.15</v>
      </c>
      <c r="R2357">
        <f>VLOOKUP($A2357,Sheet2!$A:$E,4,0)</f>
        <v>10340.200000000001</v>
      </c>
      <c r="S2357">
        <f>VLOOKUP($A2357,Sheet2!$A:$E,5,0)</f>
        <v>10399.549999999999</v>
      </c>
      <c r="T2357">
        <f t="shared" si="690"/>
        <v>51.350000000000364</v>
      </c>
      <c r="U2357">
        <f t="shared" si="691"/>
        <v>71.599999999999994</v>
      </c>
      <c r="V2357">
        <f t="shared" si="692"/>
        <v>27.35</v>
      </c>
      <c r="W2357">
        <f t="shared" si="693"/>
        <v>38.549999999999272</v>
      </c>
      <c r="X2357" s="5">
        <f t="shared" si="694"/>
        <v>94.45</v>
      </c>
      <c r="Y2357">
        <f t="shared" si="695"/>
        <v>109.85000000000036</v>
      </c>
      <c r="Z2357">
        <f t="shared" si="696"/>
        <v>69.949999999999278</v>
      </c>
      <c r="AA2357">
        <f t="shared" si="697"/>
        <v>89.3</v>
      </c>
      <c r="AB2357">
        <f>IF(Z2357/X2357&lt;'model parameter'!$B$2,'model parameter'!$B$2,IF(Y2357/X2357&gt;'model parameter'!$B$1,'model parameter'!$B$1,AA2357/X2357))</f>
        <v>1.1100000000000001</v>
      </c>
      <c r="AC2357">
        <f t="shared" si="707"/>
        <v>25955617.671778969</v>
      </c>
      <c r="AD2357">
        <f t="shared" si="705"/>
        <v>37.321125083291648</v>
      </c>
      <c r="AF2357">
        <f t="shared" si="704"/>
        <v>0.74060349391211511</v>
      </c>
      <c r="AG2357">
        <f t="shared" si="698"/>
        <v>1.1630492323980981</v>
      </c>
      <c r="AH2357" s="14">
        <f t="shared" si="699"/>
        <v>7135.6900646970744</v>
      </c>
      <c r="AI2357">
        <f t="shared" si="700"/>
        <v>7810.0393186395504</v>
      </c>
      <c r="AJ2357" s="14">
        <f t="shared" si="701"/>
        <v>674.34925394247603</v>
      </c>
      <c r="AK2357" s="14">
        <f t="shared" si="706"/>
        <v>389069.74208466022</v>
      </c>
      <c r="AL2357">
        <f t="shared" si="702"/>
        <v>1.094503719728346</v>
      </c>
      <c r="AM2357">
        <f t="shared" si="708"/>
        <v>0.52673147441760837</v>
      </c>
      <c r="AN2357" s="15">
        <f t="shared" si="703"/>
        <v>1</v>
      </c>
    </row>
    <row r="2358" spans="1:40" x14ac:dyDescent="0.25">
      <c r="A2358" s="2">
        <v>43067</v>
      </c>
      <c r="B2358" s="2">
        <v>43069</v>
      </c>
      <c r="C2358" t="s">
        <v>15</v>
      </c>
      <c r="D2358">
        <v>10400</v>
      </c>
      <c r="E2358">
        <v>42.45</v>
      </c>
      <c r="F2358">
        <v>62.3</v>
      </c>
      <c r="G2358">
        <v>26.1</v>
      </c>
      <c r="H2358">
        <v>49.3</v>
      </c>
      <c r="I2358" t="s">
        <v>16</v>
      </c>
      <c r="J2358">
        <v>41.2</v>
      </c>
      <c r="K2358">
        <v>54.95</v>
      </c>
      <c r="L2358">
        <v>24.3</v>
      </c>
      <c r="M2358">
        <v>31.1</v>
      </c>
      <c r="N2358">
        <v>10370.25</v>
      </c>
      <c r="O2358">
        <v>276.39999999999998</v>
      </c>
      <c r="P2358">
        <f>VLOOKUP($A2358,Sheet2!$A:$E,2,0)</f>
        <v>10387.9</v>
      </c>
      <c r="Q2358">
        <f>VLOOKUP($A2358,Sheet2!$A:$E,3,0)</f>
        <v>10409.549999999999</v>
      </c>
      <c r="R2358">
        <f>VLOOKUP($A2358,Sheet2!$A:$E,4,0)</f>
        <v>10355.200000000001</v>
      </c>
      <c r="S2358">
        <f>VLOOKUP($A2358,Sheet2!$A:$E,5,0)</f>
        <v>10370.25</v>
      </c>
      <c r="T2358">
        <f t="shared" si="690"/>
        <v>45.400000000001455</v>
      </c>
      <c r="U2358">
        <f t="shared" si="691"/>
        <v>62.3</v>
      </c>
      <c r="V2358">
        <f t="shared" si="692"/>
        <v>24.3</v>
      </c>
      <c r="W2358">
        <f t="shared" si="693"/>
        <v>35.649999999999636</v>
      </c>
      <c r="X2358" s="5">
        <f t="shared" si="694"/>
        <v>83.65</v>
      </c>
      <c r="Y2358">
        <f t="shared" si="695"/>
        <v>100.35000000000146</v>
      </c>
      <c r="Z2358">
        <f t="shared" si="696"/>
        <v>61.749999999999638</v>
      </c>
      <c r="AA2358">
        <f t="shared" si="697"/>
        <v>80.400000000000006</v>
      </c>
      <c r="AB2358">
        <f>IF(Z2358/X2358&lt;'model parameter'!$B$2,'model parameter'!$B$2,IF(Y2358/X2358&gt;'model parameter'!$B$1,'model parameter'!$B$1,AA2358/X2358))</f>
        <v>1.1100000000000001</v>
      </c>
      <c r="AC2358">
        <f t="shared" si="707"/>
        <v>28810735.61567466</v>
      </c>
      <c r="AD2358">
        <f t="shared" si="705"/>
        <v>37.431125083291647</v>
      </c>
      <c r="AF2358">
        <f t="shared" si="704"/>
        <v>0.73819485953376729</v>
      </c>
      <c r="AG2358">
        <f t="shared" si="698"/>
        <v>1.1996413628212965</v>
      </c>
      <c r="AH2358" s="14">
        <f t="shared" si="699"/>
        <v>6325.1481641832743</v>
      </c>
      <c r="AI2358">
        <f t="shared" si="700"/>
        <v>6911.5938507082947</v>
      </c>
      <c r="AJ2358" s="14">
        <f t="shared" si="701"/>
        <v>586.44568652502039</v>
      </c>
      <c r="AK2358" s="14">
        <f t="shared" si="706"/>
        <v>389656.18777118524</v>
      </c>
      <c r="AL2358">
        <f t="shared" si="702"/>
        <v>1.0927165137167572</v>
      </c>
      <c r="AM2358">
        <f t="shared" si="708"/>
        <v>0.57556818039049629</v>
      </c>
      <c r="AN2358" s="15">
        <f t="shared" si="703"/>
        <v>1</v>
      </c>
    </row>
    <row r="2359" spans="1:40" x14ac:dyDescent="0.25">
      <c r="A2359" s="2">
        <v>43068</v>
      </c>
      <c r="B2359" s="2">
        <v>43069</v>
      </c>
      <c r="C2359" t="s">
        <v>15</v>
      </c>
      <c r="D2359">
        <v>10400</v>
      </c>
      <c r="E2359">
        <v>44.4</v>
      </c>
      <c r="F2359">
        <v>62</v>
      </c>
      <c r="G2359">
        <v>28.35</v>
      </c>
      <c r="H2359">
        <v>47.7</v>
      </c>
      <c r="I2359" t="s">
        <v>16</v>
      </c>
      <c r="J2359">
        <v>35.1</v>
      </c>
      <c r="K2359">
        <v>40.85</v>
      </c>
      <c r="L2359">
        <v>11</v>
      </c>
      <c r="M2359">
        <v>17.850000000000001</v>
      </c>
      <c r="N2359">
        <v>10361.299999999999</v>
      </c>
      <c r="O2359">
        <v>276.39999999999998</v>
      </c>
      <c r="P2359">
        <f>VLOOKUP($A2359,Sheet2!$A:$E,2,0)</f>
        <v>10376.65</v>
      </c>
      <c r="Q2359">
        <f>VLOOKUP($A2359,Sheet2!$A:$E,3,0)</f>
        <v>10392.950000000001</v>
      </c>
      <c r="R2359">
        <f>VLOOKUP($A2359,Sheet2!$A:$E,4,0)</f>
        <v>10345.9</v>
      </c>
      <c r="S2359">
        <f>VLOOKUP($A2359,Sheet2!$A:$E,5,0)</f>
        <v>10361.299999999999</v>
      </c>
      <c r="T2359">
        <f t="shared" si="690"/>
        <v>47.899999999999636</v>
      </c>
      <c r="U2359">
        <f t="shared" si="691"/>
        <v>62</v>
      </c>
      <c r="V2359">
        <f t="shared" si="692"/>
        <v>11</v>
      </c>
      <c r="W2359">
        <f t="shared" si="693"/>
        <v>21.300000000001091</v>
      </c>
      <c r="X2359" s="5">
        <f t="shared" si="694"/>
        <v>79.5</v>
      </c>
      <c r="Y2359">
        <f t="shared" si="695"/>
        <v>88.749999999999631</v>
      </c>
      <c r="Z2359">
        <f t="shared" si="696"/>
        <v>49.650000000001093</v>
      </c>
      <c r="AA2359">
        <f t="shared" si="697"/>
        <v>65.550000000000011</v>
      </c>
      <c r="AB2359">
        <f>IF(Z2359/X2359&lt;'model parameter'!$B$2,'model parameter'!$B$2,IF(Y2359/X2359&gt;'model parameter'!$B$1,'model parameter'!$B$1,AA2359/X2359))</f>
        <v>1.1100000000000001</v>
      </c>
      <c r="AC2359">
        <f t="shared" si="707"/>
        <v>31979916.533398874</v>
      </c>
      <c r="AD2359">
        <f t="shared" si="705"/>
        <v>37.541125083291647</v>
      </c>
      <c r="AF2359">
        <f t="shared" si="704"/>
        <v>0.62452830188680619</v>
      </c>
      <c r="AG2359">
        <f t="shared" si="698"/>
        <v>1.1163522012578571</v>
      </c>
      <c r="AH2359" s="14">
        <f t="shared" si="699"/>
        <v>6013.6899338932499</v>
      </c>
      <c r="AI2359">
        <f t="shared" si="700"/>
        <v>6566.3578607161899</v>
      </c>
      <c r="AJ2359" s="14">
        <f t="shared" si="701"/>
        <v>552.66792682293999</v>
      </c>
      <c r="AK2359" s="14">
        <f t="shared" si="706"/>
        <v>390208.85569800821</v>
      </c>
      <c r="AL2359">
        <f t="shared" si="702"/>
        <v>1.0919016332564961</v>
      </c>
      <c r="AM2359">
        <f t="shared" si="708"/>
        <v>0.62846383621885249</v>
      </c>
      <c r="AN2359" s="15">
        <f t="shared" si="703"/>
        <v>1</v>
      </c>
    </row>
    <row r="2360" spans="1:40" x14ac:dyDescent="0.25">
      <c r="A2360" s="2">
        <v>43069</v>
      </c>
      <c r="B2360" s="2">
        <v>43069</v>
      </c>
      <c r="C2360" t="s">
        <v>15</v>
      </c>
      <c r="D2360">
        <v>10400</v>
      </c>
      <c r="E2360">
        <v>72</v>
      </c>
      <c r="F2360">
        <v>179.9</v>
      </c>
      <c r="G2360">
        <v>72</v>
      </c>
      <c r="H2360">
        <v>163.80000000000001</v>
      </c>
      <c r="I2360" t="s">
        <v>16</v>
      </c>
      <c r="J2360">
        <v>5</v>
      </c>
      <c r="K2360">
        <v>5</v>
      </c>
      <c r="L2360">
        <v>0.05</v>
      </c>
      <c r="M2360">
        <v>0.1</v>
      </c>
      <c r="N2360">
        <v>10226.549999999999</v>
      </c>
      <c r="O2360">
        <v>276.39999999999998</v>
      </c>
      <c r="P2360">
        <f>VLOOKUP($A2360,Sheet2!$A:$E,2,0)</f>
        <v>10332.700000000001</v>
      </c>
      <c r="Q2360">
        <f>VLOOKUP($A2360,Sheet2!$A:$E,3,0)</f>
        <v>10332.700000000001</v>
      </c>
      <c r="R2360">
        <f>VLOOKUP($A2360,Sheet2!$A:$E,4,0)</f>
        <v>10211.25</v>
      </c>
      <c r="S2360">
        <f>VLOOKUP($A2360,Sheet2!$A:$E,5,0)</f>
        <v>10226.549999999999</v>
      </c>
      <c r="T2360">
        <f t="shared" si="690"/>
        <v>72.299999999999272</v>
      </c>
      <c r="U2360">
        <f t="shared" si="691"/>
        <v>179.9</v>
      </c>
      <c r="V2360">
        <f t="shared" si="692"/>
        <v>0.05</v>
      </c>
      <c r="W2360">
        <f t="shared" si="693"/>
        <v>4.7000000000007276</v>
      </c>
      <c r="X2360" s="5">
        <f t="shared" si="694"/>
        <v>77</v>
      </c>
      <c r="Y2360">
        <f t="shared" si="695"/>
        <v>179.95000000000002</v>
      </c>
      <c r="Z2360">
        <f t="shared" si="696"/>
        <v>76.700000000000728</v>
      </c>
      <c r="AA2360">
        <f t="shared" si="697"/>
        <v>163.9</v>
      </c>
      <c r="AB2360">
        <f>IF(Z2360/X2360&lt;'model parameter'!$B$2,'model parameter'!$B$2,IF(Y2360/X2360&gt;'model parameter'!$B$1,'model parameter'!$B$1,AA2360/X2360))</f>
        <v>1.1100000000000001</v>
      </c>
      <c r="AC2360">
        <f t="shared" si="707"/>
        <v>35497707.352072753</v>
      </c>
      <c r="AD2360">
        <f t="shared" si="705"/>
        <v>37.651125083291646</v>
      </c>
      <c r="AF2360">
        <f t="shared" si="704"/>
        <v>0.9961038961039056</v>
      </c>
      <c r="AG2360">
        <f t="shared" si="698"/>
        <v>2.3370129870129874</v>
      </c>
      <c r="AH2360" s="14">
        <f t="shared" si="699"/>
        <v>5826.0644939594995</v>
      </c>
      <c r="AI2360">
        <f t="shared" si="700"/>
        <v>6358.384372769141</v>
      </c>
      <c r="AJ2360" s="14">
        <f t="shared" si="701"/>
        <v>532.31987880964152</v>
      </c>
      <c r="AK2360" s="14">
        <f t="shared" si="706"/>
        <v>390741.17557681783</v>
      </c>
      <c r="AL2360">
        <f t="shared" si="702"/>
        <v>1.0913686896809252</v>
      </c>
      <c r="AM2360">
        <f t="shared" si="708"/>
        <v>0.68588575344601654</v>
      </c>
      <c r="AN2360" s="15">
        <f t="shared" si="703"/>
        <v>0</v>
      </c>
    </row>
    <row r="2361" spans="1:40" x14ac:dyDescent="0.25">
      <c r="A2361" s="2">
        <v>43070</v>
      </c>
      <c r="B2361" s="2">
        <v>43097</v>
      </c>
      <c r="C2361" t="s">
        <v>15</v>
      </c>
      <c r="D2361">
        <v>10300</v>
      </c>
      <c r="E2361">
        <v>135.6</v>
      </c>
      <c r="F2361">
        <v>230.75</v>
      </c>
      <c r="G2361">
        <v>127</v>
      </c>
      <c r="H2361">
        <v>218.1</v>
      </c>
      <c r="I2361" t="s">
        <v>16</v>
      </c>
      <c r="J2361">
        <v>137</v>
      </c>
      <c r="K2361">
        <v>137</v>
      </c>
      <c r="L2361">
        <v>73.150000000000006</v>
      </c>
      <c r="M2361">
        <v>77</v>
      </c>
      <c r="N2361">
        <v>10121.799999999999</v>
      </c>
      <c r="O2361">
        <v>272.60000000000002</v>
      </c>
      <c r="P2361">
        <f>VLOOKUP($A2361,Sheet2!$A:$E,2,0)</f>
        <v>10263.700000000001</v>
      </c>
      <c r="Q2361">
        <f>VLOOKUP($A2361,Sheet2!$A:$E,3,0)</f>
        <v>10272.700000000001</v>
      </c>
      <c r="R2361">
        <f>VLOOKUP($A2361,Sheet2!$A:$E,4,0)</f>
        <v>10108.549999999999</v>
      </c>
      <c r="S2361">
        <f>VLOOKUP($A2361,Sheet2!$A:$E,5,0)</f>
        <v>10121.799999999999</v>
      </c>
      <c r="T2361">
        <f t="shared" si="690"/>
        <v>164.29999999999927</v>
      </c>
      <c r="U2361">
        <f t="shared" si="691"/>
        <v>230.75</v>
      </c>
      <c r="V2361">
        <f t="shared" si="692"/>
        <v>73.150000000000006</v>
      </c>
      <c r="W2361">
        <f t="shared" si="693"/>
        <v>99.700000000000728</v>
      </c>
      <c r="X2361" s="5">
        <f t="shared" si="694"/>
        <v>272.60000000000002</v>
      </c>
      <c r="Y2361">
        <f t="shared" si="695"/>
        <v>303.89999999999998</v>
      </c>
      <c r="Z2361">
        <f t="shared" si="696"/>
        <v>226.70000000000073</v>
      </c>
      <c r="AA2361">
        <f t="shared" si="697"/>
        <v>295.10000000000002</v>
      </c>
      <c r="AB2361">
        <f>IF(Z2361/X2361&lt;'model parameter'!$B$2,'model parameter'!$B$2,IF(Y2361/X2361&gt;'model parameter'!$B$1,'model parameter'!$B$1,AA2361/X2361))</f>
        <v>1.1100000000000001</v>
      </c>
      <c r="AC2361">
        <f t="shared" si="707"/>
        <v>39402455.160800762</v>
      </c>
      <c r="AD2361">
        <f t="shared" si="705"/>
        <v>37.761125083291645</v>
      </c>
      <c r="AF2361">
        <f t="shared" si="704"/>
        <v>0.8316214233308904</v>
      </c>
      <c r="AG2361">
        <f t="shared" si="698"/>
        <v>1.114820249449743</v>
      </c>
      <c r="AH2361" s="14">
        <f t="shared" si="699"/>
        <v>20505.878914376099</v>
      </c>
      <c r="AI2361">
        <f t="shared" si="700"/>
        <v>22630.230069746332</v>
      </c>
      <c r="AJ2361" s="14">
        <f t="shared" si="701"/>
        <v>2124.3511553702338</v>
      </c>
      <c r="AK2361" s="14">
        <f t="shared" si="706"/>
        <v>392865.52673218807</v>
      </c>
      <c r="AL2361">
        <f t="shared" si="702"/>
        <v>1.1035971764117318</v>
      </c>
      <c r="AM2361">
        <f t="shared" si="708"/>
        <v>0.75694158084405716</v>
      </c>
      <c r="AN2361" s="15">
        <f t="shared" si="703"/>
        <v>1</v>
      </c>
    </row>
    <row r="2362" spans="1:40" x14ac:dyDescent="0.25">
      <c r="A2362" s="2">
        <v>43073</v>
      </c>
      <c r="B2362" s="2">
        <v>43097</v>
      </c>
      <c r="C2362" t="s">
        <v>15</v>
      </c>
      <c r="D2362">
        <v>10300</v>
      </c>
      <c r="E2362">
        <v>207.7</v>
      </c>
      <c r="F2362">
        <v>243</v>
      </c>
      <c r="G2362">
        <v>189.2</v>
      </c>
      <c r="H2362">
        <v>215.1</v>
      </c>
      <c r="I2362" t="s">
        <v>16</v>
      </c>
      <c r="J2362">
        <v>84.05</v>
      </c>
      <c r="K2362">
        <v>88.7</v>
      </c>
      <c r="L2362">
        <v>67.8</v>
      </c>
      <c r="M2362">
        <v>76.2</v>
      </c>
      <c r="N2362">
        <v>10127.75</v>
      </c>
      <c r="O2362">
        <v>272.60000000000002</v>
      </c>
      <c r="P2362">
        <f>VLOOKUP($A2362,Sheet2!$A:$E,2,0)</f>
        <v>10175.049999999999</v>
      </c>
      <c r="Q2362">
        <f>VLOOKUP($A2362,Sheet2!$A:$E,3,0)</f>
        <v>10179.200000000001</v>
      </c>
      <c r="R2362">
        <f>VLOOKUP($A2362,Sheet2!$A:$E,4,0)</f>
        <v>10095.700000000001</v>
      </c>
      <c r="S2362">
        <f>VLOOKUP($A2362,Sheet2!$A:$E,5,0)</f>
        <v>10127.75</v>
      </c>
      <c r="T2362">
        <f t="shared" si="690"/>
        <v>209.5</v>
      </c>
      <c r="U2362">
        <f t="shared" si="691"/>
        <v>243</v>
      </c>
      <c r="V2362">
        <f t="shared" si="692"/>
        <v>67.8</v>
      </c>
      <c r="W2362">
        <f t="shared" si="693"/>
        <v>68.400000000001455</v>
      </c>
      <c r="X2362" s="5">
        <f t="shared" si="694"/>
        <v>291.75</v>
      </c>
      <c r="Y2362">
        <f t="shared" si="695"/>
        <v>310.8</v>
      </c>
      <c r="Z2362">
        <f t="shared" si="696"/>
        <v>257.60000000000144</v>
      </c>
      <c r="AA2362">
        <f t="shared" si="697"/>
        <v>291.3</v>
      </c>
      <c r="AB2362">
        <f>IF(Z2362/X2362&lt;'model parameter'!$B$2,'model parameter'!$B$2,IF(Y2362/X2362&gt;'model parameter'!$B$1,'model parameter'!$B$1,AA2362/X2362))</f>
        <v>0.99845758354755787</v>
      </c>
      <c r="AC2362">
        <f t="shared" si="707"/>
        <v>39341680.165694132</v>
      </c>
      <c r="AD2362">
        <f t="shared" si="705"/>
        <v>37.759582666839201</v>
      </c>
      <c r="AF2362">
        <f t="shared" si="704"/>
        <v>0.88294772922022779</v>
      </c>
      <c r="AG2362">
        <f t="shared" si="698"/>
        <v>1.0652956298200515</v>
      </c>
      <c r="AH2362" s="14">
        <f t="shared" si="699"/>
        <v>21943.089784268624</v>
      </c>
      <c r="AI2362">
        <f t="shared" si="700"/>
        <v>21784.396273360599</v>
      </c>
      <c r="AJ2362" s="14">
        <f t="shared" si="701"/>
        <v>-158.69351090802593</v>
      </c>
      <c r="AK2362" s="14">
        <f t="shared" si="706"/>
        <v>392706.83322128002</v>
      </c>
      <c r="AL2362">
        <f t="shared" si="702"/>
        <v>0.9927679505271042</v>
      </c>
      <c r="AM2362">
        <f t="shared" si="708"/>
        <v>0.751467341883301</v>
      </c>
      <c r="AN2362" s="15">
        <f t="shared" si="703"/>
        <v>0</v>
      </c>
    </row>
    <row r="2363" spans="1:40" x14ac:dyDescent="0.25">
      <c r="A2363" s="2">
        <v>43074</v>
      </c>
      <c r="B2363" s="2">
        <v>43097</v>
      </c>
      <c r="C2363" t="s">
        <v>15</v>
      </c>
      <c r="D2363">
        <v>10300</v>
      </c>
      <c r="E2363">
        <v>230.05</v>
      </c>
      <c r="F2363">
        <v>262.85000000000002</v>
      </c>
      <c r="G2363">
        <v>200.05</v>
      </c>
      <c r="H2363">
        <v>221</v>
      </c>
      <c r="I2363" t="s">
        <v>16</v>
      </c>
      <c r="J2363">
        <v>76</v>
      </c>
      <c r="K2363">
        <v>83.05</v>
      </c>
      <c r="L2363">
        <v>58.5</v>
      </c>
      <c r="M2363">
        <v>71.349999999999994</v>
      </c>
      <c r="N2363">
        <v>10118.25</v>
      </c>
      <c r="O2363">
        <v>272.60000000000002</v>
      </c>
      <c r="P2363">
        <f>VLOOKUP($A2363,Sheet2!$A:$E,2,0)</f>
        <v>10118.25</v>
      </c>
      <c r="Q2363">
        <f>VLOOKUP($A2363,Sheet2!$A:$E,3,0)</f>
        <v>10147.950000000001</v>
      </c>
      <c r="R2363">
        <f>VLOOKUP($A2363,Sheet2!$A:$E,4,0)</f>
        <v>10069.1</v>
      </c>
      <c r="S2363">
        <f>VLOOKUP($A2363,Sheet2!$A:$E,5,0)</f>
        <v>10118.25</v>
      </c>
      <c r="T2363">
        <f t="shared" si="690"/>
        <v>235.09999999999854</v>
      </c>
      <c r="U2363">
        <f t="shared" si="691"/>
        <v>262.85000000000002</v>
      </c>
      <c r="V2363">
        <f t="shared" si="692"/>
        <v>58.5</v>
      </c>
      <c r="W2363">
        <f t="shared" si="693"/>
        <v>48</v>
      </c>
      <c r="X2363" s="5">
        <f t="shared" si="694"/>
        <v>306.05</v>
      </c>
      <c r="Y2363">
        <f t="shared" si="695"/>
        <v>321.35000000000002</v>
      </c>
      <c r="Z2363">
        <f t="shared" si="696"/>
        <v>248.05</v>
      </c>
      <c r="AA2363">
        <f t="shared" si="697"/>
        <v>292.35000000000002</v>
      </c>
      <c r="AB2363">
        <f>IF(Z2363/X2363&lt;'model parameter'!$B$2,'model parameter'!$B$2,IF(Y2363/X2363&gt;'model parameter'!$B$1,'model parameter'!$B$1,AA2363/X2363))</f>
        <v>0.95523607253716714</v>
      </c>
      <c r="AC2363">
        <f t="shared" si="707"/>
        <v>37580592.048491031</v>
      </c>
      <c r="AD2363">
        <f t="shared" si="705"/>
        <v>37.714818739376369</v>
      </c>
      <c r="AF2363">
        <f t="shared" si="704"/>
        <v>0.81048848227413817</v>
      </c>
      <c r="AG2363">
        <f t="shared" si="698"/>
        <v>1.049991831400098</v>
      </c>
      <c r="AH2363" s="14">
        <f t="shared" si="699"/>
        <v>23016.307300689674</v>
      </c>
      <c r="AI2363">
        <f t="shared" si="700"/>
        <v>21863.088944475698</v>
      </c>
      <c r="AJ2363" s="14">
        <f t="shared" si="701"/>
        <v>-1153.2183562139762</v>
      </c>
      <c r="AK2363" s="14">
        <f t="shared" si="706"/>
        <v>391553.61486506602</v>
      </c>
      <c r="AL2363">
        <f t="shared" si="702"/>
        <v>0.9498955961463279</v>
      </c>
      <c r="AM2363">
        <f t="shared" si="708"/>
        <v>0.71381551870273463</v>
      </c>
      <c r="AN2363" s="15">
        <f t="shared" si="703"/>
        <v>0</v>
      </c>
    </row>
    <row r="2364" spans="1:40" x14ac:dyDescent="0.25">
      <c r="A2364" s="2">
        <v>43075</v>
      </c>
      <c r="B2364" s="2">
        <v>43097</v>
      </c>
      <c r="C2364" t="s">
        <v>15</v>
      </c>
      <c r="D2364">
        <v>10300</v>
      </c>
      <c r="E2364">
        <v>247.2</v>
      </c>
      <c r="F2364">
        <v>286.7</v>
      </c>
      <c r="G2364">
        <v>235.1</v>
      </c>
      <c r="H2364">
        <v>276.55</v>
      </c>
      <c r="I2364" t="s">
        <v>16</v>
      </c>
      <c r="J2364">
        <v>62.75</v>
      </c>
      <c r="K2364">
        <v>65.900000000000006</v>
      </c>
      <c r="L2364">
        <v>46.6</v>
      </c>
      <c r="M2364">
        <v>50.8</v>
      </c>
      <c r="N2364">
        <v>10044.1</v>
      </c>
      <c r="O2364">
        <v>272.60000000000002</v>
      </c>
      <c r="P2364">
        <f>VLOOKUP($A2364,Sheet2!$A:$E,2,0)</f>
        <v>10088.799999999999</v>
      </c>
      <c r="Q2364">
        <f>VLOOKUP($A2364,Sheet2!$A:$E,3,0)</f>
        <v>10104.200000000001</v>
      </c>
      <c r="R2364">
        <f>VLOOKUP($A2364,Sheet2!$A:$E,4,0)</f>
        <v>10033.35</v>
      </c>
      <c r="S2364">
        <f>VLOOKUP($A2364,Sheet2!$A:$E,5,0)</f>
        <v>10044.1</v>
      </c>
      <c r="T2364">
        <f t="shared" si="690"/>
        <v>261.69999999999891</v>
      </c>
      <c r="U2364">
        <f t="shared" si="691"/>
        <v>286.7</v>
      </c>
      <c r="V2364">
        <f t="shared" si="692"/>
        <v>46.6</v>
      </c>
      <c r="W2364">
        <f t="shared" si="693"/>
        <v>39.300000000001091</v>
      </c>
      <c r="X2364" s="5">
        <f t="shared" si="694"/>
        <v>309.95</v>
      </c>
      <c r="Y2364">
        <f t="shared" si="695"/>
        <v>333.3</v>
      </c>
      <c r="Z2364">
        <f t="shared" si="696"/>
        <v>274.40000000000111</v>
      </c>
      <c r="AA2364">
        <f t="shared" si="697"/>
        <v>327.35000000000002</v>
      </c>
      <c r="AB2364">
        <f>IF(Z2364/X2364&lt;'model parameter'!$B$2,'model parameter'!$B$2,IF(Y2364/X2364&gt;'model parameter'!$B$1,'model parameter'!$B$1,AA2364/X2364))</f>
        <v>1.0561380867881918</v>
      </c>
      <c r="AC2364">
        <f t="shared" si="707"/>
        <v>39690294.586460851</v>
      </c>
      <c r="AD2364">
        <f t="shared" si="705"/>
        <v>37.770956826164564</v>
      </c>
      <c r="AF2364">
        <f t="shared" si="704"/>
        <v>0.88530408130343963</v>
      </c>
      <c r="AG2364">
        <f t="shared" si="698"/>
        <v>1.0753347314082917</v>
      </c>
      <c r="AH2364" s="14">
        <f t="shared" si="699"/>
        <v>23309.002986986325</v>
      </c>
      <c r="AI2364">
        <f t="shared" si="700"/>
        <v>24486.177981645698</v>
      </c>
      <c r="AJ2364" s="14">
        <f t="shared" si="701"/>
        <v>1177.1749946593736</v>
      </c>
      <c r="AK2364" s="14">
        <f t="shared" si="706"/>
        <v>392730.7898597254</v>
      </c>
      <c r="AL2364">
        <f t="shared" si="702"/>
        <v>1.0505030178818289</v>
      </c>
      <c r="AM2364">
        <f t="shared" si="708"/>
        <v>0.74986535660810583</v>
      </c>
      <c r="AN2364" s="15">
        <f t="shared" si="703"/>
        <v>0</v>
      </c>
    </row>
    <row r="2365" spans="1:40" x14ac:dyDescent="0.25">
      <c r="A2365" s="2">
        <v>43076</v>
      </c>
      <c r="B2365" s="2">
        <v>43097</v>
      </c>
      <c r="C2365" t="s">
        <v>15</v>
      </c>
      <c r="D2365">
        <v>10300</v>
      </c>
      <c r="E2365">
        <v>262.64999999999998</v>
      </c>
      <c r="F2365">
        <v>265.5</v>
      </c>
      <c r="G2365">
        <v>166.6</v>
      </c>
      <c r="H2365">
        <v>176.95</v>
      </c>
      <c r="I2365" t="s">
        <v>16</v>
      </c>
      <c r="J2365">
        <v>53.4</v>
      </c>
      <c r="K2365">
        <v>87.25</v>
      </c>
      <c r="L2365">
        <v>50.55</v>
      </c>
      <c r="M2365">
        <v>81.150000000000006</v>
      </c>
      <c r="N2365">
        <v>10166.700000000001</v>
      </c>
      <c r="O2365">
        <v>272.60000000000002</v>
      </c>
      <c r="P2365">
        <f>VLOOKUP($A2365,Sheet2!$A:$E,2,0)</f>
        <v>10063.450000000001</v>
      </c>
      <c r="Q2365">
        <f>VLOOKUP($A2365,Sheet2!$A:$E,3,0)</f>
        <v>10182.65</v>
      </c>
      <c r="R2365">
        <f>VLOOKUP($A2365,Sheet2!$A:$E,4,0)</f>
        <v>10061.9</v>
      </c>
      <c r="S2365">
        <f>VLOOKUP($A2365,Sheet2!$A:$E,5,0)</f>
        <v>10166.700000000001</v>
      </c>
      <c r="T2365">
        <f t="shared" si="690"/>
        <v>204.60000000000036</v>
      </c>
      <c r="U2365">
        <f t="shared" si="691"/>
        <v>265.5</v>
      </c>
      <c r="V2365">
        <f t="shared" si="692"/>
        <v>50.55</v>
      </c>
      <c r="W2365">
        <f t="shared" si="693"/>
        <v>49.25</v>
      </c>
      <c r="X2365" s="5">
        <f t="shared" si="694"/>
        <v>316.04999999999995</v>
      </c>
      <c r="Y2365">
        <f t="shared" si="695"/>
        <v>316.05</v>
      </c>
      <c r="Z2365">
        <f t="shared" si="696"/>
        <v>215.85</v>
      </c>
      <c r="AA2365">
        <f t="shared" si="697"/>
        <v>258.10000000000002</v>
      </c>
      <c r="AB2365">
        <f>IF(Z2365/X2365&lt;'model parameter'!$B$2,'model parameter'!$B$2,IF(Y2365/X2365&gt;'model parameter'!$B$1,'model parameter'!$B$1,AA2365/X2365))</f>
        <v>0.81664293624426532</v>
      </c>
      <c r="AC2365">
        <f t="shared" si="707"/>
        <v>32412798.711487256</v>
      </c>
      <c r="AD2365">
        <f t="shared" si="705"/>
        <v>37.587599762408828</v>
      </c>
      <c r="AF2365">
        <f t="shared" si="704"/>
        <v>0.68296155671570957</v>
      </c>
      <c r="AG2365">
        <f t="shared" si="698"/>
        <v>1.0000000000000002</v>
      </c>
      <c r="AH2365" s="14">
        <f t="shared" si="699"/>
        <v>23766.809060424672</v>
      </c>
      <c r="AI2365">
        <f t="shared" si="700"/>
        <v>19296.208958102201</v>
      </c>
      <c r="AJ2365" s="14">
        <f t="shared" si="701"/>
        <v>-4470.6001023224708</v>
      </c>
      <c r="AK2365" s="14">
        <f t="shared" si="706"/>
        <v>388260.18975740293</v>
      </c>
      <c r="AL2365">
        <f t="shared" si="702"/>
        <v>0.81189733586210799</v>
      </c>
      <c r="AM2365">
        <f t="shared" si="708"/>
        <v>0.60881368528541069</v>
      </c>
      <c r="AN2365" s="15">
        <f t="shared" si="703"/>
        <v>0</v>
      </c>
    </row>
    <row r="2366" spans="1:40" x14ac:dyDescent="0.25">
      <c r="A2366" s="2">
        <v>43077</v>
      </c>
      <c r="B2366" s="2">
        <v>43097</v>
      </c>
      <c r="C2366" t="s">
        <v>15</v>
      </c>
      <c r="D2366">
        <v>10300</v>
      </c>
      <c r="E2366">
        <v>152.4</v>
      </c>
      <c r="F2366">
        <v>165.6</v>
      </c>
      <c r="G2366">
        <v>119.6</v>
      </c>
      <c r="H2366">
        <v>123.25</v>
      </c>
      <c r="I2366" t="s">
        <v>16</v>
      </c>
      <c r="J2366">
        <v>86.35</v>
      </c>
      <c r="K2366">
        <v>115</v>
      </c>
      <c r="L2366">
        <v>86</v>
      </c>
      <c r="M2366">
        <v>112</v>
      </c>
      <c r="N2366">
        <v>10265.65</v>
      </c>
      <c r="O2366">
        <v>272.60000000000002</v>
      </c>
      <c r="P2366">
        <f>VLOOKUP($A2366,Sheet2!$A:$E,2,0)</f>
        <v>10198.450000000001</v>
      </c>
      <c r="Q2366">
        <f>VLOOKUP($A2366,Sheet2!$A:$E,3,0)</f>
        <v>10270.85</v>
      </c>
      <c r="R2366">
        <f>VLOOKUP($A2366,Sheet2!$A:$E,4,0)</f>
        <v>10195.25</v>
      </c>
      <c r="S2366">
        <f>VLOOKUP($A2366,Sheet2!$A:$E,5,0)</f>
        <v>10265.65</v>
      </c>
      <c r="T2366">
        <f t="shared" si="690"/>
        <v>144.14999999999964</v>
      </c>
      <c r="U2366">
        <f t="shared" si="691"/>
        <v>165.6</v>
      </c>
      <c r="V2366">
        <f t="shared" si="692"/>
        <v>86</v>
      </c>
      <c r="W2366">
        <f t="shared" si="693"/>
        <v>90.450000000000728</v>
      </c>
      <c r="X2366" s="5">
        <f t="shared" si="694"/>
        <v>238.75</v>
      </c>
      <c r="Y2366">
        <f t="shared" si="695"/>
        <v>259.14999999999964</v>
      </c>
      <c r="Z2366">
        <f t="shared" si="696"/>
        <v>210.05000000000072</v>
      </c>
      <c r="AA2366">
        <f t="shared" si="697"/>
        <v>235.25</v>
      </c>
      <c r="AB2366">
        <f>IF(Z2366/X2366&lt;'model parameter'!$B$2,'model parameter'!$B$2,IF(Y2366/X2366&gt;'model parameter'!$B$1,'model parameter'!$B$1,AA2366/X2366))</f>
        <v>0.98534031413612566</v>
      </c>
      <c r="AC2366">
        <f t="shared" si="707"/>
        <v>31937637.264407862</v>
      </c>
      <c r="AD2366">
        <f t="shared" si="705"/>
        <v>37.572940076544953</v>
      </c>
      <c r="AF2366">
        <f t="shared" si="704"/>
        <v>0.87979057591623344</v>
      </c>
      <c r="AG2366">
        <f t="shared" si="698"/>
        <v>1.0854450261780089</v>
      </c>
      <c r="AH2366" s="14">
        <f t="shared" si="699"/>
        <v>17965.430457673123</v>
      </c>
      <c r="AI2366">
        <f t="shared" si="700"/>
        <v>17583.706543835502</v>
      </c>
      <c r="AJ2366" s="14">
        <f t="shared" si="701"/>
        <v>-381.72391383762078</v>
      </c>
      <c r="AK2366" s="14">
        <f t="shared" si="706"/>
        <v>387878.4658435653</v>
      </c>
      <c r="AL2366">
        <f t="shared" si="702"/>
        <v>0.97875230906729627</v>
      </c>
      <c r="AM2366">
        <f t="shared" si="708"/>
        <v>0.59587780026486592</v>
      </c>
      <c r="AN2366" s="15">
        <f t="shared" si="703"/>
        <v>0</v>
      </c>
    </row>
    <row r="2367" spans="1:40" x14ac:dyDescent="0.25">
      <c r="A2367" s="2">
        <v>43080</v>
      </c>
      <c r="B2367" s="2">
        <v>43097</v>
      </c>
      <c r="C2367" t="s">
        <v>15</v>
      </c>
      <c r="D2367">
        <v>10300</v>
      </c>
      <c r="E2367">
        <v>105.5</v>
      </c>
      <c r="F2367">
        <v>118.6</v>
      </c>
      <c r="G2367">
        <v>96.45</v>
      </c>
      <c r="H2367">
        <v>100.9</v>
      </c>
      <c r="I2367" t="s">
        <v>16</v>
      </c>
      <c r="J2367">
        <v>134.85</v>
      </c>
      <c r="K2367">
        <v>146.35</v>
      </c>
      <c r="L2367">
        <v>120.25</v>
      </c>
      <c r="M2367">
        <v>142.6</v>
      </c>
      <c r="N2367">
        <v>10322.25</v>
      </c>
      <c r="O2367">
        <v>272.60000000000002</v>
      </c>
      <c r="P2367">
        <f>VLOOKUP($A2367,Sheet2!$A:$E,2,0)</f>
        <v>10310.5</v>
      </c>
      <c r="Q2367">
        <f>VLOOKUP($A2367,Sheet2!$A:$E,3,0)</f>
        <v>10329.200000000001</v>
      </c>
      <c r="R2367">
        <f>VLOOKUP($A2367,Sheet2!$A:$E,4,0)</f>
        <v>10282.049999999999</v>
      </c>
      <c r="S2367">
        <f>VLOOKUP($A2367,Sheet2!$A:$E,5,0)</f>
        <v>10322.25</v>
      </c>
      <c r="T2367">
        <f t="shared" si="690"/>
        <v>117.14999999999964</v>
      </c>
      <c r="U2367">
        <f t="shared" si="691"/>
        <v>118.6</v>
      </c>
      <c r="V2367">
        <f t="shared" si="692"/>
        <v>120.25</v>
      </c>
      <c r="W2367">
        <f t="shared" si="693"/>
        <v>125.65000000000146</v>
      </c>
      <c r="X2367" s="5">
        <f t="shared" si="694"/>
        <v>240.35</v>
      </c>
      <c r="Y2367">
        <f t="shared" si="695"/>
        <v>263.49999999999966</v>
      </c>
      <c r="Z2367">
        <f t="shared" si="696"/>
        <v>222.10000000000144</v>
      </c>
      <c r="AA2367">
        <f t="shared" si="697"/>
        <v>243.5</v>
      </c>
      <c r="AB2367">
        <f>IF(Z2367/X2367&lt;'model parameter'!$B$2,'model parameter'!$B$2,IF(Y2367/X2367&gt;'model parameter'!$B$1,'model parameter'!$B$1,AA2367/X2367))</f>
        <v>1.0131058872477636</v>
      </c>
      <c r="AC2367">
        <f t="shared" si="707"/>
        <v>32356208.337355167</v>
      </c>
      <c r="AD2367">
        <f t="shared" si="705"/>
        <v>37.586045963792714</v>
      </c>
      <c r="AF2367">
        <f t="shared" si="704"/>
        <v>0.9240690659455022</v>
      </c>
      <c r="AG2367">
        <f t="shared" si="698"/>
        <v>1.0963178697732459</v>
      </c>
      <c r="AH2367" s="14">
        <f t="shared" si="699"/>
        <v>18085.510739230725</v>
      </c>
      <c r="AI2367">
        <f t="shared" si="700"/>
        <v>18202.006102596995</v>
      </c>
      <c r="AJ2367" s="14">
        <f t="shared" si="701"/>
        <v>116.49536336626988</v>
      </c>
      <c r="AK2367" s="14">
        <f t="shared" si="706"/>
        <v>387994.96120693156</v>
      </c>
      <c r="AL2367">
        <f t="shared" si="702"/>
        <v>1.0064413643079246</v>
      </c>
      <c r="AM2367">
        <f t="shared" si="708"/>
        <v>0.59971606625937668</v>
      </c>
      <c r="AN2367" s="15">
        <f t="shared" si="703"/>
        <v>0</v>
      </c>
    </row>
    <row r="2368" spans="1:40" x14ac:dyDescent="0.25">
      <c r="A2368" s="2">
        <v>43081</v>
      </c>
      <c r="B2368" s="2">
        <v>43097</v>
      </c>
      <c r="C2368" t="s">
        <v>15</v>
      </c>
      <c r="D2368">
        <v>10300</v>
      </c>
      <c r="E2368">
        <v>120</v>
      </c>
      <c r="F2368">
        <v>149</v>
      </c>
      <c r="G2368">
        <v>97</v>
      </c>
      <c r="H2368">
        <v>143.69999999999999</v>
      </c>
      <c r="I2368" t="s">
        <v>16</v>
      </c>
      <c r="J2368">
        <v>135</v>
      </c>
      <c r="K2368">
        <v>136</v>
      </c>
      <c r="L2368">
        <v>104.15</v>
      </c>
      <c r="M2368">
        <v>108.3</v>
      </c>
      <c r="N2368">
        <v>10240.15</v>
      </c>
      <c r="O2368">
        <v>272.60000000000002</v>
      </c>
      <c r="P2368">
        <f>VLOOKUP($A2368,Sheet2!$A:$E,2,0)</f>
        <v>10324.9</v>
      </c>
      <c r="Q2368">
        <f>VLOOKUP($A2368,Sheet2!$A:$E,3,0)</f>
        <v>10326.1</v>
      </c>
      <c r="R2368">
        <f>VLOOKUP($A2368,Sheet2!$A:$E,4,0)</f>
        <v>10230.200000000001</v>
      </c>
      <c r="S2368">
        <f>VLOOKUP($A2368,Sheet2!$A:$E,5,0)</f>
        <v>10240.15</v>
      </c>
      <c r="T2368">
        <f t="shared" si="690"/>
        <v>109.89999999999964</v>
      </c>
      <c r="U2368">
        <f t="shared" si="691"/>
        <v>149</v>
      </c>
      <c r="V2368">
        <f t="shared" si="692"/>
        <v>104.15</v>
      </c>
      <c r="W2368">
        <f t="shared" si="693"/>
        <v>123.10000000000036</v>
      </c>
      <c r="X2368" s="5">
        <f t="shared" si="694"/>
        <v>255</v>
      </c>
      <c r="Y2368">
        <f t="shared" si="695"/>
        <v>255</v>
      </c>
      <c r="Z2368">
        <f t="shared" si="696"/>
        <v>220.10000000000036</v>
      </c>
      <c r="AA2368">
        <f t="shared" si="697"/>
        <v>252</v>
      </c>
      <c r="AB2368">
        <f>IF(Z2368/X2368&lt;'model parameter'!$B$2,'model parameter'!$B$2,IF(Y2368/X2368&gt;'model parameter'!$B$1,'model parameter'!$B$1,AA2368/X2368))</f>
        <v>0.9882352941176471</v>
      </c>
      <c r="AC2368">
        <f t="shared" si="707"/>
        <v>31975547.062798049</v>
      </c>
      <c r="AD2368">
        <f t="shared" si="705"/>
        <v>37.574281257910357</v>
      </c>
      <c r="AF2368">
        <f t="shared" si="704"/>
        <v>0.86313725490196225</v>
      </c>
      <c r="AG2368">
        <f t="shared" si="698"/>
        <v>1</v>
      </c>
      <c r="AH2368" s="14">
        <f t="shared" si="699"/>
        <v>19184.995817242499</v>
      </c>
      <c r="AI2368">
        <f t="shared" si="700"/>
        <v>18839.042011623998</v>
      </c>
      <c r="AJ2368" s="14">
        <f t="shared" si="701"/>
        <v>-345.95380561850106</v>
      </c>
      <c r="AK2368" s="14">
        <f t="shared" si="706"/>
        <v>387649.00740131305</v>
      </c>
      <c r="AL2368">
        <f t="shared" si="702"/>
        <v>0.98196748078998408</v>
      </c>
      <c r="AM2368">
        <f t="shared" si="708"/>
        <v>0.58890167477399924</v>
      </c>
      <c r="AN2368" s="15">
        <f t="shared" si="703"/>
        <v>0</v>
      </c>
    </row>
    <row r="2369" spans="1:40" x14ac:dyDescent="0.25">
      <c r="A2369" s="2">
        <v>43082</v>
      </c>
      <c r="B2369" s="2">
        <v>43097</v>
      </c>
      <c r="C2369" t="s">
        <v>15</v>
      </c>
      <c r="D2369">
        <v>10300</v>
      </c>
      <c r="E2369">
        <v>149</v>
      </c>
      <c r="F2369">
        <v>194</v>
      </c>
      <c r="G2369">
        <v>108.55</v>
      </c>
      <c r="H2369">
        <v>179.1</v>
      </c>
      <c r="I2369" t="s">
        <v>16</v>
      </c>
      <c r="J2369">
        <v>111.9</v>
      </c>
      <c r="K2369">
        <v>137</v>
      </c>
      <c r="L2369">
        <v>85</v>
      </c>
      <c r="M2369">
        <v>92.65</v>
      </c>
      <c r="N2369">
        <v>10192.950000000001</v>
      </c>
      <c r="O2369">
        <v>272.60000000000002</v>
      </c>
      <c r="P2369">
        <f>VLOOKUP($A2369,Sheet2!$A:$E,2,0)</f>
        <v>10236.6</v>
      </c>
      <c r="Q2369">
        <f>VLOOKUP($A2369,Sheet2!$A:$E,3,0)</f>
        <v>10296.549999999999</v>
      </c>
      <c r="R2369">
        <f>VLOOKUP($A2369,Sheet2!$A:$E,4,0)</f>
        <v>10169.85</v>
      </c>
      <c r="S2369">
        <f>VLOOKUP($A2369,Sheet2!$A:$E,5,0)</f>
        <v>10192.950000000001</v>
      </c>
      <c r="T2369">
        <f t="shared" si="690"/>
        <v>140.45000000000073</v>
      </c>
      <c r="U2369">
        <f t="shared" si="691"/>
        <v>194</v>
      </c>
      <c r="V2369">
        <f t="shared" si="692"/>
        <v>85</v>
      </c>
      <c r="W2369">
        <f t="shared" si="693"/>
        <v>105.09999999999854</v>
      </c>
      <c r="X2369" s="5">
        <f t="shared" si="694"/>
        <v>260.89999999999998</v>
      </c>
      <c r="Y2369">
        <f t="shared" si="695"/>
        <v>279</v>
      </c>
      <c r="Z2369">
        <f t="shared" si="696"/>
        <v>213.64999999999856</v>
      </c>
      <c r="AA2369">
        <f t="shared" si="697"/>
        <v>271.75</v>
      </c>
      <c r="AB2369">
        <f>IF(Z2369/X2369&lt;'model parameter'!$B$2,'model parameter'!$B$2,IF(Y2369/X2369&gt;'model parameter'!$B$1,'model parameter'!$B$1,AA2369/X2369))</f>
        <v>1.0415868148715983</v>
      </c>
      <c r="AC2369">
        <f t="shared" si="707"/>
        <v>33305308.21891671</v>
      </c>
      <c r="AD2369">
        <f t="shared" si="705"/>
        <v>37.615868072781957</v>
      </c>
      <c r="AF2369">
        <f t="shared" si="704"/>
        <v>0.81889612878496965</v>
      </c>
      <c r="AG2369">
        <f t="shared" si="698"/>
        <v>1.0693752395553853</v>
      </c>
      <c r="AH2369" s="14">
        <f t="shared" si="699"/>
        <v>19627.79185548615</v>
      </c>
      <c r="AI2369">
        <f t="shared" si="700"/>
        <v>20319.2136825985</v>
      </c>
      <c r="AJ2369" s="14">
        <f t="shared" si="701"/>
        <v>691.42182711235</v>
      </c>
      <c r="AK2369" s="14">
        <f t="shared" si="706"/>
        <v>388340.42922842538</v>
      </c>
      <c r="AL2369">
        <f t="shared" si="702"/>
        <v>1.0352266741059357</v>
      </c>
      <c r="AM2369">
        <f t="shared" si="708"/>
        <v>0.60964672215170268</v>
      </c>
      <c r="AN2369" s="15">
        <f t="shared" si="703"/>
        <v>0</v>
      </c>
    </row>
    <row r="2370" spans="1:40" x14ac:dyDescent="0.25">
      <c r="A2370" s="2">
        <v>43083</v>
      </c>
      <c r="B2370" s="2">
        <v>43097</v>
      </c>
      <c r="C2370" t="s">
        <v>15</v>
      </c>
      <c r="D2370">
        <v>10300</v>
      </c>
      <c r="E2370">
        <v>148.15</v>
      </c>
      <c r="F2370">
        <v>224</v>
      </c>
      <c r="G2370">
        <v>138.75</v>
      </c>
      <c r="H2370">
        <v>151.5</v>
      </c>
      <c r="I2370" t="s">
        <v>16</v>
      </c>
      <c r="J2370">
        <v>103.8</v>
      </c>
      <c r="K2370">
        <v>135</v>
      </c>
      <c r="L2370">
        <v>88.55</v>
      </c>
      <c r="M2370">
        <v>126.95</v>
      </c>
      <c r="N2370">
        <v>10252.1</v>
      </c>
      <c r="O2370">
        <v>272.60000000000002</v>
      </c>
      <c r="P2370">
        <f>VLOOKUP($A2370,Sheet2!$A:$E,2,0)</f>
        <v>10229.299999999999</v>
      </c>
      <c r="Q2370">
        <f>VLOOKUP($A2370,Sheet2!$A:$E,3,0)</f>
        <v>10276.1</v>
      </c>
      <c r="R2370">
        <f>VLOOKUP($A2370,Sheet2!$A:$E,4,0)</f>
        <v>10141.549999999999</v>
      </c>
      <c r="S2370">
        <f>VLOOKUP($A2370,Sheet2!$A:$E,5,0)</f>
        <v>10252.1</v>
      </c>
      <c r="T2370">
        <f t="shared" si="690"/>
        <v>158.89999999999964</v>
      </c>
      <c r="U2370">
        <f t="shared" si="691"/>
        <v>224</v>
      </c>
      <c r="V2370">
        <f t="shared" si="692"/>
        <v>88.55</v>
      </c>
      <c r="W2370">
        <f t="shared" si="693"/>
        <v>114.85000000000036</v>
      </c>
      <c r="X2370" s="5">
        <f t="shared" si="694"/>
        <v>251.95</v>
      </c>
      <c r="Y2370">
        <f t="shared" si="695"/>
        <v>312.55</v>
      </c>
      <c r="Z2370">
        <f t="shared" si="696"/>
        <v>251.95</v>
      </c>
      <c r="AA2370">
        <f t="shared" si="697"/>
        <v>278.45</v>
      </c>
      <c r="AB2370">
        <f>IF(Z2370/X2370&lt;'model parameter'!$B$2,'model parameter'!$B$2,IF(Y2370/X2370&gt;'model parameter'!$B$1,'model parameter'!$B$1,AA2370/X2370))</f>
        <v>1.1100000000000001</v>
      </c>
      <c r="AC2370">
        <f t="shared" si="707"/>
        <v>36968892.122997552</v>
      </c>
      <c r="AD2370">
        <f t="shared" si="705"/>
        <v>37.725868072781957</v>
      </c>
      <c r="AF2370">
        <f t="shared" si="704"/>
        <v>1</v>
      </c>
      <c r="AG2370">
        <f t="shared" si="698"/>
        <v>1.240523913474896</v>
      </c>
      <c r="AH2370" s="14">
        <f t="shared" si="699"/>
        <v>18956.092780523326</v>
      </c>
      <c r="AI2370">
        <f t="shared" si="700"/>
        <v>20912.369059303699</v>
      </c>
      <c r="AJ2370" s="14">
        <f t="shared" si="701"/>
        <v>1956.2762787803731</v>
      </c>
      <c r="AK2370" s="14">
        <f t="shared" si="706"/>
        <v>390296.70550720574</v>
      </c>
      <c r="AL2370">
        <f t="shared" si="702"/>
        <v>1.1032003958532199</v>
      </c>
      <c r="AM2370">
        <f t="shared" si="708"/>
        <v>0.67256250520837635</v>
      </c>
      <c r="AN2370" s="15">
        <f t="shared" si="703"/>
        <v>0</v>
      </c>
    </row>
    <row r="2371" spans="1:40" x14ac:dyDescent="0.25">
      <c r="A2371" s="2">
        <v>43084</v>
      </c>
      <c r="B2371" s="2">
        <v>43097</v>
      </c>
      <c r="C2371" t="s">
        <v>15</v>
      </c>
      <c r="D2371">
        <v>10300</v>
      </c>
      <c r="E2371">
        <v>86.8</v>
      </c>
      <c r="F2371">
        <v>100.85</v>
      </c>
      <c r="G2371">
        <v>76.95</v>
      </c>
      <c r="H2371">
        <v>94.05</v>
      </c>
      <c r="I2371" t="s">
        <v>16</v>
      </c>
      <c r="J2371">
        <v>165.35</v>
      </c>
      <c r="K2371">
        <v>173.15</v>
      </c>
      <c r="L2371">
        <v>136.85</v>
      </c>
      <c r="M2371">
        <v>151.05000000000001</v>
      </c>
      <c r="N2371">
        <v>10333.25</v>
      </c>
      <c r="O2371">
        <v>272.60000000000002</v>
      </c>
      <c r="P2371">
        <f>VLOOKUP($A2371,Sheet2!$A:$E,2,0)</f>
        <v>10345.65</v>
      </c>
      <c r="Q2371">
        <f>VLOOKUP($A2371,Sheet2!$A:$E,3,0)</f>
        <v>10373.1</v>
      </c>
      <c r="R2371">
        <f>VLOOKUP($A2371,Sheet2!$A:$E,4,0)</f>
        <v>10319.65</v>
      </c>
      <c r="S2371">
        <f>VLOOKUP($A2371,Sheet2!$A:$E,5,0)</f>
        <v>10333.25</v>
      </c>
      <c r="T2371">
        <f t="shared" ref="T2371:T2434" si="709">MAX(K2371+D2371-Q2371,0,G2371)</f>
        <v>100.04999999999927</v>
      </c>
      <c r="U2371">
        <f t="shared" ref="U2371:U2434" si="710">MIN(MAX(L2371+D2371-R2371,0),F2371)</f>
        <v>100.85</v>
      </c>
      <c r="V2371">
        <f t="shared" ref="V2371:V2434" si="711">MAX(L2371,F2371+R2371-D2371)</f>
        <v>136.85</v>
      </c>
      <c r="W2371">
        <f t="shared" ref="W2371:W2434" si="712">MIN(K2371,G2371+Q2371-D2371)</f>
        <v>150.05000000000109</v>
      </c>
      <c r="X2371" s="5">
        <f t="shared" ref="X2371:X2434" si="713">E2371+J2371</f>
        <v>252.14999999999998</v>
      </c>
      <c r="Y2371">
        <f t="shared" ref="Y2371:Y2434" si="714">MAX(T2371+K2371,U2371+L2371,V2371+F2371,W2371+G2371,X2371,AA2371)</f>
        <v>273.19999999999925</v>
      </c>
      <c r="Z2371">
        <f t="shared" ref="Z2371:Z2434" si="715">MIN(T2371+K2371,U2371+L2371,V2371+F2371,W2371+G2371,X2371,AA2371)</f>
        <v>227.00000000000108</v>
      </c>
      <c r="AA2371">
        <f t="shared" ref="AA2371:AA2434" si="716">H2371+M2371</f>
        <v>245.10000000000002</v>
      </c>
      <c r="AB2371">
        <f>IF(Z2371/X2371&lt;'model parameter'!$B$2,'model parameter'!$B$2,IF(Y2371/X2371&gt;'model parameter'!$B$1,'model parameter'!$B$1,AA2371/X2371))</f>
        <v>0.97204045211183832</v>
      </c>
      <c r="AC2371">
        <f t="shared" si="707"/>
        <v>35935258.613312319</v>
      </c>
      <c r="AD2371">
        <f t="shared" si="705"/>
        <v>37.697908524893798</v>
      </c>
      <c r="AF2371">
        <f t="shared" si="704"/>
        <v>0.90025778306563986</v>
      </c>
      <c r="AG2371">
        <f t="shared" ref="AG2371:AG2434" si="717">Y2371/X2371</f>
        <v>1.0834820543327355</v>
      </c>
      <c r="AH2371" s="14">
        <f t="shared" ref="AH2371:AH2434" si="718">(75*X2371+20*2*1.18+0.00055*75*X2371*1.18)*1.00002</f>
        <v>18971.102815718026</v>
      </c>
      <c r="AI2371">
        <f t="shared" ref="AI2371:AI2434" si="719">(AB2371*X2371*75-20*2*1.18-0.0006*75*X2371*1.18*AB2371)*(1-0.00002)</f>
        <v>18321.918744296199</v>
      </c>
      <c r="AJ2371" s="14">
        <f t="shared" ref="AJ2371:AJ2434" si="720">AI2371-AH2371</f>
        <v>-649.18407142182696</v>
      </c>
      <c r="AK2371" s="14">
        <f t="shared" si="706"/>
        <v>389647.52143578394</v>
      </c>
      <c r="AL2371">
        <f t="shared" ref="AL2371:AL2434" si="721">AI2371/AH2371</f>
        <v>0.96578037251034443</v>
      </c>
      <c r="AM2371">
        <f t="shared" si="708"/>
        <v>0.64954766681663623</v>
      </c>
      <c r="AN2371" s="15">
        <f t="shared" ref="AN2371:AN2434" si="722">IF(AND(Y2371/X2371&gt;1.1,Z2371/X2371&lt;0.9),1,0)</f>
        <v>0</v>
      </c>
    </row>
    <row r="2372" spans="1:40" x14ac:dyDescent="0.25">
      <c r="A2372" s="2">
        <v>43087</v>
      </c>
      <c r="B2372" s="2">
        <v>43097</v>
      </c>
      <c r="C2372" t="s">
        <v>15</v>
      </c>
      <c r="D2372">
        <v>10300</v>
      </c>
      <c r="E2372">
        <v>151.6</v>
      </c>
      <c r="F2372">
        <v>220.4</v>
      </c>
      <c r="G2372">
        <v>29.55</v>
      </c>
      <c r="H2372">
        <v>47.4</v>
      </c>
      <c r="I2372" t="s">
        <v>16</v>
      </c>
      <c r="J2372">
        <v>89.95</v>
      </c>
      <c r="K2372">
        <v>184.3</v>
      </c>
      <c r="L2372">
        <v>45</v>
      </c>
      <c r="M2372">
        <v>149.15</v>
      </c>
      <c r="N2372">
        <v>10388.75</v>
      </c>
      <c r="O2372">
        <v>272.60000000000002</v>
      </c>
      <c r="P2372">
        <f>VLOOKUP($A2372,Sheet2!$A:$E,2,0)</f>
        <v>10263.1</v>
      </c>
      <c r="Q2372">
        <f>VLOOKUP($A2372,Sheet2!$A:$E,3,0)</f>
        <v>10443.549999999999</v>
      </c>
      <c r="R2372">
        <f>VLOOKUP($A2372,Sheet2!$A:$E,4,0)</f>
        <v>10074.799999999999</v>
      </c>
      <c r="S2372">
        <f>VLOOKUP($A2372,Sheet2!$A:$E,5,0)</f>
        <v>10388.75</v>
      </c>
      <c r="T2372">
        <f t="shared" si="709"/>
        <v>40.75</v>
      </c>
      <c r="U2372">
        <f t="shared" si="710"/>
        <v>220.4</v>
      </c>
      <c r="V2372">
        <f t="shared" si="711"/>
        <v>45</v>
      </c>
      <c r="W2372">
        <f t="shared" si="712"/>
        <v>173.09999999999854</v>
      </c>
      <c r="X2372" s="5">
        <f t="shared" si="713"/>
        <v>241.55</v>
      </c>
      <c r="Y2372">
        <f t="shared" si="714"/>
        <v>265.39999999999998</v>
      </c>
      <c r="Z2372">
        <f t="shared" si="715"/>
        <v>196.55</v>
      </c>
      <c r="AA2372">
        <f t="shared" si="716"/>
        <v>196.55</v>
      </c>
      <c r="AB2372">
        <f>IF(Z2372/X2372&lt;'model parameter'!$B$2,'model parameter'!$B$2,IF(Y2372/X2372&gt;'model parameter'!$B$1,'model parameter'!$B$1,AA2372/X2372))</f>
        <v>0.81370316704616019</v>
      </c>
      <c r="AC2372">
        <f t="shared" si="707"/>
        <v>29240633.742275041</v>
      </c>
      <c r="AD2372">
        <f t="shared" si="705"/>
        <v>37.511611691939954</v>
      </c>
      <c r="AF2372">
        <f t="shared" ref="AF2372:AF2435" si="723">Z2372/X2372</f>
        <v>0.81370316704616019</v>
      </c>
      <c r="AG2372">
        <f t="shared" si="717"/>
        <v>1.0987373214655349</v>
      </c>
      <c r="AH2372" s="14">
        <f t="shared" si="718"/>
        <v>18175.570950398927</v>
      </c>
      <c r="AI2372">
        <f t="shared" si="719"/>
        <v>14683.319522736099</v>
      </c>
      <c r="AJ2372" s="14">
        <f t="shared" si="720"/>
        <v>-3492.2514276628281</v>
      </c>
      <c r="AK2372" s="14">
        <f t="shared" si="706"/>
        <v>386155.27000812109</v>
      </c>
      <c r="AL2372">
        <f t="shared" si="721"/>
        <v>0.80786015266353006</v>
      </c>
      <c r="AM2372">
        <f t="shared" si="708"/>
        <v>0.52474367727672755</v>
      </c>
      <c r="AN2372" s="15">
        <f t="shared" si="722"/>
        <v>0</v>
      </c>
    </row>
    <row r="2373" spans="1:40" x14ac:dyDescent="0.25">
      <c r="A2373" s="2">
        <v>43088</v>
      </c>
      <c r="B2373" s="2">
        <v>43097</v>
      </c>
      <c r="C2373" t="s">
        <v>15</v>
      </c>
      <c r="D2373">
        <v>10300</v>
      </c>
      <c r="E2373">
        <v>43.85</v>
      </c>
      <c r="F2373">
        <v>43.85</v>
      </c>
      <c r="G2373">
        <v>23.75</v>
      </c>
      <c r="H2373">
        <v>25.05</v>
      </c>
      <c r="I2373" t="s">
        <v>16</v>
      </c>
      <c r="J2373">
        <v>159</v>
      </c>
      <c r="K2373">
        <v>193.55</v>
      </c>
      <c r="L2373">
        <v>150.5</v>
      </c>
      <c r="M2373">
        <v>190.1</v>
      </c>
      <c r="N2373">
        <v>10463.200000000001</v>
      </c>
      <c r="O2373">
        <v>272.60000000000002</v>
      </c>
      <c r="P2373">
        <f>VLOOKUP($A2373,Sheet2!$A:$E,2,0)</f>
        <v>10414.799999999999</v>
      </c>
      <c r="Q2373">
        <f>VLOOKUP($A2373,Sheet2!$A:$E,3,0)</f>
        <v>10472.200000000001</v>
      </c>
      <c r="R2373">
        <f>VLOOKUP($A2373,Sheet2!$A:$E,4,0)</f>
        <v>10406</v>
      </c>
      <c r="S2373">
        <f>VLOOKUP($A2373,Sheet2!$A:$E,5,0)</f>
        <v>10463.200000000001</v>
      </c>
      <c r="T2373">
        <f t="shared" si="709"/>
        <v>23.75</v>
      </c>
      <c r="U2373">
        <f t="shared" si="710"/>
        <v>43.85</v>
      </c>
      <c r="V2373">
        <f t="shared" si="711"/>
        <v>150.5</v>
      </c>
      <c r="W2373">
        <f t="shared" si="712"/>
        <v>193.55</v>
      </c>
      <c r="X2373" s="5">
        <f t="shared" si="713"/>
        <v>202.85</v>
      </c>
      <c r="Y2373">
        <f t="shared" si="714"/>
        <v>217.3</v>
      </c>
      <c r="Z2373">
        <f t="shared" si="715"/>
        <v>194.35</v>
      </c>
      <c r="AA2373">
        <f t="shared" si="716"/>
        <v>215.15</v>
      </c>
      <c r="AB2373">
        <f>IF(Z2373/X2373&lt;'model parameter'!$B$2,'model parameter'!$B$2,IF(Y2373/X2373&gt;'model parameter'!$B$1,'model parameter'!$B$1,AA2373/X2373))</f>
        <v>1.0606359378851369</v>
      </c>
      <c r="AC2373">
        <f t="shared" si="707"/>
        <v>31013666.993593667</v>
      </c>
      <c r="AD2373">
        <f t="shared" ref="AD2373:AD2436" si="724">(AB2373-1)+AD2372</f>
        <v>37.572247629825092</v>
      </c>
      <c r="AF2373">
        <f t="shared" si="723"/>
        <v>0.95809711609563719</v>
      </c>
      <c r="AG2373">
        <f t="shared" si="717"/>
        <v>1.0712349026374168</v>
      </c>
      <c r="AH2373" s="14">
        <f t="shared" si="718"/>
        <v>15271.129140224475</v>
      </c>
      <c r="AI2373">
        <f t="shared" si="719"/>
        <v>16077.303982489299</v>
      </c>
      <c r="AJ2373" s="14">
        <f t="shared" si="720"/>
        <v>806.17484226482338</v>
      </c>
      <c r="AK2373" s="14">
        <f t="shared" ref="AK2373:AK2436" si="725">AJ2373+AK2372</f>
        <v>386961.44485038589</v>
      </c>
      <c r="AL2373">
        <f t="shared" si="721"/>
        <v>1.0527907815369946</v>
      </c>
      <c r="AM2373">
        <f t="shared" si="708"/>
        <v>0.55244530610676246</v>
      </c>
      <c r="AN2373" s="15">
        <f t="shared" si="722"/>
        <v>0</v>
      </c>
    </row>
    <row r="2374" spans="1:40" x14ac:dyDescent="0.25">
      <c r="A2374" s="2">
        <v>43089</v>
      </c>
      <c r="B2374" s="2">
        <v>43097</v>
      </c>
      <c r="C2374" t="s">
        <v>15</v>
      </c>
      <c r="D2374">
        <v>10300</v>
      </c>
      <c r="E2374">
        <v>21.2</v>
      </c>
      <c r="F2374">
        <v>29.2</v>
      </c>
      <c r="G2374">
        <v>18.350000000000001</v>
      </c>
      <c r="H2374">
        <v>24.3</v>
      </c>
      <c r="I2374" t="s">
        <v>16</v>
      </c>
      <c r="J2374">
        <v>194</v>
      </c>
      <c r="K2374">
        <v>218</v>
      </c>
      <c r="L2374">
        <v>171</v>
      </c>
      <c r="M2374">
        <v>188.1</v>
      </c>
      <c r="N2374">
        <v>10444.200000000001</v>
      </c>
      <c r="O2374">
        <v>272.60000000000002</v>
      </c>
      <c r="P2374">
        <f>VLOOKUP($A2374,Sheet2!$A:$E,2,0)</f>
        <v>10494.4</v>
      </c>
      <c r="Q2374">
        <f>VLOOKUP($A2374,Sheet2!$A:$E,3,0)</f>
        <v>10494.45</v>
      </c>
      <c r="R2374">
        <f>VLOOKUP($A2374,Sheet2!$A:$E,4,0)</f>
        <v>10437.15</v>
      </c>
      <c r="S2374">
        <f>VLOOKUP($A2374,Sheet2!$A:$E,5,0)</f>
        <v>10444.200000000001</v>
      </c>
      <c r="T2374">
        <f t="shared" si="709"/>
        <v>23.549999999999272</v>
      </c>
      <c r="U2374">
        <f t="shared" si="710"/>
        <v>29.2</v>
      </c>
      <c r="V2374">
        <f t="shared" si="711"/>
        <v>171</v>
      </c>
      <c r="W2374">
        <f t="shared" si="712"/>
        <v>212.80000000000109</v>
      </c>
      <c r="X2374" s="5">
        <f t="shared" si="713"/>
        <v>215.2</v>
      </c>
      <c r="Y2374">
        <f t="shared" si="714"/>
        <v>241.54999999999927</v>
      </c>
      <c r="Z2374">
        <f t="shared" si="715"/>
        <v>200.2</v>
      </c>
      <c r="AA2374">
        <f t="shared" si="716"/>
        <v>212.4</v>
      </c>
      <c r="AB2374">
        <f>IF(Z2374/X2374&lt;'model parameter'!$B$2,'model parameter'!$B$2,IF(Y2374/X2374&gt;'model parameter'!$B$1,'model parameter'!$B$1,AA2374/X2374))</f>
        <v>1.1100000000000001</v>
      </c>
      <c r="AC2374">
        <f t="shared" ref="AC2374:AC2437" si="726">AB2374*AC2373</f>
        <v>34425170.362888969</v>
      </c>
      <c r="AD2374">
        <f t="shared" si="724"/>
        <v>37.682247629825092</v>
      </c>
      <c r="AF2374">
        <f t="shared" si="723"/>
        <v>0.9302973977695167</v>
      </c>
      <c r="AG2374">
        <f t="shared" si="717"/>
        <v>1.1224442379182122</v>
      </c>
      <c r="AH2374" s="14">
        <f t="shared" si="718"/>
        <v>16197.998813497199</v>
      </c>
      <c r="AI2374">
        <f t="shared" si="719"/>
        <v>17855.158786482065</v>
      </c>
      <c r="AJ2374" s="14">
        <f t="shared" si="720"/>
        <v>1657.1599729848658</v>
      </c>
      <c r="AK2374" s="14">
        <f t="shared" si="725"/>
        <v>388618.60482337076</v>
      </c>
      <c r="AL2374">
        <f t="shared" si="721"/>
        <v>1.1023064634134938</v>
      </c>
      <c r="AM2374">
        <f t="shared" ref="AM2374:AM2437" si="727">AL2374*AM2373</f>
        <v>0.60896403160393031</v>
      </c>
      <c r="AN2374" s="15">
        <f t="shared" si="722"/>
        <v>0</v>
      </c>
    </row>
    <row r="2375" spans="1:40" x14ac:dyDescent="0.25">
      <c r="A2375" s="2">
        <v>43090</v>
      </c>
      <c r="B2375" s="2">
        <v>43097</v>
      </c>
      <c r="C2375" t="s">
        <v>15</v>
      </c>
      <c r="D2375">
        <v>10300</v>
      </c>
      <c r="E2375">
        <v>20.149999999999999</v>
      </c>
      <c r="F2375">
        <v>25.25</v>
      </c>
      <c r="G2375">
        <v>16.350000000000001</v>
      </c>
      <c r="H2375">
        <v>20.9</v>
      </c>
      <c r="I2375" t="s">
        <v>16</v>
      </c>
      <c r="J2375">
        <v>188.35</v>
      </c>
      <c r="K2375">
        <v>192</v>
      </c>
      <c r="L2375">
        <v>154.1</v>
      </c>
      <c r="M2375">
        <v>177.4</v>
      </c>
      <c r="N2375">
        <v>10440.299999999999</v>
      </c>
      <c r="O2375">
        <v>272.60000000000002</v>
      </c>
      <c r="P2375">
        <f>VLOOKUP($A2375,Sheet2!$A:$E,2,0)</f>
        <v>10473.950000000001</v>
      </c>
      <c r="Q2375">
        <f>VLOOKUP($A2375,Sheet2!$A:$E,3,0)</f>
        <v>10473.950000000001</v>
      </c>
      <c r="R2375">
        <f>VLOOKUP($A2375,Sheet2!$A:$E,4,0)</f>
        <v>10426.9</v>
      </c>
      <c r="S2375">
        <f>VLOOKUP($A2375,Sheet2!$A:$E,5,0)</f>
        <v>10440.299999999999</v>
      </c>
      <c r="T2375">
        <f t="shared" si="709"/>
        <v>18.049999999999272</v>
      </c>
      <c r="U2375">
        <f t="shared" si="710"/>
        <v>25.25</v>
      </c>
      <c r="V2375">
        <f t="shared" si="711"/>
        <v>154.1</v>
      </c>
      <c r="W2375">
        <f t="shared" si="712"/>
        <v>190.30000000000109</v>
      </c>
      <c r="X2375" s="5">
        <f t="shared" si="713"/>
        <v>208.5</v>
      </c>
      <c r="Y2375">
        <f t="shared" si="714"/>
        <v>210.04999999999927</v>
      </c>
      <c r="Z2375">
        <f t="shared" si="715"/>
        <v>179.35</v>
      </c>
      <c r="AA2375">
        <f t="shared" si="716"/>
        <v>198.3</v>
      </c>
      <c r="AB2375">
        <f>IF(Z2375/X2375&lt;'model parameter'!$B$2,'model parameter'!$B$2,IF(Y2375/X2375&gt;'model parameter'!$B$1,'model parameter'!$B$1,AA2375/X2375))</f>
        <v>0.95107913669064759</v>
      </c>
      <c r="AC2375">
        <f t="shared" si="726"/>
        <v>32741061.309164908</v>
      </c>
      <c r="AD2375">
        <f t="shared" si="724"/>
        <v>37.633326766515736</v>
      </c>
      <c r="AF2375">
        <f t="shared" si="723"/>
        <v>0.8601918465227818</v>
      </c>
      <c r="AG2375">
        <f t="shared" si="717"/>
        <v>1.0074340527577903</v>
      </c>
      <c r="AH2375" s="14">
        <f t="shared" si="718"/>
        <v>15695.162634474749</v>
      </c>
      <c r="AI2375">
        <f t="shared" si="719"/>
        <v>14814.473974594599</v>
      </c>
      <c r="AJ2375" s="14">
        <f t="shared" si="720"/>
        <v>-880.68865988015023</v>
      </c>
      <c r="AK2375" s="14">
        <f t="shared" si="725"/>
        <v>387737.91616349062</v>
      </c>
      <c r="AL2375">
        <f t="shared" si="721"/>
        <v>0.94388789206008616</v>
      </c>
      <c r="AM2375">
        <f t="shared" si="727"/>
        <v>0.57479377613104543</v>
      </c>
      <c r="AN2375" s="15">
        <f t="shared" si="722"/>
        <v>0</v>
      </c>
    </row>
    <row r="2376" spans="1:40" x14ac:dyDescent="0.25">
      <c r="A2376" s="2">
        <v>43091</v>
      </c>
      <c r="B2376" s="2">
        <v>43097</v>
      </c>
      <c r="C2376" t="s">
        <v>15</v>
      </c>
      <c r="D2376">
        <v>10300</v>
      </c>
      <c r="E2376">
        <v>15.2</v>
      </c>
      <c r="F2376">
        <v>19.350000000000001</v>
      </c>
      <c r="G2376">
        <v>8.6</v>
      </c>
      <c r="H2376">
        <v>10.199999999999999</v>
      </c>
      <c r="I2376" t="s">
        <v>16</v>
      </c>
      <c r="J2376">
        <v>179.15</v>
      </c>
      <c r="K2376">
        <v>217.8</v>
      </c>
      <c r="L2376">
        <v>170.95</v>
      </c>
      <c r="M2376">
        <v>208.4</v>
      </c>
      <c r="N2376">
        <v>10493</v>
      </c>
      <c r="O2376">
        <v>272.60000000000002</v>
      </c>
      <c r="P2376">
        <f>VLOOKUP($A2376,Sheet2!$A:$E,2,0)</f>
        <v>10457.299999999999</v>
      </c>
      <c r="Q2376">
        <f>VLOOKUP($A2376,Sheet2!$A:$E,3,0)</f>
        <v>10501.1</v>
      </c>
      <c r="R2376">
        <f>VLOOKUP($A2376,Sheet2!$A:$E,4,0)</f>
        <v>10448.25</v>
      </c>
      <c r="S2376">
        <f>VLOOKUP($A2376,Sheet2!$A:$E,5,0)</f>
        <v>10493</v>
      </c>
      <c r="T2376">
        <f t="shared" si="709"/>
        <v>16.699999999998909</v>
      </c>
      <c r="U2376">
        <f t="shared" si="710"/>
        <v>19.350000000000001</v>
      </c>
      <c r="V2376">
        <f t="shared" si="711"/>
        <v>170.95</v>
      </c>
      <c r="W2376">
        <f t="shared" si="712"/>
        <v>209.70000000000073</v>
      </c>
      <c r="X2376" s="5">
        <f t="shared" si="713"/>
        <v>194.35</v>
      </c>
      <c r="Y2376">
        <f t="shared" si="714"/>
        <v>234.49999999999892</v>
      </c>
      <c r="Z2376">
        <f t="shared" si="715"/>
        <v>190.29999999999998</v>
      </c>
      <c r="AA2376">
        <f t="shared" si="716"/>
        <v>218.6</v>
      </c>
      <c r="AB2376">
        <f>IF(Z2376/X2376&lt;'model parameter'!$B$2,'model parameter'!$B$2,IF(Y2376/X2376&gt;'model parameter'!$B$1,'model parameter'!$B$1,AA2376/X2376))</f>
        <v>1.1100000000000001</v>
      </c>
      <c r="AC2376">
        <f t="shared" si="726"/>
        <v>36342578.05317305</v>
      </c>
      <c r="AD2376">
        <f t="shared" si="724"/>
        <v>37.743326766515736</v>
      </c>
      <c r="AF2376">
        <f t="shared" si="723"/>
        <v>0.97916130692050418</v>
      </c>
      <c r="AG2376">
        <f t="shared" si="717"/>
        <v>1.2065860560843784</v>
      </c>
      <c r="AH2376" s="14">
        <f t="shared" si="718"/>
        <v>14633.202644449724</v>
      </c>
      <c r="AI2376">
        <f t="shared" si="719"/>
        <v>16120.659897003668</v>
      </c>
      <c r="AJ2376" s="14">
        <f t="shared" si="720"/>
        <v>1487.4572525539443</v>
      </c>
      <c r="AK2376" s="14">
        <f t="shared" si="725"/>
        <v>389225.37341604457</v>
      </c>
      <c r="AL2376">
        <f t="shared" si="721"/>
        <v>1.1016494672215946</v>
      </c>
      <c r="AM2376">
        <f t="shared" si="727"/>
        <v>0.63322125723705469</v>
      </c>
      <c r="AN2376" s="15">
        <f t="shared" si="722"/>
        <v>0</v>
      </c>
    </row>
    <row r="2377" spans="1:40" x14ac:dyDescent="0.25">
      <c r="A2377" s="2">
        <v>43095</v>
      </c>
      <c r="B2377" s="2">
        <v>43097</v>
      </c>
      <c r="C2377" t="s">
        <v>15</v>
      </c>
      <c r="D2377">
        <v>10300</v>
      </c>
      <c r="E2377">
        <v>6</v>
      </c>
      <c r="F2377">
        <v>7.55</v>
      </c>
      <c r="G2377">
        <v>2.4</v>
      </c>
      <c r="H2377">
        <v>2.9</v>
      </c>
      <c r="I2377" t="s">
        <v>16</v>
      </c>
      <c r="J2377">
        <v>208.85</v>
      </c>
      <c r="K2377">
        <v>236.8</v>
      </c>
      <c r="L2377">
        <v>198</v>
      </c>
      <c r="M2377">
        <v>226.1</v>
      </c>
      <c r="N2377">
        <v>10531.5</v>
      </c>
      <c r="O2377">
        <v>272.60000000000002</v>
      </c>
      <c r="P2377">
        <f>VLOOKUP($A2377,Sheet2!$A:$E,2,0)</f>
        <v>10512.3</v>
      </c>
      <c r="Q2377">
        <f>VLOOKUP($A2377,Sheet2!$A:$E,3,0)</f>
        <v>10545.45</v>
      </c>
      <c r="R2377">
        <f>VLOOKUP($A2377,Sheet2!$A:$E,4,0)</f>
        <v>10477.950000000001</v>
      </c>
      <c r="S2377">
        <f>VLOOKUP($A2377,Sheet2!$A:$E,5,0)</f>
        <v>10531.5</v>
      </c>
      <c r="T2377">
        <f t="shared" si="709"/>
        <v>2.4</v>
      </c>
      <c r="U2377">
        <f t="shared" si="710"/>
        <v>7.55</v>
      </c>
      <c r="V2377">
        <f t="shared" si="711"/>
        <v>198</v>
      </c>
      <c r="W2377">
        <f t="shared" si="712"/>
        <v>236.8</v>
      </c>
      <c r="X2377" s="5">
        <f t="shared" si="713"/>
        <v>214.85</v>
      </c>
      <c r="Y2377">
        <f t="shared" si="714"/>
        <v>239.20000000000002</v>
      </c>
      <c r="Z2377">
        <f t="shared" si="715"/>
        <v>205.55</v>
      </c>
      <c r="AA2377">
        <f t="shared" si="716"/>
        <v>229</v>
      </c>
      <c r="AB2377">
        <f>IF(Z2377/X2377&lt;'model parameter'!$B$2,'model parameter'!$B$2,IF(Y2377/X2377&gt;'model parameter'!$B$1,'model parameter'!$B$1,AA2377/X2377))</f>
        <v>1.1100000000000001</v>
      </c>
      <c r="AC2377">
        <f t="shared" si="726"/>
        <v>40340261.63902209</v>
      </c>
      <c r="AD2377">
        <f t="shared" si="724"/>
        <v>37.853326766515735</v>
      </c>
      <c r="AF2377">
        <f t="shared" si="723"/>
        <v>0.95671398650221096</v>
      </c>
      <c r="AG2377">
        <f t="shared" si="717"/>
        <v>1.1133348848033513</v>
      </c>
      <c r="AH2377" s="14">
        <f t="shared" si="718"/>
        <v>16171.731251906474</v>
      </c>
      <c r="AI2377">
        <f t="shared" si="719"/>
        <v>17826.042498169478</v>
      </c>
      <c r="AJ2377" s="14">
        <f t="shared" si="720"/>
        <v>1654.3112462630033</v>
      </c>
      <c r="AK2377" s="14">
        <f t="shared" si="725"/>
        <v>390879.68466230755</v>
      </c>
      <c r="AL2377">
        <f t="shared" si="721"/>
        <v>1.102296483938167</v>
      </c>
      <c r="AM2377">
        <f t="shared" si="727"/>
        <v>0.69799756540731095</v>
      </c>
      <c r="AN2377" s="15">
        <f t="shared" si="722"/>
        <v>0</v>
      </c>
    </row>
    <row r="2378" spans="1:40" x14ac:dyDescent="0.25">
      <c r="A2378" s="2">
        <v>43096</v>
      </c>
      <c r="B2378" s="2">
        <v>43097</v>
      </c>
      <c r="C2378" t="s">
        <v>15</v>
      </c>
      <c r="D2378">
        <v>10300</v>
      </c>
      <c r="E2378">
        <v>2.6</v>
      </c>
      <c r="F2378">
        <v>4.05</v>
      </c>
      <c r="G2378">
        <v>1.1000000000000001</v>
      </c>
      <c r="H2378">
        <v>1.75</v>
      </c>
      <c r="I2378" t="s">
        <v>16</v>
      </c>
      <c r="J2378">
        <v>221.05</v>
      </c>
      <c r="K2378">
        <v>261.3</v>
      </c>
      <c r="L2378">
        <v>176.5</v>
      </c>
      <c r="M2378">
        <v>200.8</v>
      </c>
      <c r="N2378">
        <v>10490.75</v>
      </c>
      <c r="O2378">
        <v>272.60000000000002</v>
      </c>
      <c r="P2378">
        <f>VLOOKUP($A2378,Sheet2!$A:$E,2,0)</f>
        <v>10531.05</v>
      </c>
      <c r="Q2378">
        <f>VLOOKUP($A2378,Sheet2!$A:$E,3,0)</f>
        <v>10552.4</v>
      </c>
      <c r="R2378">
        <f>VLOOKUP($A2378,Sheet2!$A:$E,4,0)</f>
        <v>10469.25</v>
      </c>
      <c r="S2378">
        <f>VLOOKUP($A2378,Sheet2!$A:$E,5,0)</f>
        <v>10490.75</v>
      </c>
      <c r="T2378">
        <f t="shared" si="709"/>
        <v>8.8999999999996362</v>
      </c>
      <c r="U2378">
        <f t="shared" si="710"/>
        <v>4.05</v>
      </c>
      <c r="V2378">
        <f t="shared" si="711"/>
        <v>176.5</v>
      </c>
      <c r="W2378">
        <f t="shared" si="712"/>
        <v>253.5</v>
      </c>
      <c r="X2378" s="5">
        <f t="shared" si="713"/>
        <v>223.65</v>
      </c>
      <c r="Y2378">
        <f t="shared" si="714"/>
        <v>270.19999999999965</v>
      </c>
      <c r="Z2378">
        <f t="shared" si="715"/>
        <v>180.55</v>
      </c>
      <c r="AA2378">
        <f t="shared" si="716"/>
        <v>202.55</v>
      </c>
      <c r="AB2378">
        <f>IF(Z2378/X2378&lt;'model parameter'!$B$2,'model parameter'!$B$2,IF(Y2378/X2378&gt;'model parameter'!$B$1,'model parameter'!$B$1,AA2378/X2378))</f>
        <v>1.1100000000000001</v>
      </c>
      <c r="AC2378">
        <f t="shared" si="726"/>
        <v>44777690.419314526</v>
      </c>
      <c r="AD2378">
        <f t="shared" si="724"/>
        <v>37.963326766515735</v>
      </c>
      <c r="AF2378">
        <f t="shared" si="723"/>
        <v>0.80728817348535664</v>
      </c>
      <c r="AG2378">
        <f t="shared" si="717"/>
        <v>1.208137715179967</v>
      </c>
      <c r="AH2378" s="14">
        <f t="shared" si="718"/>
        <v>16832.172800473276</v>
      </c>
      <c r="AI2378">
        <f t="shared" si="719"/>
        <v>18558.109175743095</v>
      </c>
      <c r="AJ2378" s="14">
        <f t="shared" si="720"/>
        <v>1725.9363752698191</v>
      </c>
      <c r="AK2378" s="14">
        <f t="shared" si="725"/>
        <v>392605.6210375774</v>
      </c>
      <c r="AL2378">
        <f t="shared" si="721"/>
        <v>1.102537943005272</v>
      </c>
      <c r="AM2378">
        <f t="shared" si="727"/>
        <v>0.76956879998686434</v>
      </c>
      <c r="AN2378" s="15">
        <f t="shared" si="722"/>
        <v>1</v>
      </c>
    </row>
    <row r="2379" spans="1:40" x14ac:dyDescent="0.25">
      <c r="A2379" s="2">
        <v>43097</v>
      </c>
      <c r="B2379" s="2">
        <v>43097</v>
      </c>
      <c r="C2379" t="s">
        <v>15</v>
      </c>
      <c r="D2379">
        <v>10300</v>
      </c>
      <c r="E2379">
        <v>0.6</v>
      </c>
      <c r="F2379">
        <v>0.7</v>
      </c>
      <c r="G2379">
        <v>0.05</v>
      </c>
      <c r="H2379">
        <v>0.1</v>
      </c>
      <c r="I2379" t="s">
        <v>16</v>
      </c>
      <c r="J2379">
        <v>200.85</v>
      </c>
      <c r="K2379">
        <v>241</v>
      </c>
      <c r="L2379">
        <v>173.95</v>
      </c>
      <c r="M2379">
        <v>184.7</v>
      </c>
      <c r="N2379">
        <v>10477.9</v>
      </c>
      <c r="O2379">
        <v>272.60000000000002</v>
      </c>
      <c r="P2379">
        <f>VLOOKUP($A2379,Sheet2!$A:$E,2,0)</f>
        <v>10498.2</v>
      </c>
      <c r="Q2379">
        <f>VLOOKUP($A2379,Sheet2!$A:$E,3,0)</f>
        <v>10534.55</v>
      </c>
      <c r="R2379">
        <f>VLOOKUP($A2379,Sheet2!$A:$E,4,0)</f>
        <v>10460.450000000001</v>
      </c>
      <c r="S2379">
        <f>VLOOKUP($A2379,Sheet2!$A:$E,5,0)</f>
        <v>10477.9</v>
      </c>
      <c r="T2379">
        <f t="shared" si="709"/>
        <v>6.4500000000007276</v>
      </c>
      <c r="U2379">
        <f t="shared" si="710"/>
        <v>0.7</v>
      </c>
      <c r="V2379">
        <f t="shared" si="711"/>
        <v>173.95</v>
      </c>
      <c r="W2379">
        <f t="shared" si="712"/>
        <v>234.59999999999854</v>
      </c>
      <c r="X2379" s="5">
        <f t="shared" si="713"/>
        <v>201.45</v>
      </c>
      <c r="Y2379">
        <f t="shared" si="714"/>
        <v>247.45000000000073</v>
      </c>
      <c r="Z2379">
        <f t="shared" si="715"/>
        <v>174.64999999999998</v>
      </c>
      <c r="AA2379">
        <f t="shared" si="716"/>
        <v>184.79999999999998</v>
      </c>
      <c r="AB2379">
        <f>IF(Z2379/X2379&lt;'model parameter'!$B$2,'model parameter'!$B$2,IF(Y2379/X2379&gt;'model parameter'!$B$1,'model parameter'!$B$1,AA2379/X2379))</f>
        <v>1.1100000000000001</v>
      </c>
      <c r="AC2379">
        <f t="shared" si="726"/>
        <v>49703236.365439132</v>
      </c>
      <c r="AD2379">
        <f t="shared" si="724"/>
        <v>38.073326766515734</v>
      </c>
      <c r="AF2379">
        <f t="shared" si="723"/>
        <v>0.86696450732191599</v>
      </c>
      <c r="AG2379">
        <f t="shared" si="717"/>
        <v>1.2283445023579089</v>
      </c>
      <c r="AH2379" s="14">
        <f t="shared" si="718"/>
        <v>15166.058893861575</v>
      </c>
      <c r="AI2379">
        <f t="shared" si="719"/>
        <v>16711.304602773293</v>
      </c>
      <c r="AJ2379" s="14">
        <f t="shared" si="720"/>
        <v>1545.2457089117179</v>
      </c>
      <c r="AK2379" s="14">
        <f t="shared" si="725"/>
        <v>394150.86674648913</v>
      </c>
      <c r="AL2379">
        <f t="shared" si="721"/>
        <v>1.1018884154232813</v>
      </c>
      <c r="AM2379">
        <f t="shared" si="727"/>
        <v>0.84797894557672204</v>
      </c>
      <c r="AN2379" s="15">
        <f t="shared" si="722"/>
        <v>1</v>
      </c>
    </row>
    <row r="2380" spans="1:40" x14ac:dyDescent="0.25">
      <c r="A2380" s="2">
        <v>43098</v>
      </c>
      <c r="B2380" s="2">
        <v>43125</v>
      </c>
      <c r="C2380" t="s">
        <v>15</v>
      </c>
      <c r="D2380">
        <v>10500</v>
      </c>
      <c r="E2380">
        <v>134.65</v>
      </c>
      <c r="F2380">
        <v>149.35</v>
      </c>
      <c r="G2380">
        <v>104.1</v>
      </c>
      <c r="H2380">
        <v>108.15</v>
      </c>
      <c r="I2380" t="s">
        <v>16</v>
      </c>
      <c r="J2380">
        <v>135.05000000000001</v>
      </c>
      <c r="K2380">
        <v>163.69999999999999</v>
      </c>
      <c r="L2380">
        <v>132</v>
      </c>
      <c r="M2380">
        <v>157.80000000000001</v>
      </c>
      <c r="N2380">
        <v>10530.7</v>
      </c>
      <c r="O2380">
        <v>269.7</v>
      </c>
      <c r="P2380">
        <f>VLOOKUP($A2380,Sheet2!$A:$E,2,0)</f>
        <v>10492.35</v>
      </c>
      <c r="Q2380">
        <f>VLOOKUP($A2380,Sheet2!$A:$E,3,0)</f>
        <v>10538.7</v>
      </c>
      <c r="R2380">
        <f>VLOOKUP($A2380,Sheet2!$A:$E,4,0)</f>
        <v>10488.65</v>
      </c>
      <c r="S2380">
        <f>VLOOKUP($A2380,Sheet2!$A:$E,5,0)</f>
        <v>10530.7</v>
      </c>
      <c r="T2380">
        <f t="shared" si="709"/>
        <v>125</v>
      </c>
      <c r="U2380">
        <f t="shared" si="710"/>
        <v>143.35000000000036</v>
      </c>
      <c r="V2380">
        <f t="shared" si="711"/>
        <v>138</v>
      </c>
      <c r="W2380">
        <f t="shared" si="712"/>
        <v>142.80000000000109</v>
      </c>
      <c r="X2380" s="5">
        <f t="shared" si="713"/>
        <v>269.70000000000005</v>
      </c>
      <c r="Y2380">
        <f t="shared" si="714"/>
        <v>288.7</v>
      </c>
      <c r="Z2380">
        <f t="shared" si="715"/>
        <v>246.90000000000109</v>
      </c>
      <c r="AA2380">
        <f t="shared" si="716"/>
        <v>265.95000000000005</v>
      </c>
      <c r="AB2380">
        <f>IF(Z2380/X2380&lt;'model parameter'!$B$2,'model parameter'!$B$2,IF(Y2380/X2380&gt;'model parameter'!$B$1,'model parameter'!$B$1,AA2380/X2380))</f>
        <v>0.98609566184649611</v>
      </c>
      <c r="AC2380">
        <f t="shared" si="726"/>
        <v>49012145.759690538</v>
      </c>
      <c r="AD2380">
        <f t="shared" si="724"/>
        <v>38.059422428362232</v>
      </c>
      <c r="AF2380">
        <f t="shared" si="723"/>
        <v>0.91546162402670017</v>
      </c>
      <c r="AG2380">
        <f t="shared" si="717"/>
        <v>1.0704486466444194</v>
      </c>
      <c r="AH2380" s="14">
        <f t="shared" si="718"/>
        <v>20288.233404052953</v>
      </c>
      <c r="AI2380">
        <f t="shared" si="719"/>
        <v>19884.530356438903</v>
      </c>
      <c r="AJ2380" s="14">
        <f t="shared" si="720"/>
        <v>-403.70304761404986</v>
      </c>
      <c r="AK2380" s="14">
        <f t="shared" si="725"/>
        <v>393747.16369887511</v>
      </c>
      <c r="AL2380">
        <f t="shared" si="721"/>
        <v>0.98010161655901484</v>
      </c>
      <c r="AM2380">
        <f t="shared" si="727"/>
        <v>0.83110553536775411</v>
      </c>
      <c r="AN2380" s="15">
        <f t="shared" si="722"/>
        <v>0</v>
      </c>
    </row>
    <row r="2381" spans="1:40" x14ac:dyDescent="0.25">
      <c r="A2381" s="2">
        <v>43101</v>
      </c>
      <c r="B2381" s="2">
        <v>43125</v>
      </c>
      <c r="C2381" t="s">
        <v>15</v>
      </c>
      <c r="D2381">
        <v>10500</v>
      </c>
      <c r="E2381">
        <v>107.85</v>
      </c>
      <c r="F2381">
        <v>136.44999999999999</v>
      </c>
      <c r="G2381">
        <v>106.75</v>
      </c>
      <c r="H2381">
        <v>130.35</v>
      </c>
      <c r="I2381" t="s">
        <v>16</v>
      </c>
      <c r="J2381">
        <v>156.5</v>
      </c>
      <c r="K2381">
        <v>158.35</v>
      </c>
      <c r="L2381">
        <v>117.15</v>
      </c>
      <c r="M2381">
        <v>125.05</v>
      </c>
      <c r="N2381">
        <v>10435.549999999999</v>
      </c>
      <c r="O2381">
        <v>269.7</v>
      </c>
      <c r="P2381">
        <f>VLOOKUP($A2381,Sheet2!$A:$E,2,0)</f>
        <v>10531.7</v>
      </c>
      <c r="Q2381">
        <f>VLOOKUP($A2381,Sheet2!$A:$E,3,0)</f>
        <v>10537.85</v>
      </c>
      <c r="R2381">
        <f>VLOOKUP($A2381,Sheet2!$A:$E,4,0)</f>
        <v>10423.1</v>
      </c>
      <c r="S2381">
        <f>VLOOKUP($A2381,Sheet2!$A:$E,5,0)</f>
        <v>10435.549999999999</v>
      </c>
      <c r="T2381">
        <f t="shared" si="709"/>
        <v>120.5</v>
      </c>
      <c r="U2381">
        <f t="shared" si="710"/>
        <v>136.44999999999999</v>
      </c>
      <c r="V2381">
        <f t="shared" si="711"/>
        <v>117.15</v>
      </c>
      <c r="W2381">
        <f t="shared" si="712"/>
        <v>144.60000000000036</v>
      </c>
      <c r="X2381" s="5">
        <f t="shared" si="713"/>
        <v>264.35000000000002</v>
      </c>
      <c r="Y2381">
        <f t="shared" si="714"/>
        <v>278.85000000000002</v>
      </c>
      <c r="Z2381">
        <f t="shared" si="715"/>
        <v>251.35000000000036</v>
      </c>
      <c r="AA2381">
        <f t="shared" si="716"/>
        <v>255.39999999999998</v>
      </c>
      <c r="AB2381">
        <f>IF(Z2381/X2381&lt;'model parameter'!$B$2,'model parameter'!$B$2,IF(Y2381/X2381&gt;'model parameter'!$B$1,'model parameter'!$B$1,AA2381/X2381))</f>
        <v>0.96614337053149213</v>
      </c>
      <c r="AC2381">
        <f t="shared" si="726"/>
        <v>47352759.701248199</v>
      </c>
      <c r="AD2381">
        <f t="shared" si="724"/>
        <v>38.025565798893723</v>
      </c>
      <c r="AF2381">
        <f t="shared" si="723"/>
        <v>0.95082277283904049</v>
      </c>
      <c r="AG2381">
        <f t="shared" si="717"/>
        <v>1.0548515226026103</v>
      </c>
      <c r="AH2381" s="14">
        <f t="shared" si="718"/>
        <v>19886.714962594724</v>
      </c>
      <c r="AI2381">
        <f t="shared" si="719"/>
        <v>19093.856375234798</v>
      </c>
      <c r="AJ2381" s="14">
        <f t="shared" si="720"/>
        <v>-792.85858735992588</v>
      </c>
      <c r="AK2381" s="14">
        <f t="shared" si="725"/>
        <v>392954.30511151516</v>
      </c>
      <c r="AL2381">
        <f t="shared" si="721"/>
        <v>0.96013124395601646</v>
      </c>
      <c r="AM2381">
        <f t="shared" si="727"/>
        <v>0.79797039153137284</v>
      </c>
      <c r="AN2381" s="15">
        <f t="shared" si="722"/>
        <v>0</v>
      </c>
    </row>
    <row r="2382" spans="1:40" x14ac:dyDescent="0.25">
      <c r="A2382" s="2">
        <v>43102</v>
      </c>
      <c r="B2382" s="2">
        <v>43125</v>
      </c>
      <c r="C2382" t="s">
        <v>15</v>
      </c>
      <c r="D2382">
        <v>10500</v>
      </c>
      <c r="E2382">
        <v>123.3</v>
      </c>
      <c r="F2382">
        <v>162.35</v>
      </c>
      <c r="G2382">
        <v>113.75</v>
      </c>
      <c r="H2382">
        <v>141.69999999999999</v>
      </c>
      <c r="I2382" t="s">
        <v>16</v>
      </c>
      <c r="J2382">
        <v>130.05000000000001</v>
      </c>
      <c r="K2382">
        <v>135.44999999999999</v>
      </c>
      <c r="L2382">
        <v>98.2</v>
      </c>
      <c r="M2382">
        <v>110.4</v>
      </c>
      <c r="N2382">
        <v>10442.200000000001</v>
      </c>
      <c r="O2382">
        <v>269.7</v>
      </c>
      <c r="P2382">
        <f>VLOOKUP($A2382,Sheet2!$A:$E,2,0)</f>
        <v>10477.549999999999</v>
      </c>
      <c r="Q2382">
        <f>VLOOKUP($A2382,Sheet2!$A:$E,3,0)</f>
        <v>10495.2</v>
      </c>
      <c r="R2382">
        <f>VLOOKUP($A2382,Sheet2!$A:$E,4,0)</f>
        <v>10404.65</v>
      </c>
      <c r="S2382">
        <f>VLOOKUP($A2382,Sheet2!$A:$E,5,0)</f>
        <v>10442.200000000001</v>
      </c>
      <c r="T2382">
        <f t="shared" si="709"/>
        <v>140.25</v>
      </c>
      <c r="U2382">
        <f t="shared" si="710"/>
        <v>162.35</v>
      </c>
      <c r="V2382">
        <f t="shared" si="711"/>
        <v>98.2</v>
      </c>
      <c r="W2382">
        <f t="shared" si="712"/>
        <v>108.95000000000073</v>
      </c>
      <c r="X2382" s="5">
        <f t="shared" si="713"/>
        <v>253.35000000000002</v>
      </c>
      <c r="Y2382">
        <f t="shared" si="714"/>
        <v>275.7</v>
      </c>
      <c r="Z2382">
        <f t="shared" si="715"/>
        <v>222.70000000000073</v>
      </c>
      <c r="AA2382">
        <f t="shared" si="716"/>
        <v>252.1</v>
      </c>
      <c r="AB2382">
        <f>IF(Z2382/X2382&lt;'model parameter'!$B$2,'model parameter'!$B$2,IF(Y2382/X2382&gt;'model parameter'!$B$1,'model parameter'!$B$1,AA2382/X2382))</f>
        <v>0.99506611407144252</v>
      </c>
      <c r="AC2382">
        <f t="shared" si="726"/>
        <v>47119126.58647985</v>
      </c>
      <c r="AD2382">
        <f t="shared" si="724"/>
        <v>38.020631912965165</v>
      </c>
      <c r="AF2382">
        <f t="shared" si="723"/>
        <v>0.87902111703177699</v>
      </c>
      <c r="AG2382">
        <f t="shared" si="717"/>
        <v>1.088217880402605</v>
      </c>
      <c r="AH2382" s="14">
        <f t="shared" si="718"/>
        <v>19061.163026886221</v>
      </c>
      <c r="AI2382">
        <f t="shared" si="719"/>
        <v>18846.536551730198</v>
      </c>
      <c r="AJ2382" s="14">
        <f t="shared" si="720"/>
        <v>-214.62647515602293</v>
      </c>
      <c r="AK2382" s="14">
        <f t="shared" si="725"/>
        <v>392739.67863635917</v>
      </c>
      <c r="AL2382">
        <f t="shared" si="721"/>
        <v>0.98874011649481786</v>
      </c>
      <c r="AM2382">
        <f t="shared" si="727"/>
        <v>0.78898533788214498</v>
      </c>
      <c r="AN2382" s="15">
        <f t="shared" si="722"/>
        <v>0</v>
      </c>
    </row>
    <row r="2383" spans="1:40" x14ac:dyDescent="0.25">
      <c r="A2383" s="2">
        <v>43103</v>
      </c>
      <c r="B2383" s="2">
        <v>43125</v>
      </c>
      <c r="C2383" t="s">
        <v>15</v>
      </c>
      <c r="D2383">
        <v>10500</v>
      </c>
      <c r="E2383">
        <v>132.4</v>
      </c>
      <c r="F2383">
        <v>145.30000000000001</v>
      </c>
      <c r="G2383">
        <v>101.65</v>
      </c>
      <c r="H2383">
        <v>137.4</v>
      </c>
      <c r="I2383" t="s">
        <v>16</v>
      </c>
      <c r="J2383">
        <v>112</v>
      </c>
      <c r="K2383">
        <v>139.1</v>
      </c>
      <c r="L2383">
        <v>99.7</v>
      </c>
      <c r="M2383">
        <v>105.65</v>
      </c>
      <c r="N2383">
        <v>10443.200000000001</v>
      </c>
      <c r="O2383">
        <v>269.7</v>
      </c>
      <c r="P2383">
        <f>VLOOKUP($A2383,Sheet2!$A:$E,2,0)</f>
        <v>10482.65</v>
      </c>
      <c r="Q2383">
        <f>VLOOKUP($A2383,Sheet2!$A:$E,3,0)</f>
        <v>10503.6</v>
      </c>
      <c r="R2383">
        <f>VLOOKUP($A2383,Sheet2!$A:$E,4,0)</f>
        <v>10429.549999999999</v>
      </c>
      <c r="S2383">
        <f>VLOOKUP($A2383,Sheet2!$A:$E,5,0)</f>
        <v>10443.200000000001</v>
      </c>
      <c r="T2383">
        <f t="shared" si="709"/>
        <v>135.5</v>
      </c>
      <c r="U2383">
        <f t="shared" si="710"/>
        <v>145.30000000000001</v>
      </c>
      <c r="V2383">
        <f t="shared" si="711"/>
        <v>99.7</v>
      </c>
      <c r="W2383">
        <f t="shared" si="712"/>
        <v>105.25</v>
      </c>
      <c r="X2383" s="5">
        <f t="shared" si="713"/>
        <v>244.4</v>
      </c>
      <c r="Y2383">
        <f t="shared" si="714"/>
        <v>274.60000000000002</v>
      </c>
      <c r="Z2383">
        <f t="shared" si="715"/>
        <v>206.9</v>
      </c>
      <c r="AA2383">
        <f t="shared" si="716"/>
        <v>243.05</v>
      </c>
      <c r="AB2383">
        <f>IF(Z2383/X2383&lt;'model parameter'!$B$2,'model parameter'!$B$2,IF(Y2383/X2383&gt;'model parameter'!$B$1,'model parameter'!$B$1,AA2383/X2383))</f>
        <v>1.1100000000000001</v>
      </c>
      <c r="AC2383">
        <f t="shared" si="726"/>
        <v>52302230.510992639</v>
      </c>
      <c r="AD2383">
        <f t="shared" si="724"/>
        <v>38.130631912965164</v>
      </c>
      <c r="AF2383">
        <f t="shared" si="723"/>
        <v>0.84656301145662849</v>
      </c>
      <c r="AG2383">
        <f t="shared" si="717"/>
        <v>1.1235679214402619</v>
      </c>
      <c r="AH2383" s="14">
        <f t="shared" si="718"/>
        <v>18389.463951923401</v>
      </c>
      <c r="AI2383">
        <f t="shared" si="719"/>
        <v>20284.28912570361</v>
      </c>
      <c r="AJ2383" s="14">
        <f t="shared" si="720"/>
        <v>1894.8251737802093</v>
      </c>
      <c r="AK2383" s="14">
        <f t="shared" si="725"/>
        <v>394634.50381013937</v>
      </c>
      <c r="AL2383">
        <f t="shared" si="721"/>
        <v>1.1030386300945996</v>
      </c>
      <c r="AM2383">
        <f t="shared" si="727"/>
        <v>0.87028130626224598</v>
      </c>
      <c r="AN2383" s="15">
        <f t="shared" si="722"/>
        <v>1</v>
      </c>
    </row>
    <row r="2384" spans="1:40" x14ac:dyDescent="0.25">
      <c r="A2384" s="2">
        <v>43104</v>
      </c>
      <c r="B2384" s="2">
        <v>43125</v>
      </c>
      <c r="C2384" t="s">
        <v>15</v>
      </c>
      <c r="D2384">
        <v>10500</v>
      </c>
      <c r="E2384">
        <v>126.9</v>
      </c>
      <c r="F2384">
        <v>141.25</v>
      </c>
      <c r="G2384">
        <v>101.4</v>
      </c>
      <c r="H2384">
        <v>106.85</v>
      </c>
      <c r="I2384" t="s">
        <v>16</v>
      </c>
      <c r="J2384">
        <v>112.25</v>
      </c>
      <c r="K2384">
        <v>132.5</v>
      </c>
      <c r="L2384">
        <v>100.6</v>
      </c>
      <c r="M2384">
        <v>127.5</v>
      </c>
      <c r="N2384">
        <v>10504.8</v>
      </c>
      <c r="O2384">
        <v>269.7</v>
      </c>
      <c r="P2384">
        <f>VLOOKUP($A2384,Sheet2!$A:$E,2,0)</f>
        <v>10469.4</v>
      </c>
      <c r="Q2384">
        <f>VLOOKUP($A2384,Sheet2!$A:$E,3,0)</f>
        <v>10513</v>
      </c>
      <c r="R2384">
        <f>VLOOKUP($A2384,Sheet2!$A:$E,4,0)</f>
        <v>10441.450000000001</v>
      </c>
      <c r="S2384">
        <f>VLOOKUP($A2384,Sheet2!$A:$E,5,0)</f>
        <v>10504.8</v>
      </c>
      <c r="T2384">
        <f t="shared" si="709"/>
        <v>119.5</v>
      </c>
      <c r="U2384">
        <f t="shared" si="710"/>
        <v>141.25</v>
      </c>
      <c r="V2384">
        <f t="shared" si="711"/>
        <v>100.6</v>
      </c>
      <c r="W2384">
        <f t="shared" si="712"/>
        <v>114.39999999999964</v>
      </c>
      <c r="X2384" s="5">
        <f t="shared" si="713"/>
        <v>239.15</v>
      </c>
      <c r="Y2384">
        <f t="shared" si="714"/>
        <v>252</v>
      </c>
      <c r="Z2384">
        <f t="shared" si="715"/>
        <v>215.79999999999964</v>
      </c>
      <c r="AA2384">
        <f t="shared" si="716"/>
        <v>234.35</v>
      </c>
      <c r="AB2384">
        <f>IF(Z2384/X2384&lt;'model parameter'!$B$2,'model parameter'!$B$2,IF(Y2384/X2384&gt;'model parameter'!$B$1,'model parameter'!$B$1,AA2384/X2384))</f>
        <v>0.9799289149069621</v>
      </c>
      <c r="AC2384">
        <f t="shared" si="726"/>
        <v>51252467.991850823</v>
      </c>
      <c r="AD2384">
        <f t="shared" si="724"/>
        <v>38.110560827872128</v>
      </c>
      <c r="AF2384">
        <f t="shared" si="723"/>
        <v>0.90236253397449151</v>
      </c>
      <c r="AG2384">
        <f t="shared" si="717"/>
        <v>1.0537319673844867</v>
      </c>
      <c r="AH2384" s="14">
        <f t="shared" si="718"/>
        <v>17995.450528062524</v>
      </c>
      <c r="AI2384">
        <f t="shared" si="719"/>
        <v>17516.255682879699</v>
      </c>
      <c r="AJ2384" s="14">
        <f t="shared" si="720"/>
        <v>-479.19484518282479</v>
      </c>
      <c r="AK2384" s="14">
        <f t="shared" si="725"/>
        <v>394155.30896495655</v>
      </c>
      <c r="AL2384">
        <f t="shared" si="721"/>
        <v>0.97337133380264318</v>
      </c>
      <c r="AM2384">
        <f t="shared" si="727"/>
        <v>0.84710687585998901</v>
      </c>
      <c r="AN2384" s="15">
        <f t="shared" si="722"/>
        <v>0</v>
      </c>
    </row>
    <row r="2385" spans="1:40" x14ac:dyDescent="0.25">
      <c r="A2385" s="2">
        <v>43105</v>
      </c>
      <c r="B2385" s="2">
        <v>43125</v>
      </c>
      <c r="C2385" t="s">
        <v>15</v>
      </c>
      <c r="D2385">
        <v>10500</v>
      </c>
      <c r="E2385">
        <v>95.15</v>
      </c>
      <c r="F2385">
        <v>101.25</v>
      </c>
      <c r="G2385">
        <v>75.8</v>
      </c>
      <c r="H2385">
        <v>81.599999999999994</v>
      </c>
      <c r="I2385" t="s">
        <v>16</v>
      </c>
      <c r="J2385">
        <v>132.15</v>
      </c>
      <c r="K2385">
        <v>152</v>
      </c>
      <c r="L2385">
        <v>130.25</v>
      </c>
      <c r="M2385">
        <v>148.15</v>
      </c>
      <c r="N2385">
        <v>10558.85</v>
      </c>
      <c r="O2385">
        <v>269.7</v>
      </c>
      <c r="P2385">
        <f>VLOOKUP($A2385,Sheet2!$A:$E,2,0)</f>
        <v>10534.25</v>
      </c>
      <c r="Q2385">
        <f>VLOOKUP($A2385,Sheet2!$A:$E,3,0)</f>
        <v>10566.1</v>
      </c>
      <c r="R2385">
        <f>VLOOKUP($A2385,Sheet2!$A:$E,4,0)</f>
        <v>10520.1</v>
      </c>
      <c r="S2385">
        <f>VLOOKUP($A2385,Sheet2!$A:$E,5,0)</f>
        <v>10558.85</v>
      </c>
      <c r="T2385">
        <f t="shared" si="709"/>
        <v>85.899999999999636</v>
      </c>
      <c r="U2385">
        <f t="shared" si="710"/>
        <v>101.25</v>
      </c>
      <c r="V2385">
        <f t="shared" si="711"/>
        <v>130.25</v>
      </c>
      <c r="W2385">
        <f t="shared" si="712"/>
        <v>141.89999999999964</v>
      </c>
      <c r="X2385" s="5">
        <f t="shared" si="713"/>
        <v>227.3</v>
      </c>
      <c r="Y2385">
        <f t="shared" si="714"/>
        <v>237.89999999999964</v>
      </c>
      <c r="Z2385">
        <f t="shared" si="715"/>
        <v>217.69999999999965</v>
      </c>
      <c r="AA2385">
        <f t="shared" si="716"/>
        <v>229.75</v>
      </c>
      <c r="AB2385">
        <f>IF(Z2385/X2385&lt;'model parameter'!$B$2,'model parameter'!$B$2,IF(Y2385/X2385&gt;'model parameter'!$B$1,'model parameter'!$B$1,AA2385/X2385))</f>
        <v>1.0107787065552134</v>
      </c>
      <c r="AC2385">
        <f t="shared" si="726"/>
        <v>51804903.304565452</v>
      </c>
      <c r="AD2385">
        <f t="shared" si="724"/>
        <v>38.121339534427342</v>
      </c>
      <c r="AF2385">
        <f t="shared" si="723"/>
        <v>0.95776506819181539</v>
      </c>
      <c r="AG2385">
        <f t="shared" si="717"/>
        <v>1.0466344038715338</v>
      </c>
      <c r="AH2385" s="14">
        <f t="shared" si="718"/>
        <v>17106.105942776547</v>
      </c>
      <c r="AI2385">
        <f t="shared" si="719"/>
        <v>17171.506837994504</v>
      </c>
      <c r="AJ2385" s="14">
        <f t="shared" si="720"/>
        <v>65.400895217957441</v>
      </c>
      <c r="AK2385" s="14">
        <f t="shared" si="725"/>
        <v>394220.70986017451</v>
      </c>
      <c r="AL2385">
        <f t="shared" si="721"/>
        <v>1.0038232485778316</v>
      </c>
      <c r="AM2385">
        <f t="shared" si="727"/>
        <v>0.850345576018392</v>
      </c>
      <c r="AN2385" s="15">
        <f t="shared" si="722"/>
        <v>0</v>
      </c>
    </row>
    <row r="2386" spans="1:40" x14ac:dyDescent="0.25">
      <c r="A2386" s="2">
        <v>43108</v>
      </c>
      <c r="B2386" s="2">
        <v>43125</v>
      </c>
      <c r="C2386" t="s">
        <v>15</v>
      </c>
      <c r="D2386">
        <v>10500</v>
      </c>
      <c r="E2386">
        <v>66</v>
      </c>
      <c r="F2386">
        <v>69.400000000000006</v>
      </c>
      <c r="G2386">
        <v>56.65</v>
      </c>
      <c r="H2386">
        <v>58.2</v>
      </c>
      <c r="I2386" t="s">
        <v>16</v>
      </c>
      <c r="J2386">
        <v>171.1</v>
      </c>
      <c r="K2386">
        <v>188.5</v>
      </c>
      <c r="L2386">
        <v>163</v>
      </c>
      <c r="M2386">
        <v>182.7</v>
      </c>
      <c r="N2386">
        <v>10623.6</v>
      </c>
      <c r="O2386">
        <v>269.7</v>
      </c>
      <c r="P2386">
        <f>VLOOKUP($A2386,Sheet2!$A:$E,2,0)</f>
        <v>10591.7</v>
      </c>
      <c r="Q2386">
        <f>VLOOKUP($A2386,Sheet2!$A:$E,3,0)</f>
        <v>10631.2</v>
      </c>
      <c r="R2386">
        <f>VLOOKUP($A2386,Sheet2!$A:$E,4,0)</f>
        <v>10588.55</v>
      </c>
      <c r="S2386">
        <f>VLOOKUP($A2386,Sheet2!$A:$E,5,0)</f>
        <v>10623.6</v>
      </c>
      <c r="T2386">
        <f t="shared" si="709"/>
        <v>57.299999999999272</v>
      </c>
      <c r="U2386">
        <f t="shared" si="710"/>
        <v>69.400000000000006</v>
      </c>
      <c r="V2386">
        <f t="shared" si="711"/>
        <v>163</v>
      </c>
      <c r="W2386">
        <f t="shared" si="712"/>
        <v>187.85000000000036</v>
      </c>
      <c r="X2386" s="5">
        <f t="shared" si="713"/>
        <v>237.1</v>
      </c>
      <c r="Y2386">
        <f t="shared" si="714"/>
        <v>245.79999999999927</v>
      </c>
      <c r="Z2386">
        <f t="shared" si="715"/>
        <v>232.4</v>
      </c>
      <c r="AA2386">
        <f t="shared" si="716"/>
        <v>240.89999999999998</v>
      </c>
      <c r="AB2386">
        <f>IF(Z2386/X2386&lt;'model parameter'!$B$2,'model parameter'!$B$2,IF(Y2386/X2386&gt;'model parameter'!$B$1,'model parameter'!$B$1,AA2386/X2386))</f>
        <v>1.0160269928300294</v>
      </c>
      <c r="AC2386">
        <f t="shared" si="726"/>
        <v>52635180.118388087</v>
      </c>
      <c r="AD2386">
        <f t="shared" si="724"/>
        <v>38.13736652725737</v>
      </c>
      <c r="AF2386">
        <f t="shared" si="723"/>
        <v>0.98017714044706883</v>
      </c>
      <c r="AG2386">
        <f t="shared" si="717"/>
        <v>1.0366933783213803</v>
      </c>
      <c r="AH2386" s="14">
        <f t="shared" si="718"/>
        <v>17841.597667316848</v>
      </c>
      <c r="AI2386">
        <f t="shared" si="719"/>
        <v>18007.148059835799</v>
      </c>
      <c r="AJ2386" s="14">
        <f t="shared" si="720"/>
        <v>165.55039251895141</v>
      </c>
      <c r="AK2386" s="14">
        <f t="shared" si="725"/>
        <v>394386.26025269344</v>
      </c>
      <c r="AL2386">
        <f t="shared" si="721"/>
        <v>1.0092788995473323</v>
      </c>
      <c r="AM2386">
        <f t="shared" si="727"/>
        <v>0.8582358471987851</v>
      </c>
      <c r="AN2386" s="15">
        <f t="shared" si="722"/>
        <v>0</v>
      </c>
    </row>
    <row r="2387" spans="1:40" x14ac:dyDescent="0.25">
      <c r="A2387" s="2">
        <v>43109</v>
      </c>
      <c r="B2387" s="2">
        <v>43125</v>
      </c>
      <c r="C2387" t="s">
        <v>15</v>
      </c>
      <c r="D2387">
        <v>10500</v>
      </c>
      <c r="E2387">
        <v>53</v>
      </c>
      <c r="F2387">
        <v>63.5</v>
      </c>
      <c r="G2387">
        <v>50.1</v>
      </c>
      <c r="H2387">
        <v>52.95</v>
      </c>
      <c r="I2387" t="s">
        <v>16</v>
      </c>
      <c r="J2387">
        <v>187</v>
      </c>
      <c r="K2387">
        <v>199.5</v>
      </c>
      <c r="L2387">
        <v>169.5</v>
      </c>
      <c r="M2387">
        <v>192.1</v>
      </c>
      <c r="N2387">
        <v>10637</v>
      </c>
      <c r="O2387">
        <v>269.7</v>
      </c>
      <c r="P2387">
        <f>VLOOKUP($A2387,Sheet2!$A:$E,2,0)</f>
        <v>10645.1</v>
      </c>
      <c r="Q2387">
        <f>VLOOKUP($A2387,Sheet2!$A:$E,3,0)</f>
        <v>10659.15</v>
      </c>
      <c r="R2387">
        <f>VLOOKUP($A2387,Sheet2!$A:$E,4,0)</f>
        <v>10603.6</v>
      </c>
      <c r="S2387">
        <f>VLOOKUP($A2387,Sheet2!$A:$E,5,0)</f>
        <v>10637</v>
      </c>
      <c r="T2387">
        <f t="shared" si="709"/>
        <v>50.1</v>
      </c>
      <c r="U2387">
        <f t="shared" si="710"/>
        <v>63.5</v>
      </c>
      <c r="V2387">
        <f t="shared" si="711"/>
        <v>169.5</v>
      </c>
      <c r="W2387">
        <f t="shared" si="712"/>
        <v>199.5</v>
      </c>
      <c r="X2387" s="5">
        <f t="shared" si="713"/>
        <v>240</v>
      </c>
      <c r="Y2387">
        <f t="shared" si="714"/>
        <v>249.6</v>
      </c>
      <c r="Z2387">
        <f t="shared" si="715"/>
        <v>233</v>
      </c>
      <c r="AA2387">
        <f t="shared" si="716"/>
        <v>245.05</v>
      </c>
      <c r="AB2387">
        <f>IF(Z2387/X2387&lt;'model parameter'!$B$2,'model parameter'!$B$2,IF(Y2387/X2387&gt;'model parameter'!$B$1,'model parameter'!$B$1,AA2387/X2387))</f>
        <v>1.0210416666666666</v>
      </c>
      <c r="AC2387">
        <f t="shared" si="726"/>
        <v>53742712.033379167</v>
      </c>
      <c r="AD2387">
        <f t="shared" si="724"/>
        <v>38.158408193924039</v>
      </c>
      <c r="AF2387">
        <f t="shared" si="723"/>
        <v>0.97083333333333333</v>
      </c>
      <c r="AG2387">
        <f t="shared" si="717"/>
        <v>1.04</v>
      </c>
      <c r="AH2387" s="14">
        <f t="shared" si="718"/>
        <v>18059.243177640001</v>
      </c>
      <c r="AI2387">
        <f t="shared" si="719"/>
        <v>18318.1714742431</v>
      </c>
      <c r="AJ2387" s="14">
        <f t="shared" si="720"/>
        <v>258.92829660309872</v>
      </c>
      <c r="AK2387" s="14">
        <f t="shared" si="725"/>
        <v>394645.18854929652</v>
      </c>
      <c r="AL2387">
        <f t="shared" si="721"/>
        <v>1.0143377158198794</v>
      </c>
      <c r="AM2387">
        <f t="shared" si="727"/>
        <v>0.87054098888235476</v>
      </c>
      <c r="AN2387" s="15">
        <f t="shared" si="722"/>
        <v>0</v>
      </c>
    </row>
    <row r="2388" spans="1:40" x14ac:dyDescent="0.25">
      <c r="A2388" s="2">
        <v>43110</v>
      </c>
      <c r="B2388" s="2">
        <v>43125</v>
      </c>
      <c r="C2388" t="s">
        <v>15</v>
      </c>
      <c r="D2388">
        <v>10500</v>
      </c>
      <c r="E2388">
        <v>52.35</v>
      </c>
      <c r="F2388">
        <v>66.849999999999994</v>
      </c>
      <c r="G2388">
        <v>51.8</v>
      </c>
      <c r="H2388">
        <v>54.4</v>
      </c>
      <c r="I2388" t="s">
        <v>16</v>
      </c>
      <c r="J2388">
        <v>190.4</v>
      </c>
      <c r="K2388">
        <v>193.35</v>
      </c>
      <c r="L2388">
        <v>156.6</v>
      </c>
      <c r="M2388">
        <v>182.65</v>
      </c>
      <c r="N2388">
        <v>10632.2</v>
      </c>
      <c r="O2388">
        <v>269.7</v>
      </c>
      <c r="P2388">
        <f>VLOOKUP($A2388,Sheet2!$A:$E,2,0)</f>
        <v>10652.05</v>
      </c>
      <c r="Q2388">
        <f>VLOOKUP($A2388,Sheet2!$A:$E,3,0)</f>
        <v>10655.5</v>
      </c>
      <c r="R2388">
        <f>VLOOKUP($A2388,Sheet2!$A:$E,4,0)</f>
        <v>10592.7</v>
      </c>
      <c r="S2388">
        <f>VLOOKUP($A2388,Sheet2!$A:$E,5,0)</f>
        <v>10632.2</v>
      </c>
      <c r="T2388">
        <f t="shared" si="709"/>
        <v>51.8</v>
      </c>
      <c r="U2388">
        <f t="shared" si="710"/>
        <v>63.899999999999636</v>
      </c>
      <c r="V2388">
        <f t="shared" si="711"/>
        <v>159.55000000000109</v>
      </c>
      <c r="W2388">
        <f t="shared" si="712"/>
        <v>193.35</v>
      </c>
      <c r="X2388" s="5">
        <f t="shared" si="713"/>
        <v>242.75</v>
      </c>
      <c r="Y2388">
        <f t="shared" si="714"/>
        <v>245.14999999999998</v>
      </c>
      <c r="Z2388">
        <f t="shared" si="715"/>
        <v>220.49999999999963</v>
      </c>
      <c r="AA2388">
        <f t="shared" si="716"/>
        <v>237.05</v>
      </c>
      <c r="AB2388">
        <f>IF(Z2388/X2388&lt;'model parameter'!$B$2,'model parameter'!$B$2,IF(Y2388/X2388&gt;'model parameter'!$B$1,'model parameter'!$B$1,AA2388/X2388))</f>
        <v>0.97651905252317206</v>
      </c>
      <c r="AC2388">
        <f t="shared" si="726"/>
        <v>52480782.234861106</v>
      </c>
      <c r="AD2388">
        <f t="shared" si="724"/>
        <v>38.134927246447212</v>
      </c>
      <c r="AF2388">
        <f t="shared" si="723"/>
        <v>0.90834191555097687</v>
      </c>
      <c r="AG2388">
        <f t="shared" si="717"/>
        <v>1.0098867147270854</v>
      </c>
      <c r="AH2388" s="14">
        <f t="shared" si="718"/>
        <v>18265.631161567122</v>
      </c>
      <c r="AI2388">
        <f t="shared" si="719"/>
        <v>17718.608265747098</v>
      </c>
      <c r="AJ2388" s="14">
        <f t="shared" si="720"/>
        <v>-547.02289582002413</v>
      </c>
      <c r="AK2388" s="14">
        <f t="shared" si="725"/>
        <v>394098.16565347649</v>
      </c>
      <c r="AL2388">
        <f t="shared" si="721"/>
        <v>0.97005179339375802</v>
      </c>
      <c r="AM2388">
        <f t="shared" si="727"/>
        <v>0.84446984748810383</v>
      </c>
      <c r="AN2388" s="15">
        <f t="shared" si="722"/>
        <v>0</v>
      </c>
    </row>
    <row r="2389" spans="1:40" x14ac:dyDescent="0.25">
      <c r="A2389" s="2">
        <v>43111</v>
      </c>
      <c r="B2389" s="2">
        <v>43125</v>
      </c>
      <c r="C2389" t="s">
        <v>15</v>
      </c>
      <c r="D2389">
        <v>10500</v>
      </c>
      <c r="E2389">
        <v>52.7</v>
      </c>
      <c r="F2389">
        <v>59</v>
      </c>
      <c r="G2389">
        <v>39.85</v>
      </c>
      <c r="H2389">
        <v>44.8</v>
      </c>
      <c r="I2389" t="s">
        <v>16</v>
      </c>
      <c r="J2389">
        <v>175</v>
      </c>
      <c r="K2389">
        <v>209</v>
      </c>
      <c r="L2389">
        <v>168.25</v>
      </c>
      <c r="M2389">
        <v>192.85</v>
      </c>
      <c r="N2389">
        <v>10651.2</v>
      </c>
      <c r="O2389">
        <v>269.7</v>
      </c>
      <c r="P2389">
        <f>VLOOKUP($A2389,Sheet2!$A:$E,2,0)</f>
        <v>10637.05</v>
      </c>
      <c r="Q2389">
        <f>VLOOKUP($A2389,Sheet2!$A:$E,3,0)</f>
        <v>10664.6</v>
      </c>
      <c r="R2389">
        <f>VLOOKUP($A2389,Sheet2!$A:$E,4,0)</f>
        <v>10612.35</v>
      </c>
      <c r="S2389">
        <f>VLOOKUP($A2389,Sheet2!$A:$E,5,0)</f>
        <v>10651.2</v>
      </c>
      <c r="T2389">
        <f t="shared" si="709"/>
        <v>44.399999999999636</v>
      </c>
      <c r="U2389">
        <f t="shared" si="710"/>
        <v>55.899999999999636</v>
      </c>
      <c r="V2389">
        <f t="shared" si="711"/>
        <v>171.35000000000036</v>
      </c>
      <c r="W2389">
        <f t="shared" si="712"/>
        <v>204.45000000000073</v>
      </c>
      <c r="X2389" s="5">
        <f t="shared" si="713"/>
        <v>227.7</v>
      </c>
      <c r="Y2389">
        <f t="shared" si="714"/>
        <v>253.39999999999964</v>
      </c>
      <c r="Z2389">
        <f t="shared" si="715"/>
        <v>224.14999999999964</v>
      </c>
      <c r="AA2389">
        <f t="shared" si="716"/>
        <v>237.64999999999998</v>
      </c>
      <c r="AB2389">
        <f>IF(Z2389/X2389&lt;'model parameter'!$B$2,'model parameter'!$B$2,IF(Y2389/X2389&gt;'model parameter'!$B$1,'model parameter'!$B$1,AA2389/X2389))</f>
        <v>1.1100000000000001</v>
      </c>
      <c r="AC2389">
        <f t="shared" si="726"/>
        <v>58253668.280695833</v>
      </c>
      <c r="AD2389">
        <f t="shared" si="724"/>
        <v>38.244927246447212</v>
      </c>
      <c r="AF2389">
        <f t="shared" si="723"/>
        <v>0.98440931049626546</v>
      </c>
      <c r="AG2389">
        <f t="shared" si="717"/>
        <v>1.1128678085199808</v>
      </c>
      <c r="AH2389" s="14">
        <f t="shared" si="718"/>
        <v>17136.126013165951</v>
      </c>
      <c r="AI2389">
        <f t="shared" si="719"/>
        <v>18895.026226217313</v>
      </c>
      <c r="AJ2389" s="14">
        <f t="shared" si="720"/>
        <v>1758.9002130513618</v>
      </c>
      <c r="AK2389" s="14">
        <f t="shared" si="725"/>
        <v>395857.06586652785</v>
      </c>
      <c r="AL2389">
        <f t="shared" si="721"/>
        <v>1.1026428150504946</v>
      </c>
      <c r="AM2389">
        <f t="shared" si="727"/>
        <v>0.93114860985954462</v>
      </c>
      <c r="AN2389" s="15">
        <f t="shared" si="722"/>
        <v>0</v>
      </c>
    </row>
    <row r="2390" spans="1:40" x14ac:dyDescent="0.25">
      <c r="A2390" s="2">
        <v>43112</v>
      </c>
      <c r="B2390" s="2">
        <v>43125</v>
      </c>
      <c r="C2390" t="s">
        <v>15</v>
      </c>
      <c r="D2390">
        <v>10500</v>
      </c>
      <c r="E2390">
        <v>31</v>
      </c>
      <c r="F2390">
        <v>59.9</v>
      </c>
      <c r="G2390">
        <v>31</v>
      </c>
      <c r="H2390">
        <v>32.25</v>
      </c>
      <c r="I2390" t="s">
        <v>16</v>
      </c>
      <c r="J2390">
        <v>213.5</v>
      </c>
      <c r="K2390">
        <v>223.2</v>
      </c>
      <c r="L2390">
        <v>157.75</v>
      </c>
      <c r="M2390">
        <v>213.4</v>
      </c>
      <c r="N2390">
        <v>10681.25</v>
      </c>
      <c r="O2390">
        <v>269.7</v>
      </c>
      <c r="P2390">
        <f>VLOOKUP($A2390,Sheet2!$A:$E,2,0)</f>
        <v>10682.55</v>
      </c>
      <c r="Q2390">
        <f>VLOOKUP($A2390,Sheet2!$A:$E,3,0)</f>
        <v>10690.4</v>
      </c>
      <c r="R2390">
        <f>VLOOKUP($A2390,Sheet2!$A:$E,4,0)</f>
        <v>10597.1</v>
      </c>
      <c r="S2390">
        <f>VLOOKUP($A2390,Sheet2!$A:$E,5,0)</f>
        <v>10681.25</v>
      </c>
      <c r="T2390">
        <f t="shared" si="709"/>
        <v>32.800000000001091</v>
      </c>
      <c r="U2390">
        <f t="shared" si="710"/>
        <v>59.9</v>
      </c>
      <c r="V2390">
        <f t="shared" si="711"/>
        <v>157.75</v>
      </c>
      <c r="W2390">
        <f t="shared" si="712"/>
        <v>221.39999999999964</v>
      </c>
      <c r="X2390" s="5">
        <f t="shared" si="713"/>
        <v>244.5</v>
      </c>
      <c r="Y2390">
        <f t="shared" si="714"/>
        <v>256.00000000000108</v>
      </c>
      <c r="Z2390">
        <f t="shared" si="715"/>
        <v>217.65</v>
      </c>
      <c r="AA2390">
        <f t="shared" si="716"/>
        <v>245.65</v>
      </c>
      <c r="AB2390">
        <f>IF(Z2390/X2390&lt;'model parameter'!$B$2,'model parameter'!$B$2,IF(Y2390/X2390&gt;'model parameter'!$B$1,'model parameter'!$B$1,AA2390/X2390))</f>
        <v>1.0047034764826177</v>
      </c>
      <c r="AC2390">
        <f t="shared" si="726"/>
        <v>58527663.039480299</v>
      </c>
      <c r="AD2390">
        <f t="shared" si="724"/>
        <v>38.24963072292983</v>
      </c>
      <c r="AF2390">
        <f t="shared" si="723"/>
        <v>0.89018404907975457</v>
      </c>
      <c r="AG2390">
        <f t="shared" si="717"/>
        <v>1.0470347648261802</v>
      </c>
      <c r="AH2390" s="14">
        <f t="shared" si="718"/>
        <v>18396.968969520749</v>
      </c>
      <c r="AI2390">
        <f t="shared" si="719"/>
        <v>18363.138714880304</v>
      </c>
      <c r="AJ2390" s="14">
        <f t="shared" si="720"/>
        <v>-33.830254640444764</v>
      </c>
      <c r="AK2390" s="14">
        <f t="shared" si="725"/>
        <v>395823.23561188742</v>
      </c>
      <c r="AL2390">
        <f t="shared" si="721"/>
        <v>0.99816109628186611</v>
      </c>
      <c r="AM2390">
        <f t="shared" si="727"/>
        <v>0.92943631721873865</v>
      </c>
      <c r="AN2390" s="15">
        <f t="shared" si="722"/>
        <v>0</v>
      </c>
    </row>
    <row r="2391" spans="1:40" x14ac:dyDescent="0.25">
      <c r="A2391" s="2">
        <v>43115</v>
      </c>
      <c r="B2391" s="2">
        <v>43125</v>
      </c>
      <c r="C2391" t="s">
        <v>15</v>
      </c>
      <c r="D2391">
        <v>10500</v>
      </c>
      <c r="E2391">
        <v>25</v>
      </c>
      <c r="F2391">
        <v>26.6</v>
      </c>
      <c r="G2391">
        <v>18.3</v>
      </c>
      <c r="H2391">
        <v>19.95</v>
      </c>
      <c r="I2391" t="s">
        <v>16</v>
      </c>
      <c r="J2391">
        <v>232</v>
      </c>
      <c r="K2391">
        <v>286.85000000000002</v>
      </c>
      <c r="L2391">
        <v>229.9</v>
      </c>
      <c r="M2391">
        <v>258.8</v>
      </c>
      <c r="N2391">
        <v>10741.55</v>
      </c>
      <c r="O2391">
        <v>269.7</v>
      </c>
      <c r="P2391">
        <f>VLOOKUP($A2391,Sheet2!$A:$E,2,0)</f>
        <v>10718.5</v>
      </c>
      <c r="Q2391">
        <f>VLOOKUP($A2391,Sheet2!$A:$E,3,0)</f>
        <v>10782.65</v>
      </c>
      <c r="R2391">
        <f>VLOOKUP($A2391,Sheet2!$A:$E,4,0)</f>
        <v>10713.8</v>
      </c>
      <c r="S2391">
        <f>VLOOKUP($A2391,Sheet2!$A:$E,5,0)</f>
        <v>10741.55</v>
      </c>
      <c r="T2391">
        <f t="shared" si="709"/>
        <v>18.3</v>
      </c>
      <c r="U2391">
        <f t="shared" si="710"/>
        <v>16.100000000000364</v>
      </c>
      <c r="V2391">
        <f t="shared" si="711"/>
        <v>240.39999999999964</v>
      </c>
      <c r="W2391">
        <f t="shared" si="712"/>
        <v>286.85000000000002</v>
      </c>
      <c r="X2391" s="5">
        <f t="shared" si="713"/>
        <v>257</v>
      </c>
      <c r="Y2391">
        <f t="shared" si="714"/>
        <v>305.15000000000003</v>
      </c>
      <c r="Z2391">
        <f t="shared" si="715"/>
        <v>246.00000000000037</v>
      </c>
      <c r="AA2391">
        <f t="shared" si="716"/>
        <v>278.75</v>
      </c>
      <c r="AB2391">
        <f>IF(Z2391/X2391&lt;'model parameter'!$B$2,'model parameter'!$B$2,IF(Y2391/X2391&gt;'model parameter'!$B$1,'model parameter'!$B$1,AA2391/X2391))</f>
        <v>1.1100000000000001</v>
      </c>
      <c r="AC2391">
        <f t="shared" si="726"/>
        <v>64965705.973823138</v>
      </c>
      <c r="AD2391">
        <f t="shared" si="724"/>
        <v>38.359630722929829</v>
      </c>
      <c r="AF2391">
        <f t="shared" si="723"/>
        <v>0.95719844357976802</v>
      </c>
      <c r="AG2391">
        <f t="shared" si="717"/>
        <v>1.1873540856031131</v>
      </c>
      <c r="AH2391" s="14">
        <f t="shared" si="718"/>
        <v>19335.096169189499</v>
      </c>
      <c r="AI2391">
        <f t="shared" si="719"/>
        <v>21332.475504956743</v>
      </c>
      <c r="AJ2391" s="14">
        <f t="shared" si="720"/>
        <v>1997.3793357672439</v>
      </c>
      <c r="AK2391" s="14">
        <f t="shared" si="725"/>
        <v>397820.61494765466</v>
      </c>
      <c r="AL2391">
        <f t="shared" si="721"/>
        <v>1.1033033049481322</v>
      </c>
      <c r="AM2391">
        <f t="shared" si="727"/>
        <v>1.0254501605262549</v>
      </c>
      <c r="AN2391" s="15">
        <f t="shared" si="722"/>
        <v>0</v>
      </c>
    </row>
    <row r="2392" spans="1:40" x14ac:dyDescent="0.25">
      <c r="A2392" s="2">
        <v>43116</v>
      </c>
      <c r="B2392" s="2">
        <v>43125</v>
      </c>
      <c r="C2392" t="s">
        <v>15</v>
      </c>
      <c r="D2392">
        <v>10500</v>
      </c>
      <c r="E2392">
        <v>16.3</v>
      </c>
      <c r="F2392">
        <v>24.5</v>
      </c>
      <c r="G2392">
        <v>16.100000000000001</v>
      </c>
      <c r="H2392">
        <v>21.7</v>
      </c>
      <c r="I2392" t="s">
        <v>16</v>
      </c>
      <c r="J2392">
        <v>267.89999999999998</v>
      </c>
      <c r="K2392">
        <v>268.25</v>
      </c>
      <c r="L2392">
        <v>212</v>
      </c>
      <c r="M2392">
        <v>225.15</v>
      </c>
      <c r="N2392">
        <v>10700.45</v>
      </c>
      <c r="O2392">
        <v>269.7</v>
      </c>
      <c r="P2392">
        <f>VLOOKUP($A2392,Sheet2!$A:$E,2,0)</f>
        <v>10761.5</v>
      </c>
      <c r="Q2392">
        <f>VLOOKUP($A2392,Sheet2!$A:$E,3,0)</f>
        <v>10762.35</v>
      </c>
      <c r="R2392">
        <f>VLOOKUP($A2392,Sheet2!$A:$E,4,0)</f>
        <v>10687.85</v>
      </c>
      <c r="S2392">
        <f>VLOOKUP($A2392,Sheet2!$A:$E,5,0)</f>
        <v>10700.45</v>
      </c>
      <c r="T2392">
        <f t="shared" si="709"/>
        <v>16.100000000000001</v>
      </c>
      <c r="U2392">
        <f t="shared" si="710"/>
        <v>24.149999999999636</v>
      </c>
      <c r="V2392">
        <f t="shared" si="711"/>
        <v>212.35000000000036</v>
      </c>
      <c r="W2392">
        <f t="shared" si="712"/>
        <v>268.25</v>
      </c>
      <c r="X2392" s="5">
        <f t="shared" si="713"/>
        <v>284.2</v>
      </c>
      <c r="Y2392">
        <f t="shared" si="714"/>
        <v>284.35000000000002</v>
      </c>
      <c r="Z2392">
        <f t="shared" si="715"/>
        <v>236.14999999999964</v>
      </c>
      <c r="AA2392">
        <f t="shared" si="716"/>
        <v>246.85</v>
      </c>
      <c r="AB2392">
        <f>IF(Z2392/X2392&lt;'model parameter'!$B$2,'model parameter'!$B$2,IF(Y2392/X2392&gt;'model parameter'!$B$1,'model parameter'!$B$1,AA2392/X2392))</f>
        <v>0.86857846586910625</v>
      </c>
      <c r="AC2392">
        <f t="shared" si="726"/>
        <v>56427813.228846729</v>
      </c>
      <c r="AD2392">
        <f t="shared" si="724"/>
        <v>38.228209188798935</v>
      </c>
      <c r="AF2392">
        <f t="shared" si="723"/>
        <v>0.83092892329345402</v>
      </c>
      <c r="AG2392">
        <f t="shared" si="717"/>
        <v>1.0005277973258271</v>
      </c>
      <c r="AH2392" s="14">
        <f t="shared" si="718"/>
        <v>21376.460955668699</v>
      </c>
      <c r="AI2392">
        <f t="shared" si="719"/>
        <v>18453.073196154699</v>
      </c>
      <c r="AJ2392" s="14">
        <f t="shared" si="720"/>
        <v>-2923.3877595140002</v>
      </c>
      <c r="AK2392" s="14">
        <f t="shared" si="725"/>
        <v>394897.22718814068</v>
      </c>
      <c r="AL2392">
        <f t="shared" si="721"/>
        <v>0.86324266839227359</v>
      </c>
      <c r="AM2392">
        <f t="shared" si="727"/>
        <v>0.88521233287596957</v>
      </c>
      <c r="AN2392" s="15">
        <f t="shared" si="722"/>
        <v>0</v>
      </c>
    </row>
    <row r="2393" spans="1:40" x14ac:dyDescent="0.25">
      <c r="A2393" s="2">
        <v>43117</v>
      </c>
      <c r="B2393" s="2">
        <v>43125</v>
      </c>
      <c r="C2393" t="s">
        <v>15</v>
      </c>
      <c r="D2393">
        <v>10500</v>
      </c>
      <c r="E2393">
        <v>17.649999999999999</v>
      </c>
      <c r="F2393">
        <v>28.25</v>
      </c>
      <c r="G2393">
        <v>10.5</v>
      </c>
      <c r="H2393">
        <v>11.9</v>
      </c>
      <c r="I2393" t="s">
        <v>16</v>
      </c>
      <c r="J2393">
        <v>217.6</v>
      </c>
      <c r="K2393">
        <v>309.35000000000002</v>
      </c>
      <c r="L2393">
        <v>191.5</v>
      </c>
      <c r="M2393">
        <v>293.64999999999998</v>
      </c>
      <c r="N2393">
        <v>10788.55</v>
      </c>
      <c r="O2393">
        <v>269.7</v>
      </c>
      <c r="P2393">
        <f>VLOOKUP($A2393,Sheet2!$A:$E,2,0)</f>
        <v>10702.45</v>
      </c>
      <c r="Q2393">
        <f>VLOOKUP($A2393,Sheet2!$A:$E,3,0)</f>
        <v>10803</v>
      </c>
      <c r="R2393">
        <f>VLOOKUP($A2393,Sheet2!$A:$E,4,0)</f>
        <v>10666.75</v>
      </c>
      <c r="S2393">
        <f>VLOOKUP($A2393,Sheet2!$A:$E,5,0)</f>
        <v>10788.55</v>
      </c>
      <c r="T2393">
        <f t="shared" si="709"/>
        <v>10.5</v>
      </c>
      <c r="U2393">
        <f t="shared" si="710"/>
        <v>24.75</v>
      </c>
      <c r="V2393">
        <f t="shared" si="711"/>
        <v>195</v>
      </c>
      <c r="W2393">
        <f t="shared" si="712"/>
        <v>309.35000000000002</v>
      </c>
      <c r="X2393" s="5">
        <f t="shared" si="713"/>
        <v>235.25</v>
      </c>
      <c r="Y2393">
        <f t="shared" si="714"/>
        <v>319.85000000000002</v>
      </c>
      <c r="Z2393">
        <f t="shared" si="715"/>
        <v>216.25</v>
      </c>
      <c r="AA2393">
        <f t="shared" si="716"/>
        <v>305.54999999999995</v>
      </c>
      <c r="AB2393">
        <f>IF(Z2393/X2393&lt;'model parameter'!$B$2,'model parameter'!$B$2,IF(Y2393/X2393&gt;'model parameter'!$B$1,'model parameter'!$B$1,AA2393/X2393))</f>
        <v>1.1100000000000001</v>
      </c>
      <c r="AC2393">
        <f t="shared" si="726"/>
        <v>62634872.684019871</v>
      </c>
      <c r="AD2393">
        <f t="shared" si="724"/>
        <v>38.338209188798935</v>
      </c>
      <c r="AF2393">
        <f t="shared" si="723"/>
        <v>0.91923485653560044</v>
      </c>
      <c r="AG2393">
        <f t="shared" si="717"/>
        <v>1.3596174282678004</v>
      </c>
      <c r="AH2393" s="14">
        <f t="shared" si="718"/>
        <v>17702.754841765873</v>
      </c>
      <c r="AI2393">
        <f t="shared" si="719"/>
        <v>19523.106159817406</v>
      </c>
      <c r="AJ2393" s="14">
        <f t="shared" si="720"/>
        <v>1820.3513180515329</v>
      </c>
      <c r="AK2393" s="14">
        <f t="shared" si="725"/>
        <v>396717.57850619219</v>
      </c>
      <c r="AL2393">
        <f t="shared" si="721"/>
        <v>1.1028287028952579</v>
      </c>
      <c r="AM2393">
        <f t="shared" si="727"/>
        <v>0.9762375688524908</v>
      </c>
      <c r="AN2393" s="15">
        <f t="shared" si="722"/>
        <v>0</v>
      </c>
    </row>
    <row r="2394" spans="1:40" x14ac:dyDescent="0.25">
      <c r="A2394" s="2">
        <v>43118</v>
      </c>
      <c r="B2394" s="2">
        <v>43125</v>
      </c>
      <c r="C2394" t="s">
        <v>15</v>
      </c>
      <c r="D2394">
        <v>10500</v>
      </c>
      <c r="E2394">
        <v>7.25</v>
      </c>
      <c r="F2394">
        <v>11.5</v>
      </c>
      <c r="G2394">
        <v>5.65</v>
      </c>
      <c r="H2394">
        <v>8.75</v>
      </c>
      <c r="I2394" t="s">
        <v>16</v>
      </c>
      <c r="J2394">
        <v>340.35</v>
      </c>
      <c r="K2394">
        <v>394.5</v>
      </c>
      <c r="L2394">
        <v>283</v>
      </c>
      <c r="M2394">
        <v>313.64999999999998</v>
      </c>
      <c r="N2394">
        <v>10817</v>
      </c>
      <c r="O2394">
        <v>269.7</v>
      </c>
      <c r="P2394">
        <f>VLOOKUP($A2394,Sheet2!$A:$E,2,0)</f>
        <v>10873.4</v>
      </c>
      <c r="Q2394">
        <f>VLOOKUP($A2394,Sheet2!$A:$E,3,0)</f>
        <v>10887.5</v>
      </c>
      <c r="R2394">
        <f>VLOOKUP($A2394,Sheet2!$A:$E,4,0)</f>
        <v>10782.4</v>
      </c>
      <c r="S2394">
        <f>VLOOKUP($A2394,Sheet2!$A:$E,5,0)</f>
        <v>10817</v>
      </c>
      <c r="T2394">
        <f t="shared" si="709"/>
        <v>7</v>
      </c>
      <c r="U2394">
        <f t="shared" si="710"/>
        <v>0.6000000000003638</v>
      </c>
      <c r="V2394">
        <f t="shared" si="711"/>
        <v>293.89999999999964</v>
      </c>
      <c r="W2394">
        <f t="shared" si="712"/>
        <v>393.14999999999964</v>
      </c>
      <c r="X2394" s="5">
        <f t="shared" si="713"/>
        <v>347.6</v>
      </c>
      <c r="Y2394">
        <f t="shared" si="714"/>
        <v>401.5</v>
      </c>
      <c r="Z2394">
        <f t="shared" si="715"/>
        <v>283.60000000000036</v>
      </c>
      <c r="AA2394">
        <f t="shared" si="716"/>
        <v>322.39999999999998</v>
      </c>
      <c r="AB2394">
        <f>IF(Z2394/X2394&lt;'model parameter'!$B$2,'model parameter'!$B$2,IF(Y2394/X2394&gt;'model parameter'!$B$1,'model parameter'!$B$1,AA2394/X2394))</f>
        <v>1.1100000000000001</v>
      </c>
      <c r="AC2394">
        <f t="shared" si="726"/>
        <v>69524708.679262057</v>
      </c>
      <c r="AD2394">
        <f t="shared" si="724"/>
        <v>38.448209188798934</v>
      </c>
      <c r="AF2394">
        <f t="shared" si="723"/>
        <v>0.81588032220943718</v>
      </c>
      <c r="AG2394">
        <f t="shared" si="717"/>
        <v>1.1550632911392404</v>
      </c>
      <c r="AH2394" s="14">
        <f t="shared" si="718"/>
        <v>26134.642112388599</v>
      </c>
      <c r="AI2394">
        <f t="shared" si="719"/>
        <v>28869.434708157834</v>
      </c>
      <c r="AJ2394" s="14">
        <f t="shared" si="720"/>
        <v>2734.792595769235</v>
      </c>
      <c r="AK2394" s="14">
        <f t="shared" si="725"/>
        <v>399452.37110196141</v>
      </c>
      <c r="AL2394">
        <f t="shared" si="721"/>
        <v>1.1046424352783795</v>
      </c>
      <c r="AM2394">
        <f t="shared" si="727"/>
        <v>1.0783934454674602</v>
      </c>
      <c r="AN2394" s="15">
        <f t="shared" si="722"/>
        <v>1</v>
      </c>
    </row>
    <row r="2395" spans="1:40" x14ac:dyDescent="0.25">
      <c r="A2395" s="2">
        <v>43119</v>
      </c>
      <c r="B2395" s="2">
        <v>43125</v>
      </c>
      <c r="C2395" t="s">
        <v>15</v>
      </c>
      <c r="D2395">
        <v>10500</v>
      </c>
      <c r="E2395">
        <v>6.5</v>
      </c>
      <c r="F2395">
        <v>8.9499999999999993</v>
      </c>
      <c r="G2395">
        <v>4.45</v>
      </c>
      <c r="H2395">
        <v>4.8499999999999996</v>
      </c>
      <c r="I2395" t="s">
        <v>16</v>
      </c>
      <c r="J2395">
        <v>305.10000000000002</v>
      </c>
      <c r="K2395">
        <v>417.5</v>
      </c>
      <c r="L2395">
        <v>297.8</v>
      </c>
      <c r="M2395">
        <v>401.55</v>
      </c>
      <c r="N2395">
        <v>10894.7</v>
      </c>
      <c r="O2395">
        <v>269.7</v>
      </c>
      <c r="P2395">
        <f>VLOOKUP($A2395,Sheet2!$A:$E,2,0)</f>
        <v>10829.2</v>
      </c>
      <c r="Q2395">
        <f>VLOOKUP($A2395,Sheet2!$A:$E,3,0)</f>
        <v>10906.85</v>
      </c>
      <c r="R2395">
        <f>VLOOKUP($A2395,Sheet2!$A:$E,4,0)</f>
        <v>10793.9</v>
      </c>
      <c r="S2395">
        <f>VLOOKUP($A2395,Sheet2!$A:$E,5,0)</f>
        <v>10894.7</v>
      </c>
      <c r="T2395">
        <f t="shared" si="709"/>
        <v>10.649999999999636</v>
      </c>
      <c r="U2395">
        <f t="shared" si="710"/>
        <v>3.8999999999996362</v>
      </c>
      <c r="V2395">
        <f t="shared" si="711"/>
        <v>302.85000000000036</v>
      </c>
      <c r="W2395">
        <f t="shared" si="712"/>
        <v>411.30000000000109</v>
      </c>
      <c r="X2395" s="5">
        <f t="shared" si="713"/>
        <v>311.60000000000002</v>
      </c>
      <c r="Y2395">
        <f t="shared" si="714"/>
        <v>428.14999999999964</v>
      </c>
      <c r="Z2395">
        <f t="shared" si="715"/>
        <v>301.69999999999965</v>
      </c>
      <c r="AA2395">
        <f t="shared" si="716"/>
        <v>406.40000000000003</v>
      </c>
      <c r="AB2395">
        <f>IF(Z2395/X2395&lt;'model parameter'!$B$2,'model parameter'!$B$2,IF(Y2395/X2395&gt;'model parameter'!$B$1,'model parameter'!$B$1,AA2395/X2395))</f>
        <v>1.1100000000000001</v>
      </c>
      <c r="AC2395">
        <f t="shared" si="726"/>
        <v>77172426.633980885</v>
      </c>
      <c r="AD2395">
        <f t="shared" si="724"/>
        <v>38.558209188798934</v>
      </c>
      <c r="AF2395">
        <f t="shared" si="723"/>
        <v>0.96822849807445321</v>
      </c>
      <c r="AG2395">
        <f t="shared" si="717"/>
        <v>1.3740372272143762</v>
      </c>
      <c r="AH2395" s="14">
        <f t="shared" si="718"/>
        <v>23432.8357773426</v>
      </c>
      <c r="AI2395">
        <f t="shared" si="719"/>
        <v>25874.61648172031</v>
      </c>
      <c r="AJ2395" s="14">
        <f t="shared" si="720"/>
        <v>2441.7807043777102</v>
      </c>
      <c r="AK2395" s="14">
        <f t="shared" si="725"/>
        <v>401894.1518063391</v>
      </c>
      <c r="AL2395">
        <f t="shared" si="721"/>
        <v>1.1042033805715776</v>
      </c>
      <c r="AM2395">
        <f t="shared" si="727"/>
        <v>1.1907656880714008</v>
      </c>
      <c r="AN2395" s="15">
        <f t="shared" si="722"/>
        <v>0</v>
      </c>
    </row>
    <row r="2396" spans="1:40" x14ac:dyDescent="0.25">
      <c r="A2396" s="2">
        <v>43122</v>
      </c>
      <c r="B2396" s="2">
        <v>43125</v>
      </c>
      <c r="C2396" t="s">
        <v>15</v>
      </c>
      <c r="D2396">
        <v>10500</v>
      </c>
      <c r="E2396">
        <v>3</v>
      </c>
      <c r="F2396">
        <v>5.45</v>
      </c>
      <c r="G2396">
        <v>3</v>
      </c>
      <c r="H2396">
        <v>4.6500000000000004</v>
      </c>
      <c r="I2396" t="s">
        <v>16</v>
      </c>
      <c r="J2396">
        <v>401.9</v>
      </c>
      <c r="K2396">
        <v>483.55</v>
      </c>
      <c r="L2396">
        <v>388</v>
      </c>
      <c r="M2396">
        <v>471.9</v>
      </c>
      <c r="N2396">
        <v>10966.2</v>
      </c>
      <c r="O2396">
        <v>269.7</v>
      </c>
      <c r="P2396">
        <f>VLOOKUP($A2396,Sheet2!$A:$E,2,0)</f>
        <v>10883.2</v>
      </c>
      <c r="Q2396">
        <f>VLOOKUP($A2396,Sheet2!$A:$E,3,0)</f>
        <v>10975.1</v>
      </c>
      <c r="R2396">
        <f>VLOOKUP($A2396,Sheet2!$A:$E,4,0)</f>
        <v>10881.4</v>
      </c>
      <c r="S2396">
        <f>VLOOKUP($A2396,Sheet2!$A:$E,5,0)</f>
        <v>10966.2</v>
      </c>
      <c r="T2396">
        <f t="shared" si="709"/>
        <v>8.4499999999989086</v>
      </c>
      <c r="U2396">
        <f t="shared" si="710"/>
        <v>5.45</v>
      </c>
      <c r="V2396">
        <f t="shared" si="711"/>
        <v>388</v>
      </c>
      <c r="W2396">
        <f t="shared" si="712"/>
        <v>478.10000000000036</v>
      </c>
      <c r="X2396" s="5">
        <f t="shared" si="713"/>
        <v>404.9</v>
      </c>
      <c r="Y2396">
        <f t="shared" si="714"/>
        <v>491.99999999999892</v>
      </c>
      <c r="Z2396">
        <f t="shared" si="715"/>
        <v>393.45</v>
      </c>
      <c r="AA2396">
        <f t="shared" si="716"/>
        <v>476.54999999999995</v>
      </c>
      <c r="AB2396">
        <f>IF(Z2396/X2396&lt;'model parameter'!$B$2,'model parameter'!$B$2,IF(Y2396/X2396&gt;'model parameter'!$B$1,'model parameter'!$B$1,AA2396/X2396))</f>
        <v>1.1100000000000001</v>
      </c>
      <c r="AC2396">
        <f t="shared" si="726"/>
        <v>85661393.563718796</v>
      </c>
      <c r="AD2396">
        <f t="shared" si="724"/>
        <v>38.668209188798933</v>
      </c>
      <c r="AF2396">
        <f t="shared" si="723"/>
        <v>0.97172141269449253</v>
      </c>
      <c r="AG2396">
        <f t="shared" si="717"/>
        <v>1.2151148431711507</v>
      </c>
      <c r="AH2396" s="14">
        <f t="shared" si="718"/>
        <v>30435.017195670149</v>
      </c>
      <c r="AI2396">
        <f t="shared" si="719"/>
        <v>33636.18705190422</v>
      </c>
      <c r="AJ2396" s="14">
        <f t="shared" si="720"/>
        <v>3201.1698562340716</v>
      </c>
      <c r="AK2396" s="14">
        <f t="shared" si="725"/>
        <v>405095.32166257314</v>
      </c>
      <c r="AL2396">
        <f t="shared" si="721"/>
        <v>1.105180484560051</v>
      </c>
      <c r="AM2396">
        <f t="shared" si="727"/>
        <v>1.3160110001402334</v>
      </c>
      <c r="AN2396" s="15">
        <f t="shared" si="722"/>
        <v>0</v>
      </c>
    </row>
    <row r="2397" spans="1:40" x14ac:dyDescent="0.25">
      <c r="A2397" s="2">
        <v>43123</v>
      </c>
      <c r="B2397" s="2">
        <v>43125</v>
      </c>
      <c r="C2397" t="s">
        <v>15</v>
      </c>
      <c r="D2397">
        <v>10500</v>
      </c>
      <c r="E2397">
        <v>3.9</v>
      </c>
      <c r="F2397">
        <v>4.5</v>
      </c>
      <c r="G2397">
        <v>2.9</v>
      </c>
      <c r="H2397">
        <v>3.3</v>
      </c>
      <c r="I2397" t="s">
        <v>16</v>
      </c>
      <c r="J2397">
        <v>491.9</v>
      </c>
      <c r="K2397">
        <v>593.4</v>
      </c>
      <c r="L2397">
        <v>489</v>
      </c>
      <c r="M2397">
        <v>581.1</v>
      </c>
      <c r="N2397">
        <v>11083.7</v>
      </c>
      <c r="O2397">
        <v>269.7</v>
      </c>
      <c r="P2397">
        <f>VLOOKUP($A2397,Sheet2!$A:$E,2,0)</f>
        <v>10997.4</v>
      </c>
      <c r="Q2397">
        <f>VLOOKUP($A2397,Sheet2!$A:$E,3,0)</f>
        <v>11092.9</v>
      </c>
      <c r="R2397">
        <f>VLOOKUP($A2397,Sheet2!$A:$E,4,0)</f>
        <v>10994.55</v>
      </c>
      <c r="S2397">
        <f>VLOOKUP($A2397,Sheet2!$A:$E,5,0)</f>
        <v>11083.7</v>
      </c>
      <c r="T2397">
        <f t="shared" si="709"/>
        <v>2.9</v>
      </c>
      <c r="U2397">
        <f t="shared" si="710"/>
        <v>0</v>
      </c>
      <c r="V2397">
        <f t="shared" si="711"/>
        <v>499.04999999999927</v>
      </c>
      <c r="W2397">
        <f t="shared" si="712"/>
        <v>593.4</v>
      </c>
      <c r="X2397" s="5">
        <f t="shared" si="713"/>
        <v>495.79999999999995</v>
      </c>
      <c r="Y2397">
        <f t="shared" si="714"/>
        <v>596.29999999999995</v>
      </c>
      <c r="Z2397">
        <f t="shared" si="715"/>
        <v>489</v>
      </c>
      <c r="AA2397">
        <f t="shared" si="716"/>
        <v>584.4</v>
      </c>
      <c r="AB2397">
        <f>IF(Z2397/X2397&lt;'model parameter'!$B$2,'model parameter'!$B$2,IF(Y2397/X2397&gt;'model parameter'!$B$1,'model parameter'!$B$1,AA2397/X2397))</f>
        <v>1.1100000000000001</v>
      </c>
      <c r="AC2397">
        <f t="shared" si="726"/>
        <v>95084146.855727866</v>
      </c>
      <c r="AD2397">
        <f t="shared" si="724"/>
        <v>38.778209188798932</v>
      </c>
      <c r="AF2397">
        <f t="shared" si="723"/>
        <v>0.98628479225494159</v>
      </c>
      <c r="AG2397">
        <f t="shared" si="717"/>
        <v>1.2027027027027026</v>
      </c>
      <c r="AH2397" s="14">
        <f t="shared" si="718"/>
        <v>37257.078191661298</v>
      </c>
      <c r="AI2397">
        <f t="shared" si="719"/>
        <v>41198.103073658953</v>
      </c>
      <c r="AJ2397" s="14">
        <f t="shared" si="720"/>
        <v>3941.024881997655</v>
      </c>
      <c r="AK2397" s="14">
        <f t="shared" si="725"/>
        <v>409036.34654457081</v>
      </c>
      <c r="AL2397">
        <f t="shared" si="721"/>
        <v>1.105779225674216</v>
      </c>
      <c r="AM2397">
        <f t="shared" si="727"/>
        <v>1.455217624713818</v>
      </c>
      <c r="AN2397" s="15">
        <f t="shared" si="722"/>
        <v>0</v>
      </c>
    </row>
    <row r="2398" spans="1:40" x14ac:dyDescent="0.25">
      <c r="A2398" s="2">
        <v>43124</v>
      </c>
      <c r="B2398" s="2">
        <v>43125</v>
      </c>
      <c r="C2398" t="s">
        <v>15</v>
      </c>
      <c r="D2398">
        <v>10500</v>
      </c>
      <c r="E2398">
        <v>2.95</v>
      </c>
      <c r="F2398">
        <v>3.05</v>
      </c>
      <c r="G2398">
        <v>1.2</v>
      </c>
      <c r="H2398">
        <v>2</v>
      </c>
      <c r="I2398" t="s">
        <v>16</v>
      </c>
      <c r="J2398">
        <v>570.04999999999995</v>
      </c>
      <c r="K2398">
        <v>609</v>
      </c>
      <c r="L2398">
        <v>545</v>
      </c>
      <c r="M2398">
        <v>581.04999999999995</v>
      </c>
      <c r="N2398">
        <v>11086</v>
      </c>
      <c r="O2398">
        <v>269.7</v>
      </c>
      <c r="P2398">
        <f>VLOOKUP($A2398,Sheet2!$A:$E,2,0)</f>
        <v>11069.35</v>
      </c>
      <c r="Q2398">
        <f>VLOOKUP($A2398,Sheet2!$A:$E,3,0)</f>
        <v>11110.1</v>
      </c>
      <c r="R2398">
        <f>VLOOKUP($A2398,Sheet2!$A:$E,4,0)</f>
        <v>11046.15</v>
      </c>
      <c r="S2398">
        <f>VLOOKUP($A2398,Sheet2!$A:$E,5,0)</f>
        <v>11086</v>
      </c>
      <c r="T2398">
        <f t="shared" si="709"/>
        <v>1.2</v>
      </c>
      <c r="U2398">
        <f t="shared" si="710"/>
        <v>0</v>
      </c>
      <c r="V2398">
        <f t="shared" si="711"/>
        <v>549.19999999999891</v>
      </c>
      <c r="W2398">
        <f t="shared" si="712"/>
        <v>609</v>
      </c>
      <c r="X2398" s="5">
        <f t="shared" si="713"/>
        <v>573</v>
      </c>
      <c r="Y2398">
        <f t="shared" si="714"/>
        <v>610.20000000000005</v>
      </c>
      <c r="Z2398">
        <f t="shared" si="715"/>
        <v>545</v>
      </c>
      <c r="AA2398">
        <f t="shared" si="716"/>
        <v>583.04999999999995</v>
      </c>
      <c r="AB2398">
        <f>IF(Z2398/X2398&lt;'model parameter'!$B$2,'model parameter'!$B$2,IF(Y2398/X2398&gt;'model parameter'!$B$1,'model parameter'!$B$1,AA2398/X2398))</f>
        <v>1.0175392670157066</v>
      </c>
      <c r="AC2398">
        <f t="shared" si="726"/>
        <v>96751853.096391141</v>
      </c>
      <c r="AD2398">
        <f t="shared" si="724"/>
        <v>38.795748455814639</v>
      </c>
      <c r="AF2398">
        <f t="shared" si="723"/>
        <v>0.9511343804537522</v>
      </c>
      <c r="AG2398">
        <f t="shared" si="717"/>
        <v>1.0649214659685864</v>
      </c>
      <c r="AH2398" s="14">
        <f t="shared" si="718"/>
        <v>43050.951776815491</v>
      </c>
      <c r="AI2398">
        <f t="shared" si="719"/>
        <v>43649.7170331991</v>
      </c>
      <c r="AJ2398" s="14">
        <f t="shared" si="720"/>
        <v>598.76525638360908</v>
      </c>
      <c r="AK2398" s="14">
        <f t="shared" si="725"/>
        <v>409635.11180095444</v>
      </c>
      <c r="AL2398">
        <f t="shared" si="721"/>
        <v>1.0139082931194583</v>
      </c>
      <c r="AM2398">
        <f t="shared" si="727"/>
        <v>1.4754572179909395</v>
      </c>
      <c r="AN2398" s="15">
        <f t="shared" si="722"/>
        <v>0</v>
      </c>
    </row>
    <row r="2399" spans="1:40" x14ac:dyDescent="0.25">
      <c r="A2399" s="2">
        <v>43125</v>
      </c>
      <c r="B2399" s="2">
        <v>43125</v>
      </c>
      <c r="C2399" t="s">
        <v>15</v>
      </c>
      <c r="D2399">
        <v>10500</v>
      </c>
      <c r="E2399">
        <v>0.2</v>
      </c>
      <c r="F2399">
        <v>0.2</v>
      </c>
      <c r="G2399">
        <v>0.05</v>
      </c>
      <c r="H2399">
        <v>0.05</v>
      </c>
      <c r="I2399" t="s">
        <v>16</v>
      </c>
      <c r="J2399">
        <v>582.20000000000005</v>
      </c>
      <c r="K2399">
        <v>582.20000000000005</v>
      </c>
      <c r="L2399">
        <v>503.55</v>
      </c>
      <c r="M2399">
        <v>556.9</v>
      </c>
      <c r="N2399">
        <v>11069.65</v>
      </c>
      <c r="O2399">
        <v>269.7</v>
      </c>
      <c r="P2399">
        <f>VLOOKUP($A2399,Sheet2!$A:$E,2,0)</f>
        <v>11095.6</v>
      </c>
      <c r="Q2399">
        <f>VLOOKUP($A2399,Sheet2!$A:$E,3,0)</f>
        <v>11095.6</v>
      </c>
      <c r="R2399">
        <f>VLOOKUP($A2399,Sheet2!$A:$E,4,0)</f>
        <v>11009.2</v>
      </c>
      <c r="S2399">
        <f>VLOOKUP($A2399,Sheet2!$A:$E,5,0)</f>
        <v>11069.65</v>
      </c>
      <c r="T2399">
        <f t="shared" si="709"/>
        <v>0.05</v>
      </c>
      <c r="U2399">
        <f t="shared" si="710"/>
        <v>0</v>
      </c>
      <c r="V2399">
        <f t="shared" si="711"/>
        <v>509.40000000000146</v>
      </c>
      <c r="W2399">
        <f t="shared" si="712"/>
        <v>582.20000000000005</v>
      </c>
      <c r="X2399" s="5">
        <f t="shared" si="713"/>
        <v>582.40000000000009</v>
      </c>
      <c r="Y2399">
        <f t="shared" si="714"/>
        <v>582.40000000000009</v>
      </c>
      <c r="Z2399">
        <f t="shared" si="715"/>
        <v>503.55</v>
      </c>
      <c r="AA2399">
        <f t="shared" si="716"/>
        <v>556.94999999999993</v>
      </c>
      <c r="AB2399">
        <f>IF(Z2399/X2399&lt;'model parameter'!$B$2,'model parameter'!$B$2,IF(Y2399/X2399&gt;'model parameter'!$B$1,'model parameter'!$B$1,AA2399/X2399))</f>
        <v>0.95630151098901073</v>
      </c>
      <c r="AC2399">
        <f t="shared" si="726"/>
        <v>92523943.307065651</v>
      </c>
      <c r="AD2399">
        <f t="shared" si="724"/>
        <v>38.752049966803646</v>
      </c>
      <c r="AF2399">
        <f t="shared" si="723"/>
        <v>0.86461195054945039</v>
      </c>
      <c r="AG2399">
        <f t="shared" si="717"/>
        <v>1</v>
      </c>
      <c r="AH2399" s="14">
        <f t="shared" si="718"/>
        <v>43756.423430966395</v>
      </c>
      <c r="AI2399">
        <f t="shared" si="719"/>
        <v>41693.642065480897</v>
      </c>
      <c r="AJ2399" s="14">
        <f t="shared" si="720"/>
        <v>-2062.7813654854981</v>
      </c>
      <c r="AK2399" s="14">
        <f t="shared" si="725"/>
        <v>407572.33043546893</v>
      </c>
      <c r="AL2399">
        <f t="shared" si="721"/>
        <v>0.9528576331486529</v>
      </c>
      <c r="AM2399">
        <f t="shared" si="727"/>
        <v>1.4059006725469427</v>
      </c>
      <c r="AN2399" s="15">
        <f t="shared" si="722"/>
        <v>0</v>
      </c>
    </row>
    <row r="2400" spans="1:40" x14ac:dyDescent="0.25">
      <c r="A2400" s="2">
        <v>43129</v>
      </c>
      <c r="B2400" s="2">
        <v>43153</v>
      </c>
      <c r="C2400" t="s">
        <v>15</v>
      </c>
      <c r="D2400">
        <v>11100</v>
      </c>
      <c r="E2400">
        <v>200</v>
      </c>
      <c r="F2400">
        <v>210.05</v>
      </c>
      <c r="G2400">
        <v>159.15</v>
      </c>
      <c r="H2400">
        <v>180.7</v>
      </c>
      <c r="I2400" t="s">
        <v>16</v>
      </c>
      <c r="J2400">
        <v>200.05</v>
      </c>
      <c r="K2400">
        <v>246.15</v>
      </c>
      <c r="L2400">
        <v>193</v>
      </c>
      <c r="M2400">
        <v>217.6</v>
      </c>
      <c r="N2400">
        <v>11130.4</v>
      </c>
      <c r="O2400">
        <v>400.05</v>
      </c>
      <c r="P2400">
        <f>VLOOKUP($A2400,Sheet2!$A:$E,2,0)</f>
        <v>11079.35</v>
      </c>
      <c r="Q2400">
        <f>VLOOKUP($A2400,Sheet2!$A:$E,3,0)</f>
        <v>11171.55</v>
      </c>
      <c r="R2400">
        <f>VLOOKUP($A2400,Sheet2!$A:$E,4,0)</f>
        <v>11075.95</v>
      </c>
      <c r="S2400">
        <f>VLOOKUP($A2400,Sheet2!$A:$E,5,0)</f>
        <v>11130.4</v>
      </c>
      <c r="T2400">
        <f t="shared" si="709"/>
        <v>174.60000000000036</v>
      </c>
      <c r="U2400">
        <f t="shared" si="710"/>
        <v>210.05</v>
      </c>
      <c r="V2400">
        <f t="shared" si="711"/>
        <v>193</v>
      </c>
      <c r="W2400">
        <f t="shared" si="712"/>
        <v>230.69999999999891</v>
      </c>
      <c r="X2400" s="5">
        <f t="shared" si="713"/>
        <v>400.05</v>
      </c>
      <c r="Y2400">
        <f t="shared" si="714"/>
        <v>420.75000000000034</v>
      </c>
      <c r="Z2400">
        <f t="shared" si="715"/>
        <v>389.84999999999889</v>
      </c>
      <c r="AA2400">
        <f t="shared" si="716"/>
        <v>398.29999999999995</v>
      </c>
      <c r="AB2400">
        <f>IF(Z2400/X2400&lt;'model parameter'!$B$2,'model parameter'!$B$2,IF(Y2400/X2400&gt;'model parameter'!$B$1,'model parameter'!$B$1,AA2400/X2400))</f>
        <v>0.99562554680664905</v>
      </c>
      <c r="AC2400">
        <f t="shared" si="726"/>
        <v>92119201.647804633</v>
      </c>
      <c r="AD2400">
        <f t="shared" si="724"/>
        <v>38.747675513610297</v>
      </c>
      <c r="AF2400">
        <f t="shared" si="723"/>
        <v>0.97450318710160944</v>
      </c>
      <c r="AG2400">
        <f t="shared" si="717"/>
        <v>1.0517435320584936</v>
      </c>
      <c r="AH2400" s="14">
        <f t="shared" si="718"/>
        <v>30071.023842198672</v>
      </c>
      <c r="AI2400">
        <f t="shared" si="719"/>
        <v>29803.554186994596</v>
      </c>
      <c r="AJ2400" s="14">
        <f t="shared" si="720"/>
        <v>-267.46965520407684</v>
      </c>
      <c r="AK2400" s="14">
        <f t="shared" si="725"/>
        <v>407304.86078026483</v>
      </c>
      <c r="AL2400">
        <f t="shared" si="721"/>
        <v>0.99110540244297451</v>
      </c>
      <c r="AM2400">
        <f t="shared" si="727"/>
        <v>1.3933957518594862</v>
      </c>
      <c r="AN2400" s="15">
        <f t="shared" si="722"/>
        <v>0</v>
      </c>
    </row>
    <row r="2401" spans="1:40" x14ac:dyDescent="0.25">
      <c r="A2401" s="2">
        <v>43130</v>
      </c>
      <c r="B2401" s="2">
        <v>43153</v>
      </c>
      <c r="C2401" t="s">
        <v>15</v>
      </c>
      <c r="D2401">
        <v>11100</v>
      </c>
      <c r="E2401">
        <v>184.9</v>
      </c>
      <c r="F2401">
        <v>213.35</v>
      </c>
      <c r="G2401">
        <v>179.1</v>
      </c>
      <c r="H2401">
        <v>186.6</v>
      </c>
      <c r="I2401" t="s">
        <v>16</v>
      </c>
      <c r="J2401">
        <v>212.45</v>
      </c>
      <c r="K2401">
        <v>212.45</v>
      </c>
      <c r="L2401">
        <v>155</v>
      </c>
      <c r="M2401">
        <v>161.4</v>
      </c>
      <c r="N2401">
        <v>11049.65</v>
      </c>
      <c r="O2401">
        <v>400.05</v>
      </c>
      <c r="P2401">
        <f>VLOOKUP($A2401,Sheet2!$A:$E,2,0)</f>
        <v>11120.85</v>
      </c>
      <c r="Q2401">
        <f>VLOOKUP($A2401,Sheet2!$A:$E,3,0)</f>
        <v>11121.1</v>
      </c>
      <c r="R2401">
        <f>VLOOKUP($A2401,Sheet2!$A:$E,4,0)</f>
        <v>11033.9</v>
      </c>
      <c r="S2401">
        <f>VLOOKUP($A2401,Sheet2!$A:$E,5,0)</f>
        <v>11049.65</v>
      </c>
      <c r="T2401">
        <f t="shared" si="709"/>
        <v>191.35000000000036</v>
      </c>
      <c r="U2401">
        <f t="shared" si="710"/>
        <v>213.35</v>
      </c>
      <c r="V2401">
        <f t="shared" si="711"/>
        <v>155</v>
      </c>
      <c r="W2401">
        <f t="shared" si="712"/>
        <v>200.20000000000073</v>
      </c>
      <c r="X2401" s="5">
        <f t="shared" si="713"/>
        <v>397.35</v>
      </c>
      <c r="Y2401">
        <f t="shared" si="714"/>
        <v>403.80000000000035</v>
      </c>
      <c r="Z2401">
        <f t="shared" si="715"/>
        <v>348</v>
      </c>
      <c r="AA2401">
        <f t="shared" si="716"/>
        <v>348</v>
      </c>
      <c r="AB2401">
        <f>IF(Z2401/X2401&lt;'model parameter'!$B$2,'model parameter'!$B$2,IF(Y2401/X2401&gt;'model parameter'!$B$1,'model parameter'!$B$1,AA2401/X2401))</f>
        <v>0.87580218950547373</v>
      </c>
      <c r="AC2401">
        <f t="shared" si="726"/>
        <v>80678198.498643547</v>
      </c>
      <c r="AD2401">
        <f t="shared" si="724"/>
        <v>38.623477703115768</v>
      </c>
      <c r="AF2401">
        <f t="shared" si="723"/>
        <v>0.87580218950547373</v>
      </c>
      <c r="AG2401">
        <f t="shared" si="717"/>
        <v>1.0162325405813524</v>
      </c>
      <c r="AH2401" s="14">
        <f t="shared" si="718"/>
        <v>29868.388367070223</v>
      </c>
      <c r="AI2401">
        <f t="shared" si="719"/>
        <v>26033.800513576</v>
      </c>
      <c r="AJ2401" s="14">
        <f t="shared" si="720"/>
        <v>-3834.587853494224</v>
      </c>
      <c r="AK2401" s="14">
        <f t="shared" si="725"/>
        <v>403470.27292677062</v>
      </c>
      <c r="AL2401">
        <f t="shared" si="721"/>
        <v>0.87161718247503972</v>
      </c>
      <c r="AM2401">
        <f t="shared" si="727"/>
        <v>1.2145076793084548</v>
      </c>
      <c r="AN2401" s="15">
        <f t="shared" si="722"/>
        <v>0</v>
      </c>
    </row>
    <row r="2402" spans="1:40" x14ac:dyDescent="0.25">
      <c r="A2402" s="2">
        <v>43131</v>
      </c>
      <c r="B2402" s="2">
        <v>43153</v>
      </c>
      <c r="C2402" t="s">
        <v>15</v>
      </c>
      <c r="D2402">
        <v>11100</v>
      </c>
      <c r="E2402">
        <v>199.45</v>
      </c>
      <c r="F2402">
        <v>210</v>
      </c>
      <c r="G2402">
        <v>178.25</v>
      </c>
      <c r="H2402">
        <v>184.25</v>
      </c>
      <c r="I2402" t="s">
        <v>16</v>
      </c>
      <c r="J2402">
        <v>148.35</v>
      </c>
      <c r="K2402">
        <v>157.94999999999999</v>
      </c>
      <c r="L2402">
        <v>121.4</v>
      </c>
      <c r="M2402">
        <v>141.44999999999999</v>
      </c>
      <c r="N2402">
        <v>11027.7</v>
      </c>
      <c r="O2402">
        <v>400.05</v>
      </c>
      <c r="P2402">
        <f>VLOOKUP($A2402,Sheet2!$A:$E,2,0)</f>
        <v>11018.8</v>
      </c>
      <c r="Q2402">
        <f>VLOOKUP($A2402,Sheet2!$A:$E,3,0)</f>
        <v>11058.5</v>
      </c>
      <c r="R2402">
        <f>VLOOKUP($A2402,Sheet2!$A:$E,4,0)</f>
        <v>10979.3</v>
      </c>
      <c r="S2402">
        <f>VLOOKUP($A2402,Sheet2!$A:$E,5,0)</f>
        <v>11027.7</v>
      </c>
      <c r="T2402">
        <f t="shared" si="709"/>
        <v>199.45000000000073</v>
      </c>
      <c r="U2402">
        <f t="shared" si="710"/>
        <v>210</v>
      </c>
      <c r="V2402">
        <f t="shared" si="711"/>
        <v>121.4</v>
      </c>
      <c r="W2402">
        <f t="shared" si="712"/>
        <v>136.75</v>
      </c>
      <c r="X2402" s="5">
        <f t="shared" si="713"/>
        <v>347.79999999999995</v>
      </c>
      <c r="Y2402">
        <f t="shared" si="714"/>
        <v>357.40000000000072</v>
      </c>
      <c r="Z2402">
        <f t="shared" si="715"/>
        <v>315</v>
      </c>
      <c r="AA2402">
        <f t="shared" si="716"/>
        <v>325.7</v>
      </c>
      <c r="AB2402">
        <f>IF(Z2402/X2402&lt;'model parameter'!$B$2,'model parameter'!$B$2,IF(Y2402/X2402&gt;'model parameter'!$B$1,'model parameter'!$B$1,AA2402/X2402))</f>
        <v>0.93645773433007484</v>
      </c>
      <c r="AC2402">
        <f t="shared" si="726"/>
        <v>75551722.975871786</v>
      </c>
      <c r="AD2402">
        <f t="shared" si="724"/>
        <v>38.559935437445844</v>
      </c>
      <c r="AF2402">
        <f t="shared" si="723"/>
        <v>0.90569292696952286</v>
      </c>
      <c r="AG2402">
        <f t="shared" si="717"/>
        <v>1.0276020701552639</v>
      </c>
      <c r="AH2402" s="14">
        <f t="shared" si="718"/>
        <v>26149.652147583296</v>
      </c>
      <c r="AI2402">
        <f t="shared" si="719"/>
        <v>24362.518069893398</v>
      </c>
      <c r="AJ2402" s="14">
        <f t="shared" si="720"/>
        <v>-1787.1340776898978</v>
      </c>
      <c r="AK2402" s="14">
        <f t="shared" si="725"/>
        <v>401683.13884908071</v>
      </c>
      <c r="AL2402">
        <f t="shared" si="721"/>
        <v>0.9316574435635443</v>
      </c>
      <c r="AM2402">
        <f t="shared" si="727"/>
        <v>1.1315051196928079</v>
      </c>
      <c r="AN2402" s="15">
        <f t="shared" si="722"/>
        <v>0</v>
      </c>
    </row>
    <row r="2403" spans="1:40" x14ac:dyDescent="0.25">
      <c r="A2403" s="2">
        <v>43132</v>
      </c>
      <c r="B2403" s="2">
        <v>43153</v>
      </c>
      <c r="C2403" t="s">
        <v>15</v>
      </c>
      <c r="D2403">
        <v>11100</v>
      </c>
      <c r="E2403">
        <v>180.2</v>
      </c>
      <c r="F2403">
        <v>277.95</v>
      </c>
      <c r="G2403">
        <v>118.4</v>
      </c>
      <c r="H2403">
        <v>166.45</v>
      </c>
      <c r="I2403" t="s">
        <v>16</v>
      </c>
      <c r="J2403">
        <v>146.30000000000001</v>
      </c>
      <c r="K2403">
        <v>169.3</v>
      </c>
      <c r="L2403">
        <v>61</v>
      </c>
      <c r="M2403">
        <v>100.05</v>
      </c>
      <c r="N2403">
        <v>11016.9</v>
      </c>
      <c r="O2403">
        <v>400.05</v>
      </c>
      <c r="P2403">
        <f>VLOOKUP($A2403,Sheet2!$A:$E,2,0)</f>
        <v>11044.55</v>
      </c>
      <c r="Q2403">
        <f>VLOOKUP($A2403,Sheet2!$A:$E,3,0)</f>
        <v>11117.35</v>
      </c>
      <c r="R2403">
        <f>VLOOKUP($A2403,Sheet2!$A:$E,4,0)</f>
        <v>10878.8</v>
      </c>
      <c r="S2403">
        <f>VLOOKUP($A2403,Sheet2!$A:$E,5,0)</f>
        <v>11016.9</v>
      </c>
      <c r="T2403">
        <f t="shared" si="709"/>
        <v>151.94999999999891</v>
      </c>
      <c r="U2403">
        <f t="shared" si="710"/>
        <v>277.95</v>
      </c>
      <c r="V2403">
        <f t="shared" si="711"/>
        <v>61</v>
      </c>
      <c r="W2403">
        <f t="shared" si="712"/>
        <v>135.75</v>
      </c>
      <c r="X2403" s="5">
        <f t="shared" si="713"/>
        <v>326.5</v>
      </c>
      <c r="Y2403">
        <f t="shared" si="714"/>
        <v>338.95</v>
      </c>
      <c r="Z2403">
        <f t="shared" si="715"/>
        <v>254.15</v>
      </c>
      <c r="AA2403">
        <f t="shared" si="716"/>
        <v>266.5</v>
      </c>
      <c r="AB2403">
        <f>IF(Z2403/X2403&lt;'model parameter'!$B$2,'model parameter'!$B$2,IF(Y2403/X2403&gt;'model parameter'!$B$1,'model parameter'!$B$1,AA2403/X2403))</f>
        <v>0.81623277182235832</v>
      </c>
      <c r="AC2403">
        <f t="shared" si="726"/>
        <v>61667792.260550782</v>
      </c>
      <c r="AD2403">
        <f t="shared" si="724"/>
        <v>38.376168209268201</v>
      </c>
      <c r="AF2403">
        <f t="shared" si="723"/>
        <v>0.77840735068912714</v>
      </c>
      <c r="AG2403">
        <f t="shared" si="717"/>
        <v>1.0381316998468606</v>
      </c>
      <c r="AH2403" s="14">
        <f t="shared" si="718"/>
        <v>24551.08339934775</v>
      </c>
      <c r="AI2403">
        <f t="shared" si="719"/>
        <v>19925.750327022997</v>
      </c>
      <c r="AJ2403" s="14">
        <f t="shared" si="720"/>
        <v>-4625.3330723247527</v>
      </c>
      <c r="AK2403" s="14">
        <f t="shared" si="725"/>
        <v>397057.80577675597</v>
      </c>
      <c r="AL2403">
        <f t="shared" si="721"/>
        <v>0.81160370819123873</v>
      </c>
      <c r="AM2403">
        <f t="shared" si="727"/>
        <v>0.91833375098005432</v>
      </c>
      <c r="AN2403" s="15">
        <f t="shared" si="722"/>
        <v>0</v>
      </c>
    </row>
    <row r="2404" spans="1:40" x14ac:dyDescent="0.25">
      <c r="A2404" s="2">
        <v>43133</v>
      </c>
      <c r="B2404" s="2">
        <v>43153</v>
      </c>
      <c r="C2404" t="s">
        <v>15</v>
      </c>
      <c r="D2404">
        <v>11100</v>
      </c>
      <c r="E2404">
        <v>226.4</v>
      </c>
      <c r="F2404">
        <v>380.75</v>
      </c>
      <c r="G2404">
        <v>202.15</v>
      </c>
      <c r="H2404">
        <v>362.8</v>
      </c>
      <c r="I2404" t="s">
        <v>16</v>
      </c>
      <c r="J2404">
        <v>60</v>
      </c>
      <c r="K2404">
        <v>74.900000000000006</v>
      </c>
      <c r="L2404">
        <v>21.5</v>
      </c>
      <c r="M2404">
        <v>24.65</v>
      </c>
      <c r="N2404">
        <v>10760.6</v>
      </c>
      <c r="O2404">
        <v>400.05</v>
      </c>
      <c r="P2404">
        <f>VLOOKUP($A2404,Sheet2!$A:$E,2,0)</f>
        <v>10938.2</v>
      </c>
      <c r="Q2404">
        <f>VLOOKUP($A2404,Sheet2!$A:$E,3,0)</f>
        <v>10954.95</v>
      </c>
      <c r="R2404">
        <f>VLOOKUP($A2404,Sheet2!$A:$E,4,0)</f>
        <v>10736.1</v>
      </c>
      <c r="S2404">
        <f>VLOOKUP($A2404,Sheet2!$A:$E,5,0)</f>
        <v>10760.6</v>
      </c>
      <c r="T2404">
        <f t="shared" si="709"/>
        <v>219.94999999999891</v>
      </c>
      <c r="U2404">
        <f t="shared" si="710"/>
        <v>380.75</v>
      </c>
      <c r="V2404">
        <f t="shared" si="711"/>
        <v>21.5</v>
      </c>
      <c r="W2404">
        <f t="shared" si="712"/>
        <v>57.100000000000364</v>
      </c>
      <c r="X2404" s="5">
        <f t="shared" si="713"/>
        <v>286.39999999999998</v>
      </c>
      <c r="Y2404">
        <f t="shared" si="714"/>
        <v>402.25</v>
      </c>
      <c r="Z2404">
        <f t="shared" si="715"/>
        <v>259.25000000000034</v>
      </c>
      <c r="AA2404">
        <f t="shared" si="716"/>
        <v>387.45</v>
      </c>
      <c r="AB2404">
        <f>IF(Z2404/X2404&lt;'model parameter'!$B$2,'model parameter'!$B$2,IF(Y2404/X2404&gt;'model parameter'!$B$1,'model parameter'!$B$1,AA2404/X2404))</f>
        <v>1.1100000000000001</v>
      </c>
      <c r="AC2404">
        <f t="shared" si="726"/>
        <v>68451249.409211367</v>
      </c>
      <c r="AD2404">
        <f t="shared" si="724"/>
        <v>38.4861682092682</v>
      </c>
      <c r="AF2404">
        <f t="shared" si="723"/>
        <v>0.90520251396648166</v>
      </c>
      <c r="AG2404">
        <f t="shared" si="717"/>
        <v>1.4045041899441342</v>
      </c>
      <c r="AH2404" s="14">
        <f t="shared" si="718"/>
        <v>21541.571342810399</v>
      </c>
      <c r="AI2404">
        <f t="shared" si="719"/>
        <v>23778.243723214044</v>
      </c>
      <c r="AJ2404" s="14">
        <f t="shared" si="720"/>
        <v>2236.6723804036446</v>
      </c>
      <c r="AK2404" s="14">
        <f t="shared" si="725"/>
        <v>399294.47815715964</v>
      </c>
      <c r="AL2404">
        <f t="shared" si="721"/>
        <v>1.1038305119347824</v>
      </c>
      <c r="AM2404">
        <f t="shared" si="727"/>
        <v>1.0136848144713024</v>
      </c>
      <c r="AN2404" s="15">
        <f t="shared" si="722"/>
        <v>0</v>
      </c>
    </row>
    <row r="2405" spans="1:40" x14ac:dyDescent="0.25">
      <c r="A2405" s="2">
        <v>43136</v>
      </c>
      <c r="B2405" s="2">
        <v>43153</v>
      </c>
      <c r="C2405" t="s">
        <v>15</v>
      </c>
      <c r="D2405">
        <v>11100</v>
      </c>
      <c r="E2405">
        <v>499.7</v>
      </c>
      <c r="F2405">
        <v>499.7</v>
      </c>
      <c r="G2405">
        <v>388.2</v>
      </c>
      <c r="H2405">
        <v>423.75</v>
      </c>
      <c r="I2405" t="s">
        <v>16</v>
      </c>
      <c r="J2405">
        <v>6.75</v>
      </c>
      <c r="K2405">
        <v>18.899999999999999</v>
      </c>
      <c r="L2405">
        <v>6.75</v>
      </c>
      <c r="M2405">
        <v>17.25</v>
      </c>
      <c r="N2405">
        <v>10666.55</v>
      </c>
      <c r="O2405">
        <v>400.05</v>
      </c>
      <c r="P2405">
        <f>VLOOKUP($A2405,Sheet2!$A:$E,2,0)</f>
        <v>10604.3</v>
      </c>
      <c r="Q2405">
        <f>VLOOKUP($A2405,Sheet2!$A:$E,3,0)</f>
        <v>10702.75</v>
      </c>
      <c r="R2405">
        <f>VLOOKUP($A2405,Sheet2!$A:$E,4,0)</f>
        <v>10586.8</v>
      </c>
      <c r="S2405">
        <f>VLOOKUP($A2405,Sheet2!$A:$E,5,0)</f>
        <v>10666.55</v>
      </c>
      <c r="T2405">
        <f t="shared" si="709"/>
        <v>416.14999999999964</v>
      </c>
      <c r="U2405">
        <f t="shared" si="710"/>
        <v>499.7</v>
      </c>
      <c r="V2405">
        <f t="shared" si="711"/>
        <v>6.75</v>
      </c>
      <c r="W2405">
        <f t="shared" si="712"/>
        <v>-9.0499999999992724</v>
      </c>
      <c r="X2405" s="5">
        <f t="shared" si="713"/>
        <v>506.45</v>
      </c>
      <c r="Y2405">
        <f t="shared" si="714"/>
        <v>506.45</v>
      </c>
      <c r="Z2405">
        <f t="shared" si="715"/>
        <v>379.15000000000072</v>
      </c>
      <c r="AA2405">
        <f t="shared" si="716"/>
        <v>441</v>
      </c>
      <c r="AB2405">
        <f>IF(Z2405/X2405&lt;'model parameter'!$B$2,'model parameter'!$B$2,IF(Y2405/X2405&gt;'model parameter'!$B$1,'model parameter'!$B$1,AA2405/X2405))</f>
        <v>0.87076710435383553</v>
      </c>
      <c r="AC2405">
        <f t="shared" si="726"/>
        <v>59605096.237461179</v>
      </c>
      <c r="AD2405">
        <f t="shared" si="724"/>
        <v>38.356935313622039</v>
      </c>
      <c r="AF2405">
        <f t="shared" si="723"/>
        <v>0.74864251160035689</v>
      </c>
      <c r="AG2405">
        <f t="shared" si="717"/>
        <v>1</v>
      </c>
      <c r="AH2405" s="14">
        <f t="shared" si="718"/>
        <v>38056.362565779069</v>
      </c>
      <c r="AI2405">
        <f t="shared" si="719"/>
        <v>33003.722812342006</v>
      </c>
      <c r="AJ2405" s="14">
        <f t="shared" si="720"/>
        <v>-5052.6397534370626</v>
      </c>
      <c r="AK2405" s="14">
        <f t="shared" si="725"/>
        <v>394241.83840372256</v>
      </c>
      <c r="AL2405">
        <f t="shared" si="721"/>
        <v>0.86723271976653693</v>
      </c>
      <c r="AM2405">
        <f t="shared" si="727"/>
        <v>0.879100638639985</v>
      </c>
      <c r="AN2405" s="15">
        <f t="shared" si="722"/>
        <v>0</v>
      </c>
    </row>
    <row r="2406" spans="1:40" x14ac:dyDescent="0.25">
      <c r="A2406" s="2">
        <v>43137</v>
      </c>
      <c r="B2406" s="2">
        <v>43153</v>
      </c>
      <c r="C2406" t="s">
        <v>15</v>
      </c>
      <c r="D2406">
        <v>11100</v>
      </c>
      <c r="E2406">
        <v>730</v>
      </c>
      <c r="F2406">
        <v>790.8</v>
      </c>
      <c r="G2406">
        <v>497.7</v>
      </c>
      <c r="H2406">
        <v>587</v>
      </c>
      <c r="I2406" t="s">
        <v>16</v>
      </c>
      <c r="J2406">
        <v>6.15</v>
      </c>
      <c r="K2406">
        <v>22</v>
      </c>
      <c r="L2406">
        <v>5.95</v>
      </c>
      <c r="M2406">
        <v>13.45</v>
      </c>
      <c r="N2406">
        <v>10498.25</v>
      </c>
      <c r="O2406">
        <v>400.05</v>
      </c>
      <c r="P2406">
        <f>VLOOKUP($A2406,Sheet2!$A:$E,2,0)</f>
        <v>10295.15</v>
      </c>
      <c r="Q2406">
        <f>VLOOKUP($A2406,Sheet2!$A:$E,3,0)</f>
        <v>10594.15</v>
      </c>
      <c r="R2406">
        <f>VLOOKUP($A2406,Sheet2!$A:$E,4,0)</f>
        <v>10276.299999999999</v>
      </c>
      <c r="S2406">
        <f>VLOOKUP($A2406,Sheet2!$A:$E,5,0)</f>
        <v>10498.25</v>
      </c>
      <c r="T2406">
        <f t="shared" si="709"/>
        <v>527.85000000000036</v>
      </c>
      <c r="U2406">
        <f t="shared" si="710"/>
        <v>790.8</v>
      </c>
      <c r="V2406">
        <f t="shared" si="711"/>
        <v>5.95</v>
      </c>
      <c r="W2406">
        <f t="shared" si="712"/>
        <v>-8.1499999999996362</v>
      </c>
      <c r="X2406" s="5">
        <f t="shared" si="713"/>
        <v>736.15</v>
      </c>
      <c r="Y2406">
        <f t="shared" si="714"/>
        <v>796.75</v>
      </c>
      <c r="Z2406">
        <f t="shared" si="715"/>
        <v>489.55000000000035</v>
      </c>
      <c r="AA2406">
        <f t="shared" si="716"/>
        <v>600.45000000000005</v>
      </c>
      <c r="AB2406">
        <f>IF(Z2406/X2406&lt;'model parameter'!$B$2,'model parameter'!$B$2,IF(Y2406/X2406&gt;'model parameter'!$B$1,'model parameter'!$B$1,AA2406/X2406))</f>
        <v>0.81566256876995191</v>
      </c>
      <c r="AC2406">
        <f t="shared" si="726"/>
        <v>48617645.908827782</v>
      </c>
      <c r="AD2406">
        <f t="shared" si="724"/>
        <v>38.17259788239199</v>
      </c>
      <c r="AF2406">
        <f t="shared" si="723"/>
        <v>0.66501392379270574</v>
      </c>
      <c r="AG2406">
        <f t="shared" si="717"/>
        <v>1.0823201793112818</v>
      </c>
      <c r="AH2406" s="14">
        <f t="shared" si="718"/>
        <v>55295.387986892019</v>
      </c>
      <c r="AI2406">
        <f t="shared" si="719"/>
        <v>44953.767011677905</v>
      </c>
      <c r="AJ2406" s="14">
        <f t="shared" si="720"/>
        <v>-10341.620975214115</v>
      </c>
      <c r="AK2406" s="14">
        <f t="shared" si="725"/>
        <v>383900.21742850845</v>
      </c>
      <c r="AL2406">
        <f t="shared" si="721"/>
        <v>0.81297498124679701</v>
      </c>
      <c r="AM2406">
        <f t="shared" si="727"/>
        <v>0.71468682521238913</v>
      </c>
      <c r="AN2406" s="15">
        <f t="shared" si="722"/>
        <v>0</v>
      </c>
    </row>
    <row r="2407" spans="1:40" x14ac:dyDescent="0.25">
      <c r="A2407" s="2">
        <v>43138</v>
      </c>
      <c r="B2407" s="2">
        <v>43153</v>
      </c>
      <c r="C2407" t="s">
        <v>15</v>
      </c>
      <c r="D2407">
        <v>11100</v>
      </c>
      <c r="E2407">
        <v>528.70000000000005</v>
      </c>
      <c r="F2407">
        <v>657.15</v>
      </c>
      <c r="G2407">
        <v>522.04999999999995</v>
      </c>
      <c r="H2407">
        <v>642.65</v>
      </c>
      <c r="I2407" t="s">
        <v>16</v>
      </c>
      <c r="J2407">
        <v>19.350000000000001</v>
      </c>
      <c r="K2407">
        <v>19.350000000000001</v>
      </c>
      <c r="L2407">
        <v>11.5</v>
      </c>
      <c r="M2407">
        <v>13.3</v>
      </c>
      <c r="N2407">
        <v>10476.700000000001</v>
      </c>
      <c r="O2407">
        <v>400.05</v>
      </c>
      <c r="P2407">
        <f>VLOOKUP($A2407,Sheet2!$A:$E,2,0)</f>
        <v>10607.2</v>
      </c>
      <c r="Q2407">
        <f>VLOOKUP($A2407,Sheet2!$A:$E,3,0)</f>
        <v>10614</v>
      </c>
      <c r="R2407">
        <f>VLOOKUP($A2407,Sheet2!$A:$E,4,0)</f>
        <v>10446.4</v>
      </c>
      <c r="S2407">
        <f>VLOOKUP($A2407,Sheet2!$A:$E,5,0)</f>
        <v>10476.700000000001</v>
      </c>
      <c r="T2407">
        <f t="shared" si="709"/>
        <v>522.04999999999995</v>
      </c>
      <c r="U2407">
        <f t="shared" si="710"/>
        <v>657.15</v>
      </c>
      <c r="V2407">
        <f t="shared" si="711"/>
        <v>11.5</v>
      </c>
      <c r="W2407">
        <f t="shared" si="712"/>
        <v>19.350000000000001</v>
      </c>
      <c r="X2407" s="5">
        <f t="shared" si="713"/>
        <v>548.05000000000007</v>
      </c>
      <c r="Y2407">
        <f t="shared" si="714"/>
        <v>668.65</v>
      </c>
      <c r="Z2407">
        <f t="shared" si="715"/>
        <v>541.4</v>
      </c>
      <c r="AA2407">
        <f t="shared" si="716"/>
        <v>655.94999999999993</v>
      </c>
      <c r="AB2407">
        <f>IF(Z2407/X2407&lt;'model parameter'!$B$2,'model parameter'!$B$2,IF(Y2407/X2407&gt;'model parameter'!$B$1,'model parameter'!$B$1,AA2407/X2407))</f>
        <v>1.1100000000000001</v>
      </c>
      <c r="AC2407">
        <f t="shared" si="726"/>
        <v>53965586.958798841</v>
      </c>
      <c r="AD2407">
        <f t="shared" si="724"/>
        <v>38.28259788239199</v>
      </c>
      <c r="AF2407">
        <f t="shared" si="723"/>
        <v>0.9878660706139949</v>
      </c>
      <c r="AG2407">
        <f t="shared" si="717"/>
        <v>1.220052914880029</v>
      </c>
      <c r="AH2407" s="14">
        <f t="shared" si="718"/>
        <v>41178.449886276678</v>
      </c>
      <c r="AI2407">
        <f t="shared" si="719"/>
        <v>45544.748971752313</v>
      </c>
      <c r="AJ2407" s="14">
        <f t="shared" si="720"/>
        <v>4366.2990854756354</v>
      </c>
      <c r="AK2407" s="14">
        <f t="shared" si="725"/>
        <v>388266.51651398407</v>
      </c>
      <c r="AL2407">
        <f t="shared" si="721"/>
        <v>1.1060335951822891</v>
      </c>
      <c r="AM2407">
        <f t="shared" si="727"/>
        <v>0.79046763871907499</v>
      </c>
      <c r="AN2407" s="15">
        <f t="shared" si="722"/>
        <v>0</v>
      </c>
    </row>
    <row r="2408" spans="1:40" x14ac:dyDescent="0.25">
      <c r="A2408" s="2">
        <v>43139</v>
      </c>
      <c r="B2408" s="2">
        <v>43153</v>
      </c>
      <c r="C2408" t="s">
        <v>15</v>
      </c>
      <c r="D2408">
        <v>11100</v>
      </c>
      <c r="E2408">
        <v>628.65</v>
      </c>
      <c r="F2408">
        <v>628.65</v>
      </c>
      <c r="G2408">
        <v>466</v>
      </c>
      <c r="H2408">
        <v>529.75</v>
      </c>
      <c r="I2408" t="s">
        <v>16</v>
      </c>
      <c r="J2408">
        <v>14.25</v>
      </c>
      <c r="K2408">
        <v>15.8</v>
      </c>
      <c r="L2408">
        <v>8.4499999999999993</v>
      </c>
      <c r="M2408">
        <v>11.2</v>
      </c>
      <c r="N2408">
        <v>10576.85</v>
      </c>
      <c r="O2408">
        <v>400.05</v>
      </c>
      <c r="P2408">
        <f>VLOOKUP($A2408,Sheet2!$A:$E,2,0)</f>
        <v>10518.5</v>
      </c>
      <c r="Q2408">
        <f>VLOOKUP($A2408,Sheet2!$A:$E,3,0)</f>
        <v>10637.8</v>
      </c>
      <c r="R2408">
        <f>VLOOKUP($A2408,Sheet2!$A:$E,4,0)</f>
        <v>10479.549999999999</v>
      </c>
      <c r="S2408">
        <f>VLOOKUP($A2408,Sheet2!$A:$E,5,0)</f>
        <v>10576.85</v>
      </c>
      <c r="T2408">
        <f t="shared" si="709"/>
        <v>478</v>
      </c>
      <c r="U2408">
        <f t="shared" si="710"/>
        <v>628.65</v>
      </c>
      <c r="V2408">
        <f t="shared" si="711"/>
        <v>8.4499999999999993</v>
      </c>
      <c r="W2408">
        <f t="shared" si="712"/>
        <v>3.7999999999992724</v>
      </c>
      <c r="X2408" s="5">
        <f t="shared" si="713"/>
        <v>642.9</v>
      </c>
      <c r="Y2408">
        <f t="shared" si="714"/>
        <v>642.9</v>
      </c>
      <c r="Z2408">
        <f t="shared" si="715"/>
        <v>469.79999999999927</v>
      </c>
      <c r="AA2408">
        <f t="shared" si="716"/>
        <v>540.95000000000005</v>
      </c>
      <c r="AB2408">
        <f>IF(Z2408/X2408&lt;'model parameter'!$B$2,'model parameter'!$B$2,IF(Y2408/X2408&gt;'model parameter'!$B$1,'model parameter'!$B$1,AA2408/X2408))</f>
        <v>0.84142168299891129</v>
      </c>
      <c r="AC2408">
        <f t="shared" si="726"/>
        <v>45407815.002896622</v>
      </c>
      <c r="AD2408">
        <f t="shared" si="724"/>
        <v>38.124019565390903</v>
      </c>
      <c r="AF2408">
        <f t="shared" si="723"/>
        <v>0.73075128324778238</v>
      </c>
      <c r="AG2408">
        <f t="shared" si="717"/>
        <v>1</v>
      </c>
      <c r="AH2408" s="14">
        <f t="shared" si="718"/>
        <v>48296.959077363143</v>
      </c>
      <c r="AI2408">
        <f t="shared" si="719"/>
        <v>40494.515648488901</v>
      </c>
      <c r="AJ2408" s="14">
        <f t="shared" si="720"/>
        <v>-7802.4434288742414</v>
      </c>
      <c r="AK2408" s="14">
        <f t="shared" si="725"/>
        <v>380464.07308510982</v>
      </c>
      <c r="AL2408">
        <f t="shared" si="721"/>
        <v>0.83844855705353805</v>
      </c>
      <c r="AM2408">
        <f t="shared" si="727"/>
        <v>0.66276645108152588</v>
      </c>
      <c r="AN2408" s="15">
        <f t="shared" si="722"/>
        <v>0</v>
      </c>
    </row>
    <row r="2409" spans="1:40" x14ac:dyDescent="0.25">
      <c r="A2409" s="2">
        <v>43140</v>
      </c>
      <c r="B2409" s="2">
        <v>43153</v>
      </c>
      <c r="C2409" t="s">
        <v>15</v>
      </c>
      <c r="D2409">
        <v>11100</v>
      </c>
      <c r="E2409">
        <v>699.75</v>
      </c>
      <c r="F2409">
        <v>702.15</v>
      </c>
      <c r="G2409">
        <v>604.75</v>
      </c>
      <c r="H2409">
        <v>626.65</v>
      </c>
      <c r="I2409" t="s">
        <v>16</v>
      </c>
      <c r="J2409">
        <v>7.5</v>
      </c>
      <c r="K2409">
        <v>9.4</v>
      </c>
      <c r="L2409">
        <v>3.55</v>
      </c>
      <c r="M2409">
        <v>7.2</v>
      </c>
      <c r="N2409">
        <v>10454.950000000001</v>
      </c>
      <c r="O2409">
        <v>400.05</v>
      </c>
      <c r="P2409">
        <f>VLOOKUP($A2409,Sheet2!$A:$E,2,0)</f>
        <v>10416.5</v>
      </c>
      <c r="Q2409">
        <f>VLOOKUP($A2409,Sheet2!$A:$E,3,0)</f>
        <v>10480.200000000001</v>
      </c>
      <c r="R2409">
        <f>VLOOKUP($A2409,Sheet2!$A:$E,4,0)</f>
        <v>10398.200000000001</v>
      </c>
      <c r="S2409">
        <f>VLOOKUP($A2409,Sheet2!$A:$E,5,0)</f>
        <v>10454.950000000001</v>
      </c>
      <c r="T2409">
        <f t="shared" si="709"/>
        <v>629.19999999999891</v>
      </c>
      <c r="U2409">
        <f t="shared" si="710"/>
        <v>702.15</v>
      </c>
      <c r="V2409">
        <f t="shared" si="711"/>
        <v>3.55</v>
      </c>
      <c r="W2409">
        <f t="shared" si="712"/>
        <v>-15.049999999999272</v>
      </c>
      <c r="X2409" s="5">
        <f t="shared" si="713"/>
        <v>707.25</v>
      </c>
      <c r="Y2409">
        <f t="shared" si="714"/>
        <v>707.25</v>
      </c>
      <c r="Z2409">
        <f t="shared" si="715"/>
        <v>589.70000000000073</v>
      </c>
      <c r="AA2409">
        <f t="shared" si="716"/>
        <v>633.85</v>
      </c>
      <c r="AB2409">
        <f>IF(Z2409/X2409&lt;'model parameter'!$B$2,'model parameter'!$B$2,IF(Y2409/X2409&gt;'model parameter'!$B$1,'model parameter'!$B$1,AA2409/X2409))</f>
        <v>0.89621774478614358</v>
      </c>
      <c r="AC2409">
        <f t="shared" si="726"/>
        <v>40695289.557562426</v>
      </c>
      <c r="AD2409">
        <f t="shared" si="724"/>
        <v>38.020237310177045</v>
      </c>
      <c r="AF2409">
        <f t="shared" si="723"/>
        <v>0.83379285966772809</v>
      </c>
      <c r="AG2409">
        <f t="shared" si="717"/>
        <v>1</v>
      </c>
      <c r="AH2409" s="14">
        <f t="shared" si="718"/>
        <v>53126.437901257872</v>
      </c>
      <c r="AI2409">
        <f t="shared" si="719"/>
        <v>47456.943407148698</v>
      </c>
      <c r="AJ2409" s="14">
        <f t="shared" si="720"/>
        <v>-5669.4944941091744</v>
      </c>
      <c r="AK2409" s="14">
        <f t="shared" si="725"/>
        <v>374794.57859100064</v>
      </c>
      <c r="AL2409">
        <f t="shared" si="721"/>
        <v>0.89328299208302575</v>
      </c>
      <c r="AM2409">
        <f t="shared" si="727"/>
        <v>0.59203799847435379</v>
      </c>
      <c r="AN2409" s="15">
        <f t="shared" si="722"/>
        <v>0</v>
      </c>
    </row>
    <row r="2410" spans="1:40" x14ac:dyDescent="0.25">
      <c r="A2410" s="2">
        <v>43143</v>
      </c>
      <c r="B2410" s="2">
        <v>43153</v>
      </c>
      <c r="C2410" t="s">
        <v>15</v>
      </c>
      <c r="D2410">
        <v>11100</v>
      </c>
      <c r="E2410">
        <v>590</v>
      </c>
      <c r="F2410">
        <v>609.4</v>
      </c>
      <c r="G2410">
        <v>540</v>
      </c>
      <c r="H2410">
        <v>555.79999999999995</v>
      </c>
      <c r="I2410" t="s">
        <v>16</v>
      </c>
      <c r="J2410">
        <v>7.35</v>
      </c>
      <c r="K2410">
        <v>9.25</v>
      </c>
      <c r="L2410">
        <v>4.4000000000000004</v>
      </c>
      <c r="M2410">
        <v>4.95</v>
      </c>
      <c r="O2410">
        <v>400.05</v>
      </c>
      <c r="P2410">
        <f>VLOOKUP($A2410,Sheet2!$A:$E,2,0)</f>
        <v>10518.2</v>
      </c>
      <c r="Q2410">
        <f>VLOOKUP($A2410,Sheet2!$A:$E,3,0)</f>
        <v>10555.5</v>
      </c>
      <c r="R2410">
        <f>VLOOKUP($A2410,Sheet2!$A:$E,4,0)</f>
        <v>10485.4</v>
      </c>
      <c r="S2410">
        <f>VLOOKUP($A2410,Sheet2!$A:$E,5,0)</f>
        <v>10539.75</v>
      </c>
      <c r="T2410">
        <f t="shared" si="709"/>
        <v>553.75</v>
      </c>
      <c r="U2410">
        <f t="shared" si="710"/>
        <v>609.4</v>
      </c>
      <c r="V2410">
        <f t="shared" si="711"/>
        <v>4.4000000000000004</v>
      </c>
      <c r="W2410">
        <f t="shared" si="712"/>
        <v>-4.5</v>
      </c>
      <c r="X2410" s="5">
        <f t="shared" si="713"/>
        <v>597.35</v>
      </c>
      <c r="Y2410">
        <f t="shared" si="714"/>
        <v>613.79999999999995</v>
      </c>
      <c r="Z2410">
        <f t="shared" si="715"/>
        <v>535.5</v>
      </c>
      <c r="AA2410">
        <f t="shared" si="716"/>
        <v>560.75</v>
      </c>
      <c r="AB2410">
        <f>IF(Z2410/X2410&lt;'model parameter'!$B$2,'model parameter'!$B$2,IF(Y2410/X2410&gt;'model parameter'!$B$1,'model parameter'!$B$1,AA2410/X2410))</f>
        <v>0.93872938813091145</v>
      </c>
      <c r="AC2410">
        <f t="shared" si="726"/>
        <v>38201864.266180843</v>
      </c>
      <c r="AD2410">
        <f t="shared" si="724"/>
        <v>37.958966698307954</v>
      </c>
      <c r="AF2410">
        <f t="shared" si="723"/>
        <v>0.89645936218297473</v>
      </c>
      <c r="AG2410">
        <f t="shared" si="717"/>
        <v>1.027538294132418</v>
      </c>
      <c r="AH2410" s="14">
        <f t="shared" si="718"/>
        <v>44878.423561770214</v>
      </c>
      <c r="AI2410">
        <f t="shared" si="719"/>
        <v>41978.434589516502</v>
      </c>
      <c r="AJ2410" s="14">
        <f t="shared" si="720"/>
        <v>-2899.9889722537118</v>
      </c>
      <c r="AK2410" s="14">
        <f t="shared" si="725"/>
        <v>371894.58961874695</v>
      </c>
      <c r="AL2410">
        <f t="shared" si="721"/>
        <v>0.93538122014775771</v>
      </c>
      <c r="AM2410">
        <f t="shared" si="727"/>
        <v>0.55378122538677732</v>
      </c>
      <c r="AN2410" s="15">
        <f t="shared" si="722"/>
        <v>0</v>
      </c>
    </row>
    <row r="2411" spans="1:40" x14ac:dyDescent="0.25">
      <c r="A2411" s="2">
        <v>43145</v>
      </c>
      <c r="B2411" s="2">
        <v>43153</v>
      </c>
      <c r="C2411" t="s">
        <v>15</v>
      </c>
      <c r="D2411">
        <v>11100</v>
      </c>
      <c r="E2411">
        <v>532.20000000000005</v>
      </c>
      <c r="F2411">
        <v>634.79999999999995</v>
      </c>
      <c r="G2411">
        <v>507.95</v>
      </c>
      <c r="H2411">
        <v>584.70000000000005</v>
      </c>
      <c r="I2411" t="s">
        <v>16</v>
      </c>
      <c r="J2411">
        <v>2.75</v>
      </c>
      <c r="K2411">
        <v>4.8</v>
      </c>
      <c r="L2411">
        <v>2.75</v>
      </c>
      <c r="M2411">
        <v>3.1</v>
      </c>
      <c r="N2411">
        <v>10500.9</v>
      </c>
      <c r="O2411">
        <v>400.05</v>
      </c>
      <c r="P2411">
        <f>VLOOKUP($A2411,Sheet2!$A:$E,2,0)</f>
        <v>10585.75</v>
      </c>
      <c r="Q2411">
        <f>VLOOKUP($A2411,Sheet2!$A:$E,3,0)</f>
        <v>10590.55</v>
      </c>
      <c r="R2411">
        <f>VLOOKUP($A2411,Sheet2!$A:$E,4,0)</f>
        <v>10456.65</v>
      </c>
      <c r="S2411">
        <f>VLOOKUP($A2411,Sheet2!$A:$E,5,0)</f>
        <v>10500.9</v>
      </c>
      <c r="T2411">
        <f t="shared" si="709"/>
        <v>514.25</v>
      </c>
      <c r="U2411">
        <f t="shared" si="710"/>
        <v>634.79999999999995</v>
      </c>
      <c r="V2411">
        <f t="shared" si="711"/>
        <v>2.75</v>
      </c>
      <c r="W2411">
        <f t="shared" si="712"/>
        <v>-1.5</v>
      </c>
      <c r="X2411" s="5">
        <f t="shared" si="713"/>
        <v>534.95000000000005</v>
      </c>
      <c r="Y2411">
        <f t="shared" si="714"/>
        <v>637.54999999999995</v>
      </c>
      <c r="Z2411">
        <f t="shared" si="715"/>
        <v>506.45</v>
      </c>
      <c r="AA2411">
        <f t="shared" si="716"/>
        <v>587.80000000000007</v>
      </c>
      <c r="AB2411">
        <f>IF(Z2411/X2411&lt;'model parameter'!$B$2,'model parameter'!$B$2,IF(Y2411/X2411&gt;'model parameter'!$B$1,'model parameter'!$B$1,AA2411/X2411))</f>
        <v>1.1100000000000001</v>
      </c>
      <c r="AC2411">
        <f t="shared" si="726"/>
        <v>42404069.335460737</v>
      </c>
      <c r="AD2411">
        <f t="shared" si="724"/>
        <v>38.068966698307953</v>
      </c>
      <c r="AF2411">
        <f t="shared" si="723"/>
        <v>0.94672399289653231</v>
      </c>
      <c r="AG2411">
        <f t="shared" si="717"/>
        <v>1.1917936255724833</v>
      </c>
      <c r="AH2411" s="14">
        <f t="shared" si="718"/>
        <v>40195.292581023823</v>
      </c>
      <c r="AI2411">
        <f t="shared" si="719"/>
        <v>44454.967894909765</v>
      </c>
      <c r="AJ2411" s="14">
        <f t="shared" si="720"/>
        <v>4259.6753138859422</v>
      </c>
      <c r="AK2411" s="14">
        <f t="shared" si="725"/>
        <v>376154.26493263291</v>
      </c>
      <c r="AL2411">
        <f t="shared" si="721"/>
        <v>1.1059744820938791</v>
      </c>
      <c r="AM2411">
        <f t="shared" si="727"/>
        <v>0.61246790394045481</v>
      </c>
      <c r="AN2411" s="15">
        <f t="shared" si="722"/>
        <v>0</v>
      </c>
    </row>
    <row r="2412" spans="1:40" x14ac:dyDescent="0.25">
      <c r="A2412" s="2">
        <v>43146</v>
      </c>
      <c r="B2412" s="2">
        <v>43153</v>
      </c>
      <c r="C2412" t="s">
        <v>15</v>
      </c>
      <c r="D2412">
        <v>11100</v>
      </c>
      <c r="E2412">
        <v>578.95000000000005</v>
      </c>
      <c r="F2412">
        <v>578.95000000000005</v>
      </c>
      <c r="G2412">
        <v>465.65</v>
      </c>
      <c r="H2412">
        <v>544.25</v>
      </c>
      <c r="I2412" t="s">
        <v>16</v>
      </c>
      <c r="J2412">
        <v>2.8</v>
      </c>
      <c r="K2412">
        <v>3.5</v>
      </c>
      <c r="L2412">
        <v>2.0499999999999998</v>
      </c>
      <c r="M2412">
        <v>2.25</v>
      </c>
      <c r="O2412">
        <v>400.05</v>
      </c>
      <c r="P2412">
        <f>VLOOKUP($A2412,Sheet2!$A:$E,2,0)</f>
        <v>10537.9</v>
      </c>
      <c r="Q2412">
        <f>VLOOKUP($A2412,Sheet2!$A:$E,3,0)</f>
        <v>10618.1</v>
      </c>
      <c r="R2412">
        <f>VLOOKUP($A2412,Sheet2!$A:$E,4,0)</f>
        <v>10511.05</v>
      </c>
      <c r="S2412">
        <f>VLOOKUP($A2412,Sheet2!$A:$E,5,0)</f>
        <v>10545.5</v>
      </c>
      <c r="T2412">
        <f t="shared" si="709"/>
        <v>485.39999999999964</v>
      </c>
      <c r="U2412">
        <f t="shared" si="710"/>
        <v>578.95000000000005</v>
      </c>
      <c r="V2412">
        <f t="shared" si="711"/>
        <v>2.0499999999999998</v>
      </c>
      <c r="W2412">
        <f t="shared" si="712"/>
        <v>-16.25</v>
      </c>
      <c r="X2412" s="5">
        <f t="shared" si="713"/>
        <v>581.75</v>
      </c>
      <c r="Y2412">
        <f t="shared" si="714"/>
        <v>581.75</v>
      </c>
      <c r="Z2412">
        <f t="shared" si="715"/>
        <v>449.4</v>
      </c>
      <c r="AA2412">
        <f t="shared" si="716"/>
        <v>546.5</v>
      </c>
      <c r="AB2412">
        <f>IF(Z2412/X2412&lt;'model parameter'!$B$2,'model parameter'!$B$2,IF(Y2412/X2412&gt;'model parameter'!$B$1,'model parameter'!$B$1,AA2412/X2412))</f>
        <v>0.93940696175333049</v>
      </c>
      <c r="AC2412">
        <f t="shared" si="726"/>
        <v>39834677.940402739</v>
      </c>
      <c r="AD2412">
        <f t="shared" si="724"/>
        <v>38.008373660061281</v>
      </c>
      <c r="AF2412">
        <f t="shared" si="723"/>
        <v>0.77249677696605068</v>
      </c>
      <c r="AG2412">
        <f t="shared" si="717"/>
        <v>1</v>
      </c>
      <c r="AH2412" s="14">
        <f t="shared" si="718"/>
        <v>43707.640816583618</v>
      </c>
      <c r="AI2412">
        <f t="shared" si="719"/>
        <v>40910.462624382999</v>
      </c>
      <c r="AJ2412" s="14">
        <f t="shared" si="720"/>
        <v>-2797.1781922006194</v>
      </c>
      <c r="AK2412" s="14">
        <f t="shared" si="725"/>
        <v>373357.08674043231</v>
      </c>
      <c r="AL2412">
        <f t="shared" si="721"/>
        <v>0.93600253548484114</v>
      </c>
      <c r="AM2412">
        <f t="shared" si="727"/>
        <v>0.57327151099135187</v>
      </c>
      <c r="AN2412" s="15">
        <f t="shared" si="722"/>
        <v>0</v>
      </c>
    </row>
    <row r="2413" spans="1:40" x14ac:dyDescent="0.25">
      <c r="A2413" s="2">
        <v>43147</v>
      </c>
      <c r="B2413" s="2">
        <v>43153</v>
      </c>
      <c r="C2413" t="s">
        <v>15</v>
      </c>
      <c r="D2413">
        <v>11100</v>
      </c>
      <c r="E2413">
        <v>495.25</v>
      </c>
      <c r="F2413">
        <v>662.6</v>
      </c>
      <c r="G2413">
        <v>478.05</v>
      </c>
      <c r="H2413">
        <v>638.75</v>
      </c>
      <c r="I2413" t="s">
        <v>16</v>
      </c>
      <c r="J2413">
        <v>2.25</v>
      </c>
      <c r="K2413">
        <v>2.5</v>
      </c>
      <c r="L2413">
        <v>1.45</v>
      </c>
      <c r="M2413">
        <v>1.7</v>
      </c>
      <c r="O2413">
        <v>400.05</v>
      </c>
      <c r="P2413">
        <f>VLOOKUP($A2413,Sheet2!$A:$E,2,0)</f>
        <v>10596.2</v>
      </c>
      <c r="Q2413">
        <f>VLOOKUP($A2413,Sheet2!$A:$E,3,0)</f>
        <v>10612.9</v>
      </c>
      <c r="R2413">
        <f>VLOOKUP($A2413,Sheet2!$A:$E,4,0)</f>
        <v>10434.049999999999</v>
      </c>
      <c r="S2413">
        <f>VLOOKUP($A2413,Sheet2!$A:$E,5,0)</f>
        <v>10452.299999999999</v>
      </c>
      <c r="T2413">
        <f t="shared" si="709"/>
        <v>489.60000000000036</v>
      </c>
      <c r="U2413">
        <f t="shared" si="710"/>
        <v>662.6</v>
      </c>
      <c r="V2413">
        <f t="shared" si="711"/>
        <v>1.45</v>
      </c>
      <c r="W2413">
        <f t="shared" si="712"/>
        <v>-9.0500000000010914</v>
      </c>
      <c r="X2413" s="5">
        <f t="shared" si="713"/>
        <v>497.5</v>
      </c>
      <c r="Y2413">
        <f t="shared" si="714"/>
        <v>664.05000000000007</v>
      </c>
      <c r="Z2413">
        <f t="shared" si="715"/>
        <v>468.99999999999892</v>
      </c>
      <c r="AA2413">
        <f t="shared" si="716"/>
        <v>640.45000000000005</v>
      </c>
      <c r="AB2413">
        <f>IF(Z2413/X2413&lt;'model parameter'!$B$2,'model parameter'!$B$2,IF(Y2413/X2413&gt;'model parameter'!$B$1,'model parameter'!$B$1,AA2413/X2413))</f>
        <v>1.1100000000000001</v>
      </c>
      <c r="AC2413">
        <f t="shared" si="726"/>
        <v>44216492.513847046</v>
      </c>
      <c r="AD2413">
        <f t="shared" si="724"/>
        <v>38.11837366006128</v>
      </c>
      <c r="AF2413">
        <f t="shared" si="723"/>
        <v>0.9427135678391938</v>
      </c>
      <c r="AG2413">
        <f t="shared" si="717"/>
        <v>1.3347738693467337</v>
      </c>
      <c r="AH2413" s="14">
        <f t="shared" si="718"/>
        <v>37384.663490816245</v>
      </c>
      <c r="AI2413">
        <f t="shared" si="719"/>
        <v>41339.525045462949</v>
      </c>
      <c r="AJ2413" s="14">
        <f t="shared" si="720"/>
        <v>3954.8615546467045</v>
      </c>
      <c r="AK2413" s="14">
        <f t="shared" si="725"/>
        <v>377311.948295079</v>
      </c>
      <c r="AL2413">
        <f t="shared" si="721"/>
        <v>1.1057883416716654</v>
      </c>
      <c r="AM2413">
        <f t="shared" si="727"/>
        <v>0.63391695346673693</v>
      </c>
      <c r="AN2413" s="15">
        <f t="shared" si="722"/>
        <v>0</v>
      </c>
    </row>
    <row r="2414" spans="1:40" x14ac:dyDescent="0.25">
      <c r="A2414" s="2">
        <v>43150</v>
      </c>
      <c r="B2414" s="2">
        <v>43153</v>
      </c>
      <c r="C2414" t="s">
        <v>15</v>
      </c>
      <c r="D2414">
        <v>11100</v>
      </c>
      <c r="E2414">
        <v>665</v>
      </c>
      <c r="F2414">
        <v>798.55</v>
      </c>
      <c r="G2414">
        <v>644.54999999999995</v>
      </c>
      <c r="H2414">
        <v>716.5</v>
      </c>
      <c r="I2414" t="s">
        <v>16</v>
      </c>
      <c r="J2414">
        <v>1.3</v>
      </c>
      <c r="K2414">
        <v>1.3</v>
      </c>
      <c r="L2414">
        <v>0.95</v>
      </c>
      <c r="M2414">
        <v>1.1499999999999999</v>
      </c>
      <c r="O2414">
        <v>400.05</v>
      </c>
      <c r="P2414">
        <f>VLOOKUP($A2414,Sheet2!$A:$E,2,0)</f>
        <v>10488.9</v>
      </c>
      <c r="Q2414">
        <f>VLOOKUP($A2414,Sheet2!$A:$E,3,0)</f>
        <v>10489.35</v>
      </c>
      <c r="R2414">
        <f>VLOOKUP($A2414,Sheet2!$A:$E,4,0)</f>
        <v>10302.75</v>
      </c>
      <c r="S2414">
        <f>VLOOKUP($A2414,Sheet2!$A:$E,5,0)</f>
        <v>10378.4</v>
      </c>
      <c r="T2414">
        <f t="shared" si="709"/>
        <v>644.54999999999995</v>
      </c>
      <c r="U2414">
        <f t="shared" si="710"/>
        <v>798.20000000000073</v>
      </c>
      <c r="V2414">
        <f t="shared" si="711"/>
        <v>1.2999999999992724</v>
      </c>
      <c r="W2414">
        <f t="shared" si="712"/>
        <v>1.3</v>
      </c>
      <c r="X2414" s="5">
        <f t="shared" si="713"/>
        <v>666.3</v>
      </c>
      <c r="Y2414">
        <f t="shared" si="714"/>
        <v>799.84999999999923</v>
      </c>
      <c r="Z2414">
        <f t="shared" si="715"/>
        <v>645.84999999999991</v>
      </c>
      <c r="AA2414">
        <f t="shared" si="716"/>
        <v>717.65</v>
      </c>
      <c r="AB2414">
        <f>IF(Z2414/X2414&lt;'model parameter'!$B$2,'model parameter'!$B$2,IF(Y2414/X2414&gt;'model parameter'!$B$1,'model parameter'!$B$1,AA2414/X2414))</f>
        <v>1.1100000000000001</v>
      </c>
      <c r="AC2414">
        <f t="shared" si="726"/>
        <v>49080306.690370224</v>
      </c>
      <c r="AD2414">
        <f t="shared" si="724"/>
        <v>38.22837366006128</v>
      </c>
      <c r="AF2414">
        <f t="shared" si="723"/>
        <v>0.96930811946570605</v>
      </c>
      <c r="AG2414">
        <f t="shared" si="717"/>
        <v>1.2004352393816589</v>
      </c>
      <c r="AH2414" s="14">
        <f t="shared" si="718"/>
        <v>50053.13319514304</v>
      </c>
      <c r="AI2414">
        <f t="shared" si="719"/>
        <v>55381.894951647766</v>
      </c>
      <c r="AJ2414" s="14">
        <f t="shared" si="720"/>
        <v>5328.7617565047258</v>
      </c>
      <c r="AK2414" s="14">
        <f t="shared" si="725"/>
        <v>382640.71005158371</v>
      </c>
      <c r="AL2414">
        <f t="shared" si="721"/>
        <v>1.1064621016975977</v>
      </c>
      <c r="AM2414">
        <f t="shared" si="727"/>
        <v>0.70140508463454398</v>
      </c>
      <c r="AN2414" s="15">
        <f t="shared" si="722"/>
        <v>0</v>
      </c>
    </row>
    <row r="2415" spans="1:40" x14ac:dyDescent="0.25">
      <c r="A2415" s="2">
        <v>43151</v>
      </c>
      <c r="B2415" s="2">
        <v>43153</v>
      </c>
      <c r="C2415" t="s">
        <v>15</v>
      </c>
      <c r="D2415">
        <v>11100</v>
      </c>
      <c r="E2415">
        <v>724.9</v>
      </c>
      <c r="F2415">
        <v>760</v>
      </c>
      <c r="G2415">
        <v>668.45</v>
      </c>
      <c r="H2415">
        <v>753.5</v>
      </c>
      <c r="I2415" t="s">
        <v>16</v>
      </c>
      <c r="J2415">
        <v>0.95</v>
      </c>
      <c r="K2415">
        <v>1</v>
      </c>
      <c r="L2415">
        <v>0.75</v>
      </c>
      <c r="M2415">
        <v>0.8</v>
      </c>
      <c r="O2415">
        <v>400.05</v>
      </c>
      <c r="P2415">
        <f>VLOOKUP($A2415,Sheet2!$A:$E,2,0)</f>
        <v>10391</v>
      </c>
      <c r="Q2415">
        <f>VLOOKUP($A2415,Sheet2!$A:$E,3,0)</f>
        <v>10429.35</v>
      </c>
      <c r="R2415">
        <f>VLOOKUP($A2415,Sheet2!$A:$E,4,0)</f>
        <v>10347.65</v>
      </c>
      <c r="S2415">
        <f>VLOOKUP($A2415,Sheet2!$A:$E,5,0)</f>
        <v>10360.4</v>
      </c>
      <c r="T2415">
        <f t="shared" si="709"/>
        <v>671.64999999999964</v>
      </c>
      <c r="U2415">
        <f t="shared" si="710"/>
        <v>753.10000000000036</v>
      </c>
      <c r="V2415">
        <f t="shared" si="711"/>
        <v>7.6499999999996362</v>
      </c>
      <c r="W2415">
        <f t="shared" si="712"/>
        <v>-2.1999999999989086</v>
      </c>
      <c r="X2415" s="5">
        <f t="shared" si="713"/>
        <v>725.85</v>
      </c>
      <c r="Y2415">
        <f t="shared" si="714"/>
        <v>767.64999999999964</v>
      </c>
      <c r="Z2415">
        <f t="shared" si="715"/>
        <v>666.25000000000114</v>
      </c>
      <c r="AA2415">
        <f t="shared" si="716"/>
        <v>754.3</v>
      </c>
      <c r="AB2415">
        <f>IF(Z2415/X2415&lt;'model parameter'!$B$2,'model parameter'!$B$2,IF(Y2415/X2415&gt;'model parameter'!$B$1,'model parameter'!$B$1,AA2415/X2415))</f>
        <v>1.0391954260522145</v>
      </c>
      <c r="AC2415">
        <f t="shared" si="726"/>
        <v>51004030.221872635</v>
      </c>
      <c r="AD2415">
        <f t="shared" si="724"/>
        <v>38.267569086113497</v>
      </c>
      <c r="AF2415">
        <f t="shared" si="723"/>
        <v>0.91788937108218105</v>
      </c>
      <c r="AG2415">
        <f t="shared" si="717"/>
        <v>1.0575876558517594</v>
      </c>
      <c r="AH2415" s="14">
        <f t="shared" si="718"/>
        <v>54522.371174364969</v>
      </c>
      <c r="AI2415">
        <f t="shared" si="719"/>
        <v>56484.116965066598</v>
      </c>
      <c r="AJ2415" s="14">
        <f t="shared" si="720"/>
        <v>1961.7457907016287</v>
      </c>
      <c r="AK2415" s="14">
        <f t="shared" si="725"/>
        <v>384602.45584228536</v>
      </c>
      <c r="AL2415">
        <f t="shared" si="721"/>
        <v>1.0359805662968671</v>
      </c>
      <c r="AM2415">
        <f t="shared" si="727"/>
        <v>0.72664203678319683</v>
      </c>
      <c r="AN2415" s="15">
        <f t="shared" si="722"/>
        <v>0</v>
      </c>
    </row>
    <row r="2416" spans="1:40" x14ac:dyDescent="0.25">
      <c r="A2416" s="2">
        <v>43152</v>
      </c>
      <c r="B2416" s="2">
        <v>43153</v>
      </c>
      <c r="C2416" t="s">
        <v>15</v>
      </c>
      <c r="D2416">
        <v>11100</v>
      </c>
      <c r="E2416">
        <v>700</v>
      </c>
      <c r="F2416">
        <v>744.1</v>
      </c>
      <c r="G2416">
        <v>687.2</v>
      </c>
      <c r="H2416">
        <v>698.6</v>
      </c>
      <c r="I2416" t="s">
        <v>16</v>
      </c>
      <c r="J2416">
        <v>0.3</v>
      </c>
      <c r="K2416">
        <v>1.9</v>
      </c>
      <c r="L2416">
        <v>0.25</v>
      </c>
      <c r="M2416">
        <v>0.4</v>
      </c>
      <c r="N2416">
        <v>10397.450000000001</v>
      </c>
      <c r="O2416">
        <v>400.05</v>
      </c>
      <c r="P2416">
        <f>VLOOKUP($A2416,Sheet2!$A:$E,2,0)</f>
        <v>10426</v>
      </c>
      <c r="Q2416">
        <f>VLOOKUP($A2416,Sheet2!$A:$E,3,0)</f>
        <v>10426.1</v>
      </c>
      <c r="R2416">
        <f>VLOOKUP($A2416,Sheet2!$A:$E,4,0)</f>
        <v>10349.6</v>
      </c>
      <c r="S2416">
        <f>VLOOKUP($A2416,Sheet2!$A:$E,5,0)</f>
        <v>10397.450000000001</v>
      </c>
      <c r="T2416">
        <f t="shared" si="709"/>
        <v>687.2</v>
      </c>
      <c r="U2416">
        <f t="shared" si="710"/>
        <v>744.1</v>
      </c>
      <c r="V2416">
        <f t="shared" si="711"/>
        <v>0.25</v>
      </c>
      <c r="W2416">
        <f t="shared" si="712"/>
        <v>1.9</v>
      </c>
      <c r="X2416" s="5">
        <f t="shared" si="713"/>
        <v>700.3</v>
      </c>
      <c r="Y2416">
        <f t="shared" si="714"/>
        <v>744.35</v>
      </c>
      <c r="Z2416">
        <f t="shared" si="715"/>
        <v>689.1</v>
      </c>
      <c r="AA2416">
        <f t="shared" si="716"/>
        <v>699</v>
      </c>
      <c r="AB2416">
        <f>IF(Z2416/X2416&lt;'model parameter'!$B$2,'model parameter'!$B$2,IF(Y2416/X2416&gt;'model parameter'!$B$1,'model parameter'!$B$1,AA2416/X2416))</f>
        <v>0.99814365272026284</v>
      </c>
      <c r="AC2416">
        <f t="shared" si="726"/>
        <v>50909349.029114634</v>
      </c>
      <c r="AD2416">
        <f t="shared" si="724"/>
        <v>38.265712738833763</v>
      </c>
      <c r="AF2416">
        <f t="shared" si="723"/>
        <v>0.98400685420534062</v>
      </c>
      <c r="AG2416">
        <f t="shared" si="717"/>
        <v>1.062901613594174</v>
      </c>
      <c r="AH2416" s="14">
        <f t="shared" si="718"/>
        <v>52604.839178242044</v>
      </c>
      <c r="AI2416">
        <f t="shared" si="719"/>
        <v>52339.636286337998</v>
      </c>
      <c r="AJ2416" s="14">
        <f t="shared" si="720"/>
        <v>-265.20289190404583</v>
      </c>
      <c r="AK2416" s="14">
        <f t="shared" si="725"/>
        <v>384337.25295038131</v>
      </c>
      <c r="AL2416">
        <f t="shared" si="721"/>
        <v>0.99495858373398971</v>
      </c>
      <c r="AM2416">
        <f t="shared" si="727"/>
        <v>0.72297873179939121</v>
      </c>
      <c r="AN2416" s="15">
        <f t="shared" si="722"/>
        <v>0</v>
      </c>
    </row>
    <row r="2417" spans="1:40" x14ac:dyDescent="0.25">
      <c r="A2417" s="2">
        <v>43153</v>
      </c>
      <c r="B2417" s="2">
        <v>43153</v>
      </c>
      <c r="C2417" t="s">
        <v>15</v>
      </c>
      <c r="D2417">
        <v>11100</v>
      </c>
      <c r="E2417">
        <v>741</v>
      </c>
      <c r="F2417">
        <v>756</v>
      </c>
      <c r="G2417">
        <v>696</v>
      </c>
      <c r="H2417">
        <v>704.2</v>
      </c>
      <c r="I2417" t="s">
        <v>16</v>
      </c>
      <c r="J2417">
        <v>0.1</v>
      </c>
      <c r="K2417">
        <v>0.1</v>
      </c>
      <c r="L2417">
        <v>0.05</v>
      </c>
      <c r="M2417">
        <v>0.05</v>
      </c>
      <c r="O2417">
        <v>400.05</v>
      </c>
      <c r="P2417">
        <f>VLOOKUP($A2417,Sheet2!$A:$E,2,0)</f>
        <v>10354.35</v>
      </c>
      <c r="Q2417">
        <f>VLOOKUP($A2417,Sheet2!$A:$E,3,0)</f>
        <v>10397.549999999999</v>
      </c>
      <c r="R2417">
        <f>VLOOKUP($A2417,Sheet2!$A:$E,4,0)</f>
        <v>10340.65</v>
      </c>
      <c r="S2417">
        <f>VLOOKUP($A2417,Sheet2!$A:$E,5,0)</f>
        <v>10382.700000000001</v>
      </c>
      <c r="T2417">
        <f t="shared" si="709"/>
        <v>702.55000000000109</v>
      </c>
      <c r="U2417">
        <f t="shared" si="710"/>
        <v>756</v>
      </c>
      <c r="V2417">
        <f t="shared" si="711"/>
        <v>0.05</v>
      </c>
      <c r="W2417">
        <f t="shared" si="712"/>
        <v>-6.4500000000007276</v>
      </c>
      <c r="X2417" s="5">
        <f t="shared" si="713"/>
        <v>741.1</v>
      </c>
      <c r="Y2417">
        <f t="shared" si="714"/>
        <v>756.05</v>
      </c>
      <c r="Z2417">
        <f t="shared" si="715"/>
        <v>689.54999999999927</v>
      </c>
      <c r="AA2417">
        <f t="shared" si="716"/>
        <v>704.25</v>
      </c>
      <c r="AB2417">
        <f>IF(Z2417/X2417&lt;'model parameter'!$B$2,'model parameter'!$B$2,IF(Y2417/X2417&gt;'model parameter'!$B$1,'model parameter'!$B$1,AA2417/X2417))</f>
        <v>0.95027661584131695</v>
      </c>
      <c r="AC2417">
        <f t="shared" si="726"/>
        <v>48377963.910071492</v>
      </c>
      <c r="AD2417">
        <f t="shared" si="724"/>
        <v>38.215989354675081</v>
      </c>
      <c r="AF2417">
        <f t="shared" si="723"/>
        <v>0.93044123600053874</v>
      </c>
      <c r="AG2417">
        <f t="shared" si="717"/>
        <v>1.0201727162326271</v>
      </c>
      <c r="AH2417" s="14">
        <f t="shared" si="718"/>
        <v>55666.886357960844</v>
      </c>
      <c r="AI2417">
        <f t="shared" si="719"/>
        <v>52733.099641913504</v>
      </c>
      <c r="AJ2417" s="14">
        <f t="shared" si="720"/>
        <v>-2933.7867160473397</v>
      </c>
      <c r="AK2417" s="14">
        <f t="shared" si="725"/>
        <v>381403.46623433399</v>
      </c>
      <c r="AL2417">
        <f t="shared" si="721"/>
        <v>0.94729745261515275</v>
      </c>
      <c r="AM2417">
        <f t="shared" si="727"/>
        <v>0.68487591092849698</v>
      </c>
      <c r="AN2417" s="15">
        <f t="shared" si="722"/>
        <v>0</v>
      </c>
    </row>
    <row r="2418" spans="1:40" x14ac:dyDescent="0.25">
      <c r="A2418" s="2">
        <v>43192</v>
      </c>
      <c r="B2418" s="2">
        <v>43216</v>
      </c>
      <c r="C2418" t="s">
        <v>15</v>
      </c>
      <c r="D2418">
        <v>10200</v>
      </c>
      <c r="E2418">
        <v>167.7</v>
      </c>
      <c r="F2418">
        <v>180.1</v>
      </c>
      <c r="G2418">
        <v>116.85</v>
      </c>
      <c r="H2418">
        <v>123.35</v>
      </c>
      <c r="I2418" t="s">
        <v>16</v>
      </c>
      <c r="J2418">
        <v>141</v>
      </c>
      <c r="K2418">
        <v>191.15</v>
      </c>
      <c r="L2418">
        <v>141</v>
      </c>
      <c r="M2418">
        <v>185.1</v>
      </c>
      <c r="O2418">
        <v>308.7</v>
      </c>
      <c r="P2418">
        <f>VLOOKUP($A2418,Sheet2!$A:$E,2,0)</f>
        <v>10151.65</v>
      </c>
      <c r="Q2418">
        <f>VLOOKUP($A2418,Sheet2!$A:$E,3,0)</f>
        <v>10220.1</v>
      </c>
      <c r="R2418">
        <f>VLOOKUP($A2418,Sheet2!$A:$E,4,0)</f>
        <v>10127.75</v>
      </c>
      <c r="S2418">
        <f>VLOOKUP($A2418,Sheet2!$A:$E,5,0)</f>
        <v>10211.799999999999</v>
      </c>
      <c r="T2418">
        <f t="shared" si="709"/>
        <v>171.04999999999927</v>
      </c>
      <c r="U2418">
        <f t="shared" si="710"/>
        <v>180.1</v>
      </c>
      <c r="V2418">
        <f t="shared" si="711"/>
        <v>141</v>
      </c>
      <c r="W2418">
        <f t="shared" si="712"/>
        <v>136.95000000000073</v>
      </c>
      <c r="X2418" s="5">
        <f t="shared" si="713"/>
        <v>308.7</v>
      </c>
      <c r="Y2418">
        <f t="shared" si="714"/>
        <v>362.19999999999925</v>
      </c>
      <c r="Z2418">
        <f t="shared" si="715"/>
        <v>253.80000000000072</v>
      </c>
      <c r="AA2418">
        <f t="shared" si="716"/>
        <v>308.45</v>
      </c>
      <c r="AB2418">
        <f>IF(Z2418/X2418&lt;'model parameter'!$B$2,'model parameter'!$B$2,IF(Y2418/X2418&gt;'model parameter'!$B$1,'model parameter'!$B$1,AA2418/X2418))</f>
        <v>1.1100000000000001</v>
      </c>
      <c r="AC2418">
        <f t="shared" si="726"/>
        <v>53699539.940179363</v>
      </c>
      <c r="AD2418">
        <f t="shared" si="724"/>
        <v>38.32598935467508</v>
      </c>
      <c r="AF2418">
        <f t="shared" si="723"/>
        <v>0.82215743440233469</v>
      </c>
      <c r="AG2418">
        <f t="shared" si="717"/>
        <v>1.1733074182053751</v>
      </c>
      <c r="AH2418" s="14">
        <f t="shared" si="718"/>
        <v>23215.190267019447</v>
      </c>
      <c r="AI2418">
        <f t="shared" si="719"/>
        <v>25633.367235701731</v>
      </c>
      <c r="AJ2418" s="14">
        <f t="shared" si="720"/>
        <v>2418.1769686822845</v>
      </c>
      <c r="AK2418" s="14">
        <f t="shared" si="725"/>
        <v>383821.64320301625</v>
      </c>
      <c r="AL2418">
        <f t="shared" si="721"/>
        <v>1.1041635644967192</v>
      </c>
      <c r="AM2418">
        <f t="shared" si="727"/>
        <v>0.75621502704874677</v>
      </c>
      <c r="AN2418" s="15">
        <f t="shared" si="722"/>
        <v>1</v>
      </c>
    </row>
    <row r="2419" spans="1:40" x14ac:dyDescent="0.25">
      <c r="A2419" s="2">
        <v>43193</v>
      </c>
      <c r="B2419" s="2">
        <v>43216</v>
      </c>
      <c r="C2419" t="s">
        <v>15</v>
      </c>
      <c r="D2419">
        <v>10200</v>
      </c>
      <c r="E2419">
        <v>144</v>
      </c>
      <c r="F2419">
        <v>149.6</v>
      </c>
      <c r="G2419">
        <v>108</v>
      </c>
      <c r="H2419">
        <v>112.3</v>
      </c>
      <c r="I2419" t="s">
        <v>16</v>
      </c>
      <c r="J2419">
        <v>169</v>
      </c>
      <c r="K2419">
        <v>199.8</v>
      </c>
      <c r="L2419">
        <v>152.6</v>
      </c>
      <c r="M2419">
        <v>194.8</v>
      </c>
      <c r="N2419">
        <v>10245</v>
      </c>
      <c r="O2419">
        <v>308.7</v>
      </c>
      <c r="P2419">
        <f>VLOOKUP($A2419,Sheet2!$A:$E,2,0)</f>
        <v>10186.85</v>
      </c>
      <c r="Q2419">
        <f>VLOOKUP($A2419,Sheet2!$A:$E,3,0)</f>
        <v>10255.35</v>
      </c>
      <c r="R2419">
        <f>VLOOKUP($A2419,Sheet2!$A:$E,4,0)</f>
        <v>10171.049999999999</v>
      </c>
      <c r="S2419">
        <f>VLOOKUP($A2419,Sheet2!$A:$E,5,0)</f>
        <v>10245</v>
      </c>
      <c r="T2419">
        <f t="shared" si="709"/>
        <v>144.44999999999891</v>
      </c>
      <c r="U2419">
        <f t="shared" si="710"/>
        <v>149.6</v>
      </c>
      <c r="V2419">
        <f t="shared" si="711"/>
        <v>152.6</v>
      </c>
      <c r="W2419">
        <f t="shared" si="712"/>
        <v>163.35000000000036</v>
      </c>
      <c r="X2419" s="5">
        <f t="shared" si="713"/>
        <v>313</v>
      </c>
      <c r="Y2419">
        <f t="shared" si="714"/>
        <v>344.24999999999892</v>
      </c>
      <c r="Z2419">
        <f t="shared" si="715"/>
        <v>271.35000000000036</v>
      </c>
      <c r="AA2419">
        <f t="shared" si="716"/>
        <v>307.10000000000002</v>
      </c>
      <c r="AB2419">
        <f>IF(Z2419/X2419&lt;'model parameter'!$B$2,'model parameter'!$B$2,IF(Y2419/X2419&gt;'model parameter'!$B$1,'model parameter'!$B$1,AA2419/X2419))</f>
        <v>0.981150159744409</v>
      </c>
      <c r="AC2419">
        <f t="shared" si="726"/>
        <v>52687312.190508254</v>
      </c>
      <c r="AD2419">
        <f t="shared" si="724"/>
        <v>38.30713951441949</v>
      </c>
      <c r="AF2419">
        <f t="shared" si="723"/>
        <v>0.86693290734824402</v>
      </c>
      <c r="AG2419">
        <f t="shared" si="717"/>
        <v>1.0998402555910509</v>
      </c>
      <c r="AH2419" s="14">
        <f t="shared" si="718"/>
        <v>23537.906023705498</v>
      </c>
      <c r="AI2419">
        <f t="shared" si="719"/>
        <v>22968.533610140199</v>
      </c>
      <c r="AJ2419" s="14">
        <f t="shared" si="720"/>
        <v>-569.37241356529921</v>
      </c>
      <c r="AK2419" s="14">
        <f t="shared" si="725"/>
        <v>383252.27078945097</v>
      </c>
      <c r="AL2419">
        <f t="shared" si="721"/>
        <v>0.97581040501258387</v>
      </c>
      <c r="AM2419">
        <f t="shared" si="727"/>
        <v>0.73792249182103964</v>
      </c>
      <c r="AN2419" s="15">
        <f t="shared" si="722"/>
        <v>0</v>
      </c>
    </row>
    <row r="2420" spans="1:40" x14ac:dyDescent="0.25">
      <c r="A2420" s="2">
        <v>43194</v>
      </c>
      <c r="B2420" s="2">
        <v>43216</v>
      </c>
      <c r="C2420" t="s">
        <v>15</v>
      </c>
      <c r="D2420">
        <v>10200</v>
      </c>
      <c r="E2420">
        <v>101.6</v>
      </c>
      <c r="F2420">
        <v>192.35</v>
      </c>
      <c r="G2420">
        <v>101.6</v>
      </c>
      <c r="H2420">
        <v>180</v>
      </c>
      <c r="I2420" t="s">
        <v>16</v>
      </c>
      <c r="J2420">
        <v>199.6</v>
      </c>
      <c r="K2420">
        <v>203.45</v>
      </c>
      <c r="L2420">
        <v>113.5</v>
      </c>
      <c r="M2420">
        <v>124.65</v>
      </c>
      <c r="N2420">
        <v>10128.4</v>
      </c>
      <c r="O2420">
        <v>308.7</v>
      </c>
      <c r="P2420">
        <f>VLOOKUP($A2420,Sheet2!$A:$E,2,0)</f>
        <v>10274.6</v>
      </c>
      <c r="Q2420">
        <f>VLOOKUP($A2420,Sheet2!$A:$E,3,0)</f>
        <v>10279.85</v>
      </c>
      <c r="R2420">
        <f>VLOOKUP($A2420,Sheet2!$A:$E,4,0)</f>
        <v>10111.299999999999</v>
      </c>
      <c r="S2420">
        <f>VLOOKUP($A2420,Sheet2!$A:$E,5,0)</f>
        <v>10128.4</v>
      </c>
      <c r="T2420">
        <f t="shared" si="709"/>
        <v>123.60000000000036</v>
      </c>
      <c r="U2420">
        <f t="shared" si="710"/>
        <v>192.35</v>
      </c>
      <c r="V2420">
        <f t="shared" si="711"/>
        <v>113.5</v>
      </c>
      <c r="W2420">
        <f t="shared" si="712"/>
        <v>181.45000000000073</v>
      </c>
      <c r="X2420" s="5">
        <f t="shared" si="713"/>
        <v>301.2</v>
      </c>
      <c r="Y2420">
        <f t="shared" si="714"/>
        <v>327.05000000000035</v>
      </c>
      <c r="Z2420">
        <f t="shared" si="715"/>
        <v>283.05000000000075</v>
      </c>
      <c r="AA2420">
        <f t="shared" si="716"/>
        <v>304.64999999999998</v>
      </c>
      <c r="AB2420">
        <f>IF(Z2420/X2420&lt;'model parameter'!$B$2,'model parameter'!$B$2,IF(Y2420/X2420&gt;'model parameter'!$B$1,'model parameter'!$B$1,AA2420/X2420))</f>
        <v>1.0114541832669321</v>
      </c>
      <c r="AC2420">
        <f t="shared" si="726"/>
        <v>53290802.320180401</v>
      </c>
      <c r="AD2420">
        <f t="shared" si="724"/>
        <v>38.318593697686424</v>
      </c>
      <c r="AF2420">
        <f t="shared" si="723"/>
        <v>0.9397410358565762</v>
      </c>
      <c r="AG2420">
        <f t="shared" si="717"/>
        <v>1.0858233731739719</v>
      </c>
      <c r="AH2420" s="14">
        <f t="shared" si="718"/>
        <v>22652.313947218197</v>
      </c>
      <c r="AI2420">
        <f t="shared" si="719"/>
        <v>22784.917377538299</v>
      </c>
      <c r="AJ2420" s="14">
        <f t="shared" si="720"/>
        <v>132.60343032010132</v>
      </c>
      <c r="AK2420" s="14">
        <f t="shared" si="725"/>
        <v>383384.87421977107</v>
      </c>
      <c r="AL2420">
        <f t="shared" si="721"/>
        <v>1.0058538580486338</v>
      </c>
      <c r="AM2420">
        <f t="shared" si="727"/>
        <v>0.74224218533905417</v>
      </c>
      <c r="AN2420" s="15">
        <f t="shared" si="722"/>
        <v>0</v>
      </c>
    </row>
    <row r="2421" spans="1:40" x14ac:dyDescent="0.25">
      <c r="A2421" s="2">
        <v>43195</v>
      </c>
      <c r="B2421" s="2">
        <v>43216</v>
      </c>
      <c r="C2421" t="s">
        <v>15</v>
      </c>
      <c r="D2421">
        <v>10200</v>
      </c>
      <c r="E2421">
        <v>119.9</v>
      </c>
      <c r="F2421">
        <v>124.75</v>
      </c>
      <c r="G2421">
        <v>78</v>
      </c>
      <c r="H2421">
        <v>81.599999999999994</v>
      </c>
      <c r="I2421" t="s">
        <v>16</v>
      </c>
      <c r="J2421">
        <v>189.8</v>
      </c>
      <c r="K2421">
        <v>234</v>
      </c>
      <c r="L2421">
        <v>170.7</v>
      </c>
      <c r="M2421">
        <v>228.85</v>
      </c>
      <c r="O2421">
        <v>308.7</v>
      </c>
      <c r="P2421">
        <f>VLOOKUP($A2421,Sheet2!$A:$E,2,0)</f>
        <v>10228.450000000001</v>
      </c>
      <c r="Q2421">
        <f>VLOOKUP($A2421,Sheet2!$A:$E,3,0)</f>
        <v>10331.799999999999</v>
      </c>
      <c r="R2421">
        <f>VLOOKUP($A2421,Sheet2!$A:$E,4,0)</f>
        <v>10227.450000000001</v>
      </c>
      <c r="S2421">
        <f>VLOOKUP($A2421,Sheet2!$A:$E,5,0)</f>
        <v>10325.15</v>
      </c>
      <c r="T2421">
        <f t="shared" si="709"/>
        <v>102.20000000000073</v>
      </c>
      <c r="U2421">
        <f t="shared" si="710"/>
        <v>124.75</v>
      </c>
      <c r="V2421">
        <f t="shared" si="711"/>
        <v>170.7</v>
      </c>
      <c r="W2421">
        <f t="shared" si="712"/>
        <v>209.79999999999927</v>
      </c>
      <c r="X2421" s="5">
        <f t="shared" si="713"/>
        <v>309.70000000000005</v>
      </c>
      <c r="Y2421">
        <f t="shared" si="714"/>
        <v>336.20000000000073</v>
      </c>
      <c r="Z2421">
        <f t="shared" si="715"/>
        <v>287.79999999999927</v>
      </c>
      <c r="AA2421">
        <f t="shared" si="716"/>
        <v>310.45</v>
      </c>
      <c r="AB2421">
        <f>IF(Z2421/X2421&lt;'model parameter'!$B$2,'model parameter'!$B$2,IF(Y2421/X2421&gt;'model parameter'!$B$1,'model parameter'!$B$1,AA2421/X2421))</f>
        <v>1.0024216984178236</v>
      </c>
      <c r="AC2421">
        <f t="shared" si="726"/>
        <v>53419856.571843728</v>
      </c>
      <c r="AD2421">
        <f t="shared" si="724"/>
        <v>38.321015396104251</v>
      </c>
      <c r="AF2421">
        <f t="shared" si="723"/>
        <v>0.9292864061995455</v>
      </c>
      <c r="AG2421">
        <f t="shared" si="717"/>
        <v>1.085566677429773</v>
      </c>
      <c r="AH2421" s="14">
        <f t="shared" si="718"/>
        <v>23290.240442992952</v>
      </c>
      <c r="AI2421">
        <f t="shared" si="719"/>
        <v>23219.600703697899</v>
      </c>
      <c r="AJ2421" s="14">
        <f t="shared" si="720"/>
        <v>-70.639739295053005</v>
      </c>
      <c r="AK2421" s="14">
        <f t="shared" si="725"/>
        <v>383314.23448047601</v>
      </c>
      <c r="AL2421">
        <f t="shared" si="721"/>
        <v>0.99696698110661608</v>
      </c>
      <c r="AM2421">
        <f t="shared" si="727"/>
        <v>0.73999095076745425</v>
      </c>
      <c r="AN2421" s="15">
        <f t="shared" si="722"/>
        <v>0</v>
      </c>
    </row>
    <row r="2422" spans="1:40" x14ac:dyDescent="0.25">
      <c r="A2422" s="2">
        <v>43196</v>
      </c>
      <c r="B2422" s="2">
        <v>43216</v>
      </c>
      <c r="C2422" t="s">
        <v>15</v>
      </c>
      <c r="D2422">
        <v>10200</v>
      </c>
      <c r="E2422">
        <v>80</v>
      </c>
      <c r="F2422">
        <v>94.25</v>
      </c>
      <c r="G2422">
        <v>70.05</v>
      </c>
      <c r="H2422">
        <v>77.25</v>
      </c>
      <c r="I2422" t="s">
        <v>16</v>
      </c>
      <c r="J2422">
        <v>230</v>
      </c>
      <c r="K2422">
        <v>240</v>
      </c>
      <c r="L2422">
        <v>201</v>
      </c>
      <c r="M2422">
        <v>226.7</v>
      </c>
      <c r="O2422">
        <v>308.7</v>
      </c>
      <c r="P2422">
        <f>VLOOKUP($A2422,Sheet2!$A:$E,2,0)</f>
        <v>10322.75</v>
      </c>
      <c r="Q2422">
        <f>VLOOKUP($A2422,Sheet2!$A:$E,3,0)</f>
        <v>10350.450000000001</v>
      </c>
      <c r="R2422">
        <f>VLOOKUP($A2422,Sheet2!$A:$E,4,0)</f>
        <v>10290.85</v>
      </c>
      <c r="S2422">
        <f>VLOOKUP($A2422,Sheet2!$A:$E,5,0)</f>
        <v>10331.6</v>
      </c>
      <c r="T2422">
        <f t="shared" si="709"/>
        <v>89.549999999999272</v>
      </c>
      <c r="U2422">
        <f t="shared" si="710"/>
        <v>94.25</v>
      </c>
      <c r="V2422">
        <f t="shared" si="711"/>
        <v>201</v>
      </c>
      <c r="W2422">
        <f t="shared" si="712"/>
        <v>220.5</v>
      </c>
      <c r="X2422" s="5">
        <f t="shared" si="713"/>
        <v>310</v>
      </c>
      <c r="Y2422">
        <f t="shared" si="714"/>
        <v>329.54999999999927</v>
      </c>
      <c r="Z2422">
        <f t="shared" si="715"/>
        <v>290.55</v>
      </c>
      <c r="AA2422">
        <f t="shared" si="716"/>
        <v>303.95</v>
      </c>
      <c r="AB2422">
        <f>IF(Z2422/X2422&lt;'model parameter'!$B$2,'model parameter'!$B$2,IF(Y2422/X2422&gt;'model parameter'!$B$1,'model parameter'!$B$1,AA2422/X2422))</f>
        <v>0.98048387096774192</v>
      </c>
      <c r="AC2422">
        <f t="shared" si="726"/>
        <v>52377307.758102909</v>
      </c>
      <c r="AD2422">
        <f t="shared" si="724"/>
        <v>38.301499267071989</v>
      </c>
      <c r="AF2422">
        <f t="shared" si="723"/>
        <v>0.93725806451612903</v>
      </c>
      <c r="AG2422">
        <f t="shared" si="717"/>
        <v>1.06306451612903</v>
      </c>
      <c r="AH2422" s="14">
        <f t="shared" si="718"/>
        <v>23312.755495785001</v>
      </c>
      <c r="AI2422">
        <f t="shared" si="719"/>
        <v>22732.455596794898</v>
      </c>
      <c r="AJ2422" s="14">
        <f t="shared" si="720"/>
        <v>-580.29989899010252</v>
      </c>
      <c r="AK2422" s="14">
        <f t="shared" si="725"/>
        <v>382733.93458148593</v>
      </c>
      <c r="AL2422">
        <f t="shared" si="721"/>
        <v>0.97510805193770334</v>
      </c>
      <c r="AM2422">
        <f t="shared" si="727"/>
        <v>0.72157113445438126</v>
      </c>
      <c r="AN2422" s="15">
        <f t="shared" si="722"/>
        <v>0</v>
      </c>
    </row>
    <row r="2423" spans="1:40" x14ac:dyDescent="0.25">
      <c r="A2423" s="2">
        <v>43199</v>
      </c>
      <c r="B2423" s="2">
        <v>43216</v>
      </c>
      <c r="C2423" t="s">
        <v>15</v>
      </c>
      <c r="D2423">
        <v>10200</v>
      </c>
      <c r="E2423">
        <v>77.400000000000006</v>
      </c>
      <c r="F2423">
        <v>77.45</v>
      </c>
      <c r="G2423">
        <v>56.2</v>
      </c>
      <c r="H2423">
        <v>60.65</v>
      </c>
      <c r="I2423" t="s">
        <v>16</v>
      </c>
      <c r="J2423">
        <v>218.05</v>
      </c>
      <c r="K2423">
        <v>270.95</v>
      </c>
      <c r="L2423">
        <v>215.8</v>
      </c>
      <c r="M2423">
        <v>249.8</v>
      </c>
      <c r="O2423">
        <v>308.7</v>
      </c>
      <c r="P2423">
        <f>VLOOKUP($A2423,Sheet2!$A:$E,2,0)</f>
        <v>10333.700000000001</v>
      </c>
      <c r="Q2423">
        <f>VLOOKUP($A2423,Sheet2!$A:$E,3,0)</f>
        <v>10397.700000000001</v>
      </c>
      <c r="R2423">
        <f>VLOOKUP($A2423,Sheet2!$A:$E,4,0)</f>
        <v>10328.5</v>
      </c>
      <c r="S2423">
        <f>VLOOKUP($A2423,Sheet2!$A:$E,5,0)</f>
        <v>10379.35</v>
      </c>
      <c r="T2423">
        <f t="shared" si="709"/>
        <v>73.25</v>
      </c>
      <c r="U2423">
        <f t="shared" si="710"/>
        <v>77.45</v>
      </c>
      <c r="V2423">
        <f t="shared" si="711"/>
        <v>215.8</v>
      </c>
      <c r="W2423">
        <f t="shared" si="712"/>
        <v>253.90000000000146</v>
      </c>
      <c r="X2423" s="5">
        <f t="shared" si="713"/>
        <v>295.45000000000005</v>
      </c>
      <c r="Y2423">
        <f t="shared" si="714"/>
        <v>344.2</v>
      </c>
      <c r="Z2423">
        <f t="shared" si="715"/>
        <v>293.25</v>
      </c>
      <c r="AA2423">
        <f t="shared" si="716"/>
        <v>310.45</v>
      </c>
      <c r="AB2423">
        <f>IF(Z2423/X2423&lt;'model parameter'!$B$2,'model parameter'!$B$2,IF(Y2423/X2423&gt;'model parameter'!$B$1,'model parameter'!$B$1,AA2423/X2423))</f>
        <v>1.1100000000000001</v>
      </c>
      <c r="AC2423">
        <f t="shared" si="726"/>
        <v>58138811.611494236</v>
      </c>
      <c r="AD2423">
        <f t="shared" si="724"/>
        <v>38.411499267071989</v>
      </c>
      <c r="AF2423">
        <f t="shared" si="723"/>
        <v>0.99255373159587057</v>
      </c>
      <c r="AG2423">
        <f t="shared" si="717"/>
        <v>1.165002538500592</v>
      </c>
      <c r="AH2423" s="14">
        <f t="shared" si="718"/>
        <v>22220.775435370575</v>
      </c>
      <c r="AI2423">
        <f t="shared" si="719"/>
        <v>24531.107749582374</v>
      </c>
      <c r="AJ2423" s="14">
        <f t="shared" si="720"/>
        <v>2310.3323142117988</v>
      </c>
      <c r="AK2423" s="14">
        <f t="shared" si="725"/>
        <v>385044.26689569774</v>
      </c>
      <c r="AL2423">
        <f t="shared" si="721"/>
        <v>1.103971723261028</v>
      </c>
      <c r="AM2423">
        <f t="shared" si="727"/>
        <v>0.79659412875901825</v>
      </c>
      <c r="AN2423" s="15">
        <f t="shared" si="722"/>
        <v>0</v>
      </c>
    </row>
    <row r="2424" spans="1:40" x14ac:dyDescent="0.25">
      <c r="A2424" s="2">
        <v>43200</v>
      </c>
      <c r="B2424" s="2">
        <v>43216</v>
      </c>
      <c r="C2424" t="s">
        <v>15</v>
      </c>
      <c r="D2424">
        <v>10200</v>
      </c>
      <c r="E2424">
        <v>52.6</v>
      </c>
      <c r="F2424">
        <v>58.75</v>
      </c>
      <c r="G2424">
        <v>46.25</v>
      </c>
      <c r="H2424">
        <v>48.65</v>
      </c>
      <c r="I2424" t="s">
        <v>16</v>
      </c>
      <c r="J2424">
        <v>268.14999999999998</v>
      </c>
      <c r="K2424">
        <v>279.25</v>
      </c>
      <c r="L2424">
        <v>245.05</v>
      </c>
      <c r="M2424">
        <v>264.45</v>
      </c>
      <c r="O2424">
        <v>308.7</v>
      </c>
      <c r="P2424">
        <f>VLOOKUP($A2424,Sheet2!$A:$E,2,0)</f>
        <v>10412.9</v>
      </c>
      <c r="Q2424">
        <f>VLOOKUP($A2424,Sheet2!$A:$E,3,0)</f>
        <v>10424.85</v>
      </c>
      <c r="R2424">
        <f>VLOOKUP($A2424,Sheet2!$A:$E,4,0)</f>
        <v>10381.5</v>
      </c>
      <c r="S2424">
        <f>VLOOKUP($A2424,Sheet2!$A:$E,5,0)</f>
        <v>10402.25</v>
      </c>
      <c r="T2424">
        <f t="shared" si="709"/>
        <v>54.399999999999636</v>
      </c>
      <c r="U2424">
        <f t="shared" si="710"/>
        <v>58.75</v>
      </c>
      <c r="V2424">
        <f t="shared" si="711"/>
        <v>245.05</v>
      </c>
      <c r="W2424">
        <f t="shared" si="712"/>
        <v>271.10000000000036</v>
      </c>
      <c r="X2424" s="5">
        <f t="shared" si="713"/>
        <v>320.75</v>
      </c>
      <c r="Y2424">
        <f t="shared" si="714"/>
        <v>333.64999999999964</v>
      </c>
      <c r="Z2424">
        <f t="shared" si="715"/>
        <v>303.8</v>
      </c>
      <c r="AA2424">
        <f t="shared" si="716"/>
        <v>313.09999999999997</v>
      </c>
      <c r="AB2424">
        <f>IF(Z2424/X2424&lt;'model parameter'!$B$2,'model parameter'!$B$2,IF(Y2424/X2424&gt;'model parameter'!$B$1,'model parameter'!$B$1,AA2424/X2424))</f>
        <v>0.97614964925954784</v>
      </c>
      <c r="AC2424">
        <f t="shared" si="726"/>
        <v>56752180.562927023</v>
      </c>
      <c r="AD2424">
        <f t="shared" si="724"/>
        <v>38.387648916331536</v>
      </c>
      <c r="AF2424">
        <f t="shared" si="723"/>
        <v>0.94715510522213564</v>
      </c>
      <c r="AG2424">
        <f t="shared" si="717"/>
        <v>1.0402182385035064</v>
      </c>
      <c r="AH2424" s="14">
        <f t="shared" si="718"/>
        <v>24119.544887500124</v>
      </c>
      <c r="AI2424">
        <f t="shared" si="719"/>
        <v>23418.206016512195</v>
      </c>
      <c r="AJ2424" s="14">
        <f t="shared" si="720"/>
        <v>-701.33887098792911</v>
      </c>
      <c r="AK2424" s="14">
        <f t="shared" si="725"/>
        <v>384342.92802470981</v>
      </c>
      <c r="AL2424">
        <f t="shared" si="721"/>
        <v>0.970922383724106</v>
      </c>
      <c r="AM2424">
        <f t="shared" si="727"/>
        <v>0.77343107035533343</v>
      </c>
      <c r="AN2424" s="15">
        <f t="shared" si="722"/>
        <v>0</v>
      </c>
    </row>
    <row r="2425" spans="1:40" x14ac:dyDescent="0.25">
      <c r="A2425" s="2">
        <v>43201</v>
      </c>
      <c r="B2425" s="2">
        <v>43216</v>
      </c>
      <c r="C2425" t="s">
        <v>15</v>
      </c>
      <c r="D2425">
        <v>10200</v>
      </c>
      <c r="E2425">
        <v>48</v>
      </c>
      <c r="F2425">
        <v>62.8</v>
      </c>
      <c r="G2425">
        <v>43</v>
      </c>
      <c r="H2425">
        <v>47.05</v>
      </c>
      <c r="I2425" t="s">
        <v>16</v>
      </c>
      <c r="J2425">
        <v>265.25</v>
      </c>
      <c r="K2425">
        <v>274.3</v>
      </c>
      <c r="L2425">
        <v>220.05</v>
      </c>
      <c r="M2425">
        <v>264.3</v>
      </c>
      <c r="N2425">
        <v>10417.15</v>
      </c>
      <c r="O2425">
        <v>308.7</v>
      </c>
      <c r="P2425">
        <f>VLOOKUP($A2425,Sheet2!$A:$E,2,0)</f>
        <v>10428.15</v>
      </c>
      <c r="Q2425">
        <f>VLOOKUP($A2425,Sheet2!$A:$E,3,0)</f>
        <v>10428.15</v>
      </c>
      <c r="R2425">
        <f>VLOOKUP($A2425,Sheet2!$A:$E,4,0)</f>
        <v>10355.6</v>
      </c>
      <c r="S2425">
        <f>VLOOKUP($A2425,Sheet2!$A:$E,5,0)</f>
        <v>10417.15</v>
      </c>
      <c r="T2425">
        <f t="shared" si="709"/>
        <v>46.149999999999636</v>
      </c>
      <c r="U2425">
        <f t="shared" si="710"/>
        <v>62.8</v>
      </c>
      <c r="V2425">
        <f t="shared" si="711"/>
        <v>220.05</v>
      </c>
      <c r="W2425">
        <f t="shared" si="712"/>
        <v>271.14999999999964</v>
      </c>
      <c r="X2425" s="5">
        <f t="shared" si="713"/>
        <v>313.25</v>
      </c>
      <c r="Y2425">
        <f t="shared" si="714"/>
        <v>320.44999999999965</v>
      </c>
      <c r="Z2425">
        <f t="shared" si="715"/>
        <v>282.85000000000002</v>
      </c>
      <c r="AA2425">
        <f t="shared" si="716"/>
        <v>311.35000000000002</v>
      </c>
      <c r="AB2425">
        <f>IF(Z2425/X2425&lt;'model parameter'!$B$2,'model parameter'!$B$2,IF(Y2425/X2425&gt;'model parameter'!$B$1,'model parameter'!$B$1,AA2425/X2425))</f>
        <v>0.99393455706304878</v>
      </c>
      <c r="AC2425">
        <f t="shared" si="726"/>
        <v>56407953.450175039</v>
      </c>
      <c r="AD2425">
        <f t="shared" si="724"/>
        <v>38.381583473394585</v>
      </c>
      <c r="AF2425">
        <f t="shared" si="723"/>
        <v>0.902952913008779</v>
      </c>
      <c r="AG2425">
        <f t="shared" si="717"/>
        <v>1.0229848363926566</v>
      </c>
      <c r="AH2425" s="14">
        <f t="shared" si="718"/>
        <v>23556.668567698871</v>
      </c>
      <c r="AI2425">
        <f t="shared" si="719"/>
        <v>23287.051564653699</v>
      </c>
      <c r="AJ2425" s="14">
        <f t="shared" si="720"/>
        <v>-269.61700304517217</v>
      </c>
      <c r="AK2425" s="14">
        <f t="shared" si="725"/>
        <v>384073.31102166465</v>
      </c>
      <c r="AL2425">
        <f t="shared" si="721"/>
        <v>0.98855453595781906</v>
      </c>
      <c r="AM2425">
        <f t="shared" si="727"/>
        <v>0.76457879285047592</v>
      </c>
      <c r="AN2425" s="15">
        <f t="shared" si="722"/>
        <v>0</v>
      </c>
    </row>
    <row r="2426" spans="1:40" x14ac:dyDescent="0.25">
      <c r="A2426" s="2">
        <v>43202</v>
      </c>
      <c r="B2426" s="2">
        <v>43216</v>
      </c>
      <c r="C2426" t="s">
        <v>15</v>
      </c>
      <c r="D2426">
        <v>10200</v>
      </c>
      <c r="E2426">
        <v>49.15</v>
      </c>
      <c r="F2426">
        <v>53.15</v>
      </c>
      <c r="G2426">
        <v>34.35</v>
      </c>
      <c r="H2426">
        <v>37.6</v>
      </c>
      <c r="I2426" t="s">
        <v>16</v>
      </c>
      <c r="J2426">
        <v>253</v>
      </c>
      <c r="K2426">
        <v>304.89999999999998</v>
      </c>
      <c r="L2426">
        <v>243</v>
      </c>
      <c r="M2426">
        <v>293.35000000000002</v>
      </c>
      <c r="N2426">
        <v>10458.65</v>
      </c>
      <c r="O2426">
        <v>308.7</v>
      </c>
      <c r="P2426">
        <f>VLOOKUP($A2426,Sheet2!$A:$E,2,0)</f>
        <v>10410.65</v>
      </c>
      <c r="Q2426">
        <f>VLOOKUP($A2426,Sheet2!$A:$E,3,0)</f>
        <v>10469.9</v>
      </c>
      <c r="R2426">
        <f>VLOOKUP($A2426,Sheet2!$A:$E,4,0)</f>
        <v>10395.25</v>
      </c>
      <c r="S2426">
        <f>VLOOKUP($A2426,Sheet2!$A:$E,5,0)</f>
        <v>10458.65</v>
      </c>
      <c r="T2426">
        <f t="shared" si="709"/>
        <v>35</v>
      </c>
      <c r="U2426">
        <f t="shared" si="710"/>
        <v>47.75</v>
      </c>
      <c r="V2426">
        <f t="shared" si="711"/>
        <v>248.39999999999964</v>
      </c>
      <c r="W2426">
        <f t="shared" si="712"/>
        <v>304.25</v>
      </c>
      <c r="X2426" s="5">
        <f t="shared" si="713"/>
        <v>302.14999999999998</v>
      </c>
      <c r="Y2426">
        <f t="shared" si="714"/>
        <v>339.9</v>
      </c>
      <c r="Z2426">
        <f t="shared" si="715"/>
        <v>290.75</v>
      </c>
      <c r="AA2426">
        <f t="shared" si="716"/>
        <v>330.95000000000005</v>
      </c>
      <c r="AB2426">
        <f>IF(Z2426/X2426&lt;'model parameter'!$B$2,'model parameter'!$B$2,IF(Y2426/X2426&gt;'model parameter'!$B$1,'model parameter'!$B$1,AA2426/X2426))</f>
        <v>1.1100000000000001</v>
      </c>
      <c r="AC2426">
        <f t="shared" si="726"/>
        <v>62612828.329694301</v>
      </c>
      <c r="AD2426">
        <f t="shared" si="724"/>
        <v>38.491583473394584</v>
      </c>
      <c r="AF2426">
        <f t="shared" si="723"/>
        <v>0.96227039549892446</v>
      </c>
      <c r="AG2426">
        <f t="shared" si="717"/>
        <v>1.124937944729439</v>
      </c>
      <c r="AH2426" s="14">
        <f t="shared" si="718"/>
        <v>22723.611614393023</v>
      </c>
      <c r="AI2426">
        <f t="shared" si="719"/>
        <v>25088.476697280461</v>
      </c>
      <c r="AJ2426" s="14">
        <f t="shared" si="720"/>
        <v>2364.8650828874379</v>
      </c>
      <c r="AK2426" s="14">
        <f t="shared" si="725"/>
        <v>386438.17610455211</v>
      </c>
      <c r="AL2426">
        <f t="shared" si="721"/>
        <v>1.104070828309244</v>
      </c>
      <c r="AM2426">
        <f t="shared" si="727"/>
        <v>0.84414914113010686</v>
      </c>
      <c r="AN2426" s="15">
        <f t="shared" si="722"/>
        <v>0</v>
      </c>
    </row>
    <row r="2427" spans="1:40" x14ac:dyDescent="0.25">
      <c r="A2427" s="2">
        <v>43203</v>
      </c>
      <c r="B2427" s="2">
        <v>43216</v>
      </c>
      <c r="C2427" t="s">
        <v>15</v>
      </c>
      <c r="D2427">
        <v>10200</v>
      </c>
      <c r="E2427">
        <v>38</v>
      </c>
      <c r="F2427">
        <v>38</v>
      </c>
      <c r="G2427">
        <v>23.05</v>
      </c>
      <c r="H2427">
        <v>26.3</v>
      </c>
      <c r="I2427" t="s">
        <v>16</v>
      </c>
      <c r="J2427">
        <v>315.7</v>
      </c>
      <c r="K2427">
        <v>342.95</v>
      </c>
      <c r="L2427">
        <v>281.55</v>
      </c>
      <c r="M2427">
        <v>308.3</v>
      </c>
      <c r="N2427">
        <v>10480.6</v>
      </c>
      <c r="O2427">
        <v>308.7</v>
      </c>
      <c r="P2427">
        <f>VLOOKUP($A2427,Sheet2!$A:$E,2,0)</f>
        <v>10495.3</v>
      </c>
      <c r="Q2427">
        <f>VLOOKUP($A2427,Sheet2!$A:$E,3,0)</f>
        <v>10519.9</v>
      </c>
      <c r="R2427">
        <f>VLOOKUP($A2427,Sheet2!$A:$E,4,0)</f>
        <v>10451.450000000001</v>
      </c>
      <c r="S2427">
        <f>VLOOKUP($A2427,Sheet2!$A:$E,5,0)</f>
        <v>10480.6</v>
      </c>
      <c r="T2427">
        <f t="shared" si="709"/>
        <v>23.050000000001091</v>
      </c>
      <c r="U2427">
        <f t="shared" si="710"/>
        <v>30.099999999998545</v>
      </c>
      <c r="V2427">
        <f t="shared" si="711"/>
        <v>289.45000000000073</v>
      </c>
      <c r="W2427">
        <f t="shared" si="712"/>
        <v>342.94999999999891</v>
      </c>
      <c r="X2427" s="5">
        <f t="shared" si="713"/>
        <v>353.7</v>
      </c>
      <c r="Y2427">
        <f t="shared" si="714"/>
        <v>366.00000000000108</v>
      </c>
      <c r="Z2427">
        <f t="shared" si="715"/>
        <v>311.64999999999856</v>
      </c>
      <c r="AA2427">
        <f t="shared" si="716"/>
        <v>334.6</v>
      </c>
      <c r="AB2427">
        <f>IF(Z2427/X2427&lt;'model parameter'!$B$2,'model parameter'!$B$2,IF(Y2427/X2427&gt;'model parameter'!$B$1,'model parameter'!$B$1,AA2427/X2427))</f>
        <v>0.945999434549053</v>
      </c>
      <c r="AC2427">
        <f t="shared" si="726"/>
        <v>59231700.195407733</v>
      </c>
      <c r="AD2427">
        <f t="shared" si="724"/>
        <v>38.437582907943636</v>
      </c>
      <c r="AF2427">
        <f t="shared" si="723"/>
        <v>0.88111393836584273</v>
      </c>
      <c r="AG2427">
        <f t="shared" si="717"/>
        <v>1.0347752332485187</v>
      </c>
      <c r="AH2427" s="14">
        <f t="shared" si="718"/>
        <v>26592.44818582695</v>
      </c>
      <c r="AI2427">
        <f t="shared" si="719"/>
        <v>25029.5321393452</v>
      </c>
      <c r="AJ2427" s="14">
        <f t="shared" si="720"/>
        <v>-1562.9160464817505</v>
      </c>
      <c r="AK2427" s="14">
        <f t="shared" si="725"/>
        <v>384875.26005807036</v>
      </c>
      <c r="AL2427">
        <f t="shared" si="721"/>
        <v>0.94122707185287502</v>
      </c>
      <c r="AM2427">
        <f t="shared" si="727"/>
        <v>0.79453602431300985</v>
      </c>
      <c r="AN2427" s="15">
        <f t="shared" si="722"/>
        <v>0</v>
      </c>
    </row>
    <row r="2428" spans="1:40" x14ac:dyDescent="0.25">
      <c r="A2428" s="2">
        <v>43206</v>
      </c>
      <c r="B2428" s="2">
        <v>43216</v>
      </c>
      <c r="C2428" t="s">
        <v>15</v>
      </c>
      <c r="D2428">
        <v>10200</v>
      </c>
      <c r="E2428">
        <v>38.6</v>
      </c>
      <c r="F2428">
        <v>39</v>
      </c>
      <c r="G2428">
        <v>15.8</v>
      </c>
      <c r="H2428">
        <v>17</v>
      </c>
      <c r="I2428" t="s">
        <v>16</v>
      </c>
      <c r="J2428">
        <v>231.15</v>
      </c>
      <c r="K2428">
        <v>358.1</v>
      </c>
      <c r="L2428">
        <v>231.1</v>
      </c>
      <c r="M2428">
        <v>352.5</v>
      </c>
      <c r="N2428">
        <v>10528.35</v>
      </c>
      <c r="O2428">
        <v>308.7</v>
      </c>
      <c r="P2428">
        <f>VLOOKUP($A2428,Sheet2!$A:$E,2,0)</f>
        <v>10398.299999999999</v>
      </c>
      <c r="Q2428">
        <f>VLOOKUP($A2428,Sheet2!$A:$E,3,0)</f>
        <v>10540.15</v>
      </c>
      <c r="R2428">
        <f>VLOOKUP($A2428,Sheet2!$A:$E,4,0)</f>
        <v>10396.35</v>
      </c>
      <c r="S2428">
        <f>VLOOKUP($A2428,Sheet2!$A:$E,5,0)</f>
        <v>10528.35</v>
      </c>
      <c r="T2428">
        <f t="shared" si="709"/>
        <v>17.950000000000728</v>
      </c>
      <c r="U2428">
        <f t="shared" si="710"/>
        <v>34.75</v>
      </c>
      <c r="V2428">
        <f t="shared" si="711"/>
        <v>235.35000000000036</v>
      </c>
      <c r="W2428">
        <f t="shared" si="712"/>
        <v>355.94999999999891</v>
      </c>
      <c r="X2428" s="5">
        <f t="shared" si="713"/>
        <v>269.75</v>
      </c>
      <c r="Y2428">
        <f t="shared" si="714"/>
        <v>376.05000000000075</v>
      </c>
      <c r="Z2428">
        <f t="shared" si="715"/>
        <v>265.85000000000002</v>
      </c>
      <c r="AA2428">
        <f t="shared" si="716"/>
        <v>369.5</v>
      </c>
      <c r="AB2428">
        <f>IF(Z2428/X2428&lt;'model parameter'!$B$2,'model parameter'!$B$2,IF(Y2428/X2428&gt;'model parameter'!$B$1,'model parameter'!$B$1,AA2428/X2428))</f>
        <v>1.1100000000000001</v>
      </c>
      <c r="AC2428">
        <f t="shared" si="726"/>
        <v>65747187.216902591</v>
      </c>
      <c r="AD2428">
        <f t="shared" si="724"/>
        <v>38.547582907943635</v>
      </c>
      <c r="AF2428">
        <f t="shared" si="723"/>
        <v>0.9855421686746989</v>
      </c>
      <c r="AG2428">
        <f t="shared" si="717"/>
        <v>1.394068582020392</v>
      </c>
      <c r="AH2428" s="14">
        <f t="shared" si="718"/>
        <v>20291.985912851625</v>
      </c>
      <c r="AI2428">
        <f t="shared" si="719"/>
        <v>22393.140293486693</v>
      </c>
      <c r="AJ2428" s="14">
        <f t="shared" si="720"/>
        <v>2101.1543806350674</v>
      </c>
      <c r="AK2428" s="14">
        <f t="shared" si="725"/>
        <v>386976.41443870543</v>
      </c>
      <c r="AL2428">
        <f t="shared" si="721"/>
        <v>1.1035460200721081</v>
      </c>
      <c r="AM2428">
        <f t="shared" si="727"/>
        <v>0.87680706743453773</v>
      </c>
      <c r="AN2428" s="15">
        <f t="shared" si="722"/>
        <v>0</v>
      </c>
    </row>
    <row r="2429" spans="1:40" x14ac:dyDescent="0.25">
      <c r="A2429" s="2">
        <v>43207</v>
      </c>
      <c r="B2429" s="2">
        <v>43216</v>
      </c>
      <c r="C2429" t="s">
        <v>15</v>
      </c>
      <c r="D2429">
        <v>10200</v>
      </c>
      <c r="E2429">
        <v>12</v>
      </c>
      <c r="F2429">
        <v>18.649999999999999</v>
      </c>
      <c r="G2429">
        <v>11.55</v>
      </c>
      <c r="H2429">
        <v>12.45</v>
      </c>
      <c r="I2429" t="s">
        <v>16</v>
      </c>
      <c r="J2429">
        <v>384.9</v>
      </c>
      <c r="K2429">
        <v>384.9</v>
      </c>
      <c r="L2429">
        <v>312.85000000000002</v>
      </c>
      <c r="M2429">
        <v>357.2</v>
      </c>
      <c r="N2429">
        <v>10548.7</v>
      </c>
      <c r="O2429">
        <v>308.7</v>
      </c>
      <c r="P2429">
        <f>VLOOKUP($A2429,Sheet2!$A:$E,2,0)</f>
        <v>10557.3</v>
      </c>
      <c r="Q2429">
        <f>VLOOKUP($A2429,Sheet2!$A:$E,3,0)</f>
        <v>10560.45</v>
      </c>
      <c r="R2429">
        <f>VLOOKUP($A2429,Sheet2!$A:$E,4,0)</f>
        <v>10495.65</v>
      </c>
      <c r="S2429">
        <f>VLOOKUP($A2429,Sheet2!$A:$E,5,0)</f>
        <v>10548.7</v>
      </c>
      <c r="T2429">
        <f t="shared" si="709"/>
        <v>24.449999999998909</v>
      </c>
      <c r="U2429">
        <f t="shared" si="710"/>
        <v>17.200000000000728</v>
      </c>
      <c r="V2429">
        <f t="shared" si="711"/>
        <v>314.29999999999927</v>
      </c>
      <c r="W2429">
        <f t="shared" si="712"/>
        <v>372</v>
      </c>
      <c r="X2429" s="5">
        <f t="shared" si="713"/>
        <v>396.9</v>
      </c>
      <c r="Y2429">
        <f t="shared" si="714"/>
        <v>409.34999999999889</v>
      </c>
      <c r="Z2429">
        <f t="shared" si="715"/>
        <v>330.05000000000075</v>
      </c>
      <c r="AA2429">
        <f t="shared" si="716"/>
        <v>369.65</v>
      </c>
      <c r="AB2429">
        <f>IF(Z2429/X2429&lt;'model parameter'!$B$2,'model parameter'!$B$2,IF(Y2429/X2429&gt;'model parameter'!$B$1,'model parameter'!$B$1,AA2429/X2429))</f>
        <v>0.93134290753338367</v>
      </c>
      <c r="AC2429">
        <f t="shared" si="726"/>
        <v>61233176.504731774</v>
      </c>
      <c r="AD2429">
        <f t="shared" si="724"/>
        <v>38.47892581547702</v>
      </c>
      <c r="AF2429">
        <f t="shared" si="723"/>
        <v>0.83156966490300022</v>
      </c>
      <c r="AG2429">
        <f t="shared" si="717"/>
        <v>1.0313681027966715</v>
      </c>
      <c r="AH2429" s="14">
        <f t="shared" si="718"/>
        <v>29834.615787882147</v>
      </c>
      <c r="AI2429">
        <f t="shared" si="719"/>
        <v>27656.3684465683</v>
      </c>
      <c r="AJ2429" s="14">
        <f t="shared" si="720"/>
        <v>-2178.2473413138468</v>
      </c>
      <c r="AK2429" s="14">
        <f t="shared" si="725"/>
        <v>384798.16709739156</v>
      </c>
      <c r="AL2429">
        <f t="shared" si="721"/>
        <v>0.92698926117229974</v>
      </c>
      <c r="AM2429">
        <f t="shared" si="727"/>
        <v>0.81279073563179294</v>
      </c>
      <c r="AN2429" s="15">
        <f t="shared" si="722"/>
        <v>0</v>
      </c>
    </row>
    <row r="2430" spans="1:40" x14ac:dyDescent="0.25">
      <c r="A2430" s="2">
        <v>43208</v>
      </c>
      <c r="B2430" s="2">
        <v>43216</v>
      </c>
      <c r="C2430" t="s">
        <v>15</v>
      </c>
      <c r="D2430">
        <v>10200</v>
      </c>
      <c r="E2430">
        <v>8</v>
      </c>
      <c r="F2430">
        <v>14.35</v>
      </c>
      <c r="G2430">
        <v>8</v>
      </c>
      <c r="H2430">
        <v>12.3</v>
      </c>
      <c r="I2430" t="s">
        <v>16</v>
      </c>
      <c r="J2430">
        <v>383.95</v>
      </c>
      <c r="K2430">
        <v>396</v>
      </c>
      <c r="L2430">
        <v>326.35000000000002</v>
      </c>
      <c r="M2430">
        <v>338.1</v>
      </c>
      <c r="N2430">
        <v>10526.2</v>
      </c>
      <c r="O2430">
        <v>308.7</v>
      </c>
      <c r="P2430">
        <f>VLOOKUP($A2430,Sheet2!$A:$E,2,0)</f>
        <v>10578.9</v>
      </c>
      <c r="Q2430">
        <f>VLOOKUP($A2430,Sheet2!$A:$E,3,0)</f>
        <v>10594.2</v>
      </c>
      <c r="R2430">
        <f>VLOOKUP($A2430,Sheet2!$A:$E,4,0)</f>
        <v>10509.7</v>
      </c>
      <c r="S2430">
        <f>VLOOKUP($A2430,Sheet2!$A:$E,5,0)</f>
        <v>10526.2</v>
      </c>
      <c r="T2430">
        <f t="shared" si="709"/>
        <v>8</v>
      </c>
      <c r="U2430">
        <f t="shared" si="710"/>
        <v>14.35</v>
      </c>
      <c r="V2430">
        <f t="shared" si="711"/>
        <v>326.35000000000002</v>
      </c>
      <c r="W2430">
        <f t="shared" si="712"/>
        <v>396</v>
      </c>
      <c r="X2430" s="5">
        <f t="shared" si="713"/>
        <v>391.95</v>
      </c>
      <c r="Y2430">
        <f t="shared" si="714"/>
        <v>404</v>
      </c>
      <c r="Z2430">
        <f t="shared" si="715"/>
        <v>340.70000000000005</v>
      </c>
      <c r="AA2430">
        <f t="shared" si="716"/>
        <v>350.40000000000003</v>
      </c>
      <c r="AB2430">
        <f>IF(Z2430/X2430&lt;'model parameter'!$B$2,'model parameter'!$B$2,IF(Y2430/X2430&gt;'model parameter'!$B$1,'model parameter'!$B$1,AA2430/X2430))</f>
        <v>0.89399158055874484</v>
      </c>
      <c r="AC2430">
        <f t="shared" si="726"/>
        <v>54741944.246097758</v>
      </c>
      <c r="AD2430">
        <f t="shared" si="724"/>
        <v>38.372917396035767</v>
      </c>
      <c r="AF2430">
        <f t="shared" si="723"/>
        <v>0.86924352595994403</v>
      </c>
      <c r="AG2430">
        <f t="shared" si="717"/>
        <v>1.0307437173108815</v>
      </c>
      <c r="AH2430" s="14">
        <f t="shared" si="718"/>
        <v>29463.117416813326</v>
      </c>
      <c r="AI2430">
        <f t="shared" si="719"/>
        <v>26213.6694761248</v>
      </c>
      <c r="AJ2430" s="14">
        <f t="shared" si="720"/>
        <v>-3249.4479406885257</v>
      </c>
      <c r="AK2430" s="14">
        <f t="shared" si="725"/>
        <v>381548.71915670304</v>
      </c>
      <c r="AL2430">
        <f t="shared" si="721"/>
        <v>0.88971133316550521</v>
      </c>
      <c r="AM2430">
        <f t="shared" si="727"/>
        <v>0.72314912898353423</v>
      </c>
      <c r="AN2430" s="15">
        <f t="shared" si="722"/>
        <v>0</v>
      </c>
    </row>
    <row r="2431" spans="1:40" x14ac:dyDescent="0.25">
      <c r="A2431" s="2">
        <v>43209</v>
      </c>
      <c r="B2431" s="2">
        <v>43216</v>
      </c>
      <c r="C2431" t="s">
        <v>15</v>
      </c>
      <c r="D2431">
        <v>10200</v>
      </c>
      <c r="E2431">
        <v>11.75</v>
      </c>
      <c r="F2431">
        <v>11.75</v>
      </c>
      <c r="G2431">
        <v>7.7</v>
      </c>
      <c r="H2431">
        <v>8.4499999999999993</v>
      </c>
      <c r="I2431" t="s">
        <v>16</v>
      </c>
      <c r="J2431">
        <v>386.65</v>
      </c>
      <c r="K2431">
        <v>387</v>
      </c>
      <c r="L2431">
        <v>355</v>
      </c>
      <c r="M2431">
        <v>379.9</v>
      </c>
      <c r="N2431">
        <v>10565.3</v>
      </c>
      <c r="O2431">
        <v>308.7</v>
      </c>
      <c r="P2431">
        <f>VLOOKUP($A2431,Sheet2!$A:$E,2,0)</f>
        <v>10563.65</v>
      </c>
      <c r="Q2431">
        <f>VLOOKUP($A2431,Sheet2!$A:$E,3,0)</f>
        <v>10572.2</v>
      </c>
      <c r="R2431">
        <f>VLOOKUP($A2431,Sheet2!$A:$E,4,0)</f>
        <v>10546.2</v>
      </c>
      <c r="S2431">
        <f>VLOOKUP($A2431,Sheet2!$A:$E,5,0)</f>
        <v>10565.3</v>
      </c>
      <c r="T2431">
        <f t="shared" si="709"/>
        <v>14.799999999999272</v>
      </c>
      <c r="U2431">
        <f t="shared" si="710"/>
        <v>8.7999999999992724</v>
      </c>
      <c r="V2431">
        <f t="shared" si="711"/>
        <v>357.95000000000073</v>
      </c>
      <c r="W2431">
        <f t="shared" si="712"/>
        <v>379.90000000000146</v>
      </c>
      <c r="X2431" s="5">
        <f t="shared" si="713"/>
        <v>398.4</v>
      </c>
      <c r="Y2431">
        <f t="shared" si="714"/>
        <v>401.79999999999927</v>
      </c>
      <c r="Z2431">
        <f t="shared" si="715"/>
        <v>363.79999999999927</v>
      </c>
      <c r="AA2431">
        <f t="shared" si="716"/>
        <v>388.34999999999997</v>
      </c>
      <c r="AB2431">
        <f>IF(Z2431/X2431&lt;'model parameter'!$B$2,'model parameter'!$B$2,IF(Y2431/X2431&gt;'model parameter'!$B$1,'model parameter'!$B$1,AA2431/X2431))</f>
        <v>0.97477409638554213</v>
      </c>
      <c r="AC2431">
        <f t="shared" si="726"/>
        <v>53361029.236877672</v>
      </c>
      <c r="AD2431">
        <f t="shared" si="724"/>
        <v>38.347691492421312</v>
      </c>
      <c r="AF2431">
        <f t="shared" si="723"/>
        <v>0.91315261044176532</v>
      </c>
      <c r="AG2431">
        <f t="shared" si="717"/>
        <v>1.0085341365461831</v>
      </c>
      <c r="AH2431" s="14">
        <f t="shared" si="718"/>
        <v>29947.191051842397</v>
      </c>
      <c r="AI2431">
        <f t="shared" si="719"/>
        <v>29057.847446427695</v>
      </c>
      <c r="AJ2431" s="14">
        <f t="shared" si="720"/>
        <v>-889.34360541470232</v>
      </c>
      <c r="AK2431" s="14">
        <f t="shared" si="725"/>
        <v>380659.37555128837</v>
      </c>
      <c r="AL2431">
        <f t="shared" si="721"/>
        <v>0.97030293746498175</v>
      </c>
      <c r="AM2431">
        <f t="shared" si="727"/>
        <v>0.70167372407796624</v>
      </c>
      <c r="AN2431" s="15">
        <f t="shared" si="722"/>
        <v>0</v>
      </c>
    </row>
    <row r="2432" spans="1:40" x14ac:dyDescent="0.25">
      <c r="A2432" s="2">
        <v>43210</v>
      </c>
      <c r="B2432" s="2">
        <v>43216</v>
      </c>
      <c r="C2432" t="s">
        <v>15</v>
      </c>
      <c r="D2432">
        <v>10200</v>
      </c>
      <c r="E2432">
        <v>10.9</v>
      </c>
      <c r="F2432">
        <v>11.85</v>
      </c>
      <c r="G2432">
        <v>2.35</v>
      </c>
      <c r="H2432">
        <v>3.05</v>
      </c>
      <c r="I2432" t="s">
        <v>16</v>
      </c>
      <c r="J2432">
        <v>355</v>
      </c>
      <c r="K2432">
        <v>394.05</v>
      </c>
      <c r="L2432">
        <v>333</v>
      </c>
      <c r="M2432">
        <v>380.4</v>
      </c>
      <c r="N2432">
        <v>10564.05</v>
      </c>
      <c r="O2432">
        <v>308.7</v>
      </c>
      <c r="P2432">
        <f>VLOOKUP($A2432,Sheet2!$A:$E,2,0)</f>
        <v>10560.35</v>
      </c>
      <c r="Q2432">
        <f>VLOOKUP($A2432,Sheet2!$A:$E,3,0)</f>
        <v>10582.35</v>
      </c>
      <c r="R2432">
        <f>VLOOKUP($A2432,Sheet2!$A:$E,4,0)</f>
        <v>10527.45</v>
      </c>
      <c r="S2432">
        <f>VLOOKUP($A2432,Sheet2!$A:$E,5,0)</f>
        <v>10564.05</v>
      </c>
      <c r="T2432">
        <f t="shared" si="709"/>
        <v>11.699999999998909</v>
      </c>
      <c r="U2432">
        <f t="shared" si="710"/>
        <v>5.5499999999992724</v>
      </c>
      <c r="V2432">
        <f t="shared" si="711"/>
        <v>339.30000000000109</v>
      </c>
      <c r="W2432">
        <f t="shared" si="712"/>
        <v>384.70000000000073</v>
      </c>
      <c r="X2432" s="5">
        <f t="shared" si="713"/>
        <v>365.9</v>
      </c>
      <c r="Y2432">
        <f t="shared" si="714"/>
        <v>405.74999999999892</v>
      </c>
      <c r="Z2432">
        <f t="shared" si="715"/>
        <v>338.54999999999927</v>
      </c>
      <c r="AA2432">
        <f t="shared" si="716"/>
        <v>383.45</v>
      </c>
      <c r="AB2432">
        <f>IF(Z2432/X2432&lt;'model parameter'!$B$2,'model parameter'!$B$2,IF(Y2432/X2432&gt;'model parameter'!$B$1,'model parameter'!$B$1,AA2432/X2432))</f>
        <v>1.0479639245695545</v>
      </c>
      <c r="AC2432">
        <f t="shared" si="726"/>
        <v>55920433.618149064</v>
      </c>
      <c r="AD2432">
        <f t="shared" si="724"/>
        <v>38.395655416990863</v>
      </c>
      <c r="AF2432">
        <f t="shared" si="723"/>
        <v>0.92525280131183185</v>
      </c>
      <c r="AG2432">
        <f t="shared" si="717"/>
        <v>1.1089095381251679</v>
      </c>
      <c r="AH2432" s="14">
        <f t="shared" si="718"/>
        <v>27508.060332703648</v>
      </c>
      <c r="AI2432">
        <f t="shared" si="719"/>
        <v>28690.614981223895</v>
      </c>
      <c r="AJ2432" s="14">
        <f t="shared" si="720"/>
        <v>1182.5546485202467</v>
      </c>
      <c r="AK2432" s="14">
        <f t="shared" si="725"/>
        <v>381841.93019980862</v>
      </c>
      <c r="AL2432">
        <f t="shared" si="721"/>
        <v>1.0429893869003311</v>
      </c>
      <c r="AM2432">
        <f t="shared" si="727"/>
        <v>0.73183824728015012</v>
      </c>
      <c r="AN2432" s="15">
        <f t="shared" si="722"/>
        <v>0</v>
      </c>
    </row>
    <row r="2433" spans="1:40" x14ac:dyDescent="0.25">
      <c r="A2433" s="2">
        <v>43213</v>
      </c>
      <c r="B2433" s="2">
        <v>43216</v>
      </c>
      <c r="C2433" t="s">
        <v>15</v>
      </c>
      <c r="D2433">
        <v>10200</v>
      </c>
      <c r="E2433">
        <v>3</v>
      </c>
      <c r="F2433">
        <v>3.35</v>
      </c>
      <c r="G2433">
        <v>1.45</v>
      </c>
      <c r="H2433">
        <v>2.1</v>
      </c>
      <c r="I2433" t="s">
        <v>16</v>
      </c>
      <c r="J2433">
        <v>397.85</v>
      </c>
      <c r="K2433">
        <v>418.25</v>
      </c>
      <c r="L2433">
        <v>349.45</v>
      </c>
      <c r="M2433">
        <v>387.15</v>
      </c>
      <c r="N2433">
        <v>10584.7</v>
      </c>
      <c r="O2433">
        <v>308.7</v>
      </c>
      <c r="P2433">
        <f>VLOOKUP($A2433,Sheet2!$A:$E,2,0)</f>
        <v>10592.8</v>
      </c>
      <c r="Q2433">
        <f>VLOOKUP($A2433,Sheet2!$A:$E,3,0)</f>
        <v>10638.35</v>
      </c>
      <c r="R2433">
        <f>VLOOKUP($A2433,Sheet2!$A:$E,4,0)</f>
        <v>10514.95</v>
      </c>
      <c r="S2433">
        <f>VLOOKUP($A2433,Sheet2!$A:$E,5,0)</f>
        <v>10584.7</v>
      </c>
      <c r="T2433">
        <f t="shared" si="709"/>
        <v>1.45</v>
      </c>
      <c r="U2433">
        <f t="shared" si="710"/>
        <v>3.35</v>
      </c>
      <c r="V2433">
        <f t="shared" si="711"/>
        <v>349.45</v>
      </c>
      <c r="W2433">
        <f t="shared" si="712"/>
        <v>418.25</v>
      </c>
      <c r="X2433" s="5">
        <f t="shared" si="713"/>
        <v>400.85</v>
      </c>
      <c r="Y2433">
        <f t="shared" si="714"/>
        <v>419.7</v>
      </c>
      <c r="Z2433">
        <f t="shared" si="715"/>
        <v>352.8</v>
      </c>
      <c r="AA2433">
        <f t="shared" si="716"/>
        <v>389.25</v>
      </c>
      <c r="AB2433">
        <f>IF(Z2433/X2433&lt;'model parameter'!$B$2,'model parameter'!$B$2,IF(Y2433/X2433&gt;'model parameter'!$B$1,'model parameter'!$B$1,AA2433/X2433))</f>
        <v>0.97106149432456024</v>
      </c>
      <c r="AC2433">
        <f t="shared" si="726"/>
        <v>54302179.832517207</v>
      </c>
      <c r="AD2433">
        <f t="shared" si="724"/>
        <v>38.366716911315422</v>
      </c>
      <c r="AF2433">
        <f t="shared" si="723"/>
        <v>0.8801297243357864</v>
      </c>
      <c r="AG2433">
        <f t="shared" si="717"/>
        <v>1.0470250717225895</v>
      </c>
      <c r="AH2433" s="14">
        <f t="shared" si="718"/>
        <v>30131.063982977474</v>
      </c>
      <c r="AI2433">
        <f t="shared" si="719"/>
        <v>29125.298307383498</v>
      </c>
      <c r="AJ2433" s="14">
        <f t="shared" si="720"/>
        <v>-1005.7656755939752</v>
      </c>
      <c r="AK2433" s="14">
        <f t="shared" si="725"/>
        <v>380836.16452421463</v>
      </c>
      <c r="AL2433">
        <f t="shared" si="721"/>
        <v>0.96662030666550036</v>
      </c>
      <c r="AM2433">
        <f t="shared" si="727"/>
        <v>0.707409711015481</v>
      </c>
      <c r="AN2433" s="15">
        <f t="shared" si="722"/>
        <v>0</v>
      </c>
    </row>
    <row r="2434" spans="1:40" x14ac:dyDescent="0.25">
      <c r="A2434" s="2">
        <v>43214</v>
      </c>
      <c r="B2434" s="2">
        <v>43216</v>
      </c>
      <c r="C2434" t="s">
        <v>15</v>
      </c>
      <c r="D2434">
        <v>10200</v>
      </c>
      <c r="E2434">
        <v>1.45</v>
      </c>
      <c r="F2434">
        <v>1.95</v>
      </c>
      <c r="G2434">
        <v>1.1499999999999999</v>
      </c>
      <c r="H2434">
        <v>1.6</v>
      </c>
      <c r="I2434" t="s">
        <v>16</v>
      </c>
      <c r="J2434">
        <v>385.65</v>
      </c>
      <c r="K2434">
        <v>430</v>
      </c>
      <c r="L2434">
        <v>363.15</v>
      </c>
      <c r="M2434">
        <v>414</v>
      </c>
      <c r="N2434">
        <v>10614.35</v>
      </c>
      <c r="O2434">
        <v>308.7</v>
      </c>
      <c r="P2434">
        <f>VLOOKUP($A2434,Sheet2!$A:$E,2,0)</f>
        <v>10578.1</v>
      </c>
      <c r="Q2434">
        <f>VLOOKUP($A2434,Sheet2!$A:$E,3,0)</f>
        <v>10636.8</v>
      </c>
      <c r="R2434">
        <f>VLOOKUP($A2434,Sheet2!$A:$E,4,0)</f>
        <v>10569</v>
      </c>
      <c r="S2434">
        <f>VLOOKUP($A2434,Sheet2!$A:$E,5,0)</f>
        <v>10614.35</v>
      </c>
      <c r="T2434">
        <f t="shared" si="709"/>
        <v>1.1499999999999999</v>
      </c>
      <c r="U2434">
        <f t="shared" si="710"/>
        <v>0</v>
      </c>
      <c r="V2434">
        <f t="shared" si="711"/>
        <v>370.95000000000073</v>
      </c>
      <c r="W2434">
        <f t="shared" si="712"/>
        <v>430</v>
      </c>
      <c r="X2434" s="5">
        <f t="shared" si="713"/>
        <v>387.09999999999997</v>
      </c>
      <c r="Y2434">
        <f t="shared" si="714"/>
        <v>431.15</v>
      </c>
      <c r="Z2434">
        <f t="shared" si="715"/>
        <v>363.15</v>
      </c>
      <c r="AA2434">
        <f t="shared" si="716"/>
        <v>415.6</v>
      </c>
      <c r="AB2434">
        <f>IF(Z2434/X2434&lt;'model parameter'!$B$2,'model parameter'!$B$2,IF(Y2434/X2434&gt;'model parameter'!$B$1,'model parameter'!$B$1,AA2434/X2434))</f>
        <v>1.1100000000000001</v>
      </c>
      <c r="AC2434">
        <f t="shared" si="726"/>
        <v>60275419.614094108</v>
      </c>
      <c r="AD2434">
        <f t="shared" si="724"/>
        <v>38.476716911315421</v>
      </c>
      <c r="AF2434">
        <f t="shared" si="723"/>
        <v>0.93812968225264792</v>
      </c>
      <c r="AG2434">
        <f t="shared" si="717"/>
        <v>1.1137948850426247</v>
      </c>
      <c r="AH2434" s="14">
        <f t="shared" si="718"/>
        <v>29099.124063341842</v>
      </c>
      <c r="AI2434">
        <f t="shared" si="719"/>
        <v>32155.415817721219</v>
      </c>
      <c r="AJ2434" s="14">
        <f t="shared" si="720"/>
        <v>3056.2917543793774</v>
      </c>
      <c r="AK2434" s="14">
        <f t="shared" si="725"/>
        <v>383892.45627859404</v>
      </c>
      <c r="AL2434">
        <f t="shared" si="721"/>
        <v>1.1050303695646151</v>
      </c>
      <c r="AM2434">
        <f t="shared" si="727"/>
        <v>0.78170921439703456</v>
      </c>
      <c r="AN2434" s="15">
        <f t="shared" si="722"/>
        <v>0</v>
      </c>
    </row>
    <row r="2435" spans="1:40" x14ac:dyDescent="0.25">
      <c r="A2435" s="2">
        <v>43215</v>
      </c>
      <c r="B2435" s="2">
        <v>43216</v>
      </c>
      <c r="C2435" t="s">
        <v>15</v>
      </c>
      <c r="D2435">
        <v>10200</v>
      </c>
      <c r="E2435">
        <v>1</v>
      </c>
      <c r="F2435">
        <v>1.65</v>
      </c>
      <c r="G2435">
        <v>0.5</v>
      </c>
      <c r="H2435">
        <v>0.6</v>
      </c>
      <c r="I2435" t="s">
        <v>16</v>
      </c>
      <c r="J2435">
        <v>385</v>
      </c>
      <c r="K2435">
        <v>408.95</v>
      </c>
      <c r="L2435">
        <v>328</v>
      </c>
      <c r="M2435">
        <v>364.7</v>
      </c>
      <c r="N2435">
        <v>10570.55</v>
      </c>
      <c r="O2435">
        <v>308.7</v>
      </c>
      <c r="P2435">
        <f>VLOOKUP($A2435,Sheet2!$A:$E,2,0)</f>
        <v>10612.4</v>
      </c>
      <c r="Q2435">
        <f>VLOOKUP($A2435,Sheet2!$A:$E,3,0)</f>
        <v>10612.6</v>
      </c>
      <c r="R2435">
        <f>VLOOKUP($A2435,Sheet2!$A:$E,4,0)</f>
        <v>10536.45</v>
      </c>
      <c r="S2435">
        <f>VLOOKUP($A2435,Sheet2!$A:$E,5,0)</f>
        <v>10570.55</v>
      </c>
      <c r="T2435">
        <f t="shared" ref="T2435:T2498" si="728">MAX(K2435+D2435-Q2435,0,G2435)</f>
        <v>0.5</v>
      </c>
      <c r="U2435">
        <f t="shared" ref="U2435:U2498" si="729">MIN(MAX(L2435+D2435-R2435,0),F2435)</f>
        <v>0</v>
      </c>
      <c r="V2435">
        <f t="shared" ref="V2435:V2498" si="730">MAX(L2435,F2435+R2435-D2435)</f>
        <v>338.10000000000036</v>
      </c>
      <c r="W2435">
        <f t="shared" ref="W2435:W2498" si="731">MIN(K2435,G2435+Q2435-D2435)</f>
        <v>408.95</v>
      </c>
      <c r="X2435" s="5">
        <f t="shared" ref="X2435:X2498" si="732">E2435+J2435</f>
        <v>386</v>
      </c>
      <c r="Y2435">
        <f t="shared" ref="Y2435:Y2498" si="733">MAX(T2435+K2435,U2435+L2435,V2435+F2435,W2435+G2435,X2435,AA2435)</f>
        <v>409.45</v>
      </c>
      <c r="Z2435">
        <f t="shared" ref="Z2435:Z2498" si="734">MIN(T2435+K2435,U2435+L2435,V2435+F2435,W2435+G2435,X2435,AA2435)</f>
        <v>328</v>
      </c>
      <c r="AA2435">
        <f t="shared" ref="AA2435:AA2498" si="735">H2435+M2435</f>
        <v>365.3</v>
      </c>
      <c r="AB2435">
        <f>IF(Z2435/X2435&lt;'model parameter'!$B$2,'model parameter'!$B$2,IF(Y2435/X2435&gt;'model parameter'!$B$1,'model parameter'!$B$1,AA2435/X2435))</f>
        <v>0.94637305699481866</v>
      </c>
      <c r="AC2435">
        <f t="shared" si="726"/>
        <v>57043033.121835694</v>
      </c>
      <c r="AD2435">
        <f t="shared" si="724"/>
        <v>38.423089968310236</v>
      </c>
      <c r="AF2435">
        <f t="shared" si="723"/>
        <v>0.84974093264248707</v>
      </c>
      <c r="AG2435">
        <f t="shared" ref="AG2435:AG2498" si="736">Y2435/X2435</f>
        <v>1.0607512953367875</v>
      </c>
      <c r="AH2435" s="14">
        <f t="shared" ref="AH2435:AH2498" si="737">(75*X2435+20*2*1.18+0.00055*75*X2435*1.18)*1.00002</f>
        <v>29016.568869770999</v>
      </c>
      <c r="AI2435">
        <f t="shared" ref="AI2435:AI2498" si="738">(AB2435*X2435*75-20*2*1.18-0.0006*75*X2435*1.18*AB2435)*(1-0.00002)</f>
        <v>27330.355951948597</v>
      </c>
      <c r="AJ2435" s="14">
        <f t="shared" ref="AJ2435:AJ2498" si="739">AI2435-AH2435</f>
        <v>-1686.2129178224022</v>
      </c>
      <c r="AK2435" s="14">
        <f t="shared" si="725"/>
        <v>382206.24336077162</v>
      </c>
      <c r="AL2435">
        <f t="shared" ref="AL2435:AL2498" si="740">AI2435/AH2435</f>
        <v>0.94188792874201355</v>
      </c>
      <c r="AM2435">
        <f t="shared" si="727"/>
        <v>0.73628247282696946</v>
      </c>
      <c r="AN2435" s="15">
        <f t="shared" ref="AN2435:AN2498" si="741">IF(AND(Y2435/X2435&gt;1.1,Z2435/X2435&lt;0.9),1,0)</f>
        <v>0</v>
      </c>
    </row>
    <row r="2436" spans="1:40" x14ac:dyDescent="0.25">
      <c r="A2436" s="2">
        <v>43216</v>
      </c>
      <c r="B2436" s="2">
        <v>43216</v>
      </c>
      <c r="C2436" t="s">
        <v>15</v>
      </c>
      <c r="D2436">
        <v>10200</v>
      </c>
      <c r="E2436">
        <v>0.1</v>
      </c>
      <c r="F2436">
        <v>0.1</v>
      </c>
      <c r="G2436">
        <v>0.05</v>
      </c>
      <c r="H2436">
        <v>0.05</v>
      </c>
      <c r="I2436" t="s">
        <v>16</v>
      </c>
      <c r="J2436">
        <v>371.6</v>
      </c>
      <c r="K2436">
        <v>417.7</v>
      </c>
      <c r="L2436">
        <v>352</v>
      </c>
      <c r="M2436">
        <v>410.25</v>
      </c>
      <c r="N2436">
        <v>10617.8</v>
      </c>
      <c r="O2436">
        <v>308.7</v>
      </c>
      <c r="P2436">
        <f>VLOOKUP($A2436,Sheet2!$A:$E,2,0)</f>
        <v>10586.5</v>
      </c>
      <c r="Q2436">
        <f>VLOOKUP($A2436,Sheet2!$A:$E,3,0)</f>
        <v>10628.4</v>
      </c>
      <c r="R2436">
        <f>VLOOKUP($A2436,Sheet2!$A:$E,4,0)</f>
        <v>10559.65</v>
      </c>
      <c r="S2436">
        <f>VLOOKUP($A2436,Sheet2!$A:$E,5,0)</f>
        <v>10617.8</v>
      </c>
      <c r="T2436">
        <f t="shared" si="728"/>
        <v>0.05</v>
      </c>
      <c r="U2436">
        <f t="shared" si="729"/>
        <v>0</v>
      </c>
      <c r="V2436">
        <f t="shared" si="730"/>
        <v>359.75</v>
      </c>
      <c r="W2436">
        <f t="shared" si="731"/>
        <v>417.7</v>
      </c>
      <c r="X2436" s="5">
        <f t="shared" si="732"/>
        <v>371.70000000000005</v>
      </c>
      <c r="Y2436">
        <f t="shared" si="733"/>
        <v>417.75</v>
      </c>
      <c r="Z2436">
        <f t="shared" si="734"/>
        <v>352</v>
      </c>
      <c r="AA2436">
        <f t="shared" si="735"/>
        <v>410.3</v>
      </c>
      <c r="AB2436">
        <f>IF(Z2436/X2436&lt;'model parameter'!$B$2,'model parameter'!$B$2,IF(Y2436/X2436&gt;'model parameter'!$B$1,'model parameter'!$B$1,AA2436/X2436))</f>
        <v>1.1100000000000001</v>
      </c>
      <c r="AC2436">
        <f t="shared" si="726"/>
        <v>63317766.765237622</v>
      </c>
      <c r="AD2436">
        <f t="shared" si="724"/>
        <v>38.533089968310236</v>
      </c>
      <c r="AF2436">
        <f t="shared" ref="AF2436:AF2499" si="742">Z2436/X2436</f>
        <v>0.94700026903416723</v>
      </c>
      <c r="AG2436">
        <f t="shared" si="736"/>
        <v>1.1238902340597254</v>
      </c>
      <c r="AH2436" s="14">
        <f t="shared" si="737"/>
        <v>27943.351353349954</v>
      </c>
      <c r="AI2436">
        <f t="shared" si="738"/>
        <v>30874.299131967404</v>
      </c>
      <c r="AJ2436" s="14">
        <f t="shared" si="739"/>
        <v>2930.9477786174502</v>
      </c>
      <c r="AK2436" s="14">
        <f t="shared" si="725"/>
        <v>385137.19113938906</v>
      </c>
      <c r="AL2436">
        <f t="shared" si="740"/>
        <v>1.1048889140588385</v>
      </c>
      <c r="AM2436">
        <f t="shared" si="727"/>
        <v>0.8135103418423465</v>
      </c>
      <c r="AN2436" s="15">
        <f t="shared" si="741"/>
        <v>0</v>
      </c>
    </row>
    <row r="2437" spans="1:40" x14ac:dyDescent="0.25">
      <c r="A2437" s="2">
        <v>43217</v>
      </c>
      <c r="B2437" s="2">
        <v>43251</v>
      </c>
      <c r="C2437" t="s">
        <v>15</v>
      </c>
      <c r="D2437">
        <v>10700</v>
      </c>
      <c r="E2437">
        <v>182</v>
      </c>
      <c r="F2437">
        <v>182</v>
      </c>
      <c r="G2437">
        <v>123.5</v>
      </c>
      <c r="H2437">
        <v>133.5</v>
      </c>
      <c r="I2437" t="s">
        <v>16</v>
      </c>
      <c r="J2437">
        <v>119.6</v>
      </c>
      <c r="K2437">
        <v>164</v>
      </c>
      <c r="L2437">
        <v>116.8</v>
      </c>
      <c r="M2437">
        <v>154.19999999999999</v>
      </c>
      <c r="N2437">
        <v>10692.3</v>
      </c>
      <c r="O2437">
        <v>301.60000000000002</v>
      </c>
      <c r="P2437">
        <f>VLOOKUP($A2437,Sheet2!$A:$E,2,0)</f>
        <v>10651.65</v>
      </c>
      <c r="Q2437">
        <f>VLOOKUP($A2437,Sheet2!$A:$E,3,0)</f>
        <v>10719.8</v>
      </c>
      <c r="R2437">
        <f>VLOOKUP($A2437,Sheet2!$A:$E,4,0)</f>
        <v>10647.55</v>
      </c>
      <c r="S2437">
        <f>VLOOKUP($A2437,Sheet2!$A:$E,5,0)</f>
        <v>10692.3</v>
      </c>
      <c r="T2437">
        <f t="shared" si="728"/>
        <v>144.20000000000073</v>
      </c>
      <c r="U2437">
        <f t="shared" si="729"/>
        <v>169.25</v>
      </c>
      <c r="V2437">
        <f t="shared" si="730"/>
        <v>129.54999999999927</v>
      </c>
      <c r="W2437">
        <f t="shared" si="731"/>
        <v>143.29999999999927</v>
      </c>
      <c r="X2437" s="5">
        <f t="shared" si="732"/>
        <v>301.60000000000002</v>
      </c>
      <c r="Y2437">
        <f t="shared" si="733"/>
        <v>311.54999999999927</v>
      </c>
      <c r="Z2437">
        <f t="shared" si="734"/>
        <v>266.79999999999927</v>
      </c>
      <c r="AA2437">
        <f t="shared" si="735"/>
        <v>287.7</v>
      </c>
      <c r="AB2437">
        <f>IF(Z2437/X2437&lt;'model parameter'!$B$2,'model parameter'!$B$2,IF(Y2437/X2437&gt;'model parameter'!$B$1,'model parameter'!$B$1,AA2437/X2437))</f>
        <v>0.95391246684350117</v>
      </c>
      <c r="AC2437">
        <f t="shared" si="726"/>
        <v>60399607.090049274</v>
      </c>
      <c r="AD2437">
        <f t="shared" ref="AD2437:AD2500" si="743">(AB2437-1)+AD2436</f>
        <v>38.487002435153734</v>
      </c>
      <c r="AF2437">
        <f t="shared" si="742"/>
        <v>0.88461538461538214</v>
      </c>
      <c r="AG2437">
        <f t="shared" si="736"/>
        <v>1.0329907161803689</v>
      </c>
      <c r="AH2437" s="14">
        <f t="shared" si="737"/>
        <v>22682.334017607602</v>
      </c>
      <c r="AI2437">
        <f t="shared" si="738"/>
        <v>21514.592829537396</v>
      </c>
      <c r="AJ2437" s="14">
        <f t="shared" si="739"/>
        <v>-1167.7411880702057</v>
      </c>
      <c r="AK2437" s="14">
        <f t="shared" ref="AK2437:AK2500" si="744">AJ2437+AK2436</f>
        <v>383969.44995131885</v>
      </c>
      <c r="AL2437">
        <f t="shared" si="740"/>
        <v>0.94851759139232661</v>
      </c>
      <c r="AM2437">
        <f t="shared" si="727"/>
        <v>0.77162887001705072</v>
      </c>
      <c r="AN2437" s="15">
        <f t="shared" si="741"/>
        <v>0</v>
      </c>
    </row>
    <row r="2438" spans="1:40" x14ac:dyDescent="0.25">
      <c r="A2438" s="2">
        <v>43220</v>
      </c>
      <c r="B2438" s="2">
        <v>43251</v>
      </c>
      <c r="C2438" t="s">
        <v>15</v>
      </c>
      <c r="D2438">
        <v>10700</v>
      </c>
      <c r="E2438">
        <v>124.1</v>
      </c>
      <c r="F2438">
        <v>124.1</v>
      </c>
      <c r="G2438">
        <v>105.7</v>
      </c>
      <c r="H2438">
        <v>109.25</v>
      </c>
      <c r="I2438" t="s">
        <v>16</v>
      </c>
      <c r="J2438">
        <v>160.05000000000001</v>
      </c>
      <c r="K2438">
        <v>188.75</v>
      </c>
      <c r="L2438">
        <v>160.05000000000001</v>
      </c>
      <c r="M2438">
        <v>183.5</v>
      </c>
      <c r="N2438">
        <v>10739.35</v>
      </c>
      <c r="O2438">
        <v>301.60000000000002</v>
      </c>
      <c r="P2438">
        <f>VLOOKUP($A2438,Sheet2!$A:$E,2,0)</f>
        <v>10705.75</v>
      </c>
      <c r="Q2438">
        <f>VLOOKUP($A2438,Sheet2!$A:$E,3,0)</f>
        <v>10759</v>
      </c>
      <c r="R2438">
        <f>VLOOKUP($A2438,Sheet2!$A:$E,4,0)</f>
        <v>10704.6</v>
      </c>
      <c r="S2438">
        <f>VLOOKUP($A2438,Sheet2!$A:$E,5,0)</f>
        <v>10739.35</v>
      </c>
      <c r="T2438">
        <f t="shared" si="728"/>
        <v>129.75</v>
      </c>
      <c r="U2438">
        <f t="shared" si="729"/>
        <v>124.1</v>
      </c>
      <c r="V2438">
        <f t="shared" si="730"/>
        <v>160.05000000000001</v>
      </c>
      <c r="W2438">
        <f t="shared" si="731"/>
        <v>164.70000000000073</v>
      </c>
      <c r="X2438" s="5">
        <f t="shared" si="732"/>
        <v>284.14999999999998</v>
      </c>
      <c r="Y2438">
        <f t="shared" si="733"/>
        <v>318.5</v>
      </c>
      <c r="Z2438">
        <f t="shared" si="734"/>
        <v>270.40000000000072</v>
      </c>
      <c r="AA2438">
        <f t="shared" si="735"/>
        <v>292.75</v>
      </c>
      <c r="AB2438">
        <f>IF(Z2438/X2438&lt;'model parameter'!$B$2,'model parameter'!$B$2,IF(Y2438/X2438&gt;'model parameter'!$B$1,'model parameter'!$B$1,AA2438/X2438))</f>
        <v>1.1100000000000001</v>
      </c>
      <c r="AC2438">
        <f t="shared" ref="AC2438:AC2501" si="745">AB2438*AC2437</f>
        <v>67043563.869954698</v>
      </c>
      <c r="AD2438">
        <f t="shared" si="743"/>
        <v>38.597002435153733</v>
      </c>
      <c r="AF2438">
        <f t="shared" si="742"/>
        <v>0.9516100651064604</v>
      </c>
      <c r="AG2438">
        <f t="shared" si="736"/>
        <v>1.120886855534049</v>
      </c>
      <c r="AH2438" s="14">
        <f t="shared" si="737"/>
        <v>21372.708446870023</v>
      </c>
      <c r="AI2438">
        <f t="shared" si="738"/>
        <v>23591.0675840617</v>
      </c>
      <c r="AJ2438" s="14">
        <f t="shared" si="739"/>
        <v>2218.3591371916773</v>
      </c>
      <c r="AK2438" s="14">
        <f t="shared" si="744"/>
        <v>386187.80908851052</v>
      </c>
      <c r="AL2438">
        <f t="shared" si="740"/>
        <v>1.1037940110728712</v>
      </c>
      <c r="AM2438">
        <f t="shared" ref="AM2438:AM2501" si="746">AL2438*AM2437</f>
        <v>0.85171932549574758</v>
      </c>
      <c r="AN2438" s="15">
        <f t="shared" si="741"/>
        <v>0</v>
      </c>
    </row>
    <row r="2439" spans="1:40" x14ac:dyDescent="0.25">
      <c r="A2439" s="2">
        <v>43222</v>
      </c>
      <c r="B2439" s="2">
        <v>43251</v>
      </c>
      <c r="C2439" t="s">
        <v>15</v>
      </c>
      <c r="D2439">
        <v>10700</v>
      </c>
      <c r="E2439">
        <v>104.1</v>
      </c>
      <c r="F2439">
        <v>138.9</v>
      </c>
      <c r="G2439">
        <v>98.35</v>
      </c>
      <c r="H2439">
        <v>121.35</v>
      </c>
      <c r="I2439" t="s">
        <v>16</v>
      </c>
      <c r="J2439">
        <v>185.05</v>
      </c>
      <c r="K2439">
        <v>189.7</v>
      </c>
      <c r="L2439">
        <v>143</v>
      </c>
      <c r="M2439">
        <v>159.69999999999999</v>
      </c>
      <c r="N2439">
        <v>10718.05</v>
      </c>
      <c r="O2439">
        <v>301.60000000000002</v>
      </c>
      <c r="P2439">
        <f>VLOOKUP($A2439,Sheet2!$A:$E,2,0)</f>
        <v>10783.85</v>
      </c>
      <c r="Q2439">
        <f>VLOOKUP($A2439,Sheet2!$A:$E,3,0)</f>
        <v>10784.65</v>
      </c>
      <c r="R2439">
        <f>VLOOKUP($A2439,Sheet2!$A:$E,4,0)</f>
        <v>10689.8</v>
      </c>
      <c r="S2439">
        <f>VLOOKUP($A2439,Sheet2!$A:$E,5,0)</f>
        <v>10718.05</v>
      </c>
      <c r="T2439">
        <f t="shared" si="728"/>
        <v>105.05000000000109</v>
      </c>
      <c r="U2439">
        <f t="shared" si="729"/>
        <v>138.9</v>
      </c>
      <c r="V2439">
        <f t="shared" si="730"/>
        <v>143</v>
      </c>
      <c r="W2439">
        <f t="shared" si="731"/>
        <v>183</v>
      </c>
      <c r="X2439" s="5">
        <f t="shared" si="732"/>
        <v>289.14999999999998</v>
      </c>
      <c r="Y2439">
        <f t="shared" si="733"/>
        <v>294.75000000000108</v>
      </c>
      <c r="Z2439">
        <f t="shared" si="734"/>
        <v>281.04999999999995</v>
      </c>
      <c r="AA2439">
        <f t="shared" si="735"/>
        <v>281.04999999999995</v>
      </c>
      <c r="AB2439">
        <f>IF(Z2439/X2439&lt;'model parameter'!$B$2,'model parameter'!$B$2,IF(Y2439/X2439&gt;'model parameter'!$B$1,'model parameter'!$B$1,AA2439/X2439))</f>
        <v>0.97198685803216311</v>
      </c>
      <c r="AC2439">
        <f t="shared" si="745"/>
        <v>65165462.997235917</v>
      </c>
      <c r="AD2439">
        <f t="shared" si="743"/>
        <v>38.568989293185894</v>
      </c>
      <c r="AF2439">
        <f t="shared" si="742"/>
        <v>0.97198685803216311</v>
      </c>
      <c r="AG2439">
        <f t="shared" si="736"/>
        <v>1.019367110496286</v>
      </c>
      <c r="AH2439" s="14">
        <f t="shared" si="737"/>
        <v>21747.959326737524</v>
      </c>
      <c r="AI2439">
        <f t="shared" si="738"/>
        <v>21016.205912475096</v>
      </c>
      <c r="AJ2439" s="14">
        <f t="shared" si="739"/>
        <v>-731.75341426242812</v>
      </c>
      <c r="AK2439" s="14">
        <f t="shared" si="744"/>
        <v>385456.05567424808</v>
      </c>
      <c r="AL2439">
        <f t="shared" si="740"/>
        <v>0.96635300796416379</v>
      </c>
      <c r="AM2439">
        <f t="shared" si="746"/>
        <v>0.82306153213402433</v>
      </c>
      <c r="AN2439" s="15">
        <f t="shared" si="741"/>
        <v>0</v>
      </c>
    </row>
    <row r="2440" spans="1:40" x14ac:dyDescent="0.25">
      <c r="A2440" s="2">
        <v>43223</v>
      </c>
      <c r="B2440" s="2">
        <v>43251</v>
      </c>
      <c r="C2440" t="s">
        <v>15</v>
      </c>
      <c r="D2440">
        <v>10700</v>
      </c>
      <c r="E2440">
        <v>140</v>
      </c>
      <c r="F2440">
        <v>154.75</v>
      </c>
      <c r="G2440">
        <v>117</v>
      </c>
      <c r="H2440">
        <v>133.6</v>
      </c>
      <c r="I2440" t="s">
        <v>16</v>
      </c>
      <c r="J2440">
        <v>150.19999999999999</v>
      </c>
      <c r="K2440">
        <v>154</v>
      </c>
      <c r="L2440">
        <v>120.5</v>
      </c>
      <c r="M2440">
        <v>140.05000000000001</v>
      </c>
      <c r="N2440">
        <v>10679.65</v>
      </c>
      <c r="O2440">
        <v>301.60000000000002</v>
      </c>
      <c r="P2440">
        <f>VLOOKUP($A2440,Sheet2!$A:$E,2,0)</f>
        <v>10720.15</v>
      </c>
      <c r="Q2440">
        <f>VLOOKUP($A2440,Sheet2!$A:$E,3,0)</f>
        <v>10720.6</v>
      </c>
      <c r="R2440">
        <f>VLOOKUP($A2440,Sheet2!$A:$E,4,0)</f>
        <v>10647.45</v>
      </c>
      <c r="S2440">
        <f>VLOOKUP($A2440,Sheet2!$A:$E,5,0)</f>
        <v>10679.65</v>
      </c>
      <c r="T2440">
        <f t="shared" si="728"/>
        <v>133.39999999999964</v>
      </c>
      <c r="U2440">
        <f t="shared" si="729"/>
        <v>154.75</v>
      </c>
      <c r="V2440">
        <f t="shared" si="730"/>
        <v>120.5</v>
      </c>
      <c r="W2440">
        <f t="shared" si="731"/>
        <v>137.60000000000036</v>
      </c>
      <c r="X2440" s="5">
        <f t="shared" si="732"/>
        <v>290.2</v>
      </c>
      <c r="Y2440">
        <f t="shared" si="733"/>
        <v>290.2</v>
      </c>
      <c r="Z2440">
        <f t="shared" si="734"/>
        <v>254.60000000000036</v>
      </c>
      <c r="AA2440">
        <f t="shared" si="735"/>
        <v>273.64999999999998</v>
      </c>
      <c r="AB2440">
        <f>IF(Z2440/X2440&lt;'model parameter'!$B$2,'model parameter'!$B$2,IF(Y2440/X2440&gt;'model parameter'!$B$1,'model parameter'!$B$1,AA2440/X2440))</f>
        <v>0.94297036526533418</v>
      </c>
      <c r="AC2440">
        <f t="shared" si="745"/>
        <v>61449100.445188172</v>
      </c>
      <c r="AD2440">
        <f t="shared" si="743"/>
        <v>38.511959658451225</v>
      </c>
      <c r="AF2440">
        <f t="shared" si="742"/>
        <v>0.87732598208132451</v>
      </c>
      <c r="AG2440">
        <f t="shared" si="736"/>
        <v>1</v>
      </c>
      <c r="AH2440" s="14">
        <f t="shared" si="737"/>
        <v>21826.762011509698</v>
      </c>
      <c r="AI2440">
        <f t="shared" si="738"/>
        <v>20461.609944616299</v>
      </c>
      <c r="AJ2440" s="14">
        <f t="shared" si="739"/>
        <v>-1365.152066893399</v>
      </c>
      <c r="AK2440" s="14">
        <f t="shared" si="744"/>
        <v>384090.90360735467</v>
      </c>
      <c r="AL2440">
        <f t="shared" si="740"/>
        <v>0.93745512659305463</v>
      </c>
      <c r="AM2440">
        <f t="shared" si="746"/>
        <v>0.77158325280057527</v>
      </c>
      <c r="AN2440" s="15">
        <f t="shared" si="741"/>
        <v>0</v>
      </c>
    </row>
    <row r="2441" spans="1:40" x14ac:dyDescent="0.25">
      <c r="A2441" s="2">
        <v>43224</v>
      </c>
      <c r="B2441" s="2">
        <v>43251</v>
      </c>
      <c r="C2441" t="s">
        <v>15</v>
      </c>
      <c r="D2441">
        <v>10700</v>
      </c>
      <c r="E2441">
        <v>143</v>
      </c>
      <c r="F2441">
        <v>168.5</v>
      </c>
      <c r="G2441">
        <v>134.5</v>
      </c>
      <c r="H2441">
        <v>156.75</v>
      </c>
      <c r="I2441" t="s">
        <v>16</v>
      </c>
      <c r="J2441">
        <v>123.5</v>
      </c>
      <c r="K2441">
        <v>133.80000000000001</v>
      </c>
      <c r="L2441">
        <v>110.4</v>
      </c>
      <c r="M2441">
        <v>117.35</v>
      </c>
      <c r="N2441">
        <v>10618.25</v>
      </c>
      <c r="O2441">
        <v>301.60000000000002</v>
      </c>
      <c r="P2441">
        <f>VLOOKUP($A2441,Sheet2!$A:$E,2,0)</f>
        <v>10700.45</v>
      </c>
      <c r="Q2441">
        <f>VLOOKUP($A2441,Sheet2!$A:$E,3,0)</f>
        <v>10700.45</v>
      </c>
      <c r="R2441">
        <f>VLOOKUP($A2441,Sheet2!$A:$E,4,0)</f>
        <v>10601.6</v>
      </c>
      <c r="S2441">
        <f>VLOOKUP($A2441,Sheet2!$A:$E,5,0)</f>
        <v>10618.25</v>
      </c>
      <c r="T2441">
        <f t="shared" si="728"/>
        <v>134.5</v>
      </c>
      <c r="U2441">
        <f t="shared" si="729"/>
        <v>168.5</v>
      </c>
      <c r="V2441">
        <f t="shared" si="730"/>
        <v>110.4</v>
      </c>
      <c r="W2441">
        <f t="shared" si="731"/>
        <v>133.80000000000001</v>
      </c>
      <c r="X2441" s="5">
        <f t="shared" si="732"/>
        <v>266.5</v>
      </c>
      <c r="Y2441">
        <f t="shared" si="733"/>
        <v>278.89999999999998</v>
      </c>
      <c r="Z2441">
        <f t="shared" si="734"/>
        <v>266.5</v>
      </c>
      <c r="AA2441">
        <f t="shared" si="735"/>
        <v>274.10000000000002</v>
      </c>
      <c r="AB2441">
        <f>IF(Z2441/X2441&lt;'model parameter'!$B$2,'model parameter'!$B$2,IF(Y2441/X2441&gt;'model parameter'!$B$1,'model parameter'!$B$1,AA2441/X2441))</f>
        <v>1.028517823639775</v>
      </c>
      <c r="AC2441">
        <f t="shared" si="745"/>
        <v>63201495.054506868</v>
      </c>
      <c r="AD2441">
        <f t="shared" si="743"/>
        <v>38.540477482090999</v>
      </c>
      <c r="AF2441">
        <f t="shared" si="742"/>
        <v>1</v>
      </c>
      <c r="AG2441">
        <f t="shared" si="736"/>
        <v>1.0465290806754222</v>
      </c>
      <c r="AH2441" s="14">
        <f t="shared" si="737"/>
        <v>20048.072840937748</v>
      </c>
      <c r="AI2441">
        <f t="shared" si="738"/>
        <v>20495.335375094197</v>
      </c>
      <c r="AJ2441" s="14">
        <f t="shared" si="739"/>
        <v>447.26253415644896</v>
      </c>
      <c r="AK2441" s="14">
        <f t="shared" si="744"/>
        <v>384538.16614151112</v>
      </c>
      <c r="AL2441">
        <f t="shared" si="740"/>
        <v>1.0223095026492097</v>
      </c>
      <c r="AM2441">
        <f t="shared" si="746"/>
        <v>0.78879689142301557</v>
      </c>
      <c r="AN2441" s="15">
        <f t="shared" si="741"/>
        <v>0</v>
      </c>
    </row>
    <row r="2442" spans="1:40" x14ac:dyDescent="0.25">
      <c r="A2442" s="2">
        <v>43227</v>
      </c>
      <c r="B2442" s="2">
        <v>43251</v>
      </c>
      <c r="C2442" t="s">
        <v>15</v>
      </c>
      <c r="D2442">
        <v>10700</v>
      </c>
      <c r="E2442">
        <v>153.85</v>
      </c>
      <c r="F2442">
        <v>153.85</v>
      </c>
      <c r="G2442">
        <v>116.95</v>
      </c>
      <c r="H2442">
        <v>120.6</v>
      </c>
      <c r="I2442" t="s">
        <v>16</v>
      </c>
      <c r="J2442">
        <v>123.5</v>
      </c>
      <c r="K2442">
        <v>161.94999999999999</v>
      </c>
      <c r="L2442">
        <v>119.1</v>
      </c>
      <c r="M2442">
        <v>157.75</v>
      </c>
      <c r="N2442">
        <v>10715.5</v>
      </c>
      <c r="O2442">
        <v>301.60000000000002</v>
      </c>
      <c r="P2442">
        <f>VLOOKUP($A2442,Sheet2!$A:$E,2,0)</f>
        <v>10653.15</v>
      </c>
      <c r="Q2442">
        <f>VLOOKUP($A2442,Sheet2!$A:$E,3,0)</f>
        <v>10725.65</v>
      </c>
      <c r="R2442">
        <f>VLOOKUP($A2442,Sheet2!$A:$E,4,0)</f>
        <v>10635.65</v>
      </c>
      <c r="S2442">
        <f>VLOOKUP($A2442,Sheet2!$A:$E,5,0)</f>
        <v>10715.5</v>
      </c>
      <c r="T2442">
        <f t="shared" si="728"/>
        <v>136.30000000000109</v>
      </c>
      <c r="U2442">
        <f t="shared" si="729"/>
        <v>153.85</v>
      </c>
      <c r="V2442">
        <f t="shared" si="730"/>
        <v>119.1</v>
      </c>
      <c r="W2442">
        <f t="shared" si="731"/>
        <v>142.60000000000036</v>
      </c>
      <c r="X2442" s="5">
        <f t="shared" si="732"/>
        <v>277.35000000000002</v>
      </c>
      <c r="Y2442">
        <f t="shared" si="733"/>
        <v>298.25000000000108</v>
      </c>
      <c r="Z2442">
        <f t="shared" si="734"/>
        <v>259.55000000000035</v>
      </c>
      <c r="AA2442">
        <f t="shared" si="735"/>
        <v>278.35000000000002</v>
      </c>
      <c r="AB2442">
        <f>IF(Z2442/X2442&lt;'model parameter'!$B$2,'model parameter'!$B$2,IF(Y2442/X2442&gt;'model parameter'!$B$1,'model parameter'!$B$1,AA2442/X2442))</f>
        <v>1.0036055525509284</v>
      </c>
      <c r="AC2442">
        <f t="shared" si="745"/>
        <v>63429371.366223134</v>
      </c>
      <c r="AD2442">
        <f t="shared" si="743"/>
        <v>38.544083034641929</v>
      </c>
      <c r="AF2442">
        <f t="shared" si="742"/>
        <v>0.9358211645934752</v>
      </c>
      <c r="AG2442">
        <f t="shared" si="736"/>
        <v>1.075356048314408</v>
      </c>
      <c r="AH2442" s="14">
        <f t="shared" si="737"/>
        <v>20862.367250250223</v>
      </c>
      <c r="AI2442">
        <f t="shared" si="738"/>
        <v>20813.8533296077</v>
      </c>
      <c r="AJ2442" s="14">
        <f t="shared" si="739"/>
        <v>-48.513920642522862</v>
      </c>
      <c r="AK2442" s="14">
        <f t="shared" si="744"/>
        <v>384489.65222086862</v>
      </c>
      <c r="AL2442">
        <f t="shared" si="740"/>
        <v>0.99767457258993741</v>
      </c>
      <c r="AM2442">
        <f t="shared" si="746"/>
        <v>0.78696260151072828</v>
      </c>
      <c r="AN2442" s="15">
        <f t="shared" si="741"/>
        <v>0</v>
      </c>
    </row>
    <row r="2443" spans="1:40" x14ac:dyDescent="0.25">
      <c r="A2443" s="2">
        <v>43228</v>
      </c>
      <c r="B2443" s="2">
        <v>43251</v>
      </c>
      <c r="C2443" t="s">
        <v>15</v>
      </c>
      <c r="D2443">
        <v>10700</v>
      </c>
      <c r="E2443">
        <v>114.85</v>
      </c>
      <c r="F2443">
        <v>143.44999999999999</v>
      </c>
      <c r="G2443">
        <v>100.75</v>
      </c>
      <c r="H2443">
        <v>124.75</v>
      </c>
      <c r="I2443" t="s">
        <v>16</v>
      </c>
      <c r="J2443">
        <v>160</v>
      </c>
      <c r="K2443">
        <v>170.1</v>
      </c>
      <c r="L2443">
        <v>136</v>
      </c>
      <c r="M2443">
        <v>157.19999999999999</v>
      </c>
      <c r="N2443">
        <v>10717.8</v>
      </c>
      <c r="O2443">
        <v>301.60000000000002</v>
      </c>
      <c r="P2443">
        <f>VLOOKUP($A2443,Sheet2!$A:$E,2,0)</f>
        <v>10757.9</v>
      </c>
      <c r="Q2443">
        <f>VLOOKUP($A2443,Sheet2!$A:$E,3,0)</f>
        <v>10758.55</v>
      </c>
      <c r="R2443">
        <f>VLOOKUP($A2443,Sheet2!$A:$E,4,0)</f>
        <v>10689.4</v>
      </c>
      <c r="S2443">
        <f>VLOOKUP($A2443,Sheet2!$A:$E,5,0)</f>
        <v>10717.8</v>
      </c>
      <c r="T2443">
        <f t="shared" si="728"/>
        <v>111.55000000000109</v>
      </c>
      <c r="U2443">
        <f t="shared" si="729"/>
        <v>143.44999999999999</v>
      </c>
      <c r="V2443">
        <f t="shared" si="730"/>
        <v>136</v>
      </c>
      <c r="W2443">
        <f t="shared" si="731"/>
        <v>159.29999999999927</v>
      </c>
      <c r="X2443" s="5">
        <f t="shared" si="732"/>
        <v>274.85000000000002</v>
      </c>
      <c r="Y2443">
        <f t="shared" si="733"/>
        <v>281.95</v>
      </c>
      <c r="Z2443">
        <f t="shared" si="734"/>
        <v>260.04999999999927</v>
      </c>
      <c r="AA2443">
        <f t="shared" si="735"/>
        <v>281.95</v>
      </c>
      <c r="AB2443">
        <f>IF(Z2443/X2443&lt;'model parameter'!$B$2,'model parameter'!$B$2,IF(Y2443/X2443&gt;'model parameter'!$B$1,'model parameter'!$B$1,AA2443/X2443))</f>
        <v>1.0258322721484445</v>
      </c>
      <c r="AC2443">
        <f t="shared" si="745"/>
        <v>65067896.149560161</v>
      </c>
      <c r="AD2443">
        <f t="shared" si="743"/>
        <v>38.569915306790371</v>
      </c>
      <c r="AF2443">
        <f t="shared" si="742"/>
        <v>0.946152446789155</v>
      </c>
      <c r="AG2443">
        <f t="shared" si="736"/>
        <v>1.0258322721484445</v>
      </c>
      <c r="AH2443" s="14">
        <f t="shared" si="737"/>
        <v>20674.741810316475</v>
      </c>
      <c r="AI2443">
        <f t="shared" si="738"/>
        <v>21083.656773430899</v>
      </c>
      <c r="AJ2443" s="14">
        <f t="shared" si="739"/>
        <v>408.91496311442461</v>
      </c>
      <c r="AK2443" s="14">
        <f t="shared" si="744"/>
        <v>384898.56718398305</v>
      </c>
      <c r="AL2443">
        <f t="shared" si="740"/>
        <v>1.0197784797926899</v>
      </c>
      <c r="AM2443">
        <f t="shared" si="746"/>
        <v>0.80252752542231087</v>
      </c>
      <c r="AN2443" s="15">
        <f t="shared" si="741"/>
        <v>0</v>
      </c>
    </row>
    <row r="2444" spans="1:40" x14ac:dyDescent="0.25">
      <c r="A2444" s="2">
        <v>43229</v>
      </c>
      <c r="B2444" s="2">
        <v>43251</v>
      </c>
      <c r="C2444" t="s">
        <v>15</v>
      </c>
      <c r="D2444">
        <v>10700</v>
      </c>
      <c r="E2444">
        <v>133.94999999999999</v>
      </c>
      <c r="F2444">
        <v>135.19999999999999</v>
      </c>
      <c r="G2444">
        <v>106.4</v>
      </c>
      <c r="H2444">
        <v>113.75</v>
      </c>
      <c r="I2444" t="s">
        <v>16</v>
      </c>
      <c r="J2444">
        <v>147.6</v>
      </c>
      <c r="K2444">
        <v>192</v>
      </c>
      <c r="L2444">
        <v>145.94999999999999</v>
      </c>
      <c r="M2444">
        <v>177.45</v>
      </c>
      <c r="N2444">
        <v>10741.7</v>
      </c>
      <c r="O2444">
        <v>301.60000000000002</v>
      </c>
      <c r="P2444">
        <f>VLOOKUP($A2444,Sheet2!$A:$E,2,0)</f>
        <v>10693.35</v>
      </c>
      <c r="Q2444">
        <f>VLOOKUP($A2444,Sheet2!$A:$E,3,0)</f>
        <v>10766.25</v>
      </c>
      <c r="R2444">
        <f>VLOOKUP($A2444,Sheet2!$A:$E,4,0)</f>
        <v>10689.85</v>
      </c>
      <c r="S2444">
        <f>VLOOKUP($A2444,Sheet2!$A:$E,5,0)</f>
        <v>10741.7</v>
      </c>
      <c r="T2444">
        <f t="shared" si="728"/>
        <v>125.75</v>
      </c>
      <c r="U2444">
        <f t="shared" si="729"/>
        <v>135.19999999999999</v>
      </c>
      <c r="V2444">
        <f t="shared" si="730"/>
        <v>145.94999999999999</v>
      </c>
      <c r="W2444">
        <f t="shared" si="731"/>
        <v>172.64999999999964</v>
      </c>
      <c r="X2444" s="5">
        <f t="shared" si="732"/>
        <v>281.54999999999995</v>
      </c>
      <c r="Y2444">
        <f t="shared" si="733"/>
        <v>317.75</v>
      </c>
      <c r="Z2444">
        <f t="shared" si="734"/>
        <v>279.04999999999961</v>
      </c>
      <c r="AA2444">
        <f t="shared" si="735"/>
        <v>291.2</v>
      </c>
      <c r="AB2444">
        <f>IF(Z2444/X2444&lt;'model parameter'!$B$2,'model parameter'!$B$2,IF(Y2444/X2444&gt;'model parameter'!$B$1,'model parameter'!$B$1,AA2444/X2444))</f>
        <v>1.1100000000000001</v>
      </c>
      <c r="AC2444">
        <f t="shared" si="745"/>
        <v>72225364.726011783</v>
      </c>
      <c r="AD2444">
        <f t="shared" si="743"/>
        <v>38.67991530679037</v>
      </c>
      <c r="AF2444">
        <f t="shared" si="742"/>
        <v>0.99112058248978741</v>
      </c>
      <c r="AG2444">
        <f t="shared" si="736"/>
        <v>1.1285739655478602</v>
      </c>
      <c r="AH2444" s="14">
        <f t="shared" si="737"/>
        <v>21177.577989338923</v>
      </c>
      <c r="AI2444">
        <f t="shared" si="738"/>
        <v>23374.775156596766</v>
      </c>
      <c r="AJ2444" s="14">
        <f t="shared" si="739"/>
        <v>2197.1971672578438</v>
      </c>
      <c r="AK2444" s="14">
        <f t="shared" si="744"/>
        <v>387095.76435124088</v>
      </c>
      <c r="AL2444">
        <f t="shared" si="740"/>
        <v>1.1037511073440005</v>
      </c>
      <c r="AM2444">
        <f t="shared" si="746"/>
        <v>0.88579064485891612</v>
      </c>
      <c r="AN2444" s="15">
        <f t="shared" si="741"/>
        <v>0</v>
      </c>
    </row>
    <row r="2445" spans="1:40" x14ac:dyDescent="0.25">
      <c r="A2445" s="2">
        <v>43230</v>
      </c>
      <c r="B2445" s="2">
        <v>43251</v>
      </c>
      <c r="C2445" t="s">
        <v>15</v>
      </c>
      <c r="D2445">
        <v>10700</v>
      </c>
      <c r="E2445">
        <v>107.5</v>
      </c>
      <c r="F2445">
        <v>136.69999999999999</v>
      </c>
      <c r="G2445">
        <v>105.8</v>
      </c>
      <c r="H2445">
        <v>129.69999999999999</v>
      </c>
      <c r="I2445" t="s">
        <v>16</v>
      </c>
      <c r="J2445">
        <v>183.4</v>
      </c>
      <c r="K2445">
        <v>194.8</v>
      </c>
      <c r="L2445">
        <v>145.80000000000001</v>
      </c>
      <c r="M2445">
        <v>151.55000000000001</v>
      </c>
      <c r="O2445">
        <v>301.60000000000002</v>
      </c>
      <c r="P2445">
        <f>VLOOKUP($A2445,Sheet2!$A:$E,2,0)</f>
        <v>10779.65</v>
      </c>
      <c r="Q2445">
        <f>VLOOKUP($A2445,Sheet2!$A:$E,3,0)</f>
        <v>10785.55</v>
      </c>
      <c r="R2445">
        <f>VLOOKUP($A2445,Sheet2!$A:$E,4,0)</f>
        <v>10705</v>
      </c>
      <c r="S2445">
        <f>VLOOKUP($A2445,Sheet2!$A:$E,5,0)</f>
        <v>10716.55</v>
      </c>
      <c r="T2445">
        <f t="shared" si="728"/>
        <v>109.25</v>
      </c>
      <c r="U2445">
        <f t="shared" si="729"/>
        <v>136.69999999999999</v>
      </c>
      <c r="V2445">
        <f t="shared" si="730"/>
        <v>145.80000000000001</v>
      </c>
      <c r="W2445">
        <f t="shared" si="731"/>
        <v>191.34999999999854</v>
      </c>
      <c r="X2445" s="5">
        <f t="shared" si="732"/>
        <v>290.89999999999998</v>
      </c>
      <c r="Y2445">
        <f t="shared" si="733"/>
        <v>304.05</v>
      </c>
      <c r="Z2445">
        <f t="shared" si="734"/>
        <v>281.25</v>
      </c>
      <c r="AA2445">
        <f t="shared" si="735"/>
        <v>281.25</v>
      </c>
      <c r="AB2445">
        <f>IF(Z2445/X2445&lt;'model parameter'!$B$2,'model parameter'!$B$2,IF(Y2445/X2445&gt;'model parameter'!$B$1,'model parameter'!$B$1,AA2445/X2445))</f>
        <v>0.96682708834651088</v>
      </c>
      <c r="AC2445">
        <f t="shared" si="745"/>
        <v>69829439.082814768</v>
      </c>
      <c r="AD2445">
        <f t="shared" si="743"/>
        <v>38.646742395136883</v>
      </c>
      <c r="AF2445">
        <f t="shared" si="742"/>
        <v>0.96682708834651088</v>
      </c>
      <c r="AG2445">
        <f t="shared" si="736"/>
        <v>1.0452045376418013</v>
      </c>
      <c r="AH2445" s="14">
        <f t="shared" si="737"/>
        <v>21879.297134691147</v>
      </c>
      <c r="AI2445">
        <f t="shared" si="738"/>
        <v>21031.194992687499</v>
      </c>
      <c r="AJ2445" s="14">
        <f t="shared" si="739"/>
        <v>-848.10214200364862</v>
      </c>
      <c r="AK2445" s="14">
        <f t="shared" si="744"/>
        <v>386247.66220923723</v>
      </c>
      <c r="AL2445">
        <f t="shared" si="740"/>
        <v>0.96123723094107427</v>
      </c>
      <c r="AM2445">
        <f t="shared" si="746"/>
        <v>0.85145494665769306</v>
      </c>
      <c r="AN2445" s="15">
        <f t="shared" si="741"/>
        <v>0</v>
      </c>
    </row>
    <row r="2446" spans="1:40" x14ac:dyDescent="0.25">
      <c r="A2446" s="2">
        <v>43231</v>
      </c>
      <c r="B2446" s="2">
        <v>43251</v>
      </c>
      <c r="C2446" t="s">
        <v>15</v>
      </c>
      <c r="D2446">
        <v>10700</v>
      </c>
      <c r="E2446">
        <v>109.8</v>
      </c>
      <c r="F2446">
        <v>126.95</v>
      </c>
      <c r="G2446">
        <v>86.1</v>
      </c>
      <c r="H2446">
        <v>88.55</v>
      </c>
      <c r="I2446" t="s">
        <v>16</v>
      </c>
      <c r="J2446">
        <v>169.9</v>
      </c>
      <c r="K2446">
        <v>207.6</v>
      </c>
      <c r="L2446">
        <v>160.55000000000001</v>
      </c>
      <c r="M2446">
        <v>203.2</v>
      </c>
      <c r="N2446">
        <v>10806.5</v>
      </c>
      <c r="O2446">
        <v>301.60000000000002</v>
      </c>
      <c r="P2446">
        <f>VLOOKUP($A2446,Sheet2!$A:$E,2,0)</f>
        <v>10741.95</v>
      </c>
      <c r="Q2446">
        <f>VLOOKUP($A2446,Sheet2!$A:$E,3,0)</f>
        <v>10812.05</v>
      </c>
      <c r="R2446">
        <f>VLOOKUP($A2446,Sheet2!$A:$E,4,0)</f>
        <v>10724.45</v>
      </c>
      <c r="S2446">
        <f>VLOOKUP($A2446,Sheet2!$A:$E,5,0)</f>
        <v>10806.5</v>
      </c>
      <c r="T2446">
        <f t="shared" si="728"/>
        <v>95.550000000001091</v>
      </c>
      <c r="U2446">
        <f t="shared" si="729"/>
        <v>126.95</v>
      </c>
      <c r="V2446">
        <f t="shared" si="730"/>
        <v>160.55000000000001</v>
      </c>
      <c r="W2446">
        <f t="shared" si="731"/>
        <v>198.14999999999964</v>
      </c>
      <c r="X2446" s="5">
        <f t="shared" si="732"/>
        <v>279.7</v>
      </c>
      <c r="Y2446">
        <f t="shared" si="733"/>
        <v>303.15000000000111</v>
      </c>
      <c r="Z2446">
        <f t="shared" si="734"/>
        <v>279.7</v>
      </c>
      <c r="AA2446">
        <f t="shared" si="735"/>
        <v>291.75</v>
      </c>
      <c r="AB2446">
        <f>IF(Z2446/X2446&lt;'model parameter'!$B$2,'model parameter'!$B$2,IF(Y2446/X2446&gt;'model parameter'!$B$1,'model parameter'!$B$1,AA2446/X2446))</f>
        <v>1.043081873435824</v>
      </c>
      <c r="AC2446">
        <f t="shared" si="745"/>
        <v>72837822.139475182</v>
      </c>
      <c r="AD2446">
        <f t="shared" si="743"/>
        <v>38.689824268572707</v>
      </c>
      <c r="AF2446">
        <f t="shared" si="742"/>
        <v>1</v>
      </c>
      <c r="AG2446">
        <f t="shared" si="736"/>
        <v>1.0838398283875621</v>
      </c>
      <c r="AH2446" s="14">
        <f t="shared" si="737"/>
        <v>21038.735163787951</v>
      </c>
      <c r="AI2446">
        <f t="shared" si="738"/>
        <v>21818.121703838497</v>
      </c>
      <c r="AJ2446" s="14">
        <f t="shared" si="739"/>
        <v>779.38654005054559</v>
      </c>
      <c r="AK2446" s="14">
        <f t="shared" si="744"/>
        <v>387027.04874928779</v>
      </c>
      <c r="AL2446">
        <f t="shared" si="740"/>
        <v>1.0370453135125743</v>
      </c>
      <c r="AM2446">
        <f t="shared" si="746"/>
        <v>0.88299736209845958</v>
      </c>
      <c r="AN2446" s="15">
        <f t="shared" si="741"/>
        <v>0</v>
      </c>
    </row>
    <row r="2447" spans="1:40" x14ac:dyDescent="0.25">
      <c r="A2447" s="2">
        <v>43234</v>
      </c>
      <c r="B2447" s="2">
        <v>43251</v>
      </c>
      <c r="C2447" t="s">
        <v>15</v>
      </c>
      <c r="D2447">
        <v>10700</v>
      </c>
      <c r="E2447">
        <v>84.45</v>
      </c>
      <c r="F2447">
        <v>94.65</v>
      </c>
      <c r="G2447">
        <v>74</v>
      </c>
      <c r="H2447">
        <v>84.2</v>
      </c>
      <c r="I2447" t="s">
        <v>16</v>
      </c>
      <c r="J2447">
        <v>183.9</v>
      </c>
      <c r="K2447">
        <v>220.25</v>
      </c>
      <c r="L2447">
        <v>176.5</v>
      </c>
      <c r="M2447">
        <v>194.25</v>
      </c>
      <c r="N2447">
        <v>10806.6</v>
      </c>
      <c r="O2447">
        <v>301.60000000000002</v>
      </c>
      <c r="P2447">
        <f>VLOOKUP($A2447,Sheet2!$A:$E,2,0)</f>
        <v>10815.15</v>
      </c>
      <c r="Q2447">
        <f>VLOOKUP($A2447,Sheet2!$A:$E,3,0)</f>
        <v>10834.85</v>
      </c>
      <c r="R2447">
        <f>VLOOKUP($A2447,Sheet2!$A:$E,4,0)</f>
        <v>10774.75</v>
      </c>
      <c r="S2447">
        <f>VLOOKUP($A2447,Sheet2!$A:$E,5,0)</f>
        <v>10806.6</v>
      </c>
      <c r="T2447">
        <f t="shared" si="728"/>
        <v>85.399999999999636</v>
      </c>
      <c r="U2447">
        <f t="shared" si="729"/>
        <v>94.65</v>
      </c>
      <c r="V2447">
        <f t="shared" si="730"/>
        <v>176.5</v>
      </c>
      <c r="W2447">
        <f t="shared" si="731"/>
        <v>208.85000000000036</v>
      </c>
      <c r="X2447" s="5">
        <f t="shared" si="732"/>
        <v>268.35000000000002</v>
      </c>
      <c r="Y2447">
        <f t="shared" si="733"/>
        <v>305.64999999999964</v>
      </c>
      <c r="Z2447">
        <f t="shared" si="734"/>
        <v>268.35000000000002</v>
      </c>
      <c r="AA2447">
        <f t="shared" si="735"/>
        <v>278.45</v>
      </c>
      <c r="AB2447">
        <f>IF(Z2447/X2447&lt;'model parameter'!$B$2,'model parameter'!$B$2,IF(Y2447/X2447&gt;'model parameter'!$B$1,'model parameter'!$B$1,AA2447/X2447))</f>
        <v>1.1100000000000001</v>
      </c>
      <c r="AC2447">
        <f t="shared" si="745"/>
        <v>80849982.574817464</v>
      </c>
      <c r="AD2447">
        <f t="shared" si="743"/>
        <v>38.799824268572706</v>
      </c>
      <c r="AF2447">
        <f t="shared" si="742"/>
        <v>1</v>
      </c>
      <c r="AG2447">
        <f t="shared" si="736"/>
        <v>1.1389975777901979</v>
      </c>
      <c r="AH2447" s="14">
        <f t="shared" si="737"/>
        <v>20186.915666488723</v>
      </c>
      <c r="AI2447">
        <f t="shared" si="738"/>
        <v>22276.675140236348</v>
      </c>
      <c r="AJ2447" s="14">
        <f t="shared" si="739"/>
        <v>2089.7594737476247</v>
      </c>
      <c r="AK2447" s="14">
        <f t="shared" si="744"/>
        <v>389116.80822303542</v>
      </c>
      <c r="AL2447">
        <f t="shared" si="740"/>
        <v>1.1035204935847001</v>
      </c>
      <c r="AM2447">
        <f t="shared" si="746"/>
        <v>0.97440568485688028</v>
      </c>
      <c r="AN2447" s="15">
        <f t="shared" si="741"/>
        <v>0</v>
      </c>
    </row>
    <row r="2448" spans="1:40" x14ac:dyDescent="0.25">
      <c r="A2448" s="2">
        <v>43235</v>
      </c>
      <c r="B2448" s="2">
        <v>43251</v>
      </c>
      <c r="C2448" t="s">
        <v>15</v>
      </c>
      <c r="D2448">
        <v>10700</v>
      </c>
      <c r="E2448">
        <v>84.2</v>
      </c>
      <c r="F2448">
        <v>88.7</v>
      </c>
      <c r="G2448">
        <v>33.1</v>
      </c>
      <c r="H2448">
        <v>62.9</v>
      </c>
      <c r="I2448" t="s">
        <v>16</v>
      </c>
      <c r="J2448">
        <v>184.1</v>
      </c>
      <c r="K2448">
        <v>278.25</v>
      </c>
      <c r="L2448">
        <v>163.35</v>
      </c>
      <c r="M2448">
        <v>179.25</v>
      </c>
      <c r="N2448">
        <v>10801.85</v>
      </c>
      <c r="O2448">
        <v>301.60000000000002</v>
      </c>
      <c r="P2448">
        <f>VLOOKUP($A2448,Sheet2!$A:$E,2,0)</f>
        <v>10812.6</v>
      </c>
      <c r="Q2448">
        <f>VLOOKUP($A2448,Sheet2!$A:$E,3,0)</f>
        <v>10929.2</v>
      </c>
      <c r="R2448">
        <f>VLOOKUP($A2448,Sheet2!$A:$E,4,0)</f>
        <v>10781.4</v>
      </c>
      <c r="S2448">
        <f>VLOOKUP($A2448,Sheet2!$A:$E,5,0)</f>
        <v>10801.85</v>
      </c>
      <c r="T2448">
        <f t="shared" si="728"/>
        <v>49.049999999999272</v>
      </c>
      <c r="U2448">
        <f t="shared" si="729"/>
        <v>81.950000000000728</v>
      </c>
      <c r="V2448">
        <f t="shared" si="730"/>
        <v>170.10000000000036</v>
      </c>
      <c r="W2448">
        <f t="shared" si="731"/>
        <v>262.30000000000109</v>
      </c>
      <c r="X2448" s="5">
        <f t="shared" si="732"/>
        <v>268.3</v>
      </c>
      <c r="Y2448">
        <f t="shared" si="733"/>
        <v>327.29999999999927</v>
      </c>
      <c r="Z2448">
        <f t="shared" si="734"/>
        <v>242.15</v>
      </c>
      <c r="AA2448">
        <f t="shared" si="735"/>
        <v>242.15</v>
      </c>
      <c r="AB2448">
        <f>IF(Z2448/X2448&lt;'model parameter'!$B$2,'model parameter'!$B$2,IF(Y2448/X2448&gt;'model parameter'!$B$1,'model parameter'!$B$1,AA2448/X2448))</f>
        <v>1.1100000000000001</v>
      </c>
      <c r="AC2448">
        <f t="shared" si="745"/>
        <v>89743480.658047393</v>
      </c>
      <c r="AD2448">
        <f t="shared" si="743"/>
        <v>38.909824268572706</v>
      </c>
      <c r="AF2448">
        <f t="shared" si="742"/>
        <v>0.90253447633246364</v>
      </c>
      <c r="AG2448">
        <f t="shared" si="736"/>
        <v>1.2199030935519912</v>
      </c>
      <c r="AH2448" s="14">
        <f t="shared" si="737"/>
        <v>20183.163157690051</v>
      </c>
      <c r="AI2448">
        <f t="shared" si="738"/>
        <v>22272.515670477405</v>
      </c>
      <c r="AJ2448" s="14">
        <f t="shared" si="739"/>
        <v>2089.3525127873545</v>
      </c>
      <c r="AK2448" s="14">
        <f t="shared" si="744"/>
        <v>391206.16073582275</v>
      </c>
      <c r="AL2448">
        <f t="shared" si="740"/>
        <v>1.1035195770089825</v>
      </c>
      <c r="AM2448">
        <f t="shared" si="746"/>
        <v>1.0752757491884124</v>
      </c>
      <c r="AN2448" s="15">
        <f t="shared" si="741"/>
        <v>0</v>
      </c>
    </row>
    <row r="2449" spans="1:40" x14ac:dyDescent="0.25">
      <c r="A2449" s="2">
        <v>43236</v>
      </c>
      <c r="B2449" s="2">
        <v>43251</v>
      </c>
      <c r="C2449" t="s">
        <v>15</v>
      </c>
      <c r="D2449">
        <v>10700</v>
      </c>
      <c r="E2449">
        <v>80.45</v>
      </c>
      <c r="F2449">
        <v>94.4</v>
      </c>
      <c r="G2449">
        <v>56.6</v>
      </c>
      <c r="H2449">
        <v>74.849999999999994</v>
      </c>
      <c r="I2449" t="s">
        <v>16</v>
      </c>
      <c r="J2449">
        <v>153.80000000000001</v>
      </c>
      <c r="K2449">
        <v>170.35</v>
      </c>
      <c r="L2449">
        <v>115</v>
      </c>
      <c r="M2449">
        <v>133.4</v>
      </c>
      <c r="N2449">
        <v>10741.1</v>
      </c>
      <c r="O2449">
        <v>301.60000000000002</v>
      </c>
      <c r="P2449">
        <f>VLOOKUP($A2449,Sheet2!$A:$E,2,0)</f>
        <v>10751.95</v>
      </c>
      <c r="Q2449">
        <f>VLOOKUP($A2449,Sheet2!$A:$E,3,0)</f>
        <v>10790.45</v>
      </c>
      <c r="R2449">
        <f>VLOOKUP($A2449,Sheet2!$A:$E,4,0)</f>
        <v>10699.7</v>
      </c>
      <c r="S2449">
        <f>VLOOKUP($A2449,Sheet2!$A:$E,5,0)</f>
        <v>10741.1</v>
      </c>
      <c r="T2449">
        <f t="shared" si="728"/>
        <v>79.899999999999636</v>
      </c>
      <c r="U2449">
        <f t="shared" si="729"/>
        <v>94.4</v>
      </c>
      <c r="V2449">
        <f t="shared" si="730"/>
        <v>115</v>
      </c>
      <c r="W2449">
        <f t="shared" si="731"/>
        <v>147.05000000000109</v>
      </c>
      <c r="X2449" s="5">
        <f t="shared" si="732"/>
        <v>234.25</v>
      </c>
      <c r="Y2449">
        <f t="shared" si="733"/>
        <v>250.24999999999963</v>
      </c>
      <c r="Z2449">
        <f t="shared" si="734"/>
        <v>203.65000000000109</v>
      </c>
      <c r="AA2449">
        <f t="shared" si="735"/>
        <v>208.25</v>
      </c>
      <c r="AB2449">
        <f>IF(Z2449/X2449&lt;'model parameter'!$B$2,'model parameter'!$B$2,IF(Y2449/X2449&gt;'model parameter'!$B$1,'model parameter'!$B$1,AA2449/X2449))</f>
        <v>0.88900747065101382</v>
      </c>
      <c r="AC2449">
        <f t="shared" si="745"/>
        <v>79782624.747228891</v>
      </c>
      <c r="AD2449">
        <f t="shared" si="743"/>
        <v>38.798831739223722</v>
      </c>
      <c r="AF2449">
        <f t="shared" si="742"/>
        <v>0.86937033084312099</v>
      </c>
      <c r="AG2449">
        <f t="shared" si="736"/>
        <v>1.0683030949839898</v>
      </c>
      <c r="AH2449" s="14">
        <f t="shared" si="737"/>
        <v>17627.704665792375</v>
      </c>
      <c r="AI2449">
        <f t="shared" si="738"/>
        <v>15560.180715161498</v>
      </c>
      <c r="AJ2449" s="14">
        <f t="shared" si="739"/>
        <v>-2067.5239506308772</v>
      </c>
      <c r="AK2449" s="14">
        <f t="shared" si="744"/>
        <v>389138.63678519189</v>
      </c>
      <c r="AL2449">
        <f t="shared" si="740"/>
        <v>0.88271167518236038</v>
      </c>
      <c r="AM2449">
        <f t="shared" si="746"/>
        <v>0.94915845784907105</v>
      </c>
      <c r="AN2449" s="15">
        <f t="shared" si="741"/>
        <v>0</v>
      </c>
    </row>
    <row r="2450" spans="1:40" x14ac:dyDescent="0.25">
      <c r="A2450" s="2">
        <v>43237</v>
      </c>
      <c r="B2450" s="2">
        <v>43251</v>
      </c>
      <c r="C2450" t="s">
        <v>15</v>
      </c>
      <c r="D2450">
        <v>10700</v>
      </c>
      <c r="E2450">
        <v>71.650000000000006</v>
      </c>
      <c r="F2450">
        <v>104.95</v>
      </c>
      <c r="G2450">
        <v>62.9</v>
      </c>
      <c r="H2450">
        <v>99.5</v>
      </c>
      <c r="I2450" t="s">
        <v>16</v>
      </c>
      <c r="J2450">
        <v>146</v>
      </c>
      <c r="K2450">
        <v>146</v>
      </c>
      <c r="L2450">
        <v>85.55</v>
      </c>
      <c r="M2450">
        <v>92.85</v>
      </c>
      <c r="N2450">
        <v>10682.7</v>
      </c>
      <c r="O2450">
        <v>301.60000000000002</v>
      </c>
      <c r="P2450">
        <f>VLOOKUP($A2450,Sheet2!$A:$E,2,0)</f>
        <v>10775.6</v>
      </c>
      <c r="Q2450">
        <f>VLOOKUP($A2450,Sheet2!$A:$E,3,0)</f>
        <v>10777.25</v>
      </c>
      <c r="R2450">
        <f>VLOOKUP($A2450,Sheet2!$A:$E,4,0)</f>
        <v>10664.5</v>
      </c>
      <c r="S2450">
        <f>VLOOKUP($A2450,Sheet2!$A:$E,5,0)</f>
        <v>10682.7</v>
      </c>
      <c r="T2450">
        <f t="shared" si="728"/>
        <v>68.75</v>
      </c>
      <c r="U2450">
        <f t="shared" si="729"/>
        <v>104.95</v>
      </c>
      <c r="V2450">
        <f t="shared" si="730"/>
        <v>85.55</v>
      </c>
      <c r="W2450">
        <f t="shared" si="731"/>
        <v>140.14999999999964</v>
      </c>
      <c r="X2450" s="5">
        <f t="shared" si="732"/>
        <v>217.65</v>
      </c>
      <c r="Y2450">
        <f t="shared" si="733"/>
        <v>217.65</v>
      </c>
      <c r="Z2450">
        <f t="shared" si="734"/>
        <v>190.5</v>
      </c>
      <c r="AA2450">
        <f t="shared" si="735"/>
        <v>192.35</v>
      </c>
      <c r="AB2450">
        <f>IF(Z2450/X2450&lt;'model parameter'!$B$2,'model parameter'!$B$2,IF(Y2450/X2450&gt;'model parameter'!$B$1,'model parameter'!$B$1,AA2450/X2450))</f>
        <v>0.8837583275901677</v>
      </c>
      <c r="AC2450">
        <f t="shared" si="745"/>
        <v>70508559.017364934</v>
      </c>
      <c r="AD2450">
        <f t="shared" si="743"/>
        <v>38.682590066813887</v>
      </c>
      <c r="AF2450">
        <f t="shared" si="742"/>
        <v>0.87525844245348039</v>
      </c>
      <c r="AG2450">
        <f t="shared" si="736"/>
        <v>1</v>
      </c>
      <c r="AH2450" s="14">
        <f t="shared" si="737"/>
        <v>16381.871744632273</v>
      </c>
      <c r="AI2450">
        <f t="shared" si="738"/>
        <v>14368.548838275699</v>
      </c>
      <c r="AJ2450" s="14">
        <f t="shared" si="739"/>
        <v>-2013.3229063565741</v>
      </c>
      <c r="AK2450" s="14">
        <f t="shared" si="744"/>
        <v>387125.3138788353</v>
      </c>
      <c r="AL2450">
        <f t="shared" si="740"/>
        <v>0.8771005573880003</v>
      </c>
      <c r="AM2450">
        <f t="shared" si="746"/>
        <v>0.83250741242895498</v>
      </c>
      <c r="AN2450" s="15">
        <f t="shared" si="741"/>
        <v>0</v>
      </c>
    </row>
    <row r="2451" spans="1:40" x14ac:dyDescent="0.25">
      <c r="A2451" s="2">
        <v>43238</v>
      </c>
      <c r="B2451" s="2">
        <v>43251</v>
      </c>
      <c r="C2451" t="s">
        <v>15</v>
      </c>
      <c r="D2451">
        <v>10700</v>
      </c>
      <c r="E2451">
        <v>102</v>
      </c>
      <c r="F2451">
        <v>157.80000000000001</v>
      </c>
      <c r="G2451">
        <v>100.15</v>
      </c>
      <c r="H2451">
        <v>150.69999999999999</v>
      </c>
      <c r="I2451" t="s">
        <v>16</v>
      </c>
      <c r="J2451">
        <v>81.349999999999994</v>
      </c>
      <c r="K2451">
        <v>86.6</v>
      </c>
      <c r="L2451">
        <v>45.2</v>
      </c>
      <c r="M2451">
        <v>48.2</v>
      </c>
      <c r="N2451">
        <v>10596.4</v>
      </c>
      <c r="O2451">
        <v>301.60000000000002</v>
      </c>
      <c r="P2451">
        <f>VLOOKUP($A2451,Sheet2!$A:$E,2,0)</f>
        <v>10671.85</v>
      </c>
      <c r="Q2451">
        <f>VLOOKUP($A2451,Sheet2!$A:$E,3,0)</f>
        <v>10674.95</v>
      </c>
      <c r="R2451">
        <f>VLOOKUP($A2451,Sheet2!$A:$E,4,0)</f>
        <v>10589.1</v>
      </c>
      <c r="S2451">
        <f>VLOOKUP($A2451,Sheet2!$A:$E,5,0)</f>
        <v>10596.4</v>
      </c>
      <c r="T2451">
        <f t="shared" si="728"/>
        <v>111.64999999999964</v>
      </c>
      <c r="U2451">
        <f t="shared" si="729"/>
        <v>156.10000000000036</v>
      </c>
      <c r="V2451">
        <f t="shared" si="730"/>
        <v>46.899999999999636</v>
      </c>
      <c r="W2451">
        <f t="shared" si="731"/>
        <v>75.100000000000364</v>
      </c>
      <c r="X2451" s="5">
        <f t="shared" si="732"/>
        <v>183.35</v>
      </c>
      <c r="Y2451">
        <f t="shared" si="733"/>
        <v>204.69999999999965</v>
      </c>
      <c r="Z2451">
        <f t="shared" si="734"/>
        <v>175.25000000000037</v>
      </c>
      <c r="AA2451">
        <f t="shared" si="735"/>
        <v>198.89999999999998</v>
      </c>
      <c r="AB2451">
        <f>IF(Z2451/X2451&lt;'model parameter'!$B$2,'model parameter'!$B$2,IF(Y2451/X2451&gt;'model parameter'!$B$1,'model parameter'!$B$1,AA2451/X2451))</f>
        <v>1.1100000000000001</v>
      </c>
      <c r="AC2451">
        <f t="shared" si="745"/>
        <v>78264500.509275079</v>
      </c>
      <c r="AD2451">
        <f t="shared" si="743"/>
        <v>38.792590066813887</v>
      </c>
      <c r="AF2451">
        <f t="shared" si="742"/>
        <v>0.95582219798200363</v>
      </c>
      <c r="AG2451">
        <f t="shared" si="736"/>
        <v>1.1164439596400308</v>
      </c>
      <c r="AH2451" s="14">
        <f t="shared" si="737"/>
        <v>13807.650708741225</v>
      </c>
      <c r="AI2451">
        <f t="shared" si="738"/>
        <v>15205.576550036647</v>
      </c>
      <c r="AJ2451" s="14">
        <f t="shared" si="739"/>
        <v>1397.9258412954223</v>
      </c>
      <c r="AK2451" s="14">
        <f t="shared" si="744"/>
        <v>388523.23972013069</v>
      </c>
      <c r="AL2451">
        <f t="shared" si="740"/>
        <v>1.1012428450562148</v>
      </c>
      <c r="AM2451">
        <f t="shared" si="746"/>
        <v>0.91679283139364998</v>
      </c>
      <c r="AN2451" s="15">
        <f t="shared" si="741"/>
        <v>0</v>
      </c>
    </row>
    <row r="2452" spans="1:40" x14ac:dyDescent="0.25">
      <c r="A2452" s="2">
        <v>43241</v>
      </c>
      <c r="B2452" s="2">
        <v>43251</v>
      </c>
      <c r="C2452" t="s">
        <v>15</v>
      </c>
      <c r="D2452">
        <v>10700</v>
      </c>
      <c r="E2452">
        <v>160</v>
      </c>
      <c r="F2452">
        <v>194.9</v>
      </c>
      <c r="G2452">
        <v>121.6</v>
      </c>
      <c r="H2452">
        <v>181.8</v>
      </c>
      <c r="I2452" t="s">
        <v>16</v>
      </c>
      <c r="J2452">
        <v>52</v>
      </c>
      <c r="K2452">
        <v>53.75</v>
      </c>
      <c r="L2452">
        <v>21.1</v>
      </c>
      <c r="M2452">
        <v>23.45</v>
      </c>
      <c r="N2452">
        <v>10516.7</v>
      </c>
      <c r="O2452">
        <v>301.60000000000002</v>
      </c>
      <c r="P2452">
        <f>VLOOKUP($A2452,Sheet2!$A:$E,2,0)</f>
        <v>10616.7</v>
      </c>
      <c r="Q2452">
        <f>VLOOKUP($A2452,Sheet2!$A:$E,3,0)</f>
        <v>10621.7</v>
      </c>
      <c r="R2452">
        <f>VLOOKUP($A2452,Sheet2!$A:$E,4,0)</f>
        <v>10505.8</v>
      </c>
      <c r="S2452">
        <f>VLOOKUP($A2452,Sheet2!$A:$E,5,0)</f>
        <v>10516.7</v>
      </c>
      <c r="T2452">
        <f t="shared" si="728"/>
        <v>132.04999999999927</v>
      </c>
      <c r="U2452">
        <f t="shared" si="729"/>
        <v>194.9</v>
      </c>
      <c r="V2452">
        <f t="shared" si="730"/>
        <v>21.1</v>
      </c>
      <c r="W2452">
        <f t="shared" si="731"/>
        <v>43.300000000001091</v>
      </c>
      <c r="X2452" s="5">
        <f t="shared" si="732"/>
        <v>212</v>
      </c>
      <c r="Y2452">
        <f t="shared" si="733"/>
        <v>216</v>
      </c>
      <c r="Z2452">
        <f t="shared" si="734"/>
        <v>164.90000000000109</v>
      </c>
      <c r="AA2452">
        <f t="shared" si="735"/>
        <v>205.25</v>
      </c>
      <c r="AB2452">
        <f>IF(Z2452/X2452&lt;'model parameter'!$B$2,'model parameter'!$B$2,IF(Y2452/X2452&gt;'model parameter'!$B$1,'model parameter'!$B$1,AA2452/X2452))</f>
        <v>0.96816037735849059</v>
      </c>
      <c r="AC2452">
        <f t="shared" si="745"/>
        <v>75772588.346833542</v>
      </c>
      <c r="AD2452">
        <f t="shared" si="743"/>
        <v>38.76075044417238</v>
      </c>
      <c r="AF2452">
        <f t="shared" si="742"/>
        <v>0.77783018867925036</v>
      </c>
      <c r="AG2452">
        <f t="shared" si="736"/>
        <v>1.0188679245283019</v>
      </c>
      <c r="AH2452" s="14">
        <f t="shared" si="737"/>
        <v>15957.838250381999</v>
      </c>
      <c r="AI2452">
        <f t="shared" si="738"/>
        <v>15335.3445119755</v>
      </c>
      <c r="AJ2452" s="14">
        <f t="shared" si="739"/>
        <v>-622.49373840649969</v>
      </c>
      <c r="AK2452" s="14">
        <f t="shared" si="744"/>
        <v>387900.74598172418</v>
      </c>
      <c r="AL2452">
        <f t="shared" si="740"/>
        <v>0.96099134928933128</v>
      </c>
      <c r="AM2452">
        <f t="shared" si="746"/>
        <v>0.88102998005977007</v>
      </c>
      <c r="AN2452" s="15">
        <f t="shared" si="741"/>
        <v>0</v>
      </c>
    </row>
    <row r="2453" spans="1:40" x14ac:dyDescent="0.25">
      <c r="A2453" s="2">
        <v>43242</v>
      </c>
      <c r="B2453" s="2">
        <v>43251</v>
      </c>
      <c r="C2453" t="s">
        <v>15</v>
      </c>
      <c r="D2453">
        <v>10700</v>
      </c>
      <c r="E2453">
        <v>179.75</v>
      </c>
      <c r="F2453">
        <v>206.9</v>
      </c>
      <c r="G2453">
        <v>152</v>
      </c>
      <c r="H2453">
        <v>161.9</v>
      </c>
      <c r="I2453" t="s">
        <v>16</v>
      </c>
      <c r="J2453">
        <v>23.35</v>
      </c>
      <c r="K2453">
        <v>26.2</v>
      </c>
      <c r="L2453">
        <v>13</v>
      </c>
      <c r="M2453">
        <v>16.399999999999999</v>
      </c>
      <c r="N2453">
        <v>10536.7</v>
      </c>
      <c r="O2453">
        <v>301.60000000000002</v>
      </c>
      <c r="P2453">
        <f>VLOOKUP($A2453,Sheet2!$A:$E,2,0)</f>
        <v>10518.45</v>
      </c>
      <c r="Q2453">
        <f>VLOOKUP($A2453,Sheet2!$A:$E,3,0)</f>
        <v>10558.6</v>
      </c>
      <c r="R2453">
        <f>VLOOKUP($A2453,Sheet2!$A:$E,4,0)</f>
        <v>10490.55</v>
      </c>
      <c r="S2453">
        <f>VLOOKUP($A2453,Sheet2!$A:$E,5,0)</f>
        <v>10536.7</v>
      </c>
      <c r="T2453">
        <f t="shared" si="728"/>
        <v>167.60000000000036</v>
      </c>
      <c r="U2453">
        <f t="shared" si="729"/>
        <v>206.9</v>
      </c>
      <c r="V2453">
        <f t="shared" si="730"/>
        <v>13</v>
      </c>
      <c r="W2453">
        <f t="shared" si="731"/>
        <v>10.600000000000364</v>
      </c>
      <c r="X2453" s="5">
        <f t="shared" si="732"/>
        <v>203.1</v>
      </c>
      <c r="Y2453">
        <f t="shared" si="733"/>
        <v>219.9</v>
      </c>
      <c r="Z2453">
        <f t="shared" si="734"/>
        <v>162.60000000000036</v>
      </c>
      <c r="AA2453">
        <f t="shared" si="735"/>
        <v>178.3</v>
      </c>
      <c r="AB2453">
        <f>IF(Z2453/X2453&lt;'model parameter'!$B$2,'model parameter'!$B$2,IF(Y2453/X2453&gt;'model parameter'!$B$1,'model parameter'!$B$1,AA2453/X2453))</f>
        <v>0.877892663712457</v>
      </c>
      <c r="AC2453">
        <f t="shared" si="745"/>
        <v>66520199.420189179</v>
      </c>
      <c r="AD2453">
        <f t="shared" si="743"/>
        <v>38.638643107884839</v>
      </c>
      <c r="AF2453">
        <f t="shared" si="742"/>
        <v>0.80059084194978025</v>
      </c>
      <c r="AG2453">
        <f t="shared" si="736"/>
        <v>1.0827178729689808</v>
      </c>
      <c r="AH2453" s="14">
        <f t="shared" si="737"/>
        <v>15289.89168421785</v>
      </c>
      <c r="AI2453">
        <f t="shared" si="738"/>
        <v>13315.565953354599</v>
      </c>
      <c r="AJ2453" s="14">
        <f t="shared" si="739"/>
        <v>-1974.325730863251</v>
      </c>
      <c r="AK2453" s="14">
        <f t="shared" si="744"/>
        <v>385926.42025086092</v>
      </c>
      <c r="AL2453">
        <f t="shared" si="740"/>
        <v>0.87087379219951311</v>
      </c>
      <c r="AM2453">
        <f t="shared" si="746"/>
        <v>0.76726591977611336</v>
      </c>
      <c r="AN2453" s="15">
        <f t="shared" si="741"/>
        <v>0</v>
      </c>
    </row>
    <row r="2454" spans="1:40" x14ac:dyDescent="0.25">
      <c r="A2454" s="2">
        <v>43243</v>
      </c>
      <c r="B2454" s="2">
        <v>43251</v>
      </c>
      <c r="C2454" t="s">
        <v>15</v>
      </c>
      <c r="D2454">
        <v>10700</v>
      </c>
      <c r="E2454">
        <v>174.8</v>
      </c>
      <c r="F2454">
        <v>283</v>
      </c>
      <c r="G2454">
        <v>173</v>
      </c>
      <c r="H2454">
        <v>271.8</v>
      </c>
      <c r="I2454" t="s">
        <v>16</v>
      </c>
      <c r="J2454">
        <v>12</v>
      </c>
      <c r="K2454">
        <v>13.25</v>
      </c>
      <c r="L2454">
        <v>4.75</v>
      </c>
      <c r="M2454">
        <v>5.0999999999999996</v>
      </c>
      <c r="N2454">
        <v>10430.35</v>
      </c>
      <c r="O2454">
        <v>301.60000000000002</v>
      </c>
      <c r="P2454">
        <f>VLOOKUP($A2454,Sheet2!$A:$E,2,0)</f>
        <v>10521.1</v>
      </c>
      <c r="Q2454">
        <f>VLOOKUP($A2454,Sheet2!$A:$E,3,0)</f>
        <v>10533.55</v>
      </c>
      <c r="R2454">
        <f>VLOOKUP($A2454,Sheet2!$A:$E,4,0)</f>
        <v>10417.799999999999</v>
      </c>
      <c r="S2454">
        <f>VLOOKUP($A2454,Sheet2!$A:$E,5,0)</f>
        <v>10430.35</v>
      </c>
      <c r="T2454">
        <f t="shared" si="728"/>
        <v>179.70000000000073</v>
      </c>
      <c r="U2454">
        <f t="shared" si="729"/>
        <v>283</v>
      </c>
      <c r="V2454">
        <f t="shared" si="730"/>
        <v>4.75</v>
      </c>
      <c r="W2454">
        <f t="shared" si="731"/>
        <v>6.5499999999992724</v>
      </c>
      <c r="X2454" s="5">
        <f t="shared" si="732"/>
        <v>186.8</v>
      </c>
      <c r="Y2454">
        <f t="shared" si="733"/>
        <v>287.75</v>
      </c>
      <c r="Z2454">
        <f t="shared" si="734"/>
        <v>179.54999999999927</v>
      </c>
      <c r="AA2454">
        <f t="shared" si="735"/>
        <v>276.90000000000003</v>
      </c>
      <c r="AB2454">
        <f>IF(Z2454/X2454&lt;'model parameter'!$B$2,'model parameter'!$B$2,IF(Y2454/X2454&gt;'model parameter'!$B$1,'model parameter'!$B$1,AA2454/X2454))</f>
        <v>1.1100000000000001</v>
      </c>
      <c r="AC2454">
        <f t="shared" si="745"/>
        <v>73837421.356409997</v>
      </c>
      <c r="AD2454">
        <f t="shared" si="743"/>
        <v>38.748643107884838</v>
      </c>
      <c r="AF2454">
        <f t="shared" si="742"/>
        <v>0.96118843683083122</v>
      </c>
      <c r="AG2454">
        <f t="shared" si="736"/>
        <v>1.5404175588865094</v>
      </c>
      <c r="AH2454" s="14">
        <f t="shared" si="737"/>
        <v>14066.573815849801</v>
      </c>
      <c r="AI2454">
        <f t="shared" si="738"/>
        <v>15492.579963403579</v>
      </c>
      <c r="AJ2454" s="14">
        <f t="shared" si="739"/>
        <v>1426.0061475537786</v>
      </c>
      <c r="AK2454" s="14">
        <f t="shared" si="744"/>
        <v>387352.42639841471</v>
      </c>
      <c r="AL2454">
        <f t="shared" si="740"/>
        <v>1.1013755137691736</v>
      </c>
      <c r="AM2454">
        <f t="shared" si="746"/>
        <v>0.84504789659099444</v>
      </c>
      <c r="AN2454" s="15">
        <f t="shared" si="741"/>
        <v>0</v>
      </c>
    </row>
    <row r="2455" spans="1:40" x14ac:dyDescent="0.25">
      <c r="A2455" s="2">
        <v>43244</v>
      </c>
      <c r="B2455" s="2">
        <v>43251</v>
      </c>
      <c r="C2455" t="s">
        <v>15</v>
      </c>
      <c r="D2455">
        <v>10700</v>
      </c>
      <c r="E2455">
        <v>247.6</v>
      </c>
      <c r="F2455">
        <v>286.89999999999998</v>
      </c>
      <c r="G2455">
        <v>174.95</v>
      </c>
      <c r="H2455">
        <v>190.15</v>
      </c>
      <c r="I2455" t="s">
        <v>16</v>
      </c>
      <c r="J2455">
        <v>5</v>
      </c>
      <c r="K2455">
        <v>6.4</v>
      </c>
      <c r="L2455">
        <v>2.2999999999999998</v>
      </c>
      <c r="M2455">
        <v>4.5</v>
      </c>
      <c r="N2455">
        <v>10513.85</v>
      </c>
      <c r="O2455">
        <v>301.60000000000002</v>
      </c>
      <c r="P2455">
        <f>VLOOKUP($A2455,Sheet2!$A:$E,2,0)</f>
        <v>10464.85</v>
      </c>
      <c r="Q2455">
        <f>VLOOKUP($A2455,Sheet2!$A:$E,3,0)</f>
        <v>10535.15</v>
      </c>
      <c r="R2455">
        <f>VLOOKUP($A2455,Sheet2!$A:$E,4,0)</f>
        <v>10419.799999999999</v>
      </c>
      <c r="S2455">
        <f>VLOOKUP($A2455,Sheet2!$A:$E,5,0)</f>
        <v>10513.85</v>
      </c>
      <c r="T2455">
        <f t="shared" si="728"/>
        <v>174.95</v>
      </c>
      <c r="U2455">
        <f t="shared" si="729"/>
        <v>282.5</v>
      </c>
      <c r="V2455">
        <f t="shared" si="730"/>
        <v>6.6999999999989086</v>
      </c>
      <c r="W2455">
        <f t="shared" si="731"/>
        <v>6.4</v>
      </c>
      <c r="X2455" s="5">
        <f t="shared" si="732"/>
        <v>252.6</v>
      </c>
      <c r="Y2455">
        <f t="shared" si="733"/>
        <v>293.59999999999889</v>
      </c>
      <c r="Z2455">
        <f t="shared" si="734"/>
        <v>181.35</v>
      </c>
      <c r="AA2455">
        <f t="shared" si="735"/>
        <v>194.65</v>
      </c>
      <c r="AB2455">
        <f>IF(Z2455/X2455&lt;'model parameter'!$B$2,'model parameter'!$B$2,IF(Y2455/X2455&gt;'model parameter'!$B$1,'model parameter'!$B$1,AA2455/X2455))</f>
        <v>1.1100000000000001</v>
      </c>
      <c r="AC2455">
        <f t="shared" si="745"/>
        <v>81959537.705615103</v>
      </c>
      <c r="AD2455">
        <f t="shared" si="743"/>
        <v>38.858643107884838</v>
      </c>
      <c r="AF2455">
        <f t="shared" si="742"/>
        <v>0.71793349168646081</v>
      </c>
      <c r="AG2455">
        <f t="shared" si="736"/>
        <v>1.1623119556611199</v>
      </c>
      <c r="AH2455" s="14">
        <f t="shared" si="737"/>
        <v>19004.875394906099</v>
      </c>
      <c r="AI2455">
        <f t="shared" si="738"/>
        <v>20966.442166169931</v>
      </c>
      <c r="AJ2455" s="14">
        <f t="shared" si="739"/>
        <v>1961.5667712638315</v>
      </c>
      <c r="AK2455" s="14">
        <f t="shared" si="744"/>
        <v>389313.99316967855</v>
      </c>
      <c r="AL2455">
        <f t="shared" si="740"/>
        <v>1.1032138717304925</v>
      </c>
      <c r="AM2455">
        <f t="shared" si="746"/>
        <v>0.93226856179585982</v>
      </c>
      <c r="AN2455" s="15">
        <f t="shared" si="741"/>
        <v>1</v>
      </c>
    </row>
    <row r="2456" spans="1:40" s="9" customFormat="1" x14ac:dyDescent="0.25">
      <c r="A2456" s="7">
        <v>43245</v>
      </c>
      <c r="B2456" s="7">
        <v>43251</v>
      </c>
      <c r="C2456" t="s">
        <v>15</v>
      </c>
      <c r="D2456">
        <v>10700</v>
      </c>
      <c r="E2456">
        <v>184.25</v>
      </c>
      <c r="F2456">
        <v>184.25</v>
      </c>
      <c r="G2456">
        <v>82.3</v>
      </c>
      <c r="H2456">
        <v>109.85</v>
      </c>
      <c r="I2456" t="s">
        <v>16</v>
      </c>
      <c r="J2456">
        <v>5.9</v>
      </c>
      <c r="K2456">
        <v>24.95</v>
      </c>
      <c r="L2456">
        <v>5.05</v>
      </c>
      <c r="M2456">
        <v>16</v>
      </c>
      <c r="N2456">
        <v>10605.15</v>
      </c>
      <c r="O2456">
        <v>301.60000000000002</v>
      </c>
      <c r="P2456">
        <f>VLOOKUP($A2456,Sheet2!$A:$E,2,0)</f>
        <v>10533.05</v>
      </c>
      <c r="Q2456">
        <f>VLOOKUP($A2456,Sheet2!$A:$E,3,0)</f>
        <v>10628.05</v>
      </c>
      <c r="R2456">
        <f>VLOOKUP($A2456,Sheet2!$A:$E,4,0)</f>
        <v>10524</v>
      </c>
      <c r="S2456">
        <f>VLOOKUP($A2456,Sheet2!$A:$E,5,0)</f>
        <v>10605.15</v>
      </c>
      <c r="T2456">
        <f t="shared" si="728"/>
        <v>96.900000000001455</v>
      </c>
      <c r="U2456">
        <f t="shared" si="729"/>
        <v>181.04999999999927</v>
      </c>
      <c r="V2456">
        <f t="shared" si="730"/>
        <v>8.25</v>
      </c>
      <c r="W2456">
        <f t="shared" si="731"/>
        <v>10.349999999998545</v>
      </c>
      <c r="X2456" s="8">
        <f t="shared" si="732"/>
        <v>190.15</v>
      </c>
      <c r="Y2456" s="9">
        <f t="shared" si="733"/>
        <v>192.5</v>
      </c>
      <c r="Z2456" s="9">
        <f t="shared" si="734"/>
        <v>92.649999999998542</v>
      </c>
      <c r="AA2456" s="9">
        <f t="shared" si="735"/>
        <v>125.85</v>
      </c>
      <c r="AB2456">
        <f>IF(Z2456/X2456&lt;'model parameter'!$B$2,'model parameter'!$B$2,IF(Y2456/X2456&gt;'model parameter'!$B$1,'model parameter'!$B$1,AA2456/X2456))</f>
        <v>0.5</v>
      </c>
      <c r="AC2456" s="9">
        <f t="shared" si="745"/>
        <v>40979768.852807552</v>
      </c>
      <c r="AD2456">
        <f t="shared" si="743"/>
        <v>38.358643107884838</v>
      </c>
      <c r="AE2456" s="9">
        <f>WEEKDAY(A2456)</f>
        <v>6</v>
      </c>
      <c r="AF2456">
        <f t="shared" si="742"/>
        <v>0.48724691033393919</v>
      </c>
      <c r="AG2456">
        <f t="shared" si="736"/>
        <v>1.0123586642124638</v>
      </c>
      <c r="AH2456" s="14">
        <f t="shared" si="737"/>
        <v>14317.991905361025</v>
      </c>
      <c r="AI2456">
        <f t="shared" si="738"/>
        <v>7078.2349499696493</v>
      </c>
      <c r="AJ2456" s="14">
        <f t="shared" si="739"/>
        <v>-7239.7569553913754</v>
      </c>
      <c r="AK2456" s="14">
        <f t="shared" si="744"/>
        <v>382074.23621428717</v>
      </c>
      <c r="AL2456">
        <f t="shared" si="740"/>
        <v>0.49435947420248061</v>
      </c>
      <c r="AM2456" s="9">
        <f t="shared" si="746"/>
        <v>0.46087579602490408</v>
      </c>
      <c r="AN2456" s="15">
        <f t="shared" si="741"/>
        <v>0</v>
      </c>
    </row>
    <row r="2457" spans="1:40" x14ac:dyDescent="0.25">
      <c r="A2457" s="2">
        <v>43248</v>
      </c>
      <c r="B2457" s="2">
        <v>43251</v>
      </c>
      <c r="C2457" t="s">
        <v>15</v>
      </c>
      <c r="D2457">
        <v>10700</v>
      </c>
      <c r="E2457">
        <v>78.75</v>
      </c>
      <c r="F2457">
        <v>82.05</v>
      </c>
      <c r="G2457">
        <v>42.5</v>
      </c>
      <c r="H2457">
        <v>51.4</v>
      </c>
      <c r="I2457" t="s">
        <v>16</v>
      </c>
      <c r="J2457">
        <v>22</v>
      </c>
      <c r="K2457">
        <v>41.85</v>
      </c>
      <c r="L2457">
        <v>20.25</v>
      </c>
      <c r="M2457">
        <v>33.85</v>
      </c>
      <c r="N2457">
        <v>10688.65</v>
      </c>
      <c r="O2457">
        <v>301.60000000000002</v>
      </c>
      <c r="P2457">
        <f>VLOOKUP($A2457,Sheet2!$A:$E,2,0)</f>
        <v>10648.35</v>
      </c>
      <c r="Q2457">
        <f>VLOOKUP($A2457,Sheet2!$A:$E,3,0)</f>
        <v>10709.8</v>
      </c>
      <c r="R2457">
        <f>VLOOKUP($A2457,Sheet2!$A:$E,4,0)</f>
        <v>10640.55</v>
      </c>
      <c r="S2457">
        <f>VLOOKUP($A2457,Sheet2!$A:$E,5,0)</f>
        <v>10688.65</v>
      </c>
      <c r="T2457">
        <f t="shared" si="728"/>
        <v>42.5</v>
      </c>
      <c r="U2457">
        <f t="shared" si="729"/>
        <v>79.700000000000728</v>
      </c>
      <c r="V2457">
        <f t="shared" si="730"/>
        <v>22.599999999998545</v>
      </c>
      <c r="W2457">
        <f t="shared" si="731"/>
        <v>41.85</v>
      </c>
      <c r="X2457" s="5">
        <f t="shared" si="732"/>
        <v>100.75</v>
      </c>
      <c r="Y2457">
        <f t="shared" si="733"/>
        <v>104.64999999999854</v>
      </c>
      <c r="Z2457">
        <f t="shared" si="734"/>
        <v>84.35</v>
      </c>
      <c r="AA2457">
        <f t="shared" si="735"/>
        <v>85.25</v>
      </c>
      <c r="AB2457">
        <f>IF(Z2457/X2457&lt;'model parameter'!$B$2,'model parameter'!$B$2,IF(Y2457/X2457&gt;'model parameter'!$B$1,'model parameter'!$B$1,AA2457/X2457))</f>
        <v>0.84615384615384615</v>
      </c>
      <c r="AC2457">
        <f t="shared" si="745"/>
        <v>34675189.0292987</v>
      </c>
      <c r="AD2457">
        <f t="shared" si="743"/>
        <v>38.204796954038684</v>
      </c>
      <c r="AF2457">
        <f t="shared" si="742"/>
        <v>0.83722084367245653</v>
      </c>
      <c r="AG2457">
        <f t="shared" si="736"/>
        <v>1.0387096774193403</v>
      </c>
      <c r="AH2457" s="14">
        <f t="shared" si="737"/>
        <v>7608.5061733301236</v>
      </c>
      <c r="AI2457">
        <f t="shared" si="738"/>
        <v>6341.8963845355001</v>
      </c>
      <c r="AJ2457" s="14">
        <f t="shared" si="739"/>
        <v>-1266.6097887946235</v>
      </c>
      <c r="AK2457" s="14">
        <f t="shared" si="744"/>
        <v>380807.62642549258</v>
      </c>
      <c r="AL2457">
        <f t="shared" si="740"/>
        <v>0.83352713923865451</v>
      </c>
      <c r="AM2457">
        <f t="shared" si="746"/>
        <v>0.38415248380497596</v>
      </c>
      <c r="AN2457" s="15">
        <f t="shared" si="741"/>
        <v>0</v>
      </c>
    </row>
    <row r="2458" spans="1:40" x14ac:dyDescent="0.25">
      <c r="A2458" s="2">
        <v>43249</v>
      </c>
      <c r="B2458" s="2">
        <v>43251</v>
      </c>
      <c r="C2458" t="s">
        <v>15</v>
      </c>
      <c r="D2458">
        <v>10700</v>
      </c>
      <c r="E2458">
        <v>62.85</v>
      </c>
      <c r="F2458">
        <v>112.55</v>
      </c>
      <c r="G2458">
        <v>36.35</v>
      </c>
      <c r="H2458">
        <v>92.8</v>
      </c>
      <c r="I2458" t="s">
        <v>16</v>
      </c>
      <c r="J2458">
        <v>32.9</v>
      </c>
      <c r="K2458">
        <v>40.299999999999997</v>
      </c>
      <c r="L2458">
        <v>11</v>
      </c>
      <c r="M2458">
        <v>12.8</v>
      </c>
      <c r="N2458">
        <v>10633.3</v>
      </c>
      <c r="O2458">
        <v>301.60000000000002</v>
      </c>
      <c r="P2458">
        <f>VLOOKUP($A2458,Sheet2!$A:$E,2,0)</f>
        <v>10689.4</v>
      </c>
      <c r="Q2458">
        <f>VLOOKUP($A2458,Sheet2!$A:$E,3,0)</f>
        <v>10717.25</v>
      </c>
      <c r="R2458">
        <f>VLOOKUP($A2458,Sheet2!$A:$E,4,0)</f>
        <v>10616.1</v>
      </c>
      <c r="S2458">
        <f>VLOOKUP($A2458,Sheet2!$A:$E,5,0)</f>
        <v>10633.3</v>
      </c>
      <c r="T2458">
        <f t="shared" si="728"/>
        <v>36.35</v>
      </c>
      <c r="U2458">
        <f t="shared" si="729"/>
        <v>94.899999999999636</v>
      </c>
      <c r="V2458">
        <f t="shared" si="730"/>
        <v>28.649999999999636</v>
      </c>
      <c r="W2458">
        <f t="shared" si="731"/>
        <v>40.299999999999997</v>
      </c>
      <c r="X2458" s="5">
        <f t="shared" si="732"/>
        <v>95.75</v>
      </c>
      <c r="Y2458">
        <f t="shared" si="733"/>
        <v>141.19999999999965</v>
      </c>
      <c r="Z2458">
        <f t="shared" si="734"/>
        <v>76.650000000000006</v>
      </c>
      <c r="AA2458">
        <f t="shared" si="735"/>
        <v>105.6</v>
      </c>
      <c r="AB2458">
        <f>IF(Z2458/X2458&lt;'model parameter'!$B$2,'model parameter'!$B$2,IF(Y2458/X2458&gt;'model parameter'!$B$1,'model parameter'!$B$1,AA2458/X2458))</f>
        <v>1.1100000000000001</v>
      </c>
      <c r="AC2458">
        <f t="shared" si="745"/>
        <v>38489459.82252156</v>
      </c>
      <c r="AD2458">
        <f t="shared" si="743"/>
        <v>38.314796954038684</v>
      </c>
      <c r="AF2458">
        <f t="shared" si="742"/>
        <v>0.80052219321148832</v>
      </c>
      <c r="AG2458">
        <f t="shared" si="736"/>
        <v>1.4746736292428162</v>
      </c>
      <c r="AH2458" s="14">
        <f t="shared" si="737"/>
        <v>7233.2552934626237</v>
      </c>
      <c r="AI2458">
        <f t="shared" si="738"/>
        <v>7918.1855323720165</v>
      </c>
      <c r="AJ2458" s="14">
        <f t="shared" si="739"/>
        <v>684.93023890939276</v>
      </c>
      <c r="AK2458" s="14">
        <f t="shared" si="744"/>
        <v>381492.55666440196</v>
      </c>
      <c r="AL2458">
        <f t="shared" si="740"/>
        <v>1.0946918380619621</v>
      </c>
      <c r="AM2458">
        <f t="shared" si="746"/>
        <v>0.42052858859253728</v>
      </c>
      <c r="AN2458" s="15">
        <f t="shared" si="741"/>
        <v>1</v>
      </c>
    </row>
    <row r="2459" spans="1:40" x14ac:dyDescent="0.25">
      <c r="A2459" s="2">
        <v>43250</v>
      </c>
      <c r="B2459" s="2">
        <v>43251</v>
      </c>
      <c r="C2459" t="s">
        <v>15</v>
      </c>
      <c r="D2459">
        <v>10700</v>
      </c>
      <c r="E2459">
        <v>124</v>
      </c>
      <c r="F2459">
        <v>158.6</v>
      </c>
      <c r="G2459">
        <v>65.05</v>
      </c>
      <c r="H2459">
        <v>97.65</v>
      </c>
      <c r="I2459" t="s">
        <v>16</v>
      </c>
      <c r="J2459">
        <v>4</v>
      </c>
      <c r="K2459">
        <v>15.5</v>
      </c>
      <c r="L2459">
        <v>3</v>
      </c>
      <c r="M2459">
        <v>5.2</v>
      </c>
      <c r="N2459">
        <v>10614.35</v>
      </c>
      <c r="O2459">
        <v>301.60000000000002</v>
      </c>
      <c r="P2459">
        <f>VLOOKUP($A2459,Sheet2!$A:$E,2,0)</f>
        <v>10579</v>
      </c>
      <c r="Q2459">
        <f>VLOOKUP($A2459,Sheet2!$A:$E,3,0)</f>
        <v>10648.7</v>
      </c>
      <c r="R2459">
        <f>VLOOKUP($A2459,Sheet2!$A:$E,4,0)</f>
        <v>10558.45</v>
      </c>
      <c r="S2459">
        <f>VLOOKUP($A2459,Sheet2!$A:$E,5,0)</f>
        <v>10614.35</v>
      </c>
      <c r="T2459">
        <f t="shared" si="728"/>
        <v>66.799999999999272</v>
      </c>
      <c r="U2459">
        <f t="shared" si="729"/>
        <v>144.54999999999927</v>
      </c>
      <c r="V2459">
        <f t="shared" si="730"/>
        <v>17.050000000001091</v>
      </c>
      <c r="W2459">
        <f t="shared" si="731"/>
        <v>13.75</v>
      </c>
      <c r="X2459" s="5">
        <f t="shared" si="732"/>
        <v>128</v>
      </c>
      <c r="Y2459">
        <f t="shared" si="733"/>
        <v>175.65000000000109</v>
      </c>
      <c r="Z2459">
        <f t="shared" si="734"/>
        <v>78.8</v>
      </c>
      <c r="AA2459">
        <f t="shared" si="735"/>
        <v>102.85000000000001</v>
      </c>
      <c r="AB2459">
        <f>IF(Z2459/X2459&lt;'model parameter'!$B$2,'model parameter'!$B$2,IF(Y2459/X2459&gt;'model parameter'!$B$1,'model parameter'!$B$1,AA2459/X2459))</f>
        <v>1.1100000000000001</v>
      </c>
      <c r="AC2459">
        <f t="shared" si="745"/>
        <v>42723300.402998932</v>
      </c>
      <c r="AD2459">
        <f t="shared" si="743"/>
        <v>38.424796954038683</v>
      </c>
      <c r="AF2459">
        <f t="shared" si="742"/>
        <v>0.61562499999999998</v>
      </c>
      <c r="AG2459">
        <f t="shared" si="736"/>
        <v>1.3722656250000085</v>
      </c>
      <c r="AH2459" s="14">
        <f t="shared" si="737"/>
        <v>9653.6234686080006</v>
      </c>
      <c r="AI2459">
        <f t="shared" si="738"/>
        <v>10601.04352688896</v>
      </c>
      <c r="AJ2459" s="14">
        <f t="shared" si="739"/>
        <v>947.42005828095898</v>
      </c>
      <c r="AK2459" s="14">
        <f t="shared" si="744"/>
        <v>382439.97672268294</v>
      </c>
      <c r="AL2459">
        <f t="shared" si="740"/>
        <v>1.0981413933702524</v>
      </c>
      <c r="AM2459">
        <f t="shared" si="746"/>
        <v>0.46179985022903453</v>
      </c>
      <c r="AN2459" s="15">
        <f t="shared" si="741"/>
        <v>1</v>
      </c>
    </row>
    <row r="2460" spans="1:40" x14ac:dyDescent="0.25">
      <c r="A2460" s="2">
        <v>43251</v>
      </c>
      <c r="B2460" s="2">
        <v>43251</v>
      </c>
      <c r="C2460" t="s">
        <v>15</v>
      </c>
      <c r="D2460">
        <v>10700</v>
      </c>
      <c r="E2460">
        <v>61.35</v>
      </c>
      <c r="F2460">
        <v>79.25</v>
      </c>
      <c r="G2460">
        <v>0.05</v>
      </c>
      <c r="H2460">
        <v>2.75</v>
      </c>
      <c r="I2460" t="s">
        <v>16</v>
      </c>
      <c r="J2460">
        <v>10.55</v>
      </c>
      <c r="K2460">
        <v>41.5</v>
      </c>
      <c r="L2460">
        <v>2.2000000000000002</v>
      </c>
      <c r="M2460">
        <v>20.75</v>
      </c>
      <c r="N2460">
        <v>10736.15</v>
      </c>
      <c r="O2460">
        <v>301.60000000000002</v>
      </c>
      <c r="P2460">
        <f>VLOOKUP($A2460,Sheet2!$A:$E,2,0)</f>
        <v>10670.1</v>
      </c>
      <c r="Q2460">
        <f>VLOOKUP($A2460,Sheet2!$A:$E,3,0)</f>
        <v>10763.8</v>
      </c>
      <c r="R2460">
        <f>VLOOKUP($A2460,Sheet2!$A:$E,4,0)</f>
        <v>10620.4</v>
      </c>
      <c r="S2460">
        <f>VLOOKUP($A2460,Sheet2!$A:$E,5,0)</f>
        <v>10736.15</v>
      </c>
      <c r="T2460">
        <f t="shared" si="728"/>
        <v>0.05</v>
      </c>
      <c r="U2460">
        <f t="shared" si="729"/>
        <v>79.25</v>
      </c>
      <c r="V2460">
        <f t="shared" si="730"/>
        <v>2.2000000000000002</v>
      </c>
      <c r="W2460">
        <f t="shared" si="731"/>
        <v>41.5</v>
      </c>
      <c r="X2460" s="5">
        <f t="shared" si="732"/>
        <v>71.900000000000006</v>
      </c>
      <c r="Y2460">
        <f t="shared" si="733"/>
        <v>81.45</v>
      </c>
      <c r="Z2460">
        <f t="shared" si="734"/>
        <v>23.5</v>
      </c>
      <c r="AA2460">
        <f t="shared" si="735"/>
        <v>23.5</v>
      </c>
      <c r="AB2460">
        <f>IF(Z2460/X2460&lt;'model parameter'!$B$2,'model parameter'!$B$2,IF(Y2460/X2460&gt;'model parameter'!$B$1,'model parameter'!$B$1,AA2460/X2460))</f>
        <v>0.5</v>
      </c>
      <c r="AC2460">
        <f t="shared" si="745"/>
        <v>21361650.201499466</v>
      </c>
      <c r="AD2460">
        <f t="shared" si="743"/>
        <v>37.924796954038683</v>
      </c>
      <c r="AF2460">
        <f t="shared" si="742"/>
        <v>0.3268428372739916</v>
      </c>
      <c r="AG2460">
        <f t="shared" si="736"/>
        <v>1.1328233657858136</v>
      </c>
      <c r="AH2460" s="14">
        <f t="shared" si="737"/>
        <v>5443.3085964946495</v>
      </c>
      <c r="AI2460">
        <f t="shared" si="738"/>
        <v>2647.0881121788998</v>
      </c>
      <c r="AJ2460" s="14">
        <f t="shared" si="739"/>
        <v>-2796.2204843157497</v>
      </c>
      <c r="AK2460" s="14">
        <f t="shared" si="744"/>
        <v>379643.75623836718</v>
      </c>
      <c r="AL2460">
        <f t="shared" si="740"/>
        <v>0.48630131201518806</v>
      </c>
      <c r="AM2460">
        <f t="shared" si="746"/>
        <v>0.22457387305479684</v>
      </c>
      <c r="AN2460" s="15">
        <f t="shared" si="741"/>
        <v>1</v>
      </c>
    </row>
    <row r="2461" spans="1:40" x14ac:dyDescent="0.25">
      <c r="A2461" s="2">
        <v>43252</v>
      </c>
      <c r="B2461" s="2">
        <v>43279</v>
      </c>
      <c r="C2461" t="s">
        <v>15</v>
      </c>
      <c r="D2461">
        <v>10700</v>
      </c>
      <c r="E2461">
        <v>140</v>
      </c>
      <c r="F2461">
        <v>158</v>
      </c>
      <c r="G2461">
        <v>125</v>
      </c>
      <c r="H2461">
        <v>147.85</v>
      </c>
      <c r="I2461" t="s">
        <v>16</v>
      </c>
      <c r="J2461">
        <v>157</v>
      </c>
      <c r="K2461">
        <v>169</v>
      </c>
      <c r="L2461">
        <v>121.2</v>
      </c>
      <c r="M2461">
        <v>132.05000000000001</v>
      </c>
      <c r="N2461">
        <v>10696.2</v>
      </c>
      <c r="O2461">
        <v>297</v>
      </c>
      <c r="P2461">
        <f>VLOOKUP($A2461,Sheet2!$A:$E,2,0)</f>
        <v>10738.45</v>
      </c>
      <c r="Q2461">
        <f>VLOOKUP($A2461,Sheet2!$A:$E,3,0)</f>
        <v>10764.75</v>
      </c>
      <c r="R2461">
        <f>VLOOKUP($A2461,Sheet2!$A:$E,4,0)</f>
        <v>10681.5</v>
      </c>
      <c r="S2461">
        <f>VLOOKUP($A2461,Sheet2!$A:$E,5,0)</f>
        <v>10696.2</v>
      </c>
      <c r="T2461">
        <f t="shared" si="728"/>
        <v>125</v>
      </c>
      <c r="U2461">
        <f t="shared" si="729"/>
        <v>139.70000000000073</v>
      </c>
      <c r="V2461">
        <f t="shared" si="730"/>
        <v>139.5</v>
      </c>
      <c r="W2461">
        <f t="shared" si="731"/>
        <v>169</v>
      </c>
      <c r="X2461" s="5">
        <f t="shared" si="732"/>
        <v>297</v>
      </c>
      <c r="Y2461">
        <f t="shared" si="733"/>
        <v>297.5</v>
      </c>
      <c r="Z2461">
        <f t="shared" si="734"/>
        <v>260.90000000000072</v>
      </c>
      <c r="AA2461">
        <f t="shared" si="735"/>
        <v>279.89999999999998</v>
      </c>
      <c r="AB2461">
        <f>IF(Z2461/X2461&lt;'model parameter'!$B$2,'model parameter'!$B$2,IF(Y2461/X2461&gt;'model parameter'!$B$1,'model parameter'!$B$1,AA2461/X2461))</f>
        <v>0.94242424242424239</v>
      </c>
      <c r="AC2461">
        <f t="shared" si="745"/>
        <v>20131737.008079797</v>
      </c>
      <c r="AD2461">
        <f t="shared" si="743"/>
        <v>37.867221196462928</v>
      </c>
      <c r="AF2461">
        <f t="shared" si="742"/>
        <v>0.87845117845118081</v>
      </c>
      <c r="AG2461">
        <f t="shared" si="736"/>
        <v>1.0016835016835017</v>
      </c>
      <c r="AH2461" s="14">
        <f t="shared" si="737"/>
        <v>22337.103208129498</v>
      </c>
      <c r="AI2461">
        <f t="shared" si="738"/>
        <v>20930.018701253797</v>
      </c>
      <c r="AJ2461" s="14">
        <f t="shared" si="739"/>
        <v>-1407.0845068757008</v>
      </c>
      <c r="AK2461" s="14">
        <f t="shared" si="744"/>
        <v>378236.67173149146</v>
      </c>
      <c r="AL2461">
        <f t="shared" si="740"/>
        <v>0.93700684937679846</v>
      </c>
      <c r="AM2461">
        <f t="shared" si="746"/>
        <v>0.21042725724342029</v>
      </c>
      <c r="AN2461" s="15">
        <f t="shared" si="741"/>
        <v>0</v>
      </c>
    </row>
    <row r="2462" spans="1:40" x14ac:dyDescent="0.25">
      <c r="A2462" s="2">
        <v>43255</v>
      </c>
      <c r="B2462" s="2">
        <v>43279</v>
      </c>
      <c r="C2462" t="s">
        <v>15</v>
      </c>
      <c r="D2462">
        <v>10700</v>
      </c>
      <c r="E2462">
        <v>112.1</v>
      </c>
      <c r="F2462">
        <v>202</v>
      </c>
      <c r="G2462">
        <v>112.1</v>
      </c>
      <c r="H2462">
        <v>191</v>
      </c>
      <c r="I2462" t="s">
        <v>16</v>
      </c>
      <c r="J2462">
        <v>154.9</v>
      </c>
      <c r="K2462">
        <v>154.9</v>
      </c>
      <c r="L2462">
        <v>87.1</v>
      </c>
      <c r="M2462">
        <v>90.7</v>
      </c>
      <c r="O2462">
        <v>297</v>
      </c>
      <c r="P2462">
        <f>VLOOKUP($A2462,Sheet2!$A:$E,2,0)</f>
        <v>10765.95</v>
      </c>
      <c r="Q2462">
        <f>VLOOKUP($A2462,Sheet2!$A:$E,3,0)</f>
        <v>10770.3</v>
      </c>
      <c r="R2462">
        <f>VLOOKUP($A2462,Sheet2!$A:$E,4,0)</f>
        <v>10618.35</v>
      </c>
      <c r="S2462">
        <f>VLOOKUP($A2462,Sheet2!$A:$E,5,0)</f>
        <v>10628.5</v>
      </c>
      <c r="T2462">
        <f t="shared" si="728"/>
        <v>112.1</v>
      </c>
      <c r="U2462">
        <f t="shared" si="729"/>
        <v>168.75</v>
      </c>
      <c r="V2462">
        <f t="shared" si="730"/>
        <v>120.35000000000036</v>
      </c>
      <c r="W2462">
        <f t="shared" si="731"/>
        <v>154.9</v>
      </c>
      <c r="X2462" s="5">
        <f t="shared" si="732"/>
        <v>267</v>
      </c>
      <c r="Y2462">
        <f t="shared" si="733"/>
        <v>322.35000000000036</v>
      </c>
      <c r="Z2462">
        <f t="shared" si="734"/>
        <v>255.85</v>
      </c>
      <c r="AA2462">
        <f t="shared" si="735"/>
        <v>281.7</v>
      </c>
      <c r="AB2462">
        <f>IF(Z2462/X2462&lt;'model parameter'!$B$2,'model parameter'!$B$2,IF(Y2462/X2462&gt;'model parameter'!$B$1,'model parameter'!$B$1,AA2462/X2462))</f>
        <v>1.1100000000000001</v>
      </c>
      <c r="AC2462">
        <f t="shared" si="745"/>
        <v>22346228.078968577</v>
      </c>
      <c r="AD2462">
        <f t="shared" si="743"/>
        <v>37.977221196462928</v>
      </c>
      <c r="AF2462">
        <f t="shared" si="742"/>
        <v>0.95823970037453177</v>
      </c>
      <c r="AG2462">
        <f t="shared" si="736"/>
        <v>1.2073033707865182</v>
      </c>
      <c r="AH2462" s="14">
        <f t="shared" si="737"/>
        <v>20085.597928924497</v>
      </c>
      <c r="AI2462">
        <f t="shared" si="738"/>
        <v>22164.369456744938</v>
      </c>
      <c r="AJ2462" s="14">
        <f t="shared" si="739"/>
        <v>2078.7715278204414</v>
      </c>
      <c r="AK2462" s="14">
        <f t="shared" si="744"/>
        <v>380315.4432593119</v>
      </c>
      <c r="AL2462">
        <f t="shared" si="740"/>
        <v>1.1034956258298332</v>
      </c>
      <c r="AM2462">
        <f t="shared" si="746"/>
        <v>0.23220555792348338</v>
      </c>
      <c r="AN2462" s="15">
        <f t="shared" si="741"/>
        <v>0</v>
      </c>
    </row>
    <row r="2463" spans="1:40" x14ac:dyDescent="0.25">
      <c r="A2463" s="2">
        <v>43256</v>
      </c>
      <c r="B2463" s="2">
        <v>43279</v>
      </c>
      <c r="C2463" t="s">
        <v>15</v>
      </c>
      <c r="D2463">
        <v>10700</v>
      </c>
      <c r="E2463">
        <v>195</v>
      </c>
      <c r="F2463">
        <v>215.45</v>
      </c>
      <c r="G2463">
        <v>165.6</v>
      </c>
      <c r="H2463">
        <v>184.55</v>
      </c>
      <c r="I2463" t="s">
        <v>16</v>
      </c>
      <c r="J2463">
        <v>81.099999999999994</v>
      </c>
      <c r="K2463">
        <v>98</v>
      </c>
      <c r="L2463">
        <v>67</v>
      </c>
      <c r="M2463">
        <v>80.8</v>
      </c>
      <c r="O2463">
        <v>297</v>
      </c>
      <c r="P2463">
        <f>VLOOKUP($A2463,Sheet2!$A:$E,2,0)</f>
        <v>10630.7</v>
      </c>
      <c r="Q2463">
        <f>VLOOKUP($A2463,Sheet2!$A:$E,3,0)</f>
        <v>10633.15</v>
      </c>
      <c r="R2463">
        <f>VLOOKUP($A2463,Sheet2!$A:$E,4,0)</f>
        <v>10550.9</v>
      </c>
      <c r="S2463">
        <f>VLOOKUP($A2463,Sheet2!$A:$E,5,0)</f>
        <v>10593.15</v>
      </c>
      <c r="T2463">
        <f t="shared" si="728"/>
        <v>165.6</v>
      </c>
      <c r="U2463">
        <f t="shared" si="729"/>
        <v>215.45</v>
      </c>
      <c r="V2463">
        <f t="shared" si="730"/>
        <v>67</v>
      </c>
      <c r="W2463">
        <f t="shared" si="731"/>
        <v>98</v>
      </c>
      <c r="X2463" s="5">
        <f t="shared" si="732"/>
        <v>276.10000000000002</v>
      </c>
      <c r="Y2463">
        <f t="shared" si="733"/>
        <v>282.45</v>
      </c>
      <c r="Z2463">
        <f t="shared" si="734"/>
        <v>263.60000000000002</v>
      </c>
      <c r="AA2463">
        <f t="shared" si="735"/>
        <v>265.35000000000002</v>
      </c>
      <c r="AB2463">
        <f>IF(Z2463/X2463&lt;'model parameter'!$B$2,'model parameter'!$B$2,IF(Y2463/X2463&gt;'model parameter'!$B$1,'model parameter'!$B$1,AA2463/X2463))</f>
        <v>0.9610648315827599</v>
      </c>
      <c r="AC2463">
        <f t="shared" si="745"/>
        <v>21476173.925223876</v>
      </c>
      <c r="AD2463">
        <f t="shared" si="743"/>
        <v>37.938286028045688</v>
      </c>
      <c r="AF2463">
        <f t="shared" si="742"/>
        <v>0.9547265483520464</v>
      </c>
      <c r="AG2463">
        <f t="shared" si="736"/>
        <v>1.0229989134371604</v>
      </c>
      <c r="AH2463" s="14">
        <f t="shared" si="737"/>
        <v>20768.554530283349</v>
      </c>
      <c r="AI2463">
        <f t="shared" si="738"/>
        <v>19839.563115801699</v>
      </c>
      <c r="AJ2463" s="14">
        <f t="shared" si="739"/>
        <v>-928.99141448165028</v>
      </c>
      <c r="AK2463" s="14">
        <f t="shared" si="744"/>
        <v>379386.45184483024</v>
      </c>
      <c r="AL2463">
        <f t="shared" si="740"/>
        <v>0.95526932733199821</v>
      </c>
      <c r="AM2463">
        <f t="shared" si="746"/>
        <v>0.22181884712031733</v>
      </c>
      <c r="AN2463" s="15">
        <f t="shared" si="741"/>
        <v>0</v>
      </c>
    </row>
    <row r="2464" spans="1:40" x14ac:dyDescent="0.25">
      <c r="A2464" s="2">
        <v>43257</v>
      </c>
      <c r="B2464" s="2">
        <v>43279</v>
      </c>
      <c r="C2464" t="s">
        <v>15</v>
      </c>
      <c r="D2464">
        <v>10700</v>
      </c>
      <c r="E2464">
        <v>182.7</v>
      </c>
      <c r="F2464">
        <v>197.75</v>
      </c>
      <c r="G2464">
        <v>120</v>
      </c>
      <c r="H2464">
        <v>127.15</v>
      </c>
      <c r="I2464" t="s">
        <v>16</v>
      </c>
      <c r="J2464">
        <v>89</v>
      </c>
      <c r="K2464">
        <v>117.9</v>
      </c>
      <c r="L2464">
        <v>71.900000000000006</v>
      </c>
      <c r="M2464">
        <v>110</v>
      </c>
      <c r="N2464">
        <v>10684.65</v>
      </c>
      <c r="O2464">
        <v>297</v>
      </c>
      <c r="P2464">
        <f>VLOOKUP($A2464,Sheet2!$A:$E,2,0)</f>
        <v>10603.45</v>
      </c>
      <c r="Q2464">
        <f>VLOOKUP($A2464,Sheet2!$A:$E,3,0)</f>
        <v>10698.35</v>
      </c>
      <c r="R2464">
        <f>VLOOKUP($A2464,Sheet2!$A:$E,4,0)</f>
        <v>10587.5</v>
      </c>
      <c r="S2464">
        <f>VLOOKUP($A2464,Sheet2!$A:$E,5,0)</f>
        <v>10684.65</v>
      </c>
      <c r="T2464">
        <f t="shared" si="728"/>
        <v>120</v>
      </c>
      <c r="U2464">
        <f t="shared" si="729"/>
        <v>184.39999999999964</v>
      </c>
      <c r="V2464">
        <f t="shared" si="730"/>
        <v>85.25</v>
      </c>
      <c r="W2464">
        <f t="shared" si="731"/>
        <v>117.9</v>
      </c>
      <c r="X2464" s="5">
        <f t="shared" si="732"/>
        <v>271.7</v>
      </c>
      <c r="Y2464">
        <f t="shared" si="733"/>
        <v>283</v>
      </c>
      <c r="Z2464">
        <f t="shared" si="734"/>
        <v>237.15</v>
      </c>
      <c r="AA2464">
        <f t="shared" si="735"/>
        <v>237.15</v>
      </c>
      <c r="AB2464">
        <f>IF(Z2464/X2464&lt;'model parameter'!$B$2,'model parameter'!$B$2,IF(Y2464/X2464&gt;'model parameter'!$B$1,'model parameter'!$B$1,AA2464/X2464))</f>
        <v>0.87283768862716238</v>
      </c>
      <c r="AC2464">
        <f t="shared" si="745"/>
        <v>18745214.00944734</v>
      </c>
      <c r="AD2464">
        <f t="shared" si="743"/>
        <v>37.811123716672853</v>
      </c>
      <c r="AF2464">
        <f t="shared" si="742"/>
        <v>0.87283768862716238</v>
      </c>
      <c r="AG2464">
        <f t="shared" si="736"/>
        <v>1.0415899889584102</v>
      </c>
      <c r="AH2464" s="14">
        <f t="shared" si="737"/>
        <v>20438.333755999949</v>
      </c>
      <c r="AI2464">
        <f t="shared" si="738"/>
        <v>17726.102805853297</v>
      </c>
      <c r="AJ2464" s="14">
        <f t="shared" si="739"/>
        <v>-2712.2309501466516</v>
      </c>
      <c r="AK2464" s="14">
        <f t="shared" si="744"/>
        <v>376674.22089468362</v>
      </c>
      <c r="AL2464">
        <f t="shared" si="740"/>
        <v>0.86729686565811959</v>
      </c>
      <c r="AM2464">
        <f t="shared" si="746"/>
        <v>0.19238279085134882</v>
      </c>
      <c r="AN2464" s="15">
        <f t="shared" si="741"/>
        <v>0</v>
      </c>
    </row>
    <row r="2465" spans="1:40" x14ac:dyDescent="0.25">
      <c r="A2465" s="2">
        <v>43258</v>
      </c>
      <c r="B2465" s="2">
        <v>43279</v>
      </c>
      <c r="C2465" t="s">
        <v>15</v>
      </c>
      <c r="D2465">
        <v>10700</v>
      </c>
      <c r="E2465">
        <v>108.95</v>
      </c>
      <c r="F2465">
        <v>108.95</v>
      </c>
      <c r="G2465">
        <v>72.95</v>
      </c>
      <c r="H2465">
        <v>86.85</v>
      </c>
      <c r="I2465" t="s">
        <v>16</v>
      </c>
      <c r="J2465">
        <v>130.4</v>
      </c>
      <c r="K2465">
        <v>182.8</v>
      </c>
      <c r="L2465">
        <v>122.9</v>
      </c>
      <c r="M2465">
        <v>147.4</v>
      </c>
      <c r="O2465">
        <v>297</v>
      </c>
      <c r="P2465">
        <f>VLOOKUP($A2465,Sheet2!$A:$E,2,0)</f>
        <v>10722.6</v>
      </c>
      <c r="Q2465">
        <f>VLOOKUP($A2465,Sheet2!$A:$E,3,0)</f>
        <v>10818</v>
      </c>
      <c r="R2465">
        <f>VLOOKUP($A2465,Sheet2!$A:$E,4,0)</f>
        <v>10722.6</v>
      </c>
      <c r="S2465">
        <f>VLOOKUP($A2465,Sheet2!$A:$E,5,0)</f>
        <v>10768.35</v>
      </c>
      <c r="T2465">
        <f t="shared" si="728"/>
        <v>72.95</v>
      </c>
      <c r="U2465">
        <f t="shared" si="729"/>
        <v>100.29999999999927</v>
      </c>
      <c r="V2465">
        <f t="shared" si="730"/>
        <v>131.55000000000109</v>
      </c>
      <c r="W2465">
        <f t="shared" si="731"/>
        <v>182.8</v>
      </c>
      <c r="X2465" s="5">
        <f t="shared" si="732"/>
        <v>239.35000000000002</v>
      </c>
      <c r="Y2465">
        <f t="shared" si="733"/>
        <v>255.75</v>
      </c>
      <c r="Z2465">
        <f t="shared" si="734"/>
        <v>223.19999999999928</v>
      </c>
      <c r="AA2465">
        <f t="shared" si="735"/>
        <v>234.25</v>
      </c>
      <c r="AB2465">
        <f>IF(Z2465/X2465&lt;'model parameter'!$B$2,'model parameter'!$B$2,IF(Y2465/X2465&gt;'model parameter'!$B$1,'model parameter'!$B$1,AA2465/X2465))</f>
        <v>0.97869229162314597</v>
      </c>
      <c r="AC2465">
        <f t="shared" si="745"/>
        <v>18345796.455872316</v>
      </c>
      <c r="AD2465">
        <f t="shared" si="743"/>
        <v>37.789816008296</v>
      </c>
      <c r="AF2465">
        <f t="shared" si="742"/>
        <v>0.93252559013995928</v>
      </c>
      <c r="AG2465">
        <f t="shared" si="736"/>
        <v>1.0685189053687068</v>
      </c>
      <c r="AH2465" s="14">
        <f t="shared" si="737"/>
        <v>18010.460563257224</v>
      </c>
      <c r="AI2465">
        <f t="shared" si="738"/>
        <v>17508.761142773499</v>
      </c>
      <c r="AJ2465" s="14">
        <f t="shared" si="739"/>
        <v>-501.69942048372468</v>
      </c>
      <c r="AK2465" s="14">
        <f t="shared" si="744"/>
        <v>376172.52147419989</v>
      </c>
      <c r="AL2465">
        <f t="shared" si="740"/>
        <v>0.97214399827691067</v>
      </c>
      <c r="AM2465">
        <f t="shared" si="746"/>
        <v>0.18702377549790092</v>
      </c>
      <c r="AN2465" s="15">
        <f t="shared" si="741"/>
        <v>0</v>
      </c>
    </row>
    <row r="2466" spans="1:40" x14ac:dyDescent="0.25">
      <c r="A2466" s="2">
        <v>43259</v>
      </c>
      <c r="B2466" s="2">
        <v>43279</v>
      </c>
      <c r="C2466" t="s">
        <v>15</v>
      </c>
      <c r="D2466">
        <v>10700</v>
      </c>
      <c r="E2466">
        <v>96.3</v>
      </c>
      <c r="F2466">
        <v>121</v>
      </c>
      <c r="G2466">
        <v>89.4</v>
      </c>
      <c r="H2466">
        <v>94.65</v>
      </c>
      <c r="I2466" t="s">
        <v>16</v>
      </c>
      <c r="J2466">
        <v>123.65</v>
      </c>
      <c r="K2466">
        <v>147</v>
      </c>
      <c r="L2466">
        <v>110.4</v>
      </c>
      <c r="M2466">
        <v>140.75</v>
      </c>
      <c r="N2466">
        <v>10767.65</v>
      </c>
      <c r="O2466">
        <v>297</v>
      </c>
      <c r="P2466">
        <f>VLOOKUP($A2466,Sheet2!$A:$E,2,0)</f>
        <v>10736.4</v>
      </c>
      <c r="Q2466">
        <f>VLOOKUP($A2466,Sheet2!$A:$E,3,0)</f>
        <v>10779.45</v>
      </c>
      <c r="R2466">
        <f>VLOOKUP($A2466,Sheet2!$A:$E,4,0)</f>
        <v>10709.05</v>
      </c>
      <c r="S2466">
        <f>VLOOKUP($A2466,Sheet2!$A:$E,5,0)</f>
        <v>10767.65</v>
      </c>
      <c r="T2466">
        <f t="shared" si="728"/>
        <v>89.4</v>
      </c>
      <c r="U2466">
        <f t="shared" si="729"/>
        <v>101.35000000000036</v>
      </c>
      <c r="V2466">
        <f t="shared" si="730"/>
        <v>130.04999999999927</v>
      </c>
      <c r="W2466">
        <f t="shared" si="731"/>
        <v>147</v>
      </c>
      <c r="X2466" s="5">
        <f t="shared" si="732"/>
        <v>219.95</v>
      </c>
      <c r="Y2466">
        <f t="shared" si="733"/>
        <v>251.04999999999927</v>
      </c>
      <c r="Z2466">
        <f t="shared" si="734"/>
        <v>211.75000000000037</v>
      </c>
      <c r="AA2466">
        <f t="shared" si="735"/>
        <v>235.4</v>
      </c>
      <c r="AB2466">
        <f>IF(Z2466/X2466&lt;'model parameter'!$B$2,'model parameter'!$B$2,IF(Y2466/X2466&gt;'model parameter'!$B$1,'model parameter'!$B$1,AA2466/X2466))</f>
        <v>1.1100000000000001</v>
      </c>
      <c r="AC2466">
        <f t="shared" si="745"/>
        <v>20363834.066018272</v>
      </c>
      <c r="AD2466">
        <f t="shared" si="743"/>
        <v>37.899816008296</v>
      </c>
      <c r="AF2466">
        <f t="shared" si="742"/>
        <v>0.96271879972721242</v>
      </c>
      <c r="AG2466">
        <f t="shared" si="736"/>
        <v>1.1413957717663072</v>
      </c>
      <c r="AH2466" s="14">
        <f t="shared" si="737"/>
        <v>16554.487149371325</v>
      </c>
      <c r="AI2466">
        <f t="shared" si="738"/>
        <v>18250.308413581461</v>
      </c>
      <c r="AJ2466" s="14">
        <f t="shared" si="739"/>
        <v>1695.8212642101353</v>
      </c>
      <c r="AK2466" s="14">
        <f t="shared" si="744"/>
        <v>377868.34273841005</v>
      </c>
      <c r="AL2466">
        <f t="shared" si="740"/>
        <v>1.1024387677436771</v>
      </c>
      <c r="AM2466">
        <f t="shared" si="746"/>
        <v>0.206182260598676</v>
      </c>
      <c r="AN2466" s="15">
        <f t="shared" si="741"/>
        <v>0</v>
      </c>
    </row>
    <row r="2467" spans="1:40" x14ac:dyDescent="0.25">
      <c r="A2467" s="2">
        <v>43262</v>
      </c>
      <c r="B2467" s="2">
        <v>43279</v>
      </c>
      <c r="C2467" t="s">
        <v>15</v>
      </c>
      <c r="D2467">
        <v>10700</v>
      </c>
      <c r="E2467">
        <v>86.85</v>
      </c>
      <c r="F2467">
        <v>88.5</v>
      </c>
      <c r="G2467">
        <v>62.85</v>
      </c>
      <c r="H2467">
        <v>77.2</v>
      </c>
      <c r="I2467" t="s">
        <v>16</v>
      </c>
      <c r="J2467">
        <v>149.19999999999999</v>
      </c>
      <c r="K2467">
        <v>193.05</v>
      </c>
      <c r="L2467">
        <v>143.94999999999999</v>
      </c>
      <c r="M2467">
        <v>158.19999999999999</v>
      </c>
      <c r="O2467">
        <v>297</v>
      </c>
      <c r="P2467">
        <f>VLOOKUP($A2467,Sheet2!$A:$E,2,0)</f>
        <v>10781.85</v>
      </c>
      <c r="Q2467">
        <f>VLOOKUP($A2467,Sheet2!$A:$E,3,0)</f>
        <v>10850.55</v>
      </c>
      <c r="R2467">
        <f>VLOOKUP($A2467,Sheet2!$A:$E,4,0)</f>
        <v>10777.05</v>
      </c>
      <c r="S2467">
        <f>VLOOKUP($A2467,Sheet2!$A:$E,5,0)</f>
        <v>10786.95</v>
      </c>
      <c r="T2467">
        <f t="shared" si="728"/>
        <v>62.85</v>
      </c>
      <c r="U2467">
        <f t="shared" si="729"/>
        <v>66.900000000001455</v>
      </c>
      <c r="V2467">
        <f t="shared" si="730"/>
        <v>165.54999999999927</v>
      </c>
      <c r="W2467">
        <f t="shared" si="731"/>
        <v>193.05</v>
      </c>
      <c r="X2467" s="5">
        <f t="shared" si="732"/>
        <v>236.04999999999998</v>
      </c>
      <c r="Y2467">
        <f t="shared" si="733"/>
        <v>255.9</v>
      </c>
      <c r="Z2467">
        <f t="shared" si="734"/>
        <v>210.85000000000144</v>
      </c>
      <c r="AA2467">
        <f t="shared" si="735"/>
        <v>235.39999999999998</v>
      </c>
      <c r="AB2467">
        <f>IF(Z2467/X2467&lt;'model parameter'!$B$2,'model parameter'!$B$2,IF(Y2467/X2467&gt;'model parameter'!$B$1,'model parameter'!$B$1,AA2467/X2467))</f>
        <v>0.99724634611311158</v>
      </c>
      <c r="AC2467">
        <f t="shared" si="745"/>
        <v>20307759.115190431</v>
      </c>
      <c r="AD2467">
        <f t="shared" si="743"/>
        <v>37.897062354409108</v>
      </c>
      <c r="AF2467">
        <f t="shared" si="742"/>
        <v>0.8932429570006416</v>
      </c>
      <c r="AG2467">
        <f t="shared" si="736"/>
        <v>1.0840923533149758</v>
      </c>
      <c r="AH2467" s="14">
        <f t="shared" si="737"/>
        <v>17762.794982544674</v>
      </c>
      <c r="AI2467">
        <f t="shared" si="738"/>
        <v>17594.948353994801</v>
      </c>
      <c r="AJ2467" s="14">
        <f t="shared" si="739"/>
        <v>-167.84662854987255</v>
      </c>
      <c r="AK2467" s="14">
        <f t="shared" si="744"/>
        <v>377700.49610986019</v>
      </c>
      <c r="AL2467">
        <f t="shared" si="740"/>
        <v>0.99055066341108966</v>
      </c>
      <c r="AM2467">
        <f t="shared" si="746"/>
        <v>0.20423397501961668</v>
      </c>
      <c r="AN2467" s="15">
        <f t="shared" si="741"/>
        <v>0</v>
      </c>
    </row>
    <row r="2468" spans="1:40" x14ac:dyDescent="0.25">
      <c r="A2468" s="2">
        <v>43263</v>
      </c>
      <c r="B2468" s="2">
        <v>43279</v>
      </c>
      <c r="C2468" t="s">
        <v>15</v>
      </c>
      <c r="D2468">
        <v>10700</v>
      </c>
      <c r="E2468">
        <v>74.099999999999994</v>
      </c>
      <c r="F2468">
        <v>80</v>
      </c>
      <c r="G2468">
        <v>55.2</v>
      </c>
      <c r="H2468">
        <v>58.3</v>
      </c>
      <c r="I2468" t="s">
        <v>16</v>
      </c>
      <c r="J2468">
        <v>165.2</v>
      </c>
      <c r="K2468">
        <v>198.3</v>
      </c>
      <c r="L2468">
        <v>156</v>
      </c>
      <c r="M2468">
        <v>191.9</v>
      </c>
      <c r="N2468">
        <v>10842.85</v>
      </c>
      <c r="O2468">
        <v>297</v>
      </c>
      <c r="P2468">
        <f>VLOOKUP($A2468,Sheet2!$A:$E,2,0)</f>
        <v>10816.15</v>
      </c>
      <c r="Q2468">
        <f>VLOOKUP($A2468,Sheet2!$A:$E,3,0)</f>
        <v>10856.55</v>
      </c>
      <c r="R2468">
        <f>VLOOKUP($A2468,Sheet2!$A:$E,4,0)</f>
        <v>10789.4</v>
      </c>
      <c r="S2468">
        <f>VLOOKUP($A2468,Sheet2!$A:$E,5,0)</f>
        <v>10842.85</v>
      </c>
      <c r="T2468">
        <f t="shared" si="728"/>
        <v>55.2</v>
      </c>
      <c r="U2468">
        <f t="shared" si="729"/>
        <v>66.600000000000364</v>
      </c>
      <c r="V2468">
        <f t="shared" si="730"/>
        <v>169.39999999999964</v>
      </c>
      <c r="W2468">
        <f t="shared" si="731"/>
        <v>198.3</v>
      </c>
      <c r="X2468" s="5">
        <f t="shared" si="732"/>
        <v>239.29999999999998</v>
      </c>
      <c r="Y2468">
        <f t="shared" si="733"/>
        <v>253.5</v>
      </c>
      <c r="Z2468">
        <f t="shared" si="734"/>
        <v>222.60000000000036</v>
      </c>
      <c r="AA2468">
        <f t="shared" si="735"/>
        <v>250.2</v>
      </c>
      <c r="AB2468">
        <f>IF(Z2468/X2468&lt;'model parameter'!$B$2,'model parameter'!$B$2,IF(Y2468/X2468&gt;'model parameter'!$B$1,'model parameter'!$B$1,AA2468/X2468))</f>
        <v>1.0455495194316757</v>
      </c>
      <c r="AC2468">
        <f t="shared" si="745"/>
        <v>21232767.783621587</v>
      </c>
      <c r="AD2468">
        <f t="shared" si="743"/>
        <v>37.942611873840782</v>
      </c>
      <c r="AF2468">
        <f t="shared" si="742"/>
        <v>0.93021312160468195</v>
      </c>
      <c r="AG2468">
        <f t="shared" si="736"/>
        <v>1.0593397409109904</v>
      </c>
      <c r="AH2468" s="14">
        <f t="shared" si="737"/>
        <v>18006.708054458548</v>
      </c>
      <c r="AI2468">
        <f t="shared" si="738"/>
        <v>18704.140289712399</v>
      </c>
      <c r="AJ2468" s="14">
        <f t="shared" si="739"/>
        <v>697.4322352538511</v>
      </c>
      <c r="AK2468" s="14">
        <f t="shared" si="744"/>
        <v>378397.92834511405</v>
      </c>
      <c r="AL2468">
        <f t="shared" si="740"/>
        <v>1.0387318011234798</v>
      </c>
      <c r="AM2468">
        <f t="shared" si="746"/>
        <v>0.21214432472273423</v>
      </c>
      <c r="AN2468" s="15">
        <f t="shared" si="741"/>
        <v>0</v>
      </c>
    </row>
    <row r="2469" spans="1:40" x14ac:dyDescent="0.25">
      <c r="A2469" s="2">
        <v>43264</v>
      </c>
      <c r="B2469" s="2">
        <v>43279</v>
      </c>
      <c r="C2469" t="s">
        <v>15</v>
      </c>
      <c r="D2469">
        <v>10700</v>
      </c>
      <c r="E2469">
        <v>57.9</v>
      </c>
      <c r="F2469">
        <v>60.1</v>
      </c>
      <c r="G2469">
        <v>46.7</v>
      </c>
      <c r="H2469">
        <v>54.4</v>
      </c>
      <c r="I2469" t="s">
        <v>16</v>
      </c>
      <c r="J2469">
        <v>201.25</v>
      </c>
      <c r="K2469">
        <v>213.65</v>
      </c>
      <c r="L2469">
        <v>185.55</v>
      </c>
      <c r="M2469">
        <v>192.5</v>
      </c>
      <c r="N2469">
        <v>10856.7</v>
      </c>
      <c r="O2469">
        <v>297</v>
      </c>
      <c r="P2469">
        <f>VLOOKUP($A2469,Sheet2!$A:$E,2,0)</f>
        <v>10887.5</v>
      </c>
      <c r="Q2469">
        <f>VLOOKUP($A2469,Sheet2!$A:$E,3,0)</f>
        <v>10893.25</v>
      </c>
      <c r="R2469">
        <f>VLOOKUP($A2469,Sheet2!$A:$E,4,0)</f>
        <v>10842.65</v>
      </c>
      <c r="S2469">
        <f>VLOOKUP($A2469,Sheet2!$A:$E,5,0)</f>
        <v>10856.7</v>
      </c>
      <c r="T2469">
        <f t="shared" si="728"/>
        <v>46.7</v>
      </c>
      <c r="U2469">
        <f t="shared" si="729"/>
        <v>42.899999999999636</v>
      </c>
      <c r="V2469">
        <f t="shared" si="730"/>
        <v>202.75</v>
      </c>
      <c r="W2469">
        <f t="shared" si="731"/>
        <v>213.65</v>
      </c>
      <c r="X2469" s="5">
        <f t="shared" si="732"/>
        <v>259.14999999999998</v>
      </c>
      <c r="Y2469">
        <f t="shared" si="733"/>
        <v>262.85000000000002</v>
      </c>
      <c r="Z2469">
        <f t="shared" si="734"/>
        <v>228.44999999999965</v>
      </c>
      <c r="AA2469">
        <f t="shared" si="735"/>
        <v>246.9</v>
      </c>
      <c r="AB2469">
        <f>IF(Z2469/X2469&lt;'model parameter'!$B$2,'model parameter'!$B$2,IF(Y2469/X2469&gt;'model parameter'!$B$1,'model parameter'!$B$1,AA2469/X2469))</f>
        <v>0.9527300791047657</v>
      </c>
      <c r="AC2469">
        <f t="shared" si="745"/>
        <v>20229096.530102916</v>
      </c>
      <c r="AD2469">
        <f t="shared" si="743"/>
        <v>37.89534195294555</v>
      </c>
      <c r="AF2469">
        <f t="shared" si="742"/>
        <v>0.88153579008296223</v>
      </c>
      <c r="AG2469">
        <f t="shared" si="736"/>
        <v>1.0142774454948873</v>
      </c>
      <c r="AH2469" s="14">
        <f t="shared" si="737"/>
        <v>19496.454047532523</v>
      </c>
      <c r="AI2469">
        <f t="shared" si="738"/>
        <v>18456.820466207799</v>
      </c>
      <c r="AJ2469" s="14">
        <f t="shared" si="739"/>
        <v>-1039.6335813247242</v>
      </c>
      <c r="AK2469" s="14">
        <f t="shared" si="744"/>
        <v>377358.29476378934</v>
      </c>
      <c r="AL2469">
        <f t="shared" si="740"/>
        <v>0.94667576069011894</v>
      </c>
      <c r="AM2469">
        <f t="shared" si="746"/>
        <v>0.20083188998298604</v>
      </c>
      <c r="AN2469" s="15">
        <f t="shared" si="741"/>
        <v>0</v>
      </c>
    </row>
    <row r="2470" spans="1:40" x14ac:dyDescent="0.25">
      <c r="A2470" s="2">
        <v>43265</v>
      </c>
      <c r="B2470" s="2">
        <v>43279</v>
      </c>
      <c r="C2470" t="s">
        <v>15</v>
      </c>
      <c r="D2470">
        <v>10700</v>
      </c>
      <c r="E2470">
        <v>53.95</v>
      </c>
      <c r="F2470">
        <v>67</v>
      </c>
      <c r="G2470">
        <v>46.5</v>
      </c>
      <c r="H2470">
        <v>50.8</v>
      </c>
      <c r="I2470" t="s">
        <v>16</v>
      </c>
      <c r="J2470">
        <v>170.45</v>
      </c>
      <c r="K2470">
        <v>179.2</v>
      </c>
      <c r="L2470">
        <v>135</v>
      </c>
      <c r="M2470">
        <v>162.35</v>
      </c>
      <c r="O2470">
        <v>297</v>
      </c>
      <c r="P2470">
        <f>VLOOKUP($A2470,Sheet2!$A:$E,2,0)</f>
        <v>10832.9</v>
      </c>
      <c r="Q2470">
        <f>VLOOKUP($A2470,Sheet2!$A:$E,3,0)</f>
        <v>10833.7</v>
      </c>
      <c r="R2470">
        <f>VLOOKUP($A2470,Sheet2!$A:$E,4,0)</f>
        <v>10773.55</v>
      </c>
      <c r="S2470">
        <f>VLOOKUP($A2470,Sheet2!$A:$E,5,0)</f>
        <v>10808.05</v>
      </c>
      <c r="T2470">
        <f t="shared" si="728"/>
        <v>46.5</v>
      </c>
      <c r="U2470">
        <f t="shared" si="729"/>
        <v>61.450000000000728</v>
      </c>
      <c r="V2470">
        <f t="shared" si="730"/>
        <v>140.54999999999927</v>
      </c>
      <c r="W2470">
        <f t="shared" si="731"/>
        <v>179.2</v>
      </c>
      <c r="X2470" s="5">
        <f t="shared" si="732"/>
        <v>224.39999999999998</v>
      </c>
      <c r="Y2470">
        <f t="shared" si="733"/>
        <v>225.7</v>
      </c>
      <c r="Z2470">
        <f t="shared" si="734"/>
        <v>196.45000000000073</v>
      </c>
      <c r="AA2470">
        <f t="shared" si="735"/>
        <v>213.14999999999998</v>
      </c>
      <c r="AB2470">
        <f>IF(Z2470/X2470&lt;'model parameter'!$B$2,'model parameter'!$B$2,IF(Y2470/X2470&gt;'model parameter'!$B$1,'model parameter'!$B$1,AA2470/X2470))</f>
        <v>0.94986631016042777</v>
      </c>
      <c r="AC2470">
        <f t="shared" si="745"/>
        <v>19214937.278927971</v>
      </c>
      <c r="AD2470">
        <f t="shared" si="743"/>
        <v>37.845208263105981</v>
      </c>
      <c r="AF2470">
        <f t="shared" si="742"/>
        <v>0.87544563279857734</v>
      </c>
      <c r="AG2470">
        <f t="shared" si="736"/>
        <v>1.0057932263814617</v>
      </c>
      <c r="AH2470" s="14">
        <f t="shared" si="737"/>
        <v>16888.460432453398</v>
      </c>
      <c r="AI2470">
        <f t="shared" si="738"/>
        <v>15927.413180365298</v>
      </c>
      <c r="AJ2470" s="14">
        <f t="shared" si="739"/>
        <v>-961.04725208809941</v>
      </c>
      <c r="AK2470" s="14">
        <f t="shared" si="744"/>
        <v>376397.24751170125</v>
      </c>
      <c r="AL2470">
        <f t="shared" si="740"/>
        <v>0.943094442744981</v>
      </c>
      <c r="AM2470">
        <f t="shared" si="746"/>
        <v>0.18940343936892556</v>
      </c>
      <c r="AN2470" s="15">
        <f t="shared" si="741"/>
        <v>0</v>
      </c>
    </row>
    <row r="2471" spans="1:40" x14ac:dyDescent="0.25">
      <c r="A2471" s="2">
        <v>43266</v>
      </c>
      <c r="B2471" s="2">
        <v>43279</v>
      </c>
      <c r="C2471" t="s">
        <v>15</v>
      </c>
      <c r="D2471">
        <v>10700</v>
      </c>
      <c r="E2471">
        <v>51.75</v>
      </c>
      <c r="F2471">
        <v>78.55</v>
      </c>
      <c r="G2471">
        <v>41.8</v>
      </c>
      <c r="H2471">
        <v>46.35</v>
      </c>
      <c r="I2471" t="s">
        <v>16</v>
      </c>
      <c r="J2471">
        <v>142.25</v>
      </c>
      <c r="K2471">
        <v>174.95</v>
      </c>
      <c r="L2471">
        <v>110.3</v>
      </c>
      <c r="M2471">
        <v>154.65</v>
      </c>
      <c r="O2471">
        <v>297</v>
      </c>
      <c r="P2471">
        <f>VLOOKUP($A2471,Sheet2!$A:$E,2,0)</f>
        <v>10808.65</v>
      </c>
      <c r="Q2471">
        <f>VLOOKUP($A2471,Sheet2!$A:$E,3,0)</f>
        <v>10834</v>
      </c>
      <c r="R2471">
        <f>VLOOKUP($A2471,Sheet2!$A:$E,4,0)</f>
        <v>10755.4</v>
      </c>
      <c r="S2471">
        <f>VLOOKUP($A2471,Sheet2!$A:$E,5,0)</f>
        <v>10817.7</v>
      </c>
      <c r="T2471">
        <f t="shared" si="728"/>
        <v>41.8</v>
      </c>
      <c r="U2471">
        <f t="shared" si="729"/>
        <v>54.899999999999636</v>
      </c>
      <c r="V2471">
        <f t="shared" si="730"/>
        <v>133.94999999999891</v>
      </c>
      <c r="W2471">
        <f t="shared" si="731"/>
        <v>174.95</v>
      </c>
      <c r="X2471" s="5">
        <f t="shared" si="732"/>
        <v>194</v>
      </c>
      <c r="Y2471">
        <f t="shared" si="733"/>
        <v>216.75</v>
      </c>
      <c r="Z2471">
        <f t="shared" si="734"/>
        <v>165.19999999999965</v>
      </c>
      <c r="AA2471">
        <f t="shared" si="735"/>
        <v>201</v>
      </c>
      <c r="AB2471">
        <f>IF(Z2471/X2471&lt;'model parameter'!$B$2,'model parameter'!$B$2,IF(Y2471/X2471&gt;'model parameter'!$B$1,'model parameter'!$B$1,AA2471/X2471))</f>
        <v>1.1100000000000001</v>
      </c>
      <c r="AC2471">
        <f t="shared" si="745"/>
        <v>21328580.37961005</v>
      </c>
      <c r="AD2471">
        <f t="shared" si="743"/>
        <v>37.95520826310598</v>
      </c>
      <c r="AF2471">
        <f t="shared" si="742"/>
        <v>0.85154639175257552</v>
      </c>
      <c r="AG2471">
        <f t="shared" si="736"/>
        <v>1.1172680412371134</v>
      </c>
      <c r="AH2471" s="14">
        <f t="shared" si="737"/>
        <v>14606.935082859</v>
      </c>
      <c r="AI2471">
        <f t="shared" si="738"/>
        <v>16091.543608691081</v>
      </c>
      <c r="AJ2471" s="14">
        <f t="shared" si="739"/>
        <v>1484.6085258320818</v>
      </c>
      <c r="AK2471" s="14">
        <f t="shared" si="744"/>
        <v>377881.85603753332</v>
      </c>
      <c r="AL2471">
        <f t="shared" si="740"/>
        <v>1.10163723720346</v>
      </c>
      <c r="AM2471">
        <f t="shared" si="746"/>
        <v>0.20865388166321619</v>
      </c>
      <c r="AN2471" s="15">
        <f t="shared" si="741"/>
        <v>1</v>
      </c>
    </row>
    <row r="2472" spans="1:40" x14ac:dyDescent="0.25">
      <c r="A2472" s="2">
        <v>43269</v>
      </c>
      <c r="B2472" s="2">
        <v>43279</v>
      </c>
      <c r="C2472" t="s">
        <v>15</v>
      </c>
      <c r="D2472">
        <v>10700</v>
      </c>
      <c r="E2472">
        <v>49.25</v>
      </c>
      <c r="F2472">
        <v>55.4</v>
      </c>
      <c r="G2472">
        <v>43.7</v>
      </c>
      <c r="H2472">
        <v>49.6</v>
      </c>
      <c r="I2472" t="s">
        <v>16</v>
      </c>
      <c r="J2472">
        <v>141.05000000000001</v>
      </c>
      <c r="K2472">
        <v>158</v>
      </c>
      <c r="L2472">
        <v>130</v>
      </c>
      <c r="M2472">
        <v>135.25</v>
      </c>
      <c r="O2472">
        <v>297</v>
      </c>
      <c r="P2472">
        <f>VLOOKUP($A2472,Sheet2!$A:$E,2,0)</f>
        <v>10830.2</v>
      </c>
      <c r="Q2472">
        <f>VLOOKUP($A2472,Sheet2!$A:$E,3,0)</f>
        <v>10830.2</v>
      </c>
      <c r="R2472">
        <f>VLOOKUP($A2472,Sheet2!$A:$E,4,0)</f>
        <v>10787.35</v>
      </c>
      <c r="S2472">
        <f>VLOOKUP($A2472,Sheet2!$A:$E,5,0)</f>
        <v>10799.85</v>
      </c>
      <c r="T2472">
        <f t="shared" si="728"/>
        <v>43.7</v>
      </c>
      <c r="U2472">
        <f t="shared" si="729"/>
        <v>42.649999999999636</v>
      </c>
      <c r="V2472">
        <f t="shared" si="730"/>
        <v>142.75</v>
      </c>
      <c r="W2472">
        <f t="shared" si="731"/>
        <v>158</v>
      </c>
      <c r="X2472" s="5">
        <f t="shared" si="732"/>
        <v>190.3</v>
      </c>
      <c r="Y2472">
        <f t="shared" si="733"/>
        <v>201.7</v>
      </c>
      <c r="Z2472">
        <f t="shared" si="734"/>
        <v>172.64999999999964</v>
      </c>
      <c r="AA2472">
        <f t="shared" si="735"/>
        <v>184.85</v>
      </c>
      <c r="AB2472">
        <f>IF(Z2472/X2472&lt;'model parameter'!$B$2,'model parameter'!$B$2,IF(Y2472/X2472&gt;'model parameter'!$B$1,'model parameter'!$B$1,AA2472/X2472))</f>
        <v>0.97136100893326316</v>
      </c>
      <c r="AC2472">
        <f t="shared" si="745"/>
        <v>20717751.356652219</v>
      </c>
      <c r="AD2472">
        <f t="shared" si="743"/>
        <v>37.926569272039245</v>
      </c>
      <c r="AF2472">
        <f t="shared" si="742"/>
        <v>0.90725170782974052</v>
      </c>
      <c r="AG2472">
        <f t="shared" si="736"/>
        <v>1.0599054125065686</v>
      </c>
      <c r="AH2472" s="14">
        <f t="shared" si="737"/>
        <v>14329.249431757049</v>
      </c>
      <c r="AI2472">
        <f t="shared" si="738"/>
        <v>13806.458330310699</v>
      </c>
      <c r="AJ2472" s="14">
        <f t="shared" si="739"/>
        <v>-522.79110144634978</v>
      </c>
      <c r="AK2472" s="14">
        <f t="shared" si="744"/>
        <v>377359.06493608694</v>
      </c>
      <c r="AL2472">
        <f t="shared" si="740"/>
        <v>0.96351580702561301</v>
      </c>
      <c r="AM2472">
        <f t="shared" si="746"/>
        <v>0.20104131317976051</v>
      </c>
      <c r="AN2472" s="15">
        <f t="shared" si="741"/>
        <v>0</v>
      </c>
    </row>
    <row r="2473" spans="1:40" x14ac:dyDescent="0.25">
      <c r="A2473" s="2">
        <v>43270</v>
      </c>
      <c r="B2473" s="2">
        <v>43279</v>
      </c>
      <c r="C2473" t="s">
        <v>15</v>
      </c>
      <c r="D2473">
        <v>10700</v>
      </c>
      <c r="E2473">
        <v>58.85</v>
      </c>
      <c r="F2473">
        <v>83.8</v>
      </c>
      <c r="G2473">
        <v>58.55</v>
      </c>
      <c r="H2473">
        <v>75.650000000000006</v>
      </c>
      <c r="I2473" t="s">
        <v>16</v>
      </c>
      <c r="J2473">
        <v>106.4</v>
      </c>
      <c r="K2473">
        <v>115</v>
      </c>
      <c r="L2473">
        <v>87.1</v>
      </c>
      <c r="M2473">
        <v>94.3</v>
      </c>
      <c r="N2473">
        <v>10710.45</v>
      </c>
      <c r="O2473">
        <v>297</v>
      </c>
      <c r="P2473">
        <f>VLOOKUP($A2473,Sheet2!$A:$E,2,0)</f>
        <v>10789.45</v>
      </c>
      <c r="Q2473">
        <f>VLOOKUP($A2473,Sheet2!$A:$E,3,0)</f>
        <v>10789.45</v>
      </c>
      <c r="R2473">
        <f>VLOOKUP($A2473,Sheet2!$A:$E,4,0)</f>
        <v>10701.2</v>
      </c>
      <c r="S2473">
        <f>VLOOKUP($A2473,Sheet2!$A:$E,5,0)</f>
        <v>10710.45</v>
      </c>
      <c r="T2473">
        <f t="shared" si="728"/>
        <v>58.55</v>
      </c>
      <c r="U2473">
        <f t="shared" si="729"/>
        <v>83.8</v>
      </c>
      <c r="V2473">
        <f t="shared" si="730"/>
        <v>87.1</v>
      </c>
      <c r="W2473">
        <f t="shared" si="731"/>
        <v>115</v>
      </c>
      <c r="X2473" s="5">
        <f t="shared" si="732"/>
        <v>165.25</v>
      </c>
      <c r="Y2473">
        <f t="shared" si="733"/>
        <v>173.55</v>
      </c>
      <c r="Z2473">
        <f t="shared" si="734"/>
        <v>165.25</v>
      </c>
      <c r="AA2473">
        <f t="shared" si="735"/>
        <v>169.95</v>
      </c>
      <c r="AB2473">
        <f>IF(Z2473/X2473&lt;'model parameter'!$B$2,'model parameter'!$B$2,IF(Y2473/X2473&gt;'model parameter'!$B$1,'model parameter'!$B$1,AA2473/X2473))</f>
        <v>1.0284417549167926</v>
      </c>
      <c r="AC2473">
        <f t="shared" si="745"/>
        <v>21307000.563165169</v>
      </c>
      <c r="AD2473">
        <f t="shared" si="743"/>
        <v>37.955011026956036</v>
      </c>
      <c r="AF2473">
        <f t="shared" si="742"/>
        <v>1</v>
      </c>
      <c r="AG2473">
        <f t="shared" si="736"/>
        <v>1.0502269288956128</v>
      </c>
      <c r="AH2473" s="14">
        <f t="shared" si="737"/>
        <v>12449.242523620875</v>
      </c>
      <c r="AI2473">
        <f t="shared" si="738"/>
        <v>12689.771854486895</v>
      </c>
      <c r="AJ2473" s="14">
        <f t="shared" si="739"/>
        <v>240.52933086602025</v>
      </c>
      <c r="AK2473" s="14">
        <f t="shared" si="744"/>
        <v>377599.59426695295</v>
      </c>
      <c r="AL2473">
        <f t="shared" si="740"/>
        <v>1.0193208004751813</v>
      </c>
      <c r="AM2473">
        <f t="shared" si="746"/>
        <v>0.20492559227897508</v>
      </c>
      <c r="AN2473" s="15">
        <f t="shared" si="741"/>
        <v>0</v>
      </c>
    </row>
    <row r="2474" spans="1:40" x14ac:dyDescent="0.25">
      <c r="A2474" s="2">
        <v>43271</v>
      </c>
      <c r="B2474" s="2">
        <v>43279</v>
      </c>
      <c r="C2474" t="s">
        <v>15</v>
      </c>
      <c r="D2474">
        <v>10700</v>
      </c>
      <c r="E2474">
        <v>73.7</v>
      </c>
      <c r="F2474">
        <v>73.7</v>
      </c>
      <c r="G2474">
        <v>39.299999999999997</v>
      </c>
      <c r="H2474">
        <v>41.25</v>
      </c>
      <c r="I2474" t="s">
        <v>16</v>
      </c>
      <c r="J2474">
        <v>98.9</v>
      </c>
      <c r="K2474">
        <v>132.55000000000001</v>
      </c>
      <c r="L2474">
        <v>95</v>
      </c>
      <c r="M2474">
        <v>127.95</v>
      </c>
      <c r="N2474">
        <v>10772.05</v>
      </c>
      <c r="O2474">
        <v>297</v>
      </c>
      <c r="P2474">
        <f>VLOOKUP($A2474,Sheet2!$A:$E,2,0)</f>
        <v>10734.65</v>
      </c>
      <c r="Q2474">
        <f>VLOOKUP($A2474,Sheet2!$A:$E,3,0)</f>
        <v>10781.8</v>
      </c>
      <c r="R2474">
        <f>VLOOKUP($A2474,Sheet2!$A:$E,4,0)</f>
        <v>10724.05</v>
      </c>
      <c r="S2474">
        <f>VLOOKUP($A2474,Sheet2!$A:$E,5,0)</f>
        <v>10772.05</v>
      </c>
      <c r="T2474">
        <f t="shared" si="728"/>
        <v>50.75</v>
      </c>
      <c r="U2474">
        <f t="shared" si="729"/>
        <v>70.950000000000728</v>
      </c>
      <c r="V2474">
        <f t="shared" si="730"/>
        <v>97.75</v>
      </c>
      <c r="W2474">
        <f t="shared" si="731"/>
        <v>121.09999999999854</v>
      </c>
      <c r="X2474" s="5">
        <f t="shared" si="732"/>
        <v>172.60000000000002</v>
      </c>
      <c r="Y2474">
        <f t="shared" si="733"/>
        <v>183.3</v>
      </c>
      <c r="Z2474">
        <f t="shared" si="734"/>
        <v>160.39999999999856</v>
      </c>
      <c r="AA2474">
        <f t="shared" si="735"/>
        <v>169.2</v>
      </c>
      <c r="AB2474">
        <f>IF(Z2474/X2474&lt;'model parameter'!$B$2,'model parameter'!$B$2,IF(Y2474/X2474&gt;'model parameter'!$B$1,'model parameter'!$B$1,AA2474/X2474))</f>
        <v>0.98030127462340655</v>
      </c>
      <c r="AC2474">
        <f t="shared" si="745"/>
        <v>20887279.810472455</v>
      </c>
      <c r="AD2474">
        <f t="shared" si="743"/>
        <v>37.935312301579444</v>
      </c>
      <c r="AF2474">
        <f t="shared" si="742"/>
        <v>0.92931633835456862</v>
      </c>
      <c r="AG2474">
        <f t="shared" si="736"/>
        <v>1.0619930475086905</v>
      </c>
      <c r="AH2474" s="14">
        <f t="shared" si="737"/>
        <v>13000.861317026101</v>
      </c>
      <c r="AI2474">
        <f t="shared" si="738"/>
        <v>12633.562803690398</v>
      </c>
      <c r="AJ2474" s="14">
        <f t="shared" si="739"/>
        <v>-367.29851333570332</v>
      </c>
      <c r="AK2474" s="14">
        <f t="shared" si="744"/>
        <v>377232.29575361725</v>
      </c>
      <c r="AL2474">
        <f t="shared" si="740"/>
        <v>0.97174814003633092</v>
      </c>
      <c r="AM2474">
        <f t="shared" si="746"/>
        <v>0.19913606314293752</v>
      </c>
      <c r="AN2474" s="15">
        <f t="shared" si="741"/>
        <v>0</v>
      </c>
    </row>
    <row r="2475" spans="1:40" x14ac:dyDescent="0.25">
      <c r="A2475" s="2">
        <v>43272</v>
      </c>
      <c r="B2475" s="2">
        <v>43279</v>
      </c>
      <c r="C2475" t="s">
        <v>15</v>
      </c>
      <c r="D2475">
        <v>10700</v>
      </c>
      <c r="E2475">
        <v>40.799999999999997</v>
      </c>
      <c r="F2475">
        <v>65</v>
      </c>
      <c r="G2475">
        <v>35</v>
      </c>
      <c r="H2475">
        <v>52.95</v>
      </c>
      <c r="I2475" t="s">
        <v>16</v>
      </c>
      <c r="J2475">
        <v>128.30000000000001</v>
      </c>
      <c r="K2475">
        <v>134.25</v>
      </c>
      <c r="L2475">
        <v>76.2</v>
      </c>
      <c r="M2475">
        <v>87.3</v>
      </c>
      <c r="N2475">
        <v>10741.1</v>
      </c>
      <c r="O2475">
        <v>297</v>
      </c>
      <c r="P2475">
        <f>VLOOKUP($A2475,Sheet2!$A:$E,2,0)</f>
        <v>10808.45</v>
      </c>
      <c r="Q2475">
        <f>VLOOKUP($A2475,Sheet2!$A:$E,3,0)</f>
        <v>10809.6</v>
      </c>
      <c r="R2475">
        <f>VLOOKUP($A2475,Sheet2!$A:$E,4,0)</f>
        <v>10725.9</v>
      </c>
      <c r="S2475">
        <f>VLOOKUP($A2475,Sheet2!$A:$E,5,0)</f>
        <v>10741.1</v>
      </c>
      <c r="T2475">
        <f t="shared" si="728"/>
        <v>35</v>
      </c>
      <c r="U2475">
        <f t="shared" si="729"/>
        <v>50.300000000001091</v>
      </c>
      <c r="V2475">
        <f t="shared" si="730"/>
        <v>90.899999999999636</v>
      </c>
      <c r="W2475">
        <f t="shared" si="731"/>
        <v>134.25</v>
      </c>
      <c r="X2475" s="5">
        <f t="shared" si="732"/>
        <v>169.10000000000002</v>
      </c>
      <c r="Y2475">
        <f t="shared" si="733"/>
        <v>169.25</v>
      </c>
      <c r="Z2475">
        <f t="shared" si="734"/>
        <v>126.50000000000109</v>
      </c>
      <c r="AA2475">
        <f t="shared" si="735"/>
        <v>140.25</v>
      </c>
      <c r="AB2475">
        <f>IF(Z2475/X2475&lt;'model parameter'!$B$2,'model parameter'!$B$2,IF(Y2475/X2475&gt;'model parameter'!$B$1,'model parameter'!$B$1,AA2475/X2475))</f>
        <v>0.82939089296274382</v>
      </c>
      <c r="AC2475">
        <f t="shared" si="745"/>
        <v>17323719.65357044</v>
      </c>
      <c r="AD2475">
        <f t="shared" si="743"/>
        <v>37.764703194542186</v>
      </c>
      <c r="AF2475">
        <f t="shared" si="742"/>
        <v>0.7480780603193441</v>
      </c>
      <c r="AG2475">
        <f t="shared" si="736"/>
        <v>1.0008870490833826</v>
      </c>
      <c r="AH2475" s="14">
        <f t="shared" si="737"/>
        <v>12738.185701118851</v>
      </c>
      <c r="AI2475">
        <f t="shared" si="738"/>
        <v>10463.893442945498</v>
      </c>
      <c r="AJ2475" s="14">
        <f t="shared" si="739"/>
        <v>-2274.2922581733528</v>
      </c>
      <c r="AK2475" s="14">
        <f t="shared" si="744"/>
        <v>374958.0034954439</v>
      </c>
      <c r="AL2475">
        <f t="shared" si="740"/>
        <v>0.82145869815875017</v>
      </c>
      <c r="AM2475">
        <f t="shared" si="746"/>
        <v>0.16358205118585614</v>
      </c>
      <c r="AN2475" s="15">
        <f t="shared" si="741"/>
        <v>0</v>
      </c>
    </row>
    <row r="2476" spans="1:40" x14ac:dyDescent="0.25">
      <c r="A2476" s="2">
        <v>43273</v>
      </c>
      <c r="B2476" s="2">
        <v>43279</v>
      </c>
      <c r="C2476" t="s">
        <v>15</v>
      </c>
      <c r="D2476">
        <v>10700</v>
      </c>
      <c r="E2476">
        <v>52.95</v>
      </c>
      <c r="F2476">
        <v>57.9</v>
      </c>
      <c r="G2476">
        <v>17</v>
      </c>
      <c r="H2476">
        <v>19.75</v>
      </c>
      <c r="I2476" t="s">
        <v>16</v>
      </c>
      <c r="J2476">
        <v>79.599999999999994</v>
      </c>
      <c r="K2476">
        <v>161.19999999999999</v>
      </c>
      <c r="L2476">
        <v>69.349999999999994</v>
      </c>
      <c r="M2476">
        <v>147.69999999999999</v>
      </c>
      <c r="N2476">
        <v>10821.85</v>
      </c>
      <c r="O2476">
        <v>297</v>
      </c>
      <c r="P2476">
        <f>VLOOKUP($A2476,Sheet2!$A:$E,2,0)</f>
        <v>10742.7</v>
      </c>
      <c r="Q2476">
        <f>VLOOKUP($A2476,Sheet2!$A:$E,3,0)</f>
        <v>10837</v>
      </c>
      <c r="R2476">
        <f>VLOOKUP($A2476,Sheet2!$A:$E,4,0)</f>
        <v>10710.45</v>
      </c>
      <c r="S2476">
        <f>VLOOKUP($A2476,Sheet2!$A:$E,5,0)</f>
        <v>10821.85</v>
      </c>
      <c r="T2476">
        <f t="shared" si="728"/>
        <v>24.200000000000728</v>
      </c>
      <c r="U2476">
        <f t="shared" si="729"/>
        <v>57.9</v>
      </c>
      <c r="V2476">
        <f t="shared" si="730"/>
        <v>69.349999999999994</v>
      </c>
      <c r="W2476">
        <f t="shared" si="731"/>
        <v>154</v>
      </c>
      <c r="X2476" s="5">
        <f t="shared" si="732"/>
        <v>132.55000000000001</v>
      </c>
      <c r="Y2476">
        <f t="shared" si="733"/>
        <v>185.40000000000072</v>
      </c>
      <c r="Z2476">
        <f t="shared" si="734"/>
        <v>127.25</v>
      </c>
      <c r="AA2476">
        <f t="shared" si="735"/>
        <v>167.45</v>
      </c>
      <c r="AB2476">
        <f>IF(Z2476/X2476&lt;'model parameter'!$B$2,'model parameter'!$B$2,IF(Y2476/X2476&gt;'model parameter'!$B$1,'model parameter'!$B$1,AA2476/X2476))</f>
        <v>1.1100000000000001</v>
      </c>
      <c r="AC2476">
        <f t="shared" si="745"/>
        <v>19229328.815463189</v>
      </c>
      <c r="AD2476">
        <f t="shared" si="743"/>
        <v>37.874703194542185</v>
      </c>
      <c r="AF2476">
        <f t="shared" si="742"/>
        <v>0.96001508864579399</v>
      </c>
      <c r="AG2476">
        <f t="shared" si="736"/>
        <v>1.3987174651075118</v>
      </c>
      <c r="AH2476" s="14">
        <f t="shared" si="737"/>
        <v>9995.1017692874248</v>
      </c>
      <c r="AI2476">
        <f t="shared" si="738"/>
        <v>10979.55527495259</v>
      </c>
      <c r="AJ2476" s="14">
        <f t="shared" si="739"/>
        <v>984.45350566516572</v>
      </c>
      <c r="AK2476" s="14">
        <f t="shared" si="744"/>
        <v>375942.45700110908</v>
      </c>
      <c r="AL2476">
        <f t="shared" si="740"/>
        <v>1.0984935950017196</v>
      </c>
      <c r="AM2476">
        <f t="shared" si="746"/>
        <v>0.17969383548490642</v>
      </c>
      <c r="AN2476" s="15">
        <f t="shared" si="741"/>
        <v>0</v>
      </c>
    </row>
    <row r="2477" spans="1:40" s="9" customFormat="1" x14ac:dyDescent="0.25">
      <c r="A2477" s="7">
        <v>43276</v>
      </c>
      <c r="B2477" s="7">
        <v>43279</v>
      </c>
      <c r="C2477" t="s">
        <v>15</v>
      </c>
      <c r="D2477">
        <v>10700</v>
      </c>
      <c r="E2477">
        <v>23</v>
      </c>
      <c r="F2477">
        <v>33.450000000000003</v>
      </c>
      <c r="G2477">
        <v>19</v>
      </c>
      <c r="H2477">
        <v>29.15</v>
      </c>
      <c r="I2477" t="s">
        <v>16</v>
      </c>
      <c r="J2477">
        <v>124.25</v>
      </c>
      <c r="K2477">
        <v>133.69999999999999</v>
      </c>
      <c r="L2477">
        <v>78.8</v>
      </c>
      <c r="M2477">
        <v>84.35</v>
      </c>
      <c r="N2477"/>
      <c r="O2477">
        <v>297</v>
      </c>
      <c r="P2477">
        <f>VLOOKUP($A2477,Sheet2!$A:$E,2,0)</f>
        <v>10822.9</v>
      </c>
      <c r="Q2477">
        <f>VLOOKUP($A2477,Sheet2!$A:$E,3,0)</f>
        <v>10831.05</v>
      </c>
      <c r="R2477">
        <f>VLOOKUP($A2477,Sheet2!$A:$E,4,0)</f>
        <v>10753.05</v>
      </c>
      <c r="S2477">
        <f>VLOOKUP($A2477,Sheet2!$A:$E,5,0)</f>
        <v>10762.45</v>
      </c>
      <c r="T2477">
        <f t="shared" si="728"/>
        <v>19</v>
      </c>
      <c r="U2477">
        <f t="shared" si="729"/>
        <v>25.75</v>
      </c>
      <c r="V2477">
        <f t="shared" si="730"/>
        <v>86.5</v>
      </c>
      <c r="W2477">
        <f t="shared" si="731"/>
        <v>133.69999999999999</v>
      </c>
      <c r="X2477" s="8">
        <f t="shared" si="732"/>
        <v>147.25</v>
      </c>
      <c r="Y2477" s="9">
        <f t="shared" si="733"/>
        <v>152.69999999999999</v>
      </c>
      <c r="Z2477" s="9">
        <f t="shared" si="734"/>
        <v>104.55</v>
      </c>
      <c r="AA2477" s="9">
        <f t="shared" si="735"/>
        <v>113.5</v>
      </c>
      <c r="AB2477">
        <f>IF(Z2477/X2477&lt;'model parameter'!$B$2,'model parameter'!$B$2,IF(Y2477/X2477&gt;'model parameter'!$B$1,'model parameter'!$B$1,AA2477/X2477))</f>
        <v>0.77079796264855682</v>
      </c>
      <c r="AC2477" s="9">
        <f t="shared" si="745"/>
        <v>14821927.474058213</v>
      </c>
      <c r="AD2477">
        <f t="shared" si="743"/>
        <v>37.645501157190743</v>
      </c>
      <c r="AE2477" s="9">
        <f>WEEKDAY(A2477)</f>
        <v>2</v>
      </c>
      <c r="AF2477">
        <f t="shared" si="742"/>
        <v>0.71001697792869267</v>
      </c>
      <c r="AG2477">
        <f t="shared" si="736"/>
        <v>1.0370118845500849</v>
      </c>
      <c r="AH2477" s="14">
        <f t="shared" si="737"/>
        <v>11098.339356097875</v>
      </c>
      <c r="AI2477">
        <f t="shared" si="738"/>
        <v>8459.1039645369965</v>
      </c>
      <c r="AJ2477" s="14">
        <f t="shared" si="739"/>
        <v>-2639.2353915608783</v>
      </c>
      <c r="AK2477" s="14">
        <f t="shared" si="744"/>
        <v>373303.2216095482</v>
      </c>
      <c r="AL2477">
        <f t="shared" si="740"/>
        <v>0.76219546844990138</v>
      </c>
      <c r="AM2477" s="9">
        <f t="shared" si="746"/>
        <v>0.13696182711497776</v>
      </c>
      <c r="AN2477" s="15">
        <f t="shared" si="741"/>
        <v>0</v>
      </c>
    </row>
    <row r="2478" spans="1:40" x14ac:dyDescent="0.25">
      <c r="A2478" s="2">
        <v>43277</v>
      </c>
      <c r="B2478" s="2">
        <v>43279</v>
      </c>
      <c r="C2478" t="s">
        <v>15</v>
      </c>
      <c r="D2478">
        <v>10700</v>
      </c>
      <c r="E2478">
        <v>35</v>
      </c>
      <c r="F2478">
        <v>38.35</v>
      </c>
      <c r="G2478">
        <v>12.25</v>
      </c>
      <c r="H2478">
        <v>19.25</v>
      </c>
      <c r="I2478" t="s">
        <v>16</v>
      </c>
      <c r="J2478">
        <v>65.650000000000006</v>
      </c>
      <c r="K2478">
        <v>114.9</v>
      </c>
      <c r="L2478">
        <v>58.65</v>
      </c>
      <c r="M2478">
        <v>84.5</v>
      </c>
      <c r="N2478">
        <v>10769.15</v>
      </c>
      <c r="O2478">
        <v>297</v>
      </c>
      <c r="P2478">
        <f>VLOOKUP($A2478,Sheet2!$A:$E,2,0)</f>
        <v>10742.7</v>
      </c>
      <c r="Q2478">
        <f>VLOOKUP($A2478,Sheet2!$A:$E,3,0)</f>
        <v>10805.25</v>
      </c>
      <c r="R2478">
        <f>VLOOKUP($A2478,Sheet2!$A:$E,4,0)</f>
        <v>10732.55</v>
      </c>
      <c r="S2478">
        <f>VLOOKUP($A2478,Sheet2!$A:$E,5,0)</f>
        <v>10769.15</v>
      </c>
      <c r="T2478">
        <f t="shared" si="728"/>
        <v>12.25</v>
      </c>
      <c r="U2478">
        <f t="shared" si="729"/>
        <v>26.100000000000364</v>
      </c>
      <c r="V2478">
        <f t="shared" si="730"/>
        <v>70.899999999999636</v>
      </c>
      <c r="W2478">
        <f t="shared" si="731"/>
        <v>114.9</v>
      </c>
      <c r="X2478" s="5">
        <f t="shared" si="732"/>
        <v>100.65</v>
      </c>
      <c r="Y2478">
        <f t="shared" si="733"/>
        <v>127.15</v>
      </c>
      <c r="Z2478">
        <f t="shared" si="734"/>
        <v>84.750000000000369</v>
      </c>
      <c r="AA2478">
        <f t="shared" si="735"/>
        <v>103.75</v>
      </c>
      <c r="AB2478">
        <f>IF(Z2478/X2478&lt;'model parameter'!$B$2,'model parameter'!$B$2,IF(Y2478/X2478&gt;'model parameter'!$B$1,'model parameter'!$B$1,AA2478/X2478))</f>
        <v>1.1100000000000001</v>
      </c>
      <c r="AC2478">
        <f t="shared" si="745"/>
        <v>16452339.496204618</v>
      </c>
      <c r="AD2478">
        <f t="shared" si="743"/>
        <v>37.755501157190743</v>
      </c>
      <c r="AF2478">
        <f t="shared" si="742"/>
        <v>0.8420268256333866</v>
      </c>
      <c r="AG2478">
        <f t="shared" si="736"/>
        <v>1.2632886239443617</v>
      </c>
      <c r="AH2478" s="14">
        <f t="shared" si="737"/>
        <v>7601.0011557327744</v>
      </c>
      <c r="AI2478">
        <f t="shared" si="738"/>
        <v>8325.8135687482336</v>
      </c>
      <c r="AJ2478" s="14">
        <f t="shared" si="739"/>
        <v>724.81241301545924</v>
      </c>
      <c r="AK2478" s="14">
        <f t="shared" si="744"/>
        <v>374028.03402256366</v>
      </c>
      <c r="AL2478">
        <f t="shared" si="740"/>
        <v>1.0953574928045888</v>
      </c>
      <c r="AM2478">
        <f t="shared" si="746"/>
        <v>0.1500221635585976</v>
      </c>
      <c r="AN2478" s="15">
        <f t="shared" si="741"/>
        <v>1</v>
      </c>
    </row>
    <row r="2479" spans="1:40" x14ac:dyDescent="0.25">
      <c r="A2479" s="2">
        <v>43278</v>
      </c>
      <c r="B2479" s="2">
        <v>43279</v>
      </c>
      <c r="C2479" t="s">
        <v>15</v>
      </c>
      <c r="D2479">
        <v>10700</v>
      </c>
      <c r="E2479">
        <v>16</v>
      </c>
      <c r="F2479">
        <v>75</v>
      </c>
      <c r="G2479">
        <v>14.1</v>
      </c>
      <c r="H2479">
        <v>47</v>
      </c>
      <c r="I2479" t="s">
        <v>16</v>
      </c>
      <c r="J2479">
        <v>78.75</v>
      </c>
      <c r="K2479">
        <v>78.900000000000006</v>
      </c>
      <c r="L2479">
        <v>16.850000000000001</v>
      </c>
      <c r="M2479">
        <v>25.3</v>
      </c>
      <c r="N2479">
        <v>10671.4</v>
      </c>
      <c r="O2479">
        <v>297</v>
      </c>
      <c r="P2479">
        <f>VLOOKUP($A2479,Sheet2!$A:$E,2,0)</f>
        <v>10785.5</v>
      </c>
      <c r="Q2479">
        <f>VLOOKUP($A2479,Sheet2!$A:$E,3,0)</f>
        <v>10785.5</v>
      </c>
      <c r="R2479">
        <f>VLOOKUP($A2479,Sheet2!$A:$E,4,0)</f>
        <v>10652.4</v>
      </c>
      <c r="S2479">
        <f>VLOOKUP($A2479,Sheet2!$A:$E,5,0)</f>
        <v>10671.4</v>
      </c>
      <c r="T2479">
        <f t="shared" si="728"/>
        <v>14.1</v>
      </c>
      <c r="U2479">
        <f t="shared" si="729"/>
        <v>64.450000000000728</v>
      </c>
      <c r="V2479">
        <f t="shared" si="730"/>
        <v>27.399999999999636</v>
      </c>
      <c r="W2479">
        <f t="shared" si="731"/>
        <v>78.900000000000006</v>
      </c>
      <c r="X2479" s="5">
        <f t="shared" si="732"/>
        <v>94.75</v>
      </c>
      <c r="Y2479">
        <f t="shared" si="733"/>
        <v>102.39999999999964</v>
      </c>
      <c r="Z2479">
        <f t="shared" si="734"/>
        <v>72.3</v>
      </c>
      <c r="AA2479">
        <f t="shared" si="735"/>
        <v>72.3</v>
      </c>
      <c r="AB2479">
        <f>IF(Z2479/X2479&lt;'model parameter'!$B$2,'model parameter'!$B$2,IF(Y2479/X2479&gt;'model parameter'!$B$1,'model parameter'!$B$1,AA2479/X2479))</f>
        <v>0.7630606860158311</v>
      </c>
      <c r="AC2479">
        <f t="shared" si="745"/>
        <v>12554133.46253925</v>
      </c>
      <c r="AD2479">
        <f t="shared" si="743"/>
        <v>37.518561843206577</v>
      </c>
      <c r="AF2479">
        <f t="shared" si="742"/>
        <v>0.7630606860158311</v>
      </c>
      <c r="AG2479">
        <f t="shared" si="736"/>
        <v>1.0807387862796796</v>
      </c>
      <c r="AH2479" s="14">
        <f t="shared" si="737"/>
        <v>7158.2051174891239</v>
      </c>
      <c r="AI2479">
        <f t="shared" si="738"/>
        <v>5371.3534407826</v>
      </c>
      <c r="AJ2479" s="14">
        <f t="shared" si="739"/>
        <v>-1786.8516767065239</v>
      </c>
      <c r="AK2479" s="14">
        <f t="shared" si="744"/>
        <v>372241.18234585715</v>
      </c>
      <c r="AL2479">
        <f t="shared" si="740"/>
        <v>0.75037713401913575</v>
      </c>
      <c r="AM2479">
        <f t="shared" si="746"/>
        <v>0.1125732011304505</v>
      </c>
      <c r="AN2479" s="15">
        <f t="shared" si="741"/>
        <v>0</v>
      </c>
    </row>
    <row r="2480" spans="1:40" x14ac:dyDescent="0.25">
      <c r="A2480" s="2">
        <v>43279</v>
      </c>
      <c r="B2480" s="2">
        <v>43279</v>
      </c>
      <c r="C2480" t="s">
        <v>15</v>
      </c>
      <c r="D2480">
        <v>10700</v>
      </c>
      <c r="E2480">
        <v>43.5</v>
      </c>
      <c r="F2480">
        <v>139.94999999999999</v>
      </c>
      <c r="G2480">
        <v>41.65</v>
      </c>
      <c r="H2480">
        <v>106.95</v>
      </c>
      <c r="I2480" t="s">
        <v>16</v>
      </c>
      <c r="J2480">
        <v>15</v>
      </c>
      <c r="K2480">
        <v>16.5</v>
      </c>
      <c r="L2480">
        <v>0.05</v>
      </c>
      <c r="M2480">
        <v>0.1</v>
      </c>
      <c r="N2480">
        <v>10589.1</v>
      </c>
      <c r="O2480">
        <v>297</v>
      </c>
      <c r="P2480">
        <f>VLOOKUP($A2480,Sheet2!$A:$E,2,0)</f>
        <v>10660.8</v>
      </c>
      <c r="Q2480">
        <f>VLOOKUP($A2480,Sheet2!$A:$E,3,0)</f>
        <v>10674.2</v>
      </c>
      <c r="R2480">
        <f>VLOOKUP($A2480,Sheet2!$A:$E,4,0)</f>
        <v>10557.7</v>
      </c>
      <c r="S2480">
        <f>VLOOKUP($A2480,Sheet2!$A:$E,5,0)</f>
        <v>10589.1</v>
      </c>
      <c r="T2480">
        <f t="shared" si="728"/>
        <v>42.299999999999272</v>
      </c>
      <c r="U2480">
        <f t="shared" si="729"/>
        <v>139.94999999999999</v>
      </c>
      <c r="V2480">
        <f t="shared" si="730"/>
        <v>0.05</v>
      </c>
      <c r="W2480">
        <f t="shared" si="731"/>
        <v>15.850000000000364</v>
      </c>
      <c r="X2480" s="5">
        <f t="shared" si="732"/>
        <v>58.5</v>
      </c>
      <c r="Y2480">
        <f t="shared" si="733"/>
        <v>140</v>
      </c>
      <c r="Z2480">
        <f t="shared" si="734"/>
        <v>57.500000000000362</v>
      </c>
      <c r="AA2480">
        <f t="shared" si="735"/>
        <v>107.05</v>
      </c>
      <c r="AB2480">
        <f>IF(Z2480/X2480&lt;'model parameter'!$B$2,'model parameter'!$B$2,IF(Y2480/X2480&gt;'model parameter'!$B$1,'model parameter'!$B$1,AA2480/X2480))</f>
        <v>1.1100000000000001</v>
      </c>
      <c r="AC2480">
        <f t="shared" si="745"/>
        <v>13935088.143418569</v>
      </c>
      <c r="AD2480">
        <f t="shared" si="743"/>
        <v>37.628561843206576</v>
      </c>
      <c r="AF2480">
        <f t="shared" si="742"/>
        <v>0.98290598290598907</v>
      </c>
      <c r="AG2480">
        <f t="shared" si="736"/>
        <v>2.3931623931623931</v>
      </c>
      <c r="AH2480" s="14">
        <f t="shared" si="737"/>
        <v>4437.6362384497497</v>
      </c>
      <c r="AI2480">
        <f t="shared" si="738"/>
        <v>4819.3805619609693</v>
      </c>
      <c r="AJ2480" s="14">
        <f t="shared" si="739"/>
        <v>381.74432351121959</v>
      </c>
      <c r="AK2480" s="14">
        <f t="shared" si="744"/>
        <v>372622.92666936835</v>
      </c>
      <c r="AL2480">
        <f t="shared" si="740"/>
        <v>1.086024248721337</v>
      </c>
      <c r="AM2480">
        <f t="shared" si="746"/>
        <v>0.12225722618385346</v>
      </c>
      <c r="AN2480" s="15">
        <f t="shared" si="741"/>
        <v>0</v>
      </c>
    </row>
    <row r="2481" spans="1:40" s="4" customFormat="1" x14ac:dyDescent="0.25">
      <c r="A2481" s="3">
        <v>43280</v>
      </c>
      <c r="B2481" s="3">
        <v>43307</v>
      </c>
      <c r="C2481" s="4" t="s">
        <v>15</v>
      </c>
      <c r="D2481" s="4">
        <v>10600</v>
      </c>
      <c r="E2481" s="4">
        <v>152.85</v>
      </c>
      <c r="F2481" s="4">
        <v>152.85</v>
      </c>
      <c r="G2481" s="4">
        <v>99</v>
      </c>
      <c r="H2481" s="4">
        <v>103.4</v>
      </c>
      <c r="I2481" s="4" t="s">
        <v>16</v>
      </c>
      <c r="J2481" s="4">
        <v>149.85</v>
      </c>
      <c r="K2481" s="4">
        <v>199.4</v>
      </c>
      <c r="L2481" s="4">
        <v>145.35</v>
      </c>
      <c r="M2481" s="4">
        <v>191.9</v>
      </c>
      <c r="N2481" s="4">
        <v>10714.3</v>
      </c>
      <c r="O2481" s="4">
        <v>302.7</v>
      </c>
      <c r="P2481">
        <f>VLOOKUP($A2481,Sheet2!$A:$E,2,0)</f>
        <v>10612.85</v>
      </c>
      <c r="Q2481">
        <f>VLOOKUP($A2481,Sheet2!$A:$E,3,0)</f>
        <v>10723.05</v>
      </c>
      <c r="R2481">
        <f>VLOOKUP($A2481,Sheet2!$A:$E,4,0)</f>
        <v>10612.35</v>
      </c>
      <c r="S2481">
        <f>VLOOKUP($A2481,Sheet2!$A:$E,5,0)</f>
        <v>10714.3</v>
      </c>
      <c r="T2481">
        <f t="shared" si="728"/>
        <v>99</v>
      </c>
      <c r="U2481">
        <f t="shared" si="729"/>
        <v>133</v>
      </c>
      <c r="V2481">
        <f t="shared" si="730"/>
        <v>165.20000000000073</v>
      </c>
      <c r="W2481">
        <f t="shared" si="731"/>
        <v>199.4</v>
      </c>
      <c r="X2481" s="5">
        <f t="shared" si="732"/>
        <v>302.7</v>
      </c>
      <c r="Y2481">
        <f t="shared" si="733"/>
        <v>318.05000000000075</v>
      </c>
      <c r="Z2481">
        <f t="shared" si="734"/>
        <v>278.35000000000002</v>
      </c>
      <c r="AA2481">
        <f t="shared" si="735"/>
        <v>295.3</v>
      </c>
      <c r="AB2481">
        <f>IF(Z2481/X2481&lt;'model parameter'!$B$2,'model parameter'!$B$2,IF(Y2481/X2481&gt;'model parameter'!$B$1,'model parameter'!$B$1,AA2481/X2481))</f>
        <v>0.97555335315493896</v>
      </c>
      <c r="AC2481">
        <f t="shared" si="745"/>
        <v>13594421.964821618</v>
      </c>
      <c r="AD2481">
        <f t="shared" si="743"/>
        <v>37.604115196361512</v>
      </c>
      <c r="AF2481">
        <f t="shared" si="742"/>
        <v>0.91955731747604896</v>
      </c>
      <c r="AG2481">
        <f t="shared" si="736"/>
        <v>1.0507102741988792</v>
      </c>
      <c r="AH2481" s="14">
        <f t="shared" si="737"/>
        <v>22764.889211178448</v>
      </c>
      <c r="AI2481">
        <f t="shared" si="738"/>
        <v>22084.177877608599</v>
      </c>
      <c r="AJ2481" s="14">
        <f t="shared" si="739"/>
        <v>-680.71133356984865</v>
      </c>
      <c r="AK2481" s="14">
        <f t="shared" si="744"/>
        <v>371942.21533579851</v>
      </c>
      <c r="AL2481">
        <f t="shared" si="740"/>
        <v>0.97009819256069152</v>
      </c>
      <c r="AM2481">
        <f t="shared" si="746"/>
        <v>0.11860151414843989</v>
      </c>
      <c r="AN2481" s="15">
        <f t="shared" si="741"/>
        <v>0</v>
      </c>
    </row>
    <row r="2482" spans="1:40" s="4" customFormat="1" x14ac:dyDescent="0.25">
      <c r="A2482" s="3">
        <v>43283</v>
      </c>
      <c r="B2482" s="3">
        <v>43307</v>
      </c>
      <c r="C2482" s="4" t="s">
        <v>15</v>
      </c>
      <c r="D2482" s="4">
        <v>10600</v>
      </c>
      <c r="E2482" s="4">
        <v>103.85</v>
      </c>
      <c r="F2482" s="4">
        <v>146.9</v>
      </c>
      <c r="G2482" s="4">
        <v>101.3</v>
      </c>
      <c r="H2482" s="4">
        <v>114.45</v>
      </c>
      <c r="I2482" s="4" t="s">
        <v>16</v>
      </c>
      <c r="J2482" s="4">
        <v>194.1</v>
      </c>
      <c r="K2482" s="4">
        <v>194.3</v>
      </c>
      <c r="L2482" s="4">
        <v>140</v>
      </c>
      <c r="M2482" s="4">
        <v>169.75</v>
      </c>
      <c r="N2482" s="4">
        <v>10657.3</v>
      </c>
      <c r="O2482" s="4">
        <v>302.7</v>
      </c>
      <c r="P2482">
        <f>VLOOKUP($A2482,Sheet2!$A:$E,2,0)</f>
        <v>10732.35</v>
      </c>
      <c r="Q2482">
        <f>VLOOKUP($A2482,Sheet2!$A:$E,3,0)</f>
        <v>10736.15</v>
      </c>
      <c r="R2482">
        <f>VLOOKUP($A2482,Sheet2!$A:$E,4,0)</f>
        <v>10604.65</v>
      </c>
      <c r="S2482">
        <f>VLOOKUP($A2482,Sheet2!$A:$E,5,0)</f>
        <v>10657.3</v>
      </c>
      <c r="T2482">
        <f t="shared" si="728"/>
        <v>101.3</v>
      </c>
      <c r="U2482">
        <f t="shared" si="729"/>
        <v>135.35000000000036</v>
      </c>
      <c r="V2482">
        <f t="shared" si="730"/>
        <v>151.54999999999927</v>
      </c>
      <c r="W2482">
        <f t="shared" si="731"/>
        <v>194.3</v>
      </c>
      <c r="X2482" s="5">
        <f t="shared" si="732"/>
        <v>297.95</v>
      </c>
      <c r="Y2482">
        <f t="shared" si="733"/>
        <v>298.44999999999925</v>
      </c>
      <c r="Z2482">
        <f t="shared" si="734"/>
        <v>275.35000000000036</v>
      </c>
      <c r="AA2482">
        <f t="shared" si="735"/>
        <v>284.2</v>
      </c>
      <c r="AB2482">
        <f>IF(Z2482/X2482&lt;'model parameter'!$B$2,'model parameter'!$B$2,IF(Y2482/X2482&gt;'model parameter'!$B$1,'model parameter'!$B$1,AA2482/X2482))</f>
        <v>0.95385131733512329</v>
      </c>
      <c r="AC2482">
        <f t="shared" si="745"/>
        <v>12967057.299554635</v>
      </c>
      <c r="AD2482">
        <f t="shared" si="743"/>
        <v>37.557966513696634</v>
      </c>
      <c r="AF2482">
        <f t="shared" si="742"/>
        <v>0.9241483470380949</v>
      </c>
      <c r="AG2482">
        <f t="shared" si="736"/>
        <v>1.001678133915084</v>
      </c>
      <c r="AH2482" s="14">
        <f t="shared" si="737"/>
        <v>22408.400875304324</v>
      </c>
      <c r="AI2482">
        <f t="shared" si="738"/>
        <v>21252.2839258204</v>
      </c>
      <c r="AJ2482" s="14">
        <f t="shared" si="739"/>
        <v>-1156.1169494839232</v>
      </c>
      <c r="AK2482" s="14">
        <f t="shared" si="744"/>
        <v>370786.09838631458</v>
      </c>
      <c r="AL2482">
        <f t="shared" si="740"/>
        <v>0.94840698558021386</v>
      </c>
      <c r="AM2482">
        <f t="shared" si="746"/>
        <v>0.11248250451877097</v>
      </c>
      <c r="AN2482" s="15">
        <f t="shared" si="741"/>
        <v>0</v>
      </c>
    </row>
    <row r="2483" spans="1:40" s="4" customFormat="1" x14ac:dyDescent="0.25">
      <c r="A2483" s="3">
        <v>43284</v>
      </c>
      <c r="B2483" s="3">
        <v>43307</v>
      </c>
      <c r="C2483" s="4" t="s">
        <v>15</v>
      </c>
      <c r="D2483" s="4">
        <v>10600</v>
      </c>
      <c r="E2483" s="4">
        <v>120.05</v>
      </c>
      <c r="F2483" s="4">
        <v>128.69999999999999</v>
      </c>
      <c r="G2483" s="4">
        <v>83</v>
      </c>
      <c r="H2483" s="4">
        <v>88.1</v>
      </c>
      <c r="I2483" s="4" t="s">
        <v>16</v>
      </c>
      <c r="J2483" s="4">
        <v>161.69999999999999</v>
      </c>
      <c r="K2483" s="4">
        <v>212</v>
      </c>
      <c r="L2483" s="4">
        <v>154.19999999999999</v>
      </c>
      <c r="M2483" s="4">
        <v>205.45</v>
      </c>
      <c r="N2483" s="4">
        <v>10699.9</v>
      </c>
      <c r="O2483" s="4">
        <v>302.7</v>
      </c>
      <c r="P2483">
        <f>VLOOKUP($A2483,Sheet2!$A:$E,2,0)</f>
        <v>10668.6</v>
      </c>
      <c r="Q2483">
        <f>VLOOKUP($A2483,Sheet2!$A:$E,3,0)</f>
        <v>10713.3</v>
      </c>
      <c r="R2483">
        <f>VLOOKUP($A2483,Sheet2!$A:$E,4,0)</f>
        <v>10630.25</v>
      </c>
      <c r="S2483">
        <f>VLOOKUP($A2483,Sheet2!$A:$E,5,0)</f>
        <v>10699.9</v>
      </c>
      <c r="T2483">
        <f t="shared" si="728"/>
        <v>98.700000000000728</v>
      </c>
      <c r="U2483">
        <f t="shared" si="729"/>
        <v>123.95000000000073</v>
      </c>
      <c r="V2483">
        <f t="shared" si="730"/>
        <v>158.95000000000073</v>
      </c>
      <c r="W2483">
        <f t="shared" si="731"/>
        <v>196.29999999999927</v>
      </c>
      <c r="X2483" s="5">
        <f t="shared" si="732"/>
        <v>281.75</v>
      </c>
      <c r="Y2483">
        <f t="shared" si="733"/>
        <v>310.70000000000073</v>
      </c>
      <c r="Z2483">
        <f t="shared" si="734"/>
        <v>278.15000000000072</v>
      </c>
      <c r="AA2483">
        <f t="shared" si="735"/>
        <v>293.54999999999995</v>
      </c>
      <c r="AB2483">
        <f>IF(Z2483/X2483&lt;'model parameter'!$B$2,'model parameter'!$B$2,IF(Y2483/X2483&gt;'model parameter'!$B$1,'model parameter'!$B$1,AA2483/X2483))</f>
        <v>1.0418811002661932</v>
      </c>
      <c r="AC2483">
        <f t="shared" si="745"/>
        <v>13510131.926474756</v>
      </c>
      <c r="AD2483">
        <f t="shared" si="743"/>
        <v>37.599847613962829</v>
      </c>
      <c r="AF2483">
        <f t="shared" si="742"/>
        <v>0.98722271517302829</v>
      </c>
      <c r="AG2483">
        <f t="shared" si="736"/>
        <v>1.1027506654835872</v>
      </c>
      <c r="AH2483" s="14">
        <f t="shared" si="737"/>
        <v>21192.588024533627</v>
      </c>
      <c r="AI2483">
        <f t="shared" si="738"/>
        <v>21953.023425750096</v>
      </c>
      <c r="AJ2483" s="14">
        <f t="shared" si="739"/>
        <v>760.43540121646947</v>
      </c>
      <c r="AK2483" s="14">
        <f t="shared" si="744"/>
        <v>371546.53378753108</v>
      </c>
      <c r="AL2483">
        <f t="shared" si="740"/>
        <v>1.0358821395638962</v>
      </c>
      <c r="AM2483">
        <f t="shared" si="746"/>
        <v>0.1165186174444101</v>
      </c>
      <c r="AN2483" s="15">
        <f t="shared" si="741"/>
        <v>0</v>
      </c>
    </row>
    <row r="2484" spans="1:40" s="4" customFormat="1" x14ac:dyDescent="0.25">
      <c r="A2484" s="3">
        <v>43285</v>
      </c>
      <c r="B2484" s="3">
        <v>43307</v>
      </c>
      <c r="C2484" s="4" t="s">
        <v>15</v>
      </c>
      <c r="D2484" s="4">
        <v>10600</v>
      </c>
      <c r="E2484" s="4">
        <v>95.4</v>
      </c>
      <c r="F2484" s="4">
        <v>106.3</v>
      </c>
      <c r="G2484" s="4">
        <v>66.5</v>
      </c>
      <c r="H2484" s="4">
        <v>68.3</v>
      </c>
      <c r="I2484" s="4" t="s">
        <v>16</v>
      </c>
      <c r="J2484" s="4">
        <v>197.6</v>
      </c>
      <c r="K2484" s="4">
        <v>236.5</v>
      </c>
      <c r="L2484" s="4">
        <v>172.05</v>
      </c>
      <c r="M2484" s="4">
        <v>233.15</v>
      </c>
      <c r="N2484" s="4">
        <v>10769.9</v>
      </c>
      <c r="O2484" s="4">
        <v>302.7</v>
      </c>
      <c r="P2484">
        <f>VLOOKUP($A2484,Sheet2!$A:$E,2,0)</f>
        <v>10715</v>
      </c>
      <c r="Q2484">
        <f>VLOOKUP($A2484,Sheet2!$A:$E,3,0)</f>
        <v>10777.15</v>
      </c>
      <c r="R2484">
        <f>VLOOKUP($A2484,Sheet2!$A:$E,4,0)</f>
        <v>10677.75</v>
      </c>
      <c r="S2484">
        <f>VLOOKUP($A2484,Sheet2!$A:$E,5,0)</f>
        <v>10769.9</v>
      </c>
      <c r="T2484">
        <f t="shared" si="728"/>
        <v>66.5</v>
      </c>
      <c r="U2484">
        <f t="shared" si="729"/>
        <v>94.299999999999272</v>
      </c>
      <c r="V2484">
        <f t="shared" si="730"/>
        <v>184.04999999999927</v>
      </c>
      <c r="W2484">
        <f t="shared" si="731"/>
        <v>236.5</v>
      </c>
      <c r="X2484" s="5">
        <f t="shared" si="732"/>
        <v>293</v>
      </c>
      <c r="Y2484">
        <f t="shared" si="733"/>
        <v>303</v>
      </c>
      <c r="Z2484">
        <f t="shared" si="734"/>
        <v>266.34999999999928</v>
      </c>
      <c r="AA2484">
        <f t="shared" si="735"/>
        <v>301.45</v>
      </c>
      <c r="AB2484">
        <f>IF(Z2484/X2484&lt;'model parameter'!$B$2,'model parameter'!$B$2,IF(Y2484/X2484&gt;'model parameter'!$B$1,'model parameter'!$B$1,AA2484/X2484))</f>
        <v>1.028839590443686</v>
      </c>
      <c r="AC2484">
        <f t="shared" si="745"/>
        <v>13899758.598074455</v>
      </c>
      <c r="AD2484">
        <f t="shared" si="743"/>
        <v>37.628687204406518</v>
      </c>
      <c r="AF2484">
        <f t="shared" si="742"/>
        <v>0.90904436860068016</v>
      </c>
      <c r="AG2484">
        <f t="shared" si="736"/>
        <v>1.0341296928327646</v>
      </c>
      <c r="AH2484" s="14">
        <f t="shared" si="737"/>
        <v>22036.902504235499</v>
      </c>
      <c r="AI2484">
        <f t="shared" si="738"/>
        <v>22545.092094139898</v>
      </c>
      <c r="AJ2484" s="14">
        <f t="shared" si="739"/>
        <v>508.18958990439933</v>
      </c>
      <c r="AK2484" s="14">
        <f t="shared" si="744"/>
        <v>372054.72337743547</v>
      </c>
      <c r="AL2484">
        <f t="shared" si="740"/>
        <v>1.0230608448626899</v>
      </c>
      <c r="AM2484">
        <f t="shared" si="746"/>
        <v>0.11920563520491075</v>
      </c>
      <c r="AN2484" s="15">
        <f t="shared" si="741"/>
        <v>0</v>
      </c>
    </row>
    <row r="2485" spans="1:40" s="4" customFormat="1" x14ac:dyDescent="0.25">
      <c r="A2485" s="3">
        <v>43286</v>
      </c>
      <c r="B2485" s="3">
        <v>43307</v>
      </c>
      <c r="C2485" s="4" t="s">
        <v>15</v>
      </c>
      <c r="D2485" s="4">
        <v>10600</v>
      </c>
      <c r="E2485" s="4">
        <v>70.05</v>
      </c>
      <c r="F2485" s="4">
        <v>77.8</v>
      </c>
      <c r="G2485" s="4">
        <v>58.5</v>
      </c>
      <c r="H2485" s="4">
        <v>67.7</v>
      </c>
      <c r="I2485" s="4" t="s">
        <v>16</v>
      </c>
      <c r="J2485" s="4">
        <v>230.05</v>
      </c>
      <c r="K2485" s="4">
        <v>244</v>
      </c>
      <c r="L2485" s="4">
        <v>200.25</v>
      </c>
      <c r="M2485" s="4">
        <v>213.45</v>
      </c>
      <c r="O2485" s="4">
        <v>302.7</v>
      </c>
      <c r="P2485">
        <f>VLOOKUP($A2485,Sheet2!$A:$E,2,0)</f>
        <v>10786.05</v>
      </c>
      <c r="Q2485">
        <f>VLOOKUP($A2485,Sheet2!$A:$E,3,0)</f>
        <v>10786.05</v>
      </c>
      <c r="R2485">
        <f>VLOOKUP($A2485,Sheet2!$A:$E,4,0)</f>
        <v>10726.25</v>
      </c>
      <c r="S2485">
        <f>VLOOKUP($A2485,Sheet2!$A:$E,5,0)</f>
        <v>10749.75</v>
      </c>
      <c r="T2485">
        <f t="shared" si="728"/>
        <v>58.5</v>
      </c>
      <c r="U2485">
        <f t="shared" si="729"/>
        <v>74</v>
      </c>
      <c r="V2485">
        <f t="shared" si="730"/>
        <v>204.04999999999927</v>
      </c>
      <c r="W2485">
        <f t="shared" si="731"/>
        <v>244</v>
      </c>
      <c r="X2485" s="5">
        <f t="shared" si="732"/>
        <v>300.10000000000002</v>
      </c>
      <c r="Y2485">
        <f t="shared" si="733"/>
        <v>302.5</v>
      </c>
      <c r="Z2485">
        <f t="shared" si="734"/>
        <v>274.25</v>
      </c>
      <c r="AA2485">
        <f t="shared" si="735"/>
        <v>281.14999999999998</v>
      </c>
      <c r="AB2485">
        <f>IF(Z2485/X2485&lt;'model parameter'!$B$2,'model parameter'!$B$2,IF(Y2485/X2485&gt;'model parameter'!$B$1,'model parameter'!$B$1,AA2485/X2485))</f>
        <v>0.93685438187270897</v>
      </c>
      <c r="AC2485">
        <f t="shared" si="745"/>
        <v>13022049.749578916</v>
      </c>
      <c r="AD2485">
        <f t="shared" si="743"/>
        <v>37.565541586279224</v>
      </c>
      <c r="AF2485">
        <f t="shared" si="742"/>
        <v>0.91386204598467169</v>
      </c>
      <c r="AG2485">
        <f t="shared" si="736"/>
        <v>1.0079973342219259</v>
      </c>
      <c r="AH2485" s="14">
        <f t="shared" si="737"/>
        <v>22569.758753647351</v>
      </c>
      <c r="AI2485">
        <f t="shared" si="738"/>
        <v>21023.700452581299</v>
      </c>
      <c r="AJ2485" s="14">
        <f t="shared" si="739"/>
        <v>-1546.0583010660521</v>
      </c>
      <c r="AK2485" s="14">
        <f t="shared" si="744"/>
        <v>370508.66507636942</v>
      </c>
      <c r="AL2485">
        <f t="shared" si="740"/>
        <v>0.93149867847762424</v>
      </c>
      <c r="AM2485">
        <f t="shared" si="746"/>
        <v>0.11103989166046012</v>
      </c>
      <c r="AN2485" s="15">
        <f t="shared" si="741"/>
        <v>0</v>
      </c>
    </row>
    <row r="2486" spans="1:40" s="4" customFormat="1" x14ac:dyDescent="0.25">
      <c r="A2486" s="3">
        <v>43287</v>
      </c>
      <c r="B2486" s="3">
        <v>43307</v>
      </c>
      <c r="C2486" s="4" t="s">
        <v>15</v>
      </c>
      <c r="D2486" s="4">
        <v>10600</v>
      </c>
      <c r="E2486" s="4">
        <v>87</v>
      </c>
      <c r="F2486" s="4">
        <v>87</v>
      </c>
      <c r="G2486" s="4">
        <v>48.7</v>
      </c>
      <c r="H2486" s="4">
        <v>56.85</v>
      </c>
      <c r="I2486" s="4" t="s">
        <v>16</v>
      </c>
      <c r="J2486" s="4">
        <v>195.1</v>
      </c>
      <c r="K2486" s="4">
        <v>257.95</v>
      </c>
      <c r="L2486" s="4">
        <v>189.85</v>
      </c>
      <c r="M2486" s="4">
        <v>228.85</v>
      </c>
      <c r="N2486" s="4">
        <v>10772.65</v>
      </c>
      <c r="O2486" s="4">
        <v>302.7</v>
      </c>
      <c r="P2486">
        <f>VLOOKUP($A2486,Sheet2!$A:$E,2,0)</f>
        <v>10744.15</v>
      </c>
      <c r="Q2486">
        <f>VLOOKUP($A2486,Sheet2!$A:$E,3,0)</f>
        <v>10816.35</v>
      </c>
      <c r="R2486">
        <f>VLOOKUP($A2486,Sheet2!$A:$E,4,0)</f>
        <v>10735.05</v>
      </c>
      <c r="S2486">
        <f>VLOOKUP($A2486,Sheet2!$A:$E,5,0)</f>
        <v>10772.65</v>
      </c>
      <c r="T2486">
        <f t="shared" si="728"/>
        <v>48.7</v>
      </c>
      <c r="U2486">
        <f t="shared" si="729"/>
        <v>54.800000000001091</v>
      </c>
      <c r="V2486">
        <f t="shared" si="730"/>
        <v>222.04999999999927</v>
      </c>
      <c r="W2486">
        <f t="shared" si="731"/>
        <v>257.95</v>
      </c>
      <c r="X2486" s="5">
        <f t="shared" si="732"/>
        <v>282.10000000000002</v>
      </c>
      <c r="Y2486">
        <f t="shared" si="733"/>
        <v>309.04999999999927</v>
      </c>
      <c r="Z2486">
        <f t="shared" si="734"/>
        <v>244.65000000000109</v>
      </c>
      <c r="AA2486">
        <f t="shared" si="735"/>
        <v>285.7</v>
      </c>
      <c r="AB2486">
        <f>IF(Z2486/X2486&lt;'model parameter'!$B$2,'model parameter'!$B$2,IF(Y2486/X2486&gt;'model parameter'!$B$1,'model parameter'!$B$1,AA2486/X2486))</f>
        <v>1.0127614321162708</v>
      </c>
      <c r="AC2486">
        <f t="shared" si="745"/>
        <v>13188229.753472868</v>
      </c>
      <c r="AD2486">
        <f t="shared" si="743"/>
        <v>37.578303018395495</v>
      </c>
      <c r="AF2486">
        <f t="shared" si="742"/>
        <v>0.86724565756824201</v>
      </c>
      <c r="AG2486">
        <f t="shared" si="736"/>
        <v>1.0955334987593026</v>
      </c>
      <c r="AH2486" s="14">
        <f t="shared" si="737"/>
        <v>21218.855586124351</v>
      </c>
      <c r="AI2486">
        <f t="shared" si="738"/>
        <v>21364.702027413401</v>
      </c>
      <c r="AJ2486" s="14">
        <f t="shared" si="739"/>
        <v>145.84644128904984</v>
      </c>
      <c r="AK2486" s="14">
        <f t="shared" si="744"/>
        <v>370654.51151765848</v>
      </c>
      <c r="AL2486">
        <f t="shared" si="740"/>
        <v>1.0068734357843701</v>
      </c>
      <c r="AM2486">
        <f t="shared" si="746"/>
        <v>0.1118031172252917</v>
      </c>
      <c r="AN2486" s="15">
        <f t="shared" si="741"/>
        <v>0</v>
      </c>
    </row>
    <row r="2487" spans="1:40" s="4" customFormat="1" x14ac:dyDescent="0.25">
      <c r="A2487" s="3">
        <v>43290</v>
      </c>
      <c r="B2487" s="3">
        <v>43307</v>
      </c>
      <c r="C2487" s="4" t="s">
        <v>15</v>
      </c>
      <c r="D2487" s="4">
        <v>10600</v>
      </c>
      <c r="E2487" s="4">
        <v>44.8</v>
      </c>
      <c r="F2487" s="4">
        <v>45</v>
      </c>
      <c r="G2487" s="4">
        <v>34</v>
      </c>
      <c r="H2487" s="4">
        <v>35.1</v>
      </c>
      <c r="I2487" s="4" t="s">
        <v>16</v>
      </c>
      <c r="J2487" s="4">
        <v>269.64999999999998</v>
      </c>
      <c r="K2487" s="4">
        <v>291.85000000000002</v>
      </c>
      <c r="L2487" s="4">
        <v>254.15</v>
      </c>
      <c r="M2487" s="4">
        <v>287.39999999999998</v>
      </c>
      <c r="N2487" s="4">
        <v>10852.9</v>
      </c>
      <c r="O2487" s="4">
        <v>302.7</v>
      </c>
      <c r="P2487">
        <f>VLOOKUP($A2487,Sheet2!$A:$E,2,0)</f>
        <v>10838.3</v>
      </c>
      <c r="Q2487">
        <f>VLOOKUP($A2487,Sheet2!$A:$E,3,0)</f>
        <v>10860.35</v>
      </c>
      <c r="R2487">
        <f>VLOOKUP($A2487,Sheet2!$A:$E,4,0)</f>
        <v>10807.15</v>
      </c>
      <c r="S2487">
        <f>VLOOKUP($A2487,Sheet2!$A:$E,5,0)</f>
        <v>10852.9</v>
      </c>
      <c r="T2487">
        <f t="shared" si="728"/>
        <v>34</v>
      </c>
      <c r="U2487">
        <f t="shared" si="729"/>
        <v>45</v>
      </c>
      <c r="V2487">
        <f t="shared" si="730"/>
        <v>254.15</v>
      </c>
      <c r="W2487">
        <f t="shared" si="731"/>
        <v>291.85000000000002</v>
      </c>
      <c r="X2487" s="5">
        <f t="shared" si="732"/>
        <v>314.45</v>
      </c>
      <c r="Y2487">
        <f t="shared" si="733"/>
        <v>325.85000000000002</v>
      </c>
      <c r="Z2487">
        <f t="shared" si="734"/>
        <v>299.14999999999998</v>
      </c>
      <c r="AA2487">
        <f t="shared" si="735"/>
        <v>322.5</v>
      </c>
      <c r="AB2487">
        <f>IF(Z2487/X2487&lt;'model parameter'!$B$2,'model parameter'!$B$2,IF(Y2487/X2487&gt;'model parameter'!$B$1,'model parameter'!$B$1,AA2487/X2487))</f>
        <v>1.0256002544124663</v>
      </c>
      <c r="AC2487">
        <f t="shared" si="745"/>
        <v>13525851.790411832</v>
      </c>
      <c r="AD2487">
        <f t="shared" si="743"/>
        <v>37.603903272807962</v>
      </c>
      <c r="AF2487">
        <f t="shared" si="742"/>
        <v>0.95134361583717597</v>
      </c>
      <c r="AG2487">
        <f t="shared" si="736"/>
        <v>1.0362537764350455</v>
      </c>
      <c r="AH2487" s="14">
        <f t="shared" si="737"/>
        <v>23646.728778867073</v>
      </c>
      <c r="AI2487">
        <f t="shared" si="738"/>
        <v>24122.692786495001</v>
      </c>
      <c r="AJ2487" s="14">
        <f t="shared" si="739"/>
        <v>475.96400762792837</v>
      </c>
      <c r="AK2487" s="14">
        <f t="shared" si="744"/>
        <v>371130.4755252864</v>
      </c>
      <c r="AL2487">
        <f t="shared" si="740"/>
        <v>1.020128112098672</v>
      </c>
      <c r="AM2487">
        <f t="shared" si="746"/>
        <v>0.11405350290178334</v>
      </c>
      <c r="AN2487" s="15">
        <f t="shared" si="741"/>
        <v>0</v>
      </c>
    </row>
    <row r="2488" spans="1:40" s="4" customFormat="1" x14ac:dyDescent="0.25">
      <c r="A2488" s="3">
        <v>43291</v>
      </c>
      <c r="B2488" s="3">
        <v>43307</v>
      </c>
      <c r="C2488" s="4" t="s">
        <v>15</v>
      </c>
      <c r="D2488" s="4">
        <v>10600</v>
      </c>
      <c r="E2488" s="4">
        <v>29.6</v>
      </c>
      <c r="F2488" s="4">
        <v>29.6</v>
      </c>
      <c r="G2488" s="4">
        <v>23.45</v>
      </c>
      <c r="H2488" s="4">
        <v>24.35</v>
      </c>
      <c r="I2488" s="4" t="s">
        <v>16</v>
      </c>
      <c r="J2488" s="4">
        <v>307.75</v>
      </c>
      <c r="K2488" s="4">
        <v>375.85</v>
      </c>
      <c r="L2488" s="4">
        <v>302.85000000000002</v>
      </c>
      <c r="M2488" s="4">
        <v>365.3</v>
      </c>
      <c r="O2488" s="4">
        <v>302.7</v>
      </c>
      <c r="P2488">
        <f>VLOOKUP($A2488,Sheet2!$A:$E,2,0)</f>
        <v>10902.75</v>
      </c>
      <c r="Q2488">
        <f>VLOOKUP($A2488,Sheet2!$A:$E,3,0)</f>
        <v>10956.9</v>
      </c>
      <c r="R2488">
        <f>VLOOKUP($A2488,Sheet2!$A:$E,4,0)</f>
        <v>10876.65</v>
      </c>
      <c r="S2488">
        <f>VLOOKUP($A2488,Sheet2!$A:$E,5,0)</f>
        <v>10947.25</v>
      </c>
      <c r="T2488">
        <f t="shared" si="728"/>
        <v>23.45</v>
      </c>
      <c r="U2488">
        <f t="shared" si="729"/>
        <v>26.200000000000728</v>
      </c>
      <c r="V2488">
        <f t="shared" si="730"/>
        <v>306.25</v>
      </c>
      <c r="W2488">
        <f t="shared" si="731"/>
        <v>375.85</v>
      </c>
      <c r="X2488" s="5">
        <f t="shared" si="732"/>
        <v>337.35</v>
      </c>
      <c r="Y2488">
        <f t="shared" si="733"/>
        <v>399.3</v>
      </c>
      <c r="Z2488">
        <f t="shared" si="734"/>
        <v>329.05000000000075</v>
      </c>
      <c r="AA2488">
        <f t="shared" si="735"/>
        <v>389.65000000000003</v>
      </c>
      <c r="AB2488">
        <f>IF(Z2488/X2488&lt;'model parameter'!$B$2,'model parameter'!$B$2,IF(Y2488/X2488&gt;'model parameter'!$B$1,'model parameter'!$B$1,AA2488/X2488))</f>
        <v>1.1100000000000001</v>
      </c>
      <c r="AC2488">
        <f t="shared" si="745"/>
        <v>15013695.487357134</v>
      </c>
      <c r="AD2488">
        <f t="shared" si="743"/>
        <v>37.713903272807961</v>
      </c>
      <c r="AF2488">
        <f t="shared" si="742"/>
        <v>0.97539647250630124</v>
      </c>
      <c r="AG2488">
        <f t="shared" si="736"/>
        <v>1.1836371720764784</v>
      </c>
      <c r="AH2488" s="14">
        <f t="shared" si="737"/>
        <v>25365.377808660221</v>
      </c>
      <c r="AI2488">
        <f t="shared" si="738"/>
        <v>28016.74340757493</v>
      </c>
      <c r="AJ2488" s="14">
        <f t="shared" si="739"/>
        <v>2651.3655989147082</v>
      </c>
      <c r="AK2488" s="14">
        <f t="shared" si="744"/>
        <v>373781.84112420108</v>
      </c>
      <c r="AL2488">
        <f t="shared" si="740"/>
        <v>1.1045269508270239</v>
      </c>
      <c r="AM2488">
        <f t="shared" si="746"/>
        <v>0.12597516779124787</v>
      </c>
      <c r="AN2488" s="15">
        <f t="shared" si="741"/>
        <v>0</v>
      </c>
    </row>
    <row r="2489" spans="1:40" s="4" customFormat="1" x14ac:dyDescent="0.25">
      <c r="A2489" s="3">
        <v>43292</v>
      </c>
      <c r="B2489" s="3">
        <v>43307</v>
      </c>
      <c r="C2489" s="4" t="s">
        <v>15</v>
      </c>
      <c r="D2489" s="4">
        <v>10600</v>
      </c>
      <c r="E2489" s="4">
        <v>26.8</v>
      </c>
      <c r="F2489" s="4">
        <v>27.8</v>
      </c>
      <c r="G2489" s="4">
        <v>23.5</v>
      </c>
      <c r="H2489" s="4">
        <v>25.95</v>
      </c>
      <c r="I2489" s="4" t="s">
        <v>16</v>
      </c>
      <c r="J2489" s="4">
        <v>350.05</v>
      </c>
      <c r="K2489" s="4">
        <v>381.55</v>
      </c>
      <c r="L2489" s="4">
        <v>337.2</v>
      </c>
      <c r="M2489" s="4">
        <v>355.2</v>
      </c>
      <c r="N2489" s="4">
        <v>10948.3</v>
      </c>
      <c r="O2489" s="4">
        <v>302.7</v>
      </c>
      <c r="P2489">
        <f>VLOOKUP($A2489,Sheet2!$A:$E,2,0)</f>
        <v>10956.4</v>
      </c>
      <c r="Q2489">
        <f>VLOOKUP($A2489,Sheet2!$A:$E,3,0)</f>
        <v>10976.65</v>
      </c>
      <c r="R2489">
        <f>VLOOKUP($A2489,Sheet2!$A:$E,4,0)</f>
        <v>10923</v>
      </c>
      <c r="S2489">
        <f>VLOOKUP($A2489,Sheet2!$A:$E,5,0)</f>
        <v>10948.3</v>
      </c>
      <c r="T2489">
        <f t="shared" si="728"/>
        <v>23.5</v>
      </c>
      <c r="U2489">
        <f t="shared" si="729"/>
        <v>14.200000000000728</v>
      </c>
      <c r="V2489">
        <f t="shared" si="730"/>
        <v>350.79999999999927</v>
      </c>
      <c r="W2489">
        <f t="shared" si="731"/>
        <v>381.55</v>
      </c>
      <c r="X2489" s="5">
        <f t="shared" si="732"/>
        <v>376.85</v>
      </c>
      <c r="Y2489">
        <f t="shared" si="733"/>
        <v>405.05</v>
      </c>
      <c r="Z2489">
        <f t="shared" si="734"/>
        <v>351.40000000000072</v>
      </c>
      <c r="AA2489">
        <f t="shared" si="735"/>
        <v>381.15</v>
      </c>
      <c r="AB2489">
        <f>IF(Z2489/X2489&lt;'model parameter'!$B$2,'model parameter'!$B$2,IF(Y2489/X2489&gt;'model parameter'!$B$1,'model parameter'!$B$1,AA2489/X2489))</f>
        <v>1.0114103754809605</v>
      </c>
      <c r="AC2489">
        <f t="shared" si="745"/>
        <v>15185007.39022468</v>
      </c>
      <c r="AD2489">
        <f t="shared" si="743"/>
        <v>37.725313648288925</v>
      </c>
      <c r="AF2489">
        <f t="shared" si="742"/>
        <v>0.93246649860687458</v>
      </c>
      <c r="AG2489">
        <f t="shared" si="736"/>
        <v>1.0748308345495554</v>
      </c>
      <c r="AH2489" s="14">
        <f t="shared" si="737"/>
        <v>28329.859759613471</v>
      </c>
      <c r="AI2489">
        <f t="shared" si="738"/>
        <v>28518.240558781297</v>
      </c>
      <c r="AJ2489" s="14">
        <f t="shared" si="739"/>
        <v>188.3807991678259</v>
      </c>
      <c r="AK2489" s="14">
        <f t="shared" si="744"/>
        <v>373970.22192336892</v>
      </c>
      <c r="AL2489">
        <f t="shared" si="740"/>
        <v>1.0066495493012069</v>
      </c>
      <c r="AM2489">
        <f t="shared" si="746"/>
        <v>0.12681284588020358</v>
      </c>
      <c r="AN2489" s="15">
        <f t="shared" si="741"/>
        <v>0</v>
      </c>
    </row>
    <row r="2490" spans="1:40" s="4" customFormat="1" x14ac:dyDescent="0.25">
      <c r="A2490" s="3">
        <v>43293</v>
      </c>
      <c r="B2490" s="3">
        <v>43307</v>
      </c>
      <c r="C2490" s="4" t="s">
        <v>15</v>
      </c>
      <c r="D2490" s="4">
        <v>10600</v>
      </c>
      <c r="E2490" s="4">
        <v>22.9</v>
      </c>
      <c r="F2490" s="4">
        <v>23</v>
      </c>
      <c r="G2490" s="4">
        <v>14.85</v>
      </c>
      <c r="H2490" s="4">
        <v>17.3</v>
      </c>
      <c r="I2490" s="4" t="s">
        <v>16</v>
      </c>
      <c r="J2490" s="4">
        <v>393.9</v>
      </c>
      <c r="K2490" s="4">
        <v>475</v>
      </c>
      <c r="L2490" s="4">
        <v>390.35</v>
      </c>
      <c r="M2490" s="4">
        <v>427.4</v>
      </c>
      <c r="O2490" s="4">
        <v>302.7</v>
      </c>
      <c r="P2490">
        <f>VLOOKUP($A2490,Sheet2!$A:$E,2,0)</f>
        <v>11006.95</v>
      </c>
      <c r="Q2490">
        <f>VLOOKUP($A2490,Sheet2!$A:$E,3,0)</f>
        <v>11078.3</v>
      </c>
      <c r="R2490">
        <f>VLOOKUP($A2490,Sheet2!$A:$E,4,0)</f>
        <v>10999.65</v>
      </c>
      <c r="S2490">
        <f>VLOOKUP($A2490,Sheet2!$A:$E,5,0)</f>
        <v>11023.2</v>
      </c>
      <c r="T2490">
        <f t="shared" si="728"/>
        <v>14.85</v>
      </c>
      <c r="U2490">
        <f t="shared" si="729"/>
        <v>0</v>
      </c>
      <c r="V2490">
        <f t="shared" si="730"/>
        <v>422.64999999999964</v>
      </c>
      <c r="W2490">
        <f t="shared" si="731"/>
        <v>475</v>
      </c>
      <c r="X2490" s="5">
        <f t="shared" si="732"/>
        <v>416.79999999999995</v>
      </c>
      <c r="Y2490">
        <f t="shared" si="733"/>
        <v>489.85</v>
      </c>
      <c r="Z2490">
        <f t="shared" si="734"/>
        <v>390.35</v>
      </c>
      <c r="AA2490">
        <f t="shared" si="735"/>
        <v>444.7</v>
      </c>
      <c r="AB2490">
        <f>IF(Z2490/X2490&lt;'model parameter'!$B$2,'model parameter'!$B$2,IF(Y2490/X2490&gt;'model parameter'!$B$1,'model parameter'!$B$1,AA2490/X2490))</f>
        <v>1.1100000000000001</v>
      </c>
      <c r="AC2490">
        <f t="shared" si="745"/>
        <v>16855358.203149397</v>
      </c>
      <c r="AD2490">
        <f t="shared" si="743"/>
        <v>37.835313648288924</v>
      </c>
      <c r="AF2490">
        <f t="shared" si="742"/>
        <v>0.93654030710172764</v>
      </c>
      <c r="AG2490">
        <f t="shared" si="736"/>
        <v>1.175263915547025</v>
      </c>
      <c r="AH2490" s="14">
        <f t="shared" si="737"/>
        <v>31328.114289754794</v>
      </c>
      <c r="AI2490">
        <f t="shared" si="738"/>
        <v>34626.140854532176</v>
      </c>
      <c r="AJ2490" s="14">
        <f t="shared" si="739"/>
        <v>3298.0265647773813</v>
      </c>
      <c r="AK2490" s="14">
        <f t="shared" si="744"/>
        <v>377268.24848814629</v>
      </c>
      <c r="AL2490">
        <f t="shared" si="740"/>
        <v>1.1052737018983594</v>
      </c>
      <c r="AM2490">
        <f t="shared" si="746"/>
        <v>0.14016290361427872</v>
      </c>
      <c r="AN2490" s="15">
        <f t="shared" si="741"/>
        <v>0</v>
      </c>
    </row>
    <row r="2491" spans="1:40" s="4" customFormat="1" x14ac:dyDescent="0.25">
      <c r="A2491" s="3">
        <v>43294</v>
      </c>
      <c r="B2491" s="3">
        <v>43307</v>
      </c>
      <c r="C2491" s="4" t="s">
        <v>15</v>
      </c>
      <c r="D2491" s="4">
        <v>10600</v>
      </c>
      <c r="E2491" s="4">
        <v>16.399999999999999</v>
      </c>
      <c r="F2491" s="4">
        <v>16.399999999999999</v>
      </c>
      <c r="G2491" s="4">
        <v>13.05</v>
      </c>
      <c r="H2491" s="4">
        <v>14.6</v>
      </c>
      <c r="I2491" s="4" t="s">
        <v>16</v>
      </c>
      <c r="J2491" s="4">
        <v>446.35</v>
      </c>
      <c r="K2491" s="4">
        <v>460.3</v>
      </c>
      <c r="L2491" s="4">
        <v>404.7</v>
      </c>
      <c r="M2491" s="4">
        <v>428</v>
      </c>
      <c r="O2491" s="4">
        <v>302.7</v>
      </c>
      <c r="P2491">
        <f>VLOOKUP($A2491,Sheet2!$A:$E,2,0)</f>
        <v>11056.9</v>
      </c>
      <c r="Q2491">
        <f>VLOOKUP($A2491,Sheet2!$A:$E,3,0)</f>
        <v>11071.35</v>
      </c>
      <c r="R2491">
        <f>VLOOKUP($A2491,Sheet2!$A:$E,4,0)</f>
        <v>10999.75</v>
      </c>
      <c r="S2491">
        <f>VLOOKUP($A2491,Sheet2!$A:$E,5,0)</f>
        <v>11018.9</v>
      </c>
      <c r="T2491">
        <f t="shared" si="728"/>
        <v>13.05</v>
      </c>
      <c r="U2491">
        <f t="shared" si="729"/>
        <v>4.9500000000007276</v>
      </c>
      <c r="V2491">
        <f t="shared" si="730"/>
        <v>416.14999999999964</v>
      </c>
      <c r="W2491">
        <f t="shared" si="731"/>
        <v>460.3</v>
      </c>
      <c r="X2491" s="5">
        <f t="shared" si="732"/>
        <v>462.75</v>
      </c>
      <c r="Y2491">
        <f t="shared" si="733"/>
        <v>473.35</v>
      </c>
      <c r="Z2491">
        <f t="shared" si="734"/>
        <v>409.65000000000072</v>
      </c>
      <c r="AA2491">
        <f t="shared" si="735"/>
        <v>442.6</v>
      </c>
      <c r="AB2491">
        <f>IF(Z2491/X2491&lt;'model parameter'!$B$2,'model parameter'!$B$2,IF(Y2491/X2491&gt;'model parameter'!$B$1,'model parameter'!$B$1,AA2491/X2491))</f>
        <v>0.95645596974608327</v>
      </c>
      <c r="AC2491">
        <f t="shared" si="745"/>
        <v>16121407.975610856</v>
      </c>
      <c r="AD2491">
        <f t="shared" si="743"/>
        <v>37.791769618035005</v>
      </c>
      <c r="AF2491">
        <f t="shared" si="742"/>
        <v>0.88525121555915876</v>
      </c>
      <c r="AG2491">
        <f t="shared" si="736"/>
        <v>1.0229065370070234</v>
      </c>
      <c r="AH2491" s="14">
        <f t="shared" si="737"/>
        <v>34776.66987573712</v>
      </c>
      <c r="AI2491">
        <f t="shared" si="738"/>
        <v>33123.635454041207</v>
      </c>
      <c r="AJ2491" s="14">
        <f t="shared" si="739"/>
        <v>-1653.0344216959129</v>
      </c>
      <c r="AK2491" s="14">
        <f t="shared" si="744"/>
        <v>375615.21406645037</v>
      </c>
      <c r="AL2491">
        <f t="shared" si="740"/>
        <v>0.95246714456552384</v>
      </c>
      <c r="AM2491">
        <f t="shared" si="746"/>
        <v>0.1335005605795048</v>
      </c>
      <c r="AN2491" s="15">
        <f t="shared" si="741"/>
        <v>0</v>
      </c>
    </row>
    <row r="2492" spans="1:40" s="4" customFormat="1" x14ac:dyDescent="0.25">
      <c r="A2492" s="3">
        <v>43297</v>
      </c>
      <c r="B2492" s="3">
        <v>43307</v>
      </c>
      <c r="C2492" s="4" t="s">
        <v>15</v>
      </c>
      <c r="D2492" s="4">
        <v>10600</v>
      </c>
      <c r="E2492" s="4">
        <v>15</v>
      </c>
      <c r="F2492" s="4">
        <v>17.45</v>
      </c>
      <c r="G2492" s="4">
        <v>10</v>
      </c>
      <c r="H2492" s="4">
        <v>16.2</v>
      </c>
      <c r="I2492" s="4" t="s">
        <v>16</v>
      </c>
      <c r="J2492" s="4">
        <v>415</v>
      </c>
      <c r="K2492" s="4">
        <v>422.2</v>
      </c>
      <c r="L2492" s="4">
        <v>344</v>
      </c>
      <c r="M2492" s="4">
        <v>352</v>
      </c>
      <c r="N2492" s="4">
        <v>10936.85</v>
      </c>
      <c r="O2492" s="4">
        <v>302.7</v>
      </c>
      <c r="P2492">
        <f>VLOOKUP($A2492,Sheet2!$A:$E,2,0)</f>
        <v>11018.95</v>
      </c>
      <c r="Q2492">
        <f>VLOOKUP($A2492,Sheet2!$A:$E,3,0)</f>
        <v>11019.5</v>
      </c>
      <c r="R2492">
        <f>VLOOKUP($A2492,Sheet2!$A:$E,4,0)</f>
        <v>10926.25</v>
      </c>
      <c r="S2492">
        <f>VLOOKUP($A2492,Sheet2!$A:$E,5,0)</f>
        <v>10936.85</v>
      </c>
      <c r="T2492">
        <f t="shared" si="728"/>
        <v>10</v>
      </c>
      <c r="U2492">
        <f t="shared" si="729"/>
        <v>17.45</v>
      </c>
      <c r="V2492">
        <f t="shared" si="730"/>
        <v>344</v>
      </c>
      <c r="W2492">
        <f t="shared" si="731"/>
        <v>422.2</v>
      </c>
      <c r="X2492" s="5">
        <f t="shared" si="732"/>
        <v>430</v>
      </c>
      <c r="Y2492">
        <f t="shared" si="733"/>
        <v>432.2</v>
      </c>
      <c r="Z2492">
        <f t="shared" si="734"/>
        <v>361.45</v>
      </c>
      <c r="AA2492">
        <f t="shared" si="735"/>
        <v>368.2</v>
      </c>
      <c r="AB2492">
        <f>IF(Z2492/X2492&lt;'model parameter'!$B$2,'model parameter'!$B$2,IF(Y2492/X2492&gt;'model parameter'!$B$1,'model parameter'!$B$1,AA2492/X2492))</f>
        <v>0.85627906976744184</v>
      </c>
      <c r="AC2492">
        <f t="shared" si="745"/>
        <v>13804424.224697482</v>
      </c>
      <c r="AD2492">
        <f t="shared" si="743"/>
        <v>37.648048687802444</v>
      </c>
      <c r="AF2492">
        <f t="shared" si="742"/>
        <v>0.84058139534883713</v>
      </c>
      <c r="AG2492">
        <f t="shared" si="736"/>
        <v>1.0051162790697674</v>
      </c>
      <c r="AH2492" s="14">
        <f t="shared" si="737"/>
        <v>32318.776612604997</v>
      </c>
      <c r="AI2492">
        <f t="shared" si="738"/>
        <v>27547.697615028399</v>
      </c>
      <c r="AJ2492" s="14">
        <f t="shared" si="739"/>
        <v>-4771.0789975765983</v>
      </c>
      <c r="AK2492" s="14">
        <f t="shared" si="744"/>
        <v>370844.13506887376</v>
      </c>
      <c r="AL2492">
        <f t="shared" si="740"/>
        <v>0.85237439353704436</v>
      </c>
      <c r="AM2492">
        <f t="shared" si="746"/>
        <v>0.11379245936081085</v>
      </c>
      <c r="AN2492" s="15">
        <f t="shared" si="741"/>
        <v>0</v>
      </c>
    </row>
    <row r="2493" spans="1:40" s="4" customFormat="1" x14ac:dyDescent="0.25">
      <c r="A2493" s="3">
        <v>43298</v>
      </c>
      <c r="B2493" s="3">
        <v>43307</v>
      </c>
      <c r="C2493" s="4" t="s">
        <v>15</v>
      </c>
      <c r="D2493" s="4">
        <v>10600</v>
      </c>
      <c r="E2493" s="4">
        <v>14.1</v>
      </c>
      <c r="F2493" s="4">
        <v>16.95</v>
      </c>
      <c r="G2493" s="4">
        <v>8.8000000000000007</v>
      </c>
      <c r="H2493" s="4">
        <v>9.9499999999999993</v>
      </c>
      <c r="I2493" s="4" t="s">
        <v>16</v>
      </c>
      <c r="J2493" s="4">
        <v>350.9</v>
      </c>
      <c r="K2493" s="4">
        <v>436.3</v>
      </c>
      <c r="L2493" s="4">
        <v>350.9</v>
      </c>
      <c r="M2493" s="4">
        <v>427.5</v>
      </c>
      <c r="O2493" s="4">
        <v>302.7</v>
      </c>
      <c r="P2493">
        <f>VLOOKUP($A2493,Sheet2!$A:$E,2,0)</f>
        <v>10939.65</v>
      </c>
      <c r="Q2493">
        <f>VLOOKUP($A2493,Sheet2!$A:$E,3,0)</f>
        <v>11018.5</v>
      </c>
      <c r="R2493">
        <f>VLOOKUP($A2493,Sheet2!$A:$E,4,0)</f>
        <v>10925.6</v>
      </c>
      <c r="S2493">
        <f>VLOOKUP($A2493,Sheet2!$A:$E,5,0)</f>
        <v>11008.05</v>
      </c>
      <c r="T2493">
        <f t="shared" si="728"/>
        <v>17.799999999999272</v>
      </c>
      <c r="U2493">
        <f t="shared" si="729"/>
        <v>16.95</v>
      </c>
      <c r="V2493">
        <f t="shared" si="730"/>
        <v>350.9</v>
      </c>
      <c r="W2493">
        <f t="shared" si="731"/>
        <v>427.29999999999927</v>
      </c>
      <c r="X2493" s="5">
        <f t="shared" si="732"/>
        <v>365</v>
      </c>
      <c r="Y2493">
        <f t="shared" si="733"/>
        <v>454.09999999999928</v>
      </c>
      <c r="Z2493">
        <f t="shared" si="734"/>
        <v>365</v>
      </c>
      <c r="AA2493">
        <f t="shared" si="735"/>
        <v>437.45</v>
      </c>
      <c r="AB2493">
        <f>IF(Z2493/X2493&lt;'model parameter'!$B$2,'model parameter'!$B$2,IF(Y2493/X2493&gt;'model parameter'!$B$1,'model parameter'!$B$1,AA2493/X2493))</f>
        <v>1.1100000000000001</v>
      </c>
      <c r="AC2493">
        <f t="shared" si="745"/>
        <v>15322910.889414206</v>
      </c>
      <c r="AD2493">
        <f t="shared" si="743"/>
        <v>37.758048687802443</v>
      </c>
      <c r="AF2493">
        <f t="shared" si="742"/>
        <v>1</v>
      </c>
      <c r="AG2493">
        <f t="shared" si="736"/>
        <v>1.244109589041094</v>
      </c>
      <c r="AH2493" s="14">
        <f t="shared" si="737"/>
        <v>27440.515174327498</v>
      </c>
      <c r="AI2493">
        <f t="shared" si="738"/>
        <v>30316.930184269302</v>
      </c>
      <c r="AJ2493" s="14">
        <f t="shared" si="739"/>
        <v>2876.4150099418039</v>
      </c>
      <c r="AK2493" s="14">
        <f t="shared" si="744"/>
        <v>373720.55007881555</v>
      </c>
      <c r="AL2493">
        <f t="shared" si="740"/>
        <v>1.1048236518763646</v>
      </c>
      <c r="AM2493">
        <f t="shared" si="746"/>
        <v>0.12572060050700384</v>
      </c>
      <c r="AN2493" s="15">
        <f t="shared" si="741"/>
        <v>0</v>
      </c>
    </row>
    <row r="2494" spans="1:40" s="4" customFormat="1" x14ac:dyDescent="0.25">
      <c r="A2494" s="3">
        <v>43299</v>
      </c>
      <c r="B2494" s="3">
        <v>43307</v>
      </c>
      <c r="C2494" s="4" t="s">
        <v>15</v>
      </c>
      <c r="D2494" s="4">
        <v>10600</v>
      </c>
      <c r="E2494" s="4">
        <v>7.05</v>
      </c>
      <c r="F2494" s="4">
        <v>16.7</v>
      </c>
      <c r="G2494" s="4">
        <v>6.15</v>
      </c>
      <c r="H2494" s="4">
        <v>14.6</v>
      </c>
      <c r="I2494" s="4" t="s">
        <v>16</v>
      </c>
      <c r="J2494" s="4">
        <v>465.3</v>
      </c>
      <c r="K2494" s="4">
        <v>472.8</v>
      </c>
      <c r="L2494" s="4">
        <v>366</v>
      </c>
      <c r="M2494" s="4">
        <v>386.45</v>
      </c>
      <c r="N2494" s="4">
        <v>10980.45</v>
      </c>
      <c r="O2494" s="4">
        <v>302.7</v>
      </c>
      <c r="P2494">
        <f>VLOOKUP($A2494,Sheet2!$A:$E,2,0)</f>
        <v>11060.2</v>
      </c>
      <c r="Q2494">
        <f>VLOOKUP($A2494,Sheet2!$A:$E,3,0)</f>
        <v>11076.2</v>
      </c>
      <c r="R2494">
        <f>VLOOKUP($A2494,Sheet2!$A:$E,4,0)</f>
        <v>10956.3</v>
      </c>
      <c r="S2494">
        <f>VLOOKUP($A2494,Sheet2!$A:$E,5,0)</f>
        <v>10980.45</v>
      </c>
      <c r="T2494">
        <f t="shared" si="728"/>
        <v>6.15</v>
      </c>
      <c r="U2494">
        <f t="shared" si="729"/>
        <v>9.7000000000007276</v>
      </c>
      <c r="V2494">
        <f t="shared" si="730"/>
        <v>373</v>
      </c>
      <c r="W2494">
        <f t="shared" si="731"/>
        <v>472.8</v>
      </c>
      <c r="X2494" s="5">
        <f t="shared" si="732"/>
        <v>472.35</v>
      </c>
      <c r="Y2494">
        <f t="shared" si="733"/>
        <v>478.95</v>
      </c>
      <c r="Z2494">
        <f t="shared" si="734"/>
        <v>375.70000000000073</v>
      </c>
      <c r="AA2494">
        <f t="shared" si="735"/>
        <v>401.05</v>
      </c>
      <c r="AB2494">
        <f>IF(Z2494/X2494&lt;'model parameter'!$B$2,'model parameter'!$B$2,IF(Y2494/X2494&gt;'model parameter'!$B$1,'model parameter'!$B$1,AA2494/X2494))</f>
        <v>0.84905260929395576</v>
      </c>
      <c r="AC2494">
        <f t="shared" si="745"/>
        <v>13009957.472635901</v>
      </c>
      <c r="AD2494">
        <f t="shared" si="743"/>
        <v>37.607101297096399</v>
      </c>
      <c r="AF2494">
        <f t="shared" si="742"/>
        <v>0.79538477823647868</v>
      </c>
      <c r="AG2494">
        <f t="shared" si="736"/>
        <v>1.0139726897427754</v>
      </c>
      <c r="AH2494" s="14">
        <f t="shared" si="737"/>
        <v>35497.15156508272</v>
      </c>
      <c r="AI2494">
        <f t="shared" si="738"/>
        <v>30009.654039915098</v>
      </c>
      <c r="AJ2494" s="14">
        <f t="shared" si="739"/>
        <v>-5487.4975251676224</v>
      </c>
      <c r="AK2494" s="14">
        <f t="shared" si="744"/>
        <v>368233.0525536479</v>
      </c>
      <c r="AL2494">
        <f t="shared" si="740"/>
        <v>0.84541020100988951</v>
      </c>
      <c r="AM2494">
        <f t="shared" si="746"/>
        <v>0.10628547814571014</v>
      </c>
      <c r="AN2494" s="15">
        <f t="shared" si="741"/>
        <v>0</v>
      </c>
    </row>
    <row r="2495" spans="1:40" s="4" customFormat="1" x14ac:dyDescent="0.25">
      <c r="A2495" s="3">
        <v>43300</v>
      </c>
      <c r="B2495" s="3">
        <v>43307</v>
      </c>
      <c r="C2495" s="4" t="s">
        <v>15</v>
      </c>
      <c r="D2495" s="4">
        <v>10600</v>
      </c>
      <c r="E2495" s="4">
        <v>12.6</v>
      </c>
      <c r="F2495" s="4">
        <v>16.5</v>
      </c>
      <c r="G2495" s="4">
        <v>9.9</v>
      </c>
      <c r="H2495" s="4">
        <v>13.2</v>
      </c>
      <c r="I2495" s="4" t="s">
        <v>16</v>
      </c>
      <c r="J2495" s="4">
        <v>396.95</v>
      </c>
      <c r="K2495" s="4">
        <v>413.1</v>
      </c>
      <c r="L2495" s="4">
        <v>355.4</v>
      </c>
      <c r="M2495" s="4">
        <v>376.95</v>
      </c>
      <c r="N2495" s="4">
        <v>10957.1</v>
      </c>
      <c r="O2495" s="4">
        <v>302.7</v>
      </c>
      <c r="P2495">
        <f>VLOOKUP($A2495,Sheet2!$A:$E,2,0)</f>
        <v>10999.5</v>
      </c>
      <c r="Q2495">
        <f>VLOOKUP($A2495,Sheet2!$A:$E,3,0)</f>
        <v>11006.5</v>
      </c>
      <c r="R2495">
        <f>VLOOKUP($A2495,Sheet2!$A:$E,4,0)</f>
        <v>10935.45</v>
      </c>
      <c r="S2495">
        <f>VLOOKUP($A2495,Sheet2!$A:$E,5,0)</f>
        <v>10957.1</v>
      </c>
      <c r="T2495">
        <f t="shared" si="728"/>
        <v>9.9</v>
      </c>
      <c r="U2495">
        <f t="shared" si="729"/>
        <v>16.5</v>
      </c>
      <c r="V2495">
        <f t="shared" si="730"/>
        <v>355.4</v>
      </c>
      <c r="W2495">
        <f t="shared" si="731"/>
        <v>413.1</v>
      </c>
      <c r="X2495" s="5">
        <f t="shared" si="732"/>
        <v>409.55</v>
      </c>
      <c r="Y2495">
        <f t="shared" si="733"/>
        <v>423</v>
      </c>
      <c r="Z2495">
        <f t="shared" si="734"/>
        <v>371.9</v>
      </c>
      <c r="AA2495">
        <f t="shared" si="735"/>
        <v>390.15</v>
      </c>
      <c r="AB2495">
        <f>IF(Z2495/X2495&lt;'model parameter'!$B$2,'model parameter'!$B$2,IF(Y2495/X2495&gt;'model parameter'!$B$1,'model parameter'!$B$1,AA2495/X2495))</f>
        <v>0.95263093639360263</v>
      </c>
      <c r="AC2495">
        <f t="shared" si="745"/>
        <v>12393687.969598087</v>
      </c>
      <c r="AD2495">
        <f t="shared" si="743"/>
        <v>37.559732233490003</v>
      </c>
      <c r="AF2495">
        <f t="shared" si="742"/>
        <v>0.9080698327432547</v>
      </c>
      <c r="AG2495">
        <f t="shared" si="736"/>
        <v>1.032840922964229</v>
      </c>
      <c r="AH2495" s="14">
        <f t="shared" si="737"/>
        <v>30784.000513946921</v>
      </c>
      <c r="AI2495">
        <f t="shared" si="738"/>
        <v>29192.749168339298</v>
      </c>
      <c r="AJ2495" s="14">
        <f t="shared" si="739"/>
        <v>-1591.2513456076231</v>
      </c>
      <c r="AK2495" s="14">
        <f t="shared" si="744"/>
        <v>366641.80120804027</v>
      </c>
      <c r="AL2495">
        <f t="shared" si="740"/>
        <v>0.94830914374216257</v>
      </c>
      <c r="AM2495">
        <f t="shared" si="746"/>
        <v>0.10079149077258472</v>
      </c>
      <c r="AN2495" s="15">
        <f t="shared" si="741"/>
        <v>0</v>
      </c>
    </row>
    <row r="2496" spans="1:40" s="4" customFormat="1" x14ac:dyDescent="0.25">
      <c r="A2496" s="3">
        <v>43301</v>
      </c>
      <c r="B2496" s="3">
        <v>43307</v>
      </c>
      <c r="C2496" s="4" t="s">
        <v>15</v>
      </c>
      <c r="D2496" s="4">
        <v>10600</v>
      </c>
      <c r="E2496" s="4">
        <v>10.4</v>
      </c>
      <c r="F2496" s="4">
        <v>13.9</v>
      </c>
      <c r="G2496" s="4">
        <v>9.35</v>
      </c>
      <c r="H2496" s="4">
        <v>10.4</v>
      </c>
      <c r="I2496" s="4" t="s">
        <v>16</v>
      </c>
      <c r="J2496" s="4">
        <v>367.75</v>
      </c>
      <c r="K2496" s="4">
        <v>443.85</v>
      </c>
      <c r="L2496" s="4">
        <v>367.75</v>
      </c>
      <c r="M2496" s="4">
        <v>428.75</v>
      </c>
      <c r="O2496" s="4">
        <v>302.7</v>
      </c>
      <c r="P2496">
        <f>VLOOKUP($A2496,Sheet2!$A:$E,2,0)</f>
        <v>10963.5</v>
      </c>
      <c r="Q2496">
        <f>VLOOKUP($A2496,Sheet2!$A:$E,3,0)</f>
        <v>11030.25</v>
      </c>
      <c r="R2496">
        <f>VLOOKUP($A2496,Sheet2!$A:$E,4,0)</f>
        <v>10946.2</v>
      </c>
      <c r="S2496">
        <f>VLOOKUP($A2496,Sheet2!$A:$E,5,0)</f>
        <v>11010.2</v>
      </c>
      <c r="T2496">
        <f t="shared" si="728"/>
        <v>13.600000000000364</v>
      </c>
      <c r="U2496">
        <f t="shared" si="729"/>
        <v>13.9</v>
      </c>
      <c r="V2496">
        <f t="shared" si="730"/>
        <v>367.75</v>
      </c>
      <c r="W2496">
        <f t="shared" si="731"/>
        <v>439.60000000000036</v>
      </c>
      <c r="X2496" s="5">
        <f t="shared" si="732"/>
        <v>378.15</v>
      </c>
      <c r="Y2496">
        <f t="shared" si="733"/>
        <v>457.45000000000039</v>
      </c>
      <c r="Z2496">
        <f t="shared" si="734"/>
        <v>378.15</v>
      </c>
      <c r="AA2496">
        <f t="shared" si="735"/>
        <v>439.15</v>
      </c>
      <c r="AB2496">
        <f>IF(Z2496/X2496&lt;'model parameter'!$B$2,'model parameter'!$B$2,IF(Y2496/X2496&gt;'model parameter'!$B$1,'model parameter'!$B$1,AA2496/X2496))</f>
        <v>1.1100000000000001</v>
      </c>
      <c r="AC2496">
        <f t="shared" si="745"/>
        <v>13756993.646253876</v>
      </c>
      <c r="AD2496">
        <f t="shared" si="743"/>
        <v>37.669732233490002</v>
      </c>
      <c r="AF2496">
        <f t="shared" si="742"/>
        <v>1</v>
      </c>
      <c r="AG2496">
        <f t="shared" si="736"/>
        <v>1.2097051434615904</v>
      </c>
      <c r="AH2496" s="14">
        <f t="shared" si="737"/>
        <v>28427.424988379025</v>
      </c>
      <c r="AI2496">
        <f t="shared" si="738"/>
        <v>31410.870730870785</v>
      </c>
      <c r="AJ2496" s="14">
        <f t="shared" si="739"/>
        <v>2983.44574249176</v>
      </c>
      <c r="AK2496" s="14">
        <f t="shared" si="744"/>
        <v>369625.24695053202</v>
      </c>
      <c r="AL2496">
        <f t="shared" si="740"/>
        <v>1.1049495599306436</v>
      </c>
      <c r="AM2496">
        <f t="shared" si="746"/>
        <v>0.11136951337392101</v>
      </c>
      <c r="AN2496" s="15">
        <f t="shared" si="741"/>
        <v>0</v>
      </c>
    </row>
    <row r="2497" spans="1:40" s="4" customFormat="1" x14ac:dyDescent="0.25">
      <c r="A2497" s="3">
        <v>43304</v>
      </c>
      <c r="B2497" s="3">
        <v>43307</v>
      </c>
      <c r="C2497" s="4" t="s">
        <v>15</v>
      </c>
      <c r="D2497" s="4">
        <v>10600</v>
      </c>
      <c r="E2497" s="4">
        <v>7.45</v>
      </c>
      <c r="F2497" s="4">
        <v>7.45</v>
      </c>
      <c r="G2497" s="4">
        <v>3.3</v>
      </c>
      <c r="H2497" s="4">
        <v>3.85</v>
      </c>
      <c r="I2497" s="4" t="s">
        <v>16</v>
      </c>
      <c r="J2497" s="4">
        <v>415</v>
      </c>
      <c r="K2497" s="4">
        <v>506</v>
      </c>
      <c r="L2497" s="4">
        <v>415</v>
      </c>
      <c r="M2497" s="4">
        <v>498.1</v>
      </c>
      <c r="O2497" s="4">
        <v>302.7</v>
      </c>
      <c r="P2497">
        <f>VLOOKUP($A2497,Sheet2!$A:$E,2,0)</f>
        <v>11019.85</v>
      </c>
      <c r="Q2497">
        <f>VLOOKUP($A2497,Sheet2!$A:$E,3,0)</f>
        <v>11093.4</v>
      </c>
      <c r="R2497">
        <f>VLOOKUP($A2497,Sheet2!$A:$E,4,0)</f>
        <v>11010.95</v>
      </c>
      <c r="S2497">
        <f>VLOOKUP($A2497,Sheet2!$A:$E,5,0)</f>
        <v>11084.75</v>
      </c>
      <c r="T2497">
        <f t="shared" si="728"/>
        <v>12.600000000000364</v>
      </c>
      <c r="U2497">
        <f t="shared" si="729"/>
        <v>4.0499999999992724</v>
      </c>
      <c r="V2497">
        <f t="shared" si="730"/>
        <v>418.40000000000146</v>
      </c>
      <c r="W2497">
        <f t="shared" si="731"/>
        <v>496.69999999999891</v>
      </c>
      <c r="X2497" s="5">
        <f t="shared" si="732"/>
        <v>422.45</v>
      </c>
      <c r="Y2497">
        <f t="shared" si="733"/>
        <v>518.60000000000036</v>
      </c>
      <c r="Z2497">
        <f t="shared" si="734"/>
        <v>419.04999999999927</v>
      </c>
      <c r="AA2497">
        <f t="shared" si="735"/>
        <v>501.95000000000005</v>
      </c>
      <c r="AB2497">
        <f>IF(Z2497/X2497&lt;'model parameter'!$B$2,'model parameter'!$B$2,IF(Y2497/X2497&gt;'model parameter'!$B$1,'model parameter'!$B$1,AA2497/X2497))</f>
        <v>1.1100000000000001</v>
      </c>
      <c r="AC2497">
        <f t="shared" si="745"/>
        <v>15270262.947341803</v>
      </c>
      <c r="AD2497">
        <f t="shared" si="743"/>
        <v>37.779732233490002</v>
      </c>
      <c r="AF2497">
        <f t="shared" si="742"/>
        <v>0.9919517102615677</v>
      </c>
      <c r="AG2497">
        <f t="shared" si="736"/>
        <v>1.2276008995147363</v>
      </c>
      <c r="AH2497" s="14">
        <f t="shared" si="737"/>
        <v>31752.147784005072</v>
      </c>
      <c r="AI2497">
        <f t="shared" si="738"/>
        <v>35096.160937292509</v>
      </c>
      <c r="AJ2497" s="14">
        <f t="shared" si="739"/>
        <v>3344.0131532874366</v>
      </c>
      <c r="AK2497" s="14">
        <f t="shared" si="744"/>
        <v>372969.26010381943</v>
      </c>
      <c r="AL2497">
        <f t="shared" si="740"/>
        <v>1.1053161246299048</v>
      </c>
      <c r="AM2497">
        <f t="shared" si="746"/>
        <v>0.12309851892438073</v>
      </c>
      <c r="AN2497" s="15">
        <f t="shared" si="741"/>
        <v>0</v>
      </c>
    </row>
    <row r="2498" spans="1:40" s="4" customFormat="1" x14ac:dyDescent="0.25">
      <c r="A2498" s="3">
        <v>43305</v>
      </c>
      <c r="B2498" s="3">
        <v>43307</v>
      </c>
      <c r="C2498" s="4" t="s">
        <v>15</v>
      </c>
      <c r="D2498" s="4">
        <v>10600</v>
      </c>
      <c r="E2498" s="4">
        <v>3.25</v>
      </c>
      <c r="F2498" s="4">
        <v>3.25</v>
      </c>
      <c r="G2498" s="4">
        <v>2.25</v>
      </c>
      <c r="H2498" s="4">
        <v>2.7</v>
      </c>
      <c r="I2498" s="4" t="s">
        <v>16</v>
      </c>
      <c r="J2498" s="4">
        <v>508.75</v>
      </c>
      <c r="K2498" s="4">
        <v>549</v>
      </c>
      <c r="L2498" s="4">
        <v>500.75</v>
      </c>
      <c r="M2498" s="4">
        <v>544.04999999999995</v>
      </c>
      <c r="O2498" s="4">
        <v>302.7</v>
      </c>
      <c r="P2498">
        <f>VLOOKUP($A2498,Sheet2!$A:$E,2,0)</f>
        <v>11109</v>
      </c>
      <c r="Q2498">
        <f>VLOOKUP($A2498,Sheet2!$A:$E,3,0)</f>
        <v>11143.4</v>
      </c>
      <c r="R2498">
        <f>VLOOKUP($A2498,Sheet2!$A:$E,4,0)</f>
        <v>11092.5</v>
      </c>
      <c r="S2498">
        <f>VLOOKUP($A2498,Sheet2!$A:$E,5,0)</f>
        <v>11134.3</v>
      </c>
      <c r="T2498">
        <f t="shared" si="728"/>
        <v>5.6000000000003638</v>
      </c>
      <c r="U2498">
        <f t="shared" si="729"/>
        <v>3.25</v>
      </c>
      <c r="V2498">
        <f t="shared" si="730"/>
        <v>500.75</v>
      </c>
      <c r="W2498">
        <f t="shared" si="731"/>
        <v>545.64999999999964</v>
      </c>
      <c r="X2498" s="5">
        <f t="shared" si="732"/>
        <v>512</v>
      </c>
      <c r="Y2498">
        <f t="shared" si="733"/>
        <v>554.60000000000036</v>
      </c>
      <c r="Z2498">
        <f t="shared" si="734"/>
        <v>504</v>
      </c>
      <c r="AA2498">
        <f t="shared" si="735"/>
        <v>546.75</v>
      </c>
      <c r="AB2498">
        <f>IF(Z2498/X2498&lt;'model parameter'!$B$2,'model parameter'!$B$2,IF(Y2498/X2498&gt;'model parameter'!$B$1,'model parameter'!$B$1,AA2498/X2498))</f>
        <v>1.06787109375</v>
      </c>
      <c r="AC2498">
        <f t="shared" si="745"/>
        <v>16306672.395427991</v>
      </c>
      <c r="AD2498">
        <f t="shared" si="743"/>
        <v>37.847603327240002</v>
      </c>
      <c r="AF2498">
        <f t="shared" si="742"/>
        <v>0.984375</v>
      </c>
      <c r="AG2498">
        <f t="shared" si="736"/>
        <v>1.0832031250000007</v>
      </c>
      <c r="AH2498" s="14">
        <f t="shared" si="737"/>
        <v>38472.891042431998</v>
      </c>
      <c r="AI2498">
        <f t="shared" si="738"/>
        <v>40929.198974648505</v>
      </c>
      <c r="AJ2498" s="14">
        <f t="shared" si="739"/>
        <v>2456.3079322165067</v>
      </c>
      <c r="AK2498" s="14">
        <f t="shared" si="744"/>
        <v>375425.56803603593</v>
      </c>
      <c r="AL2498">
        <f t="shared" si="740"/>
        <v>1.0638451612463287</v>
      </c>
      <c r="AM2498">
        <f t="shared" si="746"/>
        <v>0.13095776371429205</v>
      </c>
      <c r="AN2498" s="15">
        <f t="shared" si="741"/>
        <v>0</v>
      </c>
    </row>
    <row r="2499" spans="1:40" s="4" customFormat="1" x14ac:dyDescent="0.25">
      <c r="A2499" s="3">
        <v>43306</v>
      </c>
      <c r="B2499" s="3">
        <v>43307</v>
      </c>
      <c r="C2499" s="4" t="s">
        <v>15</v>
      </c>
      <c r="D2499" s="4">
        <v>10600</v>
      </c>
      <c r="E2499" s="4">
        <v>1.95</v>
      </c>
      <c r="F2499" s="4">
        <v>1.95</v>
      </c>
      <c r="G2499" s="4">
        <v>0.55000000000000004</v>
      </c>
      <c r="H2499" s="4">
        <v>0.95</v>
      </c>
      <c r="I2499" s="4" t="s">
        <v>16</v>
      </c>
      <c r="J2499" s="4">
        <v>582.54999999999995</v>
      </c>
      <c r="K2499" s="4">
        <v>666.15</v>
      </c>
      <c r="L2499" s="4">
        <v>514</v>
      </c>
      <c r="M2499" s="4">
        <v>529.54999999999995</v>
      </c>
      <c r="N2499" s="4">
        <v>11132</v>
      </c>
      <c r="O2499" s="4">
        <v>302.7</v>
      </c>
      <c r="P2499">
        <f>VLOOKUP($A2499,Sheet2!$A:$E,2,0)</f>
        <v>11148.4</v>
      </c>
      <c r="Q2499">
        <f>VLOOKUP($A2499,Sheet2!$A:$E,3,0)</f>
        <v>11157.15</v>
      </c>
      <c r="R2499">
        <f>VLOOKUP($A2499,Sheet2!$A:$E,4,0)</f>
        <v>11113.25</v>
      </c>
      <c r="S2499">
        <f>VLOOKUP($A2499,Sheet2!$A:$E,5,0)</f>
        <v>11132</v>
      </c>
      <c r="T2499">
        <f t="shared" ref="T2499:T2559" si="747">MAX(K2499+D2499-Q2499,0,G2499)</f>
        <v>109</v>
      </c>
      <c r="U2499">
        <f t="shared" ref="U2499:U2559" si="748">MIN(MAX(L2499+D2499-R2499,0),F2499)</f>
        <v>0.75</v>
      </c>
      <c r="V2499">
        <f t="shared" ref="V2499:V2559" si="749">MAX(L2499,F2499+R2499-D2499)</f>
        <v>515.20000000000073</v>
      </c>
      <c r="W2499">
        <f t="shared" ref="W2499:W2559" si="750">MIN(K2499,G2499+Q2499-D2499)</f>
        <v>557.69999999999891</v>
      </c>
      <c r="X2499" s="5">
        <f t="shared" ref="X2499:X2559" si="751">E2499+J2499</f>
        <v>584.5</v>
      </c>
      <c r="Y2499">
        <f t="shared" ref="Y2499:Y2559" si="752">MAX(T2499+K2499,U2499+L2499,V2499+F2499,W2499+G2499,X2499,AA2499)</f>
        <v>775.15</v>
      </c>
      <c r="Z2499">
        <f t="shared" ref="Z2499:Z2559" si="753">MIN(T2499+K2499,U2499+L2499,V2499+F2499,W2499+G2499,X2499,AA2499)</f>
        <v>514.75</v>
      </c>
      <c r="AA2499">
        <f t="shared" ref="AA2499:AA2559" si="754">H2499+M2499</f>
        <v>530.5</v>
      </c>
      <c r="AB2499">
        <f>IF(Z2499/X2499&lt;'model parameter'!$B$2,'model parameter'!$B$2,IF(Y2499/X2499&gt;'model parameter'!$B$1,'model parameter'!$B$1,AA2499/X2499))</f>
        <v>1.1100000000000001</v>
      </c>
      <c r="AC2499">
        <f t="shared" si="745"/>
        <v>18100406.358925071</v>
      </c>
      <c r="AD2499">
        <f t="shared" si="743"/>
        <v>37.957603327240001</v>
      </c>
      <c r="AF2499">
        <f t="shared" si="742"/>
        <v>0.88066723695466209</v>
      </c>
      <c r="AG2499">
        <f t="shared" ref="AG2499:AG2559" si="755">Y2499/X2499</f>
        <v>1.3261762189905901</v>
      </c>
      <c r="AH2499" s="14">
        <f t="shared" ref="AH2499:AH2559" si="756">(75*X2499+20*2*1.18+0.00055*75*X2499*1.18)*1.00002</f>
        <v>43914.028800510743</v>
      </c>
      <c r="AI2499">
        <f t="shared" ref="AI2499:AI2559" si="757">(AB2499*X2499*75-20*2*1.18-0.0006*75*X2499*1.18*AB2499)*(1-0.00002)</f>
        <v>48577.002426020299</v>
      </c>
      <c r="AJ2499" s="14">
        <f t="shared" ref="AJ2499:AJ2559" si="758">AI2499-AH2499</f>
        <v>4662.9736255095559</v>
      </c>
      <c r="AK2499" s="14">
        <f t="shared" si="744"/>
        <v>380088.54166154546</v>
      </c>
      <c r="AL2499">
        <f t="shared" ref="AL2499:AL2559" si="759">AI2499/AH2499</f>
        <v>1.1061841455424679</v>
      </c>
      <c r="AM2499">
        <f t="shared" si="746"/>
        <v>0.14486340195644656</v>
      </c>
      <c r="AN2499" s="15">
        <f t="shared" ref="AN2499:AN2559" si="760">IF(AND(Y2499/X2499&gt;1.1,Z2499/X2499&lt;0.9),1,0)</f>
        <v>1</v>
      </c>
    </row>
    <row r="2500" spans="1:40" s="4" customFormat="1" x14ac:dyDescent="0.25">
      <c r="A2500" s="3">
        <v>43307</v>
      </c>
      <c r="B2500" s="3">
        <v>43307</v>
      </c>
      <c r="C2500" s="4" t="s">
        <v>15</v>
      </c>
      <c r="D2500" s="4">
        <v>10600</v>
      </c>
      <c r="E2500" s="4">
        <v>0.1</v>
      </c>
      <c r="F2500" s="4">
        <v>0.15</v>
      </c>
      <c r="G2500" s="4">
        <v>0.05</v>
      </c>
      <c r="H2500" s="4">
        <v>0.05</v>
      </c>
      <c r="I2500" s="4" t="s">
        <v>16</v>
      </c>
      <c r="J2500" s="4">
        <v>540</v>
      </c>
      <c r="K2500" s="4">
        <v>574.1</v>
      </c>
      <c r="L2500" s="4">
        <v>520</v>
      </c>
      <c r="M2500" s="4">
        <v>556.4</v>
      </c>
      <c r="O2500" s="4">
        <v>302.7</v>
      </c>
      <c r="P2500">
        <f>VLOOKUP($A2500,Sheet2!$A:$E,2,0)</f>
        <v>11132.95</v>
      </c>
      <c r="Q2500">
        <f>VLOOKUP($A2500,Sheet2!$A:$E,3,0)</f>
        <v>11185.85</v>
      </c>
      <c r="R2500">
        <f>VLOOKUP($A2500,Sheet2!$A:$E,4,0)</f>
        <v>11125.7</v>
      </c>
      <c r="S2500">
        <f>VLOOKUP($A2500,Sheet2!$A:$E,5,0)</f>
        <v>11167.3</v>
      </c>
      <c r="T2500">
        <f t="shared" si="747"/>
        <v>0.05</v>
      </c>
      <c r="U2500">
        <f t="shared" si="748"/>
        <v>0</v>
      </c>
      <c r="V2500">
        <f t="shared" si="749"/>
        <v>525.85000000000036</v>
      </c>
      <c r="W2500">
        <f t="shared" si="750"/>
        <v>574.1</v>
      </c>
      <c r="X2500" s="5">
        <f t="shared" si="751"/>
        <v>540.1</v>
      </c>
      <c r="Y2500">
        <f t="shared" si="752"/>
        <v>574.15</v>
      </c>
      <c r="Z2500">
        <f t="shared" si="753"/>
        <v>520</v>
      </c>
      <c r="AA2500">
        <f t="shared" si="754"/>
        <v>556.44999999999993</v>
      </c>
      <c r="AB2500">
        <f>IF(Z2500/X2500&lt;'model parameter'!$B$2,'model parameter'!$B$2,IF(Y2500/X2500&gt;'model parameter'!$B$1,'model parameter'!$B$1,AA2500/X2500))</f>
        <v>1.0302721718200332</v>
      </c>
      <c r="AC2500">
        <f t="shared" si="745"/>
        <v>18648344.970234871</v>
      </c>
      <c r="AD2500">
        <f t="shared" si="743"/>
        <v>37.987875499060031</v>
      </c>
      <c r="AF2500">
        <f t="shared" ref="AF2500:AF2559" si="761">Z2500/X2500</f>
        <v>0.96278466950564712</v>
      </c>
      <c r="AG2500">
        <f t="shared" si="755"/>
        <v>1.0630438807628215</v>
      </c>
      <c r="AH2500" s="14">
        <f t="shared" si="756"/>
        <v>40581.800987287344</v>
      </c>
      <c r="AI2500">
        <f t="shared" si="757"/>
        <v>41656.169364949899</v>
      </c>
      <c r="AJ2500" s="14">
        <f t="shared" si="758"/>
        <v>1074.3683776625548</v>
      </c>
      <c r="AK2500" s="14">
        <f t="shared" si="744"/>
        <v>381162.91003920801</v>
      </c>
      <c r="AL2500">
        <f t="shared" si="759"/>
        <v>1.0264741423871038</v>
      </c>
      <c r="AM2500">
        <f t="shared" si="746"/>
        <v>0.14869853628652177</v>
      </c>
      <c r="AN2500" s="15">
        <f t="shared" si="760"/>
        <v>0</v>
      </c>
    </row>
    <row r="2501" spans="1:40" s="4" customFormat="1" x14ac:dyDescent="0.25">
      <c r="A2501" s="3">
        <v>43308</v>
      </c>
      <c r="B2501" s="3">
        <v>43342</v>
      </c>
      <c r="C2501" s="4" t="s">
        <v>15</v>
      </c>
      <c r="D2501" s="4">
        <v>11200</v>
      </c>
      <c r="E2501" s="4">
        <v>138.6</v>
      </c>
      <c r="F2501" s="4">
        <v>138.85</v>
      </c>
      <c r="G2501" s="4">
        <v>103</v>
      </c>
      <c r="H2501" s="4">
        <v>110.05</v>
      </c>
      <c r="I2501" s="4" t="s">
        <v>16</v>
      </c>
      <c r="J2501" s="4">
        <v>163.6</v>
      </c>
      <c r="K2501" s="4">
        <v>215</v>
      </c>
      <c r="L2501" s="4">
        <v>160.55000000000001</v>
      </c>
      <c r="M2501" s="4">
        <v>210.55</v>
      </c>
      <c r="N2501" s="4">
        <v>11278.35</v>
      </c>
      <c r="O2501" s="4">
        <v>302.2</v>
      </c>
      <c r="P2501">
        <f>VLOOKUP($A2501,Sheet2!$A:$E,2,0)</f>
        <v>11232.75</v>
      </c>
      <c r="Q2501">
        <f>VLOOKUP($A2501,Sheet2!$A:$E,3,0)</f>
        <v>11283.4</v>
      </c>
      <c r="R2501">
        <f>VLOOKUP($A2501,Sheet2!$A:$E,4,0)</f>
        <v>11210.25</v>
      </c>
      <c r="S2501">
        <f>VLOOKUP($A2501,Sheet2!$A:$E,5,0)</f>
        <v>11278.35</v>
      </c>
      <c r="T2501">
        <f t="shared" si="747"/>
        <v>131.60000000000036</v>
      </c>
      <c r="U2501">
        <f t="shared" si="748"/>
        <v>138.85</v>
      </c>
      <c r="V2501">
        <f t="shared" si="749"/>
        <v>160.55000000000001</v>
      </c>
      <c r="W2501">
        <f t="shared" si="750"/>
        <v>186.39999999999964</v>
      </c>
      <c r="X2501" s="5">
        <f t="shared" si="751"/>
        <v>302.2</v>
      </c>
      <c r="Y2501">
        <f t="shared" si="752"/>
        <v>346.60000000000036</v>
      </c>
      <c r="Z2501">
        <f t="shared" si="753"/>
        <v>289.39999999999964</v>
      </c>
      <c r="AA2501">
        <f t="shared" si="754"/>
        <v>320.60000000000002</v>
      </c>
      <c r="AB2501">
        <f>IF(Z2501/X2501&lt;'model parameter'!$B$2,'model parameter'!$B$2,IF(Y2501/X2501&gt;'model parameter'!$B$1,'model parameter'!$B$1,AA2501/X2501))</f>
        <v>1.1100000000000001</v>
      </c>
      <c r="AC2501">
        <f t="shared" si="745"/>
        <v>20699662.916960709</v>
      </c>
      <c r="AD2501">
        <f t="shared" ref="AD2501:AD2559" si="762">(AB2501-1)+AD2500</f>
        <v>38.097875499060031</v>
      </c>
      <c r="AF2501">
        <f t="shared" si="761"/>
        <v>0.95764394440767586</v>
      </c>
      <c r="AG2501">
        <f t="shared" si="755"/>
        <v>1.1469225678358714</v>
      </c>
      <c r="AH2501" s="14">
        <f t="shared" si="756"/>
        <v>22727.364123191699</v>
      </c>
      <c r="AI2501">
        <f t="shared" si="757"/>
        <v>25092.636167039404</v>
      </c>
      <c r="AJ2501" s="14">
        <f t="shared" si="758"/>
        <v>2365.2720438477045</v>
      </c>
      <c r="AK2501" s="14">
        <f t="shared" ref="AK2501:AK2559" si="763">AJ2501+AK2500</f>
        <v>383528.18208305573</v>
      </c>
      <c r="AL2501">
        <f t="shared" si="759"/>
        <v>1.1040715514138355</v>
      </c>
      <c r="AM2501">
        <f t="shared" si="746"/>
        <v>0.16417382365082661</v>
      </c>
      <c r="AN2501" s="15">
        <f t="shared" si="760"/>
        <v>0</v>
      </c>
    </row>
    <row r="2502" spans="1:40" s="4" customFormat="1" x14ac:dyDescent="0.25">
      <c r="A2502" s="3">
        <v>43311</v>
      </c>
      <c r="B2502" s="3">
        <v>43342</v>
      </c>
      <c r="C2502" s="4" t="s">
        <v>15</v>
      </c>
      <c r="D2502" s="4">
        <v>11200</v>
      </c>
      <c r="E2502" s="4">
        <v>101.5</v>
      </c>
      <c r="F2502" s="4">
        <v>118.9</v>
      </c>
      <c r="G2502" s="4">
        <v>94</v>
      </c>
      <c r="H2502" s="4">
        <v>96.05</v>
      </c>
      <c r="I2502" s="4" t="s">
        <v>16</v>
      </c>
      <c r="J2502" s="4">
        <v>206.35</v>
      </c>
      <c r="K2502" s="4">
        <v>233.1</v>
      </c>
      <c r="L2502" s="4">
        <v>196.75</v>
      </c>
      <c r="M2502" s="4">
        <v>228.15</v>
      </c>
      <c r="O2502" s="4">
        <v>302.2</v>
      </c>
      <c r="P2502">
        <f>VLOOKUP($A2502,Sheet2!$A:$E,2,0)</f>
        <v>11296.65</v>
      </c>
      <c r="Q2502">
        <f>VLOOKUP($A2502,Sheet2!$A:$E,3,0)</f>
        <v>11328.1</v>
      </c>
      <c r="R2502">
        <f>VLOOKUP($A2502,Sheet2!$A:$E,4,0)</f>
        <v>11261.45</v>
      </c>
      <c r="S2502">
        <f>VLOOKUP($A2502,Sheet2!$A:$E,5,0)</f>
        <v>11319.55</v>
      </c>
      <c r="T2502">
        <f t="shared" si="747"/>
        <v>105</v>
      </c>
      <c r="U2502">
        <f t="shared" si="748"/>
        <v>118.9</v>
      </c>
      <c r="V2502">
        <f t="shared" si="749"/>
        <v>196.75</v>
      </c>
      <c r="W2502">
        <f t="shared" si="750"/>
        <v>222.10000000000036</v>
      </c>
      <c r="X2502" s="5">
        <f t="shared" si="751"/>
        <v>307.85000000000002</v>
      </c>
      <c r="Y2502">
        <f t="shared" si="752"/>
        <v>338.1</v>
      </c>
      <c r="Z2502">
        <f t="shared" si="753"/>
        <v>307.85000000000002</v>
      </c>
      <c r="AA2502">
        <f t="shared" si="754"/>
        <v>324.2</v>
      </c>
      <c r="AB2502">
        <f>IF(Z2502/X2502&lt;'model parameter'!$B$2,'model parameter'!$B$2,IF(Y2502/X2502&gt;'model parameter'!$B$1,'model parameter'!$B$1,AA2502/X2502))</f>
        <v>1.0531102809809971</v>
      </c>
      <c r="AC2502">
        <f t="shared" ref="AC2502:AC2559" si="764">AB2502*AC2501</f>
        <v>21799027.830692418</v>
      </c>
      <c r="AD2502">
        <f t="shared" si="762"/>
        <v>38.150985780041026</v>
      </c>
      <c r="AF2502">
        <f t="shared" si="761"/>
        <v>1</v>
      </c>
      <c r="AG2502">
        <f t="shared" si="755"/>
        <v>1.0982621406529154</v>
      </c>
      <c r="AH2502" s="14">
        <f t="shared" si="756"/>
        <v>23151.397617441973</v>
      </c>
      <c r="AI2502">
        <f t="shared" si="757"/>
        <v>24250.099968300397</v>
      </c>
      <c r="AJ2502" s="14">
        <f t="shared" si="758"/>
        <v>1098.7023508584243</v>
      </c>
      <c r="AK2502" s="14">
        <f t="shared" si="763"/>
        <v>384626.88443391415</v>
      </c>
      <c r="AL2502">
        <f t="shared" si="759"/>
        <v>1.0474572796430517</v>
      </c>
      <c r="AM2502">
        <f t="shared" ref="AM2502:AM2559" si="765">AL2502*AM2501</f>
        <v>0.17196506670989295</v>
      </c>
      <c r="AN2502" s="15">
        <f t="shared" si="760"/>
        <v>0</v>
      </c>
    </row>
    <row r="2503" spans="1:40" s="4" customFormat="1" x14ac:dyDescent="0.25">
      <c r="A2503" s="3">
        <v>43312</v>
      </c>
      <c r="B2503" s="3">
        <v>43342</v>
      </c>
      <c r="C2503" s="4" t="s">
        <v>15</v>
      </c>
      <c r="D2503" s="4">
        <v>11200</v>
      </c>
      <c r="E2503" s="4">
        <v>101.15</v>
      </c>
      <c r="F2503" s="4">
        <v>111.2</v>
      </c>
      <c r="G2503" s="4">
        <v>81.2</v>
      </c>
      <c r="H2503" s="4">
        <v>84.3</v>
      </c>
      <c r="I2503" s="4" t="s">
        <v>16</v>
      </c>
      <c r="J2503" s="4">
        <v>216.1</v>
      </c>
      <c r="K2503" s="4">
        <v>253.5</v>
      </c>
      <c r="L2503" s="4">
        <v>195.95</v>
      </c>
      <c r="M2503" s="4">
        <v>247.05</v>
      </c>
      <c r="O2503" s="4">
        <v>302.2</v>
      </c>
      <c r="P2503">
        <f>VLOOKUP($A2503,Sheet2!$A:$E,2,0)</f>
        <v>11311.05</v>
      </c>
      <c r="Q2503">
        <f>VLOOKUP($A2503,Sheet2!$A:$E,3,0)</f>
        <v>11366</v>
      </c>
      <c r="R2503">
        <f>VLOOKUP($A2503,Sheet2!$A:$E,4,0)</f>
        <v>11267.75</v>
      </c>
      <c r="S2503">
        <f>VLOOKUP($A2503,Sheet2!$A:$E,5,0)</f>
        <v>11356.5</v>
      </c>
      <c r="T2503">
        <f t="shared" si="747"/>
        <v>87.5</v>
      </c>
      <c r="U2503">
        <f t="shared" si="748"/>
        <v>111.2</v>
      </c>
      <c r="V2503">
        <f t="shared" si="749"/>
        <v>195.95</v>
      </c>
      <c r="W2503">
        <f t="shared" si="750"/>
        <v>247.20000000000073</v>
      </c>
      <c r="X2503" s="5">
        <f t="shared" si="751"/>
        <v>317.25</v>
      </c>
      <c r="Y2503">
        <f t="shared" si="752"/>
        <v>341</v>
      </c>
      <c r="Z2503">
        <f t="shared" si="753"/>
        <v>307.14999999999998</v>
      </c>
      <c r="AA2503">
        <f t="shared" si="754"/>
        <v>331.35</v>
      </c>
      <c r="AB2503">
        <f>IF(Z2503/X2503&lt;'model parameter'!$B$2,'model parameter'!$B$2,IF(Y2503/X2503&gt;'model parameter'!$B$1,'model parameter'!$B$1,AA2503/X2503))</f>
        <v>1.0444444444444445</v>
      </c>
      <c r="AC2503">
        <f t="shared" si="764"/>
        <v>22767873.512056526</v>
      </c>
      <c r="AD2503">
        <f t="shared" si="762"/>
        <v>38.19543022448547</v>
      </c>
      <c r="AF2503">
        <f t="shared" si="761"/>
        <v>0.96816390858944046</v>
      </c>
      <c r="AG2503">
        <f t="shared" si="755"/>
        <v>1.0748620961386919</v>
      </c>
      <c r="AH2503" s="14">
        <f t="shared" si="756"/>
        <v>23856.869271592874</v>
      </c>
      <c r="AI2503">
        <f t="shared" si="757"/>
        <v>24785.959585893699</v>
      </c>
      <c r="AJ2503" s="14">
        <f t="shared" si="758"/>
        <v>929.09031430082541</v>
      </c>
      <c r="AK2503" s="14">
        <f t="shared" si="763"/>
        <v>385555.974748215</v>
      </c>
      <c r="AL2503">
        <f t="shared" si="759"/>
        <v>1.0389443519903563</v>
      </c>
      <c r="AM2503">
        <f t="shared" si="765"/>
        <v>0.17866213479788812</v>
      </c>
      <c r="AN2503" s="15">
        <f t="shared" si="760"/>
        <v>0</v>
      </c>
    </row>
    <row r="2504" spans="1:40" s="4" customFormat="1" x14ac:dyDescent="0.25">
      <c r="A2504" s="3">
        <v>43313</v>
      </c>
      <c r="B2504" s="3">
        <v>43342</v>
      </c>
      <c r="C2504" s="4" t="s">
        <v>15</v>
      </c>
      <c r="D2504" s="4">
        <v>11200</v>
      </c>
      <c r="E2504" s="4">
        <v>80.650000000000006</v>
      </c>
      <c r="F2504" s="4">
        <v>90.2</v>
      </c>
      <c r="G2504" s="4">
        <v>73.75</v>
      </c>
      <c r="H2504" s="4">
        <v>80.45</v>
      </c>
      <c r="I2504" s="4" t="s">
        <v>16</v>
      </c>
      <c r="J2504" s="4">
        <v>255.45</v>
      </c>
      <c r="K2504" s="4">
        <v>272</v>
      </c>
      <c r="L2504" s="4">
        <v>224.7</v>
      </c>
      <c r="M2504" s="4">
        <v>244.9</v>
      </c>
      <c r="N2504" s="4">
        <v>11346.2</v>
      </c>
      <c r="O2504" s="4">
        <v>302.2</v>
      </c>
      <c r="P2504">
        <f>VLOOKUP($A2504,Sheet2!$A:$E,2,0)</f>
        <v>11359.8</v>
      </c>
      <c r="Q2504">
        <f>VLOOKUP($A2504,Sheet2!$A:$E,3,0)</f>
        <v>11390.55</v>
      </c>
      <c r="R2504">
        <f>VLOOKUP($A2504,Sheet2!$A:$E,4,0)</f>
        <v>11313.55</v>
      </c>
      <c r="S2504">
        <f>VLOOKUP($A2504,Sheet2!$A:$E,5,0)</f>
        <v>11346.2</v>
      </c>
      <c r="T2504">
        <f t="shared" si="747"/>
        <v>81.450000000000728</v>
      </c>
      <c r="U2504">
        <f t="shared" si="748"/>
        <v>90.2</v>
      </c>
      <c r="V2504">
        <f t="shared" si="749"/>
        <v>224.7</v>
      </c>
      <c r="W2504">
        <f t="shared" si="750"/>
        <v>264.29999999999927</v>
      </c>
      <c r="X2504" s="5">
        <f t="shared" si="751"/>
        <v>336.1</v>
      </c>
      <c r="Y2504">
        <f t="shared" si="752"/>
        <v>353.45000000000073</v>
      </c>
      <c r="Z2504">
        <f t="shared" si="753"/>
        <v>314.89999999999998</v>
      </c>
      <c r="AA2504">
        <f t="shared" si="754"/>
        <v>325.35000000000002</v>
      </c>
      <c r="AB2504">
        <f>IF(Z2504/X2504&lt;'model parameter'!$B$2,'model parameter'!$B$2,IF(Y2504/X2504&gt;'model parameter'!$B$1,'model parameter'!$B$1,AA2504/X2504))</f>
        <v>0.96801547158583756</v>
      </c>
      <c r="AC2504">
        <f t="shared" si="764"/>
        <v>22039653.814780097</v>
      </c>
      <c r="AD2504">
        <f t="shared" si="762"/>
        <v>38.163445696071307</v>
      </c>
      <c r="AF2504">
        <f t="shared" si="761"/>
        <v>0.93692353466230271</v>
      </c>
      <c r="AG2504">
        <f t="shared" si="755"/>
        <v>1.0516215412079759</v>
      </c>
      <c r="AH2504" s="14">
        <f t="shared" si="756"/>
        <v>25271.565088693351</v>
      </c>
      <c r="AI2504">
        <f t="shared" si="757"/>
        <v>24336.287179521696</v>
      </c>
      <c r="AJ2504" s="14">
        <f t="shared" si="758"/>
        <v>-935.27790917165476</v>
      </c>
      <c r="AK2504" s="14">
        <f t="shared" si="763"/>
        <v>384620.69683904335</v>
      </c>
      <c r="AL2504">
        <f t="shared" si="759"/>
        <v>0.96299089882683586</v>
      </c>
      <c r="AM2504">
        <f t="shared" si="765"/>
        <v>0.17205000977533957</v>
      </c>
      <c r="AN2504" s="15">
        <f t="shared" si="760"/>
        <v>0</v>
      </c>
    </row>
    <row r="2505" spans="1:40" s="4" customFormat="1" x14ac:dyDescent="0.25">
      <c r="A2505" s="3">
        <v>43314</v>
      </c>
      <c r="B2505" s="3">
        <v>43342</v>
      </c>
      <c r="C2505" s="4" t="s">
        <v>15</v>
      </c>
      <c r="D2505" s="4">
        <v>11200</v>
      </c>
      <c r="E2505" s="4">
        <v>85.1</v>
      </c>
      <c r="F2505" s="4">
        <v>107.9</v>
      </c>
      <c r="G2505" s="4">
        <v>85.1</v>
      </c>
      <c r="H2505" s="4">
        <v>104.35</v>
      </c>
      <c r="I2505" s="4" t="s">
        <v>16</v>
      </c>
      <c r="J2505" s="4">
        <v>218.05</v>
      </c>
      <c r="K2505" s="4">
        <v>221.4</v>
      </c>
      <c r="L2505" s="4">
        <v>178.3</v>
      </c>
      <c r="M2505" s="4">
        <v>184</v>
      </c>
      <c r="O2505" s="4">
        <v>302.2</v>
      </c>
      <c r="P2505">
        <f>VLOOKUP($A2505,Sheet2!$A:$E,2,0)</f>
        <v>11328.9</v>
      </c>
      <c r="Q2505">
        <f>VLOOKUP($A2505,Sheet2!$A:$E,3,0)</f>
        <v>11328.9</v>
      </c>
      <c r="R2505">
        <f>VLOOKUP($A2505,Sheet2!$A:$E,4,0)</f>
        <v>11234.95</v>
      </c>
      <c r="S2505">
        <f>VLOOKUP($A2505,Sheet2!$A:$E,5,0)</f>
        <v>11244.7</v>
      </c>
      <c r="T2505">
        <f t="shared" si="747"/>
        <v>92.5</v>
      </c>
      <c r="U2505">
        <f t="shared" si="748"/>
        <v>107.9</v>
      </c>
      <c r="V2505">
        <f t="shared" si="749"/>
        <v>178.3</v>
      </c>
      <c r="W2505">
        <f t="shared" si="750"/>
        <v>214</v>
      </c>
      <c r="X2505" s="5">
        <f t="shared" si="751"/>
        <v>303.14999999999998</v>
      </c>
      <c r="Y2505">
        <f t="shared" si="752"/>
        <v>313.89999999999998</v>
      </c>
      <c r="Z2505">
        <f t="shared" si="753"/>
        <v>286.20000000000005</v>
      </c>
      <c r="AA2505">
        <f t="shared" si="754"/>
        <v>288.35000000000002</v>
      </c>
      <c r="AB2505">
        <f>IF(Z2505/X2505&lt;'model parameter'!$B$2,'model parameter'!$B$2,IF(Y2505/X2505&gt;'model parameter'!$B$1,'model parameter'!$B$1,AA2505/X2505))</f>
        <v>0.951179284182748</v>
      </c>
      <c r="AC2505">
        <f t="shared" si="764"/>
        <v>20963662.139178105</v>
      </c>
      <c r="AD2505">
        <f t="shared" si="762"/>
        <v>38.114624980254057</v>
      </c>
      <c r="AF2505">
        <f t="shared" si="761"/>
        <v>0.9440870856011877</v>
      </c>
      <c r="AG2505">
        <f t="shared" si="755"/>
        <v>1.0354609929078014</v>
      </c>
      <c r="AH2505" s="14">
        <f t="shared" si="756"/>
        <v>22798.661790366521</v>
      </c>
      <c r="AI2505">
        <f t="shared" si="757"/>
        <v>21563.307340227697</v>
      </c>
      <c r="AJ2505" s="14">
        <f t="shared" si="758"/>
        <v>-1235.3544501388242</v>
      </c>
      <c r="AK2505" s="14">
        <f t="shared" si="763"/>
        <v>383385.34238890454</v>
      </c>
      <c r="AL2505">
        <f t="shared" si="759"/>
        <v>0.94581460694939479</v>
      </c>
      <c r="AM2505">
        <f t="shared" si="765"/>
        <v>0.16272741237130234</v>
      </c>
      <c r="AN2505" s="15">
        <f t="shared" si="760"/>
        <v>0</v>
      </c>
    </row>
    <row r="2506" spans="1:40" s="4" customFormat="1" x14ac:dyDescent="0.25">
      <c r="A2506" s="3">
        <v>43315</v>
      </c>
      <c r="B2506" s="3">
        <v>43342</v>
      </c>
      <c r="C2506" s="4" t="s">
        <v>15</v>
      </c>
      <c r="D2506" s="4">
        <v>11200</v>
      </c>
      <c r="E2506" s="4">
        <v>93.75</v>
      </c>
      <c r="F2506" s="4">
        <v>94.4</v>
      </c>
      <c r="G2506" s="4">
        <v>63</v>
      </c>
      <c r="H2506" s="4">
        <v>65.5</v>
      </c>
      <c r="I2506" s="4" t="s">
        <v>16</v>
      </c>
      <c r="J2506" s="4">
        <v>200</v>
      </c>
      <c r="K2506" s="4">
        <v>260.85000000000002</v>
      </c>
      <c r="L2506" s="4">
        <v>197.65</v>
      </c>
      <c r="M2506" s="4">
        <v>253.6</v>
      </c>
      <c r="O2506" s="4">
        <v>302.2</v>
      </c>
      <c r="P2506">
        <f>VLOOKUP($A2506,Sheet2!$A:$E,2,0)</f>
        <v>11297.8</v>
      </c>
      <c r="Q2506">
        <f>VLOOKUP($A2506,Sheet2!$A:$E,3,0)</f>
        <v>11368</v>
      </c>
      <c r="R2506">
        <f>VLOOKUP($A2506,Sheet2!$A:$E,4,0)</f>
        <v>11294.55</v>
      </c>
      <c r="S2506">
        <f>VLOOKUP($A2506,Sheet2!$A:$E,5,0)</f>
        <v>11360.8</v>
      </c>
      <c r="T2506">
        <f t="shared" si="747"/>
        <v>92.850000000000364</v>
      </c>
      <c r="U2506">
        <f t="shared" si="748"/>
        <v>94.4</v>
      </c>
      <c r="V2506">
        <f t="shared" si="749"/>
        <v>197.65</v>
      </c>
      <c r="W2506">
        <f t="shared" si="750"/>
        <v>231</v>
      </c>
      <c r="X2506" s="5">
        <f t="shared" si="751"/>
        <v>293.75</v>
      </c>
      <c r="Y2506">
        <f t="shared" si="752"/>
        <v>353.70000000000039</v>
      </c>
      <c r="Z2506">
        <f t="shared" si="753"/>
        <v>292.05</v>
      </c>
      <c r="AA2506">
        <f t="shared" si="754"/>
        <v>319.10000000000002</v>
      </c>
      <c r="AB2506">
        <f>IF(Z2506/X2506&lt;'model parameter'!$B$2,'model parameter'!$B$2,IF(Y2506/X2506&gt;'model parameter'!$B$1,'model parameter'!$B$1,AA2506/X2506))</f>
        <v>1.1100000000000001</v>
      </c>
      <c r="AC2506">
        <f t="shared" si="764"/>
        <v>23269664.9744877</v>
      </c>
      <c r="AD2506">
        <f t="shared" si="762"/>
        <v>38.224624980254056</v>
      </c>
      <c r="AF2506">
        <f t="shared" si="761"/>
        <v>0.9942127659574469</v>
      </c>
      <c r="AG2506">
        <f t="shared" si="755"/>
        <v>1.2040851063829801</v>
      </c>
      <c r="AH2506" s="14">
        <f t="shared" si="756"/>
        <v>22093.190136215624</v>
      </c>
      <c r="AI2506">
        <f t="shared" si="757"/>
        <v>24389.685777778381</v>
      </c>
      <c r="AJ2506" s="14">
        <f t="shared" si="758"/>
        <v>2296.4956415627566</v>
      </c>
      <c r="AK2506" s="14">
        <f t="shared" si="763"/>
        <v>385681.83803046728</v>
      </c>
      <c r="AL2506">
        <f t="shared" si="759"/>
        <v>1.103945859670048</v>
      </c>
      <c r="AM2506">
        <f t="shared" si="765"/>
        <v>0.17964225314211976</v>
      </c>
      <c r="AN2506" s="15">
        <f t="shared" si="760"/>
        <v>0</v>
      </c>
    </row>
    <row r="2507" spans="1:40" s="4" customFormat="1" x14ac:dyDescent="0.25">
      <c r="A2507" s="3">
        <v>43318</v>
      </c>
      <c r="B2507" s="3">
        <v>43342</v>
      </c>
      <c r="C2507" s="4" t="s">
        <v>15</v>
      </c>
      <c r="D2507" s="4">
        <v>11200</v>
      </c>
      <c r="E2507" s="4">
        <v>50.3</v>
      </c>
      <c r="F2507" s="4">
        <v>65.05</v>
      </c>
      <c r="G2507" s="4">
        <v>48</v>
      </c>
      <c r="H2507" s="4">
        <v>58.75</v>
      </c>
      <c r="I2507" s="4" t="s">
        <v>16</v>
      </c>
      <c r="J2507" s="4">
        <v>267.7</v>
      </c>
      <c r="K2507" s="4">
        <v>291.10000000000002</v>
      </c>
      <c r="L2507" s="4">
        <v>244.45</v>
      </c>
      <c r="M2507" s="4">
        <v>265.05</v>
      </c>
      <c r="O2507" s="4">
        <v>302.2</v>
      </c>
      <c r="P2507">
        <f>VLOOKUP($A2507,Sheet2!$A:$E,2,0)</f>
        <v>11401.5</v>
      </c>
      <c r="Q2507">
        <f>VLOOKUP($A2507,Sheet2!$A:$E,3,0)</f>
        <v>11427.65</v>
      </c>
      <c r="R2507">
        <f>VLOOKUP($A2507,Sheet2!$A:$E,4,0)</f>
        <v>11370.6</v>
      </c>
      <c r="S2507">
        <f>VLOOKUP($A2507,Sheet2!$A:$E,5,0)</f>
        <v>11387.1</v>
      </c>
      <c r="T2507">
        <f t="shared" si="747"/>
        <v>63.450000000000728</v>
      </c>
      <c r="U2507">
        <f t="shared" si="748"/>
        <v>65.05</v>
      </c>
      <c r="V2507">
        <f t="shared" si="749"/>
        <v>244.45</v>
      </c>
      <c r="W2507">
        <f t="shared" si="750"/>
        <v>275.64999999999964</v>
      </c>
      <c r="X2507" s="5">
        <f t="shared" si="751"/>
        <v>318</v>
      </c>
      <c r="Y2507">
        <f t="shared" si="752"/>
        <v>354.55000000000075</v>
      </c>
      <c r="Z2507">
        <f t="shared" si="753"/>
        <v>309.5</v>
      </c>
      <c r="AA2507">
        <f t="shared" si="754"/>
        <v>323.8</v>
      </c>
      <c r="AB2507">
        <f>IF(Z2507/X2507&lt;'model parameter'!$B$2,'model parameter'!$B$2,IF(Y2507/X2507&gt;'model parameter'!$B$1,'model parameter'!$B$1,AA2507/X2507))</f>
        <v>1.1100000000000001</v>
      </c>
      <c r="AC2507">
        <f t="shared" si="764"/>
        <v>25829328.121681347</v>
      </c>
      <c r="AD2507">
        <f t="shared" si="762"/>
        <v>38.334624980254056</v>
      </c>
      <c r="AF2507">
        <f t="shared" si="761"/>
        <v>0.97327044025157228</v>
      </c>
      <c r="AG2507">
        <f t="shared" si="755"/>
        <v>1.1149371069182414</v>
      </c>
      <c r="AH2507" s="14">
        <f t="shared" si="756"/>
        <v>23913.156903572999</v>
      </c>
      <c r="AI2507">
        <f t="shared" si="757"/>
        <v>26407.02861086476</v>
      </c>
      <c r="AJ2507" s="14">
        <f t="shared" si="758"/>
        <v>2493.8717072917607</v>
      </c>
      <c r="AK2507" s="14">
        <f t="shared" si="763"/>
        <v>388175.70973775903</v>
      </c>
      <c r="AL2507">
        <f t="shared" si="759"/>
        <v>1.1042886858204464</v>
      </c>
      <c r="AM2507">
        <f t="shared" si="765"/>
        <v>0.19837690764013538</v>
      </c>
      <c r="AN2507" s="15">
        <f t="shared" si="760"/>
        <v>0</v>
      </c>
    </row>
    <row r="2508" spans="1:40" s="4" customFormat="1" x14ac:dyDescent="0.25">
      <c r="A2508" s="3">
        <v>43319</v>
      </c>
      <c r="B2508" s="3">
        <v>43342</v>
      </c>
      <c r="C2508" s="4" t="s">
        <v>15</v>
      </c>
      <c r="D2508" s="4">
        <v>11200</v>
      </c>
      <c r="E2508" s="4">
        <v>52.2</v>
      </c>
      <c r="F2508" s="4">
        <v>68.150000000000006</v>
      </c>
      <c r="G2508" s="4">
        <v>51.8</v>
      </c>
      <c r="H2508" s="4">
        <v>56.15</v>
      </c>
      <c r="I2508" s="4" t="s">
        <v>16</v>
      </c>
      <c r="J2508" s="4">
        <v>281</v>
      </c>
      <c r="K2508" s="4">
        <v>284.39999999999998</v>
      </c>
      <c r="L2508" s="4">
        <v>238.15</v>
      </c>
      <c r="M2508" s="4">
        <v>266.89999999999998</v>
      </c>
      <c r="O2508" s="4">
        <v>302.2</v>
      </c>
      <c r="P2508">
        <f>VLOOKUP($A2508,Sheet2!$A:$E,2,0)</f>
        <v>11423.15</v>
      </c>
      <c r="Q2508">
        <f>VLOOKUP($A2508,Sheet2!$A:$E,3,0)</f>
        <v>11428.95</v>
      </c>
      <c r="R2508">
        <f>VLOOKUP($A2508,Sheet2!$A:$E,4,0)</f>
        <v>11359.7</v>
      </c>
      <c r="S2508">
        <f>VLOOKUP($A2508,Sheet2!$A:$E,5,0)</f>
        <v>11389.45</v>
      </c>
      <c r="T2508">
        <f t="shared" si="747"/>
        <v>55.449999999998909</v>
      </c>
      <c r="U2508">
        <f t="shared" si="748"/>
        <v>68.150000000000006</v>
      </c>
      <c r="V2508">
        <f t="shared" si="749"/>
        <v>238.15</v>
      </c>
      <c r="W2508">
        <f t="shared" si="750"/>
        <v>280.75</v>
      </c>
      <c r="X2508" s="5">
        <f t="shared" si="751"/>
        <v>333.2</v>
      </c>
      <c r="Y2508">
        <f t="shared" si="752"/>
        <v>339.84999999999889</v>
      </c>
      <c r="Z2508">
        <f t="shared" si="753"/>
        <v>306.3</v>
      </c>
      <c r="AA2508">
        <f t="shared" si="754"/>
        <v>323.04999999999995</v>
      </c>
      <c r="AB2508">
        <f>IF(Z2508/X2508&lt;'model parameter'!$B$2,'model parameter'!$B$2,IF(Y2508/X2508&gt;'model parameter'!$B$1,'model parameter'!$B$1,AA2508/X2508))</f>
        <v>0.96953781512605031</v>
      </c>
      <c r="AC2508">
        <f t="shared" si="764"/>
        <v>25042510.353268784</v>
      </c>
      <c r="AD2508">
        <f t="shared" si="762"/>
        <v>38.304162795380108</v>
      </c>
      <c r="AF2508">
        <f t="shared" si="761"/>
        <v>0.91926770708283323</v>
      </c>
      <c r="AG2508">
        <f t="shared" si="755"/>
        <v>1.0199579831932739</v>
      </c>
      <c r="AH2508" s="14">
        <f t="shared" si="756"/>
        <v>25053.919578370198</v>
      </c>
      <c r="AI2508">
        <f t="shared" si="757"/>
        <v>24163.912757079095</v>
      </c>
      <c r="AJ2508" s="14">
        <f t="shared" si="758"/>
        <v>-890.00682129110282</v>
      </c>
      <c r="AK2508" s="14">
        <f t="shared" si="763"/>
        <v>387285.70291646791</v>
      </c>
      <c r="AL2508">
        <f t="shared" si="759"/>
        <v>0.96447634397056692</v>
      </c>
      <c r="AM2508">
        <f t="shared" si="765"/>
        <v>0.19132983460894459</v>
      </c>
      <c r="AN2508" s="15">
        <f t="shared" si="760"/>
        <v>0</v>
      </c>
    </row>
    <row r="2509" spans="1:40" s="4" customFormat="1" x14ac:dyDescent="0.25">
      <c r="A2509" s="3">
        <v>43320</v>
      </c>
      <c r="B2509" s="3">
        <v>43342</v>
      </c>
      <c r="C2509" s="4" t="s">
        <v>15</v>
      </c>
      <c r="D2509" s="4">
        <v>11200</v>
      </c>
      <c r="E2509" s="4">
        <v>52</v>
      </c>
      <c r="F2509" s="4">
        <v>59.95</v>
      </c>
      <c r="G2509" s="4">
        <v>42.65</v>
      </c>
      <c r="H2509" s="4">
        <v>44.5</v>
      </c>
      <c r="I2509" s="4" t="s">
        <v>16</v>
      </c>
      <c r="J2509" s="4">
        <v>268.89999999999998</v>
      </c>
      <c r="K2509" s="4">
        <v>311.89999999999998</v>
      </c>
      <c r="L2509" s="4">
        <v>252.05</v>
      </c>
      <c r="M2509" s="4">
        <v>306</v>
      </c>
      <c r="N2509" s="4">
        <v>11450</v>
      </c>
      <c r="O2509" s="4">
        <v>302.2</v>
      </c>
      <c r="P2509">
        <f>VLOOKUP($A2509,Sheet2!$A:$E,2,0)</f>
        <v>11412.5</v>
      </c>
      <c r="Q2509">
        <f>VLOOKUP($A2509,Sheet2!$A:$E,3,0)</f>
        <v>11459.95</v>
      </c>
      <c r="R2509">
        <f>VLOOKUP($A2509,Sheet2!$A:$E,4,0)</f>
        <v>11379.3</v>
      </c>
      <c r="S2509">
        <f>VLOOKUP($A2509,Sheet2!$A:$E,5,0)</f>
        <v>11450</v>
      </c>
      <c r="T2509">
        <f t="shared" si="747"/>
        <v>51.949999999998909</v>
      </c>
      <c r="U2509">
        <f t="shared" si="748"/>
        <v>59.95</v>
      </c>
      <c r="V2509">
        <f t="shared" si="749"/>
        <v>252.05</v>
      </c>
      <c r="W2509">
        <f t="shared" si="750"/>
        <v>302.60000000000036</v>
      </c>
      <c r="X2509" s="5">
        <f t="shared" si="751"/>
        <v>320.89999999999998</v>
      </c>
      <c r="Y2509">
        <f t="shared" si="752"/>
        <v>363.84999999999889</v>
      </c>
      <c r="Z2509">
        <f t="shared" si="753"/>
        <v>312</v>
      </c>
      <c r="AA2509">
        <f t="shared" si="754"/>
        <v>350.5</v>
      </c>
      <c r="AB2509">
        <f>IF(Z2509/X2509&lt;'model parameter'!$B$2,'model parameter'!$B$2,IF(Y2509/X2509&gt;'model parameter'!$B$1,'model parameter'!$B$1,AA2509/X2509))</f>
        <v>1.1100000000000001</v>
      </c>
      <c r="AC2509">
        <f t="shared" si="764"/>
        <v>27797186.492128354</v>
      </c>
      <c r="AD2509">
        <f t="shared" si="762"/>
        <v>38.414162795380108</v>
      </c>
      <c r="AF2509">
        <f t="shared" si="761"/>
        <v>0.97226550327204742</v>
      </c>
      <c r="AG2509">
        <f t="shared" si="755"/>
        <v>1.1338423184792736</v>
      </c>
      <c r="AH2509" s="14">
        <f t="shared" si="756"/>
        <v>24130.802413896148</v>
      </c>
      <c r="AI2509">
        <f t="shared" si="757"/>
        <v>26648.277856883338</v>
      </c>
      <c r="AJ2509" s="14">
        <f t="shared" si="758"/>
        <v>2517.47544298719</v>
      </c>
      <c r="AK2509" s="14">
        <f t="shared" si="763"/>
        <v>389803.17835945508</v>
      </c>
      <c r="AL2509">
        <f t="shared" si="759"/>
        <v>1.1043262217230478</v>
      </c>
      <c r="AM2509">
        <f t="shared" si="765"/>
        <v>0.21129055335659142</v>
      </c>
      <c r="AN2509" s="15">
        <f t="shared" si="760"/>
        <v>0</v>
      </c>
    </row>
    <row r="2510" spans="1:40" s="4" customFormat="1" x14ac:dyDescent="0.25">
      <c r="A2510" s="3">
        <v>43321</v>
      </c>
      <c r="B2510" s="3">
        <v>43342</v>
      </c>
      <c r="C2510" s="4" t="s">
        <v>15</v>
      </c>
      <c r="D2510" s="4">
        <v>11200</v>
      </c>
      <c r="E2510" s="4">
        <v>37.5</v>
      </c>
      <c r="F2510" s="4">
        <v>43.9</v>
      </c>
      <c r="G2510" s="4">
        <v>36.1</v>
      </c>
      <c r="H2510" s="4">
        <v>39.200000000000003</v>
      </c>
      <c r="I2510" s="4" t="s">
        <v>16</v>
      </c>
      <c r="J2510" s="4">
        <v>298</v>
      </c>
      <c r="K2510" s="4">
        <v>330.95</v>
      </c>
      <c r="L2510" s="4">
        <v>298</v>
      </c>
      <c r="M2510" s="4">
        <v>320.7</v>
      </c>
      <c r="O2510" s="4">
        <v>302.2</v>
      </c>
      <c r="P2510">
        <f>VLOOKUP($A2510,Sheet2!$A:$E,2,0)</f>
        <v>11493.25</v>
      </c>
      <c r="Q2510">
        <f>VLOOKUP($A2510,Sheet2!$A:$E,3,0)</f>
        <v>11495.2</v>
      </c>
      <c r="R2510">
        <f>VLOOKUP($A2510,Sheet2!$A:$E,4,0)</f>
        <v>11454.1</v>
      </c>
      <c r="S2510">
        <f>VLOOKUP($A2510,Sheet2!$A:$E,5,0)</f>
        <v>11470.7</v>
      </c>
      <c r="T2510">
        <f t="shared" si="747"/>
        <v>36.1</v>
      </c>
      <c r="U2510">
        <f t="shared" si="748"/>
        <v>43.899999999999636</v>
      </c>
      <c r="V2510">
        <f t="shared" si="749"/>
        <v>298</v>
      </c>
      <c r="W2510">
        <f t="shared" si="750"/>
        <v>330.95</v>
      </c>
      <c r="X2510" s="5">
        <f t="shared" si="751"/>
        <v>335.5</v>
      </c>
      <c r="Y2510">
        <f t="shared" si="752"/>
        <v>367.05</v>
      </c>
      <c r="Z2510">
        <f t="shared" si="753"/>
        <v>335.5</v>
      </c>
      <c r="AA2510">
        <f t="shared" si="754"/>
        <v>359.9</v>
      </c>
      <c r="AB2510">
        <f>IF(Z2510/X2510&lt;'model parameter'!$B$2,'model parameter'!$B$2,IF(Y2510/X2510&gt;'model parameter'!$B$1,'model parameter'!$B$1,AA2510/X2510))</f>
        <v>1.0727272727272728</v>
      </c>
      <c r="AC2510">
        <f t="shared" si="764"/>
        <v>29818800.055192236</v>
      </c>
      <c r="AD2510">
        <f t="shared" si="762"/>
        <v>38.486890068107378</v>
      </c>
      <c r="AF2510">
        <f t="shared" si="761"/>
        <v>1</v>
      </c>
      <c r="AG2510">
        <f t="shared" si="755"/>
        <v>1.0940387481371088</v>
      </c>
      <c r="AH2510" s="14">
        <f t="shared" si="756"/>
        <v>25226.534983109246</v>
      </c>
      <c r="AI2510">
        <f t="shared" si="757"/>
        <v>26925.650786213802</v>
      </c>
      <c r="AJ2510" s="14">
        <f t="shared" si="758"/>
        <v>1699.1158031045561</v>
      </c>
      <c r="AK2510" s="14">
        <f t="shared" si="763"/>
        <v>391502.29416255961</v>
      </c>
      <c r="AL2510">
        <f t="shared" si="759"/>
        <v>1.067354307844586</v>
      </c>
      <c r="AM2510">
        <f t="shared" si="765"/>
        <v>0.22552188233202419</v>
      </c>
      <c r="AN2510" s="15">
        <f t="shared" si="760"/>
        <v>0</v>
      </c>
    </row>
    <row r="2511" spans="1:40" s="4" customFormat="1" x14ac:dyDescent="0.25">
      <c r="A2511" s="3">
        <v>43322</v>
      </c>
      <c r="B2511" s="3">
        <v>43342</v>
      </c>
      <c r="C2511" s="4" t="s">
        <v>15</v>
      </c>
      <c r="D2511" s="4">
        <v>11200</v>
      </c>
      <c r="E2511" s="4">
        <v>40.1</v>
      </c>
      <c r="F2511" s="4">
        <v>45.85</v>
      </c>
      <c r="G2511" s="4">
        <v>37.75</v>
      </c>
      <c r="H2511" s="4">
        <v>43.85</v>
      </c>
      <c r="I2511" s="4" t="s">
        <v>16</v>
      </c>
      <c r="J2511" s="4">
        <v>306</v>
      </c>
      <c r="K2511" s="4">
        <v>310</v>
      </c>
      <c r="L2511" s="4">
        <v>269.85000000000002</v>
      </c>
      <c r="M2511" s="4">
        <v>275.60000000000002</v>
      </c>
      <c r="N2511" s="4">
        <v>11429.5</v>
      </c>
      <c r="O2511" s="4">
        <v>302.2</v>
      </c>
      <c r="P2511">
        <f>VLOOKUP($A2511,Sheet2!$A:$E,2,0)</f>
        <v>11474.95</v>
      </c>
      <c r="Q2511">
        <f>VLOOKUP($A2511,Sheet2!$A:$E,3,0)</f>
        <v>11478.75</v>
      </c>
      <c r="R2511">
        <f>VLOOKUP($A2511,Sheet2!$A:$E,4,0)</f>
        <v>11419.65</v>
      </c>
      <c r="S2511">
        <f>VLOOKUP($A2511,Sheet2!$A:$E,5,0)</f>
        <v>11429.5</v>
      </c>
      <c r="T2511">
        <f t="shared" si="747"/>
        <v>37.75</v>
      </c>
      <c r="U2511">
        <f t="shared" si="748"/>
        <v>45.85</v>
      </c>
      <c r="V2511">
        <f t="shared" si="749"/>
        <v>269.85000000000002</v>
      </c>
      <c r="W2511">
        <f t="shared" si="750"/>
        <v>310</v>
      </c>
      <c r="X2511" s="5">
        <f t="shared" si="751"/>
        <v>346.1</v>
      </c>
      <c r="Y2511">
        <f t="shared" si="752"/>
        <v>347.75</v>
      </c>
      <c r="Z2511">
        <f t="shared" si="753"/>
        <v>315.70000000000005</v>
      </c>
      <c r="AA2511">
        <f t="shared" si="754"/>
        <v>319.45000000000005</v>
      </c>
      <c r="AB2511">
        <f>IF(Z2511/X2511&lt;'model parameter'!$B$2,'model parameter'!$B$2,IF(Y2511/X2511&gt;'model parameter'!$B$1,'model parameter'!$B$1,AA2511/X2511))</f>
        <v>0.92299913319849758</v>
      </c>
      <c r="AC2511">
        <f t="shared" si="764"/>
        <v>27522726.603961747</v>
      </c>
      <c r="AD2511">
        <f t="shared" si="762"/>
        <v>38.409889201305873</v>
      </c>
      <c r="AF2511">
        <f t="shared" si="761"/>
        <v>0.91216411441779843</v>
      </c>
      <c r="AG2511">
        <f t="shared" si="755"/>
        <v>1.0047674082635076</v>
      </c>
      <c r="AH2511" s="14">
        <f t="shared" si="756"/>
        <v>26022.066848428349</v>
      </c>
      <c r="AI2511">
        <f t="shared" si="757"/>
        <v>23894.109313255904</v>
      </c>
      <c r="AJ2511" s="14">
        <f t="shared" si="758"/>
        <v>-2127.9575351724452</v>
      </c>
      <c r="AK2511" s="14">
        <f t="shared" si="763"/>
        <v>389374.33662738715</v>
      </c>
      <c r="AL2511">
        <f t="shared" si="759"/>
        <v>0.918224883996831</v>
      </c>
      <c r="AM2511">
        <f t="shared" si="765"/>
        <v>0.20707980424306988</v>
      </c>
      <c r="AN2511" s="15">
        <f t="shared" si="760"/>
        <v>0</v>
      </c>
    </row>
    <row r="2512" spans="1:40" s="4" customFormat="1" x14ac:dyDescent="0.25">
      <c r="A2512" s="3">
        <v>43325</v>
      </c>
      <c r="B2512" s="3">
        <v>43342</v>
      </c>
      <c r="C2512" s="4" t="s">
        <v>15</v>
      </c>
      <c r="D2512" s="4">
        <v>11200</v>
      </c>
      <c r="E2512" s="4">
        <v>45.2</v>
      </c>
      <c r="F2512" s="4">
        <v>62</v>
      </c>
      <c r="G2512" s="4">
        <v>44.05</v>
      </c>
      <c r="H2512" s="4">
        <v>54.7</v>
      </c>
      <c r="I2512" s="4" t="s">
        <v>16</v>
      </c>
      <c r="J2512" s="4">
        <v>228.05</v>
      </c>
      <c r="K2512" s="4">
        <v>268</v>
      </c>
      <c r="L2512" s="4">
        <v>211</v>
      </c>
      <c r="M2512" s="4">
        <v>231.5</v>
      </c>
      <c r="O2512" s="4">
        <v>302.2</v>
      </c>
      <c r="P2512">
        <f>VLOOKUP($A2512,Sheet2!$A:$E,2,0)</f>
        <v>11369.6</v>
      </c>
      <c r="Q2512">
        <f>VLOOKUP($A2512,Sheet2!$A:$E,3,0)</f>
        <v>11406.3</v>
      </c>
      <c r="R2512">
        <f>VLOOKUP($A2512,Sheet2!$A:$E,4,0)</f>
        <v>11340.3</v>
      </c>
      <c r="S2512">
        <f>VLOOKUP($A2512,Sheet2!$A:$E,5,0)</f>
        <v>11355.75</v>
      </c>
      <c r="T2512">
        <f t="shared" si="747"/>
        <v>61.700000000000728</v>
      </c>
      <c r="U2512">
        <f t="shared" si="748"/>
        <v>62</v>
      </c>
      <c r="V2512">
        <f t="shared" si="749"/>
        <v>211</v>
      </c>
      <c r="W2512">
        <f t="shared" si="750"/>
        <v>250.34999999999854</v>
      </c>
      <c r="X2512" s="5">
        <f t="shared" si="751"/>
        <v>273.25</v>
      </c>
      <c r="Y2512">
        <f t="shared" si="752"/>
        <v>329.70000000000073</v>
      </c>
      <c r="Z2512">
        <f t="shared" si="753"/>
        <v>273</v>
      </c>
      <c r="AA2512">
        <f t="shared" si="754"/>
        <v>286.2</v>
      </c>
      <c r="AB2512">
        <f>IF(Z2512/X2512&lt;'model parameter'!$B$2,'model parameter'!$B$2,IF(Y2512/X2512&gt;'model parameter'!$B$1,'model parameter'!$B$1,AA2512/X2512))</f>
        <v>1.1100000000000001</v>
      </c>
      <c r="AC2512">
        <f t="shared" si="764"/>
        <v>30550226.530397542</v>
      </c>
      <c r="AD2512">
        <f t="shared" si="762"/>
        <v>38.519889201305872</v>
      </c>
      <c r="AF2512">
        <f t="shared" si="761"/>
        <v>0.99908508691674291</v>
      </c>
      <c r="AG2512">
        <f t="shared" si="755"/>
        <v>1.2065873741994537</v>
      </c>
      <c r="AH2512" s="14">
        <f t="shared" si="756"/>
        <v>20554.661528758872</v>
      </c>
      <c r="AI2512">
        <f t="shared" si="757"/>
        <v>22684.303176612564</v>
      </c>
      <c r="AJ2512" s="14">
        <f t="shared" si="758"/>
        <v>2129.6416478536921</v>
      </c>
      <c r="AK2512" s="14">
        <f t="shared" si="763"/>
        <v>391503.97827524086</v>
      </c>
      <c r="AL2512">
        <f t="shared" si="759"/>
        <v>1.1036086945471724</v>
      </c>
      <c r="AM2512">
        <f t="shared" si="765"/>
        <v>0.22853507242777835</v>
      </c>
      <c r="AN2512" s="15">
        <f t="shared" si="760"/>
        <v>0</v>
      </c>
    </row>
    <row r="2513" spans="1:40" s="4" customFormat="1" x14ac:dyDescent="0.25">
      <c r="A2513" s="3">
        <v>43326</v>
      </c>
      <c r="B2513" s="3">
        <v>43342</v>
      </c>
      <c r="C2513" s="4" t="s">
        <v>15</v>
      </c>
      <c r="D2513" s="4">
        <v>11200</v>
      </c>
      <c r="E2513" s="4">
        <v>50.05</v>
      </c>
      <c r="F2513" s="4">
        <v>52</v>
      </c>
      <c r="G2513" s="4">
        <v>34.65</v>
      </c>
      <c r="H2513" s="4">
        <v>36.9</v>
      </c>
      <c r="I2513" s="4" t="s">
        <v>16</v>
      </c>
      <c r="J2513" s="4">
        <v>237.7</v>
      </c>
      <c r="K2513" s="4">
        <v>304.55</v>
      </c>
      <c r="L2513" s="4">
        <v>237.7</v>
      </c>
      <c r="M2513" s="4">
        <v>292.95</v>
      </c>
      <c r="N2513" s="4">
        <v>11435.1</v>
      </c>
      <c r="O2513" s="4">
        <v>302.2</v>
      </c>
      <c r="P2513">
        <f>VLOOKUP($A2513,Sheet2!$A:$E,2,0)</f>
        <v>11381.7</v>
      </c>
      <c r="Q2513">
        <f>VLOOKUP($A2513,Sheet2!$A:$E,3,0)</f>
        <v>11452.45</v>
      </c>
      <c r="R2513">
        <f>VLOOKUP($A2513,Sheet2!$A:$E,4,0)</f>
        <v>11370.8</v>
      </c>
      <c r="S2513">
        <f>VLOOKUP($A2513,Sheet2!$A:$E,5,0)</f>
        <v>11435.1</v>
      </c>
      <c r="T2513">
        <f t="shared" si="747"/>
        <v>52.099999999998545</v>
      </c>
      <c r="U2513">
        <f t="shared" si="748"/>
        <v>52</v>
      </c>
      <c r="V2513">
        <f t="shared" si="749"/>
        <v>237.7</v>
      </c>
      <c r="W2513">
        <f t="shared" si="750"/>
        <v>287.10000000000036</v>
      </c>
      <c r="X2513" s="5">
        <f t="shared" si="751"/>
        <v>287.75</v>
      </c>
      <c r="Y2513">
        <f t="shared" si="752"/>
        <v>356.64999999999856</v>
      </c>
      <c r="Z2513">
        <f t="shared" si="753"/>
        <v>287.75</v>
      </c>
      <c r="AA2513">
        <f t="shared" si="754"/>
        <v>329.84999999999997</v>
      </c>
      <c r="AB2513">
        <f>IF(Z2513/X2513&lt;'model parameter'!$B$2,'model parameter'!$B$2,IF(Y2513/X2513&gt;'model parameter'!$B$1,'model parameter'!$B$1,AA2513/X2513))</f>
        <v>1.1100000000000001</v>
      </c>
      <c r="AC2513">
        <f t="shared" si="764"/>
        <v>33910751.448741272</v>
      </c>
      <c r="AD2513">
        <f t="shared" si="762"/>
        <v>38.629889201305872</v>
      </c>
      <c r="AF2513">
        <f t="shared" si="761"/>
        <v>1</v>
      </c>
      <c r="AG2513">
        <f t="shared" si="755"/>
        <v>1.2394439617723669</v>
      </c>
      <c r="AH2513" s="14">
        <f t="shared" si="756"/>
        <v>21642.889080374625</v>
      </c>
      <c r="AI2513">
        <f t="shared" si="757"/>
        <v>23890.549406705457</v>
      </c>
      <c r="AJ2513" s="14">
        <f t="shared" si="758"/>
        <v>2247.6603263308316</v>
      </c>
      <c r="AK2513" s="14">
        <f t="shared" si="763"/>
        <v>393751.63860157167</v>
      </c>
      <c r="AL2513">
        <f t="shared" si="759"/>
        <v>1.1038521390551768</v>
      </c>
      <c r="AM2513">
        <f t="shared" si="765"/>
        <v>0.25226892854853289</v>
      </c>
      <c r="AN2513" s="15">
        <f t="shared" si="760"/>
        <v>0</v>
      </c>
    </row>
    <row r="2514" spans="1:40" s="4" customFormat="1" x14ac:dyDescent="0.25">
      <c r="A2514" s="3">
        <v>43328</v>
      </c>
      <c r="B2514" s="3">
        <v>43342</v>
      </c>
      <c r="C2514" s="4" t="s">
        <v>15</v>
      </c>
      <c r="D2514" s="4">
        <v>11200</v>
      </c>
      <c r="E2514" s="4">
        <v>63.9</v>
      </c>
      <c r="F2514" s="4">
        <v>63.9</v>
      </c>
      <c r="G2514" s="4">
        <v>34.950000000000003</v>
      </c>
      <c r="H2514" s="4">
        <v>42.15</v>
      </c>
      <c r="I2514" s="4" t="s">
        <v>16</v>
      </c>
      <c r="J2514" s="4">
        <v>259.95</v>
      </c>
      <c r="K2514" s="4">
        <v>288.95</v>
      </c>
      <c r="L2514" s="4">
        <v>222.15</v>
      </c>
      <c r="M2514" s="4">
        <v>247.75</v>
      </c>
      <c r="N2514" s="4">
        <v>11385.05</v>
      </c>
      <c r="O2514" s="4">
        <v>302.2</v>
      </c>
      <c r="P2514">
        <f>VLOOKUP($A2514,Sheet2!$A:$E,2,0)</f>
        <v>11397.15</v>
      </c>
      <c r="Q2514">
        <f>VLOOKUP($A2514,Sheet2!$A:$E,3,0)</f>
        <v>11449.85</v>
      </c>
      <c r="R2514">
        <f>VLOOKUP($A2514,Sheet2!$A:$E,4,0)</f>
        <v>11366.25</v>
      </c>
      <c r="S2514">
        <f>VLOOKUP($A2514,Sheet2!$A:$E,5,0)</f>
        <v>11385.05</v>
      </c>
      <c r="T2514">
        <f t="shared" si="747"/>
        <v>39.100000000000364</v>
      </c>
      <c r="U2514">
        <f t="shared" si="748"/>
        <v>55.899999999999636</v>
      </c>
      <c r="V2514">
        <f t="shared" si="749"/>
        <v>230.14999999999964</v>
      </c>
      <c r="W2514">
        <f t="shared" si="750"/>
        <v>284.80000000000109</v>
      </c>
      <c r="X2514" s="5">
        <f t="shared" si="751"/>
        <v>323.84999999999997</v>
      </c>
      <c r="Y2514">
        <f t="shared" si="752"/>
        <v>328.05000000000035</v>
      </c>
      <c r="Z2514">
        <f t="shared" si="753"/>
        <v>278.04999999999961</v>
      </c>
      <c r="AA2514">
        <f t="shared" si="754"/>
        <v>289.89999999999998</v>
      </c>
      <c r="AB2514">
        <f>IF(Z2514/X2514&lt;'model parameter'!$B$2,'model parameter'!$B$2,IF(Y2514/X2514&gt;'model parameter'!$B$1,'model parameter'!$B$1,AA2514/X2514))</f>
        <v>0.8951675158252278</v>
      </c>
      <c r="AC2514">
        <f t="shared" si="764"/>
        <v>30355803.134136468</v>
      </c>
      <c r="AD2514">
        <f t="shared" si="762"/>
        <v>38.5250567171311</v>
      </c>
      <c r="AF2514">
        <f t="shared" si="761"/>
        <v>0.85857650146672737</v>
      </c>
      <c r="AG2514">
        <f t="shared" si="755"/>
        <v>1.012968967114406</v>
      </c>
      <c r="AH2514" s="14">
        <f t="shared" si="756"/>
        <v>24352.20043301797</v>
      </c>
      <c r="AI2514">
        <f t="shared" si="757"/>
        <v>21679.472711873797</v>
      </c>
      <c r="AJ2514" s="14">
        <f t="shared" si="758"/>
        <v>-2672.7277211441724</v>
      </c>
      <c r="AK2514" s="14">
        <f t="shared" si="763"/>
        <v>391078.91088042752</v>
      </c>
      <c r="AL2514">
        <f t="shared" si="759"/>
        <v>0.89024697260949159</v>
      </c>
      <c r="AM2514">
        <f t="shared" si="765"/>
        <v>0.22458164992377155</v>
      </c>
      <c r="AN2514" s="15">
        <f t="shared" si="760"/>
        <v>0</v>
      </c>
    </row>
    <row r="2515" spans="1:40" s="4" customFormat="1" x14ac:dyDescent="0.25">
      <c r="A2515" s="3">
        <v>43329</v>
      </c>
      <c r="B2515" s="3">
        <v>43342</v>
      </c>
      <c r="C2515" s="4" t="s">
        <v>15</v>
      </c>
      <c r="D2515" s="4">
        <v>11200</v>
      </c>
      <c r="E2515" s="4">
        <v>34.5</v>
      </c>
      <c r="F2515" s="4">
        <v>36.4</v>
      </c>
      <c r="G2515" s="4">
        <v>21.65</v>
      </c>
      <c r="H2515" s="4">
        <v>23.85</v>
      </c>
      <c r="I2515" s="4" t="s">
        <v>16</v>
      </c>
      <c r="J2515" s="4">
        <v>267</v>
      </c>
      <c r="K2515" s="4">
        <v>323.10000000000002</v>
      </c>
      <c r="L2515" s="4">
        <v>266.95</v>
      </c>
      <c r="M2515" s="4">
        <v>304.35000000000002</v>
      </c>
      <c r="N2515" s="4">
        <v>11470.75</v>
      </c>
      <c r="O2515" s="4">
        <v>302.2</v>
      </c>
      <c r="P2515">
        <f>VLOOKUP($A2515,Sheet2!$A:$E,2,0)</f>
        <v>11437.15</v>
      </c>
      <c r="Q2515">
        <f>VLOOKUP($A2515,Sheet2!$A:$E,3,0)</f>
        <v>11486.45</v>
      </c>
      <c r="R2515">
        <f>VLOOKUP($A2515,Sheet2!$A:$E,4,0)</f>
        <v>11431.8</v>
      </c>
      <c r="S2515">
        <f>VLOOKUP($A2515,Sheet2!$A:$E,5,0)</f>
        <v>11470.75</v>
      </c>
      <c r="T2515">
        <f t="shared" si="747"/>
        <v>36.649999999999636</v>
      </c>
      <c r="U2515">
        <f t="shared" si="748"/>
        <v>35.150000000001455</v>
      </c>
      <c r="V2515">
        <f t="shared" si="749"/>
        <v>268.19999999999891</v>
      </c>
      <c r="W2515">
        <f t="shared" si="750"/>
        <v>308.10000000000036</v>
      </c>
      <c r="X2515" s="5">
        <f t="shared" si="751"/>
        <v>301.5</v>
      </c>
      <c r="Y2515">
        <f t="shared" si="752"/>
        <v>359.74999999999966</v>
      </c>
      <c r="Z2515">
        <f t="shared" si="753"/>
        <v>301.5</v>
      </c>
      <c r="AA2515">
        <f t="shared" si="754"/>
        <v>328.20000000000005</v>
      </c>
      <c r="AB2515">
        <f>IF(Z2515/X2515&lt;'model parameter'!$B$2,'model parameter'!$B$2,IF(Y2515/X2515&gt;'model parameter'!$B$1,'model parameter'!$B$1,AA2515/X2515))</f>
        <v>1.1100000000000001</v>
      </c>
      <c r="AC2515">
        <f t="shared" si="764"/>
        <v>33694941.478891484</v>
      </c>
      <c r="AD2515">
        <f t="shared" si="762"/>
        <v>38.6350567171311</v>
      </c>
      <c r="AF2515">
        <f t="shared" si="761"/>
        <v>1</v>
      </c>
      <c r="AG2515">
        <f t="shared" si="755"/>
        <v>1.1932006633499159</v>
      </c>
      <c r="AH2515" s="14">
        <f t="shared" si="756"/>
        <v>22674.82900001025</v>
      </c>
      <c r="AI2515">
        <f t="shared" si="757"/>
        <v>25034.403590414229</v>
      </c>
      <c r="AJ2515" s="14">
        <f t="shared" si="758"/>
        <v>2359.5745904039795</v>
      </c>
      <c r="AK2515" s="14">
        <f t="shared" si="763"/>
        <v>393438.48547083151</v>
      </c>
      <c r="AL2515">
        <f t="shared" si="759"/>
        <v>1.104061406169939</v>
      </c>
      <c r="AM2515">
        <f t="shared" si="765"/>
        <v>0.24795193221480419</v>
      </c>
      <c r="AN2515" s="15">
        <f t="shared" si="760"/>
        <v>0</v>
      </c>
    </row>
    <row r="2516" spans="1:40" s="4" customFormat="1" x14ac:dyDescent="0.25">
      <c r="A2516" s="3">
        <v>43332</v>
      </c>
      <c r="B2516" s="3">
        <v>43342</v>
      </c>
      <c r="C2516" s="4" t="s">
        <v>15</v>
      </c>
      <c r="D2516" s="4">
        <v>11200</v>
      </c>
      <c r="E2516" s="4">
        <v>17.25</v>
      </c>
      <c r="F2516" s="4">
        <v>18.850000000000001</v>
      </c>
      <c r="G2516" s="4">
        <v>12.55</v>
      </c>
      <c r="H2516" s="4">
        <v>13.75</v>
      </c>
      <c r="I2516" s="4" t="s">
        <v>16</v>
      </c>
      <c r="J2516" s="4">
        <v>325.35000000000002</v>
      </c>
      <c r="K2516" s="4">
        <v>391.8</v>
      </c>
      <c r="L2516" s="4">
        <v>325.35000000000002</v>
      </c>
      <c r="M2516" s="4">
        <v>384.35</v>
      </c>
      <c r="O2516" s="4">
        <v>302.2</v>
      </c>
      <c r="P2516">
        <f>VLOOKUP($A2516,Sheet2!$A:$E,2,0)</f>
        <v>11502.1</v>
      </c>
      <c r="Q2516">
        <f>VLOOKUP($A2516,Sheet2!$A:$E,3,0)</f>
        <v>11565.3</v>
      </c>
      <c r="R2516">
        <f>VLOOKUP($A2516,Sheet2!$A:$E,4,0)</f>
        <v>11499.65</v>
      </c>
      <c r="S2516">
        <f>VLOOKUP($A2516,Sheet2!$A:$E,5,0)</f>
        <v>11551.75</v>
      </c>
      <c r="T2516">
        <f t="shared" si="747"/>
        <v>26.5</v>
      </c>
      <c r="U2516">
        <f t="shared" si="748"/>
        <v>18.850000000000001</v>
      </c>
      <c r="V2516">
        <f t="shared" si="749"/>
        <v>325.35000000000002</v>
      </c>
      <c r="W2516">
        <f t="shared" si="750"/>
        <v>377.84999999999854</v>
      </c>
      <c r="X2516" s="5">
        <f t="shared" si="751"/>
        <v>342.6</v>
      </c>
      <c r="Y2516">
        <f t="shared" si="752"/>
        <v>418.3</v>
      </c>
      <c r="Z2516">
        <f t="shared" si="753"/>
        <v>342.6</v>
      </c>
      <c r="AA2516">
        <f t="shared" si="754"/>
        <v>398.1</v>
      </c>
      <c r="AB2516">
        <f>IF(Z2516/X2516&lt;'model parameter'!$B$2,'model parameter'!$B$2,IF(Y2516/X2516&gt;'model parameter'!$B$1,'model parameter'!$B$1,AA2516/X2516))</f>
        <v>1.1100000000000001</v>
      </c>
      <c r="AC2516">
        <f t="shared" si="764"/>
        <v>37401385.041569553</v>
      </c>
      <c r="AD2516">
        <f t="shared" si="762"/>
        <v>38.745056717131099</v>
      </c>
      <c r="AF2516">
        <f t="shared" si="761"/>
        <v>1</v>
      </c>
      <c r="AG2516">
        <f t="shared" si="755"/>
        <v>1.2209573847051955</v>
      </c>
      <c r="AH2516" s="14">
        <f t="shared" si="756"/>
        <v>25759.391232521099</v>
      </c>
      <c r="AI2516">
        <f t="shared" si="757"/>
        <v>28453.487732263733</v>
      </c>
      <c r="AJ2516" s="14">
        <f t="shared" si="758"/>
        <v>2694.0964997426345</v>
      </c>
      <c r="AK2516" s="14">
        <f t="shared" si="763"/>
        <v>396132.58197057416</v>
      </c>
      <c r="AL2516">
        <f t="shared" si="759"/>
        <v>1.1045869630778133</v>
      </c>
      <c r="AM2516">
        <f t="shared" si="765"/>
        <v>0.27388447179442638</v>
      </c>
      <c r="AN2516" s="15">
        <f t="shared" si="760"/>
        <v>0</v>
      </c>
    </row>
    <row r="2517" spans="1:40" s="4" customFormat="1" x14ac:dyDescent="0.25">
      <c r="A2517" s="3">
        <v>43333</v>
      </c>
      <c r="B2517" s="3">
        <v>43342</v>
      </c>
      <c r="C2517" s="4" t="s">
        <v>15</v>
      </c>
      <c r="D2517" s="4">
        <v>11200</v>
      </c>
      <c r="E2517" s="4">
        <v>12.4</v>
      </c>
      <c r="F2517" s="4">
        <v>13.25</v>
      </c>
      <c r="G2517" s="4">
        <v>9.9</v>
      </c>
      <c r="H2517" s="4">
        <v>10.75</v>
      </c>
      <c r="I2517" s="4" t="s">
        <v>16</v>
      </c>
      <c r="J2517" s="4">
        <v>399</v>
      </c>
      <c r="K2517" s="4">
        <v>399</v>
      </c>
      <c r="L2517" s="4">
        <v>358.6</v>
      </c>
      <c r="M2517" s="4">
        <v>388.9</v>
      </c>
      <c r="N2517" s="4">
        <v>11570.9</v>
      </c>
      <c r="O2517" s="4">
        <v>302.2</v>
      </c>
      <c r="P2517">
        <f>VLOOKUP($A2517,Sheet2!$A:$E,2,0)</f>
        <v>11576.2</v>
      </c>
      <c r="Q2517">
        <f>VLOOKUP($A2517,Sheet2!$A:$E,3,0)</f>
        <v>11581.75</v>
      </c>
      <c r="R2517">
        <f>VLOOKUP($A2517,Sheet2!$A:$E,4,0)</f>
        <v>11539.6</v>
      </c>
      <c r="S2517">
        <f>VLOOKUP($A2517,Sheet2!$A:$E,5,0)</f>
        <v>11570.9</v>
      </c>
      <c r="T2517">
        <f t="shared" si="747"/>
        <v>17.25</v>
      </c>
      <c r="U2517">
        <f t="shared" si="748"/>
        <v>13.25</v>
      </c>
      <c r="V2517">
        <f t="shared" si="749"/>
        <v>358.6</v>
      </c>
      <c r="W2517">
        <f t="shared" si="750"/>
        <v>391.64999999999964</v>
      </c>
      <c r="X2517" s="5">
        <f t="shared" si="751"/>
        <v>411.4</v>
      </c>
      <c r="Y2517">
        <f t="shared" si="752"/>
        <v>416.25</v>
      </c>
      <c r="Z2517">
        <f t="shared" si="753"/>
        <v>371.85</v>
      </c>
      <c r="AA2517">
        <f t="shared" si="754"/>
        <v>399.65</v>
      </c>
      <c r="AB2517">
        <f>IF(Z2517/X2517&lt;'model parameter'!$B$2,'model parameter'!$B$2,IF(Y2517/X2517&gt;'model parameter'!$B$1,'model parameter'!$B$1,AA2517/X2517))</f>
        <v>0.97143898881866797</v>
      </c>
      <c r="AC2517">
        <f t="shared" si="764"/>
        <v>36333163.66519998</v>
      </c>
      <c r="AD2517">
        <f t="shared" si="762"/>
        <v>38.716495705949768</v>
      </c>
      <c r="AF2517">
        <f t="shared" si="761"/>
        <v>0.90386485172581443</v>
      </c>
      <c r="AG2517">
        <f t="shared" si="755"/>
        <v>1.0117890131259115</v>
      </c>
      <c r="AH2517" s="14">
        <f t="shared" si="756"/>
        <v>30922.843339497897</v>
      </c>
      <c r="AI2517">
        <f t="shared" si="757"/>
        <v>29904.730478428297</v>
      </c>
      <c r="AJ2517" s="14">
        <f t="shared" si="758"/>
        <v>-1018.1128610695996</v>
      </c>
      <c r="AK2517" s="14">
        <f t="shared" si="763"/>
        <v>395114.46910950454</v>
      </c>
      <c r="AL2517">
        <f t="shared" si="759"/>
        <v>0.96707570355378158</v>
      </c>
      <c r="AM2517">
        <f t="shared" si="765"/>
        <v>0.26486701825305076</v>
      </c>
      <c r="AN2517" s="15">
        <f t="shared" si="760"/>
        <v>0</v>
      </c>
    </row>
    <row r="2518" spans="1:40" s="4" customFormat="1" x14ac:dyDescent="0.25">
      <c r="A2518" s="3">
        <v>43335</v>
      </c>
      <c r="B2518" s="3">
        <v>43342</v>
      </c>
      <c r="C2518" s="4" t="s">
        <v>15</v>
      </c>
      <c r="D2518" s="4">
        <v>11200</v>
      </c>
      <c r="E2518" s="4">
        <v>10.199999999999999</v>
      </c>
      <c r="F2518" s="4">
        <v>10.199999999999999</v>
      </c>
      <c r="G2518" s="4">
        <v>5.75</v>
      </c>
      <c r="H2518" s="4">
        <v>6.6</v>
      </c>
      <c r="I2518" s="4" t="s">
        <v>16</v>
      </c>
      <c r="J2518" s="4">
        <v>441.7</v>
      </c>
      <c r="K2518" s="4">
        <v>441.7</v>
      </c>
      <c r="L2518" s="4">
        <v>357</v>
      </c>
      <c r="M2518" s="4">
        <v>394.9</v>
      </c>
      <c r="O2518" s="4">
        <v>302.2</v>
      </c>
      <c r="P2518">
        <f>VLOOKUP($A2518,Sheet2!$A:$E,2,0)</f>
        <v>11620.7</v>
      </c>
      <c r="Q2518">
        <f>VLOOKUP($A2518,Sheet2!$A:$E,3,0)</f>
        <v>11620.7</v>
      </c>
      <c r="R2518">
        <f>VLOOKUP($A2518,Sheet2!$A:$E,4,0)</f>
        <v>11546.7</v>
      </c>
      <c r="S2518">
        <f>VLOOKUP($A2518,Sheet2!$A:$E,5,0)</f>
        <v>11582.75</v>
      </c>
      <c r="T2518">
        <f t="shared" si="747"/>
        <v>21</v>
      </c>
      <c r="U2518">
        <f t="shared" si="748"/>
        <v>10.199999999999999</v>
      </c>
      <c r="V2518">
        <f t="shared" si="749"/>
        <v>357</v>
      </c>
      <c r="W2518">
        <f t="shared" si="750"/>
        <v>426.45000000000073</v>
      </c>
      <c r="X2518" s="5">
        <f t="shared" si="751"/>
        <v>451.9</v>
      </c>
      <c r="Y2518">
        <f t="shared" si="752"/>
        <v>462.7</v>
      </c>
      <c r="Z2518">
        <f t="shared" si="753"/>
        <v>367.2</v>
      </c>
      <c r="AA2518">
        <f t="shared" si="754"/>
        <v>401.5</v>
      </c>
      <c r="AB2518">
        <f>IF(Z2518/X2518&lt;'model parameter'!$B$2,'model parameter'!$B$2,IF(Y2518/X2518&gt;'model parameter'!$B$1,'model parameter'!$B$1,AA2518/X2518))</f>
        <v>0.88847090064173495</v>
      </c>
      <c r="AC2518">
        <f t="shared" si="764"/>
        <v>32280958.644783787</v>
      </c>
      <c r="AD2518">
        <f t="shared" si="762"/>
        <v>38.604966606591503</v>
      </c>
      <c r="AF2518">
        <f t="shared" si="761"/>
        <v>0.81256915246736006</v>
      </c>
      <c r="AG2518">
        <f t="shared" si="755"/>
        <v>1.0238990927196283</v>
      </c>
      <c r="AH2518" s="14">
        <f t="shared" si="756"/>
        <v>33962.375466424644</v>
      </c>
      <c r="AI2518">
        <f t="shared" si="757"/>
        <v>30043.379470392996</v>
      </c>
      <c r="AJ2518" s="14">
        <f t="shared" si="758"/>
        <v>-3918.9959960316482</v>
      </c>
      <c r="AK2518" s="14">
        <f t="shared" si="763"/>
        <v>391195.47311347292</v>
      </c>
      <c r="AL2518">
        <f t="shared" si="759"/>
        <v>0.88460771832918506</v>
      </c>
      <c r="AM2518">
        <f t="shared" si="765"/>
        <v>0.23430340867748584</v>
      </c>
      <c r="AN2518" s="15">
        <f t="shared" si="760"/>
        <v>0</v>
      </c>
    </row>
    <row r="2519" spans="1:40" s="4" customFormat="1" x14ac:dyDescent="0.25">
      <c r="A2519" s="3">
        <v>43336</v>
      </c>
      <c r="B2519" s="3">
        <v>43342</v>
      </c>
      <c r="C2519" s="4" t="s">
        <v>15</v>
      </c>
      <c r="D2519" s="4">
        <v>11200</v>
      </c>
      <c r="E2519" s="4">
        <v>5.4</v>
      </c>
      <c r="F2519" s="4">
        <v>6.9</v>
      </c>
      <c r="G2519" s="4">
        <v>4.25</v>
      </c>
      <c r="H2519" s="4">
        <v>4.7</v>
      </c>
      <c r="I2519" s="4" t="s">
        <v>16</v>
      </c>
      <c r="J2519" s="4">
        <v>362.8</v>
      </c>
      <c r="K2519" s="4">
        <v>400.4</v>
      </c>
      <c r="L2519" s="4">
        <v>342.8</v>
      </c>
      <c r="M2519" s="4">
        <v>366.85</v>
      </c>
      <c r="O2519" s="4">
        <v>302.2</v>
      </c>
      <c r="P2519">
        <f>VLOOKUP($A2519,Sheet2!$A:$E,2,0)</f>
        <v>11566.6</v>
      </c>
      <c r="Q2519">
        <f>VLOOKUP($A2519,Sheet2!$A:$E,3,0)</f>
        <v>11604.6</v>
      </c>
      <c r="R2519">
        <f>VLOOKUP($A2519,Sheet2!$A:$E,4,0)</f>
        <v>11532</v>
      </c>
      <c r="S2519">
        <f>VLOOKUP($A2519,Sheet2!$A:$E,5,0)</f>
        <v>11557.1</v>
      </c>
      <c r="T2519">
        <f t="shared" si="747"/>
        <v>4.25</v>
      </c>
      <c r="U2519">
        <f t="shared" si="748"/>
        <v>6.9</v>
      </c>
      <c r="V2519">
        <f t="shared" si="749"/>
        <v>342.8</v>
      </c>
      <c r="W2519">
        <f t="shared" si="750"/>
        <v>400.4</v>
      </c>
      <c r="X2519" s="5">
        <f t="shared" si="751"/>
        <v>368.2</v>
      </c>
      <c r="Y2519">
        <f t="shared" si="752"/>
        <v>404.65</v>
      </c>
      <c r="Z2519">
        <f t="shared" si="753"/>
        <v>349.7</v>
      </c>
      <c r="AA2519">
        <f t="shared" si="754"/>
        <v>371.55</v>
      </c>
      <c r="AB2519">
        <f>IF(Z2519/X2519&lt;'model parameter'!$B$2,'model parameter'!$B$2,IF(Y2519/X2519&gt;'model parameter'!$B$1,'model parameter'!$B$1,AA2519/X2519))</f>
        <v>1.0090983161325366</v>
      </c>
      <c r="AC2519">
        <f t="shared" si="764"/>
        <v>32574661.011595372</v>
      </c>
      <c r="AD2519">
        <f t="shared" si="762"/>
        <v>38.61406492272404</v>
      </c>
      <c r="AF2519">
        <f t="shared" si="761"/>
        <v>0.9497555676262901</v>
      </c>
      <c r="AG2519">
        <f t="shared" si="755"/>
        <v>1.0989951113525258</v>
      </c>
      <c r="AH2519" s="14">
        <f t="shared" si="756"/>
        <v>27680.6757374427</v>
      </c>
      <c r="AI2519">
        <f t="shared" si="757"/>
        <v>27798.764708586095</v>
      </c>
      <c r="AJ2519" s="14">
        <f t="shared" si="758"/>
        <v>118.08897114339561</v>
      </c>
      <c r="AK2519" s="14">
        <f t="shared" si="763"/>
        <v>391313.56208461634</v>
      </c>
      <c r="AL2519">
        <f t="shared" si="759"/>
        <v>1.0042661159092898</v>
      </c>
      <c r="AM2519">
        <f t="shared" si="765"/>
        <v>0.2353029741768457</v>
      </c>
      <c r="AN2519" s="15">
        <f t="shared" si="760"/>
        <v>0</v>
      </c>
    </row>
    <row r="2520" spans="1:40" s="4" customFormat="1" x14ac:dyDescent="0.25">
      <c r="A2520" s="3">
        <v>43339</v>
      </c>
      <c r="B2520" s="3">
        <v>43342</v>
      </c>
      <c r="C2520" s="4" t="s">
        <v>15</v>
      </c>
      <c r="D2520" s="4">
        <v>11200</v>
      </c>
      <c r="E2520" s="4">
        <v>3.25</v>
      </c>
      <c r="F2520" s="4">
        <v>3.35</v>
      </c>
      <c r="G2520" s="4">
        <v>1.8</v>
      </c>
      <c r="H2520" s="4">
        <v>2.9</v>
      </c>
      <c r="I2520" s="4" t="s">
        <v>16</v>
      </c>
      <c r="J2520" s="4">
        <v>418.8</v>
      </c>
      <c r="K2520" s="4">
        <v>509</v>
      </c>
      <c r="L2520" s="4">
        <v>417.4</v>
      </c>
      <c r="M2520" s="4">
        <v>501.1</v>
      </c>
      <c r="O2520" s="4">
        <v>302.2</v>
      </c>
      <c r="P2520">
        <f>VLOOKUP($A2520,Sheet2!$A:$E,2,0)</f>
        <v>11605.85</v>
      </c>
      <c r="Q2520">
        <f>VLOOKUP($A2520,Sheet2!$A:$E,3,0)</f>
        <v>11700.95</v>
      </c>
      <c r="R2520">
        <f>VLOOKUP($A2520,Sheet2!$A:$E,4,0)</f>
        <v>11595.6</v>
      </c>
      <c r="S2520">
        <f>VLOOKUP($A2520,Sheet2!$A:$E,5,0)</f>
        <v>11691.95</v>
      </c>
      <c r="T2520">
        <f t="shared" si="747"/>
        <v>8.0499999999992724</v>
      </c>
      <c r="U2520">
        <f t="shared" si="748"/>
        <v>3.35</v>
      </c>
      <c r="V2520">
        <f t="shared" si="749"/>
        <v>417.4</v>
      </c>
      <c r="W2520">
        <f t="shared" si="750"/>
        <v>502.75</v>
      </c>
      <c r="X2520" s="5">
        <f t="shared" si="751"/>
        <v>422.05</v>
      </c>
      <c r="Y2520">
        <f t="shared" si="752"/>
        <v>517.04999999999927</v>
      </c>
      <c r="Z2520">
        <f t="shared" si="753"/>
        <v>420.75</v>
      </c>
      <c r="AA2520">
        <f t="shared" si="754"/>
        <v>504</v>
      </c>
      <c r="AB2520">
        <f>IF(Z2520/X2520&lt;'model parameter'!$B$2,'model parameter'!$B$2,IF(Y2520/X2520&gt;'model parameter'!$B$1,'model parameter'!$B$1,AA2520/X2520))</f>
        <v>1.1100000000000001</v>
      </c>
      <c r="AC2520">
        <f t="shared" si="764"/>
        <v>36157873.722870864</v>
      </c>
      <c r="AD2520">
        <f t="shared" si="762"/>
        <v>38.72406492272404</v>
      </c>
      <c r="AF2520">
        <f t="shared" si="761"/>
        <v>0.99691979623267379</v>
      </c>
      <c r="AG2520">
        <f t="shared" si="755"/>
        <v>1.2250918137661397</v>
      </c>
      <c r="AH2520" s="14">
        <f t="shared" si="756"/>
        <v>31722.127713615675</v>
      </c>
      <c r="AI2520">
        <f t="shared" si="757"/>
        <v>35062.88517922099</v>
      </c>
      <c r="AJ2520" s="14">
        <f t="shared" si="758"/>
        <v>3340.7574656053148</v>
      </c>
      <c r="AK2520" s="14">
        <f t="shared" si="763"/>
        <v>394654.31955022167</v>
      </c>
      <c r="AL2520">
        <f t="shared" si="759"/>
        <v>1.1053131585549794</v>
      </c>
      <c r="AM2520">
        <f t="shared" si="765"/>
        <v>0.26008347360479006</v>
      </c>
      <c r="AN2520" s="15">
        <f t="shared" si="760"/>
        <v>0</v>
      </c>
    </row>
    <row r="2521" spans="1:40" s="4" customFormat="1" x14ac:dyDescent="0.25">
      <c r="A2521" s="3">
        <v>43340</v>
      </c>
      <c r="B2521" s="3">
        <v>43342</v>
      </c>
      <c r="C2521" s="4" t="s">
        <v>15</v>
      </c>
      <c r="D2521" s="4">
        <v>11200</v>
      </c>
      <c r="E2521" s="4">
        <v>2.2000000000000002</v>
      </c>
      <c r="F2521" s="4">
        <v>2.85</v>
      </c>
      <c r="G2521" s="4">
        <v>1.7</v>
      </c>
      <c r="H2521" s="4">
        <v>2.4500000000000002</v>
      </c>
      <c r="I2521" s="4" t="s">
        <v>16</v>
      </c>
      <c r="J2521" s="4">
        <v>537.4</v>
      </c>
      <c r="K2521" s="4">
        <v>559.25</v>
      </c>
      <c r="L2521" s="4">
        <v>512.75</v>
      </c>
      <c r="M2521" s="4">
        <v>546.45000000000005</v>
      </c>
      <c r="N2521" s="4">
        <v>11738.5</v>
      </c>
      <c r="O2521" s="4">
        <v>302.2</v>
      </c>
      <c r="P2521">
        <f>VLOOKUP($A2521,Sheet2!$A:$E,2,0)</f>
        <v>11731.95</v>
      </c>
      <c r="Q2521">
        <f>VLOOKUP($A2521,Sheet2!$A:$E,3,0)</f>
        <v>11760.2</v>
      </c>
      <c r="R2521">
        <f>VLOOKUP($A2521,Sheet2!$A:$E,4,0)</f>
        <v>11710.5</v>
      </c>
      <c r="S2521">
        <f>VLOOKUP($A2521,Sheet2!$A:$E,5,0)</f>
        <v>11738.5</v>
      </c>
      <c r="T2521">
        <f t="shared" si="747"/>
        <v>1.7</v>
      </c>
      <c r="U2521">
        <f t="shared" si="748"/>
        <v>2.25</v>
      </c>
      <c r="V2521">
        <f t="shared" si="749"/>
        <v>513.35000000000036</v>
      </c>
      <c r="W2521">
        <f t="shared" si="750"/>
        <v>559.25</v>
      </c>
      <c r="X2521" s="5">
        <f t="shared" si="751"/>
        <v>539.6</v>
      </c>
      <c r="Y2521">
        <f t="shared" si="752"/>
        <v>560.95000000000005</v>
      </c>
      <c r="Z2521">
        <f t="shared" si="753"/>
        <v>515</v>
      </c>
      <c r="AA2521">
        <f t="shared" si="754"/>
        <v>548.90000000000009</v>
      </c>
      <c r="AB2521">
        <f>IF(Z2521/X2521&lt;'model parameter'!$B$2,'model parameter'!$B$2,IF(Y2521/X2521&gt;'model parameter'!$B$1,'model parameter'!$B$1,AA2521/X2521))</f>
        <v>1.0172349888806524</v>
      </c>
      <c r="AC2521">
        <f t="shared" si="764"/>
        <v>36781054.274432577</v>
      </c>
      <c r="AD2521">
        <f t="shared" si="762"/>
        <v>38.741299911604692</v>
      </c>
      <c r="AF2521">
        <f t="shared" si="761"/>
        <v>0.95441067457375828</v>
      </c>
      <c r="AG2521">
        <f t="shared" si="755"/>
        <v>1.0395663454410675</v>
      </c>
      <c r="AH2521" s="14">
        <f t="shared" si="756"/>
        <v>40544.275899300599</v>
      </c>
      <c r="AI2521">
        <f t="shared" si="757"/>
        <v>41090.33158693181</v>
      </c>
      <c r="AJ2521" s="14">
        <f t="shared" si="758"/>
        <v>546.05568763121119</v>
      </c>
      <c r="AK2521" s="14">
        <f t="shared" si="763"/>
        <v>395200.37523785286</v>
      </c>
      <c r="AL2521">
        <f t="shared" si="759"/>
        <v>1.0134681326899868</v>
      </c>
      <c r="AM2521">
        <f t="shared" si="765"/>
        <v>0.26358631233777208</v>
      </c>
      <c r="AN2521" s="15">
        <f t="shared" si="760"/>
        <v>0</v>
      </c>
    </row>
    <row r="2522" spans="1:40" s="4" customFormat="1" x14ac:dyDescent="0.25">
      <c r="A2522" s="3">
        <v>43341</v>
      </c>
      <c r="B2522" s="3">
        <v>43342</v>
      </c>
      <c r="C2522" s="4" t="s">
        <v>15</v>
      </c>
      <c r="D2522" s="4">
        <v>11200</v>
      </c>
      <c r="E2522" s="4">
        <v>1.45</v>
      </c>
      <c r="F2522" s="4">
        <v>1.9</v>
      </c>
      <c r="G2522" s="4">
        <v>0.6</v>
      </c>
      <c r="H2522" s="4">
        <v>0.9</v>
      </c>
      <c r="I2522" s="4" t="s">
        <v>16</v>
      </c>
      <c r="J2522" s="4">
        <v>538.75</v>
      </c>
      <c r="K2522" s="4">
        <v>554</v>
      </c>
      <c r="L2522" s="4">
        <v>489.5</v>
      </c>
      <c r="M2522" s="4">
        <v>504.1</v>
      </c>
      <c r="N2522" s="4">
        <v>11691.9</v>
      </c>
      <c r="O2522" s="4">
        <v>302.2</v>
      </c>
      <c r="P2522">
        <f>VLOOKUP($A2522,Sheet2!$A:$E,2,0)</f>
        <v>11744.95</v>
      </c>
      <c r="Q2522">
        <f>VLOOKUP($A2522,Sheet2!$A:$E,3,0)</f>
        <v>11753.2</v>
      </c>
      <c r="R2522">
        <f>VLOOKUP($A2522,Sheet2!$A:$E,4,0)</f>
        <v>11678.85</v>
      </c>
      <c r="S2522">
        <f>VLOOKUP($A2522,Sheet2!$A:$E,5,0)</f>
        <v>11691.9</v>
      </c>
      <c r="T2522">
        <f t="shared" si="747"/>
        <v>0.7999999999992724</v>
      </c>
      <c r="U2522">
        <f t="shared" si="748"/>
        <v>1.9</v>
      </c>
      <c r="V2522">
        <f t="shared" si="749"/>
        <v>489.5</v>
      </c>
      <c r="W2522">
        <f t="shared" si="750"/>
        <v>553.80000000000109</v>
      </c>
      <c r="X2522" s="5">
        <f t="shared" si="751"/>
        <v>540.20000000000005</v>
      </c>
      <c r="Y2522">
        <f t="shared" si="752"/>
        <v>554.79999999999927</v>
      </c>
      <c r="Z2522">
        <f t="shared" si="753"/>
        <v>491.4</v>
      </c>
      <c r="AA2522">
        <f t="shared" si="754"/>
        <v>505</v>
      </c>
      <c r="AB2522">
        <f>IF(Z2522/X2522&lt;'model parameter'!$B$2,'model parameter'!$B$2,IF(Y2522/X2522&gt;'model parameter'!$B$1,'model parameter'!$B$1,AA2522/X2522))</f>
        <v>0.93483894853757865</v>
      </c>
      <c r="AC2522">
        <f t="shared" si="764"/>
        <v>34384362.104014166</v>
      </c>
      <c r="AD2522">
        <f t="shared" si="762"/>
        <v>38.676138860142274</v>
      </c>
      <c r="AF2522">
        <f t="shared" si="761"/>
        <v>0.90966308774527938</v>
      </c>
      <c r="AG2522">
        <f t="shared" si="755"/>
        <v>1.0270270270270256</v>
      </c>
      <c r="AH2522" s="14">
        <f t="shared" si="756"/>
        <v>40589.306004884696</v>
      </c>
      <c r="AI2522">
        <f t="shared" si="757"/>
        <v>37800.228480310012</v>
      </c>
      <c r="AJ2522" s="14">
        <f t="shared" si="758"/>
        <v>-2789.0775245746845</v>
      </c>
      <c r="AK2522" s="14">
        <f t="shared" si="763"/>
        <v>392411.29771327815</v>
      </c>
      <c r="AL2522">
        <f t="shared" si="759"/>
        <v>0.93128540989986297</v>
      </c>
      <c r="AM2522">
        <f t="shared" si="765"/>
        <v>0.24547408692947537</v>
      </c>
      <c r="AN2522" s="15">
        <f t="shared" si="760"/>
        <v>0</v>
      </c>
    </row>
    <row r="2523" spans="1:40" s="4" customFormat="1" x14ac:dyDescent="0.25">
      <c r="A2523" s="3">
        <v>43342</v>
      </c>
      <c r="B2523" s="3">
        <v>43342</v>
      </c>
      <c r="C2523" s="4" t="s">
        <v>15</v>
      </c>
      <c r="D2523" s="4">
        <v>11200</v>
      </c>
      <c r="E2523" s="4">
        <v>0.5</v>
      </c>
      <c r="F2523" s="4">
        <v>0.5</v>
      </c>
      <c r="G2523" s="4">
        <v>0.05</v>
      </c>
      <c r="H2523" s="4">
        <v>0.05</v>
      </c>
      <c r="I2523" s="4" t="s">
        <v>16</v>
      </c>
      <c r="J2523" s="4">
        <v>502.55</v>
      </c>
      <c r="K2523" s="4">
        <v>502.55</v>
      </c>
      <c r="L2523" s="4">
        <v>435</v>
      </c>
      <c r="M2523" s="4">
        <v>472.15</v>
      </c>
      <c r="O2523" s="4">
        <v>302.2</v>
      </c>
      <c r="P2523">
        <f>VLOOKUP($A2523,Sheet2!$A:$E,2,0)</f>
        <v>11694.75</v>
      </c>
      <c r="Q2523">
        <f>VLOOKUP($A2523,Sheet2!$A:$E,3,0)</f>
        <v>11698.8</v>
      </c>
      <c r="R2523">
        <f>VLOOKUP($A2523,Sheet2!$A:$E,4,0)</f>
        <v>11639.7</v>
      </c>
      <c r="S2523">
        <f>VLOOKUP($A2523,Sheet2!$A:$E,5,0)</f>
        <v>11676.8</v>
      </c>
      <c r="T2523">
        <f t="shared" si="747"/>
        <v>3.75</v>
      </c>
      <c r="U2523">
        <f t="shared" si="748"/>
        <v>0</v>
      </c>
      <c r="V2523">
        <f t="shared" si="749"/>
        <v>440.20000000000073</v>
      </c>
      <c r="W2523">
        <f t="shared" si="750"/>
        <v>498.84999999999854</v>
      </c>
      <c r="X2523" s="5">
        <f t="shared" si="751"/>
        <v>503.05</v>
      </c>
      <c r="Y2523">
        <f t="shared" si="752"/>
        <v>506.3</v>
      </c>
      <c r="Z2523">
        <f t="shared" si="753"/>
        <v>435</v>
      </c>
      <c r="AA2523">
        <f t="shared" si="754"/>
        <v>472.2</v>
      </c>
      <c r="AB2523">
        <f>IF(Z2523/X2523&lt;'model parameter'!$B$2,'model parameter'!$B$2,IF(Y2523/X2523&gt;'model parameter'!$B$1,'model parameter'!$B$1,AA2523/X2523))</f>
        <v>0.93867408806281682</v>
      </c>
      <c r="AC2523">
        <f t="shared" si="764"/>
        <v>32275709.741607174</v>
      </c>
      <c r="AD2523">
        <f t="shared" si="762"/>
        <v>38.614812948205092</v>
      </c>
      <c r="AF2523">
        <f t="shared" si="761"/>
        <v>0.86472517642381475</v>
      </c>
      <c r="AG2523">
        <f t="shared" si="755"/>
        <v>1.0064605903985688</v>
      </c>
      <c r="AH2523" s="14">
        <f t="shared" si="756"/>
        <v>37801.191967469174</v>
      </c>
      <c r="AI2523">
        <f t="shared" si="757"/>
        <v>35342.019325476402</v>
      </c>
      <c r="AJ2523" s="14">
        <f t="shared" si="758"/>
        <v>-2459.1726419927727</v>
      </c>
      <c r="AK2523" s="14">
        <f t="shared" si="763"/>
        <v>389952.12507128541</v>
      </c>
      <c r="AL2523">
        <f t="shared" si="759"/>
        <v>0.93494457412588794</v>
      </c>
      <c r="AM2523">
        <f t="shared" si="765"/>
        <v>0.22950466566321953</v>
      </c>
      <c r="AN2523" s="15">
        <f t="shared" si="760"/>
        <v>0</v>
      </c>
    </row>
    <row r="2524" spans="1:40" s="4" customFormat="1" x14ac:dyDescent="0.25">
      <c r="A2524" s="3">
        <v>43343</v>
      </c>
      <c r="B2524" s="3">
        <v>43370</v>
      </c>
      <c r="C2524" s="4" t="s">
        <v>15</v>
      </c>
      <c r="D2524" s="4">
        <v>11700</v>
      </c>
      <c r="E2524" s="4">
        <v>138.35</v>
      </c>
      <c r="F2524" s="4">
        <v>145.25</v>
      </c>
      <c r="G2524" s="4">
        <v>104</v>
      </c>
      <c r="H2524" s="4">
        <v>123.85</v>
      </c>
      <c r="I2524" s="4" t="s">
        <v>16</v>
      </c>
      <c r="J2524" s="4">
        <v>145.05000000000001</v>
      </c>
      <c r="K2524" s="4">
        <v>195</v>
      </c>
      <c r="L2524" s="4">
        <v>132.4</v>
      </c>
      <c r="M2524" s="4">
        <v>155.85</v>
      </c>
      <c r="N2524" s="4">
        <v>11680.5</v>
      </c>
      <c r="O2524" s="4">
        <v>283.39999999999998</v>
      </c>
      <c r="P2524">
        <f>VLOOKUP($A2524,Sheet2!$A:$E,2,0)</f>
        <v>11675.85</v>
      </c>
      <c r="Q2524">
        <f>VLOOKUP($A2524,Sheet2!$A:$E,3,0)</f>
        <v>11727.65</v>
      </c>
      <c r="R2524">
        <f>VLOOKUP($A2524,Sheet2!$A:$E,4,0)</f>
        <v>11640.1</v>
      </c>
      <c r="S2524">
        <f>VLOOKUP($A2524,Sheet2!$A:$E,5,0)</f>
        <v>11680.5</v>
      </c>
      <c r="T2524">
        <f t="shared" si="747"/>
        <v>167.35000000000036</v>
      </c>
      <c r="U2524">
        <f t="shared" si="748"/>
        <v>145.25</v>
      </c>
      <c r="V2524">
        <f t="shared" si="749"/>
        <v>132.4</v>
      </c>
      <c r="W2524">
        <f t="shared" si="750"/>
        <v>131.64999999999964</v>
      </c>
      <c r="X2524" s="5">
        <f t="shared" si="751"/>
        <v>283.39999999999998</v>
      </c>
      <c r="Y2524">
        <f t="shared" si="752"/>
        <v>362.35000000000036</v>
      </c>
      <c r="Z2524">
        <f t="shared" si="753"/>
        <v>235.64999999999964</v>
      </c>
      <c r="AA2524">
        <f t="shared" si="754"/>
        <v>279.7</v>
      </c>
      <c r="AB2524">
        <f>IF(Z2524/X2524&lt;'model parameter'!$B$2,'model parameter'!$B$2,IF(Y2524/X2524&gt;'model parameter'!$B$1,'model parameter'!$B$1,AA2524/X2524))</f>
        <v>1.1100000000000001</v>
      </c>
      <c r="AC2524">
        <f t="shared" si="764"/>
        <v>35826037.813183963</v>
      </c>
      <c r="AD2524">
        <f t="shared" si="762"/>
        <v>38.724812948205091</v>
      </c>
      <c r="AF2524">
        <f t="shared" si="761"/>
        <v>0.83151023288637849</v>
      </c>
      <c r="AG2524">
        <f t="shared" si="755"/>
        <v>1.2785815102328877</v>
      </c>
      <c r="AH2524" s="14">
        <f t="shared" si="756"/>
        <v>21316.420814889898</v>
      </c>
      <c r="AI2524">
        <f t="shared" si="757"/>
        <v>23528.675537677587</v>
      </c>
      <c r="AJ2524" s="14">
        <f t="shared" si="758"/>
        <v>2212.2547227876894</v>
      </c>
      <c r="AK2524" s="14">
        <f t="shared" si="763"/>
        <v>392164.37979407312</v>
      </c>
      <c r="AL2524">
        <f t="shared" si="759"/>
        <v>1.103781715607828</v>
      </c>
      <c r="AM2524">
        <f t="shared" si="765"/>
        <v>0.25332305360574942</v>
      </c>
      <c r="AN2524" s="15">
        <f t="shared" si="760"/>
        <v>1</v>
      </c>
    </row>
    <row r="2525" spans="1:40" s="4" customFormat="1" x14ac:dyDescent="0.25">
      <c r="A2525" s="3">
        <v>43346</v>
      </c>
      <c r="B2525" s="3">
        <v>43370</v>
      </c>
      <c r="C2525" s="4" t="s">
        <v>15</v>
      </c>
      <c r="D2525" s="4">
        <v>11700</v>
      </c>
      <c r="E2525" s="4">
        <v>110</v>
      </c>
      <c r="F2525" s="4">
        <v>183.95</v>
      </c>
      <c r="G2525" s="4">
        <v>104.05</v>
      </c>
      <c r="H2525" s="4">
        <v>167.2</v>
      </c>
      <c r="I2525" s="4" t="s">
        <v>16</v>
      </c>
      <c r="J2525" s="4">
        <v>166.85</v>
      </c>
      <c r="K2525" s="4">
        <v>176.95</v>
      </c>
      <c r="L2525" s="4">
        <v>105</v>
      </c>
      <c r="M2525" s="4">
        <v>111.2</v>
      </c>
      <c r="O2525" s="4">
        <v>283.39999999999998</v>
      </c>
      <c r="P2525">
        <f>VLOOKUP($A2525,Sheet2!$A:$E,2,0)</f>
        <v>11751.8</v>
      </c>
      <c r="Q2525">
        <f>VLOOKUP($A2525,Sheet2!$A:$E,3,0)</f>
        <v>11751.8</v>
      </c>
      <c r="R2525">
        <f>VLOOKUP($A2525,Sheet2!$A:$E,4,0)</f>
        <v>11567.4</v>
      </c>
      <c r="S2525">
        <f>VLOOKUP($A2525,Sheet2!$A:$E,5,0)</f>
        <v>11582.35</v>
      </c>
      <c r="T2525">
        <f t="shared" si="747"/>
        <v>125.15000000000146</v>
      </c>
      <c r="U2525">
        <f t="shared" si="748"/>
        <v>183.95</v>
      </c>
      <c r="V2525">
        <f t="shared" si="749"/>
        <v>105</v>
      </c>
      <c r="W2525">
        <f t="shared" si="750"/>
        <v>155.84999999999854</v>
      </c>
      <c r="X2525" s="5">
        <f t="shared" si="751"/>
        <v>276.85000000000002</v>
      </c>
      <c r="Y2525">
        <f t="shared" si="752"/>
        <v>302.10000000000144</v>
      </c>
      <c r="Z2525">
        <f t="shared" si="753"/>
        <v>259.89999999999856</v>
      </c>
      <c r="AA2525">
        <f t="shared" si="754"/>
        <v>278.39999999999998</v>
      </c>
      <c r="AB2525">
        <f>IF(Z2525/X2525&lt;'model parameter'!$B$2,'model parameter'!$B$2,IF(Y2525/X2525&gt;'model parameter'!$B$1,'model parameter'!$B$1,AA2525/X2525))</f>
        <v>1.0055986996568538</v>
      </c>
      <c r="AC2525">
        <f t="shared" si="764"/>
        <v>36026617.038795069</v>
      </c>
      <c r="AD2525">
        <f t="shared" si="762"/>
        <v>38.730411647861942</v>
      </c>
      <c r="AF2525">
        <f t="shared" si="761"/>
        <v>0.93877551020407635</v>
      </c>
      <c r="AG2525">
        <f t="shared" si="755"/>
        <v>1.0912046234423023</v>
      </c>
      <c r="AH2525" s="14">
        <f t="shared" si="756"/>
        <v>20824.842162263474</v>
      </c>
      <c r="AI2525">
        <f t="shared" si="757"/>
        <v>20817.6005996608</v>
      </c>
      <c r="AJ2525" s="14">
        <f t="shared" si="758"/>
        <v>-7.2415626026740938</v>
      </c>
      <c r="AK2525" s="14">
        <f t="shared" si="763"/>
        <v>392157.13823147042</v>
      </c>
      <c r="AL2525">
        <f t="shared" si="759"/>
        <v>0.99965226326585099</v>
      </c>
      <c r="AM2525">
        <f t="shared" si="765"/>
        <v>0.25323496387440392</v>
      </c>
      <c r="AN2525" s="15">
        <f t="shared" si="760"/>
        <v>0</v>
      </c>
    </row>
    <row r="2526" spans="1:40" s="4" customFormat="1" x14ac:dyDescent="0.25">
      <c r="A2526" s="3">
        <v>43347</v>
      </c>
      <c r="B2526" s="3">
        <v>43370</v>
      </c>
      <c r="C2526" s="4" t="s">
        <v>15</v>
      </c>
      <c r="D2526" s="4">
        <v>11700</v>
      </c>
      <c r="E2526" s="4">
        <v>170.15</v>
      </c>
      <c r="F2526" s="4">
        <v>221</v>
      </c>
      <c r="G2526" s="4">
        <v>160.44999999999999</v>
      </c>
      <c r="H2526" s="4">
        <v>206.45</v>
      </c>
      <c r="I2526" s="4" t="s">
        <v>16</v>
      </c>
      <c r="J2526" s="4">
        <v>109.3</v>
      </c>
      <c r="K2526" s="4">
        <v>112.55</v>
      </c>
      <c r="L2526" s="4">
        <v>71.099999999999994</v>
      </c>
      <c r="M2526" s="4">
        <v>78.75</v>
      </c>
      <c r="N2526" s="4">
        <v>11520.3</v>
      </c>
      <c r="O2526" s="4">
        <v>283.39999999999998</v>
      </c>
      <c r="P2526">
        <f>VLOOKUP($A2526,Sheet2!$A:$E,2,0)</f>
        <v>11598.75</v>
      </c>
      <c r="Q2526">
        <f>VLOOKUP($A2526,Sheet2!$A:$E,3,0)</f>
        <v>11602.55</v>
      </c>
      <c r="R2526">
        <f>VLOOKUP($A2526,Sheet2!$A:$E,4,0)</f>
        <v>11496.85</v>
      </c>
      <c r="S2526">
        <f>VLOOKUP($A2526,Sheet2!$A:$E,5,0)</f>
        <v>11520.3</v>
      </c>
      <c r="T2526">
        <f t="shared" si="747"/>
        <v>210</v>
      </c>
      <c r="U2526">
        <f t="shared" si="748"/>
        <v>221</v>
      </c>
      <c r="V2526">
        <f t="shared" si="749"/>
        <v>71.099999999999994</v>
      </c>
      <c r="W2526">
        <f t="shared" si="750"/>
        <v>63</v>
      </c>
      <c r="X2526" s="5">
        <f t="shared" si="751"/>
        <v>279.45</v>
      </c>
      <c r="Y2526">
        <f t="shared" si="752"/>
        <v>322.55</v>
      </c>
      <c r="Z2526">
        <f t="shared" si="753"/>
        <v>223.45</v>
      </c>
      <c r="AA2526">
        <f t="shared" si="754"/>
        <v>285.2</v>
      </c>
      <c r="AB2526">
        <f>IF(Z2526/X2526&lt;'model parameter'!$B$2,'model parameter'!$B$2,IF(Y2526/X2526&gt;'model parameter'!$B$1,'model parameter'!$B$1,AA2526/X2526))</f>
        <v>1.1100000000000001</v>
      </c>
      <c r="AC2526">
        <f t="shared" si="764"/>
        <v>39989544.913062528</v>
      </c>
      <c r="AD2526">
        <f t="shared" si="762"/>
        <v>38.840411647861941</v>
      </c>
      <c r="AF2526">
        <f t="shared" si="761"/>
        <v>0.79960636965467879</v>
      </c>
      <c r="AG2526">
        <f t="shared" si="755"/>
        <v>1.1542315262122027</v>
      </c>
      <c r="AH2526" s="14">
        <f t="shared" si="756"/>
        <v>21019.972619794575</v>
      </c>
      <c r="AI2526">
        <f t="shared" si="757"/>
        <v>23200.077426721247</v>
      </c>
      <c r="AJ2526" s="14">
        <f t="shared" si="758"/>
        <v>2180.1048069266726</v>
      </c>
      <c r="AK2526" s="14">
        <f t="shared" si="763"/>
        <v>394337.24303839711</v>
      </c>
      <c r="AL2526">
        <f t="shared" si="759"/>
        <v>1.1037158728205794</v>
      </c>
      <c r="AM2526">
        <f t="shared" si="765"/>
        <v>0.27949944918132563</v>
      </c>
      <c r="AN2526" s="15">
        <f t="shared" si="760"/>
        <v>1</v>
      </c>
    </row>
    <row r="2527" spans="1:40" s="4" customFormat="1" x14ac:dyDescent="0.25">
      <c r="A2527" s="3">
        <v>43348</v>
      </c>
      <c r="B2527" s="3">
        <v>43370</v>
      </c>
      <c r="C2527" s="4" t="s">
        <v>15</v>
      </c>
      <c r="D2527" s="4">
        <v>11700</v>
      </c>
      <c r="E2527" s="4">
        <v>219.6</v>
      </c>
      <c r="F2527" s="4">
        <v>299.95</v>
      </c>
      <c r="G2527" s="4">
        <v>199.3</v>
      </c>
      <c r="H2527" s="4">
        <v>237.25</v>
      </c>
      <c r="I2527" s="4" t="s">
        <v>16</v>
      </c>
      <c r="J2527" s="4">
        <v>68.95</v>
      </c>
      <c r="K2527" s="4">
        <v>79.400000000000006</v>
      </c>
      <c r="L2527" s="4">
        <v>40</v>
      </c>
      <c r="M2527" s="4">
        <v>55.1</v>
      </c>
      <c r="N2527" s="4">
        <v>11476.95</v>
      </c>
      <c r="O2527" s="4">
        <v>283.39999999999998</v>
      </c>
      <c r="P2527">
        <f>VLOOKUP($A2527,Sheet2!$A:$E,2,0)</f>
        <v>11514.85</v>
      </c>
      <c r="Q2527">
        <f>VLOOKUP($A2527,Sheet2!$A:$E,3,0)</f>
        <v>11542.65</v>
      </c>
      <c r="R2527">
        <f>VLOOKUP($A2527,Sheet2!$A:$E,4,0)</f>
        <v>11393.85</v>
      </c>
      <c r="S2527">
        <f>VLOOKUP($A2527,Sheet2!$A:$E,5,0)</f>
        <v>11476.95</v>
      </c>
      <c r="T2527">
        <f t="shared" si="747"/>
        <v>236.75</v>
      </c>
      <c r="U2527">
        <f t="shared" si="748"/>
        <v>299.95</v>
      </c>
      <c r="V2527">
        <f t="shared" si="749"/>
        <v>40</v>
      </c>
      <c r="W2527">
        <f t="shared" si="750"/>
        <v>41.949999999998909</v>
      </c>
      <c r="X2527" s="5">
        <f t="shared" si="751"/>
        <v>288.55</v>
      </c>
      <c r="Y2527">
        <f t="shared" si="752"/>
        <v>339.95</v>
      </c>
      <c r="Z2527">
        <f t="shared" si="753"/>
        <v>241.24999999999892</v>
      </c>
      <c r="AA2527">
        <f t="shared" si="754"/>
        <v>292.35000000000002</v>
      </c>
      <c r="AB2527">
        <f>IF(Z2527/X2527&lt;'model parameter'!$B$2,'model parameter'!$B$2,IF(Y2527/X2527&gt;'model parameter'!$B$1,'model parameter'!$B$1,AA2527/X2527))</f>
        <v>1.1100000000000001</v>
      </c>
      <c r="AC2527">
        <f t="shared" si="764"/>
        <v>44388394.853499413</v>
      </c>
      <c r="AD2527">
        <f t="shared" si="762"/>
        <v>38.950411647861941</v>
      </c>
      <c r="AF2527">
        <f t="shared" si="761"/>
        <v>0.83607693640616498</v>
      </c>
      <c r="AG2527">
        <f t="shared" si="755"/>
        <v>1.1781320395078843</v>
      </c>
      <c r="AH2527" s="14">
        <f t="shared" si="756"/>
        <v>21702.929221153423</v>
      </c>
      <c r="AI2527">
        <f t="shared" si="757"/>
        <v>23957.100922848516</v>
      </c>
      <c r="AJ2527" s="14">
        <f t="shared" si="758"/>
        <v>2254.1717016950934</v>
      </c>
      <c r="AK2527" s="14">
        <f t="shared" si="763"/>
        <v>396591.41474009218</v>
      </c>
      <c r="AL2527">
        <f t="shared" si="759"/>
        <v>1.1038648598410392</v>
      </c>
      <c r="AM2527">
        <f t="shared" si="765"/>
        <v>0.30852962029619169</v>
      </c>
      <c r="AN2527" s="15">
        <f t="shared" si="760"/>
        <v>1</v>
      </c>
    </row>
    <row r="2528" spans="1:40" s="4" customFormat="1" x14ac:dyDescent="0.25">
      <c r="A2528" s="3">
        <v>43349</v>
      </c>
      <c r="B2528" s="3">
        <v>43370</v>
      </c>
      <c r="C2528" s="4" t="s">
        <v>15</v>
      </c>
      <c r="D2528" s="4">
        <v>11700</v>
      </c>
      <c r="E2528" s="4">
        <v>218.45</v>
      </c>
      <c r="F2528" s="4">
        <v>274</v>
      </c>
      <c r="G2528" s="4">
        <v>178.6</v>
      </c>
      <c r="H2528" s="4">
        <v>199.05</v>
      </c>
      <c r="I2528" s="4" t="s">
        <v>16</v>
      </c>
      <c r="J2528" s="4">
        <v>58</v>
      </c>
      <c r="K2528" s="4">
        <v>77.95</v>
      </c>
      <c r="L2528" s="4">
        <v>43.5</v>
      </c>
      <c r="M2528" s="4">
        <v>66.599999999999994</v>
      </c>
      <c r="N2528" s="4">
        <v>11536.9</v>
      </c>
      <c r="O2528" s="4">
        <v>283.39999999999998</v>
      </c>
      <c r="P2528">
        <f>VLOOKUP($A2528,Sheet2!$A:$E,2,0)</f>
        <v>11514.15</v>
      </c>
      <c r="Q2528">
        <f>VLOOKUP($A2528,Sheet2!$A:$E,3,0)</f>
        <v>11562.25</v>
      </c>
      <c r="R2528">
        <f>VLOOKUP($A2528,Sheet2!$A:$E,4,0)</f>
        <v>11436.05</v>
      </c>
      <c r="S2528">
        <f>VLOOKUP($A2528,Sheet2!$A:$E,5,0)</f>
        <v>11536.9</v>
      </c>
      <c r="T2528">
        <f t="shared" si="747"/>
        <v>215.70000000000073</v>
      </c>
      <c r="U2528">
        <f t="shared" si="748"/>
        <v>274</v>
      </c>
      <c r="V2528">
        <f t="shared" si="749"/>
        <v>43.5</v>
      </c>
      <c r="W2528">
        <f t="shared" si="750"/>
        <v>40.850000000000364</v>
      </c>
      <c r="X2528" s="5">
        <f t="shared" si="751"/>
        <v>276.45</v>
      </c>
      <c r="Y2528">
        <f t="shared" si="752"/>
        <v>317.5</v>
      </c>
      <c r="Z2528">
        <f t="shared" si="753"/>
        <v>219.45000000000036</v>
      </c>
      <c r="AA2528">
        <f t="shared" si="754"/>
        <v>265.64999999999998</v>
      </c>
      <c r="AB2528">
        <f>IF(Z2528/X2528&lt;'model parameter'!$B$2,'model parameter'!$B$2,IF(Y2528/X2528&gt;'model parameter'!$B$1,'model parameter'!$B$1,AA2528/X2528))</f>
        <v>1.1100000000000001</v>
      </c>
      <c r="AC2528">
        <f t="shared" si="764"/>
        <v>49271118.287384354</v>
      </c>
      <c r="AD2528">
        <f t="shared" si="762"/>
        <v>39.06041164786194</v>
      </c>
      <c r="AF2528">
        <f t="shared" si="761"/>
        <v>0.79381443298969201</v>
      </c>
      <c r="AG2528">
        <f t="shared" si="755"/>
        <v>1.1484897811539159</v>
      </c>
      <c r="AH2528" s="14">
        <f t="shared" si="756"/>
        <v>20794.822091874074</v>
      </c>
      <c r="AI2528">
        <f t="shared" si="757"/>
        <v>22950.509241184791</v>
      </c>
      <c r="AJ2528" s="14">
        <f t="shared" si="758"/>
        <v>2155.6871493107174</v>
      </c>
      <c r="AK2528" s="14">
        <f t="shared" si="763"/>
        <v>398747.1018894029</v>
      </c>
      <c r="AL2528">
        <f t="shared" si="759"/>
        <v>1.1036646113049984</v>
      </c>
      <c r="AM2528">
        <f t="shared" si="765"/>
        <v>0.34051322346027513</v>
      </c>
      <c r="AN2528" s="15">
        <f t="shared" si="760"/>
        <v>1</v>
      </c>
    </row>
    <row r="2529" spans="1:40" s="4" customFormat="1" x14ac:dyDescent="0.25">
      <c r="A2529" s="3">
        <v>43350</v>
      </c>
      <c r="B2529" s="3">
        <v>43370</v>
      </c>
      <c r="C2529" s="4" t="s">
        <v>15</v>
      </c>
      <c r="D2529" s="4">
        <v>11700</v>
      </c>
      <c r="E2529" s="4">
        <v>210.9</v>
      </c>
      <c r="F2529" s="4">
        <v>239.9</v>
      </c>
      <c r="G2529" s="4">
        <v>150</v>
      </c>
      <c r="H2529" s="4">
        <v>158.1</v>
      </c>
      <c r="I2529" s="4" t="s">
        <v>16</v>
      </c>
      <c r="J2529" s="4">
        <v>55.9</v>
      </c>
      <c r="K2529" s="4">
        <v>96</v>
      </c>
      <c r="L2529" s="4">
        <v>52.2</v>
      </c>
      <c r="M2529" s="4">
        <v>91.35</v>
      </c>
      <c r="O2529" s="4">
        <v>283.39999999999998</v>
      </c>
      <c r="P2529">
        <f>VLOOKUP($A2529,Sheet2!$A:$E,2,0)</f>
        <v>11558.25</v>
      </c>
      <c r="Q2529">
        <f>VLOOKUP($A2529,Sheet2!$A:$E,3,0)</f>
        <v>11603</v>
      </c>
      <c r="R2529">
        <f>VLOOKUP($A2529,Sheet2!$A:$E,4,0)</f>
        <v>11484.4</v>
      </c>
      <c r="S2529">
        <f>VLOOKUP($A2529,Sheet2!$A:$E,5,0)</f>
        <v>11589.1</v>
      </c>
      <c r="T2529">
        <f t="shared" si="747"/>
        <v>193</v>
      </c>
      <c r="U2529">
        <f t="shared" si="748"/>
        <v>239.9</v>
      </c>
      <c r="V2529">
        <f t="shared" si="749"/>
        <v>52.2</v>
      </c>
      <c r="W2529">
        <f t="shared" si="750"/>
        <v>53</v>
      </c>
      <c r="X2529" s="5">
        <f t="shared" si="751"/>
        <v>266.8</v>
      </c>
      <c r="Y2529">
        <f t="shared" si="752"/>
        <v>292.10000000000002</v>
      </c>
      <c r="Z2529">
        <f t="shared" si="753"/>
        <v>203</v>
      </c>
      <c r="AA2529">
        <f t="shared" si="754"/>
        <v>249.45</v>
      </c>
      <c r="AB2529">
        <f>IF(Z2529/X2529&lt;'model parameter'!$B$2,'model parameter'!$B$2,IF(Y2529/X2529&gt;'model parameter'!$B$1,'model parameter'!$B$1,AA2529/X2529))</f>
        <v>0.93497001499250365</v>
      </c>
      <c r="AC2529">
        <f t="shared" si="764"/>
        <v>46067018.203853168</v>
      </c>
      <c r="AD2529">
        <f t="shared" si="762"/>
        <v>38.995381662854442</v>
      </c>
      <c r="AF2529">
        <f t="shared" si="761"/>
        <v>0.76086956521739124</v>
      </c>
      <c r="AG2529">
        <f t="shared" si="755"/>
        <v>1.0948275862068966</v>
      </c>
      <c r="AH2529" s="14">
        <f t="shared" si="756"/>
        <v>20070.587893729797</v>
      </c>
      <c r="AI2529">
        <f t="shared" si="757"/>
        <v>18647.931238915899</v>
      </c>
      <c r="AJ2529" s="14">
        <f t="shared" si="758"/>
        <v>-1422.6566548138981</v>
      </c>
      <c r="AK2529" s="14">
        <f t="shared" si="763"/>
        <v>397324.44523458899</v>
      </c>
      <c r="AL2529">
        <f t="shared" si="759"/>
        <v>0.92911734014237091</v>
      </c>
      <c r="AM2529">
        <f t="shared" si="765"/>
        <v>0.31637674046471559</v>
      </c>
      <c r="AN2529" s="15">
        <f t="shared" si="760"/>
        <v>0</v>
      </c>
    </row>
    <row r="2530" spans="1:40" s="4" customFormat="1" x14ac:dyDescent="0.25">
      <c r="A2530" s="3">
        <v>43353</v>
      </c>
      <c r="B2530" s="3">
        <v>43370</v>
      </c>
      <c r="C2530" s="4" t="s">
        <v>15</v>
      </c>
      <c r="D2530" s="4">
        <v>11700</v>
      </c>
      <c r="E2530" s="4">
        <v>195.9</v>
      </c>
      <c r="F2530" s="4">
        <v>261.7</v>
      </c>
      <c r="G2530" s="4">
        <v>182.3</v>
      </c>
      <c r="H2530" s="4">
        <v>251.7</v>
      </c>
      <c r="I2530" s="4" t="s">
        <v>16</v>
      </c>
      <c r="J2530" s="4">
        <v>81.099999999999994</v>
      </c>
      <c r="K2530" s="4">
        <v>81.099999999999994</v>
      </c>
      <c r="L2530" s="4">
        <v>46.3</v>
      </c>
      <c r="M2530" s="4">
        <v>49.5</v>
      </c>
      <c r="N2530" s="4">
        <v>11438.1</v>
      </c>
      <c r="O2530" s="4">
        <v>283.39999999999998</v>
      </c>
      <c r="P2530">
        <f>VLOOKUP($A2530,Sheet2!$A:$E,2,0)</f>
        <v>11570.25</v>
      </c>
      <c r="Q2530">
        <f>VLOOKUP($A2530,Sheet2!$A:$E,3,0)</f>
        <v>11573</v>
      </c>
      <c r="R2530">
        <f>VLOOKUP($A2530,Sheet2!$A:$E,4,0)</f>
        <v>11427.3</v>
      </c>
      <c r="S2530">
        <f>VLOOKUP($A2530,Sheet2!$A:$E,5,0)</f>
        <v>11438.1</v>
      </c>
      <c r="T2530">
        <f t="shared" si="747"/>
        <v>208.10000000000036</v>
      </c>
      <c r="U2530">
        <f t="shared" si="748"/>
        <v>261.7</v>
      </c>
      <c r="V2530">
        <f t="shared" si="749"/>
        <v>46.3</v>
      </c>
      <c r="W2530">
        <f t="shared" si="750"/>
        <v>55.299999999999272</v>
      </c>
      <c r="X2530" s="5">
        <f t="shared" si="751"/>
        <v>277</v>
      </c>
      <c r="Y2530">
        <f t="shared" si="752"/>
        <v>308</v>
      </c>
      <c r="Z2530">
        <f t="shared" si="753"/>
        <v>237.59999999999928</v>
      </c>
      <c r="AA2530">
        <f t="shared" si="754"/>
        <v>301.2</v>
      </c>
      <c r="AB2530">
        <f>IF(Z2530/X2530&lt;'model parameter'!$B$2,'model parameter'!$B$2,IF(Y2530/X2530&gt;'model parameter'!$B$1,'model parameter'!$B$1,AA2530/X2530))</f>
        <v>1.1100000000000001</v>
      </c>
      <c r="AC2530">
        <f t="shared" si="764"/>
        <v>51134390.20627702</v>
      </c>
      <c r="AD2530">
        <f t="shared" si="762"/>
        <v>39.105381662854441</v>
      </c>
      <c r="AF2530">
        <f t="shared" si="761"/>
        <v>0.85776173285198298</v>
      </c>
      <c r="AG2530">
        <f t="shared" si="755"/>
        <v>1.1119133574007221</v>
      </c>
      <c r="AH2530" s="14">
        <f t="shared" si="756"/>
        <v>20836.099688659498</v>
      </c>
      <c r="AI2530">
        <f t="shared" si="757"/>
        <v>22996.263408533141</v>
      </c>
      <c r="AJ2530" s="14">
        <f t="shared" si="758"/>
        <v>2160.1637198736425</v>
      </c>
      <c r="AK2530" s="14">
        <f t="shared" si="763"/>
        <v>399484.60895446263</v>
      </c>
      <c r="AL2530">
        <f t="shared" si="759"/>
        <v>1.1036740921838342</v>
      </c>
      <c r="AM2530">
        <f t="shared" si="765"/>
        <v>0.3491768118204755</v>
      </c>
      <c r="AN2530" s="15">
        <f t="shared" si="760"/>
        <v>1</v>
      </c>
    </row>
    <row r="2531" spans="1:40" s="4" customFormat="1" x14ac:dyDescent="0.25">
      <c r="A2531" s="3">
        <v>43354</v>
      </c>
      <c r="B2531" s="3">
        <v>43370</v>
      </c>
      <c r="C2531" s="4" t="s">
        <v>15</v>
      </c>
      <c r="D2531" s="4">
        <v>11700</v>
      </c>
      <c r="E2531" s="4">
        <v>261.45</v>
      </c>
      <c r="F2531" s="4">
        <v>391.15</v>
      </c>
      <c r="G2531" s="4">
        <v>243.3</v>
      </c>
      <c r="H2531" s="4">
        <v>381</v>
      </c>
      <c r="I2531" s="4" t="s">
        <v>16</v>
      </c>
      <c r="J2531" s="4">
        <v>52.15</v>
      </c>
      <c r="K2531" s="4">
        <v>52.15</v>
      </c>
      <c r="L2531" s="4">
        <v>20.75</v>
      </c>
      <c r="M2531" s="4">
        <v>22.15</v>
      </c>
      <c r="N2531" s="4">
        <v>11287.5</v>
      </c>
      <c r="O2531" s="4">
        <v>283.39999999999998</v>
      </c>
      <c r="P2531">
        <f>VLOOKUP($A2531,Sheet2!$A:$E,2,0)</f>
        <v>11476.85</v>
      </c>
      <c r="Q2531">
        <f>VLOOKUP($A2531,Sheet2!$A:$E,3,0)</f>
        <v>11479.4</v>
      </c>
      <c r="R2531">
        <f>VLOOKUP($A2531,Sheet2!$A:$E,4,0)</f>
        <v>11274</v>
      </c>
      <c r="S2531">
        <f>VLOOKUP($A2531,Sheet2!$A:$E,5,0)</f>
        <v>11287.5</v>
      </c>
      <c r="T2531">
        <f t="shared" si="747"/>
        <v>272.75</v>
      </c>
      <c r="U2531">
        <f t="shared" si="748"/>
        <v>391.15</v>
      </c>
      <c r="V2531">
        <f t="shared" si="749"/>
        <v>20.75</v>
      </c>
      <c r="W2531">
        <f t="shared" si="750"/>
        <v>22.699999999998909</v>
      </c>
      <c r="X2531" s="5">
        <f t="shared" si="751"/>
        <v>313.59999999999997</v>
      </c>
      <c r="Y2531">
        <f t="shared" si="752"/>
        <v>411.9</v>
      </c>
      <c r="Z2531">
        <f t="shared" si="753"/>
        <v>265.99999999999892</v>
      </c>
      <c r="AA2531">
        <f t="shared" si="754"/>
        <v>403.15</v>
      </c>
      <c r="AB2531">
        <f>IF(Z2531/X2531&lt;'model parameter'!$B$2,'model parameter'!$B$2,IF(Y2531/X2531&gt;'model parameter'!$B$1,'model parameter'!$B$1,AA2531/X2531))</f>
        <v>1.1100000000000001</v>
      </c>
      <c r="AC2531">
        <f t="shared" si="764"/>
        <v>56759173.128967501</v>
      </c>
      <c r="AD2531">
        <f t="shared" si="762"/>
        <v>39.21538166285444</v>
      </c>
      <c r="AF2531">
        <f t="shared" si="761"/>
        <v>0.84821428571428237</v>
      </c>
      <c r="AG2531">
        <f t="shared" si="755"/>
        <v>1.3134566326530612</v>
      </c>
      <c r="AH2531" s="14">
        <f t="shared" si="756"/>
        <v>23582.936129289596</v>
      </c>
      <c r="AI2531">
        <f t="shared" si="757"/>
        <v>26040.995272077951</v>
      </c>
      <c r="AJ2531" s="14">
        <f t="shared" si="758"/>
        <v>2458.0591427883555</v>
      </c>
      <c r="AK2531" s="14">
        <f t="shared" si="763"/>
        <v>401942.66809725098</v>
      </c>
      <c r="AL2531">
        <f t="shared" si="759"/>
        <v>1.1042304117397617</v>
      </c>
      <c r="AM2531">
        <f t="shared" si="765"/>
        <v>0.38557165468650095</v>
      </c>
      <c r="AN2531" s="15">
        <f t="shared" si="760"/>
        <v>1</v>
      </c>
    </row>
    <row r="2532" spans="1:40" s="4" customFormat="1" x14ac:dyDescent="0.25">
      <c r="A2532" s="3">
        <v>43355</v>
      </c>
      <c r="B2532" s="3">
        <v>43370</v>
      </c>
      <c r="C2532" s="4" t="s">
        <v>15</v>
      </c>
      <c r="D2532" s="4">
        <v>11700</v>
      </c>
      <c r="E2532" s="4">
        <v>374.55</v>
      </c>
      <c r="F2532" s="4">
        <v>414.55</v>
      </c>
      <c r="G2532" s="4">
        <v>290.75</v>
      </c>
      <c r="H2532" s="4">
        <v>300.2</v>
      </c>
      <c r="I2532" s="4" t="s">
        <v>16</v>
      </c>
      <c r="J2532" s="4">
        <v>24.95</v>
      </c>
      <c r="K2532" s="4">
        <v>26.6</v>
      </c>
      <c r="L2532" s="4">
        <v>14.65</v>
      </c>
      <c r="M2532" s="4">
        <v>22.7</v>
      </c>
      <c r="N2532" s="4">
        <v>11369.9</v>
      </c>
      <c r="O2532" s="4">
        <v>283.39999999999998</v>
      </c>
      <c r="P2532">
        <f>VLOOKUP($A2532,Sheet2!$A:$E,2,0)</f>
        <v>11340.1</v>
      </c>
      <c r="Q2532">
        <f>VLOOKUP($A2532,Sheet2!$A:$E,3,0)</f>
        <v>11380.75</v>
      </c>
      <c r="R2532">
        <f>VLOOKUP($A2532,Sheet2!$A:$E,4,0)</f>
        <v>11250.2</v>
      </c>
      <c r="S2532">
        <f>VLOOKUP($A2532,Sheet2!$A:$E,5,0)</f>
        <v>11369.9</v>
      </c>
      <c r="T2532">
        <f t="shared" si="747"/>
        <v>345.85000000000036</v>
      </c>
      <c r="U2532">
        <f t="shared" si="748"/>
        <v>414.55</v>
      </c>
      <c r="V2532">
        <f t="shared" si="749"/>
        <v>14.65</v>
      </c>
      <c r="W2532">
        <f t="shared" si="750"/>
        <v>-28.5</v>
      </c>
      <c r="X2532" s="5">
        <f t="shared" si="751"/>
        <v>399.5</v>
      </c>
      <c r="Y2532">
        <f t="shared" si="752"/>
        <v>429.2</v>
      </c>
      <c r="Z2532">
        <f t="shared" si="753"/>
        <v>262.25</v>
      </c>
      <c r="AA2532">
        <f t="shared" si="754"/>
        <v>322.89999999999998</v>
      </c>
      <c r="AB2532">
        <f>IF(Z2532/X2532&lt;'model parameter'!$B$2,'model parameter'!$B$2,IF(Y2532/X2532&gt;'model parameter'!$B$1,'model parameter'!$B$1,AA2532/X2532))</f>
        <v>0.80826032540675841</v>
      </c>
      <c r="AC2532">
        <f t="shared" si="764"/>
        <v>45876187.743037812</v>
      </c>
      <c r="AD2532">
        <f t="shared" si="762"/>
        <v>39.023641988261197</v>
      </c>
      <c r="AF2532">
        <f t="shared" si="761"/>
        <v>0.65644555694618267</v>
      </c>
      <c r="AG2532">
        <f t="shared" si="755"/>
        <v>1.0743429286608259</v>
      </c>
      <c r="AH2532" s="14">
        <f t="shared" si="756"/>
        <v>30029.746245413247</v>
      </c>
      <c r="AI2532">
        <f t="shared" si="757"/>
        <v>24152.670946919799</v>
      </c>
      <c r="AJ2532" s="14">
        <f t="shared" si="758"/>
        <v>-5877.0752984934479</v>
      </c>
      <c r="AK2532" s="14">
        <f t="shared" si="763"/>
        <v>396065.59279875754</v>
      </c>
      <c r="AL2532">
        <f t="shared" si="759"/>
        <v>0.80429154310982187</v>
      </c>
      <c r="AM2532">
        <f t="shared" si="765"/>
        <v>0.31011202112721326</v>
      </c>
      <c r="AN2532" s="15">
        <f t="shared" si="760"/>
        <v>0</v>
      </c>
    </row>
    <row r="2533" spans="1:40" s="4" customFormat="1" x14ac:dyDescent="0.25">
      <c r="A2533" s="3">
        <v>43357</v>
      </c>
      <c r="B2533" s="3">
        <v>43370</v>
      </c>
      <c r="C2533" s="4" t="s">
        <v>15</v>
      </c>
      <c r="D2533" s="4">
        <v>11700</v>
      </c>
      <c r="E2533" s="4">
        <v>235.05</v>
      </c>
      <c r="F2533" s="4">
        <v>274.85000000000002</v>
      </c>
      <c r="G2533" s="4">
        <v>179</v>
      </c>
      <c r="H2533" s="4">
        <v>186.55</v>
      </c>
      <c r="I2533" s="4" t="s">
        <v>16</v>
      </c>
      <c r="J2533" s="4">
        <v>30.2</v>
      </c>
      <c r="K2533" s="4">
        <v>38.799999999999997</v>
      </c>
      <c r="L2533" s="4">
        <v>24.3</v>
      </c>
      <c r="M2533" s="4">
        <v>37.200000000000003</v>
      </c>
      <c r="O2533" s="4">
        <v>283.39999999999998</v>
      </c>
      <c r="P2533">
        <f>VLOOKUP($A2533,Sheet2!$A:$E,2,0)</f>
        <v>11443.5</v>
      </c>
      <c r="Q2533">
        <f>VLOOKUP($A2533,Sheet2!$A:$E,3,0)</f>
        <v>11523.25</v>
      </c>
      <c r="R2533">
        <f>VLOOKUP($A2533,Sheet2!$A:$E,4,0)</f>
        <v>11430.55</v>
      </c>
      <c r="S2533">
        <f>VLOOKUP($A2533,Sheet2!$A:$E,5,0)</f>
        <v>11515.2</v>
      </c>
      <c r="T2533">
        <f t="shared" si="747"/>
        <v>215.54999999999927</v>
      </c>
      <c r="U2533">
        <f t="shared" si="748"/>
        <v>274.85000000000002</v>
      </c>
      <c r="V2533">
        <f t="shared" si="749"/>
        <v>24.3</v>
      </c>
      <c r="W2533">
        <f t="shared" si="750"/>
        <v>2.25</v>
      </c>
      <c r="X2533" s="5">
        <f t="shared" si="751"/>
        <v>265.25</v>
      </c>
      <c r="Y2533">
        <f t="shared" si="752"/>
        <v>299.15000000000003</v>
      </c>
      <c r="Z2533">
        <f t="shared" si="753"/>
        <v>181.25</v>
      </c>
      <c r="AA2533">
        <f t="shared" si="754"/>
        <v>223.75</v>
      </c>
      <c r="AB2533">
        <f>IF(Z2533/X2533&lt;'model parameter'!$B$2,'model parameter'!$B$2,IF(Y2533/X2533&gt;'model parameter'!$B$1,'model parameter'!$B$1,AA2533/X2533))</f>
        <v>1.1100000000000001</v>
      </c>
      <c r="AC2533">
        <f t="shared" si="764"/>
        <v>50922568.394771978</v>
      </c>
      <c r="AD2533">
        <f t="shared" si="762"/>
        <v>39.133641988261196</v>
      </c>
      <c r="AF2533">
        <f t="shared" si="761"/>
        <v>0.68331762488218661</v>
      </c>
      <c r="AG2533">
        <f t="shared" si="755"/>
        <v>1.1278039585296891</v>
      </c>
      <c r="AH2533" s="14">
        <f t="shared" si="756"/>
        <v>19954.260120970874</v>
      </c>
      <c r="AI2533">
        <f t="shared" si="757"/>
        <v>22018.788015182003</v>
      </c>
      <c r="AJ2533" s="14">
        <f t="shared" si="758"/>
        <v>2064.527894211129</v>
      </c>
      <c r="AK2533" s="14">
        <f t="shared" si="763"/>
        <v>398130.12069296866</v>
      </c>
      <c r="AL2533">
        <f t="shared" si="759"/>
        <v>1.1034630139977688</v>
      </c>
      <c r="AM2533">
        <f t="shared" si="765"/>
        <v>0.34219714550997449</v>
      </c>
      <c r="AN2533" s="15">
        <f t="shared" si="760"/>
        <v>1</v>
      </c>
    </row>
    <row r="2534" spans="1:40" s="4" customFormat="1" x14ac:dyDescent="0.25">
      <c r="A2534" s="3">
        <v>43360</v>
      </c>
      <c r="B2534" s="3">
        <v>43370</v>
      </c>
      <c r="C2534" s="4" t="s">
        <v>15</v>
      </c>
      <c r="D2534" s="4">
        <v>11700</v>
      </c>
      <c r="E2534" s="4">
        <v>235.4</v>
      </c>
      <c r="F2534" s="4">
        <v>313.3</v>
      </c>
      <c r="G2534" s="4">
        <v>233.95</v>
      </c>
      <c r="H2534" s="4">
        <v>301.10000000000002</v>
      </c>
      <c r="I2534" s="4" t="s">
        <v>16</v>
      </c>
      <c r="J2534" s="4">
        <v>22.65</v>
      </c>
      <c r="K2534" s="4">
        <v>29.8</v>
      </c>
      <c r="L2534" s="4">
        <v>12.8</v>
      </c>
      <c r="M2534" s="4">
        <v>14.45</v>
      </c>
      <c r="N2534" s="4">
        <v>11377.75</v>
      </c>
      <c r="O2534" s="4">
        <v>283.39999999999998</v>
      </c>
      <c r="P2534">
        <f>VLOOKUP($A2534,Sheet2!$A:$E,2,0)</f>
        <v>11464.95</v>
      </c>
      <c r="Q2534">
        <f>VLOOKUP($A2534,Sheet2!$A:$E,3,0)</f>
        <v>11464.95</v>
      </c>
      <c r="R2534">
        <f>VLOOKUP($A2534,Sheet2!$A:$E,4,0)</f>
        <v>11366.9</v>
      </c>
      <c r="S2534">
        <f>VLOOKUP($A2534,Sheet2!$A:$E,5,0)</f>
        <v>11377.75</v>
      </c>
      <c r="T2534">
        <f t="shared" si="747"/>
        <v>264.84999999999854</v>
      </c>
      <c r="U2534">
        <f t="shared" si="748"/>
        <v>313.3</v>
      </c>
      <c r="V2534">
        <f t="shared" si="749"/>
        <v>12.8</v>
      </c>
      <c r="W2534">
        <f t="shared" si="750"/>
        <v>-1.0999999999985448</v>
      </c>
      <c r="X2534" s="5">
        <f t="shared" si="751"/>
        <v>258.05</v>
      </c>
      <c r="Y2534">
        <f t="shared" si="752"/>
        <v>326.10000000000002</v>
      </c>
      <c r="Z2534">
        <f t="shared" si="753"/>
        <v>232.85000000000144</v>
      </c>
      <c r="AA2534">
        <f t="shared" si="754"/>
        <v>315.55</v>
      </c>
      <c r="AB2534">
        <f>IF(Z2534/X2534&lt;'model parameter'!$B$2,'model parameter'!$B$2,IF(Y2534/X2534&gt;'model parameter'!$B$1,'model parameter'!$B$1,AA2534/X2534))</f>
        <v>1.1100000000000001</v>
      </c>
      <c r="AC2534">
        <f t="shared" si="764"/>
        <v>56524050.918196902</v>
      </c>
      <c r="AD2534">
        <f t="shared" si="762"/>
        <v>39.243641988261196</v>
      </c>
      <c r="AF2534">
        <f t="shared" si="761"/>
        <v>0.90234450687851753</v>
      </c>
      <c r="AG2534">
        <f t="shared" si="755"/>
        <v>1.2637085836078279</v>
      </c>
      <c r="AH2534" s="14">
        <f t="shared" si="756"/>
        <v>19413.898853961673</v>
      </c>
      <c r="AI2534">
        <f t="shared" si="757"/>
        <v>21419.824369894501</v>
      </c>
      <c r="AJ2534" s="14">
        <f t="shared" si="758"/>
        <v>2005.9255159328277</v>
      </c>
      <c r="AK2534" s="14">
        <f t="shared" si="763"/>
        <v>400136.04620890151</v>
      </c>
      <c r="AL2534">
        <f t="shared" si="759"/>
        <v>1.1033241973197718</v>
      </c>
      <c r="AM2534">
        <f t="shared" si="765"/>
        <v>0.37755439089490977</v>
      </c>
      <c r="AN2534" s="15">
        <f t="shared" si="760"/>
        <v>0</v>
      </c>
    </row>
    <row r="2535" spans="1:40" s="4" customFormat="1" x14ac:dyDescent="0.25">
      <c r="A2535" s="3">
        <v>43361</v>
      </c>
      <c r="B2535" s="3">
        <v>43370</v>
      </c>
      <c r="C2535" s="4" t="s">
        <v>15</v>
      </c>
      <c r="D2535" s="4">
        <v>11700</v>
      </c>
      <c r="E2535" s="4">
        <v>322.5</v>
      </c>
      <c r="F2535" s="4">
        <v>401.65</v>
      </c>
      <c r="G2535" s="4">
        <v>274.85000000000002</v>
      </c>
      <c r="H2535" s="4">
        <v>393.35</v>
      </c>
      <c r="I2535" s="4" t="s">
        <v>16</v>
      </c>
      <c r="J2535" s="4">
        <v>13.05</v>
      </c>
      <c r="K2535" s="4">
        <v>15.75</v>
      </c>
      <c r="L2535" s="4">
        <v>7.15</v>
      </c>
      <c r="M2535" s="4">
        <v>7.5</v>
      </c>
      <c r="N2535" s="4">
        <v>11278.9</v>
      </c>
      <c r="O2535" s="4">
        <v>283.39999999999998</v>
      </c>
      <c r="P2535">
        <f>VLOOKUP($A2535,Sheet2!$A:$E,2,0)</f>
        <v>11381.55</v>
      </c>
      <c r="Q2535">
        <f>VLOOKUP($A2535,Sheet2!$A:$E,3,0)</f>
        <v>11411.45</v>
      </c>
      <c r="R2535">
        <f>VLOOKUP($A2535,Sheet2!$A:$E,4,0)</f>
        <v>11268.95</v>
      </c>
      <c r="S2535">
        <f>VLOOKUP($A2535,Sheet2!$A:$E,5,0)</f>
        <v>11278.9</v>
      </c>
      <c r="T2535">
        <f t="shared" si="747"/>
        <v>304.29999999999927</v>
      </c>
      <c r="U2535">
        <f t="shared" si="748"/>
        <v>401.65</v>
      </c>
      <c r="V2535">
        <f t="shared" si="749"/>
        <v>7.15</v>
      </c>
      <c r="W2535">
        <f t="shared" si="750"/>
        <v>-13.699999999998909</v>
      </c>
      <c r="X2535" s="5">
        <f t="shared" si="751"/>
        <v>335.55</v>
      </c>
      <c r="Y2535">
        <f t="shared" si="752"/>
        <v>408.79999999999995</v>
      </c>
      <c r="Z2535">
        <f t="shared" si="753"/>
        <v>261.15000000000111</v>
      </c>
      <c r="AA2535">
        <f t="shared" si="754"/>
        <v>400.85</v>
      </c>
      <c r="AB2535">
        <f>IF(Z2535/X2535&lt;'model parameter'!$B$2,'model parameter'!$B$2,IF(Y2535/X2535&gt;'model parameter'!$B$1,'model parameter'!$B$1,AA2535/X2535))</f>
        <v>1.1100000000000001</v>
      </c>
      <c r="AC2535">
        <f t="shared" si="764"/>
        <v>62741696.519198567</v>
      </c>
      <c r="AD2535">
        <f t="shared" si="762"/>
        <v>39.353641988261195</v>
      </c>
      <c r="AF2535">
        <f t="shared" si="761"/>
        <v>0.77827447474296263</v>
      </c>
      <c r="AG2535">
        <f t="shared" si="755"/>
        <v>1.2182983161972878</v>
      </c>
      <c r="AH2535" s="14">
        <f t="shared" si="756"/>
        <v>25230.287491907926</v>
      </c>
      <c r="AI2535">
        <f t="shared" si="757"/>
        <v>27867.002496253052</v>
      </c>
      <c r="AJ2535" s="14">
        <f t="shared" si="758"/>
        <v>2636.7150043451256</v>
      </c>
      <c r="AK2535" s="14">
        <f t="shared" si="763"/>
        <v>402772.76121324662</v>
      </c>
      <c r="AL2535">
        <f t="shared" si="759"/>
        <v>1.1045059437071731</v>
      </c>
      <c r="AM2535">
        <f t="shared" si="765"/>
        <v>0.41701106881616928</v>
      </c>
      <c r="AN2535" s="15">
        <f t="shared" si="760"/>
        <v>1</v>
      </c>
    </row>
    <row r="2536" spans="1:40" s="4" customFormat="1" x14ac:dyDescent="0.25">
      <c r="A2536" s="3">
        <v>43362</v>
      </c>
      <c r="B2536" s="3">
        <v>43370</v>
      </c>
      <c r="C2536" s="4" t="s">
        <v>15</v>
      </c>
      <c r="D2536" s="4">
        <v>11700</v>
      </c>
      <c r="E2536" s="4">
        <v>350.5</v>
      </c>
      <c r="F2536" s="4">
        <v>453.9</v>
      </c>
      <c r="G2536" s="4">
        <v>326.5</v>
      </c>
      <c r="H2536" s="4">
        <v>422.95</v>
      </c>
      <c r="I2536" s="4" t="s">
        <v>16</v>
      </c>
      <c r="J2536" s="4">
        <v>9</v>
      </c>
      <c r="K2536" s="4">
        <v>9</v>
      </c>
      <c r="L2536" s="4">
        <v>3.2</v>
      </c>
      <c r="M2536" s="4">
        <v>3.85</v>
      </c>
      <c r="O2536" s="4">
        <v>283.39999999999998</v>
      </c>
      <c r="P2536">
        <f>VLOOKUP($A2536,Sheet2!$A:$E,2,0)</f>
        <v>11326.65</v>
      </c>
      <c r="Q2536">
        <f>VLOOKUP($A2536,Sheet2!$A:$E,3,0)</f>
        <v>11332.05</v>
      </c>
      <c r="R2536">
        <f>VLOOKUP($A2536,Sheet2!$A:$E,4,0)</f>
        <v>11210.9</v>
      </c>
      <c r="S2536">
        <f>VLOOKUP($A2536,Sheet2!$A:$E,5,0)</f>
        <v>11234.35</v>
      </c>
      <c r="T2536">
        <f t="shared" si="747"/>
        <v>376.95000000000073</v>
      </c>
      <c r="U2536">
        <f t="shared" si="748"/>
        <v>453.9</v>
      </c>
      <c r="V2536">
        <f t="shared" si="749"/>
        <v>3.2</v>
      </c>
      <c r="W2536">
        <f t="shared" si="750"/>
        <v>-41.450000000000728</v>
      </c>
      <c r="X2536" s="5">
        <f t="shared" si="751"/>
        <v>359.5</v>
      </c>
      <c r="Y2536">
        <f t="shared" si="752"/>
        <v>457.09999999999997</v>
      </c>
      <c r="Z2536">
        <f t="shared" si="753"/>
        <v>285.04999999999927</v>
      </c>
      <c r="AA2536">
        <f t="shared" si="754"/>
        <v>426.8</v>
      </c>
      <c r="AB2536">
        <f>IF(Z2536/X2536&lt;'model parameter'!$B$2,'model parameter'!$B$2,IF(Y2536/X2536&gt;'model parameter'!$B$1,'model parameter'!$B$1,AA2536/X2536))</f>
        <v>1.1100000000000001</v>
      </c>
      <c r="AC2536">
        <f t="shared" si="764"/>
        <v>69643283.136310413</v>
      </c>
      <c r="AD2536">
        <f t="shared" si="762"/>
        <v>39.463641988261195</v>
      </c>
      <c r="AF2536">
        <f t="shared" si="761"/>
        <v>0.79290681502086025</v>
      </c>
      <c r="AG2536">
        <f t="shared" si="755"/>
        <v>1.2714881780250347</v>
      </c>
      <c r="AH2536" s="14">
        <f t="shared" si="756"/>
        <v>27027.739206473245</v>
      </c>
      <c r="AI2536">
        <f t="shared" si="757"/>
        <v>29859.38851078579</v>
      </c>
      <c r="AJ2536" s="14">
        <f t="shared" si="758"/>
        <v>2831.6493043125447</v>
      </c>
      <c r="AK2536" s="14">
        <f t="shared" si="763"/>
        <v>405604.41051755915</v>
      </c>
      <c r="AL2536">
        <f t="shared" si="759"/>
        <v>1.1047682635488192</v>
      </c>
      <c r="AM2536">
        <f t="shared" si="765"/>
        <v>0.46070059437667649</v>
      </c>
      <c r="AN2536" s="15">
        <f t="shared" si="760"/>
        <v>1</v>
      </c>
    </row>
    <row r="2537" spans="1:40" s="4" customFormat="1" x14ac:dyDescent="0.25">
      <c r="A2537" s="3">
        <v>43364</v>
      </c>
      <c r="B2537" s="3">
        <v>43370</v>
      </c>
      <c r="C2537" s="4" t="s">
        <v>15</v>
      </c>
      <c r="D2537" s="4">
        <v>11700</v>
      </c>
      <c r="E2537" s="4">
        <v>398.45</v>
      </c>
      <c r="F2537" s="4">
        <v>688.35</v>
      </c>
      <c r="G2537" s="4">
        <v>314.60000000000002</v>
      </c>
      <c r="H2537" s="4">
        <v>530.54999999999995</v>
      </c>
      <c r="I2537" s="4" t="s">
        <v>16</v>
      </c>
      <c r="J2537" s="4">
        <v>3.5</v>
      </c>
      <c r="K2537" s="4">
        <v>8.5</v>
      </c>
      <c r="L2537" s="4">
        <v>2.1</v>
      </c>
      <c r="M2537" s="4">
        <v>2.75</v>
      </c>
      <c r="O2537" s="4">
        <v>283.39999999999998</v>
      </c>
      <c r="P2537">
        <f>VLOOKUP($A2537,Sheet2!$A:$E,2,0)</f>
        <v>11271.3</v>
      </c>
      <c r="Q2537">
        <f>VLOOKUP($A2537,Sheet2!$A:$E,3,0)</f>
        <v>11346.8</v>
      </c>
      <c r="R2537">
        <f>VLOOKUP($A2537,Sheet2!$A:$E,4,0)</f>
        <v>10866.45</v>
      </c>
      <c r="S2537">
        <f>VLOOKUP($A2537,Sheet2!$A:$E,5,0)</f>
        <v>11143.1</v>
      </c>
      <c r="T2537">
        <f t="shared" si="747"/>
        <v>361.70000000000073</v>
      </c>
      <c r="U2537">
        <f t="shared" si="748"/>
        <v>688.35</v>
      </c>
      <c r="V2537">
        <f t="shared" si="749"/>
        <v>2.1</v>
      </c>
      <c r="W2537">
        <f t="shared" si="750"/>
        <v>-38.600000000000364</v>
      </c>
      <c r="X2537" s="5">
        <f t="shared" si="751"/>
        <v>401.95</v>
      </c>
      <c r="Y2537">
        <f t="shared" si="752"/>
        <v>690.45</v>
      </c>
      <c r="Z2537">
        <f t="shared" si="753"/>
        <v>275.99999999999966</v>
      </c>
      <c r="AA2537">
        <f t="shared" si="754"/>
        <v>533.29999999999995</v>
      </c>
      <c r="AB2537">
        <f>IF(Z2537/X2537&lt;'model parameter'!$B$2,'model parameter'!$B$2,IF(Y2537/X2537&gt;'model parameter'!$B$1,'model parameter'!$B$1,AA2537/X2537))</f>
        <v>1.1100000000000001</v>
      </c>
      <c r="AC2537">
        <f t="shared" si="764"/>
        <v>77304044.281304568</v>
      </c>
      <c r="AD2537">
        <f t="shared" si="762"/>
        <v>39.573641988261194</v>
      </c>
      <c r="AF2537">
        <f t="shared" si="761"/>
        <v>0.68665256872745284</v>
      </c>
      <c r="AG2537">
        <f t="shared" si="755"/>
        <v>1.7177509640502551</v>
      </c>
      <c r="AH2537" s="14">
        <f t="shared" si="756"/>
        <v>30213.619176548324</v>
      </c>
      <c r="AI2537">
        <f t="shared" si="757"/>
        <v>33390.778336126699</v>
      </c>
      <c r="AJ2537" s="14">
        <f t="shared" si="758"/>
        <v>3177.1591595783757</v>
      </c>
      <c r="AK2537" s="14">
        <f t="shared" si="763"/>
        <v>408781.56967713754</v>
      </c>
      <c r="AL2537">
        <f t="shared" si="759"/>
        <v>1.1051565236528986</v>
      </c>
      <c r="AM2537">
        <f t="shared" si="765"/>
        <v>0.50914626732615187</v>
      </c>
      <c r="AN2537" s="15">
        <f t="shared" si="760"/>
        <v>1</v>
      </c>
    </row>
    <row r="2538" spans="1:40" s="4" customFormat="1" x14ac:dyDescent="0.25">
      <c r="A2538" s="3">
        <v>43367</v>
      </c>
      <c r="B2538" s="3">
        <v>43370</v>
      </c>
      <c r="C2538" s="4" t="s">
        <v>15</v>
      </c>
      <c r="D2538" s="4">
        <v>11700</v>
      </c>
      <c r="E2538" s="4">
        <v>525.85</v>
      </c>
      <c r="F2538" s="4">
        <v>724</v>
      </c>
      <c r="G2538" s="4">
        <v>525.85</v>
      </c>
      <c r="H2538" s="4">
        <v>701.45</v>
      </c>
      <c r="I2538" s="4" t="s">
        <v>16</v>
      </c>
      <c r="J2538" s="4">
        <v>2.6</v>
      </c>
      <c r="K2538" s="4">
        <v>2.6</v>
      </c>
      <c r="L2538" s="4">
        <v>1.55</v>
      </c>
      <c r="M2538" s="4">
        <v>2.0499999999999998</v>
      </c>
      <c r="O2538" s="4">
        <v>283.39999999999998</v>
      </c>
      <c r="P2538">
        <f>VLOOKUP($A2538,Sheet2!$A:$E,2,0)</f>
        <v>11164.4</v>
      </c>
      <c r="Q2538">
        <f>VLOOKUP($A2538,Sheet2!$A:$E,3,0)</f>
        <v>11170.15</v>
      </c>
      <c r="R2538">
        <f>VLOOKUP($A2538,Sheet2!$A:$E,4,0)</f>
        <v>10943.6</v>
      </c>
      <c r="S2538">
        <f>VLOOKUP($A2538,Sheet2!$A:$E,5,0)</f>
        <v>10967.4</v>
      </c>
      <c r="T2538">
        <f t="shared" si="747"/>
        <v>532.45000000000073</v>
      </c>
      <c r="U2538">
        <f t="shared" si="748"/>
        <v>724</v>
      </c>
      <c r="V2538">
        <f t="shared" si="749"/>
        <v>1.55</v>
      </c>
      <c r="W2538">
        <f t="shared" si="750"/>
        <v>-4</v>
      </c>
      <c r="X2538" s="5">
        <f t="shared" si="751"/>
        <v>528.45000000000005</v>
      </c>
      <c r="Y2538">
        <f t="shared" si="752"/>
        <v>725.55</v>
      </c>
      <c r="Z2538">
        <f t="shared" si="753"/>
        <v>521.85</v>
      </c>
      <c r="AA2538">
        <f t="shared" si="754"/>
        <v>703.5</v>
      </c>
      <c r="AB2538">
        <f>IF(Z2538/X2538&lt;'model parameter'!$B$2,'model parameter'!$B$2,IF(Y2538/X2538&gt;'model parameter'!$B$1,'model parameter'!$B$1,AA2538/X2538))</f>
        <v>1.1100000000000001</v>
      </c>
      <c r="AC2538">
        <f t="shared" si="764"/>
        <v>85807489.152248085</v>
      </c>
      <c r="AD2538">
        <f t="shared" si="762"/>
        <v>39.683641988261193</v>
      </c>
      <c r="AF2538">
        <f t="shared" si="761"/>
        <v>0.98751064433721258</v>
      </c>
      <c r="AG2538">
        <f t="shared" si="755"/>
        <v>1.3729775759296052</v>
      </c>
      <c r="AH2538" s="14">
        <f t="shared" si="756"/>
        <v>39707.466437196068</v>
      </c>
      <c r="AI2538">
        <f t="shared" si="757"/>
        <v>43914.236826247427</v>
      </c>
      <c r="AJ2538" s="14">
        <f t="shared" si="758"/>
        <v>4206.7703890513585</v>
      </c>
      <c r="AK2538" s="14">
        <f t="shared" si="763"/>
        <v>412988.34006618889</v>
      </c>
      <c r="AL2538">
        <f t="shared" si="759"/>
        <v>1.1059440645931178</v>
      </c>
      <c r="AM2538">
        <f t="shared" si="765"/>
        <v>0.56308729235909849</v>
      </c>
      <c r="AN2538" s="15">
        <f t="shared" si="760"/>
        <v>0</v>
      </c>
    </row>
    <row r="2539" spans="1:40" s="4" customFormat="1" x14ac:dyDescent="0.25">
      <c r="A2539" s="3">
        <v>43368</v>
      </c>
      <c r="B2539" s="3">
        <v>43370</v>
      </c>
      <c r="C2539" s="4" t="s">
        <v>15</v>
      </c>
      <c r="D2539" s="4">
        <v>11700</v>
      </c>
      <c r="E2539" s="4">
        <v>720</v>
      </c>
      <c r="F2539" s="4">
        <v>776.2</v>
      </c>
      <c r="G2539" s="4">
        <v>597</v>
      </c>
      <c r="H2539" s="4">
        <v>615.15</v>
      </c>
      <c r="I2539" s="4" t="s">
        <v>16</v>
      </c>
      <c r="J2539" s="4">
        <v>2.4</v>
      </c>
      <c r="K2539" s="4">
        <v>2.4</v>
      </c>
      <c r="L2539" s="4">
        <v>0.3</v>
      </c>
      <c r="M2539" s="4">
        <v>0.8</v>
      </c>
      <c r="O2539" s="4">
        <v>283.39999999999998</v>
      </c>
      <c r="P2539">
        <f>VLOOKUP($A2539,Sheet2!$A:$E,2,0)</f>
        <v>10969.95</v>
      </c>
      <c r="Q2539">
        <f>VLOOKUP($A2539,Sheet2!$A:$E,3,0)</f>
        <v>11080.6</v>
      </c>
      <c r="R2539">
        <f>VLOOKUP($A2539,Sheet2!$A:$E,4,0)</f>
        <v>10882.85</v>
      </c>
      <c r="S2539">
        <f>VLOOKUP($A2539,Sheet2!$A:$E,5,0)</f>
        <v>11067.45</v>
      </c>
      <c r="T2539">
        <f t="shared" si="747"/>
        <v>621.79999999999927</v>
      </c>
      <c r="U2539">
        <f t="shared" si="748"/>
        <v>776.2</v>
      </c>
      <c r="V2539">
        <f t="shared" si="749"/>
        <v>0.3</v>
      </c>
      <c r="W2539">
        <f t="shared" si="750"/>
        <v>-22.399999999999636</v>
      </c>
      <c r="X2539" s="5">
        <f t="shared" si="751"/>
        <v>722.4</v>
      </c>
      <c r="Y2539">
        <f t="shared" si="752"/>
        <v>776.5</v>
      </c>
      <c r="Z2539">
        <f t="shared" si="753"/>
        <v>574.60000000000036</v>
      </c>
      <c r="AA2539">
        <f t="shared" si="754"/>
        <v>615.94999999999993</v>
      </c>
      <c r="AB2539">
        <f>IF(Z2539/X2539&lt;'model parameter'!$B$2,'model parameter'!$B$2,IF(Y2539/X2539&gt;'model parameter'!$B$1,'model parameter'!$B$1,AA2539/X2539))</f>
        <v>0.85264396456256919</v>
      </c>
      <c r="AC2539">
        <f t="shared" si="764"/>
        <v>73163237.739932463</v>
      </c>
      <c r="AD2539">
        <f t="shared" si="762"/>
        <v>39.536285952823761</v>
      </c>
      <c r="AF2539">
        <f t="shared" si="761"/>
        <v>0.79540420819490643</v>
      </c>
      <c r="AG2539">
        <f t="shared" si="755"/>
        <v>1.074889258028793</v>
      </c>
      <c r="AH2539" s="14">
        <f t="shared" si="756"/>
        <v>54263.448067256388</v>
      </c>
      <c r="AI2539">
        <f t="shared" si="757"/>
        <v>46115.420728138895</v>
      </c>
      <c r="AJ2539" s="14">
        <f t="shared" si="758"/>
        <v>-8148.0273391174924</v>
      </c>
      <c r="AK2539" s="14">
        <f t="shared" si="763"/>
        <v>404840.3127270714</v>
      </c>
      <c r="AL2539">
        <f t="shared" si="759"/>
        <v>0.8498431701387924</v>
      </c>
      <c r="AM2539">
        <f t="shared" si="765"/>
        <v>0.47853588960332527</v>
      </c>
      <c r="AN2539" s="15">
        <f t="shared" si="760"/>
        <v>0</v>
      </c>
    </row>
    <row r="2540" spans="1:40" s="4" customFormat="1" x14ac:dyDescent="0.25">
      <c r="A2540" s="3">
        <v>43369</v>
      </c>
      <c r="B2540" s="3">
        <v>43370</v>
      </c>
      <c r="C2540" s="4" t="s">
        <v>15</v>
      </c>
      <c r="D2540" s="4">
        <v>11700</v>
      </c>
      <c r="E2540" s="4">
        <v>551.1</v>
      </c>
      <c r="F2540" s="4">
        <v>686.1</v>
      </c>
      <c r="G2540" s="4">
        <v>551.1</v>
      </c>
      <c r="H2540" s="4">
        <v>636.54999999999995</v>
      </c>
      <c r="I2540" s="4" t="s">
        <v>16</v>
      </c>
      <c r="J2540" s="4">
        <v>0.35</v>
      </c>
      <c r="K2540" s="4">
        <v>0.95</v>
      </c>
      <c r="L2540" s="4">
        <v>0.25</v>
      </c>
      <c r="M2540" s="4">
        <v>0.35</v>
      </c>
      <c r="N2540" s="4">
        <v>11053.8</v>
      </c>
      <c r="O2540" s="4">
        <v>283.39999999999998</v>
      </c>
      <c r="P2540">
        <f>VLOOKUP($A2540,Sheet2!$A:$E,2,0)</f>
        <v>11145.55</v>
      </c>
      <c r="Q2540">
        <f>VLOOKUP($A2540,Sheet2!$A:$E,3,0)</f>
        <v>11145.55</v>
      </c>
      <c r="R2540">
        <f>VLOOKUP($A2540,Sheet2!$A:$E,4,0)</f>
        <v>10993.05</v>
      </c>
      <c r="S2540">
        <f>VLOOKUP($A2540,Sheet2!$A:$E,5,0)</f>
        <v>11053.8</v>
      </c>
      <c r="T2540">
        <f t="shared" si="747"/>
        <v>555.40000000000146</v>
      </c>
      <c r="U2540">
        <f t="shared" si="748"/>
        <v>686.1</v>
      </c>
      <c r="V2540">
        <f t="shared" si="749"/>
        <v>0.25</v>
      </c>
      <c r="W2540">
        <f t="shared" si="750"/>
        <v>-3.3500000000003638</v>
      </c>
      <c r="X2540" s="5">
        <f t="shared" si="751"/>
        <v>551.45000000000005</v>
      </c>
      <c r="Y2540">
        <f t="shared" si="752"/>
        <v>686.35</v>
      </c>
      <c r="Z2540">
        <f t="shared" si="753"/>
        <v>547.74999999999966</v>
      </c>
      <c r="AA2540">
        <f t="shared" si="754"/>
        <v>636.9</v>
      </c>
      <c r="AB2540">
        <f>IF(Z2540/X2540&lt;'model parameter'!$B$2,'model parameter'!$B$2,IF(Y2540/X2540&gt;'model parameter'!$B$1,'model parameter'!$B$1,AA2540/X2540))</f>
        <v>1.1100000000000001</v>
      </c>
      <c r="AC2540">
        <f t="shared" si="764"/>
        <v>81211193.891325042</v>
      </c>
      <c r="AD2540">
        <f t="shared" si="762"/>
        <v>39.64628595282376</v>
      </c>
      <c r="AF2540">
        <f t="shared" si="761"/>
        <v>0.99329041617553648</v>
      </c>
      <c r="AG2540">
        <f t="shared" si="755"/>
        <v>1.2446277994378456</v>
      </c>
      <c r="AH2540" s="14">
        <f t="shared" si="756"/>
        <v>41433.620484586572</v>
      </c>
      <c r="AI2540">
        <f t="shared" si="757"/>
        <v>45827.592915360299</v>
      </c>
      <c r="AJ2540" s="14">
        <f t="shared" si="758"/>
        <v>4393.972430773727</v>
      </c>
      <c r="AK2540" s="14">
        <f t="shared" si="763"/>
        <v>409234.28515784512</v>
      </c>
      <c r="AL2540">
        <f t="shared" si="759"/>
        <v>1.106048478973936</v>
      </c>
      <c r="AM2540">
        <f t="shared" si="765"/>
        <v>0.52928389283019728</v>
      </c>
      <c r="AN2540" s="15">
        <f t="shared" si="760"/>
        <v>0</v>
      </c>
    </row>
    <row r="2541" spans="1:40" s="4" customFormat="1" x14ac:dyDescent="0.25">
      <c r="A2541" s="3">
        <v>43370</v>
      </c>
      <c r="B2541" s="3">
        <v>43370</v>
      </c>
      <c r="C2541" s="4" t="s">
        <v>15</v>
      </c>
      <c r="D2541" s="4">
        <v>11700</v>
      </c>
      <c r="E2541" s="4">
        <v>647.9</v>
      </c>
      <c r="F2541" s="4">
        <v>748.25</v>
      </c>
      <c r="G2541" s="4">
        <v>614</v>
      </c>
      <c r="H2541" s="4">
        <v>725.55</v>
      </c>
      <c r="I2541" s="4" t="s">
        <v>16</v>
      </c>
      <c r="J2541" s="4">
        <v>0.1</v>
      </c>
      <c r="K2541" s="4">
        <v>0.1</v>
      </c>
      <c r="L2541" s="4">
        <v>0.05</v>
      </c>
      <c r="M2541" s="4">
        <v>0.05</v>
      </c>
      <c r="O2541" s="4">
        <v>283.39999999999998</v>
      </c>
      <c r="P2541">
        <f>VLOOKUP($A2541,Sheet2!$A:$E,2,0)</f>
        <v>11079.8</v>
      </c>
      <c r="Q2541">
        <f>VLOOKUP($A2541,Sheet2!$A:$E,3,0)</f>
        <v>11089.45</v>
      </c>
      <c r="R2541">
        <f>VLOOKUP($A2541,Sheet2!$A:$E,4,0)</f>
        <v>10953.35</v>
      </c>
      <c r="S2541">
        <f>VLOOKUP($A2541,Sheet2!$A:$E,5,0)</f>
        <v>10977.55</v>
      </c>
      <c r="T2541">
        <f t="shared" si="747"/>
        <v>614</v>
      </c>
      <c r="U2541">
        <f t="shared" si="748"/>
        <v>746.69999999999891</v>
      </c>
      <c r="V2541">
        <f t="shared" si="749"/>
        <v>1.6000000000003638</v>
      </c>
      <c r="W2541">
        <f t="shared" si="750"/>
        <v>0.1</v>
      </c>
      <c r="X2541" s="5">
        <f t="shared" si="751"/>
        <v>648</v>
      </c>
      <c r="Y2541">
        <f t="shared" si="752"/>
        <v>749.85000000000036</v>
      </c>
      <c r="Z2541">
        <f t="shared" si="753"/>
        <v>614.1</v>
      </c>
      <c r="AA2541">
        <f t="shared" si="754"/>
        <v>725.59999999999991</v>
      </c>
      <c r="AB2541">
        <f>IF(Z2541/X2541&lt;'model parameter'!$B$2,'model parameter'!$B$2,IF(Y2541/X2541&gt;'model parameter'!$B$1,'model parameter'!$B$1,AA2541/X2541))</f>
        <v>1.1100000000000001</v>
      </c>
      <c r="AC2541">
        <f t="shared" si="764"/>
        <v>90144425.219370797</v>
      </c>
      <c r="AD2541">
        <f t="shared" si="762"/>
        <v>39.75628595282376</v>
      </c>
      <c r="AF2541">
        <f t="shared" si="761"/>
        <v>0.94768518518518519</v>
      </c>
      <c r="AG2541">
        <f t="shared" si="755"/>
        <v>1.1571759259259264</v>
      </c>
      <c r="AH2541" s="14">
        <f t="shared" si="756"/>
        <v>48679.714974827992</v>
      </c>
      <c r="AI2541">
        <f t="shared" si="757"/>
        <v>53859.529019875372</v>
      </c>
      <c r="AJ2541" s="14">
        <f t="shared" si="758"/>
        <v>5179.8140450473802</v>
      </c>
      <c r="AK2541" s="14">
        <f t="shared" si="763"/>
        <v>414414.09920289251</v>
      </c>
      <c r="AL2541">
        <f t="shared" si="759"/>
        <v>1.1064060060278873</v>
      </c>
      <c r="AM2541">
        <f t="shared" si="765"/>
        <v>0.58560287792115095</v>
      </c>
      <c r="AN2541" s="15">
        <f t="shared" si="760"/>
        <v>0</v>
      </c>
    </row>
    <row r="2542" spans="1:40" s="4" customFormat="1" x14ac:dyDescent="0.25">
      <c r="A2542" s="3">
        <v>43371</v>
      </c>
      <c r="B2542" s="3">
        <v>43398</v>
      </c>
      <c r="C2542" s="4" t="s">
        <v>15</v>
      </c>
      <c r="D2542" s="4">
        <v>11100</v>
      </c>
      <c r="E2542" s="4">
        <v>199.95</v>
      </c>
      <c r="F2542" s="4">
        <v>309.8</v>
      </c>
      <c r="G2542" s="4">
        <v>182</v>
      </c>
      <c r="H2542" s="4">
        <v>260.5</v>
      </c>
      <c r="I2542" s="4" t="s">
        <v>16</v>
      </c>
      <c r="J2542" s="4">
        <v>182</v>
      </c>
      <c r="K2542" s="4">
        <v>189.9</v>
      </c>
      <c r="L2542" s="4">
        <v>105.2</v>
      </c>
      <c r="M2542" s="4">
        <v>119.8</v>
      </c>
      <c r="O2542" s="4">
        <v>381.95</v>
      </c>
      <c r="P2542">
        <f>VLOOKUP($A2542,Sheet2!$A:$E,2,0)</f>
        <v>11008.1</v>
      </c>
      <c r="Q2542">
        <f>VLOOKUP($A2542,Sheet2!$A:$E,3,0)</f>
        <v>11034.1</v>
      </c>
      <c r="R2542">
        <f>VLOOKUP($A2542,Sheet2!$A:$E,4,0)</f>
        <v>10850.3</v>
      </c>
      <c r="S2542">
        <f>VLOOKUP($A2542,Sheet2!$A:$E,5,0)</f>
        <v>10930.45</v>
      </c>
      <c r="T2542">
        <f t="shared" si="747"/>
        <v>255.79999999999927</v>
      </c>
      <c r="U2542">
        <f t="shared" si="748"/>
        <v>309.8</v>
      </c>
      <c r="V2542">
        <f t="shared" si="749"/>
        <v>105.2</v>
      </c>
      <c r="W2542">
        <f t="shared" si="750"/>
        <v>116.10000000000036</v>
      </c>
      <c r="X2542" s="5">
        <f t="shared" si="751"/>
        <v>381.95</v>
      </c>
      <c r="Y2542">
        <f t="shared" si="752"/>
        <v>445.69999999999925</v>
      </c>
      <c r="Z2542">
        <f t="shared" si="753"/>
        <v>298.10000000000036</v>
      </c>
      <c r="AA2542">
        <f t="shared" si="754"/>
        <v>380.3</v>
      </c>
      <c r="AB2542">
        <f>IF(Z2542/X2542&lt;'model parameter'!$B$2,'model parameter'!$B$2,IF(Y2542/X2542&gt;'model parameter'!$B$1,'model parameter'!$B$1,AA2542/X2542))</f>
        <v>1.1100000000000001</v>
      </c>
      <c r="AC2542">
        <f t="shared" si="764"/>
        <v>100060311.99350159</v>
      </c>
      <c r="AD2542">
        <f t="shared" si="762"/>
        <v>39.866285952823759</v>
      </c>
      <c r="AF2542">
        <f t="shared" si="761"/>
        <v>0.78046864772876123</v>
      </c>
      <c r="AG2542">
        <f t="shared" si="755"/>
        <v>1.1669066631758065</v>
      </c>
      <c r="AH2542" s="14">
        <f t="shared" si="756"/>
        <v>28712.615657078324</v>
      </c>
      <c r="AI2542">
        <f t="shared" si="757"/>
        <v>31726.990432550298</v>
      </c>
      <c r="AJ2542" s="14">
        <f t="shared" si="758"/>
        <v>3014.3747754719734</v>
      </c>
      <c r="AK2542" s="14">
        <f t="shared" si="763"/>
        <v>417428.47397836449</v>
      </c>
      <c r="AL2542">
        <f t="shared" si="759"/>
        <v>1.1049843320258028</v>
      </c>
      <c r="AM2542">
        <f t="shared" si="765"/>
        <v>0.64708200489209078</v>
      </c>
      <c r="AN2542" s="15">
        <f t="shared" si="760"/>
        <v>1</v>
      </c>
    </row>
    <row r="2543" spans="1:40" s="4" customFormat="1" x14ac:dyDescent="0.25">
      <c r="A2543" s="3">
        <v>43374</v>
      </c>
      <c r="B2543" s="3">
        <v>43398</v>
      </c>
      <c r="C2543" s="4" t="s">
        <v>15</v>
      </c>
      <c r="D2543" s="4">
        <v>11100</v>
      </c>
      <c r="E2543" s="4">
        <v>264</v>
      </c>
      <c r="F2543" s="4">
        <v>334</v>
      </c>
      <c r="G2543" s="4">
        <v>177</v>
      </c>
      <c r="H2543" s="4">
        <v>194.95</v>
      </c>
      <c r="I2543" s="4" t="s">
        <v>16</v>
      </c>
      <c r="J2543" s="4">
        <v>141.9</v>
      </c>
      <c r="K2543" s="4">
        <v>163.55000000000001</v>
      </c>
      <c r="L2543" s="4">
        <v>96</v>
      </c>
      <c r="M2543" s="4">
        <v>151.44999999999999</v>
      </c>
      <c r="O2543" s="4">
        <v>381.95</v>
      </c>
      <c r="P2543">
        <f>VLOOKUP($A2543,Sheet2!$A:$E,2,0)</f>
        <v>10930.9</v>
      </c>
      <c r="Q2543">
        <f>VLOOKUP($A2543,Sheet2!$A:$E,3,0)</f>
        <v>11035.65</v>
      </c>
      <c r="R2543">
        <f>VLOOKUP($A2543,Sheet2!$A:$E,4,0)</f>
        <v>10821.55</v>
      </c>
      <c r="S2543">
        <f>VLOOKUP($A2543,Sheet2!$A:$E,5,0)</f>
        <v>11008.3</v>
      </c>
      <c r="T2543">
        <f t="shared" si="747"/>
        <v>227.89999999999964</v>
      </c>
      <c r="U2543">
        <f t="shared" si="748"/>
        <v>334</v>
      </c>
      <c r="V2543">
        <f t="shared" si="749"/>
        <v>96</v>
      </c>
      <c r="W2543">
        <f t="shared" si="750"/>
        <v>112.64999999999964</v>
      </c>
      <c r="X2543" s="5">
        <f t="shared" si="751"/>
        <v>405.9</v>
      </c>
      <c r="Y2543">
        <f t="shared" si="752"/>
        <v>430</v>
      </c>
      <c r="Z2543">
        <f t="shared" si="753"/>
        <v>289.64999999999964</v>
      </c>
      <c r="AA2543">
        <f t="shared" si="754"/>
        <v>346.4</v>
      </c>
      <c r="AB2543">
        <f>IF(Z2543/X2543&lt;'model parameter'!$B$2,'model parameter'!$B$2,IF(Y2543/X2543&gt;'model parameter'!$B$1,'model parameter'!$B$1,AA2543/X2543))</f>
        <v>0.85341217048534124</v>
      </c>
      <c r="AC2543">
        <f t="shared" si="764"/>
        <v>85392688.037814617</v>
      </c>
      <c r="AD2543">
        <f t="shared" si="762"/>
        <v>39.719698123309101</v>
      </c>
      <c r="AF2543">
        <f t="shared" si="761"/>
        <v>0.71359940872135907</v>
      </c>
      <c r="AG2543">
        <f t="shared" si="755"/>
        <v>1.0593742301059375</v>
      </c>
      <c r="AH2543" s="14">
        <f t="shared" si="756"/>
        <v>30510.06737164365</v>
      </c>
      <c r="AI2543">
        <f t="shared" si="757"/>
        <v>25913.887871876799</v>
      </c>
      <c r="AJ2543" s="14">
        <f t="shared" si="758"/>
        <v>-4596.1794997668512</v>
      </c>
      <c r="AK2543" s="14">
        <f t="shared" si="763"/>
        <v>412832.29447859764</v>
      </c>
      <c r="AL2543">
        <f t="shared" si="759"/>
        <v>0.84935531463170133</v>
      </c>
      <c r="AM2543">
        <f t="shared" si="765"/>
        <v>0.54960253985763385</v>
      </c>
      <c r="AN2543" s="15">
        <f t="shared" si="760"/>
        <v>0</v>
      </c>
    </row>
    <row r="2544" spans="1:40" s="4" customFormat="1" x14ac:dyDescent="0.25">
      <c r="A2544" s="3">
        <v>43376</v>
      </c>
      <c r="B2544" s="3">
        <v>43398</v>
      </c>
      <c r="C2544" s="4" t="s">
        <v>15</v>
      </c>
      <c r="D2544" s="4">
        <v>11100</v>
      </c>
      <c r="E2544" s="4">
        <v>226.5</v>
      </c>
      <c r="F2544" s="4">
        <v>305.7</v>
      </c>
      <c r="G2544" s="4">
        <v>210</v>
      </c>
      <c r="H2544" s="4">
        <v>296.39999999999998</v>
      </c>
      <c r="I2544" s="4" t="s">
        <v>16</v>
      </c>
      <c r="J2544" s="4">
        <v>140</v>
      </c>
      <c r="K2544" s="4">
        <v>140</v>
      </c>
      <c r="L2544" s="4">
        <v>88.75</v>
      </c>
      <c r="M2544" s="4">
        <v>94.65</v>
      </c>
      <c r="N2544" s="4">
        <v>10858.25</v>
      </c>
      <c r="O2544" s="4">
        <v>381.95</v>
      </c>
      <c r="P2544">
        <f>VLOOKUP($A2544,Sheet2!$A:$E,2,0)</f>
        <v>10982.7</v>
      </c>
      <c r="Q2544">
        <f>VLOOKUP($A2544,Sheet2!$A:$E,3,0)</f>
        <v>10989.05</v>
      </c>
      <c r="R2544">
        <f>VLOOKUP($A2544,Sheet2!$A:$E,4,0)</f>
        <v>10843.75</v>
      </c>
      <c r="S2544">
        <f>VLOOKUP($A2544,Sheet2!$A:$E,5,0)</f>
        <v>10858.25</v>
      </c>
      <c r="T2544">
        <f t="shared" si="747"/>
        <v>250.95000000000073</v>
      </c>
      <c r="U2544">
        <f t="shared" si="748"/>
        <v>305.7</v>
      </c>
      <c r="V2544">
        <f t="shared" si="749"/>
        <v>88.75</v>
      </c>
      <c r="W2544">
        <f t="shared" si="750"/>
        <v>99.049999999999272</v>
      </c>
      <c r="X2544" s="5">
        <f t="shared" si="751"/>
        <v>366.5</v>
      </c>
      <c r="Y2544">
        <f t="shared" si="752"/>
        <v>394.45</v>
      </c>
      <c r="Z2544">
        <f t="shared" si="753"/>
        <v>309.04999999999927</v>
      </c>
      <c r="AA2544">
        <f t="shared" si="754"/>
        <v>391.04999999999995</v>
      </c>
      <c r="AB2544">
        <f>IF(Z2544/X2544&lt;'model parameter'!$B$2,'model parameter'!$B$2,IF(Y2544/X2544&gt;'model parameter'!$B$1,'model parameter'!$B$1,AA2544/X2544))</f>
        <v>1.0669849931787174</v>
      </c>
      <c r="AC2544">
        <f t="shared" si="764"/>
        <v>91112716.663539976</v>
      </c>
      <c r="AD2544">
        <f t="shared" si="762"/>
        <v>39.786683116487815</v>
      </c>
      <c r="AF2544">
        <f t="shared" si="761"/>
        <v>0.84324693042291754</v>
      </c>
      <c r="AG2544">
        <f t="shared" si="755"/>
        <v>1.0762619372442019</v>
      </c>
      <c r="AH2544" s="14">
        <f t="shared" si="756"/>
        <v>27553.090438287749</v>
      </c>
      <c r="AI2544">
        <f t="shared" si="757"/>
        <v>29260.200029295094</v>
      </c>
      <c r="AJ2544" s="14">
        <f t="shared" si="758"/>
        <v>1707.1095910073454</v>
      </c>
      <c r="AK2544" s="14">
        <f t="shared" si="763"/>
        <v>414539.40406960499</v>
      </c>
      <c r="AL2544">
        <f t="shared" si="759"/>
        <v>1.0619571004142296</v>
      </c>
      <c r="AM2544">
        <f t="shared" si="765"/>
        <v>0.58365431960750891</v>
      </c>
      <c r="AN2544" s="15">
        <f t="shared" si="760"/>
        <v>0</v>
      </c>
    </row>
    <row r="2545" spans="1:40" s="4" customFormat="1" x14ac:dyDescent="0.25">
      <c r="A2545" s="3">
        <v>43377</v>
      </c>
      <c r="B2545" s="3">
        <v>43398</v>
      </c>
      <c r="C2545" s="4" t="s">
        <v>15</v>
      </c>
      <c r="D2545" s="4">
        <v>11100</v>
      </c>
      <c r="E2545" s="4">
        <v>418.7</v>
      </c>
      <c r="F2545" s="4">
        <v>530</v>
      </c>
      <c r="G2545" s="4">
        <v>368.2</v>
      </c>
      <c r="H2545" s="4">
        <v>477.9</v>
      </c>
      <c r="I2545" s="4" t="s">
        <v>16</v>
      </c>
      <c r="J2545" s="4">
        <v>57.75</v>
      </c>
      <c r="K2545" s="4">
        <v>74.95</v>
      </c>
      <c r="L2545" s="4">
        <v>30.6</v>
      </c>
      <c r="M2545" s="4">
        <v>33.9</v>
      </c>
      <c r="O2545" s="4">
        <v>381.95</v>
      </c>
      <c r="P2545">
        <f>VLOOKUP($A2545,Sheet2!$A:$E,2,0)</f>
        <v>10754.7</v>
      </c>
      <c r="Q2545">
        <f>VLOOKUP($A2545,Sheet2!$A:$E,3,0)</f>
        <v>10754.7</v>
      </c>
      <c r="R2545">
        <f>VLOOKUP($A2545,Sheet2!$A:$E,4,0)</f>
        <v>10547.25</v>
      </c>
      <c r="S2545">
        <f>VLOOKUP($A2545,Sheet2!$A:$E,5,0)</f>
        <v>10599.25</v>
      </c>
      <c r="T2545">
        <f t="shared" si="747"/>
        <v>420.25</v>
      </c>
      <c r="U2545">
        <f t="shared" si="748"/>
        <v>530</v>
      </c>
      <c r="V2545">
        <f t="shared" si="749"/>
        <v>30.6</v>
      </c>
      <c r="W2545">
        <f t="shared" si="750"/>
        <v>22.900000000001455</v>
      </c>
      <c r="X2545" s="5">
        <f t="shared" si="751"/>
        <v>476.45</v>
      </c>
      <c r="Y2545">
        <f t="shared" si="752"/>
        <v>560.6</v>
      </c>
      <c r="Z2545">
        <f t="shared" si="753"/>
        <v>391.10000000000144</v>
      </c>
      <c r="AA2545">
        <f t="shared" si="754"/>
        <v>511.79999999999995</v>
      </c>
      <c r="AB2545">
        <f>IF(Z2545/X2545&lt;'model parameter'!$B$2,'model parameter'!$B$2,IF(Y2545/X2545&gt;'model parameter'!$B$1,'model parameter'!$B$1,AA2545/X2545))</f>
        <v>1.1100000000000001</v>
      </c>
      <c r="AC2545">
        <f t="shared" si="764"/>
        <v>101135115.49652939</v>
      </c>
      <c r="AD2545">
        <f t="shared" si="762"/>
        <v>39.896683116487814</v>
      </c>
      <c r="AF2545">
        <f t="shared" si="761"/>
        <v>0.82086262986672565</v>
      </c>
      <c r="AG2545">
        <f t="shared" si="755"/>
        <v>1.1766187427851822</v>
      </c>
      <c r="AH2545" s="14">
        <f t="shared" si="756"/>
        <v>35804.857286574072</v>
      </c>
      <c r="AI2545">
        <f t="shared" si="757"/>
        <v>39588.38827694879</v>
      </c>
      <c r="AJ2545" s="14">
        <f t="shared" si="758"/>
        <v>3783.5309903747184</v>
      </c>
      <c r="AK2545" s="14">
        <f t="shared" si="763"/>
        <v>418322.93505997973</v>
      </c>
      <c r="AL2545">
        <f t="shared" si="759"/>
        <v>1.1056708859385245</v>
      </c>
      <c r="AM2545">
        <f t="shared" si="765"/>
        <v>0.64532958864228107</v>
      </c>
      <c r="AN2545" s="15">
        <f t="shared" si="760"/>
        <v>1</v>
      </c>
    </row>
    <row r="2546" spans="1:40" s="4" customFormat="1" x14ac:dyDescent="0.25">
      <c r="A2546" s="3">
        <v>43378</v>
      </c>
      <c r="B2546" s="3">
        <v>43398</v>
      </c>
      <c r="C2546" s="4" t="s">
        <v>15</v>
      </c>
      <c r="D2546" s="4">
        <v>11100</v>
      </c>
      <c r="E2546" s="4">
        <v>526.04999999999995</v>
      </c>
      <c r="F2546" s="4">
        <v>806.75</v>
      </c>
      <c r="G2546" s="4">
        <v>526.04999999999995</v>
      </c>
      <c r="H2546" s="4">
        <v>760.5</v>
      </c>
      <c r="I2546" s="4" t="s">
        <v>16</v>
      </c>
      <c r="J2546" s="4">
        <v>29.65</v>
      </c>
      <c r="K2546" s="4">
        <v>31.5</v>
      </c>
      <c r="L2546" s="4">
        <v>9.3000000000000007</v>
      </c>
      <c r="M2546" s="4">
        <v>10.7</v>
      </c>
      <c r="O2546" s="4">
        <v>381.95</v>
      </c>
      <c r="P2546">
        <f>VLOOKUP($A2546,Sheet2!$A:$E,2,0)</f>
        <v>10514.1</v>
      </c>
      <c r="Q2546">
        <f>VLOOKUP($A2546,Sheet2!$A:$E,3,0)</f>
        <v>10540.65</v>
      </c>
      <c r="R2546">
        <f>VLOOKUP($A2546,Sheet2!$A:$E,4,0)</f>
        <v>10261.9</v>
      </c>
      <c r="S2546">
        <f>VLOOKUP($A2546,Sheet2!$A:$E,5,0)</f>
        <v>10316.450000000001</v>
      </c>
      <c r="T2546">
        <f t="shared" si="747"/>
        <v>590.85000000000036</v>
      </c>
      <c r="U2546">
        <f t="shared" si="748"/>
        <v>806.75</v>
      </c>
      <c r="V2546">
        <f t="shared" si="749"/>
        <v>9.3000000000000007</v>
      </c>
      <c r="W2546">
        <f t="shared" si="750"/>
        <v>-33.300000000001091</v>
      </c>
      <c r="X2546" s="5">
        <f t="shared" si="751"/>
        <v>555.69999999999993</v>
      </c>
      <c r="Y2546">
        <f t="shared" si="752"/>
        <v>816.05</v>
      </c>
      <c r="Z2546">
        <f t="shared" si="753"/>
        <v>492.74999999999886</v>
      </c>
      <c r="AA2546">
        <f t="shared" si="754"/>
        <v>771.2</v>
      </c>
      <c r="AB2546">
        <f>IF(Z2546/X2546&lt;'model parameter'!$B$2,'model parameter'!$B$2,IF(Y2546/X2546&gt;'model parameter'!$B$1,'model parameter'!$B$1,AA2546/X2546))</f>
        <v>1.1100000000000001</v>
      </c>
      <c r="AC2546">
        <f t="shared" si="764"/>
        <v>112259978.20114763</v>
      </c>
      <c r="AD2546">
        <f t="shared" si="762"/>
        <v>40.006683116487814</v>
      </c>
      <c r="AF2546">
        <f t="shared" si="761"/>
        <v>0.88671945294223309</v>
      </c>
      <c r="AG2546">
        <f t="shared" si="755"/>
        <v>1.4685081878711537</v>
      </c>
      <c r="AH2546" s="14">
        <f t="shared" si="756"/>
        <v>41752.58373247394</v>
      </c>
      <c r="AI2546">
        <f t="shared" si="757"/>
        <v>46181.147844870276</v>
      </c>
      <c r="AJ2546" s="14">
        <f t="shared" si="758"/>
        <v>4428.564112396336</v>
      </c>
      <c r="AK2546" s="14">
        <f t="shared" si="763"/>
        <v>422751.49917237606</v>
      </c>
      <c r="AL2546">
        <f t="shared" si="759"/>
        <v>1.1060668278823647</v>
      </c>
      <c r="AM2546">
        <f t="shared" si="765"/>
        <v>0.71377765104819912</v>
      </c>
      <c r="AN2546" s="15">
        <f t="shared" si="760"/>
        <v>1</v>
      </c>
    </row>
    <row r="2547" spans="1:40" s="4" customFormat="1" x14ac:dyDescent="0.25">
      <c r="A2547" s="3">
        <v>43381</v>
      </c>
      <c r="B2547" s="3">
        <v>43398</v>
      </c>
      <c r="C2547" s="4" t="s">
        <v>15</v>
      </c>
      <c r="D2547" s="4">
        <v>11100</v>
      </c>
      <c r="E2547" s="4">
        <v>781.9</v>
      </c>
      <c r="F2547" s="4">
        <v>889.25</v>
      </c>
      <c r="G2547" s="4">
        <v>690</v>
      </c>
      <c r="H2547" s="4">
        <v>715.7</v>
      </c>
      <c r="I2547" s="4" t="s">
        <v>16</v>
      </c>
      <c r="J2547" s="4">
        <v>10.7</v>
      </c>
      <c r="K2547" s="4">
        <v>12.95</v>
      </c>
      <c r="L2547" s="4">
        <v>6.25</v>
      </c>
      <c r="M2547" s="4">
        <v>8.1999999999999993</v>
      </c>
      <c r="O2547" s="4">
        <v>381.95</v>
      </c>
      <c r="P2547">
        <f>VLOOKUP($A2547,Sheet2!$A:$E,2,0)</f>
        <v>10310.15</v>
      </c>
      <c r="Q2547">
        <f>VLOOKUP($A2547,Sheet2!$A:$E,3,0)</f>
        <v>10398.35</v>
      </c>
      <c r="R2547">
        <f>VLOOKUP($A2547,Sheet2!$A:$E,4,0)</f>
        <v>10198.4</v>
      </c>
      <c r="S2547">
        <f>VLOOKUP($A2547,Sheet2!$A:$E,5,0)</f>
        <v>10348.049999999999</v>
      </c>
      <c r="T2547">
        <f t="shared" si="747"/>
        <v>714.60000000000036</v>
      </c>
      <c r="U2547">
        <f t="shared" si="748"/>
        <v>889.25</v>
      </c>
      <c r="V2547">
        <f t="shared" si="749"/>
        <v>6.25</v>
      </c>
      <c r="W2547">
        <f t="shared" si="750"/>
        <v>-11.649999999999636</v>
      </c>
      <c r="X2547" s="5">
        <f t="shared" si="751"/>
        <v>792.6</v>
      </c>
      <c r="Y2547">
        <f t="shared" si="752"/>
        <v>895.5</v>
      </c>
      <c r="Z2547">
        <f t="shared" si="753"/>
        <v>678.35000000000036</v>
      </c>
      <c r="AA2547">
        <f t="shared" si="754"/>
        <v>723.90000000000009</v>
      </c>
      <c r="AB2547">
        <f>IF(Z2547/X2547&lt;'model parameter'!$B$2,'model parameter'!$B$2,IF(Y2547/X2547&gt;'model parameter'!$B$1,'model parameter'!$B$1,AA2547/X2547))</f>
        <v>1.1100000000000001</v>
      </c>
      <c r="AC2547">
        <f t="shared" si="764"/>
        <v>124608575.80327389</v>
      </c>
      <c r="AD2547">
        <f t="shared" si="762"/>
        <v>40.116683116487813</v>
      </c>
      <c r="AF2547">
        <f t="shared" si="761"/>
        <v>0.85585415089578643</v>
      </c>
      <c r="AG2547">
        <f t="shared" si="755"/>
        <v>1.1298258894776685</v>
      </c>
      <c r="AH2547" s="14">
        <f t="shared" si="756"/>
        <v>59531.970420596095</v>
      </c>
      <c r="AI2547">
        <f t="shared" si="757"/>
        <v>65888.715562732745</v>
      </c>
      <c r="AJ2547" s="14">
        <f t="shared" si="758"/>
        <v>6356.7451421366495</v>
      </c>
      <c r="AK2547" s="14">
        <f t="shared" si="763"/>
        <v>429108.2443145127</v>
      </c>
      <c r="AL2547">
        <f t="shared" si="759"/>
        <v>1.1067786787036604</v>
      </c>
      <c r="AM2547">
        <f t="shared" si="765"/>
        <v>0.78999388551532823</v>
      </c>
      <c r="AN2547" s="15">
        <f t="shared" si="760"/>
        <v>1</v>
      </c>
    </row>
    <row r="2548" spans="1:40" s="4" customFormat="1" x14ac:dyDescent="0.25">
      <c r="A2548" s="3">
        <v>43382</v>
      </c>
      <c r="B2548" s="3">
        <v>43398</v>
      </c>
      <c r="C2548" s="4" t="s">
        <v>15</v>
      </c>
      <c r="D2548" s="4">
        <v>11100</v>
      </c>
      <c r="E2548" s="4">
        <v>714.5</v>
      </c>
      <c r="F2548" s="4">
        <v>807.1</v>
      </c>
      <c r="G2548" s="4">
        <v>681</v>
      </c>
      <c r="H2548" s="4">
        <v>783.85</v>
      </c>
      <c r="I2548" s="4" t="s">
        <v>16</v>
      </c>
      <c r="J2548" s="4">
        <v>8.5500000000000007</v>
      </c>
      <c r="K2548" s="4">
        <v>9.4499999999999993</v>
      </c>
      <c r="L2548" s="4">
        <v>4.8</v>
      </c>
      <c r="M2548" s="4">
        <v>5.15</v>
      </c>
      <c r="O2548" s="4">
        <v>381.95</v>
      </c>
      <c r="P2548">
        <f>VLOOKUP($A2548,Sheet2!$A:$E,2,0)</f>
        <v>10390.299999999999</v>
      </c>
      <c r="Q2548">
        <f>VLOOKUP($A2548,Sheet2!$A:$E,3,0)</f>
        <v>10397.6</v>
      </c>
      <c r="R2548">
        <f>VLOOKUP($A2548,Sheet2!$A:$E,4,0)</f>
        <v>10279.35</v>
      </c>
      <c r="S2548">
        <f>VLOOKUP($A2548,Sheet2!$A:$E,5,0)</f>
        <v>10301.049999999999</v>
      </c>
      <c r="T2548">
        <f t="shared" si="747"/>
        <v>711.85000000000036</v>
      </c>
      <c r="U2548">
        <f t="shared" si="748"/>
        <v>807.1</v>
      </c>
      <c r="V2548">
        <f t="shared" si="749"/>
        <v>4.8</v>
      </c>
      <c r="W2548">
        <f t="shared" si="750"/>
        <v>-21.399999999999636</v>
      </c>
      <c r="X2548" s="5">
        <f t="shared" si="751"/>
        <v>723.05</v>
      </c>
      <c r="Y2548">
        <f t="shared" si="752"/>
        <v>811.9</v>
      </c>
      <c r="Z2548">
        <f t="shared" si="753"/>
        <v>659.60000000000036</v>
      </c>
      <c r="AA2548">
        <f t="shared" si="754"/>
        <v>789</v>
      </c>
      <c r="AB2548">
        <f>IF(Z2548/X2548&lt;'model parameter'!$B$2,'model parameter'!$B$2,IF(Y2548/X2548&gt;'model parameter'!$B$1,'model parameter'!$B$1,AA2548/X2548))</f>
        <v>1.1100000000000001</v>
      </c>
      <c r="AC2548">
        <f t="shared" si="764"/>
        <v>138315519.14163402</v>
      </c>
      <c r="AD2548">
        <f t="shared" si="762"/>
        <v>40.226683116487813</v>
      </c>
      <c r="AF2548">
        <f t="shared" si="761"/>
        <v>0.91224673259110767</v>
      </c>
      <c r="AG2548">
        <f t="shared" si="755"/>
        <v>1.1228822349768344</v>
      </c>
      <c r="AH2548" s="14">
        <f t="shared" si="756"/>
        <v>54312.230681639165</v>
      </c>
      <c r="AI2548">
        <f t="shared" si="757"/>
        <v>60102.893128045798</v>
      </c>
      <c r="AJ2548" s="14">
        <f t="shared" si="758"/>
        <v>5790.6624464066335</v>
      </c>
      <c r="AK2548" s="14">
        <f t="shared" si="763"/>
        <v>434898.90676091932</v>
      </c>
      <c r="AL2548">
        <f t="shared" si="759"/>
        <v>1.1066180190673742</v>
      </c>
      <c r="AM2548">
        <f t="shared" si="765"/>
        <v>0.8742214686643105</v>
      </c>
      <c r="AN2548" s="15">
        <f t="shared" si="760"/>
        <v>0</v>
      </c>
    </row>
    <row r="2549" spans="1:40" s="4" customFormat="1" x14ac:dyDescent="0.25">
      <c r="A2549" s="3">
        <v>43383</v>
      </c>
      <c r="B2549" s="3">
        <v>43398</v>
      </c>
      <c r="C2549" s="4" t="s">
        <v>15</v>
      </c>
      <c r="D2549" s="4">
        <v>11100</v>
      </c>
      <c r="E2549" s="4">
        <v>739.55</v>
      </c>
      <c r="F2549" s="4">
        <v>740</v>
      </c>
      <c r="G2549" s="4">
        <v>613.6</v>
      </c>
      <c r="H2549" s="4">
        <v>636.25</v>
      </c>
      <c r="I2549" s="4" t="s">
        <v>16</v>
      </c>
      <c r="J2549" s="4">
        <v>5</v>
      </c>
      <c r="K2549" s="4">
        <v>6.35</v>
      </c>
      <c r="L2549" s="4">
        <v>4.5</v>
      </c>
      <c r="M2549" s="4">
        <v>5.2</v>
      </c>
      <c r="N2549" s="4">
        <v>10460.1</v>
      </c>
      <c r="O2549" s="4">
        <v>381.95</v>
      </c>
      <c r="P2549">
        <f>VLOOKUP($A2549,Sheet2!$A:$E,2,0)</f>
        <v>10331.85</v>
      </c>
      <c r="Q2549">
        <f>VLOOKUP($A2549,Sheet2!$A:$E,3,0)</f>
        <v>10482.35</v>
      </c>
      <c r="R2549">
        <f>VLOOKUP($A2549,Sheet2!$A:$E,4,0)</f>
        <v>10318.25</v>
      </c>
      <c r="S2549">
        <f>VLOOKUP($A2549,Sheet2!$A:$E,5,0)</f>
        <v>10460.1</v>
      </c>
      <c r="T2549">
        <f t="shared" si="747"/>
        <v>624</v>
      </c>
      <c r="U2549">
        <f t="shared" si="748"/>
        <v>740</v>
      </c>
      <c r="V2549">
        <f t="shared" si="749"/>
        <v>4.5</v>
      </c>
      <c r="W2549">
        <f t="shared" si="750"/>
        <v>-4.0499999999992724</v>
      </c>
      <c r="X2549" s="5">
        <f t="shared" si="751"/>
        <v>744.55</v>
      </c>
      <c r="Y2549">
        <f t="shared" si="752"/>
        <v>744.55</v>
      </c>
      <c r="Z2549">
        <f t="shared" si="753"/>
        <v>609.55000000000075</v>
      </c>
      <c r="AA2549">
        <f t="shared" si="754"/>
        <v>641.45000000000005</v>
      </c>
      <c r="AB2549">
        <f>IF(Z2549/X2549&lt;'model parameter'!$B$2,'model parameter'!$B$2,IF(Y2549/X2549&gt;'model parameter'!$B$1,'model parameter'!$B$1,AA2549/X2549))</f>
        <v>0.8615270969041704</v>
      </c>
      <c r="AC2549">
        <f t="shared" si="764"/>
        <v>119162567.66288516</v>
      </c>
      <c r="AD2549">
        <f t="shared" si="762"/>
        <v>40.088210213391982</v>
      </c>
      <c r="AF2549">
        <f t="shared" si="761"/>
        <v>0.81868242562621829</v>
      </c>
      <c r="AG2549">
        <f t="shared" si="755"/>
        <v>1</v>
      </c>
      <c r="AH2549" s="14">
        <f t="shared" si="756"/>
        <v>55925.809465069418</v>
      </c>
      <c r="AI2549">
        <f t="shared" si="757"/>
        <v>48026.528455219901</v>
      </c>
      <c r="AJ2549" s="14">
        <f t="shared" si="758"/>
        <v>-7899.2810098495174</v>
      </c>
      <c r="AK2549" s="14">
        <f t="shared" si="763"/>
        <v>426999.62575106981</v>
      </c>
      <c r="AL2549">
        <f t="shared" si="759"/>
        <v>0.8587542838377098</v>
      </c>
      <c r="AM2549">
        <f t="shared" si="765"/>
        <v>0.75074143123837078</v>
      </c>
      <c r="AN2549" s="15">
        <f t="shared" si="760"/>
        <v>0</v>
      </c>
    </row>
    <row r="2550" spans="1:40" s="4" customFormat="1" x14ac:dyDescent="0.25">
      <c r="A2550" s="3">
        <v>43384</v>
      </c>
      <c r="B2550" s="3">
        <v>43398</v>
      </c>
      <c r="C2550" s="4" t="s">
        <v>15</v>
      </c>
      <c r="D2550" s="4">
        <v>11100</v>
      </c>
      <c r="E2550" s="4">
        <v>905</v>
      </c>
      <c r="F2550" s="4">
        <v>942.1</v>
      </c>
      <c r="G2550" s="4">
        <v>737.75</v>
      </c>
      <c r="H2550" s="4">
        <v>852.15</v>
      </c>
      <c r="I2550" s="4" t="s">
        <v>16</v>
      </c>
      <c r="J2550" s="4">
        <v>3</v>
      </c>
      <c r="K2550" s="4">
        <v>4.9000000000000004</v>
      </c>
      <c r="L2550" s="4">
        <v>2.4500000000000002</v>
      </c>
      <c r="M2550" s="4">
        <v>3.45</v>
      </c>
      <c r="O2550" s="4">
        <v>381.95</v>
      </c>
      <c r="P2550">
        <f>VLOOKUP($A2550,Sheet2!$A:$E,2,0)</f>
        <v>10169.799999999999</v>
      </c>
      <c r="Q2550">
        <f>VLOOKUP($A2550,Sheet2!$A:$E,3,0)</f>
        <v>10335.950000000001</v>
      </c>
      <c r="R2550">
        <f>VLOOKUP($A2550,Sheet2!$A:$E,4,0)</f>
        <v>10138.6</v>
      </c>
      <c r="S2550">
        <f>VLOOKUP($A2550,Sheet2!$A:$E,5,0)</f>
        <v>10234.65</v>
      </c>
      <c r="T2550">
        <f t="shared" si="747"/>
        <v>768.94999999999891</v>
      </c>
      <c r="U2550">
        <f t="shared" si="748"/>
        <v>942.1</v>
      </c>
      <c r="V2550">
        <f t="shared" si="749"/>
        <v>2.4500000000000002</v>
      </c>
      <c r="W2550">
        <f t="shared" si="750"/>
        <v>-26.299999999999272</v>
      </c>
      <c r="X2550" s="5">
        <f t="shared" si="751"/>
        <v>908</v>
      </c>
      <c r="Y2550">
        <f t="shared" si="752"/>
        <v>944.55000000000007</v>
      </c>
      <c r="Z2550">
        <f t="shared" si="753"/>
        <v>711.45000000000073</v>
      </c>
      <c r="AA2550">
        <f t="shared" si="754"/>
        <v>855.6</v>
      </c>
      <c r="AB2550">
        <f>IF(Z2550/X2550&lt;'model parameter'!$B$2,'model parameter'!$B$2,IF(Y2550/X2550&gt;'model parameter'!$B$1,'model parameter'!$B$1,AA2550/X2550))</f>
        <v>0.94229074889867848</v>
      </c>
      <c r="AC2550">
        <f t="shared" si="764"/>
        <v>112285785.12374951</v>
      </c>
      <c r="AD2550">
        <f t="shared" si="762"/>
        <v>40.03050096229066</v>
      </c>
      <c r="AF2550">
        <f t="shared" si="761"/>
        <v>0.78353524229074967</v>
      </c>
      <c r="AG2550">
        <f t="shared" si="755"/>
        <v>1.0402533039647577</v>
      </c>
      <c r="AH2550" s="14">
        <f t="shared" si="756"/>
        <v>68192.760727937988</v>
      </c>
      <c r="AI2550">
        <f t="shared" si="757"/>
        <v>64076.086092647201</v>
      </c>
      <c r="AJ2550" s="14">
        <f t="shared" si="758"/>
        <v>-4116.6746352907867</v>
      </c>
      <c r="AK2550" s="14">
        <f t="shared" si="763"/>
        <v>422882.951115779</v>
      </c>
      <c r="AL2550">
        <f t="shared" si="759"/>
        <v>0.93963179388330265</v>
      </c>
      <c r="AM2550">
        <f t="shared" si="765"/>
        <v>0.70542051777702841</v>
      </c>
      <c r="AN2550" s="15">
        <f t="shared" si="760"/>
        <v>0</v>
      </c>
    </row>
    <row r="2551" spans="1:40" s="4" customFormat="1" x14ac:dyDescent="0.25">
      <c r="A2551" s="3">
        <v>43385</v>
      </c>
      <c r="B2551" s="3">
        <v>43398</v>
      </c>
      <c r="C2551" s="4" t="s">
        <v>15</v>
      </c>
      <c r="D2551" s="4">
        <v>11100</v>
      </c>
      <c r="E2551" s="4">
        <v>727.6</v>
      </c>
      <c r="F2551" s="4">
        <v>730.4</v>
      </c>
      <c r="G2551" s="4">
        <v>596.35</v>
      </c>
      <c r="H2551" s="4">
        <v>616.85</v>
      </c>
      <c r="I2551" s="4" t="s">
        <v>16</v>
      </c>
      <c r="J2551" s="4">
        <v>6</v>
      </c>
      <c r="K2551" s="4">
        <v>6</v>
      </c>
      <c r="L2551" s="4">
        <v>3.45</v>
      </c>
      <c r="M2551" s="4">
        <v>5.25</v>
      </c>
      <c r="N2551" s="4">
        <v>10472.5</v>
      </c>
      <c r="O2551" s="4">
        <v>381.95</v>
      </c>
      <c r="P2551">
        <f>VLOOKUP($A2551,Sheet2!$A:$E,2,0)</f>
        <v>10331.549999999999</v>
      </c>
      <c r="Q2551">
        <f>VLOOKUP($A2551,Sheet2!$A:$E,3,0)</f>
        <v>10492.45</v>
      </c>
      <c r="R2551">
        <f>VLOOKUP($A2551,Sheet2!$A:$E,4,0)</f>
        <v>10322.15</v>
      </c>
      <c r="S2551">
        <f>VLOOKUP($A2551,Sheet2!$A:$E,5,0)</f>
        <v>10472.5</v>
      </c>
      <c r="T2551">
        <f t="shared" si="747"/>
        <v>613.54999999999927</v>
      </c>
      <c r="U2551">
        <f t="shared" si="748"/>
        <v>730.4</v>
      </c>
      <c r="V2551">
        <f t="shared" si="749"/>
        <v>3.45</v>
      </c>
      <c r="W2551">
        <f t="shared" si="750"/>
        <v>-11.199999999998909</v>
      </c>
      <c r="X2551" s="5">
        <f t="shared" si="751"/>
        <v>733.6</v>
      </c>
      <c r="Y2551">
        <f t="shared" si="752"/>
        <v>733.85</v>
      </c>
      <c r="Z2551">
        <f t="shared" si="753"/>
        <v>585.15000000000111</v>
      </c>
      <c r="AA2551">
        <f t="shared" si="754"/>
        <v>622.1</v>
      </c>
      <c r="AB2551">
        <f>IF(Z2551/X2551&lt;'model parameter'!$B$2,'model parameter'!$B$2,IF(Y2551/X2551&gt;'model parameter'!$B$1,'model parameter'!$B$1,AA2551/X2551))</f>
        <v>0.84800981461286806</v>
      </c>
      <c r="AC2551">
        <f t="shared" si="764"/>
        <v>95219447.826451167</v>
      </c>
      <c r="AD2551">
        <f t="shared" si="762"/>
        <v>39.878510776903525</v>
      </c>
      <c r="AF2551">
        <f t="shared" si="761"/>
        <v>0.79764176663031772</v>
      </c>
      <c r="AG2551">
        <f t="shared" si="755"/>
        <v>1.0003407851690294</v>
      </c>
      <c r="AH2551" s="14">
        <f t="shared" si="756"/>
        <v>55104.010038159591</v>
      </c>
      <c r="AI2551">
        <f t="shared" si="757"/>
        <v>46576.334944670198</v>
      </c>
      <c r="AJ2551" s="14">
        <f t="shared" si="758"/>
        <v>-8527.6750934893935</v>
      </c>
      <c r="AK2551" s="14">
        <f t="shared" si="763"/>
        <v>414355.27602228959</v>
      </c>
      <c r="AL2551">
        <f t="shared" si="759"/>
        <v>0.84524401967145457</v>
      </c>
      <c r="AM2551">
        <f t="shared" si="765"/>
        <v>0.59625247400457426</v>
      </c>
      <c r="AN2551" s="15">
        <f t="shared" si="760"/>
        <v>0</v>
      </c>
    </row>
    <row r="2552" spans="1:40" s="4" customFormat="1" x14ac:dyDescent="0.25">
      <c r="A2552" s="3">
        <v>43388</v>
      </c>
      <c r="B2552" s="3">
        <v>43398</v>
      </c>
      <c r="C2552" s="4" t="s">
        <v>15</v>
      </c>
      <c r="D2552" s="4">
        <v>11100</v>
      </c>
      <c r="E2552" s="4">
        <v>636.9</v>
      </c>
      <c r="F2552" s="4">
        <v>692.05</v>
      </c>
      <c r="G2552" s="4">
        <v>570.95000000000005</v>
      </c>
      <c r="H2552" s="4">
        <v>587.70000000000005</v>
      </c>
      <c r="I2552" s="4" t="s">
        <v>16</v>
      </c>
      <c r="J2552" s="4">
        <v>7.5</v>
      </c>
      <c r="K2552" s="4">
        <v>7.5</v>
      </c>
      <c r="L2552" s="4">
        <v>3.45</v>
      </c>
      <c r="M2552" s="4">
        <v>4.9000000000000004</v>
      </c>
      <c r="O2552" s="4">
        <v>381.95</v>
      </c>
      <c r="P2552">
        <f>VLOOKUP($A2552,Sheet2!$A:$E,2,0)</f>
        <v>10524.2</v>
      </c>
      <c r="Q2552">
        <f>VLOOKUP($A2552,Sheet2!$A:$E,3,0)</f>
        <v>10526.3</v>
      </c>
      <c r="R2552">
        <f>VLOOKUP($A2552,Sheet2!$A:$E,4,0)</f>
        <v>10410.15</v>
      </c>
      <c r="S2552">
        <f>VLOOKUP($A2552,Sheet2!$A:$E,5,0)</f>
        <v>10512.5</v>
      </c>
      <c r="T2552">
        <f t="shared" si="747"/>
        <v>581.20000000000073</v>
      </c>
      <c r="U2552">
        <f t="shared" si="748"/>
        <v>692.05</v>
      </c>
      <c r="V2552">
        <f t="shared" si="749"/>
        <v>3.45</v>
      </c>
      <c r="W2552">
        <f t="shared" si="750"/>
        <v>-2.75</v>
      </c>
      <c r="X2552" s="5">
        <f t="shared" si="751"/>
        <v>644.4</v>
      </c>
      <c r="Y2552">
        <f t="shared" si="752"/>
        <v>695.5</v>
      </c>
      <c r="Z2552">
        <f t="shared" si="753"/>
        <v>568.20000000000005</v>
      </c>
      <c r="AA2552">
        <f t="shared" si="754"/>
        <v>592.6</v>
      </c>
      <c r="AB2552">
        <f>IF(Z2552/X2552&lt;'model parameter'!$B$2,'model parameter'!$B$2,IF(Y2552/X2552&gt;'model parameter'!$B$1,'model parameter'!$B$1,AA2552/X2552))</f>
        <v>0.91961514587212922</v>
      </c>
      <c r="AC2552">
        <f t="shared" si="764"/>
        <v>87565246.402785495</v>
      </c>
      <c r="AD2552">
        <f t="shared" si="762"/>
        <v>39.798125922775654</v>
      </c>
      <c r="AF2552">
        <f t="shared" si="761"/>
        <v>0.88175046554934833</v>
      </c>
      <c r="AG2552">
        <f t="shared" si="755"/>
        <v>1.0792985723153321</v>
      </c>
      <c r="AH2552" s="14">
        <f t="shared" si="756"/>
        <v>48409.534341323393</v>
      </c>
      <c r="AI2552">
        <f t="shared" si="757"/>
        <v>44365.445613341202</v>
      </c>
      <c r="AJ2552" s="14">
        <f t="shared" si="758"/>
        <v>-4044.0887279821909</v>
      </c>
      <c r="AK2552" s="14">
        <f t="shared" si="763"/>
        <v>410311.1872943074</v>
      </c>
      <c r="AL2552">
        <f t="shared" si="759"/>
        <v>0.91646090417915727</v>
      </c>
      <c r="AM2552">
        <f t="shared" si="765"/>
        <v>0.54644208144529161</v>
      </c>
      <c r="AN2552" s="15">
        <f t="shared" si="760"/>
        <v>0</v>
      </c>
    </row>
    <row r="2553" spans="1:40" s="4" customFormat="1" x14ac:dyDescent="0.25">
      <c r="A2553" s="3">
        <v>43389</v>
      </c>
      <c r="B2553" s="3">
        <v>43398</v>
      </c>
      <c r="C2553" s="4" t="s">
        <v>15</v>
      </c>
      <c r="D2553" s="4">
        <v>11100</v>
      </c>
      <c r="E2553" s="4">
        <v>603.85</v>
      </c>
      <c r="F2553" s="4">
        <v>603.85</v>
      </c>
      <c r="G2553" s="4">
        <v>506.15</v>
      </c>
      <c r="H2553" s="4">
        <v>517</v>
      </c>
      <c r="I2553" s="4" t="s">
        <v>16</v>
      </c>
      <c r="J2553" s="4">
        <v>4.8</v>
      </c>
      <c r="K2553" s="4">
        <v>5.25</v>
      </c>
      <c r="L2553" s="4">
        <v>3.8</v>
      </c>
      <c r="M2553" s="4">
        <v>4.3499999999999996</v>
      </c>
      <c r="N2553" s="4">
        <v>10584.75</v>
      </c>
      <c r="O2553" s="4">
        <v>381.95</v>
      </c>
      <c r="P2553">
        <f>VLOOKUP($A2553,Sheet2!$A:$E,2,0)</f>
        <v>10550.15</v>
      </c>
      <c r="Q2553">
        <f>VLOOKUP($A2553,Sheet2!$A:$E,3,0)</f>
        <v>10604.9</v>
      </c>
      <c r="R2553">
        <f>VLOOKUP($A2553,Sheet2!$A:$E,4,0)</f>
        <v>10525.3</v>
      </c>
      <c r="S2553">
        <f>VLOOKUP($A2553,Sheet2!$A:$E,5,0)</f>
        <v>10584.75</v>
      </c>
      <c r="T2553">
        <f t="shared" si="747"/>
        <v>506.15</v>
      </c>
      <c r="U2553">
        <f t="shared" si="748"/>
        <v>578.5</v>
      </c>
      <c r="V2553">
        <f t="shared" si="749"/>
        <v>29.149999999999636</v>
      </c>
      <c r="W2553">
        <f t="shared" si="750"/>
        <v>5.25</v>
      </c>
      <c r="X2553" s="5">
        <f t="shared" si="751"/>
        <v>608.65</v>
      </c>
      <c r="Y2553">
        <f t="shared" si="752"/>
        <v>632.99999999999966</v>
      </c>
      <c r="Z2553">
        <f t="shared" si="753"/>
        <v>511.4</v>
      </c>
      <c r="AA2553">
        <f t="shared" si="754"/>
        <v>521.35</v>
      </c>
      <c r="AB2553">
        <f>IF(Z2553/X2553&lt;'model parameter'!$B$2,'model parameter'!$B$2,IF(Y2553/X2553&gt;'model parameter'!$B$1,'model parameter'!$B$1,AA2553/X2553))</f>
        <v>0.85656781401462256</v>
      </c>
      <c r="AC2553">
        <f t="shared" si="764"/>
        <v>75005571.694885761</v>
      </c>
      <c r="AD2553">
        <f t="shared" si="762"/>
        <v>39.654693736790279</v>
      </c>
      <c r="AF2553">
        <f t="shared" si="761"/>
        <v>0.84022015936909555</v>
      </c>
      <c r="AG2553">
        <f t="shared" si="755"/>
        <v>1.0400065719214651</v>
      </c>
      <c r="AH2553" s="14">
        <f t="shared" si="756"/>
        <v>45726.49055027077</v>
      </c>
      <c r="AI2553">
        <f t="shared" si="757"/>
        <v>39025.585787673699</v>
      </c>
      <c r="AJ2553" s="14">
        <f t="shared" si="758"/>
        <v>-6700.9047625970707</v>
      </c>
      <c r="AK2553" s="14">
        <f t="shared" si="763"/>
        <v>403610.28253171034</v>
      </c>
      <c r="AL2553">
        <f t="shared" si="759"/>
        <v>0.85345683252839544</v>
      </c>
      <c r="AM2553">
        <f t="shared" si="765"/>
        <v>0.46636472799052203</v>
      </c>
      <c r="AN2553" s="15">
        <f t="shared" si="760"/>
        <v>0</v>
      </c>
    </row>
    <row r="2554" spans="1:40" s="4" customFormat="1" x14ac:dyDescent="0.25">
      <c r="A2554" s="3">
        <v>43390</v>
      </c>
      <c r="B2554" s="3">
        <v>43398</v>
      </c>
      <c r="C2554" s="4" t="s">
        <v>15</v>
      </c>
      <c r="D2554" s="4">
        <v>11100</v>
      </c>
      <c r="E2554" s="4">
        <v>421.1</v>
      </c>
      <c r="F2554" s="4">
        <v>673.15</v>
      </c>
      <c r="G2554" s="4">
        <v>411.8</v>
      </c>
      <c r="H2554" s="4">
        <v>657.5</v>
      </c>
      <c r="I2554" s="4" t="s">
        <v>16</v>
      </c>
      <c r="J2554" s="4">
        <v>5.0999999999999996</v>
      </c>
      <c r="K2554" s="4">
        <v>6.05</v>
      </c>
      <c r="L2554" s="4">
        <v>2.2000000000000002</v>
      </c>
      <c r="M2554" s="4">
        <v>2.4500000000000002</v>
      </c>
      <c r="O2554" s="4">
        <v>381.95</v>
      </c>
      <c r="P2554">
        <f>VLOOKUP($A2554,Sheet2!$A:$E,2,0)</f>
        <v>10688.7</v>
      </c>
      <c r="Q2554">
        <f>VLOOKUP($A2554,Sheet2!$A:$E,3,0)</f>
        <v>10710.15</v>
      </c>
      <c r="R2554">
        <f>VLOOKUP($A2554,Sheet2!$A:$E,4,0)</f>
        <v>10436.450000000001</v>
      </c>
      <c r="S2554">
        <f>VLOOKUP($A2554,Sheet2!$A:$E,5,0)</f>
        <v>10453.049999999999</v>
      </c>
      <c r="T2554">
        <f t="shared" si="747"/>
        <v>411.8</v>
      </c>
      <c r="U2554">
        <f t="shared" si="748"/>
        <v>665.75</v>
      </c>
      <c r="V2554">
        <f t="shared" si="749"/>
        <v>9.6000000000003638</v>
      </c>
      <c r="W2554">
        <f t="shared" si="750"/>
        <v>6.05</v>
      </c>
      <c r="X2554" s="5">
        <f t="shared" si="751"/>
        <v>426.20000000000005</v>
      </c>
      <c r="Y2554">
        <f t="shared" si="752"/>
        <v>682.75000000000034</v>
      </c>
      <c r="Z2554">
        <f t="shared" si="753"/>
        <v>417.85</v>
      </c>
      <c r="AA2554">
        <f t="shared" si="754"/>
        <v>659.95</v>
      </c>
      <c r="AB2554">
        <f>IF(Z2554/X2554&lt;'model parameter'!$B$2,'model parameter'!$B$2,IF(Y2554/X2554&gt;'model parameter'!$B$1,'model parameter'!$B$1,AA2554/X2554))</f>
        <v>1.1100000000000001</v>
      </c>
      <c r="AC2554">
        <f t="shared" si="764"/>
        <v>83256184.581323206</v>
      </c>
      <c r="AD2554">
        <f t="shared" si="762"/>
        <v>39.764693736790278</v>
      </c>
      <c r="AF2554">
        <f t="shared" si="761"/>
        <v>0.98040825903331763</v>
      </c>
      <c r="AG2554">
        <f t="shared" si="755"/>
        <v>1.6019474425152518</v>
      </c>
      <c r="AH2554" s="14">
        <f t="shared" si="756"/>
        <v>32033.585943905702</v>
      </c>
      <c r="AI2554">
        <f t="shared" si="757"/>
        <v>35408.121169213096</v>
      </c>
      <c r="AJ2554" s="14">
        <f t="shared" si="758"/>
        <v>3374.5352253073943</v>
      </c>
      <c r="AK2554" s="14">
        <f t="shared" si="763"/>
        <v>406984.81775701774</v>
      </c>
      <c r="AL2554">
        <f t="shared" si="759"/>
        <v>1.1053436612190897</v>
      </c>
      <c r="AM2554">
        <f t="shared" si="765"/>
        <v>0.51549329590048854</v>
      </c>
      <c r="AN2554" s="15">
        <f t="shared" si="760"/>
        <v>0</v>
      </c>
    </row>
    <row r="2555" spans="1:40" s="4" customFormat="1" x14ac:dyDescent="0.25">
      <c r="A2555" s="3">
        <v>43392</v>
      </c>
      <c r="B2555" s="3">
        <v>43398</v>
      </c>
      <c r="C2555" s="4" t="s">
        <v>15</v>
      </c>
      <c r="D2555" s="4">
        <v>11100</v>
      </c>
      <c r="E2555" s="4">
        <v>765.55</v>
      </c>
      <c r="F2555" s="4">
        <v>851.9</v>
      </c>
      <c r="G2555" s="4">
        <v>737.45</v>
      </c>
      <c r="H2555" s="4">
        <v>796.45</v>
      </c>
      <c r="I2555" s="4" t="s">
        <v>16</v>
      </c>
      <c r="J2555" s="4">
        <v>2.15</v>
      </c>
      <c r="K2555" s="4">
        <v>2.25</v>
      </c>
      <c r="L2555" s="4">
        <v>1.75</v>
      </c>
      <c r="M2555" s="4">
        <v>2.1</v>
      </c>
      <c r="O2555" s="4">
        <v>381.95</v>
      </c>
      <c r="P2555">
        <f>VLOOKUP($A2555,Sheet2!$A:$E,2,0)</f>
        <v>10339.700000000001</v>
      </c>
      <c r="Q2555">
        <f>VLOOKUP($A2555,Sheet2!$A:$E,3,0)</f>
        <v>10380.1</v>
      </c>
      <c r="R2555">
        <f>VLOOKUP($A2555,Sheet2!$A:$E,4,0)</f>
        <v>10249.6</v>
      </c>
      <c r="S2555">
        <f>VLOOKUP($A2555,Sheet2!$A:$E,5,0)</f>
        <v>10303.549999999999</v>
      </c>
      <c r="T2555">
        <f t="shared" si="747"/>
        <v>737.45</v>
      </c>
      <c r="U2555">
        <f t="shared" si="748"/>
        <v>851.9</v>
      </c>
      <c r="V2555">
        <f t="shared" si="749"/>
        <v>1.75</v>
      </c>
      <c r="W2555">
        <f t="shared" si="750"/>
        <v>2.25</v>
      </c>
      <c r="X2555" s="5">
        <f t="shared" si="751"/>
        <v>767.69999999999993</v>
      </c>
      <c r="Y2555">
        <f t="shared" si="752"/>
        <v>853.65</v>
      </c>
      <c r="Z2555">
        <f t="shared" si="753"/>
        <v>739.7</v>
      </c>
      <c r="AA2555">
        <f t="shared" si="754"/>
        <v>798.55000000000007</v>
      </c>
      <c r="AB2555">
        <f>IF(Z2555/X2555&lt;'model parameter'!$B$2,'model parameter'!$B$2,IF(Y2555/X2555&gt;'model parameter'!$B$1,'model parameter'!$B$1,AA2555/X2555))</f>
        <v>1.1100000000000001</v>
      </c>
      <c r="AC2555">
        <f t="shared" si="764"/>
        <v>92414364.885268763</v>
      </c>
      <c r="AD2555">
        <f t="shared" si="762"/>
        <v>39.874693736790277</v>
      </c>
      <c r="AF2555">
        <f t="shared" si="761"/>
        <v>0.96352741956493437</v>
      </c>
      <c r="AG2555">
        <f t="shared" si="755"/>
        <v>1.1119577960140681</v>
      </c>
      <c r="AH2555" s="14">
        <f t="shared" si="756"/>
        <v>57663.22103885594</v>
      </c>
      <c r="AI2555">
        <f t="shared" si="757"/>
        <v>63817.299622780112</v>
      </c>
      <c r="AJ2555" s="14">
        <f t="shared" si="758"/>
        <v>6154.0785839241726</v>
      </c>
      <c r="AK2555" s="14">
        <f t="shared" si="763"/>
        <v>413138.89634094189</v>
      </c>
      <c r="AL2555">
        <f t="shared" si="759"/>
        <v>1.1067245026041346</v>
      </c>
      <c r="AM2555">
        <f t="shared" si="765"/>
        <v>0.57050906150123415</v>
      </c>
      <c r="AN2555" s="15">
        <f t="shared" si="760"/>
        <v>0</v>
      </c>
    </row>
    <row r="2556" spans="1:40" s="4" customFormat="1" x14ac:dyDescent="0.25">
      <c r="A2556" s="3">
        <v>43395</v>
      </c>
      <c r="B2556" s="3">
        <v>43398</v>
      </c>
      <c r="C2556" s="4" t="s">
        <v>15</v>
      </c>
      <c r="D2556" s="4">
        <v>11100</v>
      </c>
      <c r="E2556" s="4">
        <v>719.15</v>
      </c>
      <c r="F2556" s="4">
        <v>886</v>
      </c>
      <c r="G2556" s="4">
        <v>719.1</v>
      </c>
      <c r="H2556" s="4">
        <v>865.85</v>
      </c>
      <c r="I2556" s="4" t="s">
        <v>16</v>
      </c>
      <c r="J2556" s="4">
        <v>1.7</v>
      </c>
      <c r="K2556" s="4">
        <v>1.7</v>
      </c>
      <c r="L2556" s="4">
        <v>0.8</v>
      </c>
      <c r="M2556" s="4">
        <v>1.1000000000000001</v>
      </c>
      <c r="O2556" s="4">
        <v>381.95</v>
      </c>
      <c r="P2556">
        <f>VLOOKUP($A2556,Sheet2!$A:$E,2,0)</f>
        <v>10405.85</v>
      </c>
      <c r="Q2556">
        <f>VLOOKUP($A2556,Sheet2!$A:$E,3,0)</f>
        <v>10408.549999999999</v>
      </c>
      <c r="R2556">
        <f>VLOOKUP($A2556,Sheet2!$A:$E,4,0)</f>
        <v>10224</v>
      </c>
      <c r="S2556">
        <f>VLOOKUP($A2556,Sheet2!$A:$E,5,0)</f>
        <v>10245.25</v>
      </c>
      <c r="T2556">
        <f t="shared" si="747"/>
        <v>719.1</v>
      </c>
      <c r="U2556">
        <f t="shared" si="748"/>
        <v>876.79999999999927</v>
      </c>
      <c r="V2556">
        <f t="shared" si="749"/>
        <v>10</v>
      </c>
      <c r="W2556">
        <f t="shared" si="750"/>
        <v>1.7</v>
      </c>
      <c r="X2556" s="5">
        <f t="shared" si="751"/>
        <v>720.85</v>
      </c>
      <c r="Y2556">
        <f t="shared" si="752"/>
        <v>896</v>
      </c>
      <c r="Z2556">
        <f t="shared" si="753"/>
        <v>720.80000000000007</v>
      </c>
      <c r="AA2556">
        <f t="shared" si="754"/>
        <v>866.95</v>
      </c>
      <c r="AB2556">
        <f>IF(Z2556/X2556&lt;'model parameter'!$B$2,'model parameter'!$B$2,IF(Y2556/X2556&gt;'model parameter'!$B$1,'model parameter'!$B$1,AA2556/X2556))</f>
        <v>1.1100000000000001</v>
      </c>
      <c r="AC2556">
        <f t="shared" si="764"/>
        <v>102579945.02264833</v>
      </c>
      <c r="AD2556">
        <f t="shared" si="762"/>
        <v>39.984693736790277</v>
      </c>
      <c r="AF2556">
        <f t="shared" si="761"/>
        <v>0.99993063744190891</v>
      </c>
      <c r="AG2556">
        <f t="shared" si="755"/>
        <v>1.2429770409932719</v>
      </c>
      <c r="AH2556" s="14">
        <f t="shared" si="756"/>
        <v>54147.120294497465</v>
      </c>
      <c r="AI2556">
        <f t="shared" si="757"/>
        <v>59919.876458652412</v>
      </c>
      <c r="AJ2556" s="14">
        <f t="shared" si="758"/>
        <v>5772.7561641549473</v>
      </c>
      <c r="AK2556" s="14">
        <f t="shared" si="763"/>
        <v>418911.65250509686</v>
      </c>
      <c r="AL2556">
        <f t="shared" si="759"/>
        <v>1.1066124317001136</v>
      </c>
      <c r="AM2556">
        <f t="shared" si="765"/>
        <v>0.63133241985483035</v>
      </c>
      <c r="AN2556" s="15">
        <f t="shared" si="760"/>
        <v>0</v>
      </c>
    </row>
    <row r="2557" spans="1:40" s="4" customFormat="1" x14ac:dyDescent="0.25">
      <c r="A2557" s="3">
        <v>43396</v>
      </c>
      <c r="B2557" s="3">
        <v>43398</v>
      </c>
      <c r="C2557" s="4" t="s">
        <v>15</v>
      </c>
      <c r="D2557" s="4">
        <v>11100</v>
      </c>
      <c r="E2557" s="4">
        <v>944.25</v>
      </c>
      <c r="F2557" s="4">
        <v>1000</v>
      </c>
      <c r="G2557" s="4">
        <v>879.35</v>
      </c>
      <c r="H2557" s="4">
        <v>953.4</v>
      </c>
      <c r="I2557" s="4" t="s">
        <v>16</v>
      </c>
      <c r="J2557" s="4">
        <v>0.85</v>
      </c>
      <c r="K2557" s="4">
        <v>0.95</v>
      </c>
      <c r="L2557" s="4">
        <v>0.55000000000000004</v>
      </c>
      <c r="M2557" s="4">
        <v>0.65</v>
      </c>
      <c r="N2557" s="4">
        <v>10146.799999999999</v>
      </c>
      <c r="O2557" s="4">
        <v>381.95</v>
      </c>
      <c r="P2557">
        <f>VLOOKUP($A2557,Sheet2!$A:$E,2,0)</f>
        <v>10152.6</v>
      </c>
      <c r="Q2557">
        <f>VLOOKUP($A2557,Sheet2!$A:$E,3,0)</f>
        <v>10222.1</v>
      </c>
      <c r="R2557">
        <f>VLOOKUP($A2557,Sheet2!$A:$E,4,0)</f>
        <v>10102.35</v>
      </c>
      <c r="S2557">
        <f>VLOOKUP($A2557,Sheet2!$A:$E,5,0)</f>
        <v>10146.799999999999</v>
      </c>
      <c r="T2557">
        <f t="shared" si="747"/>
        <v>879.35</v>
      </c>
      <c r="U2557">
        <f t="shared" si="748"/>
        <v>998.19999999999891</v>
      </c>
      <c r="V2557">
        <f t="shared" si="749"/>
        <v>2.3500000000003638</v>
      </c>
      <c r="W2557">
        <f t="shared" si="750"/>
        <v>0.95</v>
      </c>
      <c r="X2557" s="5">
        <f t="shared" si="751"/>
        <v>945.1</v>
      </c>
      <c r="Y2557">
        <f t="shared" si="752"/>
        <v>1002.3500000000004</v>
      </c>
      <c r="Z2557">
        <f t="shared" si="753"/>
        <v>880.30000000000007</v>
      </c>
      <c r="AA2557">
        <f t="shared" si="754"/>
        <v>954.05</v>
      </c>
      <c r="AB2557">
        <f>IF(Z2557/X2557&lt;'model parameter'!$B$2,'model parameter'!$B$2,IF(Y2557/X2557&gt;'model parameter'!$B$1,'model parameter'!$B$1,AA2557/X2557))</f>
        <v>1.0094698973653582</v>
      </c>
      <c r="AC2557">
        <f t="shared" si="764"/>
        <v>103551366.5737569</v>
      </c>
      <c r="AD2557">
        <f t="shared" si="762"/>
        <v>39.994163634155633</v>
      </c>
      <c r="AF2557">
        <f t="shared" si="761"/>
        <v>0.93143582689662474</v>
      </c>
      <c r="AG2557">
        <f t="shared" si="755"/>
        <v>1.0605756004655595</v>
      </c>
      <c r="AH2557" s="14">
        <f t="shared" si="756"/>
        <v>70977.122256554838</v>
      </c>
      <c r="AI2557">
        <f t="shared" si="757"/>
        <v>71454.460827201096</v>
      </c>
      <c r="AJ2557" s="14">
        <f t="shared" si="758"/>
        <v>477.33857064625772</v>
      </c>
      <c r="AK2557" s="14">
        <f t="shared" si="763"/>
        <v>419388.99107574311</v>
      </c>
      <c r="AL2557">
        <f t="shared" si="759"/>
        <v>1.0067252454800979</v>
      </c>
      <c r="AM2557">
        <f t="shared" si="765"/>
        <v>0.63557828535789829</v>
      </c>
      <c r="AN2557" s="15">
        <f t="shared" si="760"/>
        <v>0</v>
      </c>
    </row>
    <row r="2558" spans="1:40" s="4" customFormat="1" x14ac:dyDescent="0.25">
      <c r="A2558" s="3">
        <v>43397</v>
      </c>
      <c r="B2558" s="3">
        <v>43398</v>
      </c>
      <c r="C2558" s="4" t="s">
        <v>15</v>
      </c>
      <c r="D2558" s="4">
        <v>11100</v>
      </c>
      <c r="E2558" s="4">
        <v>836.1</v>
      </c>
      <c r="F2558" s="4">
        <v>974.4</v>
      </c>
      <c r="G2558" s="4">
        <v>835</v>
      </c>
      <c r="H2558" s="4">
        <v>876.55</v>
      </c>
      <c r="I2558" s="4" t="s">
        <v>16</v>
      </c>
      <c r="J2558" s="4">
        <v>0.3</v>
      </c>
      <c r="K2558" s="4">
        <v>0.6</v>
      </c>
      <c r="L2558" s="4">
        <v>0.1</v>
      </c>
      <c r="M2558" s="4">
        <v>0.3</v>
      </c>
      <c r="N2558" s="4">
        <v>10224.75</v>
      </c>
      <c r="O2558" s="4">
        <v>381.95</v>
      </c>
      <c r="P2558">
        <f>VLOOKUP($A2558,Sheet2!$A:$E,2,0)</f>
        <v>10278.15</v>
      </c>
      <c r="Q2558">
        <f>VLOOKUP($A2558,Sheet2!$A:$E,3,0)</f>
        <v>10290.65</v>
      </c>
      <c r="R2558">
        <f>VLOOKUP($A2558,Sheet2!$A:$E,4,0)</f>
        <v>10126.700000000001</v>
      </c>
      <c r="S2558">
        <f>VLOOKUP($A2558,Sheet2!$A:$E,5,0)</f>
        <v>10224.75</v>
      </c>
      <c r="T2558">
        <f t="shared" si="747"/>
        <v>835</v>
      </c>
      <c r="U2558">
        <f t="shared" si="748"/>
        <v>973.39999999999964</v>
      </c>
      <c r="V2558">
        <f t="shared" si="749"/>
        <v>1.1000000000003638</v>
      </c>
      <c r="W2558">
        <f t="shared" si="750"/>
        <v>0.6</v>
      </c>
      <c r="X2558" s="5">
        <f t="shared" si="751"/>
        <v>836.4</v>
      </c>
      <c r="Y2558">
        <f t="shared" si="752"/>
        <v>975.50000000000034</v>
      </c>
      <c r="Z2558">
        <f t="shared" si="753"/>
        <v>835.6</v>
      </c>
      <c r="AA2558">
        <f t="shared" si="754"/>
        <v>876.84999999999991</v>
      </c>
      <c r="AB2558">
        <f>IF(Z2558/X2558&lt;'model parameter'!$B$2,'model parameter'!$B$2,IF(Y2558/X2558&gt;'model parameter'!$B$1,'model parameter'!$B$1,AA2558/X2558))</f>
        <v>1.1100000000000001</v>
      </c>
      <c r="AC2558">
        <f t="shared" si="764"/>
        <v>114942016.89687017</v>
      </c>
      <c r="AD2558">
        <f t="shared" si="762"/>
        <v>40.104163634155633</v>
      </c>
      <c r="AF2558">
        <f t="shared" si="761"/>
        <v>0.99904351984696327</v>
      </c>
      <c r="AG2558">
        <f t="shared" si="755"/>
        <v>1.1663079866092783</v>
      </c>
      <c r="AH2558" s="14">
        <f t="shared" si="756"/>
        <v>62819.168128235397</v>
      </c>
      <c r="AI2558">
        <f t="shared" si="757"/>
        <v>69532.41107156506</v>
      </c>
      <c r="AJ2558" s="14">
        <f t="shared" si="758"/>
        <v>6713.2429433296638</v>
      </c>
      <c r="AK2558" s="14">
        <f t="shared" si="763"/>
        <v>426102.23401907278</v>
      </c>
      <c r="AL2558">
        <f t="shared" si="759"/>
        <v>1.1068661547638714</v>
      </c>
      <c r="AM2558">
        <f t="shared" si="765"/>
        <v>0.70350009276551151</v>
      </c>
      <c r="AN2558" s="15">
        <f t="shared" si="760"/>
        <v>0</v>
      </c>
    </row>
    <row r="2559" spans="1:40" s="4" customFormat="1" x14ac:dyDescent="0.25">
      <c r="A2559" s="3">
        <v>43398</v>
      </c>
      <c r="B2559" s="3">
        <v>43398</v>
      </c>
      <c r="C2559" s="4" t="s">
        <v>15</v>
      </c>
      <c r="D2559" s="4">
        <v>11100</v>
      </c>
      <c r="E2559" s="4">
        <v>960</v>
      </c>
      <c r="F2559" s="4">
        <v>1020.9</v>
      </c>
      <c r="G2559" s="4">
        <v>920.9</v>
      </c>
      <c r="H2559" s="4">
        <v>975.35</v>
      </c>
      <c r="I2559" s="4" t="s">
        <v>16</v>
      </c>
      <c r="J2559" s="4">
        <v>0.05</v>
      </c>
      <c r="K2559" s="4">
        <v>0.1</v>
      </c>
      <c r="L2559" s="4">
        <v>0.05</v>
      </c>
      <c r="M2559" s="4">
        <v>0.05</v>
      </c>
      <c r="O2559" s="4">
        <v>381.95</v>
      </c>
      <c r="P2559">
        <f>VLOOKUP($A2559,Sheet2!$A:$E,2,0)</f>
        <v>10135.049999999999</v>
      </c>
      <c r="Q2559">
        <f>VLOOKUP($A2559,Sheet2!$A:$E,3,0)</f>
        <v>10166.6</v>
      </c>
      <c r="R2559">
        <f>VLOOKUP($A2559,Sheet2!$A:$E,4,0)</f>
        <v>10079.299999999999</v>
      </c>
      <c r="S2559">
        <f>VLOOKUP($A2559,Sheet2!$A:$E,5,0)</f>
        <v>10124.9</v>
      </c>
      <c r="T2559">
        <f t="shared" si="747"/>
        <v>933.5</v>
      </c>
      <c r="U2559">
        <f t="shared" si="748"/>
        <v>1020.75</v>
      </c>
      <c r="V2559">
        <f t="shared" si="749"/>
        <v>0.19999999999890861</v>
      </c>
      <c r="W2559">
        <f t="shared" si="750"/>
        <v>-12.5</v>
      </c>
      <c r="X2559" s="5">
        <f t="shared" si="751"/>
        <v>960.05</v>
      </c>
      <c r="Y2559">
        <f t="shared" si="752"/>
        <v>1021.0999999999989</v>
      </c>
      <c r="Z2559">
        <f t="shared" si="753"/>
        <v>908.4</v>
      </c>
      <c r="AA2559">
        <f t="shared" si="754"/>
        <v>975.4</v>
      </c>
      <c r="AB2559">
        <f>IF(Z2559/X2559&lt;'model parameter'!$B$2,'model parameter'!$B$2,IF(Y2559/X2559&gt;'model parameter'!$B$1,'model parameter'!$B$1,AA2559/X2559))</f>
        <v>1.0159887505859071</v>
      </c>
      <c r="AC2559">
        <f t="shared" si="764"/>
        <v>116779796.13687535</v>
      </c>
      <c r="AD2559">
        <f t="shared" si="762"/>
        <v>40.120152384741537</v>
      </c>
      <c r="AF2559">
        <f t="shared" si="761"/>
        <v>0.94620071871256706</v>
      </c>
      <c r="AG2559">
        <f t="shared" si="755"/>
        <v>1.0635904379980199</v>
      </c>
      <c r="AH2559" s="14">
        <f t="shared" si="756"/>
        <v>72099.122387358657</v>
      </c>
      <c r="AI2559">
        <f t="shared" si="757"/>
        <v>73054.545139874812</v>
      </c>
      <c r="AJ2559" s="14">
        <f t="shared" si="758"/>
        <v>955.42275251615501</v>
      </c>
      <c r="AK2559" s="14">
        <f t="shared" si="763"/>
        <v>427057.65677158895</v>
      </c>
      <c r="AL2559">
        <f t="shared" si="759"/>
        <v>1.0132515170903615</v>
      </c>
      <c r="AM2559">
        <f t="shared" si="765"/>
        <v>0.71282253626786463</v>
      </c>
      <c r="AN2559" s="15">
        <f t="shared" si="760"/>
        <v>0</v>
      </c>
    </row>
    <row r="2560" spans="1:40" x14ac:dyDescent="0.25">
      <c r="AB2560">
        <f>SUM(AB2542:AB2559)-COUNT(AB2542:AB2559)</f>
        <v>0.363866431917792</v>
      </c>
      <c r="AH2560" s="14">
        <f>SUM(AH2:AH2559)</f>
        <v>51955089.683067001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34"/>
  <sheetViews>
    <sheetView workbookViewId="0">
      <selection activeCell="A26" sqref="A26"/>
    </sheetView>
  </sheetViews>
  <sheetFormatPr defaultRowHeight="15" x14ac:dyDescent="0.25"/>
  <cols>
    <col min="1" max="1" width="10.7109375" bestFit="1" customWidth="1"/>
  </cols>
  <sheetData>
    <row r="1" spans="1:5" x14ac:dyDescent="0.25">
      <c r="A1" t="s">
        <v>0</v>
      </c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s="2">
        <v>39079</v>
      </c>
      <c r="B2">
        <v>3974.2</v>
      </c>
      <c r="C2">
        <v>3997.35</v>
      </c>
      <c r="D2">
        <v>3961.95</v>
      </c>
      <c r="E2">
        <v>3970.55</v>
      </c>
    </row>
    <row r="3" spans="1:5" x14ac:dyDescent="0.25">
      <c r="A3" s="2">
        <v>39080</v>
      </c>
      <c r="B3">
        <v>3971.65</v>
      </c>
      <c r="C3">
        <v>3991.6</v>
      </c>
      <c r="D3">
        <v>3960.45</v>
      </c>
      <c r="E3">
        <v>3966.4</v>
      </c>
    </row>
    <row r="4" spans="1:5" x14ac:dyDescent="0.25">
      <c r="A4" s="2">
        <v>39084</v>
      </c>
      <c r="B4">
        <v>3966.25</v>
      </c>
      <c r="C4">
        <v>4016.65</v>
      </c>
      <c r="D4">
        <v>3964.95</v>
      </c>
      <c r="E4">
        <v>4007.4</v>
      </c>
    </row>
    <row r="5" spans="1:5" x14ac:dyDescent="0.25">
      <c r="A5" s="2">
        <v>39085</v>
      </c>
      <c r="B5">
        <v>4007.7</v>
      </c>
      <c r="C5">
        <v>4029.8</v>
      </c>
      <c r="D5">
        <v>3985</v>
      </c>
      <c r="E5">
        <v>4024.05</v>
      </c>
    </row>
    <row r="6" spans="1:5" x14ac:dyDescent="0.25">
      <c r="A6" s="2">
        <v>39086</v>
      </c>
      <c r="B6">
        <v>4027.3</v>
      </c>
      <c r="C6">
        <v>4041</v>
      </c>
      <c r="D6">
        <v>3979.8</v>
      </c>
      <c r="E6">
        <v>3988.8</v>
      </c>
    </row>
    <row r="7" spans="1:5" x14ac:dyDescent="0.25">
      <c r="A7" s="2">
        <v>39087</v>
      </c>
      <c r="B7">
        <v>3990.15</v>
      </c>
      <c r="C7">
        <v>4011.45</v>
      </c>
      <c r="D7">
        <v>3969.65</v>
      </c>
      <c r="E7">
        <v>3983.4</v>
      </c>
    </row>
    <row r="8" spans="1:5" x14ac:dyDescent="0.25">
      <c r="A8" s="2">
        <v>39090</v>
      </c>
      <c r="B8">
        <v>3983.3</v>
      </c>
      <c r="C8">
        <v>3987.45</v>
      </c>
      <c r="D8">
        <v>3913</v>
      </c>
      <c r="E8">
        <v>3933.4</v>
      </c>
    </row>
    <row r="9" spans="1:5" x14ac:dyDescent="0.25">
      <c r="A9" s="2">
        <v>39091</v>
      </c>
      <c r="B9">
        <v>3933.3</v>
      </c>
      <c r="C9">
        <v>3963.75</v>
      </c>
      <c r="D9">
        <v>3890.75</v>
      </c>
      <c r="E9">
        <v>3911.4</v>
      </c>
    </row>
    <row r="10" spans="1:5" x14ac:dyDescent="0.25">
      <c r="A10" s="2">
        <v>39092</v>
      </c>
      <c r="B10">
        <v>3910.95</v>
      </c>
      <c r="C10">
        <v>3911.95</v>
      </c>
      <c r="D10">
        <v>3841.7</v>
      </c>
      <c r="E10">
        <v>3850.3</v>
      </c>
    </row>
    <row r="11" spans="1:5" x14ac:dyDescent="0.25">
      <c r="A11" s="2">
        <v>39093</v>
      </c>
      <c r="B11">
        <v>3852.15</v>
      </c>
      <c r="C11">
        <v>3953.1</v>
      </c>
      <c r="D11">
        <v>3833.6</v>
      </c>
      <c r="E11">
        <v>3942.25</v>
      </c>
    </row>
    <row r="12" spans="1:5" x14ac:dyDescent="0.25">
      <c r="A12" s="2">
        <v>39094</v>
      </c>
      <c r="B12">
        <v>3944.55</v>
      </c>
      <c r="C12">
        <v>4059.15</v>
      </c>
      <c r="D12">
        <v>3944.55</v>
      </c>
      <c r="E12">
        <v>4052.45</v>
      </c>
    </row>
    <row r="13" spans="1:5" x14ac:dyDescent="0.25">
      <c r="A13" s="2">
        <v>39097</v>
      </c>
      <c r="B13">
        <v>4052.85</v>
      </c>
      <c r="C13">
        <v>4099.6499999999996</v>
      </c>
      <c r="D13">
        <v>4052.4</v>
      </c>
      <c r="E13">
        <v>4078.4</v>
      </c>
    </row>
    <row r="14" spans="1:5" x14ac:dyDescent="0.25">
      <c r="A14" s="2">
        <v>39098</v>
      </c>
      <c r="B14">
        <v>4090.7</v>
      </c>
      <c r="C14">
        <v>4107.45</v>
      </c>
      <c r="D14">
        <v>4067.9</v>
      </c>
      <c r="E14">
        <v>4080.5</v>
      </c>
    </row>
    <row r="15" spans="1:5" x14ac:dyDescent="0.25">
      <c r="A15" s="2">
        <v>39099</v>
      </c>
      <c r="B15">
        <v>4084.9</v>
      </c>
      <c r="C15">
        <v>4096.75</v>
      </c>
      <c r="D15">
        <v>4071.55</v>
      </c>
      <c r="E15">
        <v>4076.45</v>
      </c>
    </row>
    <row r="16" spans="1:5" x14ac:dyDescent="0.25">
      <c r="A16" s="2">
        <v>39100</v>
      </c>
      <c r="B16">
        <v>4075.2</v>
      </c>
      <c r="C16">
        <v>4140.25</v>
      </c>
      <c r="D16">
        <v>4075.2</v>
      </c>
      <c r="E16">
        <v>4109.05</v>
      </c>
    </row>
    <row r="17" spans="1:5" x14ac:dyDescent="0.25">
      <c r="A17" s="2">
        <v>39101</v>
      </c>
      <c r="B17">
        <v>4126</v>
      </c>
      <c r="C17">
        <v>4137.1499999999996</v>
      </c>
      <c r="D17">
        <v>4058.35</v>
      </c>
      <c r="E17">
        <v>4090.15</v>
      </c>
    </row>
    <row r="18" spans="1:5" x14ac:dyDescent="0.25">
      <c r="A18" s="2">
        <v>39104</v>
      </c>
      <c r="B18">
        <v>4089.6</v>
      </c>
      <c r="C18">
        <v>4114.5</v>
      </c>
      <c r="D18">
        <v>4069.95</v>
      </c>
      <c r="E18">
        <v>4102.45</v>
      </c>
    </row>
    <row r="19" spans="1:5" x14ac:dyDescent="0.25">
      <c r="A19" s="2">
        <v>39105</v>
      </c>
      <c r="B19">
        <v>4102.6499999999996</v>
      </c>
      <c r="C19">
        <v>4105.1000000000004</v>
      </c>
      <c r="D19">
        <v>4056.45</v>
      </c>
      <c r="E19">
        <v>4066.1</v>
      </c>
    </row>
    <row r="20" spans="1:5" x14ac:dyDescent="0.25">
      <c r="A20" s="2">
        <v>39106</v>
      </c>
      <c r="B20">
        <v>4066.6</v>
      </c>
      <c r="C20">
        <v>4098.25</v>
      </c>
      <c r="D20">
        <v>4065.75</v>
      </c>
      <c r="E20">
        <v>4089.9</v>
      </c>
    </row>
    <row r="21" spans="1:5" x14ac:dyDescent="0.25">
      <c r="A21" s="2">
        <v>39107</v>
      </c>
      <c r="B21">
        <v>4092.05</v>
      </c>
      <c r="C21">
        <v>4157.95</v>
      </c>
      <c r="D21">
        <v>4090.1</v>
      </c>
      <c r="E21">
        <v>4147.7</v>
      </c>
    </row>
    <row r="22" spans="1:5" x14ac:dyDescent="0.25">
      <c r="A22" s="2">
        <v>39111</v>
      </c>
      <c r="B22">
        <v>4148.3999999999996</v>
      </c>
      <c r="C22">
        <v>4167.1499999999996</v>
      </c>
      <c r="D22">
        <v>4115.75</v>
      </c>
      <c r="E22">
        <v>4124.45</v>
      </c>
    </row>
    <row r="23" spans="1:5" x14ac:dyDescent="0.25">
      <c r="A23" s="2">
        <v>39113</v>
      </c>
      <c r="B23">
        <v>4123.8500000000004</v>
      </c>
      <c r="C23">
        <v>4137.8500000000004</v>
      </c>
      <c r="D23">
        <v>4068.55</v>
      </c>
      <c r="E23">
        <v>4082.7</v>
      </c>
    </row>
    <row r="24" spans="1:5" x14ac:dyDescent="0.25">
      <c r="A24" s="2">
        <v>39114</v>
      </c>
      <c r="B24">
        <v>4083.4</v>
      </c>
      <c r="C24">
        <v>4141.6000000000004</v>
      </c>
      <c r="D24">
        <v>4081.1</v>
      </c>
      <c r="E24">
        <v>4137.2</v>
      </c>
    </row>
    <row r="25" spans="1:5" x14ac:dyDescent="0.25">
      <c r="A25" s="2">
        <v>39115</v>
      </c>
      <c r="B25">
        <v>4140.2</v>
      </c>
      <c r="C25">
        <v>4198.7</v>
      </c>
      <c r="D25">
        <v>4132.95</v>
      </c>
      <c r="E25">
        <v>4183.5</v>
      </c>
    </row>
    <row r="26" spans="1:5" x14ac:dyDescent="0.25">
      <c r="A26" s="2">
        <v>39118</v>
      </c>
      <c r="B26">
        <v>4193.1499999999996</v>
      </c>
      <c r="C26">
        <v>4219</v>
      </c>
      <c r="D26">
        <v>4170</v>
      </c>
      <c r="E26">
        <v>4215.3500000000004</v>
      </c>
    </row>
    <row r="27" spans="1:5" x14ac:dyDescent="0.25">
      <c r="A27" s="2">
        <v>39119</v>
      </c>
      <c r="B27">
        <v>4216.55</v>
      </c>
      <c r="C27">
        <v>4228.1499999999996</v>
      </c>
      <c r="D27">
        <v>4186.1499999999996</v>
      </c>
      <c r="E27">
        <v>4195.8999999999996</v>
      </c>
    </row>
    <row r="28" spans="1:5" x14ac:dyDescent="0.25">
      <c r="A28" s="2">
        <v>39120</v>
      </c>
      <c r="B28">
        <v>4198.2</v>
      </c>
      <c r="C28">
        <v>4232.3</v>
      </c>
      <c r="D28">
        <v>4192.8500000000004</v>
      </c>
      <c r="E28">
        <v>4224.25</v>
      </c>
    </row>
    <row r="29" spans="1:5" x14ac:dyDescent="0.25">
      <c r="A29" s="2">
        <v>39121</v>
      </c>
      <c r="B29">
        <v>4232</v>
      </c>
      <c r="C29">
        <v>4245.3</v>
      </c>
      <c r="D29">
        <v>4188.45</v>
      </c>
      <c r="E29">
        <v>4223.3999999999996</v>
      </c>
    </row>
    <row r="30" spans="1:5" x14ac:dyDescent="0.25">
      <c r="A30" s="2">
        <v>39122</v>
      </c>
      <c r="B30">
        <v>4223.5</v>
      </c>
      <c r="C30">
        <v>4239.2</v>
      </c>
      <c r="D30">
        <v>4171.8</v>
      </c>
      <c r="E30">
        <v>4187.3999999999996</v>
      </c>
    </row>
    <row r="31" spans="1:5" x14ac:dyDescent="0.25">
      <c r="A31" s="2">
        <v>39125</v>
      </c>
      <c r="B31">
        <v>4187.2</v>
      </c>
      <c r="C31">
        <v>4187.2</v>
      </c>
      <c r="D31">
        <v>4044.35</v>
      </c>
      <c r="E31">
        <v>4058.3</v>
      </c>
    </row>
    <row r="32" spans="1:5" x14ac:dyDescent="0.25">
      <c r="A32" s="2">
        <v>39126</v>
      </c>
      <c r="B32">
        <v>4069.1</v>
      </c>
      <c r="C32">
        <v>4132.7</v>
      </c>
      <c r="D32">
        <v>3998.3</v>
      </c>
      <c r="E32">
        <v>4044.55</v>
      </c>
    </row>
    <row r="33" spans="1:5" x14ac:dyDescent="0.25">
      <c r="A33" s="2">
        <v>39127</v>
      </c>
      <c r="B33">
        <v>4044.9</v>
      </c>
      <c r="C33">
        <v>4057.35</v>
      </c>
      <c r="D33">
        <v>3965.2</v>
      </c>
      <c r="E33">
        <v>4047.1</v>
      </c>
    </row>
    <row r="34" spans="1:5" x14ac:dyDescent="0.25">
      <c r="A34" s="2">
        <v>39128</v>
      </c>
      <c r="B34">
        <v>4046.8</v>
      </c>
      <c r="C34">
        <v>4155.7</v>
      </c>
      <c r="D34">
        <v>4046.8</v>
      </c>
      <c r="E34">
        <v>4146.2</v>
      </c>
    </row>
    <row r="35" spans="1:5" x14ac:dyDescent="0.25">
      <c r="A35" s="2">
        <v>39132</v>
      </c>
      <c r="B35">
        <v>4149.25</v>
      </c>
      <c r="C35">
        <v>4177.7</v>
      </c>
      <c r="D35">
        <v>4149.25</v>
      </c>
      <c r="E35">
        <v>4164.55</v>
      </c>
    </row>
    <row r="36" spans="1:5" x14ac:dyDescent="0.25">
      <c r="A36" s="2">
        <v>39133</v>
      </c>
      <c r="B36">
        <v>4164.8500000000004</v>
      </c>
      <c r="C36">
        <v>4175.45</v>
      </c>
      <c r="D36">
        <v>4099.55</v>
      </c>
      <c r="E36">
        <v>4106.95</v>
      </c>
    </row>
    <row r="37" spans="1:5" x14ac:dyDescent="0.25">
      <c r="A37" s="2">
        <v>39134</v>
      </c>
      <c r="B37">
        <v>4107.1499999999996</v>
      </c>
      <c r="C37">
        <v>4132.8</v>
      </c>
      <c r="D37">
        <v>4080.9</v>
      </c>
      <c r="E37">
        <v>4096.2</v>
      </c>
    </row>
    <row r="38" spans="1:5" x14ac:dyDescent="0.25">
      <c r="A38" s="2">
        <v>39135</v>
      </c>
      <c r="B38">
        <v>4096.6499999999996</v>
      </c>
      <c r="C38">
        <v>4126.8999999999996</v>
      </c>
      <c r="D38">
        <v>4023.15</v>
      </c>
      <c r="E38">
        <v>4040</v>
      </c>
    </row>
    <row r="39" spans="1:5" x14ac:dyDescent="0.25">
      <c r="A39" s="2">
        <v>39136</v>
      </c>
      <c r="B39">
        <v>4046</v>
      </c>
      <c r="C39">
        <v>4065.45</v>
      </c>
      <c r="D39">
        <v>3918.2</v>
      </c>
      <c r="E39">
        <v>3938.95</v>
      </c>
    </row>
    <row r="40" spans="1:5" x14ac:dyDescent="0.25">
      <c r="A40" s="2">
        <v>39139</v>
      </c>
      <c r="B40">
        <v>3939.1</v>
      </c>
      <c r="C40">
        <v>3958.9</v>
      </c>
      <c r="D40">
        <v>3856.7</v>
      </c>
      <c r="E40">
        <v>3942</v>
      </c>
    </row>
    <row r="41" spans="1:5" x14ac:dyDescent="0.25">
      <c r="A41" s="2">
        <v>39140</v>
      </c>
      <c r="B41">
        <v>3948.05</v>
      </c>
      <c r="C41">
        <v>3958</v>
      </c>
      <c r="D41">
        <v>3873.85</v>
      </c>
      <c r="E41">
        <v>3893.9</v>
      </c>
    </row>
    <row r="42" spans="1:5" x14ac:dyDescent="0.25">
      <c r="A42" s="2">
        <v>39141</v>
      </c>
      <c r="B42">
        <v>3893.4</v>
      </c>
      <c r="C42">
        <v>3893.4</v>
      </c>
      <c r="D42">
        <v>3674.85</v>
      </c>
      <c r="E42">
        <v>3745.3</v>
      </c>
    </row>
    <row r="43" spans="1:5" x14ac:dyDescent="0.25">
      <c r="A43" s="2">
        <v>39142</v>
      </c>
      <c r="B43">
        <v>3745.4</v>
      </c>
      <c r="C43">
        <v>3818.75</v>
      </c>
      <c r="D43">
        <v>3718.15</v>
      </c>
      <c r="E43">
        <v>3811.2</v>
      </c>
    </row>
    <row r="44" spans="1:5" x14ac:dyDescent="0.25">
      <c r="A44" s="2">
        <v>39143</v>
      </c>
      <c r="B44">
        <v>3811.65</v>
      </c>
      <c r="C44">
        <v>3842.05</v>
      </c>
      <c r="D44">
        <v>3711.05</v>
      </c>
      <c r="E44">
        <v>3726.75</v>
      </c>
    </row>
    <row r="45" spans="1:5" x14ac:dyDescent="0.25">
      <c r="A45" s="2">
        <v>39146</v>
      </c>
      <c r="B45">
        <v>3726.5</v>
      </c>
      <c r="C45">
        <v>3726.65</v>
      </c>
      <c r="D45">
        <v>3554.5</v>
      </c>
      <c r="E45">
        <v>3576.5</v>
      </c>
    </row>
    <row r="46" spans="1:5" x14ac:dyDescent="0.25">
      <c r="A46" s="2">
        <v>39147</v>
      </c>
      <c r="B46">
        <v>3577.15</v>
      </c>
      <c r="C46">
        <v>3679.15</v>
      </c>
      <c r="D46">
        <v>3576.65</v>
      </c>
      <c r="E46">
        <v>3655.65</v>
      </c>
    </row>
    <row r="47" spans="1:5" x14ac:dyDescent="0.25">
      <c r="A47" s="2">
        <v>39148</v>
      </c>
      <c r="B47">
        <v>3661.55</v>
      </c>
      <c r="C47">
        <v>3714.15</v>
      </c>
      <c r="D47">
        <v>3568.55</v>
      </c>
      <c r="E47">
        <v>3626.85</v>
      </c>
    </row>
    <row r="48" spans="1:5" x14ac:dyDescent="0.25">
      <c r="A48" s="2">
        <v>39149</v>
      </c>
      <c r="B48">
        <v>3627.25</v>
      </c>
      <c r="C48">
        <v>3779.5</v>
      </c>
      <c r="D48">
        <v>3626.8</v>
      </c>
      <c r="E48">
        <v>3761.65</v>
      </c>
    </row>
    <row r="49" spans="1:5" x14ac:dyDescent="0.25">
      <c r="A49" s="2">
        <v>39150</v>
      </c>
      <c r="B49">
        <v>3761.85</v>
      </c>
      <c r="C49">
        <v>3795.7</v>
      </c>
      <c r="D49">
        <v>3684.25</v>
      </c>
      <c r="E49">
        <v>3718</v>
      </c>
    </row>
    <row r="50" spans="1:5" x14ac:dyDescent="0.25">
      <c r="A50" s="2">
        <v>39153</v>
      </c>
      <c r="B50">
        <v>3717.45</v>
      </c>
      <c r="C50">
        <v>3781.45</v>
      </c>
      <c r="D50">
        <v>3713.9</v>
      </c>
      <c r="E50">
        <v>3734.6</v>
      </c>
    </row>
    <row r="51" spans="1:5" x14ac:dyDescent="0.25">
      <c r="A51" s="2">
        <v>39154</v>
      </c>
      <c r="B51">
        <v>3735.25</v>
      </c>
      <c r="C51">
        <v>3775.85</v>
      </c>
      <c r="D51">
        <v>3717.15</v>
      </c>
      <c r="E51">
        <v>3770.55</v>
      </c>
    </row>
    <row r="52" spans="1:5" x14ac:dyDescent="0.25">
      <c r="A52" s="2">
        <v>39155</v>
      </c>
      <c r="B52">
        <v>3768.4</v>
      </c>
      <c r="C52">
        <v>3768.4</v>
      </c>
      <c r="D52">
        <v>3623</v>
      </c>
      <c r="E52">
        <v>3641.1</v>
      </c>
    </row>
    <row r="53" spans="1:5" x14ac:dyDescent="0.25">
      <c r="A53" s="2">
        <v>39156</v>
      </c>
      <c r="B53">
        <v>3644.9</v>
      </c>
      <c r="C53">
        <v>3711.05</v>
      </c>
      <c r="D53">
        <v>3630.55</v>
      </c>
      <c r="E53">
        <v>3643.6</v>
      </c>
    </row>
    <row r="54" spans="1:5" x14ac:dyDescent="0.25">
      <c r="A54" s="2">
        <v>39157</v>
      </c>
      <c r="B54">
        <v>3639.35</v>
      </c>
      <c r="C54">
        <v>3683.6</v>
      </c>
      <c r="D54">
        <v>3573.85</v>
      </c>
      <c r="E54">
        <v>3608.55</v>
      </c>
    </row>
    <row r="55" spans="1:5" x14ac:dyDescent="0.25">
      <c r="A55" s="2">
        <v>39160</v>
      </c>
      <c r="B55">
        <v>3611.3</v>
      </c>
      <c r="C55">
        <v>3683.35</v>
      </c>
      <c r="D55">
        <v>3602.85</v>
      </c>
      <c r="E55">
        <v>3678.9</v>
      </c>
    </row>
    <row r="56" spans="1:5" x14ac:dyDescent="0.25">
      <c r="A56" s="2">
        <v>39161</v>
      </c>
      <c r="B56">
        <v>3680.35</v>
      </c>
      <c r="C56">
        <v>3725</v>
      </c>
      <c r="D56">
        <v>3676.65</v>
      </c>
      <c r="E56">
        <v>3697.6</v>
      </c>
    </row>
    <row r="57" spans="1:5" x14ac:dyDescent="0.25">
      <c r="A57" s="2">
        <v>39162</v>
      </c>
      <c r="B57">
        <v>3697.7</v>
      </c>
      <c r="C57">
        <v>3771.2</v>
      </c>
      <c r="D57">
        <v>3680.6</v>
      </c>
      <c r="E57">
        <v>3764.55</v>
      </c>
    </row>
    <row r="58" spans="1:5" x14ac:dyDescent="0.25">
      <c r="A58" s="2">
        <v>39163</v>
      </c>
      <c r="B58">
        <v>3764.5</v>
      </c>
      <c r="C58">
        <v>3881</v>
      </c>
      <c r="D58">
        <v>3764.5</v>
      </c>
      <c r="E58">
        <v>3875.9</v>
      </c>
    </row>
    <row r="59" spans="1:5" x14ac:dyDescent="0.25">
      <c r="A59" s="2">
        <v>39164</v>
      </c>
      <c r="B59">
        <v>3876.75</v>
      </c>
      <c r="C59">
        <v>3901.75</v>
      </c>
      <c r="D59">
        <v>3850.8</v>
      </c>
      <c r="E59">
        <v>3861.05</v>
      </c>
    </row>
    <row r="60" spans="1:5" x14ac:dyDescent="0.25">
      <c r="A60" s="2">
        <v>39167</v>
      </c>
      <c r="B60">
        <v>3863.45</v>
      </c>
      <c r="C60">
        <v>3885.45</v>
      </c>
      <c r="D60">
        <v>3768.25</v>
      </c>
      <c r="E60">
        <v>3819.95</v>
      </c>
    </row>
    <row r="61" spans="1:5" x14ac:dyDescent="0.25">
      <c r="A61" s="2">
        <v>39169</v>
      </c>
      <c r="B61">
        <v>3818.75</v>
      </c>
      <c r="C61">
        <v>3830.3</v>
      </c>
      <c r="D61">
        <v>3752.95</v>
      </c>
      <c r="E61">
        <v>3761.1</v>
      </c>
    </row>
    <row r="62" spans="1:5" x14ac:dyDescent="0.25">
      <c r="A62" s="2">
        <v>39170</v>
      </c>
      <c r="B62">
        <v>3759.15</v>
      </c>
      <c r="C62">
        <v>3805.85</v>
      </c>
      <c r="D62">
        <v>3750.35</v>
      </c>
      <c r="E62">
        <v>3798.1</v>
      </c>
    </row>
    <row r="63" spans="1:5" x14ac:dyDescent="0.25">
      <c r="A63" s="2">
        <v>39171</v>
      </c>
      <c r="B63">
        <v>3788.85</v>
      </c>
      <c r="C63">
        <v>3832.2</v>
      </c>
      <c r="D63">
        <v>3785.3</v>
      </c>
      <c r="E63">
        <v>3821.55</v>
      </c>
    </row>
    <row r="64" spans="1:5" x14ac:dyDescent="0.25">
      <c r="A64" s="2">
        <v>39174</v>
      </c>
      <c r="B64">
        <v>3820</v>
      </c>
      <c r="C64">
        <v>3820</v>
      </c>
      <c r="D64">
        <v>3617</v>
      </c>
      <c r="E64">
        <v>3633.6</v>
      </c>
    </row>
    <row r="65" spans="1:5" x14ac:dyDescent="0.25">
      <c r="A65" s="2">
        <v>39175</v>
      </c>
      <c r="B65">
        <v>3633.85</v>
      </c>
      <c r="C65">
        <v>3703.05</v>
      </c>
      <c r="D65">
        <v>3632.2</v>
      </c>
      <c r="E65">
        <v>3690.65</v>
      </c>
    </row>
    <row r="66" spans="1:5" x14ac:dyDescent="0.25">
      <c r="A66" s="2">
        <v>39176</v>
      </c>
      <c r="B66">
        <v>3689.75</v>
      </c>
      <c r="C66">
        <v>3751.4</v>
      </c>
      <c r="D66">
        <v>3689.75</v>
      </c>
      <c r="E66">
        <v>3733.25</v>
      </c>
    </row>
    <row r="67" spans="1:5" x14ac:dyDescent="0.25">
      <c r="A67" s="2">
        <v>39177</v>
      </c>
      <c r="B67">
        <v>3735.2</v>
      </c>
      <c r="C67">
        <v>3771.45</v>
      </c>
      <c r="D67">
        <v>3709.15</v>
      </c>
      <c r="E67">
        <v>3752</v>
      </c>
    </row>
    <row r="68" spans="1:5" x14ac:dyDescent="0.25">
      <c r="A68" s="2">
        <v>39181</v>
      </c>
      <c r="B68">
        <v>3752.9</v>
      </c>
      <c r="C68">
        <v>3850.9</v>
      </c>
      <c r="D68">
        <v>3747.25</v>
      </c>
      <c r="E68">
        <v>3843.5</v>
      </c>
    </row>
    <row r="69" spans="1:5" x14ac:dyDescent="0.25">
      <c r="A69" s="2">
        <v>39182</v>
      </c>
      <c r="B69">
        <v>3844.15</v>
      </c>
      <c r="C69">
        <v>3858.35</v>
      </c>
      <c r="D69">
        <v>3819.3</v>
      </c>
      <c r="E69">
        <v>3848.15</v>
      </c>
    </row>
    <row r="70" spans="1:5" x14ac:dyDescent="0.25">
      <c r="A70" s="2">
        <v>39183</v>
      </c>
      <c r="B70">
        <v>3848.35</v>
      </c>
      <c r="C70">
        <v>3876.35</v>
      </c>
      <c r="D70">
        <v>3844.75</v>
      </c>
      <c r="E70">
        <v>3862.65</v>
      </c>
    </row>
    <row r="71" spans="1:5" x14ac:dyDescent="0.25">
      <c r="A71" s="2">
        <v>39184</v>
      </c>
      <c r="B71">
        <v>3861.85</v>
      </c>
      <c r="C71">
        <v>3861.85</v>
      </c>
      <c r="D71">
        <v>3811.25</v>
      </c>
      <c r="E71">
        <v>3829.85</v>
      </c>
    </row>
    <row r="72" spans="1:5" x14ac:dyDescent="0.25">
      <c r="A72" s="2">
        <v>39185</v>
      </c>
      <c r="B72">
        <v>3830.35</v>
      </c>
      <c r="C72">
        <v>3924.55</v>
      </c>
      <c r="D72">
        <v>3828.45</v>
      </c>
      <c r="E72">
        <v>3917.35</v>
      </c>
    </row>
    <row r="73" spans="1:5" x14ac:dyDescent="0.25">
      <c r="A73" s="2">
        <v>39188</v>
      </c>
      <c r="B73">
        <v>3920.5</v>
      </c>
      <c r="C73">
        <v>4016.8</v>
      </c>
      <c r="D73">
        <v>3920.5</v>
      </c>
      <c r="E73">
        <v>4013.35</v>
      </c>
    </row>
    <row r="74" spans="1:5" x14ac:dyDescent="0.25">
      <c r="A74" s="2">
        <v>39189</v>
      </c>
      <c r="B74">
        <v>4014.4</v>
      </c>
      <c r="C74">
        <v>4030</v>
      </c>
      <c r="D74">
        <v>3976.25</v>
      </c>
      <c r="E74">
        <v>3984.95</v>
      </c>
    </row>
    <row r="75" spans="1:5" x14ac:dyDescent="0.25">
      <c r="A75" s="2">
        <v>39190</v>
      </c>
      <c r="B75">
        <v>3989.6</v>
      </c>
      <c r="C75">
        <v>4039.25</v>
      </c>
      <c r="D75">
        <v>3981.75</v>
      </c>
      <c r="E75">
        <v>4011.6</v>
      </c>
    </row>
    <row r="76" spans="1:5" x14ac:dyDescent="0.25">
      <c r="A76" s="2">
        <v>39191</v>
      </c>
      <c r="B76">
        <v>3998.5</v>
      </c>
      <c r="C76">
        <v>4011</v>
      </c>
      <c r="D76">
        <v>3933.35</v>
      </c>
      <c r="E76">
        <v>3997.65</v>
      </c>
    </row>
    <row r="77" spans="1:5" x14ac:dyDescent="0.25">
      <c r="A77" s="2">
        <v>39192</v>
      </c>
      <c r="B77">
        <v>4000.25</v>
      </c>
      <c r="C77">
        <v>4090.05</v>
      </c>
      <c r="D77">
        <v>3995.5</v>
      </c>
      <c r="E77">
        <v>4083.55</v>
      </c>
    </row>
    <row r="78" spans="1:5" x14ac:dyDescent="0.25">
      <c r="A78" s="2">
        <v>39195</v>
      </c>
      <c r="B78">
        <v>4083.55</v>
      </c>
      <c r="C78">
        <v>4122.3500000000004</v>
      </c>
      <c r="D78">
        <v>4075.2</v>
      </c>
      <c r="E78">
        <v>4085.1</v>
      </c>
    </row>
    <row r="79" spans="1:5" x14ac:dyDescent="0.25">
      <c r="A79" s="2">
        <v>39196</v>
      </c>
      <c r="B79">
        <v>4085.1</v>
      </c>
      <c r="C79">
        <v>4162.1499999999996</v>
      </c>
      <c r="D79">
        <v>4057.7</v>
      </c>
      <c r="E79">
        <v>4141.8</v>
      </c>
    </row>
    <row r="80" spans="1:5" x14ac:dyDescent="0.25">
      <c r="A80" s="2">
        <v>39197</v>
      </c>
      <c r="B80">
        <v>4134.25</v>
      </c>
      <c r="C80">
        <v>4173.3</v>
      </c>
      <c r="D80">
        <v>4114.3500000000004</v>
      </c>
      <c r="E80">
        <v>4167.3</v>
      </c>
    </row>
    <row r="81" spans="1:5" x14ac:dyDescent="0.25">
      <c r="A81" s="2">
        <v>39198</v>
      </c>
      <c r="B81">
        <v>4170.05</v>
      </c>
      <c r="C81">
        <v>4217.8999999999996</v>
      </c>
      <c r="D81">
        <v>4143.25</v>
      </c>
      <c r="E81">
        <v>4177.8500000000004</v>
      </c>
    </row>
    <row r="82" spans="1:5" x14ac:dyDescent="0.25">
      <c r="A82" s="2">
        <v>39199</v>
      </c>
      <c r="B82">
        <v>4182</v>
      </c>
      <c r="C82">
        <v>4182</v>
      </c>
      <c r="D82">
        <v>4074.3</v>
      </c>
      <c r="E82">
        <v>4083.5</v>
      </c>
    </row>
    <row r="83" spans="1:5" x14ac:dyDescent="0.25">
      <c r="A83" s="2">
        <v>39202</v>
      </c>
      <c r="B83">
        <v>4081.6</v>
      </c>
      <c r="C83">
        <v>4096.8999999999996</v>
      </c>
      <c r="D83">
        <v>4028.9</v>
      </c>
      <c r="E83">
        <v>4087.9</v>
      </c>
    </row>
    <row r="84" spans="1:5" x14ac:dyDescent="0.25">
      <c r="A84" s="2">
        <v>39205</v>
      </c>
      <c r="B84">
        <v>4089.45</v>
      </c>
      <c r="C84">
        <v>4161.2</v>
      </c>
      <c r="D84">
        <v>4080.75</v>
      </c>
      <c r="E84">
        <v>4150.8500000000004</v>
      </c>
    </row>
    <row r="85" spans="1:5" x14ac:dyDescent="0.25">
      <c r="A85" s="2">
        <v>39206</v>
      </c>
      <c r="B85">
        <v>4168.8999999999996</v>
      </c>
      <c r="C85">
        <v>4180.8999999999996</v>
      </c>
      <c r="D85">
        <v>4109.7</v>
      </c>
      <c r="E85">
        <v>4117.3500000000004</v>
      </c>
    </row>
    <row r="86" spans="1:5" x14ac:dyDescent="0.25">
      <c r="A86" s="2">
        <v>39209</v>
      </c>
      <c r="B86">
        <v>4117.5</v>
      </c>
      <c r="C86">
        <v>4157.6499999999996</v>
      </c>
      <c r="D86">
        <v>4103.6000000000004</v>
      </c>
      <c r="E86">
        <v>4111.1499999999996</v>
      </c>
    </row>
    <row r="87" spans="1:5" x14ac:dyDescent="0.25">
      <c r="A87" s="2">
        <v>39210</v>
      </c>
      <c r="B87">
        <v>4111.25</v>
      </c>
      <c r="C87">
        <v>4136.05</v>
      </c>
      <c r="D87">
        <v>4066.4</v>
      </c>
      <c r="E87">
        <v>4077</v>
      </c>
    </row>
    <row r="88" spans="1:5" x14ac:dyDescent="0.25">
      <c r="A88" s="2">
        <v>39211</v>
      </c>
      <c r="B88">
        <v>4077.25</v>
      </c>
      <c r="C88">
        <v>4087.8</v>
      </c>
      <c r="D88">
        <v>4030.55</v>
      </c>
      <c r="E88">
        <v>4079.3</v>
      </c>
    </row>
    <row r="89" spans="1:5" x14ac:dyDescent="0.25">
      <c r="A89" s="2">
        <v>39212</v>
      </c>
      <c r="B89">
        <v>4079.6</v>
      </c>
      <c r="C89">
        <v>4134.2</v>
      </c>
      <c r="D89">
        <v>4057.55</v>
      </c>
      <c r="E89">
        <v>4066.8</v>
      </c>
    </row>
    <row r="90" spans="1:5" x14ac:dyDescent="0.25">
      <c r="A90" s="2">
        <v>39213</v>
      </c>
      <c r="B90">
        <v>4070.2</v>
      </c>
      <c r="C90">
        <v>4094.65</v>
      </c>
      <c r="D90">
        <v>3981.15</v>
      </c>
      <c r="E90">
        <v>4076.65</v>
      </c>
    </row>
    <row r="91" spans="1:5" x14ac:dyDescent="0.25">
      <c r="A91" s="2">
        <v>39216</v>
      </c>
      <c r="B91">
        <v>4078.8</v>
      </c>
      <c r="C91">
        <v>4151.3</v>
      </c>
      <c r="D91">
        <v>4072.45</v>
      </c>
      <c r="E91">
        <v>4134.3</v>
      </c>
    </row>
    <row r="92" spans="1:5" x14ac:dyDescent="0.25">
      <c r="A92" s="2">
        <v>39217</v>
      </c>
      <c r="B92">
        <v>4134.3</v>
      </c>
      <c r="C92">
        <v>4150.45</v>
      </c>
      <c r="D92">
        <v>4102.45</v>
      </c>
      <c r="E92">
        <v>4120.3</v>
      </c>
    </row>
    <row r="93" spans="1:5" x14ac:dyDescent="0.25">
      <c r="A93" s="2">
        <v>39218</v>
      </c>
      <c r="B93">
        <v>4125.3999999999996</v>
      </c>
      <c r="C93">
        <v>4181</v>
      </c>
      <c r="D93">
        <v>4113.05</v>
      </c>
      <c r="E93">
        <v>4170.95</v>
      </c>
    </row>
    <row r="94" spans="1:5" x14ac:dyDescent="0.25">
      <c r="A94" s="2">
        <v>39219</v>
      </c>
      <c r="B94">
        <v>4172.1000000000004</v>
      </c>
      <c r="C94">
        <v>4232.45</v>
      </c>
      <c r="D94">
        <v>4172.1000000000004</v>
      </c>
      <c r="E94">
        <v>4219.55</v>
      </c>
    </row>
    <row r="95" spans="1:5" x14ac:dyDescent="0.25">
      <c r="A95" s="2">
        <v>39220</v>
      </c>
      <c r="B95">
        <v>4216.5</v>
      </c>
      <c r="C95">
        <v>4228.45</v>
      </c>
      <c r="D95">
        <v>4177</v>
      </c>
      <c r="E95">
        <v>4214.5</v>
      </c>
    </row>
    <row r="96" spans="1:5" x14ac:dyDescent="0.25">
      <c r="A96" s="2">
        <v>39223</v>
      </c>
      <c r="B96">
        <v>4217.6499999999996</v>
      </c>
      <c r="C96">
        <v>4269.3500000000004</v>
      </c>
      <c r="D96">
        <v>4217.55</v>
      </c>
      <c r="E96">
        <v>4260.8999999999996</v>
      </c>
    </row>
    <row r="97" spans="1:5" x14ac:dyDescent="0.25">
      <c r="A97" s="2">
        <v>39224</v>
      </c>
      <c r="B97">
        <v>4263.1000000000004</v>
      </c>
      <c r="C97">
        <v>4281.6000000000004</v>
      </c>
      <c r="D97">
        <v>4234.1000000000004</v>
      </c>
      <c r="E97">
        <v>4278.1000000000004</v>
      </c>
    </row>
    <row r="98" spans="1:5" x14ac:dyDescent="0.25">
      <c r="A98" s="2">
        <v>39225</v>
      </c>
      <c r="B98">
        <v>4279.6000000000004</v>
      </c>
      <c r="C98">
        <v>4291.3999999999996</v>
      </c>
      <c r="D98">
        <v>4231.05</v>
      </c>
      <c r="E98">
        <v>4246.2</v>
      </c>
    </row>
    <row r="99" spans="1:5" x14ac:dyDescent="0.25">
      <c r="A99" s="2">
        <v>39226</v>
      </c>
      <c r="B99">
        <v>4246.2</v>
      </c>
      <c r="C99">
        <v>4250.8500000000004</v>
      </c>
      <c r="D99">
        <v>4189.05</v>
      </c>
      <c r="E99">
        <v>4204.8999999999996</v>
      </c>
    </row>
    <row r="100" spans="1:5" x14ac:dyDescent="0.25">
      <c r="A100" s="2">
        <v>39227</v>
      </c>
      <c r="B100">
        <v>4197.8500000000004</v>
      </c>
      <c r="C100">
        <v>4256.3999999999996</v>
      </c>
      <c r="D100">
        <v>4141.3500000000004</v>
      </c>
      <c r="E100">
        <v>4248.1499999999996</v>
      </c>
    </row>
    <row r="101" spans="1:5" x14ac:dyDescent="0.25">
      <c r="A101" s="2">
        <v>39230</v>
      </c>
      <c r="B101">
        <v>4248.3500000000004</v>
      </c>
      <c r="C101">
        <v>4295.6000000000004</v>
      </c>
      <c r="D101">
        <v>4242.8</v>
      </c>
      <c r="E101">
        <v>4256.55</v>
      </c>
    </row>
    <row r="102" spans="1:5" x14ac:dyDescent="0.25">
      <c r="A102" s="2">
        <v>39231</v>
      </c>
      <c r="B102">
        <v>4257.6000000000004</v>
      </c>
      <c r="C102">
        <v>4298.8500000000004</v>
      </c>
      <c r="D102">
        <v>4248.8999999999996</v>
      </c>
      <c r="E102">
        <v>4293.25</v>
      </c>
    </row>
    <row r="103" spans="1:5" x14ac:dyDescent="0.25">
      <c r="A103" s="2">
        <v>39232</v>
      </c>
      <c r="B103">
        <v>4292.7</v>
      </c>
      <c r="C103">
        <v>4301.6000000000004</v>
      </c>
      <c r="D103">
        <v>4241.3500000000004</v>
      </c>
      <c r="E103">
        <v>4249.6499999999996</v>
      </c>
    </row>
    <row r="104" spans="1:5" x14ac:dyDescent="0.25">
      <c r="A104" s="2">
        <v>39233</v>
      </c>
      <c r="B104">
        <v>4250.25</v>
      </c>
      <c r="C104">
        <v>4306.75</v>
      </c>
      <c r="D104">
        <v>4250.25</v>
      </c>
      <c r="E104">
        <v>4295.8</v>
      </c>
    </row>
    <row r="105" spans="1:5" x14ac:dyDescent="0.25">
      <c r="A105" s="2">
        <v>39234</v>
      </c>
      <c r="B105">
        <v>4296.05</v>
      </c>
      <c r="C105">
        <v>4325.8</v>
      </c>
      <c r="D105">
        <v>4288.55</v>
      </c>
      <c r="E105">
        <v>4297.05</v>
      </c>
    </row>
    <row r="106" spans="1:5" x14ac:dyDescent="0.25">
      <c r="A106" s="2">
        <v>39237</v>
      </c>
      <c r="B106">
        <v>4300.7</v>
      </c>
      <c r="C106">
        <v>4362.95</v>
      </c>
      <c r="D106">
        <v>4256.45</v>
      </c>
      <c r="E106">
        <v>4267.05</v>
      </c>
    </row>
    <row r="107" spans="1:5" x14ac:dyDescent="0.25">
      <c r="A107" s="2">
        <v>39238</v>
      </c>
      <c r="B107">
        <v>4268.8999999999996</v>
      </c>
      <c r="C107">
        <v>4292.5</v>
      </c>
      <c r="D107">
        <v>4249.1000000000004</v>
      </c>
      <c r="E107">
        <v>4284.6499999999996</v>
      </c>
    </row>
    <row r="108" spans="1:5" x14ac:dyDescent="0.25">
      <c r="A108" s="2">
        <v>39239</v>
      </c>
      <c r="B108">
        <v>4285.75</v>
      </c>
      <c r="C108">
        <v>4324.1000000000004</v>
      </c>
      <c r="D108">
        <v>4190.95</v>
      </c>
      <c r="E108">
        <v>4198.25</v>
      </c>
    </row>
    <row r="109" spans="1:5" x14ac:dyDescent="0.25">
      <c r="A109" s="2">
        <v>39240</v>
      </c>
      <c r="B109">
        <v>4197.6000000000004</v>
      </c>
      <c r="C109">
        <v>4230.05</v>
      </c>
      <c r="D109">
        <v>4130.5</v>
      </c>
      <c r="E109">
        <v>4179.5</v>
      </c>
    </row>
    <row r="110" spans="1:5" x14ac:dyDescent="0.25">
      <c r="A110" s="2">
        <v>39241</v>
      </c>
      <c r="B110">
        <v>4179.5</v>
      </c>
      <c r="C110">
        <v>4195.1499999999996</v>
      </c>
      <c r="D110">
        <v>4126.1000000000004</v>
      </c>
      <c r="E110">
        <v>4145</v>
      </c>
    </row>
    <row r="111" spans="1:5" x14ac:dyDescent="0.25">
      <c r="A111" s="2">
        <v>39244</v>
      </c>
      <c r="B111">
        <v>4183.75</v>
      </c>
      <c r="C111">
        <v>4205.2</v>
      </c>
      <c r="D111">
        <v>4134.95</v>
      </c>
      <c r="E111">
        <v>4145.6000000000004</v>
      </c>
    </row>
    <row r="112" spans="1:5" x14ac:dyDescent="0.25">
      <c r="A112" s="2">
        <v>39245</v>
      </c>
      <c r="B112">
        <v>4139.7</v>
      </c>
      <c r="C112">
        <v>4166.8500000000004</v>
      </c>
      <c r="D112">
        <v>4100.8</v>
      </c>
      <c r="E112">
        <v>4155.2</v>
      </c>
    </row>
    <row r="113" spans="1:5" x14ac:dyDescent="0.25">
      <c r="A113" s="2">
        <v>39246</v>
      </c>
      <c r="B113">
        <v>4155.2</v>
      </c>
      <c r="C113">
        <v>4161.8</v>
      </c>
      <c r="D113">
        <v>4102.95</v>
      </c>
      <c r="E113">
        <v>4113.05</v>
      </c>
    </row>
    <row r="114" spans="1:5" x14ac:dyDescent="0.25">
      <c r="A114" s="2">
        <v>39247</v>
      </c>
      <c r="B114">
        <v>4113.2</v>
      </c>
      <c r="C114">
        <v>4174.05</v>
      </c>
      <c r="D114">
        <v>4112.8500000000004</v>
      </c>
      <c r="E114">
        <v>4170</v>
      </c>
    </row>
    <row r="115" spans="1:5" x14ac:dyDescent="0.25">
      <c r="A115" s="2">
        <v>39248</v>
      </c>
      <c r="B115">
        <v>4186.3999999999996</v>
      </c>
      <c r="C115">
        <v>4209.45</v>
      </c>
      <c r="D115">
        <v>4153.7</v>
      </c>
      <c r="E115">
        <v>4171.45</v>
      </c>
    </row>
    <row r="116" spans="1:5" x14ac:dyDescent="0.25">
      <c r="A116" s="2">
        <v>39251</v>
      </c>
      <c r="B116">
        <v>4177</v>
      </c>
      <c r="C116">
        <v>4208.1499999999996</v>
      </c>
      <c r="D116">
        <v>4140.25</v>
      </c>
      <c r="E116">
        <v>4147.1000000000004</v>
      </c>
    </row>
    <row r="117" spans="1:5" x14ac:dyDescent="0.25">
      <c r="A117" s="2">
        <v>39252</v>
      </c>
      <c r="B117">
        <v>4143.8500000000004</v>
      </c>
      <c r="C117">
        <v>4222.3999999999996</v>
      </c>
      <c r="D117">
        <v>4136.1499999999996</v>
      </c>
      <c r="E117">
        <v>4214.3</v>
      </c>
    </row>
    <row r="118" spans="1:5" x14ac:dyDescent="0.25">
      <c r="A118" s="2">
        <v>39253</v>
      </c>
      <c r="B118">
        <v>4214.3</v>
      </c>
      <c r="C118">
        <v>4257</v>
      </c>
      <c r="D118">
        <v>4214.3</v>
      </c>
      <c r="E118">
        <v>4248.6499999999996</v>
      </c>
    </row>
    <row r="119" spans="1:5" x14ac:dyDescent="0.25">
      <c r="A119" s="2">
        <v>39254</v>
      </c>
      <c r="B119">
        <v>4248.6499999999996</v>
      </c>
      <c r="C119">
        <v>4275.3500000000004</v>
      </c>
      <c r="D119">
        <v>4220.1000000000004</v>
      </c>
      <c r="E119">
        <v>4267.3999999999996</v>
      </c>
    </row>
    <row r="120" spans="1:5" x14ac:dyDescent="0.25">
      <c r="A120" s="2">
        <v>39255</v>
      </c>
      <c r="B120">
        <v>4267.55</v>
      </c>
      <c r="C120">
        <v>4278.8500000000004</v>
      </c>
      <c r="D120">
        <v>4242.5</v>
      </c>
      <c r="E120">
        <v>4252.05</v>
      </c>
    </row>
    <row r="121" spans="1:5" x14ac:dyDescent="0.25">
      <c r="A121" s="2">
        <v>39258</v>
      </c>
      <c r="B121">
        <v>4251.3999999999996</v>
      </c>
      <c r="C121">
        <v>4264.25</v>
      </c>
      <c r="D121">
        <v>4236.3</v>
      </c>
      <c r="E121">
        <v>4259.3999999999996</v>
      </c>
    </row>
    <row r="122" spans="1:5" x14ac:dyDescent="0.25">
      <c r="A122" s="2">
        <v>39259</v>
      </c>
      <c r="B122">
        <v>4259.3999999999996</v>
      </c>
      <c r="C122">
        <v>4296.1499999999996</v>
      </c>
      <c r="D122">
        <v>4250.1000000000004</v>
      </c>
      <c r="E122">
        <v>4285.7</v>
      </c>
    </row>
    <row r="123" spans="1:5" x14ac:dyDescent="0.25">
      <c r="A123" s="2">
        <v>39260</v>
      </c>
      <c r="B123">
        <v>4286.2</v>
      </c>
      <c r="C123">
        <v>4294.2</v>
      </c>
      <c r="D123">
        <v>4255.25</v>
      </c>
      <c r="E123">
        <v>4263.95</v>
      </c>
    </row>
    <row r="124" spans="1:5" x14ac:dyDescent="0.25">
      <c r="A124" s="2">
        <v>39261</v>
      </c>
      <c r="B124">
        <v>4263.8999999999996</v>
      </c>
      <c r="C124">
        <v>4291.3999999999996</v>
      </c>
      <c r="D124">
        <v>4256.8999999999996</v>
      </c>
      <c r="E124">
        <v>4282</v>
      </c>
    </row>
    <row r="125" spans="1:5" x14ac:dyDescent="0.25">
      <c r="A125" s="2">
        <v>39262</v>
      </c>
      <c r="B125">
        <v>4282.3999999999996</v>
      </c>
      <c r="C125">
        <v>4321.3500000000004</v>
      </c>
      <c r="D125">
        <v>4280.95</v>
      </c>
      <c r="E125">
        <v>4318.3</v>
      </c>
    </row>
    <row r="126" spans="1:5" x14ac:dyDescent="0.25">
      <c r="A126" s="2">
        <v>39265</v>
      </c>
      <c r="B126">
        <v>4318.3999999999996</v>
      </c>
      <c r="C126">
        <v>4346.75</v>
      </c>
      <c r="D126">
        <v>4305.45</v>
      </c>
      <c r="E126">
        <v>4313.75</v>
      </c>
    </row>
    <row r="127" spans="1:5" x14ac:dyDescent="0.25">
      <c r="A127" s="2">
        <v>39266</v>
      </c>
      <c r="B127">
        <v>4315.05</v>
      </c>
      <c r="C127">
        <v>4363.3500000000004</v>
      </c>
      <c r="D127">
        <v>4313.55</v>
      </c>
      <c r="E127">
        <v>4357.55</v>
      </c>
    </row>
    <row r="128" spans="1:5" x14ac:dyDescent="0.25">
      <c r="A128" s="2">
        <v>39267</v>
      </c>
      <c r="B128">
        <v>4358.25</v>
      </c>
      <c r="C128">
        <v>4386.45</v>
      </c>
      <c r="D128">
        <v>4342</v>
      </c>
      <c r="E128">
        <v>4359.3</v>
      </c>
    </row>
    <row r="129" spans="1:5" x14ac:dyDescent="0.25">
      <c r="A129" s="2">
        <v>39268</v>
      </c>
      <c r="B129">
        <v>4359.2</v>
      </c>
      <c r="C129">
        <v>4378.55</v>
      </c>
      <c r="D129">
        <v>4311.8</v>
      </c>
      <c r="E129">
        <v>4353.95</v>
      </c>
    </row>
    <row r="130" spans="1:5" x14ac:dyDescent="0.25">
      <c r="A130" s="2">
        <v>39269</v>
      </c>
      <c r="B130">
        <v>4353.1000000000004</v>
      </c>
      <c r="C130">
        <v>4411</v>
      </c>
      <c r="D130">
        <v>4304</v>
      </c>
      <c r="E130">
        <v>4384.8500000000004</v>
      </c>
    </row>
    <row r="131" spans="1:5" x14ac:dyDescent="0.25">
      <c r="A131" s="2">
        <v>39272</v>
      </c>
      <c r="B131">
        <v>4385.45</v>
      </c>
      <c r="C131">
        <v>4427.55</v>
      </c>
      <c r="D131">
        <v>4385.45</v>
      </c>
      <c r="E131">
        <v>4419.3999999999996</v>
      </c>
    </row>
    <row r="132" spans="1:5" x14ac:dyDescent="0.25">
      <c r="A132" s="2">
        <v>39273</v>
      </c>
      <c r="B132">
        <v>4419.1000000000004</v>
      </c>
      <c r="C132">
        <v>4434.45</v>
      </c>
      <c r="D132">
        <v>4393</v>
      </c>
      <c r="E132">
        <v>4406.05</v>
      </c>
    </row>
    <row r="133" spans="1:5" x14ac:dyDescent="0.25">
      <c r="A133" s="2">
        <v>39274</v>
      </c>
      <c r="B133">
        <v>4403.8</v>
      </c>
      <c r="C133">
        <v>4411.45</v>
      </c>
      <c r="D133">
        <v>4344.7</v>
      </c>
      <c r="E133">
        <v>4387.1499999999996</v>
      </c>
    </row>
    <row r="134" spans="1:5" x14ac:dyDescent="0.25">
      <c r="A134" s="2">
        <v>39275</v>
      </c>
      <c r="B134">
        <v>4388.05</v>
      </c>
      <c r="C134">
        <v>4451.95</v>
      </c>
      <c r="D134">
        <v>4387.05</v>
      </c>
      <c r="E134">
        <v>4446.1499999999996</v>
      </c>
    </row>
    <row r="135" spans="1:5" x14ac:dyDescent="0.25">
      <c r="A135" s="2">
        <v>39276</v>
      </c>
      <c r="B135">
        <v>4446.3999999999996</v>
      </c>
      <c r="C135">
        <v>4513.8999999999996</v>
      </c>
      <c r="D135">
        <v>4446.05</v>
      </c>
      <c r="E135">
        <v>4504.55</v>
      </c>
    </row>
    <row r="136" spans="1:5" x14ac:dyDescent="0.25">
      <c r="A136" s="2">
        <v>39279</v>
      </c>
      <c r="B136">
        <v>4505.95</v>
      </c>
      <c r="C136">
        <v>4521.8500000000004</v>
      </c>
      <c r="D136">
        <v>4495.95</v>
      </c>
      <c r="E136">
        <v>4512.1499999999996</v>
      </c>
    </row>
    <row r="137" spans="1:5" x14ac:dyDescent="0.25">
      <c r="A137" s="2">
        <v>39280</v>
      </c>
      <c r="B137">
        <v>4497.1000000000004</v>
      </c>
      <c r="C137">
        <v>4550.25</v>
      </c>
      <c r="D137">
        <v>4488.25</v>
      </c>
      <c r="E137">
        <v>4496.75</v>
      </c>
    </row>
    <row r="138" spans="1:5" x14ac:dyDescent="0.25">
      <c r="A138" s="2">
        <v>39281</v>
      </c>
      <c r="B138">
        <v>4498.6499999999996</v>
      </c>
      <c r="C138">
        <v>4510.8</v>
      </c>
      <c r="D138">
        <v>4452.8500000000004</v>
      </c>
      <c r="E138">
        <v>4499.55</v>
      </c>
    </row>
    <row r="139" spans="1:5" x14ac:dyDescent="0.25">
      <c r="A139" s="2">
        <v>39282</v>
      </c>
      <c r="B139">
        <v>4500.3500000000004</v>
      </c>
      <c r="C139">
        <v>4573</v>
      </c>
      <c r="D139">
        <v>4496.2</v>
      </c>
      <c r="E139">
        <v>4562.1000000000004</v>
      </c>
    </row>
    <row r="140" spans="1:5" x14ac:dyDescent="0.25">
      <c r="A140" s="2">
        <v>39283</v>
      </c>
      <c r="B140">
        <v>4563.75</v>
      </c>
      <c r="C140">
        <v>4600.8</v>
      </c>
      <c r="D140">
        <v>4553.8</v>
      </c>
      <c r="E140">
        <v>4566.05</v>
      </c>
    </row>
    <row r="141" spans="1:5" x14ac:dyDescent="0.25">
      <c r="A141" s="2">
        <v>39286</v>
      </c>
      <c r="B141">
        <v>4564.25</v>
      </c>
      <c r="C141">
        <v>4628.45</v>
      </c>
      <c r="D141">
        <v>4547.2</v>
      </c>
      <c r="E141">
        <v>4619.3500000000004</v>
      </c>
    </row>
    <row r="142" spans="1:5" x14ac:dyDescent="0.25">
      <c r="A142" s="2">
        <v>39287</v>
      </c>
      <c r="B142">
        <v>4620.05</v>
      </c>
      <c r="C142">
        <v>4647.95</v>
      </c>
      <c r="D142">
        <v>4609.75</v>
      </c>
      <c r="E142">
        <v>4620.75</v>
      </c>
    </row>
    <row r="143" spans="1:5" x14ac:dyDescent="0.25">
      <c r="A143" s="2">
        <v>39288</v>
      </c>
      <c r="B143">
        <v>4620.5</v>
      </c>
      <c r="C143">
        <v>4620.5</v>
      </c>
      <c r="D143">
        <v>4555.8</v>
      </c>
      <c r="E143">
        <v>4588.7</v>
      </c>
    </row>
    <row r="144" spans="1:5" x14ac:dyDescent="0.25">
      <c r="A144" s="2">
        <v>39289</v>
      </c>
      <c r="B144">
        <v>4593.1000000000004</v>
      </c>
      <c r="C144">
        <v>4624.3</v>
      </c>
      <c r="D144">
        <v>4570.8</v>
      </c>
      <c r="E144">
        <v>4619.8</v>
      </c>
    </row>
    <row r="145" spans="1:5" x14ac:dyDescent="0.25">
      <c r="A145" s="2">
        <v>39290</v>
      </c>
      <c r="B145">
        <v>4618.6499999999996</v>
      </c>
      <c r="C145">
        <v>4618.8999999999996</v>
      </c>
      <c r="D145">
        <v>4424.25</v>
      </c>
      <c r="E145">
        <v>4445.2</v>
      </c>
    </row>
    <row r="146" spans="1:5" x14ac:dyDescent="0.25">
      <c r="A146" s="2">
        <v>39293</v>
      </c>
      <c r="B146">
        <v>4442.3500000000004</v>
      </c>
      <c r="C146">
        <v>4493.05</v>
      </c>
      <c r="D146">
        <v>4403.7</v>
      </c>
      <c r="E146">
        <v>4440.05</v>
      </c>
    </row>
    <row r="147" spans="1:5" x14ac:dyDescent="0.25">
      <c r="A147" s="2">
        <v>39294</v>
      </c>
      <c r="B147">
        <v>4444.25</v>
      </c>
      <c r="C147">
        <v>4534.2</v>
      </c>
      <c r="D147">
        <v>4432.8500000000004</v>
      </c>
      <c r="E147">
        <v>4528.8500000000004</v>
      </c>
    </row>
    <row r="148" spans="1:5" x14ac:dyDescent="0.25">
      <c r="A148" s="2">
        <v>39295</v>
      </c>
      <c r="B148">
        <v>4528.8500000000004</v>
      </c>
      <c r="C148">
        <v>4532.8999999999996</v>
      </c>
      <c r="D148">
        <v>4339.75</v>
      </c>
      <c r="E148">
        <v>4345.8500000000004</v>
      </c>
    </row>
    <row r="149" spans="1:5" x14ac:dyDescent="0.25">
      <c r="A149" s="2">
        <v>39296</v>
      </c>
      <c r="B149">
        <v>4356.3500000000004</v>
      </c>
      <c r="C149">
        <v>4399.75</v>
      </c>
      <c r="D149">
        <v>4327</v>
      </c>
      <c r="E149">
        <v>4356.3500000000004</v>
      </c>
    </row>
    <row r="150" spans="1:5" x14ac:dyDescent="0.25">
      <c r="A150" s="2">
        <v>39297</v>
      </c>
      <c r="B150">
        <v>4355.75</v>
      </c>
      <c r="C150">
        <v>4428.1000000000004</v>
      </c>
      <c r="D150">
        <v>4355.75</v>
      </c>
      <c r="E150">
        <v>4401.55</v>
      </c>
    </row>
    <row r="151" spans="1:5" x14ac:dyDescent="0.25">
      <c r="A151" s="2">
        <v>39300</v>
      </c>
      <c r="B151">
        <v>4404.05</v>
      </c>
      <c r="C151">
        <v>4404.05</v>
      </c>
      <c r="D151">
        <v>4267.1499999999996</v>
      </c>
      <c r="E151">
        <v>4339.5</v>
      </c>
    </row>
    <row r="152" spans="1:5" x14ac:dyDescent="0.25">
      <c r="A152" s="2">
        <v>39301</v>
      </c>
      <c r="B152">
        <v>4341.5</v>
      </c>
      <c r="C152">
        <v>4406.3999999999996</v>
      </c>
      <c r="D152">
        <v>4341.5</v>
      </c>
      <c r="E152">
        <v>4356.3500000000004</v>
      </c>
    </row>
    <row r="153" spans="1:5" x14ac:dyDescent="0.25">
      <c r="A153" s="2">
        <v>39302</v>
      </c>
      <c r="B153">
        <v>4357</v>
      </c>
      <c r="C153">
        <v>4472.1499999999996</v>
      </c>
      <c r="D153">
        <v>4356.75</v>
      </c>
      <c r="E153">
        <v>4462.1000000000004</v>
      </c>
    </row>
    <row r="154" spans="1:5" x14ac:dyDescent="0.25">
      <c r="A154" s="2">
        <v>39303</v>
      </c>
      <c r="B154">
        <v>4462.25</v>
      </c>
      <c r="C154">
        <v>4530.05</v>
      </c>
      <c r="D154">
        <v>4390.8</v>
      </c>
      <c r="E154">
        <v>4403.2</v>
      </c>
    </row>
    <row r="155" spans="1:5" x14ac:dyDescent="0.25">
      <c r="A155" s="2">
        <v>39304</v>
      </c>
      <c r="B155">
        <v>4393.6000000000004</v>
      </c>
      <c r="C155">
        <v>4395.5</v>
      </c>
      <c r="D155">
        <v>4239.2</v>
      </c>
      <c r="E155">
        <v>4333.3500000000004</v>
      </c>
    </row>
    <row r="156" spans="1:5" x14ac:dyDescent="0.25">
      <c r="A156" s="2">
        <v>39307</v>
      </c>
      <c r="B156">
        <v>4324.6499999999996</v>
      </c>
      <c r="C156">
        <v>4383.8</v>
      </c>
      <c r="D156">
        <v>4324.6499999999996</v>
      </c>
      <c r="E156">
        <v>4373.6499999999996</v>
      </c>
    </row>
    <row r="157" spans="1:5" x14ac:dyDescent="0.25">
      <c r="A157" s="2">
        <v>39308</v>
      </c>
      <c r="B157">
        <v>4373.8999999999996</v>
      </c>
      <c r="C157">
        <v>4394.3</v>
      </c>
      <c r="D157">
        <v>4354.3500000000004</v>
      </c>
      <c r="E157">
        <v>4370.2</v>
      </c>
    </row>
    <row r="158" spans="1:5" x14ac:dyDescent="0.25">
      <c r="A158" s="2">
        <v>39310</v>
      </c>
      <c r="B158">
        <v>4366</v>
      </c>
      <c r="C158">
        <v>4366</v>
      </c>
      <c r="D158">
        <v>4171.1499999999996</v>
      </c>
      <c r="E158">
        <v>4178.6000000000004</v>
      </c>
    </row>
    <row r="159" spans="1:5" x14ac:dyDescent="0.25">
      <c r="A159" s="2">
        <v>39311</v>
      </c>
      <c r="B159">
        <v>4171.1000000000004</v>
      </c>
      <c r="C159">
        <v>4171.1000000000004</v>
      </c>
      <c r="D159">
        <v>4002.2</v>
      </c>
      <c r="E159">
        <v>4108.05</v>
      </c>
    </row>
    <row r="160" spans="1:5" x14ac:dyDescent="0.25">
      <c r="A160" s="2">
        <v>39314</v>
      </c>
      <c r="B160">
        <v>4108.95</v>
      </c>
      <c r="C160">
        <v>4262.6000000000004</v>
      </c>
      <c r="D160">
        <v>4108.95</v>
      </c>
      <c r="E160">
        <v>4209.05</v>
      </c>
    </row>
    <row r="161" spans="1:5" x14ac:dyDescent="0.25">
      <c r="A161" s="2">
        <v>39315</v>
      </c>
      <c r="B161">
        <v>4209.55</v>
      </c>
      <c r="C161">
        <v>4238.1000000000004</v>
      </c>
      <c r="D161">
        <v>4058.55</v>
      </c>
      <c r="E161">
        <v>4074.9</v>
      </c>
    </row>
    <row r="162" spans="1:5" x14ac:dyDescent="0.25">
      <c r="A162" s="2">
        <v>39316</v>
      </c>
      <c r="B162">
        <v>4081.25</v>
      </c>
      <c r="C162">
        <v>4165.7</v>
      </c>
      <c r="D162">
        <v>4040.15</v>
      </c>
      <c r="E162">
        <v>4153.1499999999996</v>
      </c>
    </row>
    <row r="163" spans="1:5" x14ac:dyDescent="0.25">
      <c r="A163" s="2">
        <v>39317</v>
      </c>
      <c r="B163">
        <v>4160.1000000000004</v>
      </c>
      <c r="C163">
        <v>4249.8500000000004</v>
      </c>
      <c r="D163">
        <v>4100.8</v>
      </c>
      <c r="E163">
        <v>4114.95</v>
      </c>
    </row>
    <row r="164" spans="1:5" x14ac:dyDescent="0.25">
      <c r="A164" s="2">
        <v>39318</v>
      </c>
      <c r="B164">
        <v>4113.05</v>
      </c>
      <c r="C164">
        <v>4201.45</v>
      </c>
      <c r="D164">
        <v>4110.05</v>
      </c>
      <c r="E164">
        <v>4190.1499999999996</v>
      </c>
    </row>
    <row r="165" spans="1:5" x14ac:dyDescent="0.25">
      <c r="A165" s="2">
        <v>39321</v>
      </c>
      <c r="B165">
        <v>4193.6000000000004</v>
      </c>
      <c r="C165">
        <v>4310</v>
      </c>
      <c r="D165">
        <v>4193.6000000000004</v>
      </c>
      <c r="E165">
        <v>4302.6000000000004</v>
      </c>
    </row>
    <row r="166" spans="1:5" x14ac:dyDescent="0.25">
      <c r="A166" s="2">
        <v>39322</v>
      </c>
      <c r="B166">
        <v>4302.3999999999996</v>
      </c>
      <c r="C166">
        <v>4329.1499999999996</v>
      </c>
      <c r="D166">
        <v>4280.6000000000004</v>
      </c>
      <c r="E166">
        <v>4320.7</v>
      </c>
    </row>
    <row r="167" spans="1:5" x14ac:dyDescent="0.25">
      <c r="A167" s="2">
        <v>39323</v>
      </c>
      <c r="B167">
        <v>4317.7</v>
      </c>
      <c r="C167">
        <v>4368.6000000000004</v>
      </c>
      <c r="D167">
        <v>4226.3500000000004</v>
      </c>
      <c r="E167">
        <v>4359.3</v>
      </c>
    </row>
    <row r="168" spans="1:5" x14ac:dyDescent="0.25">
      <c r="A168" s="2">
        <v>39324</v>
      </c>
      <c r="B168">
        <v>4360.3500000000004</v>
      </c>
      <c r="C168">
        <v>4422.3</v>
      </c>
      <c r="D168">
        <v>4359.75</v>
      </c>
      <c r="E168">
        <v>4412.3</v>
      </c>
    </row>
    <row r="169" spans="1:5" x14ac:dyDescent="0.25">
      <c r="A169" s="2">
        <v>39325</v>
      </c>
      <c r="B169">
        <v>4412.6000000000004</v>
      </c>
      <c r="C169">
        <v>4471.3</v>
      </c>
      <c r="D169">
        <v>4403</v>
      </c>
      <c r="E169">
        <v>4464</v>
      </c>
    </row>
    <row r="170" spans="1:5" x14ac:dyDescent="0.25">
      <c r="A170" s="2">
        <v>39328</v>
      </c>
      <c r="B170">
        <v>4466.6499999999996</v>
      </c>
      <c r="C170">
        <v>4490.55</v>
      </c>
      <c r="D170">
        <v>4452.3999999999996</v>
      </c>
      <c r="E170">
        <v>4474.75</v>
      </c>
    </row>
    <row r="171" spans="1:5" x14ac:dyDescent="0.25">
      <c r="A171" s="2">
        <v>39329</v>
      </c>
      <c r="B171">
        <v>4481.55</v>
      </c>
      <c r="C171">
        <v>4501.3</v>
      </c>
      <c r="D171">
        <v>4460.3999999999996</v>
      </c>
      <c r="E171">
        <v>4479.25</v>
      </c>
    </row>
    <row r="172" spans="1:5" x14ac:dyDescent="0.25">
      <c r="A172" s="2">
        <v>39330</v>
      </c>
      <c r="B172">
        <v>4479.6000000000004</v>
      </c>
      <c r="C172">
        <v>4507.75</v>
      </c>
      <c r="D172">
        <v>4458.55</v>
      </c>
      <c r="E172">
        <v>4475.8500000000004</v>
      </c>
    </row>
    <row r="173" spans="1:5" x14ac:dyDescent="0.25">
      <c r="A173" s="2">
        <v>39331</v>
      </c>
      <c r="B173">
        <v>4475.7</v>
      </c>
      <c r="C173">
        <v>4522.5</v>
      </c>
      <c r="D173">
        <v>4445.55</v>
      </c>
      <c r="E173">
        <v>4518.6000000000004</v>
      </c>
    </row>
    <row r="174" spans="1:5" x14ac:dyDescent="0.25">
      <c r="A174" s="2">
        <v>39332</v>
      </c>
      <c r="B174">
        <v>4518.6499999999996</v>
      </c>
      <c r="C174">
        <v>4547.75</v>
      </c>
      <c r="D174">
        <v>4499.8999999999996</v>
      </c>
      <c r="E174">
        <v>4509.5</v>
      </c>
    </row>
    <row r="175" spans="1:5" x14ac:dyDescent="0.25">
      <c r="A175" s="2">
        <v>39335</v>
      </c>
      <c r="B175">
        <v>4506.8500000000004</v>
      </c>
      <c r="C175">
        <v>4515.25</v>
      </c>
      <c r="D175">
        <v>4452.95</v>
      </c>
      <c r="E175">
        <v>4507.8500000000004</v>
      </c>
    </row>
    <row r="176" spans="1:5" x14ac:dyDescent="0.25">
      <c r="A176" s="2">
        <v>39336</v>
      </c>
      <c r="B176">
        <v>4509.6499999999996</v>
      </c>
      <c r="C176">
        <v>4538.6000000000004</v>
      </c>
      <c r="D176">
        <v>4487.1499999999996</v>
      </c>
      <c r="E176">
        <v>4497.05</v>
      </c>
    </row>
    <row r="177" spans="1:5" x14ac:dyDescent="0.25">
      <c r="A177" s="2">
        <v>39337</v>
      </c>
      <c r="B177">
        <v>4498.6499999999996</v>
      </c>
      <c r="C177">
        <v>4531.5</v>
      </c>
      <c r="D177">
        <v>4490.3999999999996</v>
      </c>
      <c r="E177">
        <v>4496.8500000000004</v>
      </c>
    </row>
    <row r="178" spans="1:5" x14ac:dyDescent="0.25">
      <c r="A178" s="2">
        <v>39338</v>
      </c>
      <c r="B178">
        <v>4498.05</v>
      </c>
      <c r="C178">
        <v>4540.6000000000004</v>
      </c>
      <c r="D178">
        <v>4498.05</v>
      </c>
      <c r="E178">
        <v>4528.95</v>
      </c>
    </row>
    <row r="179" spans="1:5" x14ac:dyDescent="0.25">
      <c r="A179" s="2">
        <v>39339</v>
      </c>
      <c r="B179">
        <v>4530</v>
      </c>
      <c r="C179">
        <v>4582.6000000000004</v>
      </c>
      <c r="D179">
        <v>4508.8500000000004</v>
      </c>
      <c r="E179">
        <v>4518</v>
      </c>
    </row>
    <row r="180" spans="1:5" x14ac:dyDescent="0.25">
      <c r="A180" s="2">
        <v>39342</v>
      </c>
      <c r="B180">
        <v>4518.45</v>
      </c>
      <c r="C180">
        <v>4549.05</v>
      </c>
      <c r="D180">
        <v>4482.8500000000004</v>
      </c>
      <c r="E180">
        <v>4494.6499999999996</v>
      </c>
    </row>
    <row r="181" spans="1:5" x14ac:dyDescent="0.25">
      <c r="A181" s="2">
        <v>39343</v>
      </c>
      <c r="B181">
        <v>4494.1000000000004</v>
      </c>
      <c r="C181">
        <v>4551.8</v>
      </c>
      <c r="D181">
        <v>4481.55</v>
      </c>
      <c r="E181">
        <v>4546.2</v>
      </c>
    </row>
    <row r="182" spans="1:5" x14ac:dyDescent="0.25">
      <c r="A182" s="2">
        <v>39344</v>
      </c>
      <c r="B182">
        <v>4550.25</v>
      </c>
      <c r="C182">
        <v>4739</v>
      </c>
      <c r="D182">
        <v>4550.25</v>
      </c>
      <c r="E182">
        <v>4732.3500000000004</v>
      </c>
    </row>
    <row r="183" spans="1:5" x14ac:dyDescent="0.25">
      <c r="A183" s="2">
        <v>39345</v>
      </c>
      <c r="B183">
        <v>4734.8500000000004</v>
      </c>
      <c r="C183">
        <v>4760.8500000000004</v>
      </c>
      <c r="D183">
        <v>4721.1499999999996</v>
      </c>
      <c r="E183">
        <v>4747.55</v>
      </c>
    </row>
    <row r="184" spans="1:5" x14ac:dyDescent="0.25">
      <c r="A184" s="2">
        <v>39346</v>
      </c>
      <c r="B184">
        <v>4752.95</v>
      </c>
      <c r="C184">
        <v>4855.7</v>
      </c>
      <c r="D184">
        <v>4733.7</v>
      </c>
      <c r="E184">
        <v>4837.55</v>
      </c>
    </row>
    <row r="185" spans="1:5" x14ac:dyDescent="0.25">
      <c r="A185" s="2">
        <v>39349</v>
      </c>
      <c r="B185">
        <v>4837.1499999999996</v>
      </c>
      <c r="C185">
        <v>4941.1499999999996</v>
      </c>
      <c r="D185">
        <v>4837.1499999999996</v>
      </c>
      <c r="E185">
        <v>4932.2</v>
      </c>
    </row>
    <row r="186" spans="1:5" x14ac:dyDescent="0.25">
      <c r="A186" s="2">
        <v>39350</v>
      </c>
      <c r="B186">
        <v>4939.1000000000004</v>
      </c>
      <c r="C186">
        <v>4953.8999999999996</v>
      </c>
      <c r="D186">
        <v>4878.1499999999996</v>
      </c>
      <c r="E186">
        <v>4938.8500000000004</v>
      </c>
    </row>
    <row r="187" spans="1:5" x14ac:dyDescent="0.25">
      <c r="A187" s="2">
        <v>39351</v>
      </c>
      <c r="B187">
        <v>4937.6000000000004</v>
      </c>
      <c r="C187">
        <v>4980.8500000000004</v>
      </c>
      <c r="D187">
        <v>4930.3500000000004</v>
      </c>
      <c r="E187">
        <v>4940.5</v>
      </c>
    </row>
    <row r="188" spans="1:5" x14ac:dyDescent="0.25">
      <c r="A188" s="2">
        <v>39352</v>
      </c>
      <c r="B188">
        <v>4942.7</v>
      </c>
      <c r="C188">
        <v>5016.3999999999996</v>
      </c>
      <c r="D188">
        <v>4942.7</v>
      </c>
      <c r="E188">
        <v>5000.55</v>
      </c>
    </row>
    <row r="189" spans="1:5" x14ac:dyDescent="0.25">
      <c r="A189" s="2">
        <v>39353</v>
      </c>
      <c r="B189">
        <v>4996.45</v>
      </c>
      <c r="C189">
        <v>5055.8</v>
      </c>
      <c r="D189">
        <v>4996.45</v>
      </c>
      <c r="E189">
        <v>5021.3500000000004</v>
      </c>
    </row>
    <row r="190" spans="1:5" x14ac:dyDescent="0.25">
      <c r="A190" s="2">
        <v>39356</v>
      </c>
      <c r="B190">
        <v>5021.5</v>
      </c>
      <c r="C190">
        <v>5089.3</v>
      </c>
      <c r="D190">
        <v>5001.3500000000004</v>
      </c>
      <c r="E190">
        <v>5068.95</v>
      </c>
    </row>
    <row r="191" spans="1:5" x14ac:dyDescent="0.25">
      <c r="A191" s="2">
        <v>39358</v>
      </c>
      <c r="B191">
        <v>5069</v>
      </c>
      <c r="C191">
        <v>5261.35</v>
      </c>
      <c r="D191">
        <v>5034.1499999999996</v>
      </c>
      <c r="E191">
        <v>5210.8</v>
      </c>
    </row>
    <row r="192" spans="1:5" x14ac:dyDescent="0.25">
      <c r="A192" s="2">
        <v>39359</v>
      </c>
      <c r="B192">
        <v>5211.6499999999996</v>
      </c>
      <c r="C192">
        <v>5233.1000000000004</v>
      </c>
      <c r="D192">
        <v>5126.05</v>
      </c>
      <c r="E192">
        <v>5208.6499999999996</v>
      </c>
    </row>
    <row r="193" spans="1:5" x14ac:dyDescent="0.25">
      <c r="A193" s="2">
        <v>39360</v>
      </c>
      <c r="B193">
        <v>5208.1499999999996</v>
      </c>
      <c r="C193">
        <v>5248.55</v>
      </c>
      <c r="D193">
        <v>5164.5</v>
      </c>
      <c r="E193">
        <v>5185.8500000000004</v>
      </c>
    </row>
    <row r="194" spans="1:5" x14ac:dyDescent="0.25">
      <c r="A194" s="2">
        <v>39363</v>
      </c>
      <c r="B194">
        <v>5186.25</v>
      </c>
      <c r="C194">
        <v>5249.3</v>
      </c>
      <c r="D194">
        <v>5024.75</v>
      </c>
      <c r="E194">
        <v>5085.1000000000004</v>
      </c>
    </row>
    <row r="195" spans="1:5" x14ac:dyDescent="0.25">
      <c r="A195" s="2">
        <v>39364</v>
      </c>
      <c r="B195">
        <v>5062.6499999999996</v>
      </c>
      <c r="C195">
        <v>5348.7</v>
      </c>
      <c r="D195">
        <v>5000.95</v>
      </c>
      <c r="E195">
        <v>5327.25</v>
      </c>
    </row>
    <row r="196" spans="1:5" x14ac:dyDescent="0.25">
      <c r="A196" s="2">
        <v>39365</v>
      </c>
      <c r="B196">
        <v>5328.15</v>
      </c>
      <c r="C196">
        <v>5454.7</v>
      </c>
      <c r="D196">
        <v>5328.15</v>
      </c>
      <c r="E196">
        <v>5441.45</v>
      </c>
    </row>
    <row r="197" spans="1:5" x14ac:dyDescent="0.25">
      <c r="A197" s="2">
        <v>39366</v>
      </c>
      <c r="B197">
        <v>5438.9</v>
      </c>
      <c r="C197">
        <v>5532.75</v>
      </c>
      <c r="D197">
        <v>5424.25</v>
      </c>
      <c r="E197">
        <v>5524.85</v>
      </c>
    </row>
    <row r="198" spans="1:5" x14ac:dyDescent="0.25">
      <c r="A198" s="2">
        <v>39367</v>
      </c>
      <c r="B198">
        <v>5525.3</v>
      </c>
      <c r="C198">
        <v>5549.3</v>
      </c>
      <c r="D198">
        <v>5402.6</v>
      </c>
      <c r="E198">
        <v>5428.25</v>
      </c>
    </row>
    <row r="199" spans="1:5" x14ac:dyDescent="0.25">
      <c r="A199" s="2">
        <v>39370</v>
      </c>
      <c r="B199">
        <v>5428.35</v>
      </c>
      <c r="C199">
        <v>5682.65</v>
      </c>
      <c r="D199">
        <v>5419.9</v>
      </c>
      <c r="E199">
        <v>5670.4</v>
      </c>
    </row>
    <row r="200" spans="1:5" x14ac:dyDescent="0.25">
      <c r="A200" s="2">
        <v>39371</v>
      </c>
      <c r="B200">
        <v>5670.65</v>
      </c>
      <c r="C200">
        <v>5708.35</v>
      </c>
      <c r="D200">
        <v>5578.45</v>
      </c>
      <c r="E200">
        <v>5668.05</v>
      </c>
    </row>
    <row r="201" spans="1:5" x14ac:dyDescent="0.25">
      <c r="A201" s="2">
        <v>39372</v>
      </c>
      <c r="B201">
        <v>5658.9</v>
      </c>
      <c r="C201">
        <v>5658.9</v>
      </c>
      <c r="D201">
        <v>5107.3</v>
      </c>
      <c r="E201">
        <v>5559.3</v>
      </c>
    </row>
    <row r="202" spans="1:5" x14ac:dyDescent="0.25">
      <c r="A202" s="2">
        <v>39373</v>
      </c>
      <c r="B202">
        <v>5551.1</v>
      </c>
      <c r="C202">
        <v>5736.8</v>
      </c>
      <c r="D202">
        <v>5269.65</v>
      </c>
      <c r="E202">
        <v>5351</v>
      </c>
    </row>
    <row r="203" spans="1:5" x14ac:dyDescent="0.25">
      <c r="A203" s="2">
        <v>39374</v>
      </c>
      <c r="B203">
        <v>5360.35</v>
      </c>
      <c r="C203">
        <v>5390.85</v>
      </c>
      <c r="D203">
        <v>5101.75</v>
      </c>
      <c r="E203">
        <v>5215.3</v>
      </c>
    </row>
    <row r="204" spans="1:5" x14ac:dyDescent="0.25">
      <c r="A204" s="2">
        <v>39377</v>
      </c>
      <c r="B204">
        <v>5202.75</v>
      </c>
      <c r="C204">
        <v>5247.4</v>
      </c>
      <c r="D204">
        <v>5070.8999999999996</v>
      </c>
      <c r="E204">
        <v>5184</v>
      </c>
    </row>
    <row r="205" spans="1:5" x14ac:dyDescent="0.25">
      <c r="A205" s="2">
        <v>39378</v>
      </c>
      <c r="B205">
        <v>5185.3</v>
      </c>
      <c r="C205">
        <v>5488.5</v>
      </c>
      <c r="D205">
        <v>5176.8500000000004</v>
      </c>
      <c r="E205">
        <v>5473.7</v>
      </c>
    </row>
    <row r="206" spans="1:5" x14ac:dyDescent="0.25">
      <c r="A206" s="2">
        <v>39379</v>
      </c>
      <c r="B206">
        <v>5477.6</v>
      </c>
      <c r="C206">
        <v>5577.9</v>
      </c>
      <c r="D206">
        <v>5419.4</v>
      </c>
      <c r="E206">
        <v>5496.15</v>
      </c>
    </row>
    <row r="207" spans="1:5" x14ac:dyDescent="0.25">
      <c r="A207" s="2">
        <v>39380</v>
      </c>
      <c r="B207">
        <v>5499.05</v>
      </c>
      <c r="C207">
        <v>5605.95</v>
      </c>
      <c r="D207">
        <v>5469.3</v>
      </c>
      <c r="E207">
        <v>5568.95</v>
      </c>
    </row>
    <row r="208" spans="1:5" x14ac:dyDescent="0.25">
      <c r="A208" s="2">
        <v>39381</v>
      </c>
      <c r="B208">
        <v>5564.25</v>
      </c>
      <c r="C208">
        <v>5716.9</v>
      </c>
      <c r="D208">
        <v>5513.35</v>
      </c>
      <c r="E208">
        <v>5702.3</v>
      </c>
    </row>
    <row r="209" spans="1:5" x14ac:dyDescent="0.25">
      <c r="A209" s="2">
        <v>39384</v>
      </c>
      <c r="B209">
        <v>5708.9</v>
      </c>
      <c r="C209">
        <v>5922.5</v>
      </c>
      <c r="D209">
        <v>5708.9</v>
      </c>
      <c r="E209">
        <v>5905.9</v>
      </c>
    </row>
    <row r="210" spans="1:5" x14ac:dyDescent="0.25">
      <c r="A210" s="2">
        <v>39385</v>
      </c>
      <c r="B210">
        <v>5917.55</v>
      </c>
      <c r="C210">
        <v>5976</v>
      </c>
      <c r="D210">
        <v>5833.9</v>
      </c>
      <c r="E210">
        <v>5868.75</v>
      </c>
    </row>
    <row r="211" spans="1:5" x14ac:dyDescent="0.25">
      <c r="A211" s="2">
        <v>39386</v>
      </c>
      <c r="B211">
        <v>5868.9</v>
      </c>
      <c r="C211">
        <v>5952.25</v>
      </c>
      <c r="D211">
        <v>5861.3</v>
      </c>
      <c r="E211">
        <v>5900.65</v>
      </c>
    </row>
    <row r="212" spans="1:5" x14ac:dyDescent="0.25">
      <c r="A212" s="2">
        <v>39387</v>
      </c>
      <c r="B212">
        <v>5903.8</v>
      </c>
      <c r="C212">
        <v>6011.95</v>
      </c>
      <c r="D212">
        <v>5837.2</v>
      </c>
      <c r="E212">
        <v>5866.45</v>
      </c>
    </row>
    <row r="213" spans="1:5" x14ac:dyDescent="0.25">
      <c r="A213" s="2">
        <v>39388</v>
      </c>
      <c r="B213">
        <v>5854.85</v>
      </c>
      <c r="C213">
        <v>5944.75</v>
      </c>
      <c r="D213">
        <v>5714.25</v>
      </c>
      <c r="E213">
        <v>5932.4</v>
      </c>
    </row>
    <row r="214" spans="1:5" x14ac:dyDescent="0.25">
      <c r="A214" s="2">
        <v>39391</v>
      </c>
      <c r="B214">
        <v>5931.9</v>
      </c>
      <c r="C214">
        <v>5948.55</v>
      </c>
      <c r="D214">
        <v>5819.6</v>
      </c>
      <c r="E214">
        <v>5847.3</v>
      </c>
    </row>
    <row r="215" spans="1:5" x14ac:dyDescent="0.25">
      <c r="A215" s="2">
        <v>39392</v>
      </c>
      <c r="B215">
        <v>5847.1</v>
      </c>
      <c r="C215">
        <v>5957.2</v>
      </c>
      <c r="D215">
        <v>5759.95</v>
      </c>
      <c r="E215">
        <v>5786.5</v>
      </c>
    </row>
    <row r="216" spans="1:5" x14ac:dyDescent="0.25">
      <c r="A216" s="2">
        <v>39393</v>
      </c>
      <c r="B216">
        <v>5782.4</v>
      </c>
      <c r="C216">
        <v>5861.35</v>
      </c>
      <c r="D216">
        <v>5744.3</v>
      </c>
      <c r="E216">
        <v>5782.35</v>
      </c>
    </row>
    <row r="217" spans="1:5" x14ac:dyDescent="0.25">
      <c r="A217" s="2">
        <v>39394</v>
      </c>
      <c r="B217">
        <v>5779.3</v>
      </c>
      <c r="C217">
        <v>5780.8</v>
      </c>
      <c r="D217">
        <v>5646.75</v>
      </c>
      <c r="E217">
        <v>5698.75</v>
      </c>
    </row>
    <row r="218" spans="1:5" x14ac:dyDescent="0.25">
      <c r="A218" s="2">
        <v>39395</v>
      </c>
      <c r="B218">
        <v>5703.45</v>
      </c>
      <c r="C218">
        <v>5794.2</v>
      </c>
      <c r="D218">
        <v>5614.9</v>
      </c>
      <c r="E218">
        <v>5663.25</v>
      </c>
    </row>
    <row r="219" spans="1:5" x14ac:dyDescent="0.25">
      <c r="A219" s="2">
        <v>39398</v>
      </c>
      <c r="B219">
        <v>5660.6</v>
      </c>
      <c r="C219">
        <v>5660.6</v>
      </c>
      <c r="D219">
        <v>5477.5</v>
      </c>
      <c r="E219">
        <v>5617.1</v>
      </c>
    </row>
    <row r="220" spans="1:5" x14ac:dyDescent="0.25">
      <c r="A220" s="2">
        <v>39399</v>
      </c>
      <c r="B220">
        <v>5612.35</v>
      </c>
      <c r="C220">
        <v>5758.85</v>
      </c>
      <c r="D220">
        <v>5591.6</v>
      </c>
      <c r="E220">
        <v>5695.4</v>
      </c>
    </row>
    <row r="221" spans="1:5" x14ac:dyDescent="0.25">
      <c r="A221" s="2">
        <v>39400</v>
      </c>
      <c r="B221">
        <v>5703.95</v>
      </c>
      <c r="C221">
        <v>5950.2</v>
      </c>
      <c r="D221">
        <v>5700.05</v>
      </c>
      <c r="E221">
        <v>5937.9</v>
      </c>
    </row>
    <row r="222" spans="1:5" x14ac:dyDescent="0.25">
      <c r="A222" s="2">
        <v>39401</v>
      </c>
      <c r="B222">
        <v>5942.7</v>
      </c>
      <c r="C222">
        <v>5966.95</v>
      </c>
      <c r="D222">
        <v>5895.65</v>
      </c>
      <c r="E222">
        <v>5912.1</v>
      </c>
    </row>
    <row r="223" spans="1:5" x14ac:dyDescent="0.25">
      <c r="A223" s="2">
        <v>39402</v>
      </c>
      <c r="B223">
        <v>5913.15</v>
      </c>
      <c r="C223">
        <v>5948.05</v>
      </c>
      <c r="D223">
        <v>5817.4</v>
      </c>
      <c r="E223">
        <v>5906.85</v>
      </c>
    </row>
    <row r="224" spans="1:5" x14ac:dyDescent="0.25">
      <c r="A224" s="2">
        <v>39405</v>
      </c>
      <c r="B224">
        <v>5908.05</v>
      </c>
      <c r="C224">
        <v>5981.8</v>
      </c>
      <c r="D224">
        <v>5893.8</v>
      </c>
      <c r="E224">
        <v>5907.65</v>
      </c>
    </row>
    <row r="225" spans="1:5" x14ac:dyDescent="0.25">
      <c r="A225" s="2">
        <v>39406</v>
      </c>
      <c r="B225">
        <v>5911.25</v>
      </c>
      <c r="C225">
        <v>5923.7</v>
      </c>
      <c r="D225">
        <v>5755.8</v>
      </c>
      <c r="E225">
        <v>5780.9</v>
      </c>
    </row>
    <row r="226" spans="1:5" x14ac:dyDescent="0.25">
      <c r="A226" s="2">
        <v>39407</v>
      </c>
      <c r="B226">
        <v>5778.8</v>
      </c>
      <c r="C226">
        <v>5790.05</v>
      </c>
      <c r="D226">
        <v>5530.85</v>
      </c>
      <c r="E226">
        <v>5561.05</v>
      </c>
    </row>
    <row r="227" spans="1:5" x14ac:dyDescent="0.25">
      <c r="A227" s="2">
        <v>39408</v>
      </c>
      <c r="B227">
        <v>5564.65</v>
      </c>
      <c r="C227">
        <v>5608.65</v>
      </c>
      <c r="D227">
        <v>5394.35</v>
      </c>
      <c r="E227">
        <v>5519.35</v>
      </c>
    </row>
    <row r="228" spans="1:5" x14ac:dyDescent="0.25">
      <c r="A228" s="2">
        <v>39409</v>
      </c>
      <c r="B228">
        <v>5524.3</v>
      </c>
      <c r="C228">
        <v>5638.6</v>
      </c>
      <c r="D228">
        <v>5514.75</v>
      </c>
      <c r="E228">
        <v>5608.6</v>
      </c>
    </row>
    <row r="229" spans="1:5" x14ac:dyDescent="0.25">
      <c r="A229" s="2">
        <v>39412</v>
      </c>
      <c r="B229">
        <v>5611.3</v>
      </c>
      <c r="C229">
        <v>5772.55</v>
      </c>
      <c r="D229">
        <v>5608.95</v>
      </c>
      <c r="E229">
        <v>5731.7</v>
      </c>
    </row>
    <row r="230" spans="1:5" x14ac:dyDescent="0.25">
      <c r="A230" s="2">
        <v>39413</v>
      </c>
      <c r="B230">
        <v>5729.25</v>
      </c>
      <c r="C230">
        <v>5743.55</v>
      </c>
      <c r="D230">
        <v>5655.6</v>
      </c>
      <c r="E230">
        <v>5698.15</v>
      </c>
    </row>
    <row r="231" spans="1:5" x14ac:dyDescent="0.25">
      <c r="A231" s="2">
        <v>39414</v>
      </c>
      <c r="B231">
        <v>5699.55</v>
      </c>
      <c r="C231">
        <v>5749.95</v>
      </c>
      <c r="D231">
        <v>5595.5</v>
      </c>
      <c r="E231">
        <v>5617.55</v>
      </c>
    </row>
    <row r="232" spans="1:5" x14ac:dyDescent="0.25">
      <c r="A232" s="2">
        <v>39415</v>
      </c>
      <c r="B232">
        <v>5617.8</v>
      </c>
      <c r="C232">
        <v>5725</v>
      </c>
      <c r="D232">
        <v>5612.1</v>
      </c>
      <c r="E232">
        <v>5634.6</v>
      </c>
    </row>
    <row r="233" spans="1:5" x14ac:dyDescent="0.25">
      <c r="A233" s="2">
        <v>39416</v>
      </c>
      <c r="B233">
        <v>5633.9</v>
      </c>
      <c r="C233">
        <v>5782.55</v>
      </c>
      <c r="D233">
        <v>5632.65</v>
      </c>
      <c r="E233">
        <v>5762.75</v>
      </c>
    </row>
    <row r="234" spans="1:5" x14ac:dyDescent="0.25">
      <c r="A234" s="2">
        <v>39419</v>
      </c>
      <c r="B234">
        <v>5765.45</v>
      </c>
      <c r="C234">
        <v>5878.8</v>
      </c>
      <c r="D234">
        <v>5754.6</v>
      </c>
      <c r="E234">
        <v>5865</v>
      </c>
    </row>
    <row r="235" spans="1:5" x14ac:dyDescent="0.25">
      <c r="A235" s="2">
        <v>39420</v>
      </c>
      <c r="B235">
        <v>5870.2</v>
      </c>
      <c r="C235">
        <v>5897.25</v>
      </c>
      <c r="D235">
        <v>5840.3</v>
      </c>
      <c r="E235">
        <v>5858.35</v>
      </c>
    </row>
    <row r="236" spans="1:5" x14ac:dyDescent="0.25">
      <c r="A236" s="2">
        <v>39421</v>
      </c>
      <c r="B236">
        <v>5861.9</v>
      </c>
      <c r="C236">
        <v>5949.3</v>
      </c>
      <c r="D236">
        <v>5859.95</v>
      </c>
      <c r="E236">
        <v>5940</v>
      </c>
    </row>
    <row r="237" spans="1:5" x14ac:dyDescent="0.25">
      <c r="A237" s="2">
        <v>39422</v>
      </c>
      <c r="B237">
        <v>5941.05</v>
      </c>
      <c r="C237">
        <v>6027.05</v>
      </c>
      <c r="D237">
        <v>5919.8</v>
      </c>
      <c r="E237">
        <v>5954.7</v>
      </c>
    </row>
    <row r="238" spans="1:5" x14ac:dyDescent="0.25">
      <c r="A238" s="2">
        <v>39423</v>
      </c>
      <c r="B238">
        <v>5963.6</v>
      </c>
      <c r="C238">
        <v>6042.1</v>
      </c>
      <c r="D238">
        <v>5894.8</v>
      </c>
      <c r="E238">
        <v>5974.3</v>
      </c>
    </row>
    <row r="239" spans="1:5" x14ac:dyDescent="0.25">
      <c r="A239" s="2">
        <v>39426</v>
      </c>
      <c r="B239">
        <v>5974</v>
      </c>
      <c r="C239">
        <v>6015.3</v>
      </c>
      <c r="D239">
        <v>5923.35</v>
      </c>
      <c r="E239">
        <v>5960.6</v>
      </c>
    </row>
    <row r="240" spans="1:5" x14ac:dyDescent="0.25">
      <c r="A240" s="2">
        <v>39427</v>
      </c>
      <c r="B240">
        <v>5960.4</v>
      </c>
      <c r="C240">
        <v>6111.2</v>
      </c>
      <c r="D240">
        <v>5960.4</v>
      </c>
      <c r="E240">
        <v>6097.25</v>
      </c>
    </row>
    <row r="241" spans="1:5" x14ac:dyDescent="0.25">
      <c r="A241" s="2">
        <v>39428</v>
      </c>
      <c r="B241">
        <v>6067.05</v>
      </c>
      <c r="C241">
        <v>6175.65</v>
      </c>
      <c r="D241">
        <v>6005.45</v>
      </c>
      <c r="E241">
        <v>6159.3</v>
      </c>
    </row>
    <row r="242" spans="1:5" x14ac:dyDescent="0.25">
      <c r="A242" s="2">
        <v>39429</v>
      </c>
      <c r="B242">
        <v>6159.25</v>
      </c>
      <c r="C242">
        <v>6185.4</v>
      </c>
      <c r="D242">
        <v>6040.4</v>
      </c>
      <c r="E242">
        <v>6058.1</v>
      </c>
    </row>
    <row r="243" spans="1:5" x14ac:dyDescent="0.25">
      <c r="A243" s="2">
        <v>39430</v>
      </c>
      <c r="B243">
        <v>6056.2</v>
      </c>
      <c r="C243">
        <v>6078.55</v>
      </c>
      <c r="D243">
        <v>6015.05</v>
      </c>
      <c r="E243">
        <v>6047.7</v>
      </c>
    </row>
    <row r="244" spans="1:5" x14ac:dyDescent="0.25">
      <c r="A244" s="2">
        <v>39433</v>
      </c>
      <c r="B244">
        <v>6037.95</v>
      </c>
      <c r="C244">
        <v>6039.95</v>
      </c>
      <c r="D244">
        <v>5740.6</v>
      </c>
      <c r="E244">
        <v>5777</v>
      </c>
    </row>
    <row r="245" spans="1:5" x14ac:dyDescent="0.25">
      <c r="A245" s="2">
        <v>39434</v>
      </c>
      <c r="B245">
        <v>5777.6</v>
      </c>
      <c r="C245">
        <v>5874.6</v>
      </c>
      <c r="D245">
        <v>5710.6</v>
      </c>
      <c r="E245">
        <v>5742.3</v>
      </c>
    </row>
    <row r="246" spans="1:5" x14ac:dyDescent="0.25">
      <c r="A246" s="2">
        <v>39435</v>
      </c>
      <c r="B246">
        <v>5730.25</v>
      </c>
      <c r="C246">
        <v>5840.8</v>
      </c>
      <c r="D246">
        <v>5676.7</v>
      </c>
      <c r="E246">
        <v>5751.15</v>
      </c>
    </row>
    <row r="247" spans="1:5" x14ac:dyDescent="0.25">
      <c r="A247" s="2">
        <v>39436</v>
      </c>
      <c r="B247">
        <v>5751.75</v>
      </c>
      <c r="C247">
        <v>5799.5</v>
      </c>
      <c r="D247">
        <v>5742.75</v>
      </c>
      <c r="E247">
        <v>5766.5</v>
      </c>
    </row>
    <row r="248" spans="1:5" x14ac:dyDescent="0.25">
      <c r="A248" s="2">
        <v>39440</v>
      </c>
      <c r="B248">
        <v>5771.3</v>
      </c>
      <c r="C248">
        <v>6001.05</v>
      </c>
      <c r="D248">
        <v>5771.3</v>
      </c>
      <c r="E248">
        <v>5985.1</v>
      </c>
    </row>
    <row r="249" spans="1:5" x14ac:dyDescent="0.25">
      <c r="A249" s="2">
        <v>39442</v>
      </c>
      <c r="B249">
        <v>5988.45</v>
      </c>
      <c r="C249">
        <v>6085.25</v>
      </c>
      <c r="D249">
        <v>5988.45</v>
      </c>
      <c r="E249">
        <v>6070.75</v>
      </c>
    </row>
    <row r="250" spans="1:5" x14ac:dyDescent="0.25">
      <c r="A250" s="2">
        <v>39443</v>
      </c>
      <c r="B250">
        <v>6069</v>
      </c>
      <c r="C250">
        <v>6110.85</v>
      </c>
      <c r="D250">
        <v>6060.2</v>
      </c>
      <c r="E250">
        <v>6081.5</v>
      </c>
    </row>
    <row r="251" spans="1:5" x14ac:dyDescent="0.25">
      <c r="A251" s="2">
        <v>39444</v>
      </c>
      <c r="B251">
        <v>6079.55</v>
      </c>
      <c r="C251">
        <v>6098.6</v>
      </c>
      <c r="D251">
        <v>6021.9</v>
      </c>
      <c r="E251">
        <v>6079.7</v>
      </c>
    </row>
    <row r="252" spans="1:5" x14ac:dyDescent="0.25">
      <c r="A252" s="2">
        <v>39447</v>
      </c>
      <c r="B252">
        <v>6095</v>
      </c>
      <c r="C252">
        <v>6167.75</v>
      </c>
      <c r="D252">
        <v>6095</v>
      </c>
      <c r="E252">
        <v>6138.6</v>
      </c>
    </row>
    <row r="253" spans="1:5" x14ac:dyDescent="0.25">
      <c r="A253" s="2">
        <v>39448</v>
      </c>
      <c r="B253">
        <v>6136.75</v>
      </c>
      <c r="C253">
        <v>6165.35</v>
      </c>
      <c r="D253">
        <v>6109.85</v>
      </c>
      <c r="E253">
        <v>6144.35</v>
      </c>
    </row>
    <row r="254" spans="1:5" x14ac:dyDescent="0.25">
      <c r="A254" s="2">
        <v>39449</v>
      </c>
      <c r="B254">
        <v>6144.7</v>
      </c>
      <c r="C254">
        <v>6197</v>
      </c>
      <c r="D254">
        <v>6060.85</v>
      </c>
      <c r="E254">
        <v>6179.4</v>
      </c>
    </row>
    <row r="255" spans="1:5" x14ac:dyDescent="0.25">
      <c r="A255" s="2">
        <v>39450</v>
      </c>
      <c r="B255">
        <v>6184.25</v>
      </c>
      <c r="C255">
        <v>6230.15</v>
      </c>
      <c r="D255">
        <v>6126.4</v>
      </c>
      <c r="E255">
        <v>6178.55</v>
      </c>
    </row>
    <row r="256" spans="1:5" x14ac:dyDescent="0.25">
      <c r="A256" s="2">
        <v>39451</v>
      </c>
      <c r="B256">
        <v>6179.1</v>
      </c>
      <c r="C256">
        <v>6300.05</v>
      </c>
      <c r="D256">
        <v>6179.1</v>
      </c>
      <c r="E256">
        <v>6274.3</v>
      </c>
    </row>
    <row r="257" spans="1:5" x14ac:dyDescent="0.25">
      <c r="A257" s="2">
        <v>39454</v>
      </c>
      <c r="B257">
        <v>6271</v>
      </c>
      <c r="C257">
        <v>6289.8</v>
      </c>
      <c r="D257">
        <v>6193.35</v>
      </c>
      <c r="E257">
        <v>6279.1</v>
      </c>
    </row>
    <row r="258" spans="1:5" x14ac:dyDescent="0.25">
      <c r="A258" s="2">
        <v>39455</v>
      </c>
      <c r="B258">
        <v>6282.45</v>
      </c>
      <c r="C258">
        <v>6357.1</v>
      </c>
      <c r="D258">
        <v>6221.6</v>
      </c>
      <c r="E258">
        <v>6287.85</v>
      </c>
    </row>
    <row r="259" spans="1:5" x14ac:dyDescent="0.25">
      <c r="A259" s="2">
        <v>39456</v>
      </c>
      <c r="B259">
        <v>6287.55</v>
      </c>
      <c r="C259">
        <v>6338.3</v>
      </c>
      <c r="D259">
        <v>6231.25</v>
      </c>
      <c r="E259">
        <v>6272</v>
      </c>
    </row>
    <row r="260" spans="1:5" x14ac:dyDescent="0.25">
      <c r="A260" s="2">
        <v>39457</v>
      </c>
      <c r="B260">
        <v>6278.1</v>
      </c>
      <c r="C260">
        <v>6347</v>
      </c>
      <c r="D260">
        <v>6142.9</v>
      </c>
      <c r="E260">
        <v>6156.95</v>
      </c>
    </row>
    <row r="261" spans="1:5" x14ac:dyDescent="0.25">
      <c r="A261" s="2">
        <v>39458</v>
      </c>
      <c r="B261">
        <v>6166.65</v>
      </c>
      <c r="C261">
        <v>6224.2</v>
      </c>
      <c r="D261">
        <v>6112.55</v>
      </c>
      <c r="E261">
        <v>6200.1</v>
      </c>
    </row>
    <row r="262" spans="1:5" x14ac:dyDescent="0.25">
      <c r="A262" s="2">
        <v>39461</v>
      </c>
      <c r="B262">
        <v>6208.8</v>
      </c>
      <c r="C262">
        <v>6244.15</v>
      </c>
      <c r="D262">
        <v>6172</v>
      </c>
      <c r="E262">
        <v>6206.8</v>
      </c>
    </row>
    <row r="263" spans="1:5" x14ac:dyDescent="0.25">
      <c r="A263" s="2">
        <v>39462</v>
      </c>
      <c r="B263">
        <v>6226.35</v>
      </c>
      <c r="C263">
        <v>6260.45</v>
      </c>
      <c r="D263">
        <v>6053.3</v>
      </c>
      <c r="E263">
        <v>6074.25</v>
      </c>
    </row>
    <row r="264" spans="1:5" x14ac:dyDescent="0.25">
      <c r="A264" s="2">
        <v>39463</v>
      </c>
      <c r="B264">
        <v>6065</v>
      </c>
      <c r="C264">
        <v>6065</v>
      </c>
      <c r="D264">
        <v>5825.75</v>
      </c>
      <c r="E264">
        <v>5935.75</v>
      </c>
    </row>
    <row r="265" spans="1:5" x14ac:dyDescent="0.25">
      <c r="A265" s="2">
        <v>39464</v>
      </c>
      <c r="B265">
        <v>5937.95</v>
      </c>
      <c r="C265">
        <v>6013.15</v>
      </c>
      <c r="D265">
        <v>5880.3</v>
      </c>
      <c r="E265">
        <v>5913.2</v>
      </c>
    </row>
    <row r="266" spans="1:5" x14ac:dyDescent="0.25">
      <c r="A266" s="2">
        <v>39465</v>
      </c>
      <c r="B266">
        <v>5907.75</v>
      </c>
      <c r="C266">
        <v>5908.75</v>
      </c>
      <c r="D266">
        <v>5677</v>
      </c>
      <c r="E266">
        <v>5705.3</v>
      </c>
    </row>
    <row r="267" spans="1:5" x14ac:dyDescent="0.25">
      <c r="A267" s="2">
        <v>39468</v>
      </c>
      <c r="B267">
        <v>5705</v>
      </c>
      <c r="C267">
        <v>5705</v>
      </c>
      <c r="D267">
        <v>4977.1000000000004</v>
      </c>
      <c r="E267">
        <v>5208.8</v>
      </c>
    </row>
    <row r="268" spans="1:5" x14ac:dyDescent="0.25">
      <c r="A268" s="2">
        <v>39469</v>
      </c>
      <c r="B268">
        <v>5203.3500000000004</v>
      </c>
      <c r="C268">
        <v>5203.3500000000004</v>
      </c>
      <c r="D268">
        <v>4448.5</v>
      </c>
      <c r="E268">
        <v>4899.3</v>
      </c>
    </row>
    <row r="269" spans="1:5" x14ac:dyDescent="0.25">
      <c r="A269" s="2">
        <v>39470</v>
      </c>
      <c r="B269">
        <v>4903.05</v>
      </c>
      <c r="C269">
        <v>5328.05</v>
      </c>
      <c r="D269">
        <v>4891.6000000000004</v>
      </c>
      <c r="E269">
        <v>5203.3999999999996</v>
      </c>
    </row>
    <row r="270" spans="1:5" x14ac:dyDescent="0.25">
      <c r="A270" s="2">
        <v>39471</v>
      </c>
      <c r="B270">
        <v>5208</v>
      </c>
      <c r="C270">
        <v>5357.2</v>
      </c>
      <c r="D270">
        <v>4995.8</v>
      </c>
      <c r="E270">
        <v>5033.45</v>
      </c>
    </row>
    <row r="271" spans="1:5" x14ac:dyDescent="0.25">
      <c r="A271" s="2">
        <v>39472</v>
      </c>
      <c r="B271">
        <v>5035.05</v>
      </c>
      <c r="C271">
        <v>5399.25</v>
      </c>
      <c r="D271">
        <v>5035.05</v>
      </c>
      <c r="E271">
        <v>5383.35</v>
      </c>
    </row>
    <row r="272" spans="1:5" x14ac:dyDescent="0.25">
      <c r="A272" s="2">
        <v>39475</v>
      </c>
      <c r="B272">
        <v>5380.95</v>
      </c>
      <c r="C272">
        <v>5380.95</v>
      </c>
      <c r="D272">
        <v>5071</v>
      </c>
      <c r="E272">
        <v>5274.1</v>
      </c>
    </row>
    <row r="273" spans="1:5" x14ac:dyDescent="0.25">
      <c r="A273" s="2">
        <v>39476</v>
      </c>
      <c r="B273">
        <v>5279.55</v>
      </c>
      <c r="C273">
        <v>5391.6</v>
      </c>
      <c r="D273">
        <v>5225.25</v>
      </c>
      <c r="E273">
        <v>5280.8</v>
      </c>
    </row>
    <row r="274" spans="1:5" x14ac:dyDescent="0.25">
      <c r="A274" s="2">
        <v>39477</v>
      </c>
      <c r="B274">
        <v>5283.75</v>
      </c>
      <c r="C274">
        <v>5314.3</v>
      </c>
      <c r="D274">
        <v>5142.25</v>
      </c>
      <c r="E274">
        <v>5167.6000000000004</v>
      </c>
    </row>
    <row r="275" spans="1:5" x14ac:dyDescent="0.25">
      <c r="A275" s="2">
        <v>39478</v>
      </c>
      <c r="B275">
        <v>5172.25</v>
      </c>
      <c r="C275">
        <v>5251.65</v>
      </c>
      <c r="D275">
        <v>5071.1499999999996</v>
      </c>
      <c r="E275">
        <v>5137.45</v>
      </c>
    </row>
    <row r="276" spans="1:5" x14ac:dyDescent="0.25">
      <c r="A276" s="2">
        <v>39479</v>
      </c>
      <c r="B276">
        <v>5140.6000000000004</v>
      </c>
      <c r="C276">
        <v>5339.95</v>
      </c>
      <c r="D276">
        <v>5090.75</v>
      </c>
      <c r="E276">
        <v>5317.25</v>
      </c>
    </row>
    <row r="277" spans="1:5" x14ac:dyDescent="0.25">
      <c r="A277" s="2">
        <v>39482</v>
      </c>
      <c r="B277">
        <v>5315.55</v>
      </c>
      <c r="C277">
        <v>5545.2</v>
      </c>
      <c r="D277">
        <v>5315.55</v>
      </c>
      <c r="E277">
        <v>5463.5</v>
      </c>
    </row>
    <row r="278" spans="1:5" x14ac:dyDescent="0.25">
      <c r="A278" s="2">
        <v>39483</v>
      </c>
      <c r="B278">
        <v>5463.75</v>
      </c>
      <c r="C278">
        <v>5500.6</v>
      </c>
      <c r="D278">
        <v>5412.95</v>
      </c>
      <c r="E278">
        <v>5483.9</v>
      </c>
    </row>
    <row r="279" spans="1:5" x14ac:dyDescent="0.25">
      <c r="A279" s="2">
        <v>39484</v>
      </c>
      <c r="B279">
        <v>5470.4</v>
      </c>
      <c r="C279">
        <v>5470.4</v>
      </c>
      <c r="D279">
        <v>5257.05</v>
      </c>
      <c r="E279">
        <v>5322.55</v>
      </c>
    </row>
    <row r="280" spans="1:5" x14ac:dyDescent="0.25">
      <c r="A280" s="2">
        <v>39485</v>
      </c>
      <c r="B280">
        <v>5322.55</v>
      </c>
      <c r="C280">
        <v>5344.6</v>
      </c>
      <c r="D280">
        <v>5113.8500000000004</v>
      </c>
      <c r="E280">
        <v>5133.25</v>
      </c>
    </row>
    <row r="281" spans="1:5" x14ac:dyDescent="0.25">
      <c r="A281" s="2">
        <v>39486</v>
      </c>
      <c r="B281">
        <v>5132.1000000000004</v>
      </c>
      <c r="C281">
        <v>5173.8500000000004</v>
      </c>
      <c r="D281">
        <v>5034.25</v>
      </c>
      <c r="E281">
        <v>5120.3500000000004</v>
      </c>
    </row>
    <row r="282" spans="1:5" x14ac:dyDescent="0.25">
      <c r="A282" s="2">
        <v>39489</v>
      </c>
      <c r="B282">
        <v>5120.55</v>
      </c>
      <c r="C282">
        <v>5126.3999999999996</v>
      </c>
      <c r="D282">
        <v>4803.6000000000004</v>
      </c>
      <c r="E282">
        <v>4857</v>
      </c>
    </row>
    <row r="283" spans="1:5" x14ac:dyDescent="0.25">
      <c r="A283" s="2">
        <v>39490</v>
      </c>
      <c r="B283">
        <v>4877.8500000000004</v>
      </c>
      <c r="C283">
        <v>4949.6000000000004</v>
      </c>
      <c r="D283">
        <v>4820.45</v>
      </c>
      <c r="E283">
        <v>4838.25</v>
      </c>
    </row>
    <row r="284" spans="1:5" x14ac:dyDescent="0.25">
      <c r="A284" s="2">
        <v>39491</v>
      </c>
      <c r="B284">
        <v>4836.55</v>
      </c>
      <c r="C284">
        <v>4986.55</v>
      </c>
      <c r="D284">
        <v>4836.55</v>
      </c>
      <c r="E284">
        <v>4929.45</v>
      </c>
    </row>
    <row r="285" spans="1:5" x14ac:dyDescent="0.25">
      <c r="A285" s="2">
        <v>39492</v>
      </c>
      <c r="B285">
        <v>4944.6499999999996</v>
      </c>
      <c r="C285">
        <v>5220.25</v>
      </c>
      <c r="D285">
        <v>4944.6499999999996</v>
      </c>
      <c r="E285">
        <v>5202</v>
      </c>
    </row>
    <row r="286" spans="1:5" x14ac:dyDescent="0.25">
      <c r="A286" s="2">
        <v>39493</v>
      </c>
      <c r="B286">
        <v>5202.8500000000004</v>
      </c>
      <c r="C286">
        <v>5315.4</v>
      </c>
      <c r="D286">
        <v>5104.75</v>
      </c>
      <c r="E286">
        <v>5302.9</v>
      </c>
    </row>
    <row r="287" spans="1:5" x14ac:dyDescent="0.25">
      <c r="A287" s="2">
        <v>39496</v>
      </c>
      <c r="B287">
        <v>5304.45</v>
      </c>
      <c r="C287">
        <v>5348.6</v>
      </c>
      <c r="D287">
        <v>5224</v>
      </c>
      <c r="E287">
        <v>5276.9</v>
      </c>
    </row>
    <row r="288" spans="1:5" x14ac:dyDescent="0.25">
      <c r="A288" s="2">
        <v>39497</v>
      </c>
      <c r="B288">
        <v>5278.4</v>
      </c>
      <c r="C288">
        <v>5368.45</v>
      </c>
      <c r="D288">
        <v>5262</v>
      </c>
      <c r="E288">
        <v>5280.8</v>
      </c>
    </row>
    <row r="289" spans="1:5" x14ac:dyDescent="0.25">
      <c r="A289" s="2">
        <v>39498</v>
      </c>
      <c r="B289">
        <v>5267.15</v>
      </c>
      <c r="C289">
        <v>5267.15</v>
      </c>
      <c r="D289">
        <v>5116.3</v>
      </c>
      <c r="E289">
        <v>5154.45</v>
      </c>
    </row>
    <row r="290" spans="1:5" x14ac:dyDescent="0.25">
      <c r="A290" s="2">
        <v>39499</v>
      </c>
      <c r="B290">
        <v>5156.8999999999996</v>
      </c>
      <c r="C290">
        <v>5241.3500000000004</v>
      </c>
      <c r="D290">
        <v>5120.05</v>
      </c>
      <c r="E290">
        <v>5191.8</v>
      </c>
    </row>
    <row r="291" spans="1:5" x14ac:dyDescent="0.25">
      <c r="A291" s="2">
        <v>39500</v>
      </c>
      <c r="B291">
        <v>5183.3999999999996</v>
      </c>
      <c r="C291">
        <v>5184</v>
      </c>
      <c r="D291">
        <v>5092.8</v>
      </c>
      <c r="E291">
        <v>5110.75</v>
      </c>
    </row>
    <row r="292" spans="1:5" x14ac:dyDescent="0.25">
      <c r="A292" s="2">
        <v>39503</v>
      </c>
      <c r="B292">
        <v>5112.25</v>
      </c>
      <c r="C292">
        <v>5212.3500000000004</v>
      </c>
      <c r="D292">
        <v>5055.1499999999996</v>
      </c>
      <c r="E292">
        <v>5200.7</v>
      </c>
    </row>
    <row r="293" spans="1:5" x14ac:dyDescent="0.25">
      <c r="A293" s="2">
        <v>39504</v>
      </c>
      <c r="B293">
        <v>5200.8</v>
      </c>
      <c r="C293">
        <v>5281.2</v>
      </c>
      <c r="D293">
        <v>5200.8</v>
      </c>
      <c r="E293">
        <v>5270.05</v>
      </c>
    </row>
    <row r="294" spans="1:5" x14ac:dyDescent="0.25">
      <c r="A294" s="2">
        <v>39505</v>
      </c>
      <c r="B294">
        <v>5271.4</v>
      </c>
      <c r="C294">
        <v>5368.15</v>
      </c>
      <c r="D294">
        <v>5249.75</v>
      </c>
      <c r="E294">
        <v>5268.4</v>
      </c>
    </row>
    <row r="295" spans="1:5" x14ac:dyDescent="0.25">
      <c r="A295" s="2">
        <v>39506</v>
      </c>
      <c r="B295">
        <v>5266.35</v>
      </c>
      <c r="C295">
        <v>5302.85</v>
      </c>
      <c r="D295">
        <v>5227.1499999999996</v>
      </c>
      <c r="E295">
        <v>5285.1</v>
      </c>
    </row>
    <row r="296" spans="1:5" x14ac:dyDescent="0.25">
      <c r="A296" s="2">
        <v>39507</v>
      </c>
      <c r="B296">
        <v>5285</v>
      </c>
      <c r="C296">
        <v>5290.8</v>
      </c>
      <c r="D296">
        <v>5098.3500000000004</v>
      </c>
      <c r="E296">
        <v>5223.5</v>
      </c>
    </row>
    <row r="297" spans="1:5" x14ac:dyDescent="0.25">
      <c r="A297" s="2">
        <v>39510</v>
      </c>
      <c r="B297">
        <v>5222.8</v>
      </c>
      <c r="C297">
        <v>5222.8</v>
      </c>
      <c r="D297">
        <v>4936.05</v>
      </c>
      <c r="E297">
        <v>4953</v>
      </c>
    </row>
    <row r="298" spans="1:5" x14ac:dyDescent="0.25">
      <c r="A298" s="2">
        <v>39511</v>
      </c>
      <c r="B298">
        <v>4958.55</v>
      </c>
      <c r="C298">
        <v>4976.7</v>
      </c>
      <c r="D298">
        <v>4812.95</v>
      </c>
      <c r="E298">
        <v>4864.25</v>
      </c>
    </row>
    <row r="299" spans="1:5" x14ac:dyDescent="0.25">
      <c r="A299" s="2">
        <v>39512</v>
      </c>
      <c r="B299">
        <v>4866.8500000000004</v>
      </c>
      <c r="C299">
        <v>4936.75</v>
      </c>
      <c r="D299">
        <v>4847.25</v>
      </c>
      <c r="E299">
        <v>4921.3999999999996</v>
      </c>
    </row>
    <row r="300" spans="1:5" x14ac:dyDescent="0.25">
      <c r="A300" s="2">
        <v>39514</v>
      </c>
      <c r="B300">
        <v>4918.3</v>
      </c>
      <c r="C300">
        <v>4918.3</v>
      </c>
      <c r="D300">
        <v>4672.25</v>
      </c>
      <c r="E300">
        <v>4771.6000000000004</v>
      </c>
    </row>
    <row r="301" spans="1:5" x14ac:dyDescent="0.25">
      <c r="A301" s="2">
        <v>39517</v>
      </c>
      <c r="B301">
        <v>4767.8</v>
      </c>
      <c r="C301">
        <v>4814.95</v>
      </c>
      <c r="D301">
        <v>4620.5</v>
      </c>
      <c r="E301">
        <v>4800.3999999999996</v>
      </c>
    </row>
    <row r="302" spans="1:5" x14ac:dyDescent="0.25">
      <c r="A302" s="2">
        <v>39518</v>
      </c>
      <c r="B302">
        <v>4796.3</v>
      </c>
      <c r="C302">
        <v>4888.5</v>
      </c>
      <c r="D302">
        <v>4732.8500000000004</v>
      </c>
      <c r="E302">
        <v>4865.8999999999996</v>
      </c>
    </row>
    <row r="303" spans="1:5" x14ac:dyDescent="0.25">
      <c r="A303" s="2">
        <v>39519</v>
      </c>
      <c r="B303">
        <v>4869.75</v>
      </c>
      <c r="C303">
        <v>5019.2</v>
      </c>
      <c r="D303">
        <v>4854.75</v>
      </c>
      <c r="E303">
        <v>4872</v>
      </c>
    </row>
    <row r="304" spans="1:5" x14ac:dyDescent="0.25">
      <c r="A304" s="2">
        <v>39520</v>
      </c>
      <c r="B304">
        <v>4868.7</v>
      </c>
      <c r="C304">
        <v>4868.8</v>
      </c>
      <c r="D304">
        <v>4580.1499999999996</v>
      </c>
      <c r="E304">
        <v>4623.6000000000004</v>
      </c>
    </row>
    <row r="305" spans="1:5" x14ac:dyDescent="0.25">
      <c r="A305" s="2">
        <v>39521</v>
      </c>
      <c r="B305">
        <v>4623.8</v>
      </c>
      <c r="C305">
        <v>4758.95</v>
      </c>
      <c r="D305">
        <v>4607.55</v>
      </c>
      <c r="E305">
        <v>4745.8</v>
      </c>
    </row>
    <row r="306" spans="1:5" x14ac:dyDescent="0.25">
      <c r="A306" s="2">
        <v>39524</v>
      </c>
      <c r="B306">
        <v>4745.45</v>
      </c>
      <c r="C306">
        <v>4745.45</v>
      </c>
      <c r="D306">
        <v>4482.1000000000004</v>
      </c>
      <c r="E306">
        <v>4503.1000000000004</v>
      </c>
    </row>
    <row r="307" spans="1:5" x14ac:dyDescent="0.25">
      <c r="A307" s="2">
        <v>39525</v>
      </c>
      <c r="B307">
        <v>4519.8999999999996</v>
      </c>
      <c r="C307">
        <v>4617.95</v>
      </c>
      <c r="D307">
        <v>4468.55</v>
      </c>
      <c r="E307">
        <v>4533</v>
      </c>
    </row>
    <row r="308" spans="1:5" x14ac:dyDescent="0.25">
      <c r="A308" s="2">
        <v>39526</v>
      </c>
      <c r="B308">
        <v>4534.75</v>
      </c>
      <c r="C308">
        <v>4718.3999999999996</v>
      </c>
      <c r="D308">
        <v>4533.8999999999996</v>
      </c>
      <c r="E308">
        <v>4573.95</v>
      </c>
    </row>
    <row r="309" spans="1:5" x14ac:dyDescent="0.25">
      <c r="A309" s="2">
        <v>39531</v>
      </c>
      <c r="B309">
        <v>4576.8</v>
      </c>
      <c r="C309">
        <v>4649.45</v>
      </c>
      <c r="D309">
        <v>4539.8</v>
      </c>
      <c r="E309">
        <v>4609.8500000000004</v>
      </c>
    </row>
    <row r="310" spans="1:5" x14ac:dyDescent="0.25">
      <c r="A310" s="2">
        <v>39532</v>
      </c>
      <c r="B310">
        <v>4616.8</v>
      </c>
      <c r="C310">
        <v>4896.8</v>
      </c>
      <c r="D310">
        <v>4616.8</v>
      </c>
      <c r="E310">
        <v>4877.5</v>
      </c>
    </row>
    <row r="311" spans="1:5" x14ac:dyDescent="0.25">
      <c r="A311" s="2">
        <v>39533</v>
      </c>
      <c r="B311">
        <v>4878.7</v>
      </c>
      <c r="C311">
        <v>4912.3</v>
      </c>
      <c r="D311">
        <v>4808.6499999999996</v>
      </c>
      <c r="E311">
        <v>4828.8500000000004</v>
      </c>
    </row>
    <row r="312" spans="1:5" x14ac:dyDescent="0.25">
      <c r="A312" s="2">
        <v>39534</v>
      </c>
      <c r="B312">
        <v>4828.8</v>
      </c>
      <c r="C312">
        <v>4863.75</v>
      </c>
      <c r="D312">
        <v>4769.6000000000004</v>
      </c>
      <c r="E312">
        <v>4830.25</v>
      </c>
    </row>
    <row r="313" spans="1:5" x14ac:dyDescent="0.25">
      <c r="A313" s="2">
        <v>39535</v>
      </c>
      <c r="B313">
        <v>4830</v>
      </c>
      <c r="C313">
        <v>4970.8</v>
      </c>
      <c r="D313">
        <v>4796.3500000000004</v>
      </c>
      <c r="E313">
        <v>4942</v>
      </c>
    </row>
    <row r="314" spans="1:5" x14ac:dyDescent="0.25">
      <c r="A314" s="2">
        <v>39538</v>
      </c>
      <c r="B314">
        <v>4942.1499999999996</v>
      </c>
      <c r="C314">
        <v>4947</v>
      </c>
      <c r="D314">
        <v>4703.8500000000004</v>
      </c>
      <c r="E314">
        <v>4734.5</v>
      </c>
    </row>
    <row r="315" spans="1:5" x14ac:dyDescent="0.25">
      <c r="A315" s="2">
        <v>39539</v>
      </c>
      <c r="B315">
        <v>4735.6499999999996</v>
      </c>
      <c r="C315">
        <v>4800.75</v>
      </c>
      <c r="D315">
        <v>4628.75</v>
      </c>
      <c r="E315">
        <v>4739.55</v>
      </c>
    </row>
    <row r="316" spans="1:5" x14ac:dyDescent="0.25">
      <c r="A316" s="2">
        <v>39540</v>
      </c>
      <c r="B316">
        <v>4741.3999999999996</v>
      </c>
      <c r="C316">
        <v>4916.75</v>
      </c>
      <c r="D316">
        <v>4741.3999999999996</v>
      </c>
      <c r="E316">
        <v>4754.2</v>
      </c>
    </row>
    <row r="317" spans="1:5" x14ac:dyDescent="0.25">
      <c r="A317" s="2">
        <v>39541</v>
      </c>
      <c r="B317">
        <v>4753.8999999999996</v>
      </c>
      <c r="C317">
        <v>4833.25</v>
      </c>
      <c r="D317">
        <v>4738.2</v>
      </c>
      <c r="E317">
        <v>4771.6000000000004</v>
      </c>
    </row>
    <row r="318" spans="1:5" x14ac:dyDescent="0.25">
      <c r="A318" s="2">
        <v>39542</v>
      </c>
      <c r="B318">
        <v>4766.7</v>
      </c>
      <c r="C318">
        <v>4791.7</v>
      </c>
      <c r="D318">
        <v>4632.7</v>
      </c>
      <c r="E318">
        <v>4647</v>
      </c>
    </row>
    <row r="319" spans="1:5" x14ac:dyDescent="0.25">
      <c r="A319" s="2">
        <v>39545</v>
      </c>
      <c r="B319">
        <v>4631.3500000000004</v>
      </c>
      <c r="C319">
        <v>4798.55</v>
      </c>
      <c r="D319">
        <v>4628.8</v>
      </c>
      <c r="E319">
        <v>4761.2</v>
      </c>
    </row>
    <row r="320" spans="1:5" x14ac:dyDescent="0.25">
      <c r="A320" s="2">
        <v>39546</v>
      </c>
      <c r="B320">
        <v>4760.6499999999996</v>
      </c>
      <c r="C320">
        <v>4769.55</v>
      </c>
      <c r="D320">
        <v>4677.8</v>
      </c>
      <c r="E320">
        <v>4709.6499999999996</v>
      </c>
    </row>
    <row r="321" spans="1:5" x14ac:dyDescent="0.25">
      <c r="A321" s="2">
        <v>39547</v>
      </c>
      <c r="B321">
        <v>4707.05</v>
      </c>
      <c r="C321">
        <v>4758.25</v>
      </c>
      <c r="D321">
        <v>4667.5</v>
      </c>
      <c r="E321">
        <v>4747.05</v>
      </c>
    </row>
    <row r="322" spans="1:5" x14ac:dyDescent="0.25">
      <c r="A322" s="2">
        <v>39548</v>
      </c>
      <c r="B322">
        <v>4747.55</v>
      </c>
      <c r="C322">
        <v>4799.5</v>
      </c>
      <c r="D322">
        <v>4720.8999999999996</v>
      </c>
      <c r="E322">
        <v>4733</v>
      </c>
    </row>
    <row r="323" spans="1:5" x14ac:dyDescent="0.25">
      <c r="A323" s="2">
        <v>39549</v>
      </c>
      <c r="B323">
        <v>4734.3500000000004</v>
      </c>
      <c r="C323">
        <v>4817.3999999999996</v>
      </c>
      <c r="D323">
        <v>4727.25</v>
      </c>
      <c r="E323">
        <v>4777.8</v>
      </c>
    </row>
    <row r="324" spans="1:5" x14ac:dyDescent="0.25">
      <c r="A324" s="2">
        <v>39553</v>
      </c>
      <c r="B324">
        <v>4779.95</v>
      </c>
      <c r="C324">
        <v>4917.1000000000004</v>
      </c>
      <c r="D324">
        <v>4708.3</v>
      </c>
      <c r="E324">
        <v>4879.6499999999996</v>
      </c>
    </row>
    <row r="325" spans="1:5" x14ac:dyDescent="0.25">
      <c r="A325" s="2">
        <v>39554</v>
      </c>
      <c r="B325">
        <v>4881.6499999999996</v>
      </c>
      <c r="C325">
        <v>4951.3999999999996</v>
      </c>
      <c r="D325">
        <v>4874.05</v>
      </c>
      <c r="E325">
        <v>4887.3</v>
      </c>
    </row>
    <row r="326" spans="1:5" x14ac:dyDescent="0.25">
      <c r="A326" s="2">
        <v>39555</v>
      </c>
      <c r="B326">
        <v>4890.6000000000004</v>
      </c>
      <c r="C326">
        <v>4984.95</v>
      </c>
      <c r="D326">
        <v>4889.6499999999996</v>
      </c>
      <c r="E326">
        <v>4958.3999999999996</v>
      </c>
    </row>
    <row r="327" spans="1:5" x14ac:dyDescent="0.25">
      <c r="A327" s="2">
        <v>39559</v>
      </c>
      <c r="B327">
        <v>4955.8999999999996</v>
      </c>
      <c r="C327">
        <v>5053.3999999999996</v>
      </c>
      <c r="D327">
        <v>4955.8999999999996</v>
      </c>
      <c r="E327">
        <v>5037</v>
      </c>
    </row>
    <row r="328" spans="1:5" x14ac:dyDescent="0.25">
      <c r="A328" s="2">
        <v>39560</v>
      </c>
      <c r="B328">
        <v>5037.05</v>
      </c>
      <c r="C328">
        <v>5074.25</v>
      </c>
      <c r="D328">
        <v>4994.05</v>
      </c>
      <c r="E328">
        <v>5049.3</v>
      </c>
    </row>
    <row r="329" spans="1:5" x14ac:dyDescent="0.25">
      <c r="A329" s="2">
        <v>39561</v>
      </c>
      <c r="B329">
        <v>5044.3500000000004</v>
      </c>
      <c r="C329">
        <v>5083.5</v>
      </c>
      <c r="D329">
        <v>5003.55</v>
      </c>
      <c r="E329">
        <v>5022.8</v>
      </c>
    </row>
    <row r="330" spans="1:5" x14ac:dyDescent="0.25">
      <c r="A330" s="2">
        <v>39562</v>
      </c>
      <c r="B330">
        <v>5022.8999999999996</v>
      </c>
      <c r="C330">
        <v>5072.7</v>
      </c>
      <c r="D330">
        <v>4991.3500000000004</v>
      </c>
      <c r="E330">
        <v>4999.8500000000004</v>
      </c>
    </row>
    <row r="331" spans="1:5" x14ac:dyDescent="0.25">
      <c r="A331" s="2">
        <v>39563</v>
      </c>
      <c r="B331">
        <v>4999.1499999999996</v>
      </c>
      <c r="C331">
        <v>5117.7</v>
      </c>
      <c r="D331">
        <v>4999.1499999999996</v>
      </c>
      <c r="E331">
        <v>5111.7</v>
      </c>
    </row>
    <row r="332" spans="1:5" x14ac:dyDescent="0.25">
      <c r="A332" s="2">
        <v>39566</v>
      </c>
      <c r="B332">
        <v>5112.5</v>
      </c>
      <c r="C332">
        <v>5147.45</v>
      </c>
      <c r="D332">
        <v>5079.1499999999996</v>
      </c>
      <c r="E332">
        <v>5089.6499999999996</v>
      </c>
    </row>
    <row r="333" spans="1:5" x14ac:dyDescent="0.25">
      <c r="A333" s="2">
        <v>39567</v>
      </c>
      <c r="B333">
        <v>5092.3999999999996</v>
      </c>
      <c r="C333">
        <v>5210.8999999999996</v>
      </c>
      <c r="D333">
        <v>5082.1499999999996</v>
      </c>
      <c r="E333">
        <v>5195.5</v>
      </c>
    </row>
    <row r="334" spans="1:5" x14ac:dyDescent="0.25">
      <c r="A334" s="2">
        <v>39568</v>
      </c>
      <c r="B334">
        <v>5198.3500000000004</v>
      </c>
      <c r="C334">
        <v>5230.75</v>
      </c>
      <c r="D334">
        <v>5155.8500000000004</v>
      </c>
      <c r="E334">
        <v>5165.8999999999996</v>
      </c>
    </row>
    <row r="335" spans="1:5" x14ac:dyDescent="0.25">
      <c r="A335" s="2">
        <v>39570</v>
      </c>
      <c r="B335">
        <v>5265.3</v>
      </c>
      <c r="C335">
        <v>5298.85</v>
      </c>
      <c r="D335">
        <v>5197.6000000000004</v>
      </c>
      <c r="E335">
        <v>5228.2</v>
      </c>
    </row>
    <row r="336" spans="1:5" x14ac:dyDescent="0.25">
      <c r="A336" s="2">
        <v>39573</v>
      </c>
      <c r="B336">
        <v>5227.25</v>
      </c>
      <c r="C336">
        <v>5254.5</v>
      </c>
      <c r="D336">
        <v>5182.6000000000004</v>
      </c>
      <c r="E336">
        <v>5192.25</v>
      </c>
    </row>
    <row r="337" spans="1:5" x14ac:dyDescent="0.25">
      <c r="A337" s="2">
        <v>39574</v>
      </c>
      <c r="B337">
        <v>5192.3500000000004</v>
      </c>
      <c r="C337">
        <v>5206.5</v>
      </c>
      <c r="D337">
        <v>5110.8999999999996</v>
      </c>
      <c r="E337">
        <v>5144.6499999999996</v>
      </c>
    </row>
    <row r="338" spans="1:5" x14ac:dyDescent="0.25">
      <c r="A338" s="2">
        <v>39575</v>
      </c>
      <c r="B338">
        <v>5156.7</v>
      </c>
      <c r="C338">
        <v>5159.05</v>
      </c>
      <c r="D338">
        <v>5101.25</v>
      </c>
      <c r="E338">
        <v>5135.5</v>
      </c>
    </row>
    <row r="339" spans="1:5" x14ac:dyDescent="0.25">
      <c r="A339" s="2">
        <v>39576</v>
      </c>
      <c r="B339">
        <v>5135.8</v>
      </c>
      <c r="C339">
        <v>5143.05</v>
      </c>
      <c r="D339">
        <v>5062.45</v>
      </c>
      <c r="E339">
        <v>5081.7</v>
      </c>
    </row>
    <row r="340" spans="1:5" x14ac:dyDescent="0.25">
      <c r="A340" s="2">
        <v>39577</v>
      </c>
      <c r="B340">
        <v>5070.8500000000004</v>
      </c>
      <c r="C340">
        <v>5087.6499999999996</v>
      </c>
      <c r="D340">
        <v>4969.3999999999996</v>
      </c>
      <c r="E340">
        <v>4982.6000000000004</v>
      </c>
    </row>
    <row r="341" spans="1:5" x14ac:dyDescent="0.25">
      <c r="A341" s="2">
        <v>39580</v>
      </c>
      <c r="B341">
        <v>4981</v>
      </c>
      <c r="C341">
        <v>5021.75</v>
      </c>
      <c r="D341">
        <v>4913.8</v>
      </c>
      <c r="E341">
        <v>5012.6499999999996</v>
      </c>
    </row>
    <row r="342" spans="1:5" x14ac:dyDescent="0.25">
      <c r="A342" s="2">
        <v>39581</v>
      </c>
      <c r="B342">
        <v>5008.6000000000004</v>
      </c>
      <c r="C342">
        <v>5066</v>
      </c>
      <c r="D342">
        <v>4943.75</v>
      </c>
      <c r="E342">
        <v>4957.8</v>
      </c>
    </row>
    <row r="343" spans="1:5" x14ac:dyDescent="0.25">
      <c r="A343" s="2">
        <v>39582</v>
      </c>
      <c r="B343">
        <v>4958.45</v>
      </c>
      <c r="C343">
        <v>5026.1000000000004</v>
      </c>
      <c r="D343">
        <v>4932.05</v>
      </c>
      <c r="E343">
        <v>5011.75</v>
      </c>
    </row>
    <row r="344" spans="1:5" x14ac:dyDescent="0.25">
      <c r="A344" s="2">
        <v>39583</v>
      </c>
      <c r="B344">
        <v>5010.8999999999996</v>
      </c>
      <c r="C344">
        <v>5118.55</v>
      </c>
      <c r="D344">
        <v>4999.6000000000004</v>
      </c>
      <c r="E344">
        <v>5115.25</v>
      </c>
    </row>
    <row r="345" spans="1:5" x14ac:dyDescent="0.25">
      <c r="A345" s="2">
        <v>39584</v>
      </c>
      <c r="B345">
        <v>5115.6499999999996</v>
      </c>
      <c r="C345">
        <v>5167.3999999999996</v>
      </c>
      <c r="D345">
        <v>5106.3999999999996</v>
      </c>
      <c r="E345">
        <v>5157.7</v>
      </c>
    </row>
    <row r="346" spans="1:5" x14ac:dyDescent="0.25">
      <c r="A346" s="2">
        <v>39588</v>
      </c>
      <c r="B346">
        <v>5157</v>
      </c>
      <c r="C346">
        <v>5160.05</v>
      </c>
      <c r="D346">
        <v>5072.3999999999996</v>
      </c>
      <c r="E346">
        <v>5104.95</v>
      </c>
    </row>
    <row r="347" spans="1:5" x14ac:dyDescent="0.25">
      <c r="A347" s="2">
        <v>39589</v>
      </c>
      <c r="B347">
        <v>5105.7</v>
      </c>
      <c r="C347">
        <v>5135.55</v>
      </c>
      <c r="D347">
        <v>5048.7</v>
      </c>
      <c r="E347">
        <v>5117.6499999999996</v>
      </c>
    </row>
    <row r="348" spans="1:5" x14ac:dyDescent="0.25">
      <c r="A348" s="2">
        <v>39590</v>
      </c>
      <c r="B348">
        <v>5117</v>
      </c>
      <c r="C348">
        <v>5118.8999999999996</v>
      </c>
      <c r="D348">
        <v>5010.7</v>
      </c>
      <c r="E348">
        <v>5025.45</v>
      </c>
    </row>
    <row r="349" spans="1:5" x14ac:dyDescent="0.25">
      <c r="A349" s="2">
        <v>39591</v>
      </c>
      <c r="B349">
        <v>5026.55</v>
      </c>
      <c r="C349">
        <v>5059.05</v>
      </c>
      <c r="D349">
        <v>4940.7</v>
      </c>
      <c r="E349">
        <v>4946.55</v>
      </c>
    </row>
    <row r="350" spans="1:5" x14ac:dyDescent="0.25">
      <c r="A350" s="2">
        <v>39594</v>
      </c>
      <c r="B350">
        <v>4953.6000000000004</v>
      </c>
      <c r="C350">
        <v>4953.6000000000004</v>
      </c>
      <c r="D350">
        <v>4858</v>
      </c>
      <c r="E350">
        <v>4875.05</v>
      </c>
    </row>
    <row r="351" spans="1:5" x14ac:dyDescent="0.25">
      <c r="A351" s="2">
        <v>39595</v>
      </c>
      <c r="B351">
        <v>4877.1499999999996</v>
      </c>
      <c r="C351">
        <v>4932</v>
      </c>
      <c r="D351">
        <v>4846.2</v>
      </c>
      <c r="E351">
        <v>4859.8</v>
      </c>
    </row>
    <row r="352" spans="1:5" x14ac:dyDescent="0.25">
      <c r="A352" s="2">
        <v>39596</v>
      </c>
      <c r="B352">
        <v>4862.7</v>
      </c>
      <c r="C352">
        <v>4926.8999999999996</v>
      </c>
      <c r="D352">
        <v>4835.6499999999996</v>
      </c>
      <c r="E352">
        <v>4918.3500000000004</v>
      </c>
    </row>
    <row r="353" spans="1:5" x14ac:dyDescent="0.25">
      <c r="A353" s="2">
        <v>39597</v>
      </c>
      <c r="B353">
        <v>4926.3</v>
      </c>
      <c r="C353">
        <v>4957.3999999999996</v>
      </c>
      <c r="D353">
        <v>4801.8999999999996</v>
      </c>
      <c r="E353">
        <v>4835.3</v>
      </c>
    </row>
    <row r="354" spans="1:5" x14ac:dyDescent="0.25">
      <c r="A354" s="2">
        <v>39598</v>
      </c>
      <c r="B354">
        <v>4844.05</v>
      </c>
      <c r="C354">
        <v>4908.8500000000004</v>
      </c>
      <c r="D354">
        <v>4833.45</v>
      </c>
      <c r="E354">
        <v>4870.1000000000004</v>
      </c>
    </row>
    <row r="355" spans="1:5" x14ac:dyDescent="0.25">
      <c r="A355" s="2">
        <v>39601</v>
      </c>
      <c r="B355">
        <v>4869.25</v>
      </c>
      <c r="C355">
        <v>4908.8</v>
      </c>
      <c r="D355">
        <v>4713</v>
      </c>
      <c r="E355">
        <v>4739.6000000000004</v>
      </c>
    </row>
    <row r="356" spans="1:5" x14ac:dyDescent="0.25">
      <c r="A356" s="2">
        <v>39602</v>
      </c>
      <c r="B356">
        <v>4739.3</v>
      </c>
      <c r="C356">
        <v>4739.3</v>
      </c>
      <c r="D356">
        <v>4634</v>
      </c>
      <c r="E356">
        <v>4715.8999999999996</v>
      </c>
    </row>
    <row r="357" spans="1:5" x14ac:dyDescent="0.25">
      <c r="A357" s="2">
        <v>39603</v>
      </c>
      <c r="B357">
        <v>4718.7</v>
      </c>
      <c r="C357">
        <v>4731.5</v>
      </c>
      <c r="D357">
        <v>4564.5</v>
      </c>
      <c r="E357">
        <v>4585.6000000000004</v>
      </c>
    </row>
    <row r="358" spans="1:5" x14ac:dyDescent="0.25">
      <c r="A358" s="2">
        <v>39604</v>
      </c>
      <c r="B358">
        <v>4586.95</v>
      </c>
      <c r="C358">
        <v>4690.6000000000004</v>
      </c>
      <c r="D358">
        <v>4536.25</v>
      </c>
      <c r="E358">
        <v>4676.95</v>
      </c>
    </row>
    <row r="359" spans="1:5" x14ac:dyDescent="0.25">
      <c r="A359" s="2">
        <v>39605</v>
      </c>
      <c r="B359">
        <v>4680.55</v>
      </c>
      <c r="C359">
        <v>4746.3</v>
      </c>
      <c r="D359">
        <v>4614.25</v>
      </c>
      <c r="E359">
        <v>4627.8</v>
      </c>
    </row>
    <row r="360" spans="1:5" x14ac:dyDescent="0.25">
      <c r="A360" s="2">
        <v>39608</v>
      </c>
      <c r="B360">
        <v>4626.45</v>
      </c>
      <c r="C360">
        <v>4626.45</v>
      </c>
      <c r="D360">
        <v>4411.6000000000004</v>
      </c>
      <c r="E360">
        <v>4500.95</v>
      </c>
    </row>
    <row r="361" spans="1:5" x14ac:dyDescent="0.25">
      <c r="A361" s="2">
        <v>39609</v>
      </c>
      <c r="B361">
        <v>4522</v>
      </c>
      <c r="C361">
        <v>4522.55</v>
      </c>
      <c r="D361">
        <v>4369.8</v>
      </c>
      <c r="E361">
        <v>4449.8</v>
      </c>
    </row>
    <row r="362" spans="1:5" x14ac:dyDescent="0.25">
      <c r="A362" s="2">
        <v>39610</v>
      </c>
      <c r="B362">
        <v>4469.6499999999996</v>
      </c>
      <c r="C362">
        <v>4541.05</v>
      </c>
      <c r="D362">
        <v>4468.05</v>
      </c>
      <c r="E362">
        <v>4523.6000000000004</v>
      </c>
    </row>
    <row r="363" spans="1:5" x14ac:dyDescent="0.25">
      <c r="A363" s="2">
        <v>39611</v>
      </c>
      <c r="B363">
        <v>4524.3999999999996</v>
      </c>
      <c r="C363">
        <v>4550</v>
      </c>
      <c r="D363">
        <v>4392</v>
      </c>
      <c r="E363">
        <v>4539.3500000000004</v>
      </c>
    </row>
    <row r="364" spans="1:5" x14ac:dyDescent="0.25">
      <c r="A364" s="2">
        <v>39612</v>
      </c>
      <c r="B364">
        <v>4539.5</v>
      </c>
      <c r="C364">
        <v>4563.3500000000004</v>
      </c>
      <c r="D364">
        <v>4491.3500000000004</v>
      </c>
      <c r="E364">
        <v>4517.1000000000004</v>
      </c>
    </row>
    <row r="365" spans="1:5" x14ac:dyDescent="0.25">
      <c r="A365" s="2">
        <v>39615</v>
      </c>
      <c r="B365">
        <v>4536.3</v>
      </c>
      <c r="C365">
        <v>4617.7</v>
      </c>
      <c r="D365">
        <v>4536.3</v>
      </c>
      <c r="E365">
        <v>4572.5</v>
      </c>
    </row>
    <row r="366" spans="1:5" x14ac:dyDescent="0.25">
      <c r="A366" s="2">
        <v>39616</v>
      </c>
      <c r="B366">
        <v>4572.5</v>
      </c>
      <c r="C366">
        <v>4664.05</v>
      </c>
      <c r="D366">
        <v>4561.75</v>
      </c>
      <c r="E366">
        <v>4653</v>
      </c>
    </row>
    <row r="367" spans="1:5" x14ac:dyDescent="0.25">
      <c r="A367" s="2">
        <v>39617</v>
      </c>
      <c r="B367">
        <v>4652.8</v>
      </c>
      <c r="C367">
        <v>4679.75</v>
      </c>
      <c r="D367">
        <v>4569.8999999999996</v>
      </c>
      <c r="E367">
        <v>4582.3999999999996</v>
      </c>
    </row>
    <row r="368" spans="1:5" x14ac:dyDescent="0.25">
      <c r="A368" s="2">
        <v>39618</v>
      </c>
      <c r="B368">
        <v>4582.55</v>
      </c>
      <c r="C368">
        <v>4585.7</v>
      </c>
      <c r="D368">
        <v>4488.95</v>
      </c>
      <c r="E368">
        <v>4504.25</v>
      </c>
    </row>
    <row r="369" spans="1:5" x14ac:dyDescent="0.25">
      <c r="A369" s="2">
        <v>39619</v>
      </c>
      <c r="B369">
        <v>4504.2</v>
      </c>
      <c r="C369">
        <v>4532</v>
      </c>
      <c r="D369">
        <v>4333.6000000000004</v>
      </c>
      <c r="E369">
        <v>4347.55</v>
      </c>
    </row>
    <row r="370" spans="1:5" x14ac:dyDescent="0.25">
      <c r="A370" s="2">
        <v>39622</v>
      </c>
      <c r="B370">
        <v>4351.1499999999996</v>
      </c>
      <c r="C370">
        <v>4351.1499999999996</v>
      </c>
      <c r="D370">
        <v>4225.5</v>
      </c>
      <c r="E370">
        <v>4266.3999999999996</v>
      </c>
    </row>
    <row r="371" spans="1:5" x14ac:dyDescent="0.25">
      <c r="A371" s="2">
        <v>39623</v>
      </c>
      <c r="B371">
        <v>4271.05</v>
      </c>
      <c r="C371">
        <v>4305.8999999999996</v>
      </c>
      <c r="D371">
        <v>4156.1000000000004</v>
      </c>
      <c r="E371">
        <v>4191.1000000000004</v>
      </c>
    </row>
    <row r="372" spans="1:5" x14ac:dyDescent="0.25">
      <c r="A372" s="2">
        <v>39624</v>
      </c>
      <c r="B372">
        <v>4189.6000000000004</v>
      </c>
      <c r="C372">
        <v>4264.55</v>
      </c>
      <c r="D372">
        <v>4093.2</v>
      </c>
      <c r="E372">
        <v>4252.6499999999996</v>
      </c>
    </row>
    <row r="373" spans="1:5" x14ac:dyDescent="0.25">
      <c r="A373" s="2">
        <v>39625</v>
      </c>
      <c r="B373">
        <v>4252.6000000000004</v>
      </c>
      <c r="C373">
        <v>4324.75</v>
      </c>
      <c r="D373">
        <v>4230</v>
      </c>
      <c r="E373">
        <v>4315.8500000000004</v>
      </c>
    </row>
    <row r="374" spans="1:5" x14ac:dyDescent="0.25">
      <c r="A374" s="2">
        <v>39626</v>
      </c>
      <c r="B374">
        <v>4315.3</v>
      </c>
      <c r="C374">
        <v>4315.3</v>
      </c>
      <c r="D374">
        <v>4119.2</v>
      </c>
      <c r="E374">
        <v>4136.6499999999996</v>
      </c>
    </row>
    <row r="375" spans="1:5" x14ac:dyDescent="0.25">
      <c r="A375" s="2">
        <v>39629</v>
      </c>
      <c r="B375">
        <v>4136.25</v>
      </c>
      <c r="C375">
        <v>4163</v>
      </c>
      <c r="D375">
        <v>4021.7</v>
      </c>
      <c r="E375">
        <v>4040.55</v>
      </c>
    </row>
    <row r="376" spans="1:5" x14ac:dyDescent="0.25">
      <c r="A376" s="2">
        <v>39630</v>
      </c>
      <c r="B376">
        <v>4039.75</v>
      </c>
      <c r="C376">
        <v>4075.4</v>
      </c>
      <c r="D376">
        <v>3878.2</v>
      </c>
      <c r="E376">
        <v>3896.75</v>
      </c>
    </row>
    <row r="377" spans="1:5" x14ac:dyDescent="0.25">
      <c r="A377" s="2">
        <v>39631</v>
      </c>
      <c r="B377">
        <v>3895.3</v>
      </c>
      <c r="C377">
        <v>4107.1499999999996</v>
      </c>
      <c r="D377">
        <v>3848.25</v>
      </c>
      <c r="E377">
        <v>4093.35</v>
      </c>
    </row>
    <row r="378" spans="1:5" x14ac:dyDescent="0.25">
      <c r="A378" s="2">
        <v>39632</v>
      </c>
      <c r="B378">
        <v>4094.6</v>
      </c>
      <c r="C378">
        <v>4097.3500000000004</v>
      </c>
      <c r="D378">
        <v>3874.85</v>
      </c>
      <c r="E378">
        <v>3925.75</v>
      </c>
    </row>
    <row r="379" spans="1:5" x14ac:dyDescent="0.25">
      <c r="A379" s="2">
        <v>39633</v>
      </c>
      <c r="B379">
        <v>3926.65</v>
      </c>
      <c r="C379">
        <v>4033.5</v>
      </c>
      <c r="D379">
        <v>3896.4</v>
      </c>
      <c r="E379">
        <v>4016</v>
      </c>
    </row>
    <row r="380" spans="1:5" x14ac:dyDescent="0.25">
      <c r="A380" s="2">
        <v>39636</v>
      </c>
      <c r="B380">
        <v>4002</v>
      </c>
      <c r="C380">
        <v>4114.5</v>
      </c>
      <c r="D380">
        <v>4002</v>
      </c>
      <c r="E380">
        <v>4030</v>
      </c>
    </row>
    <row r="381" spans="1:5" x14ac:dyDescent="0.25">
      <c r="A381" s="2">
        <v>39637</v>
      </c>
      <c r="B381">
        <v>4028.7</v>
      </c>
      <c r="C381">
        <v>4028.7</v>
      </c>
      <c r="D381">
        <v>3896.05</v>
      </c>
      <c r="E381">
        <v>3988.55</v>
      </c>
    </row>
    <row r="382" spans="1:5" x14ac:dyDescent="0.25">
      <c r="A382" s="2">
        <v>39638</v>
      </c>
      <c r="B382">
        <v>3990.9</v>
      </c>
      <c r="C382">
        <v>4169.3999999999996</v>
      </c>
      <c r="D382">
        <v>3990.9</v>
      </c>
      <c r="E382">
        <v>4157.1000000000004</v>
      </c>
    </row>
    <row r="383" spans="1:5" x14ac:dyDescent="0.25">
      <c r="A383" s="2">
        <v>39639</v>
      </c>
      <c r="B383">
        <v>4155.6499999999996</v>
      </c>
      <c r="C383">
        <v>4187.95</v>
      </c>
      <c r="D383">
        <v>4110.3999999999996</v>
      </c>
      <c r="E383">
        <v>4162.2</v>
      </c>
    </row>
    <row r="384" spans="1:5" x14ac:dyDescent="0.25">
      <c r="A384" s="2">
        <v>39640</v>
      </c>
      <c r="B384">
        <v>4166</v>
      </c>
      <c r="C384">
        <v>4215.5</v>
      </c>
      <c r="D384">
        <v>4014.45</v>
      </c>
      <c r="E384">
        <v>4049</v>
      </c>
    </row>
    <row r="385" spans="1:5" x14ac:dyDescent="0.25">
      <c r="A385" s="2">
        <v>39643</v>
      </c>
      <c r="B385">
        <v>4047.45</v>
      </c>
      <c r="C385">
        <v>4118.1000000000004</v>
      </c>
      <c r="D385">
        <v>4004.25</v>
      </c>
      <c r="E385">
        <v>4039.7</v>
      </c>
    </row>
    <row r="386" spans="1:5" x14ac:dyDescent="0.25">
      <c r="A386" s="2">
        <v>39644</v>
      </c>
      <c r="B386">
        <v>4039.3</v>
      </c>
      <c r="C386">
        <v>4040.7</v>
      </c>
      <c r="D386">
        <v>3835.5</v>
      </c>
      <c r="E386">
        <v>3861.1</v>
      </c>
    </row>
    <row r="387" spans="1:5" x14ac:dyDescent="0.25">
      <c r="A387" s="2">
        <v>39645</v>
      </c>
      <c r="B387">
        <v>3861.55</v>
      </c>
      <c r="C387">
        <v>3920.05</v>
      </c>
      <c r="D387">
        <v>3790.2</v>
      </c>
      <c r="E387">
        <v>3816.7</v>
      </c>
    </row>
    <row r="388" spans="1:5" x14ac:dyDescent="0.25">
      <c r="A388" s="2">
        <v>39646</v>
      </c>
      <c r="B388">
        <v>3823.15</v>
      </c>
      <c r="C388">
        <v>3968.75</v>
      </c>
      <c r="D388">
        <v>3823.15</v>
      </c>
      <c r="E388">
        <v>3947.2</v>
      </c>
    </row>
    <row r="389" spans="1:5" x14ac:dyDescent="0.25">
      <c r="A389" s="2">
        <v>39647</v>
      </c>
      <c r="B389">
        <v>3962.95</v>
      </c>
      <c r="C389">
        <v>4110.55</v>
      </c>
      <c r="D389">
        <v>3926.3</v>
      </c>
      <c r="E389">
        <v>4092.25</v>
      </c>
    </row>
    <row r="390" spans="1:5" x14ac:dyDescent="0.25">
      <c r="A390" s="2">
        <v>39650</v>
      </c>
      <c r="B390">
        <v>4092.2</v>
      </c>
      <c r="C390">
        <v>4168.1499999999996</v>
      </c>
      <c r="D390">
        <v>4072.75</v>
      </c>
      <c r="E390">
        <v>4159.5</v>
      </c>
    </row>
    <row r="391" spans="1:5" x14ac:dyDescent="0.25">
      <c r="A391" s="2">
        <v>39651</v>
      </c>
      <c r="B391">
        <v>4158.45</v>
      </c>
      <c r="C391">
        <v>4262.45</v>
      </c>
      <c r="D391">
        <v>4137.95</v>
      </c>
      <c r="E391">
        <v>4240.1000000000004</v>
      </c>
    </row>
    <row r="392" spans="1:5" x14ac:dyDescent="0.25">
      <c r="A392" s="2">
        <v>39652</v>
      </c>
      <c r="B392">
        <v>4246.7</v>
      </c>
      <c r="C392">
        <v>4491.55</v>
      </c>
      <c r="D392">
        <v>4246.7</v>
      </c>
      <c r="E392">
        <v>4476.8</v>
      </c>
    </row>
    <row r="393" spans="1:5" x14ac:dyDescent="0.25">
      <c r="A393" s="2">
        <v>39653</v>
      </c>
      <c r="B393">
        <v>4476.2</v>
      </c>
      <c r="C393">
        <v>4539.45</v>
      </c>
      <c r="D393">
        <v>4385.8500000000004</v>
      </c>
      <c r="E393">
        <v>4433.55</v>
      </c>
    </row>
    <row r="394" spans="1:5" x14ac:dyDescent="0.25">
      <c r="A394" s="2">
        <v>39654</v>
      </c>
      <c r="B394">
        <v>4440.8500000000004</v>
      </c>
      <c r="C394">
        <v>4440.8500000000004</v>
      </c>
      <c r="D394">
        <v>4297.1499999999996</v>
      </c>
      <c r="E394">
        <v>4311.8500000000004</v>
      </c>
    </row>
    <row r="395" spans="1:5" x14ac:dyDescent="0.25">
      <c r="A395" s="2">
        <v>39657</v>
      </c>
      <c r="B395">
        <v>4282.25</v>
      </c>
      <c r="C395">
        <v>4352.6499999999996</v>
      </c>
      <c r="D395">
        <v>4282.25</v>
      </c>
      <c r="E395">
        <v>4332.1000000000004</v>
      </c>
    </row>
    <row r="396" spans="1:5" x14ac:dyDescent="0.25">
      <c r="A396" s="2">
        <v>39658</v>
      </c>
      <c r="B396">
        <v>4332.2</v>
      </c>
      <c r="C396">
        <v>4332.2</v>
      </c>
      <c r="D396">
        <v>4159.1499999999996</v>
      </c>
      <c r="E396">
        <v>4189.8500000000004</v>
      </c>
    </row>
    <row r="397" spans="1:5" x14ac:dyDescent="0.25">
      <c r="A397" s="2">
        <v>39659</v>
      </c>
      <c r="B397">
        <v>4191.2</v>
      </c>
      <c r="C397">
        <v>4327</v>
      </c>
      <c r="D397">
        <v>4191.2</v>
      </c>
      <c r="E397">
        <v>4313.55</v>
      </c>
    </row>
    <row r="398" spans="1:5" x14ac:dyDescent="0.25">
      <c r="A398" s="2">
        <v>39660</v>
      </c>
      <c r="B398">
        <v>4314.3500000000004</v>
      </c>
      <c r="C398">
        <v>4342</v>
      </c>
      <c r="D398">
        <v>4285.55</v>
      </c>
      <c r="E398">
        <v>4332.95</v>
      </c>
    </row>
    <row r="399" spans="1:5" x14ac:dyDescent="0.25">
      <c r="A399" s="2">
        <v>39661</v>
      </c>
      <c r="B399">
        <v>4331.6000000000004</v>
      </c>
      <c r="C399">
        <v>4422.95</v>
      </c>
      <c r="D399">
        <v>4235.7</v>
      </c>
      <c r="E399">
        <v>4413.55</v>
      </c>
    </row>
    <row r="400" spans="1:5" x14ac:dyDescent="0.25">
      <c r="A400" s="2">
        <v>39664</v>
      </c>
      <c r="B400">
        <v>4426.1000000000004</v>
      </c>
      <c r="C400">
        <v>4436.1499999999996</v>
      </c>
      <c r="D400">
        <v>4362.8999999999996</v>
      </c>
      <c r="E400">
        <v>4395.3500000000004</v>
      </c>
    </row>
    <row r="401" spans="1:5" x14ac:dyDescent="0.25">
      <c r="A401" s="2">
        <v>39665</v>
      </c>
      <c r="B401">
        <v>4395.8</v>
      </c>
      <c r="C401">
        <v>4515.1499999999996</v>
      </c>
      <c r="D401">
        <v>4376</v>
      </c>
      <c r="E401">
        <v>4502.8500000000004</v>
      </c>
    </row>
    <row r="402" spans="1:5" x14ac:dyDescent="0.25">
      <c r="A402" s="2">
        <v>39666</v>
      </c>
      <c r="B402">
        <v>4506.25</v>
      </c>
      <c r="C402">
        <v>4615.8999999999996</v>
      </c>
      <c r="D402">
        <v>4503.8999999999996</v>
      </c>
      <c r="E402">
        <v>4517.55</v>
      </c>
    </row>
    <row r="403" spans="1:5" x14ac:dyDescent="0.25">
      <c r="A403" s="2">
        <v>39667</v>
      </c>
      <c r="B403">
        <v>4515.25</v>
      </c>
      <c r="C403">
        <v>4580.1499999999996</v>
      </c>
      <c r="D403">
        <v>4493.7</v>
      </c>
      <c r="E403">
        <v>4523.8500000000004</v>
      </c>
    </row>
    <row r="404" spans="1:5" x14ac:dyDescent="0.25">
      <c r="A404" s="2">
        <v>39668</v>
      </c>
      <c r="B404">
        <v>4518.3500000000004</v>
      </c>
      <c r="C404">
        <v>4546.3500000000004</v>
      </c>
      <c r="D404">
        <v>4464</v>
      </c>
      <c r="E404">
        <v>4529.5</v>
      </c>
    </row>
    <row r="405" spans="1:5" x14ac:dyDescent="0.25">
      <c r="A405" s="2">
        <v>39671</v>
      </c>
      <c r="B405">
        <v>4529.3500000000004</v>
      </c>
      <c r="C405">
        <v>4625.2</v>
      </c>
      <c r="D405">
        <v>4529.3500000000004</v>
      </c>
      <c r="E405">
        <v>4620.3999999999996</v>
      </c>
    </row>
    <row r="406" spans="1:5" x14ac:dyDescent="0.25">
      <c r="A406" s="2">
        <v>39672</v>
      </c>
      <c r="B406">
        <v>4620.95</v>
      </c>
      <c r="C406">
        <v>4649.8500000000004</v>
      </c>
      <c r="D406">
        <v>4525.75</v>
      </c>
      <c r="E406">
        <v>4552.25</v>
      </c>
    </row>
    <row r="407" spans="1:5" x14ac:dyDescent="0.25">
      <c r="A407" s="2">
        <v>39673</v>
      </c>
      <c r="B407">
        <v>4548.05</v>
      </c>
      <c r="C407">
        <v>4572.6499999999996</v>
      </c>
      <c r="D407">
        <v>4497.25</v>
      </c>
      <c r="E407">
        <v>4529.05</v>
      </c>
    </row>
    <row r="408" spans="1:5" x14ac:dyDescent="0.25">
      <c r="A408" s="2">
        <v>39674</v>
      </c>
      <c r="B408">
        <v>4524.2</v>
      </c>
      <c r="C408">
        <v>4529.8</v>
      </c>
      <c r="D408">
        <v>4421.25</v>
      </c>
      <c r="E408">
        <v>4430.7</v>
      </c>
    </row>
    <row r="409" spans="1:5" x14ac:dyDescent="0.25">
      <c r="A409" s="2">
        <v>39678</v>
      </c>
      <c r="B409">
        <v>4430.7</v>
      </c>
      <c r="C409">
        <v>4447.3999999999996</v>
      </c>
      <c r="D409">
        <v>4379.8500000000004</v>
      </c>
      <c r="E409">
        <v>4393.05</v>
      </c>
    </row>
    <row r="410" spans="1:5" x14ac:dyDescent="0.25">
      <c r="A410" s="2">
        <v>39679</v>
      </c>
      <c r="B410">
        <v>4393.1000000000004</v>
      </c>
      <c r="C410">
        <v>4393.7</v>
      </c>
      <c r="D410">
        <v>4316.55</v>
      </c>
      <c r="E410">
        <v>4368.25</v>
      </c>
    </row>
    <row r="411" spans="1:5" x14ac:dyDescent="0.25">
      <c r="A411" s="2">
        <v>39680</v>
      </c>
      <c r="B411">
        <v>4365.45</v>
      </c>
      <c r="C411">
        <v>4434.8999999999996</v>
      </c>
      <c r="D411">
        <v>4365.45</v>
      </c>
      <c r="E411">
        <v>4415.75</v>
      </c>
    </row>
    <row r="412" spans="1:5" x14ac:dyDescent="0.25">
      <c r="A412" s="2">
        <v>39681</v>
      </c>
      <c r="B412">
        <v>4416.2</v>
      </c>
      <c r="C412">
        <v>4418.55</v>
      </c>
      <c r="D412">
        <v>4271.3</v>
      </c>
      <c r="E412">
        <v>4283.8500000000004</v>
      </c>
    </row>
    <row r="413" spans="1:5" x14ac:dyDescent="0.25">
      <c r="A413" s="2">
        <v>39682</v>
      </c>
      <c r="B413">
        <v>4283.8500000000004</v>
      </c>
      <c r="C413">
        <v>4337</v>
      </c>
      <c r="D413">
        <v>4248</v>
      </c>
      <c r="E413">
        <v>4327.45</v>
      </c>
    </row>
    <row r="414" spans="1:5" x14ac:dyDescent="0.25">
      <c r="A414" s="2">
        <v>39685</v>
      </c>
      <c r="B414">
        <v>4317.95</v>
      </c>
      <c r="C414">
        <v>4398.8</v>
      </c>
      <c r="D414">
        <v>4317.95</v>
      </c>
      <c r="E414">
        <v>4335.3500000000004</v>
      </c>
    </row>
    <row r="415" spans="1:5" x14ac:dyDescent="0.25">
      <c r="A415" s="2">
        <v>39686</v>
      </c>
      <c r="B415">
        <v>4335.2</v>
      </c>
      <c r="C415">
        <v>4345.05</v>
      </c>
      <c r="D415">
        <v>4283.3</v>
      </c>
      <c r="E415">
        <v>4337.5</v>
      </c>
    </row>
    <row r="416" spans="1:5" x14ac:dyDescent="0.25">
      <c r="A416" s="2">
        <v>39687</v>
      </c>
      <c r="B416">
        <v>4336.8500000000004</v>
      </c>
      <c r="C416">
        <v>4364.25</v>
      </c>
      <c r="D416">
        <v>4282.6499999999996</v>
      </c>
      <c r="E416">
        <v>4292.1000000000004</v>
      </c>
    </row>
    <row r="417" spans="1:5" x14ac:dyDescent="0.25">
      <c r="A417" s="2">
        <v>39688</v>
      </c>
      <c r="B417">
        <v>4290.75</v>
      </c>
      <c r="C417">
        <v>4304.5</v>
      </c>
      <c r="D417">
        <v>4201.8500000000004</v>
      </c>
      <c r="E417">
        <v>4214</v>
      </c>
    </row>
    <row r="418" spans="1:5" x14ac:dyDescent="0.25">
      <c r="A418" s="2">
        <v>39689</v>
      </c>
      <c r="B418">
        <v>4230.6000000000004</v>
      </c>
      <c r="C418">
        <v>4368.8</v>
      </c>
      <c r="D418">
        <v>4230.6000000000004</v>
      </c>
      <c r="E418">
        <v>4360</v>
      </c>
    </row>
    <row r="419" spans="1:5" x14ac:dyDescent="0.25">
      <c r="A419" s="2">
        <v>39692</v>
      </c>
      <c r="B419">
        <v>4356.1000000000004</v>
      </c>
      <c r="C419">
        <v>4365</v>
      </c>
      <c r="D419">
        <v>4281.3500000000004</v>
      </c>
      <c r="E419">
        <v>4348.6499999999996</v>
      </c>
    </row>
    <row r="420" spans="1:5" x14ac:dyDescent="0.25">
      <c r="A420" s="2">
        <v>39693</v>
      </c>
      <c r="B420">
        <v>4358.8500000000004</v>
      </c>
      <c r="C420">
        <v>4522.3999999999996</v>
      </c>
      <c r="D420">
        <v>4343.1000000000004</v>
      </c>
      <c r="E420">
        <v>4504</v>
      </c>
    </row>
    <row r="421" spans="1:5" x14ac:dyDescent="0.25">
      <c r="A421" s="2">
        <v>39695</v>
      </c>
      <c r="B421">
        <v>4512.95</v>
      </c>
      <c r="C421">
        <v>4514.6000000000004</v>
      </c>
      <c r="D421">
        <v>4419.45</v>
      </c>
      <c r="E421">
        <v>4447.75</v>
      </c>
    </row>
    <row r="422" spans="1:5" x14ac:dyDescent="0.25">
      <c r="A422" s="2">
        <v>39696</v>
      </c>
      <c r="B422">
        <v>4444.7</v>
      </c>
      <c r="C422">
        <v>4444.7</v>
      </c>
      <c r="D422">
        <v>4328.8999999999996</v>
      </c>
      <c r="E422">
        <v>4352.3</v>
      </c>
    </row>
    <row r="423" spans="1:5" x14ac:dyDescent="0.25">
      <c r="A423" s="2">
        <v>39699</v>
      </c>
      <c r="B423">
        <v>4358.3</v>
      </c>
      <c r="C423">
        <v>4558</v>
      </c>
      <c r="D423">
        <v>4358.3</v>
      </c>
      <c r="E423">
        <v>4482.3</v>
      </c>
    </row>
    <row r="424" spans="1:5" x14ac:dyDescent="0.25">
      <c r="A424" s="2">
        <v>39700</v>
      </c>
      <c r="B424">
        <v>4485.1499999999996</v>
      </c>
      <c r="C424">
        <v>4497.5</v>
      </c>
      <c r="D424">
        <v>4418.95</v>
      </c>
      <c r="E424">
        <v>4468.7</v>
      </c>
    </row>
    <row r="425" spans="1:5" x14ac:dyDescent="0.25">
      <c r="A425" s="2">
        <v>39701</v>
      </c>
      <c r="B425">
        <v>4467.5</v>
      </c>
      <c r="C425">
        <v>4467.5</v>
      </c>
      <c r="D425">
        <v>4382.3500000000004</v>
      </c>
      <c r="E425">
        <v>4400.25</v>
      </c>
    </row>
    <row r="426" spans="1:5" x14ac:dyDescent="0.25">
      <c r="A426" s="2">
        <v>39702</v>
      </c>
      <c r="B426">
        <v>4397.25</v>
      </c>
      <c r="C426">
        <v>4399.3</v>
      </c>
      <c r="D426">
        <v>4272.75</v>
      </c>
      <c r="E426">
        <v>4290.3</v>
      </c>
    </row>
    <row r="427" spans="1:5" x14ac:dyDescent="0.25">
      <c r="A427" s="2">
        <v>39703</v>
      </c>
      <c r="B427">
        <v>4291.6000000000004</v>
      </c>
      <c r="C427">
        <v>4323.8999999999996</v>
      </c>
      <c r="D427">
        <v>4200.1499999999996</v>
      </c>
      <c r="E427">
        <v>4228.45</v>
      </c>
    </row>
    <row r="428" spans="1:5" x14ac:dyDescent="0.25">
      <c r="A428" s="2">
        <v>39706</v>
      </c>
      <c r="B428">
        <v>4231.95</v>
      </c>
      <c r="C428">
        <v>4237.25</v>
      </c>
      <c r="D428">
        <v>3955.4</v>
      </c>
      <c r="E428">
        <v>4072.9</v>
      </c>
    </row>
    <row r="429" spans="1:5" x14ac:dyDescent="0.25">
      <c r="A429" s="2">
        <v>39707</v>
      </c>
      <c r="B429">
        <v>4072.55</v>
      </c>
      <c r="C429">
        <v>4090.1</v>
      </c>
      <c r="D429">
        <v>3919.35</v>
      </c>
      <c r="E429">
        <v>4074.9</v>
      </c>
    </row>
    <row r="430" spans="1:5" x14ac:dyDescent="0.25">
      <c r="A430" s="2">
        <v>39708</v>
      </c>
      <c r="B430">
        <v>4074.8</v>
      </c>
      <c r="C430">
        <v>4116.7</v>
      </c>
      <c r="D430">
        <v>3974.6</v>
      </c>
      <c r="E430">
        <v>4008.25</v>
      </c>
    </row>
    <row r="431" spans="1:5" x14ac:dyDescent="0.25">
      <c r="A431" s="2">
        <v>39709</v>
      </c>
      <c r="B431">
        <v>4005.25</v>
      </c>
      <c r="C431">
        <v>4050.1</v>
      </c>
      <c r="D431">
        <v>3799.55</v>
      </c>
      <c r="E431">
        <v>4038.15</v>
      </c>
    </row>
    <row r="432" spans="1:5" x14ac:dyDescent="0.25">
      <c r="A432" s="2">
        <v>39710</v>
      </c>
      <c r="B432">
        <v>4040.8</v>
      </c>
      <c r="C432">
        <v>4262.6499999999996</v>
      </c>
      <c r="D432">
        <v>4040.8</v>
      </c>
      <c r="E432">
        <v>4245.25</v>
      </c>
    </row>
    <row r="433" spans="1:5" x14ac:dyDescent="0.25">
      <c r="A433" s="2">
        <v>39713</v>
      </c>
      <c r="B433">
        <v>4248.95</v>
      </c>
      <c r="C433">
        <v>4303.25</v>
      </c>
      <c r="D433">
        <v>4202.3999999999996</v>
      </c>
      <c r="E433">
        <v>4223.05</v>
      </c>
    </row>
    <row r="434" spans="1:5" x14ac:dyDescent="0.25">
      <c r="A434" s="2">
        <v>39714</v>
      </c>
      <c r="B434">
        <v>4223.8999999999996</v>
      </c>
      <c r="C434">
        <v>4224.7</v>
      </c>
      <c r="D434">
        <v>4117.8999999999996</v>
      </c>
      <c r="E434">
        <v>4126.8999999999996</v>
      </c>
    </row>
    <row r="435" spans="1:5" x14ac:dyDescent="0.25">
      <c r="A435" s="2">
        <v>39715</v>
      </c>
      <c r="B435">
        <v>4125.75</v>
      </c>
      <c r="C435">
        <v>4207.95</v>
      </c>
      <c r="D435">
        <v>4115.8500000000004</v>
      </c>
      <c r="E435">
        <v>4161.25</v>
      </c>
    </row>
    <row r="436" spans="1:5" x14ac:dyDescent="0.25">
      <c r="A436" s="2">
        <v>39716</v>
      </c>
      <c r="B436">
        <v>4162.1499999999996</v>
      </c>
      <c r="C436">
        <v>4172.6000000000004</v>
      </c>
      <c r="D436">
        <v>4077.5</v>
      </c>
      <c r="E436">
        <v>4110.55</v>
      </c>
    </row>
    <row r="437" spans="1:5" x14ac:dyDescent="0.25">
      <c r="A437" s="2">
        <v>39717</v>
      </c>
      <c r="B437">
        <v>4108.75</v>
      </c>
      <c r="C437">
        <v>4110.7</v>
      </c>
      <c r="D437">
        <v>3970.35</v>
      </c>
      <c r="E437">
        <v>3985.25</v>
      </c>
    </row>
    <row r="438" spans="1:5" x14ac:dyDescent="0.25">
      <c r="A438" s="2">
        <v>39720</v>
      </c>
      <c r="B438">
        <v>3990.2</v>
      </c>
      <c r="C438">
        <v>3997.55</v>
      </c>
      <c r="D438">
        <v>3777.3</v>
      </c>
      <c r="E438">
        <v>3850.05</v>
      </c>
    </row>
    <row r="439" spans="1:5" x14ac:dyDescent="0.25">
      <c r="A439" s="2">
        <v>39721</v>
      </c>
      <c r="B439">
        <v>3848.7</v>
      </c>
      <c r="C439">
        <v>3966.85</v>
      </c>
      <c r="D439">
        <v>3715.05</v>
      </c>
      <c r="E439">
        <v>3921.2</v>
      </c>
    </row>
    <row r="440" spans="1:5" x14ac:dyDescent="0.25">
      <c r="A440" s="2">
        <v>39722</v>
      </c>
      <c r="B440">
        <v>3921.85</v>
      </c>
      <c r="C440">
        <v>4000.5</v>
      </c>
      <c r="D440">
        <v>3861.25</v>
      </c>
      <c r="E440">
        <v>3950.75</v>
      </c>
    </row>
    <row r="441" spans="1:5" x14ac:dyDescent="0.25">
      <c r="A441" s="2">
        <v>39724</v>
      </c>
      <c r="B441">
        <v>3953.55</v>
      </c>
      <c r="C441">
        <v>3969.55</v>
      </c>
      <c r="D441">
        <v>3804.85</v>
      </c>
      <c r="E441">
        <v>3818.3</v>
      </c>
    </row>
    <row r="442" spans="1:5" x14ac:dyDescent="0.25">
      <c r="A442" s="2">
        <v>39727</v>
      </c>
      <c r="B442">
        <v>3817.3</v>
      </c>
      <c r="C442">
        <v>3820.85</v>
      </c>
      <c r="D442">
        <v>3581.6</v>
      </c>
      <c r="E442">
        <v>3602.35</v>
      </c>
    </row>
    <row r="443" spans="1:5" x14ac:dyDescent="0.25">
      <c r="A443" s="2">
        <v>39728</v>
      </c>
      <c r="B443">
        <v>3606.95</v>
      </c>
      <c r="C443">
        <v>3732.65</v>
      </c>
      <c r="D443">
        <v>3537</v>
      </c>
      <c r="E443">
        <v>3606.6</v>
      </c>
    </row>
    <row r="444" spans="1:5" x14ac:dyDescent="0.25">
      <c r="A444" s="2">
        <v>39729</v>
      </c>
      <c r="B444">
        <v>3604.4</v>
      </c>
      <c r="C444">
        <v>3604.4</v>
      </c>
      <c r="D444">
        <v>3329.45</v>
      </c>
      <c r="E444">
        <v>3513.65</v>
      </c>
    </row>
    <row r="445" spans="1:5" x14ac:dyDescent="0.25">
      <c r="A445" s="2">
        <v>39731</v>
      </c>
      <c r="B445">
        <v>3502.05</v>
      </c>
      <c r="C445">
        <v>3502.05</v>
      </c>
      <c r="D445">
        <v>3198.95</v>
      </c>
      <c r="E445">
        <v>3279.95</v>
      </c>
    </row>
    <row r="446" spans="1:5" x14ac:dyDescent="0.25">
      <c r="A446" s="2">
        <v>39734</v>
      </c>
      <c r="B446">
        <v>3272.9</v>
      </c>
      <c r="C446">
        <v>3510.2</v>
      </c>
      <c r="D446">
        <v>3272.9</v>
      </c>
      <c r="E446">
        <v>3490.7</v>
      </c>
    </row>
    <row r="447" spans="1:5" x14ac:dyDescent="0.25">
      <c r="A447" s="2">
        <v>39735</v>
      </c>
      <c r="B447">
        <v>3494.1</v>
      </c>
      <c r="C447">
        <v>3648.25</v>
      </c>
      <c r="D447">
        <v>3491.5</v>
      </c>
      <c r="E447">
        <v>3518.65</v>
      </c>
    </row>
    <row r="448" spans="1:5" x14ac:dyDescent="0.25">
      <c r="A448" s="2">
        <v>39736</v>
      </c>
      <c r="B448">
        <v>3517.9</v>
      </c>
      <c r="C448">
        <v>3518.5</v>
      </c>
      <c r="D448">
        <v>3324.55</v>
      </c>
      <c r="E448">
        <v>3338.4</v>
      </c>
    </row>
    <row r="449" spans="1:5" x14ac:dyDescent="0.25">
      <c r="A449" s="2">
        <v>39737</v>
      </c>
      <c r="B449">
        <v>3333.85</v>
      </c>
      <c r="C449">
        <v>3333.85</v>
      </c>
      <c r="D449">
        <v>3099.9</v>
      </c>
      <c r="E449">
        <v>3269.3</v>
      </c>
    </row>
    <row r="450" spans="1:5" x14ac:dyDescent="0.25">
      <c r="A450" s="2">
        <v>39738</v>
      </c>
      <c r="B450">
        <v>3269.05</v>
      </c>
      <c r="C450">
        <v>3335.95</v>
      </c>
      <c r="D450">
        <v>3046.6</v>
      </c>
      <c r="E450">
        <v>3074.35</v>
      </c>
    </row>
    <row r="451" spans="1:5" x14ac:dyDescent="0.25">
      <c r="A451" s="2">
        <v>39741</v>
      </c>
      <c r="B451">
        <v>3108.2</v>
      </c>
      <c r="C451">
        <v>3238.4</v>
      </c>
      <c r="D451">
        <v>3058.95</v>
      </c>
      <c r="E451">
        <v>3122.8</v>
      </c>
    </row>
    <row r="452" spans="1:5" x14ac:dyDescent="0.25">
      <c r="A452" s="2">
        <v>39742</v>
      </c>
      <c r="B452">
        <v>3125.4</v>
      </c>
      <c r="C452">
        <v>3254.85</v>
      </c>
      <c r="D452">
        <v>3117.35</v>
      </c>
      <c r="E452">
        <v>3234.9</v>
      </c>
    </row>
    <row r="453" spans="1:5" x14ac:dyDescent="0.25">
      <c r="A453" s="2">
        <v>39743</v>
      </c>
      <c r="B453">
        <v>3234.7</v>
      </c>
      <c r="C453">
        <v>3235.75</v>
      </c>
      <c r="D453">
        <v>3051.8</v>
      </c>
      <c r="E453">
        <v>3065.15</v>
      </c>
    </row>
    <row r="454" spans="1:5" x14ac:dyDescent="0.25">
      <c r="A454" s="2">
        <v>39744</v>
      </c>
      <c r="B454">
        <v>3064.8</v>
      </c>
      <c r="C454">
        <v>3085.1</v>
      </c>
      <c r="D454">
        <v>2917.15</v>
      </c>
      <c r="E454">
        <v>2943.15</v>
      </c>
    </row>
    <row r="455" spans="1:5" x14ac:dyDescent="0.25">
      <c r="A455" s="2">
        <v>39745</v>
      </c>
      <c r="B455">
        <v>2936.25</v>
      </c>
      <c r="C455">
        <v>2936.25</v>
      </c>
      <c r="D455">
        <v>2525.0500000000002</v>
      </c>
      <c r="E455">
        <v>2584</v>
      </c>
    </row>
    <row r="456" spans="1:5" x14ac:dyDescent="0.25">
      <c r="A456" s="2">
        <v>39748</v>
      </c>
      <c r="B456">
        <v>2583.75</v>
      </c>
      <c r="C456">
        <v>2585.3000000000002</v>
      </c>
      <c r="D456">
        <v>2252.75</v>
      </c>
      <c r="E456">
        <v>2524.1999999999998</v>
      </c>
    </row>
    <row r="457" spans="1:5" x14ac:dyDescent="0.25">
      <c r="A457" s="2">
        <v>39749</v>
      </c>
      <c r="B457">
        <v>2526.1999999999998</v>
      </c>
      <c r="C457">
        <v>2695.95</v>
      </c>
      <c r="D457">
        <v>2526.1999999999998</v>
      </c>
      <c r="E457">
        <v>2684.6</v>
      </c>
    </row>
    <row r="458" spans="1:5" x14ac:dyDescent="0.25">
      <c r="A458" s="2">
        <v>39750</v>
      </c>
      <c r="B458">
        <v>2685.3</v>
      </c>
      <c r="C458">
        <v>2781.25</v>
      </c>
      <c r="D458">
        <v>2631.9</v>
      </c>
      <c r="E458">
        <v>2697.05</v>
      </c>
    </row>
    <row r="459" spans="1:5" x14ac:dyDescent="0.25">
      <c r="A459" s="2">
        <v>39752</v>
      </c>
      <c r="B459">
        <v>2696.3</v>
      </c>
      <c r="C459">
        <v>2921.35</v>
      </c>
      <c r="D459">
        <v>2696.3</v>
      </c>
      <c r="E459">
        <v>2885.6</v>
      </c>
    </row>
    <row r="460" spans="1:5" x14ac:dyDescent="0.25">
      <c r="A460" s="2">
        <v>39755</v>
      </c>
      <c r="B460">
        <v>2885.4</v>
      </c>
      <c r="C460">
        <v>3062.05</v>
      </c>
      <c r="D460">
        <v>2885.4</v>
      </c>
      <c r="E460">
        <v>3043.85</v>
      </c>
    </row>
    <row r="461" spans="1:5" x14ac:dyDescent="0.25">
      <c r="A461" s="2">
        <v>39756</v>
      </c>
      <c r="B461">
        <v>3050.25</v>
      </c>
      <c r="C461">
        <v>3152.3</v>
      </c>
      <c r="D461">
        <v>2985</v>
      </c>
      <c r="E461">
        <v>3142.1</v>
      </c>
    </row>
    <row r="462" spans="1:5" x14ac:dyDescent="0.25">
      <c r="A462" s="2">
        <v>39757</v>
      </c>
      <c r="B462">
        <v>3155.75</v>
      </c>
      <c r="C462">
        <v>3240.55</v>
      </c>
      <c r="D462">
        <v>2971</v>
      </c>
      <c r="E462">
        <v>2994.95</v>
      </c>
    </row>
    <row r="463" spans="1:5" x14ac:dyDescent="0.25">
      <c r="A463" s="2">
        <v>39758</v>
      </c>
      <c r="B463">
        <v>2998.45</v>
      </c>
      <c r="C463">
        <v>3007.8</v>
      </c>
      <c r="D463">
        <v>2860.25</v>
      </c>
      <c r="E463">
        <v>2892.65</v>
      </c>
    </row>
    <row r="464" spans="1:5" x14ac:dyDescent="0.25">
      <c r="A464" s="2">
        <v>39759</v>
      </c>
      <c r="B464">
        <v>2893.25</v>
      </c>
      <c r="C464">
        <v>3010</v>
      </c>
      <c r="D464">
        <v>2860.1</v>
      </c>
      <c r="E464">
        <v>2973</v>
      </c>
    </row>
    <row r="465" spans="1:5" x14ac:dyDescent="0.25">
      <c r="A465" s="2">
        <v>39762</v>
      </c>
      <c r="B465">
        <v>2973.3</v>
      </c>
      <c r="C465">
        <v>3161.25</v>
      </c>
      <c r="D465">
        <v>2973.3</v>
      </c>
      <c r="E465">
        <v>3148.25</v>
      </c>
    </row>
    <row r="466" spans="1:5" x14ac:dyDescent="0.25">
      <c r="A466" s="2">
        <v>39763</v>
      </c>
      <c r="B466">
        <v>3147.2</v>
      </c>
      <c r="C466">
        <v>3147.2</v>
      </c>
      <c r="D466">
        <v>2919.45</v>
      </c>
      <c r="E466">
        <v>2938.65</v>
      </c>
    </row>
    <row r="467" spans="1:5" x14ac:dyDescent="0.25">
      <c r="A467" s="2">
        <v>39764</v>
      </c>
      <c r="B467">
        <v>2937.9</v>
      </c>
      <c r="C467">
        <v>2975.2</v>
      </c>
      <c r="D467">
        <v>2794.95</v>
      </c>
      <c r="E467">
        <v>2848.45</v>
      </c>
    </row>
    <row r="468" spans="1:5" x14ac:dyDescent="0.25">
      <c r="A468" s="2">
        <v>39766</v>
      </c>
      <c r="B468">
        <v>2848</v>
      </c>
      <c r="C468">
        <v>2938.8</v>
      </c>
      <c r="D468">
        <v>2778.8</v>
      </c>
      <c r="E468">
        <v>2810.35</v>
      </c>
    </row>
    <row r="469" spans="1:5" x14ac:dyDescent="0.25">
      <c r="A469" s="2">
        <v>39769</v>
      </c>
      <c r="B469">
        <v>2813.4</v>
      </c>
      <c r="C469">
        <v>2835.7</v>
      </c>
      <c r="D469">
        <v>2694.5</v>
      </c>
      <c r="E469">
        <v>2799.55</v>
      </c>
    </row>
    <row r="470" spans="1:5" x14ac:dyDescent="0.25">
      <c r="A470" s="2">
        <v>39770</v>
      </c>
      <c r="B470">
        <v>2802.45</v>
      </c>
      <c r="C470">
        <v>2802.45</v>
      </c>
      <c r="D470">
        <v>2664.3</v>
      </c>
      <c r="E470">
        <v>2683.15</v>
      </c>
    </row>
    <row r="471" spans="1:5" x14ac:dyDescent="0.25">
      <c r="A471" s="2">
        <v>39771</v>
      </c>
      <c r="B471">
        <v>2682.75</v>
      </c>
      <c r="C471">
        <v>2772.4</v>
      </c>
      <c r="D471">
        <v>2617.9</v>
      </c>
      <c r="E471">
        <v>2635</v>
      </c>
    </row>
    <row r="472" spans="1:5" x14ac:dyDescent="0.25">
      <c r="A472" s="2">
        <v>39772</v>
      </c>
      <c r="B472">
        <v>2634.2</v>
      </c>
      <c r="C472">
        <v>2634.2</v>
      </c>
      <c r="D472">
        <v>2502.9</v>
      </c>
      <c r="E472">
        <v>2553.15</v>
      </c>
    </row>
    <row r="473" spans="1:5" x14ac:dyDescent="0.25">
      <c r="A473" s="2">
        <v>39773</v>
      </c>
      <c r="B473">
        <v>2553.6</v>
      </c>
      <c r="C473">
        <v>2718.6</v>
      </c>
      <c r="D473">
        <v>2539.8000000000002</v>
      </c>
      <c r="E473">
        <v>2693.45</v>
      </c>
    </row>
    <row r="474" spans="1:5" x14ac:dyDescent="0.25">
      <c r="A474" s="2">
        <v>39776</v>
      </c>
      <c r="B474">
        <v>2690.85</v>
      </c>
      <c r="C474">
        <v>2740.35</v>
      </c>
      <c r="D474">
        <v>2633.8</v>
      </c>
      <c r="E474">
        <v>2708.25</v>
      </c>
    </row>
    <row r="475" spans="1:5" x14ac:dyDescent="0.25">
      <c r="A475" s="2">
        <v>39777</v>
      </c>
      <c r="B475">
        <v>2708.3</v>
      </c>
      <c r="C475">
        <v>2790.7</v>
      </c>
      <c r="D475">
        <v>2638.2</v>
      </c>
      <c r="E475">
        <v>2654</v>
      </c>
    </row>
    <row r="476" spans="1:5" x14ac:dyDescent="0.25">
      <c r="A476" s="2">
        <v>39778</v>
      </c>
      <c r="B476">
        <v>2652.45</v>
      </c>
      <c r="C476">
        <v>2762.6</v>
      </c>
      <c r="D476">
        <v>2643.35</v>
      </c>
      <c r="E476">
        <v>2752.25</v>
      </c>
    </row>
    <row r="477" spans="1:5" x14ac:dyDescent="0.25">
      <c r="A477" s="2">
        <v>39780</v>
      </c>
      <c r="B477">
        <v>2745.7</v>
      </c>
      <c r="C477">
        <v>2779</v>
      </c>
      <c r="D477">
        <v>2690.3</v>
      </c>
      <c r="E477">
        <v>2755.1</v>
      </c>
    </row>
    <row r="478" spans="1:5" x14ac:dyDescent="0.25">
      <c r="A478" s="2">
        <v>39783</v>
      </c>
      <c r="B478">
        <v>2755.15</v>
      </c>
      <c r="C478">
        <v>2832.85</v>
      </c>
      <c r="D478">
        <v>2669.5</v>
      </c>
      <c r="E478">
        <v>2682.9</v>
      </c>
    </row>
    <row r="479" spans="1:5" x14ac:dyDescent="0.25">
      <c r="A479" s="2">
        <v>39784</v>
      </c>
      <c r="B479">
        <v>2672.9</v>
      </c>
      <c r="C479">
        <v>2672.9</v>
      </c>
      <c r="D479">
        <v>2570.6999999999998</v>
      </c>
      <c r="E479">
        <v>2657.8</v>
      </c>
    </row>
    <row r="480" spans="1:5" x14ac:dyDescent="0.25">
      <c r="A480" s="2">
        <v>39785</v>
      </c>
      <c r="B480">
        <v>2657.5</v>
      </c>
      <c r="C480">
        <v>2693.65</v>
      </c>
      <c r="D480">
        <v>2611.9499999999998</v>
      </c>
      <c r="E480">
        <v>2656.45</v>
      </c>
    </row>
    <row r="481" spans="1:5" x14ac:dyDescent="0.25">
      <c r="A481" s="2">
        <v>39786</v>
      </c>
      <c r="B481">
        <v>2656.5</v>
      </c>
      <c r="C481">
        <v>2793.8</v>
      </c>
      <c r="D481">
        <v>2646.35</v>
      </c>
      <c r="E481">
        <v>2788</v>
      </c>
    </row>
    <row r="482" spans="1:5" x14ac:dyDescent="0.25">
      <c r="A482" s="2">
        <v>39787</v>
      </c>
      <c r="B482">
        <v>2786.65</v>
      </c>
      <c r="C482">
        <v>2821.15</v>
      </c>
      <c r="D482">
        <v>2701.35</v>
      </c>
      <c r="E482">
        <v>2714.4</v>
      </c>
    </row>
    <row r="483" spans="1:5" x14ac:dyDescent="0.25">
      <c r="A483" s="2">
        <v>39790</v>
      </c>
      <c r="B483">
        <v>2714.7</v>
      </c>
      <c r="C483">
        <v>2861.55</v>
      </c>
      <c r="D483">
        <v>2714.7</v>
      </c>
      <c r="E483">
        <v>2784</v>
      </c>
    </row>
    <row r="484" spans="1:5" x14ac:dyDescent="0.25">
      <c r="A484" s="2">
        <v>39792</v>
      </c>
      <c r="B484">
        <v>2785.7</v>
      </c>
      <c r="C484">
        <v>2940.15</v>
      </c>
      <c r="D484">
        <v>2785.7</v>
      </c>
      <c r="E484">
        <v>2928.25</v>
      </c>
    </row>
    <row r="485" spans="1:5" x14ac:dyDescent="0.25">
      <c r="A485" s="2">
        <v>39793</v>
      </c>
      <c r="B485">
        <v>2934.05</v>
      </c>
      <c r="C485">
        <v>2945.3</v>
      </c>
      <c r="D485">
        <v>2861.55</v>
      </c>
      <c r="E485">
        <v>2920.15</v>
      </c>
    </row>
    <row r="486" spans="1:5" x14ac:dyDescent="0.25">
      <c r="A486" s="2">
        <v>39794</v>
      </c>
      <c r="B486">
        <v>2915.35</v>
      </c>
      <c r="C486">
        <v>2936.8</v>
      </c>
      <c r="D486">
        <v>2812.55</v>
      </c>
      <c r="E486">
        <v>2921.35</v>
      </c>
    </row>
    <row r="487" spans="1:5" x14ac:dyDescent="0.25">
      <c r="A487" s="2">
        <v>39797</v>
      </c>
      <c r="B487">
        <v>2917.9</v>
      </c>
      <c r="C487">
        <v>3012.1</v>
      </c>
      <c r="D487">
        <v>2917.9</v>
      </c>
      <c r="E487">
        <v>2981.2</v>
      </c>
    </row>
    <row r="488" spans="1:5" x14ac:dyDescent="0.25">
      <c r="A488" s="2">
        <v>39798</v>
      </c>
      <c r="B488">
        <v>2983.6</v>
      </c>
      <c r="C488">
        <v>3052.55</v>
      </c>
      <c r="D488">
        <v>2963.3</v>
      </c>
      <c r="E488">
        <v>3041.75</v>
      </c>
    </row>
    <row r="489" spans="1:5" x14ac:dyDescent="0.25">
      <c r="A489" s="2">
        <v>39799</v>
      </c>
      <c r="B489">
        <v>3040.45</v>
      </c>
      <c r="C489">
        <v>3076.2</v>
      </c>
      <c r="D489">
        <v>2943.5</v>
      </c>
      <c r="E489">
        <v>2954.35</v>
      </c>
    </row>
    <row r="490" spans="1:5" x14ac:dyDescent="0.25">
      <c r="A490" s="2">
        <v>39800</v>
      </c>
      <c r="B490">
        <v>2955.35</v>
      </c>
      <c r="C490">
        <v>3072.55</v>
      </c>
      <c r="D490">
        <v>2922.65</v>
      </c>
      <c r="E490">
        <v>3060.75</v>
      </c>
    </row>
    <row r="491" spans="1:5" x14ac:dyDescent="0.25">
      <c r="A491" s="2">
        <v>39801</v>
      </c>
      <c r="B491">
        <v>3063</v>
      </c>
      <c r="C491">
        <v>3106.8</v>
      </c>
      <c r="D491">
        <v>3036.3</v>
      </c>
      <c r="E491">
        <v>3077.5</v>
      </c>
    </row>
    <row r="492" spans="1:5" x14ac:dyDescent="0.25">
      <c r="A492" s="2">
        <v>39804</v>
      </c>
      <c r="B492">
        <v>3077.25</v>
      </c>
      <c r="C492">
        <v>3110.45</v>
      </c>
      <c r="D492">
        <v>3027.8</v>
      </c>
      <c r="E492">
        <v>3039.3</v>
      </c>
    </row>
    <row r="493" spans="1:5" x14ac:dyDescent="0.25">
      <c r="A493" s="2">
        <v>39805</v>
      </c>
      <c r="B493">
        <v>3039.25</v>
      </c>
      <c r="C493">
        <v>3040</v>
      </c>
      <c r="D493">
        <v>2957.05</v>
      </c>
      <c r="E493">
        <v>2968.65</v>
      </c>
    </row>
    <row r="494" spans="1:5" x14ac:dyDescent="0.25">
      <c r="A494" s="2">
        <v>39806</v>
      </c>
      <c r="B494">
        <v>2967.4</v>
      </c>
      <c r="C494">
        <v>2968</v>
      </c>
      <c r="D494">
        <v>2900.45</v>
      </c>
      <c r="E494">
        <v>2916.85</v>
      </c>
    </row>
    <row r="495" spans="1:5" x14ac:dyDescent="0.25">
      <c r="A495" s="2">
        <v>39808</v>
      </c>
      <c r="B495">
        <v>2919.85</v>
      </c>
      <c r="C495">
        <v>2960.95</v>
      </c>
      <c r="D495">
        <v>2844.8</v>
      </c>
      <c r="E495">
        <v>2857.25</v>
      </c>
    </row>
    <row r="496" spans="1:5" x14ac:dyDescent="0.25">
      <c r="A496" s="2">
        <v>39811</v>
      </c>
      <c r="B496">
        <v>2857.15</v>
      </c>
      <c r="C496">
        <v>2931.8</v>
      </c>
      <c r="D496">
        <v>2812.9</v>
      </c>
      <c r="E496">
        <v>2922.2</v>
      </c>
    </row>
    <row r="497" spans="1:5" x14ac:dyDescent="0.25">
      <c r="A497" s="2">
        <v>39812</v>
      </c>
      <c r="B497">
        <v>2922.55</v>
      </c>
      <c r="C497">
        <v>2999.15</v>
      </c>
      <c r="D497">
        <v>2899.75</v>
      </c>
      <c r="E497">
        <v>2979.5</v>
      </c>
    </row>
    <row r="498" spans="1:5" x14ac:dyDescent="0.25">
      <c r="A498" s="2">
        <v>39813</v>
      </c>
      <c r="B498">
        <v>2979.8</v>
      </c>
      <c r="C498">
        <v>3002.65</v>
      </c>
      <c r="D498">
        <v>2937.35</v>
      </c>
      <c r="E498">
        <v>2959.15</v>
      </c>
    </row>
    <row r="499" spans="1:5" x14ac:dyDescent="0.25">
      <c r="A499" s="2">
        <v>39814</v>
      </c>
      <c r="B499">
        <v>2963.3</v>
      </c>
      <c r="C499">
        <v>3039.25</v>
      </c>
      <c r="D499">
        <v>2963.3</v>
      </c>
      <c r="E499">
        <v>3033.45</v>
      </c>
    </row>
    <row r="500" spans="1:5" x14ac:dyDescent="0.25">
      <c r="A500" s="2">
        <v>39815</v>
      </c>
      <c r="B500">
        <v>3034.6</v>
      </c>
      <c r="C500">
        <v>3079.85</v>
      </c>
      <c r="D500">
        <v>3021.8</v>
      </c>
      <c r="E500">
        <v>3046.75</v>
      </c>
    </row>
    <row r="501" spans="1:5" x14ac:dyDescent="0.25">
      <c r="A501" s="2">
        <v>39818</v>
      </c>
      <c r="B501">
        <v>3058.75</v>
      </c>
      <c r="C501">
        <v>3131.95</v>
      </c>
      <c r="D501">
        <v>3056.45</v>
      </c>
      <c r="E501">
        <v>3121.45</v>
      </c>
    </row>
    <row r="502" spans="1:5" x14ac:dyDescent="0.25">
      <c r="A502" s="2">
        <v>39819</v>
      </c>
      <c r="B502">
        <v>3121.5</v>
      </c>
      <c r="C502">
        <v>3141.8</v>
      </c>
      <c r="D502">
        <v>3056.1</v>
      </c>
      <c r="E502">
        <v>3112.8</v>
      </c>
    </row>
    <row r="503" spans="1:5" x14ac:dyDescent="0.25">
      <c r="A503" s="2">
        <v>39820</v>
      </c>
      <c r="B503">
        <v>3112.8</v>
      </c>
      <c r="C503">
        <v>3147.2</v>
      </c>
      <c r="D503">
        <v>2888.2</v>
      </c>
      <c r="E503">
        <v>2920.4</v>
      </c>
    </row>
    <row r="504" spans="1:5" x14ac:dyDescent="0.25">
      <c r="A504" s="2">
        <v>39822</v>
      </c>
      <c r="B504">
        <v>2919.95</v>
      </c>
      <c r="C504">
        <v>2929.85</v>
      </c>
      <c r="D504">
        <v>2810.25</v>
      </c>
      <c r="E504">
        <v>2873</v>
      </c>
    </row>
    <row r="505" spans="1:5" x14ac:dyDescent="0.25">
      <c r="A505" s="2">
        <v>39825</v>
      </c>
      <c r="B505">
        <v>2868.85</v>
      </c>
      <c r="C505">
        <v>2869.2</v>
      </c>
      <c r="D505">
        <v>2748.55</v>
      </c>
      <c r="E505">
        <v>2773.1</v>
      </c>
    </row>
    <row r="506" spans="1:5" x14ac:dyDescent="0.25">
      <c r="A506" s="2">
        <v>39826</v>
      </c>
      <c r="B506">
        <v>2775</v>
      </c>
      <c r="C506">
        <v>2802.6</v>
      </c>
      <c r="D506">
        <v>2720.8</v>
      </c>
      <c r="E506">
        <v>2744.95</v>
      </c>
    </row>
    <row r="507" spans="1:5" x14ac:dyDescent="0.25">
      <c r="A507" s="2">
        <v>39827</v>
      </c>
      <c r="B507">
        <v>2748.4</v>
      </c>
      <c r="C507">
        <v>2853.25</v>
      </c>
      <c r="D507">
        <v>2748.4</v>
      </c>
      <c r="E507">
        <v>2835.3</v>
      </c>
    </row>
    <row r="508" spans="1:5" x14ac:dyDescent="0.25">
      <c r="A508" s="2">
        <v>39828</v>
      </c>
      <c r="B508">
        <v>2832.3</v>
      </c>
      <c r="C508">
        <v>2832.3</v>
      </c>
      <c r="D508">
        <v>2701.75</v>
      </c>
      <c r="E508">
        <v>2736.7</v>
      </c>
    </row>
    <row r="509" spans="1:5" x14ac:dyDescent="0.25">
      <c r="A509" s="2">
        <v>39829</v>
      </c>
      <c r="B509">
        <v>2737</v>
      </c>
      <c r="C509">
        <v>2835.65</v>
      </c>
      <c r="D509">
        <v>2724.2</v>
      </c>
      <c r="E509">
        <v>2828.45</v>
      </c>
    </row>
    <row r="510" spans="1:5" x14ac:dyDescent="0.25">
      <c r="A510" s="2">
        <v>39832</v>
      </c>
      <c r="B510">
        <v>2828.7</v>
      </c>
      <c r="C510">
        <v>2868.2</v>
      </c>
      <c r="D510">
        <v>2819.9</v>
      </c>
      <c r="E510">
        <v>2846.2</v>
      </c>
    </row>
    <row r="511" spans="1:5" x14ac:dyDescent="0.25">
      <c r="A511" s="2">
        <v>39833</v>
      </c>
      <c r="B511">
        <v>2842.9</v>
      </c>
      <c r="C511">
        <v>2842.9</v>
      </c>
      <c r="D511">
        <v>2758</v>
      </c>
      <c r="E511">
        <v>2796.6</v>
      </c>
    </row>
    <row r="512" spans="1:5" x14ac:dyDescent="0.25">
      <c r="A512" s="2">
        <v>39834</v>
      </c>
      <c r="B512">
        <v>2777.4</v>
      </c>
      <c r="C512">
        <v>2787.3</v>
      </c>
      <c r="D512">
        <v>2690.2</v>
      </c>
      <c r="E512">
        <v>2706.15</v>
      </c>
    </row>
    <row r="513" spans="1:5" x14ac:dyDescent="0.25">
      <c r="A513" s="2">
        <v>39835</v>
      </c>
      <c r="B513">
        <v>2714.7</v>
      </c>
      <c r="C513">
        <v>2744.85</v>
      </c>
      <c r="D513">
        <v>2681.4</v>
      </c>
      <c r="E513">
        <v>2713.8</v>
      </c>
    </row>
    <row r="514" spans="1:5" x14ac:dyDescent="0.25">
      <c r="A514" s="2">
        <v>39836</v>
      </c>
      <c r="B514">
        <v>2705.45</v>
      </c>
      <c r="C514">
        <v>2765.55</v>
      </c>
      <c r="D514">
        <v>2661.65</v>
      </c>
      <c r="E514">
        <v>2678.55</v>
      </c>
    </row>
    <row r="515" spans="1:5" x14ac:dyDescent="0.25">
      <c r="A515" s="2">
        <v>39840</v>
      </c>
      <c r="B515">
        <v>2686.05</v>
      </c>
      <c r="C515">
        <v>2777.3</v>
      </c>
      <c r="D515">
        <v>2685.25</v>
      </c>
      <c r="E515">
        <v>2771.35</v>
      </c>
    </row>
    <row r="516" spans="1:5" x14ac:dyDescent="0.25">
      <c r="A516" s="2">
        <v>39841</v>
      </c>
      <c r="B516">
        <v>2771.1</v>
      </c>
      <c r="C516">
        <v>2855.4</v>
      </c>
      <c r="D516">
        <v>2765.6</v>
      </c>
      <c r="E516">
        <v>2849.5</v>
      </c>
    </row>
    <row r="517" spans="1:5" x14ac:dyDescent="0.25">
      <c r="A517" s="2">
        <v>39842</v>
      </c>
      <c r="B517">
        <v>2849.35</v>
      </c>
      <c r="C517">
        <v>2873.85</v>
      </c>
      <c r="D517">
        <v>2795.35</v>
      </c>
      <c r="E517">
        <v>2823.95</v>
      </c>
    </row>
    <row r="518" spans="1:5" x14ac:dyDescent="0.25">
      <c r="A518" s="2">
        <v>39843</v>
      </c>
      <c r="B518">
        <v>2824.05</v>
      </c>
      <c r="C518">
        <v>2881</v>
      </c>
      <c r="D518">
        <v>2774.1</v>
      </c>
      <c r="E518">
        <v>2874.8</v>
      </c>
    </row>
    <row r="519" spans="1:5" x14ac:dyDescent="0.25">
      <c r="A519" s="2">
        <v>39846</v>
      </c>
      <c r="B519">
        <v>2872.35</v>
      </c>
      <c r="C519">
        <v>2873.45</v>
      </c>
      <c r="D519">
        <v>2760.7</v>
      </c>
      <c r="E519">
        <v>2766.65</v>
      </c>
    </row>
    <row r="520" spans="1:5" x14ac:dyDescent="0.25">
      <c r="A520" s="2">
        <v>39847</v>
      </c>
      <c r="B520">
        <v>2773.5</v>
      </c>
      <c r="C520">
        <v>2831.7</v>
      </c>
      <c r="D520">
        <v>2752.9</v>
      </c>
      <c r="E520">
        <v>2783.9</v>
      </c>
    </row>
    <row r="521" spans="1:5" x14ac:dyDescent="0.25">
      <c r="A521" s="2">
        <v>39848</v>
      </c>
      <c r="B521">
        <v>2780.7</v>
      </c>
      <c r="C521">
        <v>2842.2</v>
      </c>
      <c r="D521">
        <v>2780.7</v>
      </c>
      <c r="E521">
        <v>2803.05</v>
      </c>
    </row>
    <row r="522" spans="1:5" x14ac:dyDescent="0.25">
      <c r="A522" s="2">
        <v>39849</v>
      </c>
      <c r="B522">
        <v>2802.75</v>
      </c>
      <c r="C522">
        <v>2816.8</v>
      </c>
      <c r="D522">
        <v>2754.85</v>
      </c>
      <c r="E522">
        <v>2780.05</v>
      </c>
    </row>
    <row r="523" spans="1:5" x14ac:dyDescent="0.25">
      <c r="A523" s="2">
        <v>39850</v>
      </c>
      <c r="B523">
        <v>2779.35</v>
      </c>
      <c r="C523">
        <v>2852.5</v>
      </c>
      <c r="D523">
        <v>2778.65</v>
      </c>
      <c r="E523">
        <v>2843.1</v>
      </c>
    </row>
    <row r="524" spans="1:5" x14ac:dyDescent="0.25">
      <c r="A524" s="2">
        <v>39853</v>
      </c>
      <c r="B524">
        <v>2843.05</v>
      </c>
      <c r="C524">
        <v>2926.75</v>
      </c>
      <c r="D524">
        <v>2840.15</v>
      </c>
      <c r="E524">
        <v>2919.9</v>
      </c>
    </row>
    <row r="525" spans="1:5" x14ac:dyDescent="0.25">
      <c r="A525" s="2">
        <v>39854</v>
      </c>
      <c r="B525">
        <v>2919.7</v>
      </c>
      <c r="C525">
        <v>2957.4</v>
      </c>
      <c r="D525">
        <v>2891.75</v>
      </c>
      <c r="E525">
        <v>2934.5</v>
      </c>
    </row>
    <row r="526" spans="1:5" x14ac:dyDescent="0.25">
      <c r="A526" s="2">
        <v>39855</v>
      </c>
      <c r="B526">
        <v>2933</v>
      </c>
      <c r="C526">
        <v>2937.5</v>
      </c>
      <c r="D526">
        <v>2877.6</v>
      </c>
      <c r="E526">
        <v>2925.7</v>
      </c>
    </row>
    <row r="527" spans="1:5" x14ac:dyDescent="0.25">
      <c r="A527" s="2">
        <v>39856</v>
      </c>
      <c r="B527">
        <v>2927.4</v>
      </c>
      <c r="C527">
        <v>2939</v>
      </c>
      <c r="D527">
        <v>2886.55</v>
      </c>
      <c r="E527">
        <v>2893.05</v>
      </c>
    </row>
    <row r="528" spans="1:5" x14ac:dyDescent="0.25">
      <c r="A528" s="2">
        <v>39857</v>
      </c>
      <c r="B528">
        <v>2896.95</v>
      </c>
      <c r="C528">
        <v>2969.75</v>
      </c>
      <c r="D528">
        <v>2896.85</v>
      </c>
      <c r="E528">
        <v>2948.35</v>
      </c>
    </row>
    <row r="529" spans="1:5" x14ac:dyDescent="0.25">
      <c r="A529" s="2">
        <v>39860</v>
      </c>
      <c r="B529">
        <v>2948.25</v>
      </c>
      <c r="C529">
        <v>2953.2</v>
      </c>
      <c r="D529">
        <v>2839.1</v>
      </c>
      <c r="E529">
        <v>2848.5</v>
      </c>
    </row>
    <row r="530" spans="1:5" x14ac:dyDescent="0.25">
      <c r="A530" s="2">
        <v>39861</v>
      </c>
      <c r="B530">
        <v>2853.85</v>
      </c>
      <c r="C530">
        <v>2854.65</v>
      </c>
      <c r="D530">
        <v>2757.3</v>
      </c>
      <c r="E530">
        <v>2770.5</v>
      </c>
    </row>
    <row r="531" spans="1:5" x14ac:dyDescent="0.25">
      <c r="A531" s="2">
        <v>39862</v>
      </c>
      <c r="B531">
        <v>2755.15</v>
      </c>
      <c r="C531">
        <v>2806.5</v>
      </c>
      <c r="D531">
        <v>2736.65</v>
      </c>
      <c r="E531">
        <v>2776.15</v>
      </c>
    </row>
    <row r="532" spans="1:5" x14ac:dyDescent="0.25">
      <c r="A532" s="2">
        <v>39863</v>
      </c>
      <c r="B532">
        <v>2776.7</v>
      </c>
      <c r="C532">
        <v>2802.15</v>
      </c>
      <c r="D532">
        <v>2767.6</v>
      </c>
      <c r="E532">
        <v>2789.35</v>
      </c>
    </row>
    <row r="533" spans="1:5" x14ac:dyDescent="0.25">
      <c r="A533" s="2">
        <v>39864</v>
      </c>
      <c r="B533">
        <v>2789.3</v>
      </c>
      <c r="C533">
        <v>2789.3</v>
      </c>
      <c r="D533">
        <v>2709.3</v>
      </c>
      <c r="E533">
        <v>2736.45</v>
      </c>
    </row>
    <row r="534" spans="1:5" x14ac:dyDescent="0.25">
      <c r="A534" s="2">
        <v>39868</v>
      </c>
      <c r="B534">
        <v>2737.25</v>
      </c>
      <c r="C534">
        <v>2746.2</v>
      </c>
      <c r="D534">
        <v>2677.55</v>
      </c>
      <c r="E534">
        <v>2733.9</v>
      </c>
    </row>
    <row r="535" spans="1:5" x14ac:dyDescent="0.25">
      <c r="A535" s="2">
        <v>39869</v>
      </c>
      <c r="B535">
        <v>2733.45</v>
      </c>
      <c r="C535">
        <v>2789.35</v>
      </c>
      <c r="D535">
        <v>2733.45</v>
      </c>
      <c r="E535">
        <v>2762.5</v>
      </c>
    </row>
    <row r="536" spans="1:5" x14ac:dyDescent="0.25">
      <c r="A536" s="2">
        <v>39870</v>
      </c>
      <c r="B536">
        <v>2762.2</v>
      </c>
      <c r="C536">
        <v>2797.8</v>
      </c>
      <c r="D536">
        <v>2731.9</v>
      </c>
      <c r="E536">
        <v>2785.65</v>
      </c>
    </row>
    <row r="537" spans="1:5" x14ac:dyDescent="0.25">
      <c r="A537" s="2">
        <v>39871</v>
      </c>
      <c r="B537">
        <v>2785.7</v>
      </c>
      <c r="C537">
        <v>2787.2</v>
      </c>
      <c r="D537">
        <v>2708.45</v>
      </c>
      <c r="E537">
        <v>2763.65</v>
      </c>
    </row>
    <row r="538" spans="1:5" x14ac:dyDescent="0.25">
      <c r="A538" s="2">
        <v>39874</v>
      </c>
      <c r="B538">
        <v>2764.6</v>
      </c>
      <c r="C538">
        <v>2764.6</v>
      </c>
      <c r="D538">
        <v>2659.55</v>
      </c>
      <c r="E538">
        <v>2674.6</v>
      </c>
    </row>
    <row r="539" spans="1:5" x14ac:dyDescent="0.25">
      <c r="A539" s="2">
        <v>39875</v>
      </c>
      <c r="B539">
        <v>2672.15</v>
      </c>
      <c r="C539">
        <v>2688.5</v>
      </c>
      <c r="D539">
        <v>2611.5500000000002</v>
      </c>
      <c r="E539">
        <v>2622.4</v>
      </c>
    </row>
    <row r="540" spans="1:5" x14ac:dyDescent="0.25">
      <c r="A540" s="2">
        <v>39876</v>
      </c>
      <c r="B540">
        <v>2611.9499999999998</v>
      </c>
      <c r="C540">
        <v>2655.7</v>
      </c>
      <c r="D540">
        <v>2611.9499999999998</v>
      </c>
      <c r="E540">
        <v>2645.2</v>
      </c>
    </row>
    <row r="541" spans="1:5" x14ac:dyDescent="0.25">
      <c r="A541" s="2">
        <v>39877</v>
      </c>
      <c r="B541">
        <v>2645.9</v>
      </c>
      <c r="C541">
        <v>2663.9</v>
      </c>
      <c r="D541">
        <v>2564.1</v>
      </c>
      <c r="E541">
        <v>2576.6999999999998</v>
      </c>
    </row>
    <row r="542" spans="1:5" x14ac:dyDescent="0.25">
      <c r="A542" s="2">
        <v>39878</v>
      </c>
      <c r="B542">
        <v>2576.75</v>
      </c>
      <c r="C542">
        <v>2628.1</v>
      </c>
      <c r="D542">
        <v>2539.4499999999998</v>
      </c>
      <c r="E542">
        <v>2620.15</v>
      </c>
    </row>
    <row r="543" spans="1:5" x14ac:dyDescent="0.25">
      <c r="A543" s="2">
        <v>39881</v>
      </c>
      <c r="B543">
        <v>2620.1</v>
      </c>
      <c r="C543">
        <v>2621.25</v>
      </c>
      <c r="D543">
        <v>2555.6</v>
      </c>
      <c r="E543">
        <v>2573.15</v>
      </c>
    </row>
    <row r="544" spans="1:5" x14ac:dyDescent="0.25">
      <c r="A544" s="2">
        <v>39884</v>
      </c>
      <c r="B544">
        <v>2574.5</v>
      </c>
      <c r="C544">
        <v>2646.1</v>
      </c>
      <c r="D544">
        <v>2574.5</v>
      </c>
      <c r="E544">
        <v>2617.4499999999998</v>
      </c>
    </row>
    <row r="545" spans="1:5" x14ac:dyDescent="0.25">
      <c r="A545" s="2">
        <v>39885</v>
      </c>
      <c r="B545">
        <v>2616.6</v>
      </c>
      <c r="C545">
        <v>2726.15</v>
      </c>
      <c r="D545">
        <v>2616.6</v>
      </c>
      <c r="E545">
        <v>2719.25</v>
      </c>
    </row>
    <row r="546" spans="1:5" x14ac:dyDescent="0.25">
      <c r="A546" s="2">
        <v>39888</v>
      </c>
      <c r="B546">
        <v>2716.05</v>
      </c>
      <c r="C546">
        <v>2781.95</v>
      </c>
      <c r="D546">
        <v>2701.95</v>
      </c>
      <c r="E546">
        <v>2777.25</v>
      </c>
    </row>
    <row r="547" spans="1:5" x14ac:dyDescent="0.25">
      <c r="A547" s="2">
        <v>39889</v>
      </c>
      <c r="B547">
        <v>2776.35</v>
      </c>
      <c r="C547">
        <v>2805.6</v>
      </c>
      <c r="D547">
        <v>2738.7</v>
      </c>
      <c r="E547">
        <v>2757.45</v>
      </c>
    </row>
    <row r="548" spans="1:5" x14ac:dyDescent="0.25">
      <c r="A548" s="2">
        <v>39890</v>
      </c>
      <c r="B548">
        <v>2757.65</v>
      </c>
      <c r="C548">
        <v>2836.05</v>
      </c>
      <c r="D548">
        <v>2752.25</v>
      </c>
      <c r="E548">
        <v>2794.7</v>
      </c>
    </row>
    <row r="549" spans="1:5" x14ac:dyDescent="0.25">
      <c r="A549" s="2">
        <v>39891</v>
      </c>
      <c r="B549">
        <v>2797.05</v>
      </c>
      <c r="C549">
        <v>2822.25</v>
      </c>
      <c r="D549">
        <v>2771.35</v>
      </c>
      <c r="E549">
        <v>2807.15</v>
      </c>
    </row>
    <row r="550" spans="1:5" x14ac:dyDescent="0.25">
      <c r="A550" s="2">
        <v>39892</v>
      </c>
      <c r="B550">
        <v>2807.35</v>
      </c>
      <c r="C550">
        <v>2816.1</v>
      </c>
      <c r="D550">
        <v>2773.65</v>
      </c>
      <c r="E550">
        <v>2807.05</v>
      </c>
    </row>
    <row r="551" spans="1:5" x14ac:dyDescent="0.25">
      <c r="A551" s="2">
        <v>39895</v>
      </c>
      <c r="B551">
        <v>2807.25</v>
      </c>
      <c r="C551">
        <v>2949.75</v>
      </c>
      <c r="D551">
        <v>2807.25</v>
      </c>
      <c r="E551">
        <v>2939.9</v>
      </c>
    </row>
    <row r="552" spans="1:5" x14ac:dyDescent="0.25">
      <c r="A552" s="2">
        <v>39896</v>
      </c>
      <c r="B552">
        <v>2923.8</v>
      </c>
      <c r="C552">
        <v>3017.4</v>
      </c>
      <c r="D552">
        <v>2914.5</v>
      </c>
      <c r="E552">
        <v>2938.7</v>
      </c>
    </row>
    <row r="553" spans="1:5" x14ac:dyDescent="0.25">
      <c r="A553" s="2">
        <v>39897</v>
      </c>
      <c r="B553">
        <v>2938.8</v>
      </c>
      <c r="C553">
        <v>2996.5</v>
      </c>
      <c r="D553">
        <v>2923.3</v>
      </c>
      <c r="E553">
        <v>2984.35</v>
      </c>
    </row>
    <row r="554" spans="1:5" x14ac:dyDescent="0.25">
      <c r="A554" s="2">
        <v>39898</v>
      </c>
      <c r="B554">
        <v>2982.25</v>
      </c>
      <c r="C554">
        <v>3103.35</v>
      </c>
      <c r="D554">
        <v>2982.25</v>
      </c>
      <c r="E554">
        <v>3082.25</v>
      </c>
    </row>
    <row r="555" spans="1:5" x14ac:dyDescent="0.25">
      <c r="A555" s="2">
        <v>39899</v>
      </c>
      <c r="B555">
        <v>3079.4</v>
      </c>
      <c r="C555">
        <v>3123.35</v>
      </c>
      <c r="D555">
        <v>3055.9</v>
      </c>
      <c r="E555">
        <v>3108.65</v>
      </c>
    </row>
    <row r="556" spans="1:5" x14ac:dyDescent="0.25">
      <c r="A556" s="2">
        <v>39902</v>
      </c>
      <c r="B556">
        <v>3108.75</v>
      </c>
      <c r="C556">
        <v>3110.2</v>
      </c>
      <c r="D556">
        <v>2962.4</v>
      </c>
      <c r="E556">
        <v>2978.15</v>
      </c>
    </row>
    <row r="557" spans="1:5" x14ac:dyDescent="0.25">
      <c r="A557" s="2">
        <v>39903</v>
      </c>
      <c r="B557">
        <v>2981.7</v>
      </c>
      <c r="C557">
        <v>3054.3</v>
      </c>
      <c r="D557">
        <v>2966.4</v>
      </c>
      <c r="E557">
        <v>3020.95</v>
      </c>
    </row>
    <row r="558" spans="1:5" x14ac:dyDescent="0.25">
      <c r="A558" s="2">
        <v>39904</v>
      </c>
      <c r="B558">
        <v>3023.85</v>
      </c>
      <c r="C558">
        <v>3069.3</v>
      </c>
      <c r="D558">
        <v>2965.7</v>
      </c>
      <c r="E558">
        <v>3060.35</v>
      </c>
    </row>
    <row r="559" spans="1:5" x14ac:dyDescent="0.25">
      <c r="A559" s="2">
        <v>39905</v>
      </c>
      <c r="B559">
        <v>3061.05</v>
      </c>
      <c r="C559">
        <v>3228.75</v>
      </c>
      <c r="D559">
        <v>3061.05</v>
      </c>
      <c r="E559">
        <v>3211.05</v>
      </c>
    </row>
    <row r="560" spans="1:5" x14ac:dyDescent="0.25">
      <c r="A560" s="2">
        <v>39909</v>
      </c>
      <c r="B560">
        <v>3211.35</v>
      </c>
      <c r="C560">
        <v>3303.9</v>
      </c>
      <c r="D560">
        <v>3211.35</v>
      </c>
      <c r="E560">
        <v>3256.6</v>
      </c>
    </row>
    <row r="561" spans="1:5" x14ac:dyDescent="0.25">
      <c r="A561" s="2">
        <v>39911</v>
      </c>
      <c r="B561">
        <v>3255.35</v>
      </c>
      <c r="C561">
        <v>3357.05</v>
      </c>
      <c r="D561">
        <v>3149.25</v>
      </c>
      <c r="E561">
        <v>3342.95</v>
      </c>
    </row>
    <row r="562" spans="1:5" x14ac:dyDescent="0.25">
      <c r="A562" s="2">
        <v>39912</v>
      </c>
      <c r="B562">
        <v>3346</v>
      </c>
      <c r="C562">
        <v>3401.15</v>
      </c>
      <c r="D562">
        <v>3307.05</v>
      </c>
      <c r="E562">
        <v>3342.05</v>
      </c>
    </row>
    <row r="563" spans="1:5" x14ac:dyDescent="0.25">
      <c r="A563" s="2">
        <v>39916</v>
      </c>
      <c r="B563">
        <v>3342.2</v>
      </c>
      <c r="C563">
        <v>3417.8</v>
      </c>
      <c r="D563">
        <v>3334.15</v>
      </c>
      <c r="E563">
        <v>3382.6</v>
      </c>
    </row>
    <row r="564" spans="1:5" x14ac:dyDescent="0.25">
      <c r="A564" s="2">
        <v>39918</v>
      </c>
      <c r="B564">
        <v>3381.45</v>
      </c>
      <c r="C564">
        <v>3497.55</v>
      </c>
      <c r="D564">
        <v>3311.8</v>
      </c>
      <c r="E564">
        <v>3484.15</v>
      </c>
    </row>
    <row r="565" spans="1:5" x14ac:dyDescent="0.25">
      <c r="A565" s="2">
        <v>39919</v>
      </c>
      <c r="B565">
        <v>3484.35</v>
      </c>
      <c r="C565">
        <v>3511.25</v>
      </c>
      <c r="D565">
        <v>3354.2</v>
      </c>
      <c r="E565">
        <v>3369.5</v>
      </c>
    </row>
    <row r="566" spans="1:5" x14ac:dyDescent="0.25">
      <c r="A566" s="2">
        <v>39920</v>
      </c>
      <c r="B566">
        <v>3369.5</v>
      </c>
      <c r="C566">
        <v>3489.85</v>
      </c>
      <c r="D566">
        <v>3359.25</v>
      </c>
      <c r="E566">
        <v>3384.4</v>
      </c>
    </row>
    <row r="567" spans="1:5" x14ac:dyDescent="0.25">
      <c r="A567" s="2">
        <v>39923</v>
      </c>
      <c r="B567">
        <v>3384.75</v>
      </c>
      <c r="C567">
        <v>3441.1</v>
      </c>
      <c r="D567">
        <v>3339.45</v>
      </c>
      <c r="E567">
        <v>3377.1</v>
      </c>
    </row>
    <row r="568" spans="1:5" x14ac:dyDescent="0.25">
      <c r="A568" s="2">
        <v>39924</v>
      </c>
      <c r="B568">
        <v>3376.85</v>
      </c>
      <c r="C568">
        <v>3414.7</v>
      </c>
      <c r="D568">
        <v>3309.35</v>
      </c>
      <c r="E568">
        <v>3365.3</v>
      </c>
    </row>
    <row r="569" spans="1:5" x14ac:dyDescent="0.25">
      <c r="A569" s="2">
        <v>39925</v>
      </c>
      <c r="B569">
        <v>3364.6</v>
      </c>
      <c r="C569">
        <v>3401.1</v>
      </c>
      <c r="D569">
        <v>3296.9</v>
      </c>
      <c r="E569">
        <v>3330.3</v>
      </c>
    </row>
    <row r="570" spans="1:5" x14ac:dyDescent="0.25">
      <c r="A570" s="2">
        <v>39926</v>
      </c>
      <c r="B570">
        <v>3330.5</v>
      </c>
      <c r="C570">
        <v>3439.9</v>
      </c>
      <c r="D570">
        <v>3310.5</v>
      </c>
      <c r="E570">
        <v>3423.7</v>
      </c>
    </row>
    <row r="571" spans="1:5" x14ac:dyDescent="0.25">
      <c r="A571" s="2">
        <v>39927</v>
      </c>
      <c r="B571">
        <v>3423.6</v>
      </c>
      <c r="C571">
        <v>3491.35</v>
      </c>
      <c r="D571">
        <v>3402.9</v>
      </c>
      <c r="E571">
        <v>3480.75</v>
      </c>
    </row>
    <row r="572" spans="1:5" x14ac:dyDescent="0.25">
      <c r="A572" s="2">
        <v>39930</v>
      </c>
      <c r="B572">
        <v>3481.3</v>
      </c>
      <c r="C572">
        <v>3517.25</v>
      </c>
      <c r="D572">
        <v>3435.3</v>
      </c>
      <c r="E572">
        <v>3470</v>
      </c>
    </row>
    <row r="573" spans="1:5" x14ac:dyDescent="0.25">
      <c r="A573" s="2">
        <v>39931</v>
      </c>
      <c r="B573">
        <v>3469.5</v>
      </c>
      <c r="C573">
        <v>3471.95</v>
      </c>
      <c r="D573">
        <v>3351.5</v>
      </c>
      <c r="E573">
        <v>3362.35</v>
      </c>
    </row>
    <row r="574" spans="1:5" x14ac:dyDescent="0.25">
      <c r="A574" s="2">
        <v>39932</v>
      </c>
      <c r="B574">
        <v>3371.65</v>
      </c>
      <c r="C574">
        <v>3486.4</v>
      </c>
      <c r="D574">
        <v>3366.7</v>
      </c>
      <c r="E574">
        <v>3473.95</v>
      </c>
    </row>
    <row r="575" spans="1:5" x14ac:dyDescent="0.25">
      <c r="A575" s="2">
        <v>39937</v>
      </c>
      <c r="B575">
        <v>3478.7</v>
      </c>
      <c r="C575">
        <v>3664.5</v>
      </c>
      <c r="D575">
        <v>3478.7</v>
      </c>
      <c r="E575">
        <v>3654</v>
      </c>
    </row>
    <row r="576" spans="1:5" x14ac:dyDescent="0.25">
      <c r="A576" s="2">
        <v>39938</v>
      </c>
      <c r="B576">
        <v>3664.5</v>
      </c>
      <c r="C576">
        <v>3682.2</v>
      </c>
      <c r="D576">
        <v>3618.75</v>
      </c>
      <c r="E576">
        <v>3661.9</v>
      </c>
    </row>
    <row r="577" spans="1:5" x14ac:dyDescent="0.25">
      <c r="A577" s="2">
        <v>39939</v>
      </c>
      <c r="B577">
        <v>3662</v>
      </c>
      <c r="C577">
        <v>3717.05</v>
      </c>
      <c r="D577">
        <v>3608.65</v>
      </c>
      <c r="E577">
        <v>3625.05</v>
      </c>
    </row>
    <row r="578" spans="1:5" x14ac:dyDescent="0.25">
      <c r="A578" s="2">
        <v>39940</v>
      </c>
      <c r="B578">
        <v>3617.15</v>
      </c>
      <c r="C578">
        <v>3692.05</v>
      </c>
      <c r="D578">
        <v>3617.15</v>
      </c>
      <c r="E578">
        <v>3683.9</v>
      </c>
    </row>
    <row r="579" spans="1:5" x14ac:dyDescent="0.25">
      <c r="A579" s="2">
        <v>39941</v>
      </c>
      <c r="B579">
        <v>3681.8</v>
      </c>
      <c r="C579">
        <v>3711.25</v>
      </c>
      <c r="D579">
        <v>3582.85</v>
      </c>
      <c r="E579">
        <v>3620.7</v>
      </c>
    </row>
    <row r="580" spans="1:5" x14ac:dyDescent="0.25">
      <c r="A580" s="2">
        <v>39944</v>
      </c>
      <c r="B580">
        <v>3615.75</v>
      </c>
      <c r="C580">
        <v>3660.2</v>
      </c>
      <c r="D580">
        <v>3534.55</v>
      </c>
      <c r="E580">
        <v>3554.6</v>
      </c>
    </row>
    <row r="581" spans="1:5" x14ac:dyDescent="0.25">
      <c r="A581" s="2">
        <v>39945</v>
      </c>
      <c r="B581">
        <v>3554.65</v>
      </c>
      <c r="C581">
        <v>3691.65</v>
      </c>
      <c r="D581">
        <v>3534.2</v>
      </c>
      <c r="E581">
        <v>3681.1</v>
      </c>
    </row>
    <row r="582" spans="1:5" x14ac:dyDescent="0.25">
      <c r="A582" s="2">
        <v>39946</v>
      </c>
      <c r="B582">
        <v>3668.75</v>
      </c>
      <c r="C582">
        <v>3709.6</v>
      </c>
      <c r="D582">
        <v>3610.2</v>
      </c>
      <c r="E582">
        <v>3635.25</v>
      </c>
    </row>
    <row r="583" spans="1:5" x14ac:dyDescent="0.25">
      <c r="A583" s="2">
        <v>39947</v>
      </c>
      <c r="B583">
        <v>3631.9</v>
      </c>
      <c r="C583">
        <v>3631.9</v>
      </c>
      <c r="D583">
        <v>3537.6</v>
      </c>
      <c r="E583">
        <v>3593.45</v>
      </c>
    </row>
    <row r="584" spans="1:5" x14ac:dyDescent="0.25">
      <c r="A584" s="2">
        <v>39948</v>
      </c>
      <c r="B584">
        <v>3597.85</v>
      </c>
      <c r="C584">
        <v>3686.25</v>
      </c>
      <c r="D584">
        <v>3597.85</v>
      </c>
      <c r="E584">
        <v>3671.65</v>
      </c>
    </row>
    <row r="585" spans="1:5" x14ac:dyDescent="0.25">
      <c r="A585" s="2">
        <v>39951</v>
      </c>
      <c r="B585">
        <v>3673.15</v>
      </c>
      <c r="C585">
        <v>4384.3</v>
      </c>
      <c r="D585">
        <v>3673.15</v>
      </c>
      <c r="E585">
        <v>4323.1499999999996</v>
      </c>
    </row>
    <row r="586" spans="1:5" x14ac:dyDescent="0.25">
      <c r="A586" s="2">
        <v>39952</v>
      </c>
      <c r="B586">
        <v>4324.95</v>
      </c>
      <c r="C586">
        <v>4509.3999999999996</v>
      </c>
      <c r="D586">
        <v>4167.6499999999996</v>
      </c>
      <c r="E586">
        <v>4318.45</v>
      </c>
    </row>
    <row r="587" spans="1:5" x14ac:dyDescent="0.25">
      <c r="A587" s="2">
        <v>39953</v>
      </c>
      <c r="B587">
        <v>4318.75</v>
      </c>
      <c r="C587">
        <v>4362.8500000000004</v>
      </c>
      <c r="D587">
        <v>4244.7</v>
      </c>
      <c r="E587">
        <v>4270.3</v>
      </c>
    </row>
    <row r="588" spans="1:5" x14ac:dyDescent="0.25">
      <c r="A588" s="2">
        <v>39954</v>
      </c>
      <c r="B588">
        <v>4270.3500000000004</v>
      </c>
      <c r="C588">
        <v>4319</v>
      </c>
      <c r="D588">
        <v>4199.2</v>
      </c>
      <c r="E588">
        <v>4210.8999999999996</v>
      </c>
    </row>
    <row r="589" spans="1:5" x14ac:dyDescent="0.25">
      <c r="A589" s="2">
        <v>39955</v>
      </c>
      <c r="B589">
        <v>4211.8500000000004</v>
      </c>
      <c r="C589">
        <v>4249.5</v>
      </c>
      <c r="D589">
        <v>4155.8500000000004</v>
      </c>
      <c r="E589">
        <v>4238.5</v>
      </c>
    </row>
    <row r="590" spans="1:5" x14ac:dyDescent="0.25">
      <c r="A590" s="2">
        <v>39958</v>
      </c>
      <c r="B590">
        <v>4238.1000000000004</v>
      </c>
      <c r="C590">
        <v>4270.05</v>
      </c>
      <c r="D590">
        <v>4205.1000000000004</v>
      </c>
      <c r="E590">
        <v>4237.55</v>
      </c>
    </row>
    <row r="591" spans="1:5" x14ac:dyDescent="0.25">
      <c r="A591" s="2">
        <v>39959</v>
      </c>
      <c r="B591">
        <v>4239.55</v>
      </c>
      <c r="C591">
        <v>4256.05</v>
      </c>
      <c r="D591">
        <v>4092.25</v>
      </c>
      <c r="E591">
        <v>4116.7</v>
      </c>
    </row>
    <row r="592" spans="1:5" x14ac:dyDescent="0.25">
      <c r="A592" s="2">
        <v>39960</v>
      </c>
      <c r="B592">
        <v>4117.3</v>
      </c>
      <c r="C592">
        <v>4286.45</v>
      </c>
      <c r="D592">
        <v>4115.25</v>
      </c>
      <c r="E592">
        <v>4276.05</v>
      </c>
    </row>
    <row r="593" spans="1:5" x14ac:dyDescent="0.25">
      <c r="A593" s="2">
        <v>39961</v>
      </c>
      <c r="B593">
        <v>4276.1499999999996</v>
      </c>
      <c r="C593">
        <v>4354.8500000000004</v>
      </c>
      <c r="D593">
        <v>4254.8500000000004</v>
      </c>
      <c r="E593">
        <v>4337.1000000000004</v>
      </c>
    </row>
    <row r="594" spans="1:5" x14ac:dyDescent="0.25">
      <c r="A594" s="2">
        <v>39962</v>
      </c>
      <c r="B594">
        <v>4340.75</v>
      </c>
      <c r="C594">
        <v>4488.05</v>
      </c>
      <c r="D594">
        <v>4340.75</v>
      </c>
      <c r="E594">
        <v>4448.95</v>
      </c>
    </row>
    <row r="595" spans="1:5" x14ac:dyDescent="0.25">
      <c r="A595" s="2">
        <v>39965</v>
      </c>
      <c r="B595">
        <v>4450.3999999999996</v>
      </c>
      <c r="C595">
        <v>4545.3999999999996</v>
      </c>
      <c r="D595">
        <v>4450.3999999999996</v>
      </c>
      <c r="E595">
        <v>4529.8999999999996</v>
      </c>
    </row>
    <row r="596" spans="1:5" x14ac:dyDescent="0.25">
      <c r="A596" s="2">
        <v>39966</v>
      </c>
      <c r="B596">
        <v>4530.45</v>
      </c>
      <c r="C596">
        <v>4586.3999999999996</v>
      </c>
      <c r="D596">
        <v>4451.3</v>
      </c>
      <c r="E596">
        <v>4525.25</v>
      </c>
    </row>
    <row r="597" spans="1:5" x14ac:dyDescent="0.25">
      <c r="A597" s="2">
        <v>39967</v>
      </c>
      <c r="B597">
        <v>4525.5</v>
      </c>
      <c r="C597">
        <v>4574.8999999999996</v>
      </c>
      <c r="D597">
        <v>4478.6000000000004</v>
      </c>
      <c r="E597">
        <v>4530.7</v>
      </c>
    </row>
    <row r="598" spans="1:5" x14ac:dyDescent="0.25">
      <c r="A598" s="2">
        <v>39968</v>
      </c>
      <c r="B598">
        <v>4530.3</v>
      </c>
      <c r="C598">
        <v>4582.2</v>
      </c>
      <c r="D598">
        <v>4453.45</v>
      </c>
      <c r="E598">
        <v>4572.6499999999996</v>
      </c>
    </row>
    <row r="599" spans="1:5" x14ac:dyDescent="0.25">
      <c r="A599" s="2">
        <v>39969</v>
      </c>
      <c r="B599">
        <v>4573.3</v>
      </c>
      <c r="C599">
        <v>4636.8500000000004</v>
      </c>
      <c r="D599">
        <v>4561.95</v>
      </c>
      <c r="E599">
        <v>4586.8999999999996</v>
      </c>
    </row>
    <row r="600" spans="1:5" x14ac:dyDescent="0.25">
      <c r="A600" s="2">
        <v>39972</v>
      </c>
      <c r="B600">
        <v>4582.3500000000004</v>
      </c>
      <c r="C600">
        <v>4611.3999999999996</v>
      </c>
      <c r="D600">
        <v>4404.6499999999996</v>
      </c>
      <c r="E600">
        <v>4429.8999999999996</v>
      </c>
    </row>
    <row r="601" spans="1:5" x14ac:dyDescent="0.25">
      <c r="A601" s="2">
        <v>39973</v>
      </c>
      <c r="B601">
        <v>4427.75</v>
      </c>
      <c r="C601">
        <v>4562.45</v>
      </c>
      <c r="D601">
        <v>4365.1000000000004</v>
      </c>
      <c r="E601">
        <v>4550.95</v>
      </c>
    </row>
    <row r="602" spans="1:5" x14ac:dyDescent="0.25">
      <c r="A602" s="2">
        <v>39974</v>
      </c>
      <c r="B602">
        <v>4551.7</v>
      </c>
      <c r="C602">
        <v>4688.95</v>
      </c>
      <c r="D602">
        <v>4551.7</v>
      </c>
      <c r="E602">
        <v>4655.25</v>
      </c>
    </row>
    <row r="603" spans="1:5" x14ac:dyDescent="0.25">
      <c r="A603" s="2">
        <v>39975</v>
      </c>
      <c r="B603">
        <v>4657.3999999999996</v>
      </c>
      <c r="C603">
        <v>4679.55</v>
      </c>
      <c r="D603">
        <v>4586.1499999999996</v>
      </c>
      <c r="E603">
        <v>4637.7</v>
      </c>
    </row>
    <row r="604" spans="1:5" x14ac:dyDescent="0.25">
      <c r="A604" s="2">
        <v>39976</v>
      </c>
      <c r="B604">
        <v>4637.55</v>
      </c>
      <c r="C604">
        <v>4693.2</v>
      </c>
      <c r="D604">
        <v>4566.1499999999996</v>
      </c>
      <c r="E604">
        <v>4583.3999999999996</v>
      </c>
    </row>
    <row r="605" spans="1:5" x14ac:dyDescent="0.25">
      <c r="A605" s="2">
        <v>39979</v>
      </c>
      <c r="B605">
        <v>4584.6499999999996</v>
      </c>
      <c r="C605">
        <v>4601.05</v>
      </c>
      <c r="D605">
        <v>4469.6000000000004</v>
      </c>
      <c r="E605">
        <v>4484</v>
      </c>
    </row>
    <row r="606" spans="1:5" x14ac:dyDescent="0.25">
      <c r="A606" s="2">
        <v>39980</v>
      </c>
      <c r="B606">
        <v>4478.1000000000004</v>
      </c>
      <c r="C606">
        <v>4537.95</v>
      </c>
      <c r="D606">
        <v>4405.95</v>
      </c>
      <c r="E606">
        <v>4517.8</v>
      </c>
    </row>
    <row r="607" spans="1:5" x14ac:dyDescent="0.25">
      <c r="A607" s="2">
        <v>39981</v>
      </c>
      <c r="B607">
        <v>4515.3500000000004</v>
      </c>
      <c r="C607">
        <v>4517.8</v>
      </c>
      <c r="D607">
        <v>4332.8</v>
      </c>
      <c r="E607">
        <v>4356.1499999999996</v>
      </c>
    </row>
    <row r="608" spans="1:5" x14ac:dyDescent="0.25">
      <c r="A608" s="2">
        <v>39982</v>
      </c>
      <c r="B608">
        <v>4352.95</v>
      </c>
      <c r="C608">
        <v>4375.3</v>
      </c>
      <c r="D608">
        <v>4222.1499999999996</v>
      </c>
      <c r="E608">
        <v>4251.3999999999996</v>
      </c>
    </row>
    <row r="609" spans="1:5" x14ac:dyDescent="0.25">
      <c r="A609" s="2">
        <v>39983</v>
      </c>
      <c r="B609">
        <v>4251.1000000000004</v>
      </c>
      <c r="C609">
        <v>4326.2</v>
      </c>
      <c r="D609">
        <v>4206.7</v>
      </c>
      <c r="E609">
        <v>4313.6000000000004</v>
      </c>
    </row>
    <row r="610" spans="1:5" x14ac:dyDescent="0.25">
      <c r="A610" s="2">
        <v>39986</v>
      </c>
      <c r="B610">
        <v>4314.2</v>
      </c>
      <c r="C610">
        <v>4352.25</v>
      </c>
      <c r="D610">
        <v>4221.8999999999996</v>
      </c>
      <c r="E610">
        <v>4235.25</v>
      </c>
    </row>
    <row r="611" spans="1:5" x14ac:dyDescent="0.25">
      <c r="A611" s="2">
        <v>39987</v>
      </c>
      <c r="B611">
        <v>4223.3</v>
      </c>
      <c r="C611">
        <v>4267.45</v>
      </c>
      <c r="D611">
        <v>4143.25</v>
      </c>
      <c r="E611">
        <v>4247</v>
      </c>
    </row>
    <row r="612" spans="1:5" x14ac:dyDescent="0.25">
      <c r="A612" s="2">
        <v>39988</v>
      </c>
      <c r="B612">
        <v>4247.3</v>
      </c>
      <c r="C612">
        <v>4307</v>
      </c>
      <c r="D612">
        <v>4218.25</v>
      </c>
      <c r="E612">
        <v>4292.95</v>
      </c>
    </row>
    <row r="613" spans="1:5" x14ac:dyDescent="0.25">
      <c r="A613" s="2">
        <v>39989</v>
      </c>
      <c r="B613">
        <v>4293.8500000000004</v>
      </c>
      <c r="C613">
        <v>4337.95</v>
      </c>
      <c r="D613">
        <v>4221.1499999999996</v>
      </c>
      <c r="E613">
        <v>4241.8500000000004</v>
      </c>
    </row>
    <row r="614" spans="1:5" x14ac:dyDescent="0.25">
      <c r="A614" s="2">
        <v>39990</v>
      </c>
      <c r="B614">
        <v>4243.95</v>
      </c>
      <c r="C614">
        <v>4383.75</v>
      </c>
      <c r="D614">
        <v>4243.95</v>
      </c>
      <c r="E614">
        <v>4375.5</v>
      </c>
    </row>
    <row r="615" spans="1:5" x14ac:dyDescent="0.25">
      <c r="A615" s="2">
        <v>39993</v>
      </c>
      <c r="B615">
        <v>4375.3999999999996</v>
      </c>
      <c r="C615">
        <v>4439.95</v>
      </c>
      <c r="D615">
        <v>4350.8999999999996</v>
      </c>
      <c r="E615">
        <v>4390.95</v>
      </c>
    </row>
    <row r="616" spans="1:5" x14ac:dyDescent="0.25">
      <c r="A616" s="2">
        <v>39994</v>
      </c>
      <c r="B616">
        <v>4391.5</v>
      </c>
      <c r="C616">
        <v>4426.75</v>
      </c>
      <c r="D616">
        <v>4267.3500000000004</v>
      </c>
      <c r="E616">
        <v>4291.1000000000004</v>
      </c>
    </row>
    <row r="617" spans="1:5" x14ac:dyDescent="0.25">
      <c r="A617" s="2">
        <v>39995</v>
      </c>
      <c r="B617">
        <v>4292.3</v>
      </c>
      <c r="C617">
        <v>4362.3</v>
      </c>
      <c r="D617">
        <v>4249.7</v>
      </c>
      <c r="E617">
        <v>4340.8999999999996</v>
      </c>
    </row>
    <row r="618" spans="1:5" x14ac:dyDescent="0.25">
      <c r="A618" s="2">
        <v>39996</v>
      </c>
      <c r="B618">
        <v>4373.5</v>
      </c>
      <c r="C618">
        <v>4383.6499999999996</v>
      </c>
      <c r="D618">
        <v>4288.75</v>
      </c>
      <c r="E618">
        <v>4348.8500000000004</v>
      </c>
    </row>
    <row r="619" spans="1:5" x14ac:dyDescent="0.25">
      <c r="A619" s="2">
        <v>39997</v>
      </c>
      <c r="B619">
        <v>4347.3</v>
      </c>
      <c r="C619">
        <v>4434.45</v>
      </c>
      <c r="D619">
        <v>4298.95</v>
      </c>
      <c r="E619">
        <v>4424.25</v>
      </c>
    </row>
    <row r="620" spans="1:5" x14ac:dyDescent="0.25">
      <c r="A620" s="2">
        <v>40000</v>
      </c>
      <c r="B620">
        <v>4429.6000000000004</v>
      </c>
      <c r="C620">
        <v>4479.8</v>
      </c>
      <c r="D620">
        <v>4133.7</v>
      </c>
      <c r="E620">
        <v>4165.7</v>
      </c>
    </row>
    <row r="621" spans="1:5" x14ac:dyDescent="0.25">
      <c r="A621" s="2">
        <v>40001</v>
      </c>
      <c r="B621">
        <v>4166</v>
      </c>
      <c r="C621">
        <v>4231.8</v>
      </c>
      <c r="D621">
        <v>4155.5</v>
      </c>
      <c r="E621">
        <v>4202.1499999999996</v>
      </c>
    </row>
    <row r="622" spans="1:5" x14ac:dyDescent="0.25">
      <c r="A622" s="2">
        <v>40002</v>
      </c>
      <c r="B622">
        <v>4201.8500000000004</v>
      </c>
      <c r="C622">
        <v>4201.8500000000004</v>
      </c>
      <c r="D622">
        <v>4061.1</v>
      </c>
      <c r="E622">
        <v>4078.9</v>
      </c>
    </row>
    <row r="623" spans="1:5" x14ac:dyDescent="0.25">
      <c r="A623" s="2">
        <v>40003</v>
      </c>
      <c r="B623">
        <v>4078.75</v>
      </c>
      <c r="C623">
        <v>4114.8999999999996</v>
      </c>
      <c r="D623">
        <v>4039.85</v>
      </c>
      <c r="E623">
        <v>4080.95</v>
      </c>
    </row>
    <row r="624" spans="1:5" x14ac:dyDescent="0.25">
      <c r="A624" s="2">
        <v>40004</v>
      </c>
      <c r="B624">
        <v>4081.4</v>
      </c>
      <c r="C624">
        <v>4129.95</v>
      </c>
      <c r="D624">
        <v>3976.8</v>
      </c>
      <c r="E624">
        <v>4003.9</v>
      </c>
    </row>
    <row r="625" spans="1:5" x14ac:dyDescent="0.25">
      <c r="A625" s="2">
        <v>40007</v>
      </c>
      <c r="B625">
        <v>4003.4</v>
      </c>
      <c r="C625">
        <v>4003.4</v>
      </c>
      <c r="D625">
        <v>3918.75</v>
      </c>
      <c r="E625">
        <v>3974.05</v>
      </c>
    </row>
    <row r="626" spans="1:5" x14ac:dyDescent="0.25">
      <c r="A626" s="2">
        <v>40008</v>
      </c>
      <c r="B626">
        <v>3974.1</v>
      </c>
      <c r="C626">
        <v>4128.8999999999996</v>
      </c>
      <c r="D626">
        <v>3974.1</v>
      </c>
      <c r="E626">
        <v>4111.3999999999996</v>
      </c>
    </row>
    <row r="627" spans="1:5" x14ac:dyDescent="0.25">
      <c r="A627" s="2">
        <v>40009</v>
      </c>
      <c r="B627">
        <v>4120.8</v>
      </c>
      <c r="C627">
        <v>4249.55</v>
      </c>
      <c r="D627">
        <v>4118.75</v>
      </c>
      <c r="E627">
        <v>4233.5</v>
      </c>
    </row>
    <row r="628" spans="1:5" x14ac:dyDescent="0.25">
      <c r="A628" s="2">
        <v>40010</v>
      </c>
      <c r="B628">
        <v>4223.5</v>
      </c>
      <c r="C628">
        <v>4305</v>
      </c>
      <c r="D628">
        <v>4205.5</v>
      </c>
      <c r="E628">
        <v>4231.3999999999996</v>
      </c>
    </row>
    <row r="629" spans="1:5" x14ac:dyDescent="0.25">
      <c r="A629" s="2">
        <v>40011</v>
      </c>
      <c r="B629">
        <v>4231.45</v>
      </c>
      <c r="C629">
        <v>4390.3999999999996</v>
      </c>
      <c r="D629">
        <v>4230.1499999999996</v>
      </c>
      <c r="E629">
        <v>4374.95</v>
      </c>
    </row>
    <row r="630" spans="1:5" x14ac:dyDescent="0.25">
      <c r="A630" s="2">
        <v>40014</v>
      </c>
      <c r="B630">
        <v>4377.8999999999996</v>
      </c>
      <c r="C630">
        <v>4510.3</v>
      </c>
      <c r="D630">
        <v>4377.8999999999996</v>
      </c>
      <c r="E630">
        <v>4502.25</v>
      </c>
    </row>
    <row r="631" spans="1:5" x14ac:dyDescent="0.25">
      <c r="A631" s="2">
        <v>40015</v>
      </c>
      <c r="B631">
        <v>4501.5</v>
      </c>
      <c r="C631">
        <v>4524</v>
      </c>
      <c r="D631">
        <v>4436.6000000000004</v>
      </c>
      <c r="E631">
        <v>4469.1000000000004</v>
      </c>
    </row>
    <row r="632" spans="1:5" x14ac:dyDescent="0.25">
      <c r="A632" s="2">
        <v>40016</v>
      </c>
      <c r="B632">
        <v>4469.3</v>
      </c>
      <c r="C632">
        <v>4557.95</v>
      </c>
      <c r="D632">
        <v>4380.45</v>
      </c>
      <c r="E632">
        <v>4398.8999999999996</v>
      </c>
    </row>
    <row r="633" spans="1:5" x14ac:dyDescent="0.25">
      <c r="A633" s="2">
        <v>40017</v>
      </c>
      <c r="B633">
        <v>4409.7</v>
      </c>
      <c r="C633">
        <v>4532.3999999999996</v>
      </c>
      <c r="D633">
        <v>4405.95</v>
      </c>
      <c r="E633">
        <v>4523.75</v>
      </c>
    </row>
    <row r="634" spans="1:5" x14ac:dyDescent="0.25">
      <c r="A634" s="2">
        <v>40018</v>
      </c>
      <c r="B634">
        <v>4524.8</v>
      </c>
      <c r="C634">
        <v>4578.75</v>
      </c>
      <c r="D634">
        <v>4504.8500000000004</v>
      </c>
      <c r="E634">
        <v>4568.55</v>
      </c>
    </row>
    <row r="635" spans="1:5" x14ac:dyDescent="0.25">
      <c r="A635" s="2">
        <v>40021</v>
      </c>
      <c r="B635">
        <v>4568.6499999999996</v>
      </c>
      <c r="C635">
        <v>4596.75</v>
      </c>
      <c r="D635">
        <v>4528.5</v>
      </c>
      <c r="E635">
        <v>4572.3</v>
      </c>
    </row>
    <row r="636" spans="1:5" x14ac:dyDescent="0.25">
      <c r="A636" s="2">
        <v>40022</v>
      </c>
      <c r="B636">
        <v>4572.8</v>
      </c>
      <c r="C636">
        <v>4599.8999999999996</v>
      </c>
      <c r="D636">
        <v>4529.1499999999996</v>
      </c>
      <c r="E636">
        <v>4564.1000000000004</v>
      </c>
    </row>
    <row r="637" spans="1:5" x14ac:dyDescent="0.25">
      <c r="A637" s="2">
        <v>40023</v>
      </c>
      <c r="B637">
        <v>4565.8</v>
      </c>
      <c r="C637">
        <v>4573.8500000000004</v>
      </c>
      <c r="D637">
        <v>4420.8</v>
      </c>
      <c r="E637">
        <v>4513.5</v>
      </c>
    </row>
    <row r="638" spans="1:5" x14ac:dyDescent="0.25">
      <c r="A638" s="2">
        <v>40024</v>
      </c>
      <c r="B638">
        <v>4513.1000000000004</v>
      </c>
      <c r="C638">
        <v>4582.3500000000004</v>
      </c>
      <c r="D638">
        <v>4474.5</v>
      </c>
      <c r="E638">
        <v>4571.45</v>
      </c>
    </row>
    <row r="639" spans="1:5" x14ac:dyDescent="0.25">
      <c r="A639" s="2">
        <v>40025</v>
      </c>
      <c r="B639">
        <v>4571.6000000000004</v>
      </c>
      <c r="C639">
        <v>4669.75</v>
      </c>
      <c r="D639">
        <v>4571.6000000000004</v>
      </c>
      <c r="E639">
        <v>4636.45</v>
      </c>
    </row>
    <row r="640" spans="1:5" x14ac:dyDescent="0.25">
      <c r="A640" s="2">
        <v>40028</v>
      </c>
      <c r="B640">
        <v>4633.8</v>
      </c>
      <c r="C640">
        <v>4723.75</v>
      </c>
      <c r="D640">
        <v>4617.75</v>
      </c>
      <c r="E640">
        <v>4711.3999999999996</v>
      </c>
    </row>
    <row r="641" spans="1:5" x14ac:dyDescent="0.25">
      <c r="A641" s="2">
        <v>40029</v>
      </c>
      <c r="B641">
        <v>4706.25</v>
      </c>
      <c r="C641">
        <v>4731.45</v>
      </c>
      <c r="D641">
        <v>4642.6000000000004</v>
      </c>
      <c r="E641">
        <v>4680.5</v>
      </c>
    </row>
    <row r="642" spans="1:5" x14ac:dyDescent="0.25">
      <c r="A642" s="2">
        <v>40030</v>
      </c>
      <c r="B642">
        <v>4680.95</v>
      </c>
      <c r="C642">
        <v>4717.2</v>
      </c>
      <c r="D642">
        <v>4629.8500000000004</v>
      </c>
      <c r="E642">
        <v>4694.1499999999996</v>
      </c>
    </row>
    <row r="643" spans="1:5" x14ac:dyDescent="0.25">
      <c r="A643" s="2">
        <v>40031</v>
      </c>
      <c r="B643">
        <v>4694.3500000000004</v>
      </c>
      <c r="C643">
        <v>4718.1499999999996</v>
      </c>
      <c r="D643">
        <v>4559.2</v>
      </c>
      <c r="E643">
        <v>4585.5</v>
      </c>
    </row>
    <row r="644" spans="1:5" x14ac:dyDescent="0.25">
      <c r="A644" s="2">
        <v>40032</v>
      </c>
      <c r="B644">
        <v>4591.8999999999996</v>
      </c>
      <c r="C644">
        <v>4591.8999999999996</v>
      </c>
      <c r="D644">
        <v>4463.95</v>
      </c>
      <c r="E644">
        <v>4481.3999999999996</v>
      </c>
    </row>
    <row r="645" spans="1:5" x14ac:dyDescent="0.25">
      <c r="A645" s="2">
        <v>40035</v>
      </c>
      <c r="B645">
        <v>4486.5</v>
      </c>
      <c r="C645">
        <v>4562.5</v>
      </c>
      <c r="D645">
        <v>4399.8500000000004</v>
      </c>
      <c r="E645">
        <v>4437.6499999999996</v>
      </c>
    </row>
    <row r="646" spans="1:5" x14ac:dyDescent="0.25">
      <c r="A646" s="2">
        <v>40036</v>
      </c>
      <c r="B646">
        <v>4435</v>
      </c>
      <c r="C646">
        <v>4510.8</v>
      </c>
      <c r="D646">
        <v>4398.8999999999996</v>
      </c>
      <c r="E646">
        <v>4471.3500000000004</v>
      </c>
    </row>
    <row r="647" spans="1:5" x14ac:dyDescent="0.25">
      <c r="A647" s="2">
        <v>40037</v>
      </c>
      <c r="B647">
        <v>4473.8</v>
      </c>
      <c r="C647">
        <v>4473.8</v>
      </c>
      <c r="D647">
        <v>4359.3999999999996</v>
      </c>
      <c r="E647">
        <v>4457.5</v>
      </c>
    </row>
    <row r="648" spans="1:5" x14ac:dyDescent="0.25">
      <c r="A648" s="2">
        <v>40038</v>
      </c>
      <c r="B648">
        <v>4458.55</v>
      </c>
      <c r="C648">
        <v>4614.1499999999996</v>
      </c>
      <c r="D648">
        <v>4458.55</v>
      </c>
      <c r="E648">
        <v>4605</v>
      </c>
    </row>
    <row r="649" spans="1:5" x14ac:dyDescent="0.25">
      <c r="A649" s="2">
        <v>40039</v>
      </c>
      <c r="B649">
        <v>4605.1499999999996</v>
      </c>
      <c r="C649">
        <v>4619</v>
      </c>
      <c r="D649">
        <v>4559.3500000000004</v>
      </c>
      <c r="E649">
        <v>4580.05</v>
      </c>
    </row>
    <row r="650" spans="1:5" x14ac:dyDescent="0.25">
      <c r="A650" s="2">
        <v>40042</v>
      </c>
      <c r="B650">
        <v>4578.8</v>
      </c>
      <c r="C650">
        <v>4578.8</v>
      </c>
      <c r="D650">
        <v>4374.6000000000004</v>
      </c>
      <c r="E650">
        <v>4387.8999999999996</v>
      </c>
    </row>
    <row r="651" spans="1:5" x14ac:dyDescent="0.25">
      <c r="A651" s="2">
        <v>40043</v>
      </c>
      <c r="B651">
        <v>4389.5</v>
      </c>
      <c r="C651">
        <v>4491.45</v>
      </c>
      <c r="D651">
        <v>4372.6499999999996</v>
      </c>
      <c r="E651">
        <v>4458.8999999999996</v>
      </c>
    </row>
    <row r="652" spans="1:5" x14ac:dyDescent="0.25">
      <c r="A652" s="2">
        <v>40044</v>
      </c>
      <c r="B652">
        <v>4457.75</v>
      </c>
      <c r="C652">
        <v>4477.55</v>
      </c>
      <c r="D652">
        <v>4353.45</v>
      </c>
      <c r="E652">
        <v>4394.1000000000004</v>
      </c>
    </row>
    <row r="653" spans="1:5" x14ac:dyDescent="0.25">
      <c r="A653" s="2">
        <v>40045</v>
      </c>
      <c r="B653">
        <v>4394.3500000000004</v>
      </c>
      <c r="C653">
        <v>4492.8</v>
      </c>
      <c r="D653">
        <v>4394.3500000000004</v>
      </c>
      <c r="E653">
        <v>4453.45</v>
      </c>
    </row>
    <row r="654" spans="1:5" x14ac:dyDescent="0.25">
      <c r="A654" s="2">
        <v>40046</v>
      </c>
      <c r="B654">
        <v>4453.45</v>
      </c>
      <c r="C654">
        <v>4538.7</v>
      </c>
      <c r="D654">
        <v>4400.8999999999996</v>
      </c>
      <c r="E654">
        <v>4528.8</v>
      </c>
    </row>
    <row r="655" spans="1:5" x14ac:dyDescent="0.25">
      <c r="A655" s="2">
        <v>40049</v>
      </c>
      <c r="B655">
        <v>4536.95</v>
      </c>
      <c r="C655">
        <v>4656.3</v>
      </c>
      <c r="D655">
        <v>4536.95</v>
      </c>
      <c r="E655">
        <v>4642.8</v>
      </c>
    </row>
    <row r="656" spans="1:5" x14ac:dyDescent="0.25">
      <c r="A656" s="2">
        <v>40050</v>
      </c>
      <c r="B656">
        <v>4641.6499999999996</v>
      </c>
      <c r="C656">
        <v>4672.8999999999996</v>
      </c>
      <c r="D656">
        <v>4582.5</v>
      </c>
      <c r="E656">
        <v>4659.3500000000004</v>
      </c>
    </row>
    <row r="657" spans="1:5" x14ac:dyDescent="0.25">
      <c r="A657" s="2">
        <v>40051</v>
      </c>
      <c r="B657">
        <v>4659.45</v>
      </c>
      <c r="C657">
        <v>4697.8</v>
      </c>
      <c r="D657">
        <v>4659.1000000000004</v>
      </c>
      <c r="E657">
        <v>4680.8500000000004</v>
      </c>
    </row>
    <row r="658" spans="1:5" x14ac:dyDescent="0.25">
      <c r="A658" s="2">
        <v>40052</v>
      </c>
      <c r="B658">
        <v>4679</v>
      </c>
      <c r="C658">
        <v>4707.8999999999996</v>
      </c>
      <c r="D658">
        <v>4645.1499999999996</v>
      </c>
      <c r="E658">
        <v>4688.2</v>
      </c>
    </row>
    <row r="659" spans="1:5" x14ac:dyDescent="0.25">
      <c r="A659" s="2">
        <v>40053</v>
      </c>
      <c r="B659">
        <v>4688.3999999999996</v>
      </c>
      <c r="C659">
        <v>4743.75</v>
      </c>
      <c r="D659">
        <v>4651.3999999999996</v>
      </c>
      <c r="E659">
        <v>4732.3500000000004</v>
      </c>
    </row>
    <row r="660" spans="1:5" x14ac:dyDescent="0.25">
      <c r="A660" s="2">
        <v>40056</v>
      </c>
      <c r="B660">
        <v>4730.8500000000004</v>
      </c>
      <c r="C660">
        <v>4730.8500000000004</v>
      </c>
      <c r="D660">
        <v>4635</v>
      </c>
      <c r="E660">
        <v>4662.1000000000004</v>
      </c>
    </row>
    <row r="661" spans="1:5" x14ac:dyDescent="0.25">
      <c r="A661" s="2">
        <v>40057</v>
      </c>
      <c r="B661">
        <v>4662.2</v>
      </c>
      <c r="C661">
        <v>4735.8999999999996</v>
      </c>
      <c r="D661">
        <v>4600.6499999999996</v>
      </c>
      <c r="E661">
        <v>4625.3500000000004</v>
      </c>
    </row>
    <row r="662" spans="1:5" x14ac:dyDescent="0.25">
      <c r="A662" s="2">
        <v>40058</v>
      </c>
      <c r="B662">
        <v>4624</v>
      </c>
      <c r="C662">
        <v>4650.45</v>
      </c>
      <c r="D662">
        <v>4576.6000000000004</v>
      </c>
      <c r="E662">
        <v>4608.3500000000004</v>
      </c>
    </row>
    <row r="663" spans="1:5" x14ac:dyDescent="0.25">
      <c r="A663" s="2">
        <v>40059</v>
      </c>
      <c r="B663">
        <v>4608.75</v>
      </c>
      <c r="C663">
        <v>4647.3500000000004</v>
      </c>
      <c r="D663">
        <v>4581.05</v>
      </c>
      <c r="E663">
        <v>4593.55</v>
      </c>
    </row>
    <row r="664" spans="1:5" x14ac:dyDescent="0.25">
      <c r="A664" s="2">
        <v>40060</v>
      </c>
      <c r="B664">
        <v>4608.7</v>
      </c>
      <c r="C664">
        <v>4697.2</v>
      </c>
      <c r="D664">
        <v>4580.3500000000004</v>
      </c>
      <c r="E664">
        <v>4680.3999999999996</v>
      </c>
    </row>
    <row r="665" spans="1:5" x14ac:dyDescent="0.25">
      <c r="A665" s="2">
        <v>40063</v>
      </c>
      <c r="B665">
        <v>4682.3999999999996</v>
      </c>
      <c r="C665">
        <v>4790</v>
      </c>
      <c r="D665">
        <v>4679.3</v>
      </c>
      <c r="E665">
        <v>4782.8999999999996</v>
      </c>
    </row>
    <row r="666" spans="1:5" x14ac:dyDescent="0.25">
      <c r="A666" s="2">
        <v>40064</v>
      </c>
      <c r="B666">
        <v>4782.8500000000004</v>
      </c>
      <c r="C666">
        <v>4842.2</v>
      </c>
      <c r="D666">
        <v>4782.6499999999996</v>
      </c>
      <c r="E666">
        <v>4805.25</v>
      </c>
    </row>
    <row r="667" spans="1:5" x14ac:dyDescent="0.25">
      <c r="A667" s="2">
        <v>40065</v>
      </c>
      <c r="B667">
        <v>4804.8999999999996</v>
      </c>
      <c r="C667">
        <v>4825.05</v>
      </c>
      <c r="D667">
        <v>4783.5</v>
      </c>
      <c r="E667">
        <v>4814.25</v>
      </c>
    </row>
    <row r="668" spans="1:5" x14ac:dyDescent="0.25">
      <c r="A668" s="2">
        <v>40066</v>
      </c>
      <c r="B668">
        <v>4814.3500000000004</v>
      </c>
      <c r="C668">
        <v>4889.05</v>
      </c>
      <c r="D668">
        <v>4807.8999999999996</v>
      </c>
      <c r="E668">
        <v>4819.3999999999996</v>
      </c>
    </row>
    <row r="669" spans="1:5" x14ac:dyDescent="0.25">
      <c r="A669" s="2">
        <v>40067</v>
      </c>
      <c r="B669">
        <v>4819.3999999999996</v>
      </c>
      <c r="C669">
        <v>4856.1499999999996</v>
      </c>
      <c r="D669">
        <v>4791.55</v>
      </c>
      <c r="E669">
        <v>4829.55</v>
      </c>
    </row>
    <row r="670" spans="1:5" x14ac:dyDescent="0.25">
      <c r="A670" s="2">
        <v>40070</v>
      </c>
      <c r="B670">
        <v>4830.3500000000004</v>
      </c>
      <c r="C670">
        <v>4832.25</v>
      </c>
      <c r="D670">
        <v>4786.25</v>
      </c>
      <c r="E670">
        <v>4808.6000000000004</v>
      </c>
    </row>
    <row r="671" spans="1:5" x14ac:dyDescent="0.25">
      <c r="A671" s="2">
        <v>40071</v>
      </c>
      <c r="B671">
        <v>4808.3500000000004</v>
      </c>
      <c r="C671">
        <v>4899.45</v>
      </c>
      <c r="D671">
        <v>4808.3500000000004</v>
      </c>
      <c r="E671">
        <v>4892.1000000000004</v>
      </c>
    </row>
    <row r="672" spans="1:5" x14ac:dyDescent="0.25">
      <c r="A672" s="2">
        <v>40072</v>
      </c>
      <c r="B672">
        <v>4894.6499999999996</v>
      </c>
      <c r="C672">
        <v>4966.3</v>
      </c>
      <c r="D672">
        <v>4894.6499999999996</v>
      </c>
      <c r="E672">
        <v>4958.3999999999996</v>
      </c>
    </row>
    <row r="673" spans="1:5" x14ac:dyDescent="0.25">
      <c r="A673" s="2">
        <v>40073</v>
      </c>
      <c r="B673">
        <v>4958.55</v>
      </c>
      <c r="C673">
        <v>5003.05</v>
      </c>
      <c r="D673">
        <v>4944.1499999999996</v>
      </c>
      <c r="E673">
        <v>4965.55</v>
      </c>
    </row>
    <row r="674" spans="1:5" x14ac:dyDescent="0.25">
      <c r="A674" s="2">
        <v>40074</v>
      </c>
      <c r="B674">
        <v>4963.95</v>
      </c>
      <c r="C674">
        <v>4980.8500000000004</v>
      </c>
      <c r="D674">
        <v>4931.8999999999996</v>
      </c>
      <c r="E674">
        <v>4976.05</v>
      </c>
    </row>
    <row r="675" spans="1:5" x14ac:dyDescent="0.25">
      <c r="A675" s="2">
        <v>40078</v>
      </c>
      <c r="B675">
        <v>4977.1000000000004</v>
      </c>
      <c r="C675">
        <v>5036.3</v>
      </c>
      <c r="D675">
        <v>4977.1000000000004</v>
      </c>
      <c r="E675">
        <v>5020.2</v>
      </c>
    </row>
    <row r="676" spans="1:5" x14ac:dyDescent="0.25">
      <c r="A676" s="2">
        <v>40079</v>
      </c>
      <c r="B676">
        <v>5019.95</v>
      </c>
      <c r="C676">
        <v>5030.75</v>
      </c>
      <c r="D676">
        <v>4957.05</v>
      </c>
      <c r="E676">
        <v>4969.95</v>
      </c>
    </row>
    <row r="677" spans="1:5" x14ac:dyDescent="0.25">
      <c r="A677" s="2">
        <v>40080</v>
      </c>
      <c r="B677">
        <v>4977.1499999999996</v>
      </c>
      <c r="C677">
        <v>5016.7</v>
      </c>
      <c r="D677">
        <v>4904.05</v>
      </c>
      <c r="E677">
        <v>4986.55</v>
      </c>
    </row>
    <row r="678" spans="1:5" x14ac:dyDescent="0.25">
      <c r="A678" s="2">
        <v>40081</v>
      </c>
      <c r="B678">
        <v>4985.1000000000004</v>
      </c>
      <c r="C678">
        <v>4994.3500000000004</v>
      </c>
      <c r="D678">
        <v>4931.25</v>
      </c>
      <c r="E678">
        <v>4958.95</v>
      </c>
    </row>
    <row r="679" spans="1:5" x14ac:dyDescent="0.25">
      <c r="A679" s="2">
        <v>40085</v>
      </c>
      <c r="B679">
        <v>4959.1499999999996</v>
      </c>
      <c r="C679">
        <v>5020.25</v>
      </c>
      <c r="D679">
        <v>4959.1000000000004</v>
      </c>
      <c r="E679">
        <v>5006.8500000000004</v>
      </c>
    </row>
    <row r="680" spans="1:5" x14ac:dyDescent="0.25">
      <c r="A680" s="2">
        <v>40086</v>
      </c>
      <c r="B680">
        <v>5007.6499999999996</v>
      </c>
      <c r="C680">
        <v>5087.6000000000004</v>
      </c>
      <c r="D680">
        <v>5004.3500000000004</v>
      </c>
      <c r="E680">
        <v>5083.95</v>
      </c>
    </row>
    <row r="681" spans="1:5" x14ac:dyDescent="0.25">
      <c r="A681" s="2">
        <v>40087</v>
      </c>
      <c r="B681">
        <v>5087.2</v>
      </c>
      <c r="C681">
        <v>5110.5</v>
      </c>
      <c r="D681">
        <v>5057.05</v>
      </c>
      <c r="E681">
        <v>5083.3999999999996</v>
      </c>
    </row>
    <row r="682" spans="1:5" x14ac:dyDescent="0.25">
      <c r="A682" s="2">
        <v>40091</v>
      </c>
      <c r="B682">
        <v>5076.05</v>
      </c>
      <c r="C682">
        <v>5076.05</v>
      </c>
      <c r="D682">
        <v>4991.95</v>
      </c>
      <c r="E682">
        <v>5003.2</v>
      </c>
    </row>
    <row r="683" spans="1:5" x14ac:dyDescent="0.25">
      <c r="A683" s="2">
        <v>40092</v>
      </c>
      <c r="B683">
        <v>5003.6499999999996</v>
      </c>
      <c r="C683">
        <v>5034.7</v>
      </c>
      <c r="D683">
        <v>4921.05</v>
      </c>
      <c r="E683">
        <v>5027.3999999999996</v>
      </c>
    </row>
    <row r="684" spans="1:5" x14ac:dyDescent="0.25">
      <c r="A684" s="2">
        <v>40093</v>
      </c>
      <c r="B684">
        <v>5031.7</v>
      </c>
      <c r="C684">
        <v>5077</v>
      </c>
      <c r="D684">
        <v>4972.95</v>
      </c>
      <c r="E684">
        <v>4985.75</v>
      </c>
    </row>
    <row r="685" spans="1:5" x14ac:dyDescent="0.25">
      <c r="A685" s="2">
        <v>40094</v>
      </c>
      <c r="B685">
        <v>5011.25</v>
      </c>
      <c r="C685">
        <v>5043.05</v>
      </c>
      <c r="D685">
        <v>4971.75</v>
      </c>
      <c r="E685">
        <v>5002.25</v>
      </c>
    </row>
    <row r="686" spans="1:5" x14ac:dyDescent="0.25">
      <c r="A686" s="2">
        <v>40095</v>
      </c>
      <c r="B686">
        <v>4993</v>
      </c>
      <c r="C686">
        <v>5032.6000000000004</v>
      </c>
      <c r="D686">
        <v>4934.55</v>
      </c>
      <c r="E686">
        <v>4945.2</v>
      </c>
    </row>
    <row r="687" spans="1:5" x14ac:dyDescent="0.25">
      <c r="A687" s="2">
        <v>40098</v>
      </c>
      <c r="B687">
        <v>4945.45</v>
      </c>
      <c r="C687">
        <v>5068.05</v>
      </c>
      <c r="D687">
        <v>4945.45</v>
      </c>
      <c r="E687">
        <v>5054.25</v>
      </c>
    </row>
    <row r="688" spans="1:5" x14ac:dyDescent="0.25">
      <c r="A688" s="2">
        <v>40100</v>
      </c>
      <c r="B688">
        <v>5054.3500000000004</v>
      </c>
      <c r="C688">
        <v>5127.3999999999996</v>
      </c>
      <c r="D688">
        <v>5054.3500000000004</v>
      </c>
      <c r="E688">
        <v>5118.2</v>
      </c>
    </row>
    <row r="689" spans="1:5" x14ac:dyDescent="0.25">
      <c r="A689" s="2">
        <v>40101</v>
      </c>
      <c r="B689">
        <v>5118.55</v>
      </c>
      <c r="C689">
        <v>5152.25</v>
      </c>
      <c r="D689">
        <v>5077.1000000000004</v>
      </c>
      <c r="E689">
        <v>5108.8500000000004</v>
      </c>
    </row>
    <row r="690" spans="1:5" x14ac:dyDescent="0.25">
      <c r="A690" s="2">
        <v>40102</v>
      </c>
      <c r="B690">
        <v>5108.6499999999996</v>
      </c>
      <c r="C690">
        <v>5149.6499999999996</v>
      </c>
      <c r="D690">
        <v>5093.2</v>
      </c>
      <c r="E690">
        <v>5142.1499999999996</v>
      </c>
    </row>
    <row r="691" spans="1:5" x14ac:dyDescent="0.25">
      <c r="A691" s="2">
        <v>40103</v>
      </c>
      <c r="B691">
        <v>5159.3500000000004</v>
      </c>
      <c r="C691">
        <v>5176.8</v>
      </c>
      <c r="D691">
        <v>5124.25</v>
      </c>
      <c r="E691">
        <v>5141.8</v>
      </c>
    </row>
    <row r="692" spans="1:5" x14ac:dyDescent="0.25">
      <c r="A692" s="2">
        <v>40106</v>
      </c>
      <c r="B692">
        <v>5145.6000000000004</v>
      </c>
      <c r="C692">
        <v>5181.95</v>
      </c>
      <c r="D692">
        <v>5102.6499999999996</v>
      </c>
      <c r="E692">
        <v>5114.45</v>
      </c>
    </row>
    <row r="693" spans="1:5" x14ac:dyDescent="0.25">
      <c r="A693" s="2">
        <v>40107</v>
      </c>
      <c r="B693">
        <v>5114.8500000000004</v>
      </c>
      <c r="C693">
        <v>5117.45</v>
      </c>
      <c r="D693">
        <v>5051.6499999999996</v>
      </c>
      <c r="E693">
        <v>5063.6000000000004</v>
      </c>
    </row>
    <row r="694" spans="1:5" x14ac:dyDescent="0.25">
      <c r="A694" s="2">
        <v>40108</v>
      </c>
      <c r="B694">
        <v>5063.3500000000004</v>
      </c>
      <c r="C694">
        <v>5064.25</v>
      </c>
      <c r="D694">
        <v>4968.45</v>
      </c>
      <c r="E694">
        <v>4988.6000000000004</v>
      </c>
    </row>
    <row r="695" spans="1:5" x14ac:dyDescent="0.25">
      <c r="A695" s="2">
        <v>40109</v>
      </c>
      <c r="B695">
        <v>4986.55</v>
      </c>
      <c r="C695">
        <v>5054.95</v>
      </c>
      <c r="D695">
        <v>4983.25</v>
      </c>
      <c r="E695">
        <v>4997.05</v>
      </c>
    </row>
    <row r="696" spans="1:5" x14ac:dyDescent="0.25">
      <c r="A696" s="2">
        <v>40112</v>
      </c>
      <c r="B696">
        <v>4997.1499999999996</v>
      </c>
      <c r="C696">
        <v>5033.75</v>
      </c>
      <c r="D696">
        <v>4961.3500000000004</v>
      </c>
      <c r="E696">
        <v>4970.8999999999996</v>
      </c>
    </row>
    <row r="697" spans="1:5" x14ac:dyDescent="0.25">
      <c r="A697" s="2">
        <v>40113</v>
      </c>
      <c r="B697">
        <v>4970.55</v>
      </c>
      <c r="C697">
        <v>4970.55</v>
      </c>
      <c r="D697">
        <v>4829.5</v>
      </c>
      <c r="E697">
        <v>4846.7</v>
      </c>
    </row>
    <row r="698" spans="1:5" x14ac:dyDescent="0.25">
      <c r="A698" s="2">
        <v>40114</v>
      </c>
      <c r="B698">
        <v>4846.55</v>
      </c>
      <c r="C698">
        <v>4867</v>
      </c>
      <c r="D698">
        <v>4784.1000000000004</v>
      </c>
      <c r="E698">
        <v>4826.1499999999996</v>
      </c>
    </row>
    <row r="699" spans="1:5" x14ac:dyDescent="0.25">
      <c r="A699" s="2">
        <v>40115</v>
      </c>
      <c r="B699">
        <v>4826.1000000000004</v>
      </c>
      <c r="C699">
        <v>4826.1000000000004</v>
      </c>
      <c r="D699">
        <v>4738.3999999999996</v>
      </c>
      <c r="E699">
        <v>4750.55</v>
      </c>
    </row>
    <row r="700" spans="1:5" x14ac:dyDescent="0.25">
      <c r="A700" s="2">
        <v>40116</v>
      </c>
      <c r="B700">
        <v>4751.1000000000004</v>
      </c>
      <c r="C700">
        <v>4853.6499999999996</v>
      </c>
      <c r="D700">
        <v>4687.5</v>
      </c>
      <c r="E700">
        <v>4711.7</v>
      </c>
    </row>
    <row r="701" spans="1:5" x14ac:dyDescent="0.25">
      <c r="A701" s="2">
        <v>40120</v>
      </c>
      <c r="B701">
        <v>4712.25</v>
      </c>
      <c r="C701">
        <v>4729.8500000000004</v>
      </c>
      <c r="D701">
        <v>4538.5</v>
      </c>
      <c r="E701">
        <v>4563.8999999999996</v>
      </c>
    </row>
    <row r="702" spans="1:5" x14ac:dyDescent="0.25">
      <c r="A702" s="2">
        <v>40121</v>
      </c>
      <c r="B702">
        <v>4567.3</v>
      </c>
      <c r="C702">
        <v>4717.8</v>
      </c>
      <c r="D702">
        <v>4565</v>
      </c>
      <c r="E702">
        <v>4710.8</v>
      </c>
    </row>
    <row r="703" spans="1:5" x14ac:dyDescent="0.25">
      <c r="A703" s="2">
        <v>40122</v>
      </c>
      <c r="B703">
        <v>4711.6499999999996</v>
      </c>
      <c r="C703">
        <v>4776.3500000000004</v>
      </c>
      <c r="D703">
        <v>4610.6000000000004</v>
      </c>
      <c r="E703">
        <v>4765.55</v>
      </c>
    </row>
    <row r="704" spans="1:5" x14ac:dyDescent="0.25">
      <c r="A704" s="2">
        <v>40123</v>
      </c>
      <c r="B704">
        <v>4767.5</v>
      </c>
      <c r="C704">
        <v>4836.2</v>
      </c>
      <c r="D704">
        <v>4764.8500000000004</v>
      </c>
      <c r="E704">
        <v>4796.1499999999996</v>
      </c>
    </row>
    <row r="705" spans="1:5" x14ac:dyDescent="0.25">
      <c r="A705" s="2">
        <v>40126</v>
      </c>
      <c r="B705">
        <v>4796.1499999999996</v>
      </c>
      <c r="C705">
        <v>4905.25</v>
      </c>
      <c r="D705">
        <v>4789.8999999999996</v>
      </c>
      <c r="E705">
        <v>4898.3999999999996</v>
      </c>
    </row>
    <row r="706" spans="1:5" x14ac:dyDescent="0.25">
      <c r="A706" s="2">
        <v>40127</v>
      </c>
      <c r="B706">
        <v>4898.8999999999996</v>
      </c>
      <c r="C706">
        <v>4947.7</v>
      </c>
      <c r="D706">
        <v>4860.1000000000004</v>
      </c>
      <c r="E706">
        <v>4881.7</v>
      </c>
    </row>
    <row r="707" spans="1:5" x14ac:dyDescent="0.25">
      <c r="A707" s="2">
        <v>40128</v>
      </c>
      <c r="B707">
        <v>4882.3</v>
      </c>
      <c r="C707">
        <v>5016.7</v>
      </c>
      <c r="D707">
        <v>4870.05</v>
      </c>
      <c r="E707">
        <v>5003.95</v>
      </c>
    </row>
    <row r="708" spans="1:5" x14ac:dyDescent="0.25">
      <c r="A708" s="2">
        <v>40129</v>
      </c>
      <c r="B708">
        <v>5004.3999999999996</v>
      </c>
      <c r="C708">
        <v>5014.3999999999996</v>
      </c>
      <c r="D708">
        <v>4924.75</v>
      </c>
      <c r="E708">
        <v>4952.6499999999996</v>
      </c>
    </row>
    <row r="709" spans="1:5" x14ac:dyDescent="0.25">
      <c r="A709" s="2">
        <v>40130</v>
      </c>
      <c r="B709">
        <v>4952.3500000000004</v>
      </c>
      <c r="C709">
        <v>5017.8999999999996</v>
      </c>
      <c r="D709">
        <v>4942.6499999999996</v>
      </c>
      <c r="E709">
        <v>4998.95</v>
      </c>
    </row>
    <row r="710" spans="1:5" x14ac:dyDescent="0.25">
      <c r="A710" s="2">
        <v>40133</v>
      </c>
      <c r="B710">
        <v>4996.5</v>
      </c>
      <c r="C710">
        <v>5073.2</v>
      </c>
      <c r="D710">
        <v>4994</v>
      </c>
      <c r="E710">
        <v>5058.05</v>
      </c>
    </row>
    <row r="711" spans="1:5" x14ac:dyDescent="0.25">
      <c r="A711" s="2">
        <v>40134</v>
      </c>
      <c r="B711">
        <v>5058.95</v>
      </c>
      <c r="C711">
        <v>5074</v>
      </c>
      <c r="D711">
        <v>5010.1499999999996</v>
      </c>
      <c r="E711">
        <v>5062.25</v>
      </c>
    </row>
    <row r="712" spans="1:5" x14ac:dyDescent="0.25">
      <c r="A712" s="2">
        <v>40135</v>
      </c>
      <c r="B712">
        <v>5061.5</v>
      </c>
      <c r="C712">
        <v>5079.3</v>
      </c>
      <c r="D712">
        <v>5041.6499999999996</v>
      </c>
      <c r="E712">
        <v>5054.7</v>
      </c>
    </row>
    <row r="713" spans="1:5" x14ac:dyDescent="0.25">
      <c r="A713" s="2">
        <v>40136</v>
      </c>
      <c r="B713">
        <v>5043.95</v>
      </c>
      <c r="C713">
        <v>5053.45</v>
      </c>
      <c r="D713">
        <v>4963.7</v>
      </c>
      <c r="E713">
        <v>4989</v>
      </c>
    </row>
    <row r="714" spans="1:5" x14ac:dyDescent="0.25">
      <c r="A714" s="2">
        <v>40137</v>
      </c>
      <c r="B714">
        <v>4988.75</v>
      </c>
      <c r="C714">
        <v>5063.3</v>
      </c>
      <c r="D714">
        <v>4932.8</v>
      </c>
      <c r="E714">
        <v>5052.45</v>
      </c>
    </row>
    <row r="715" spans="1:5" x14ac:dyDescent="0.25">
      <c r="A715" s="2">
        <v>40140</v>
      </c>
      <c r="B715">
        <v>5052.95</v>
      </c>
      <c r="C715">
        <v>5113.1000000000004</v>
      </c>
      <c r="D715">
        <v>5052.1000000000004</v>
      </c>
      <c r="E715">
        <v>5103.55</v>
      </c>
    </row>
    <row r="716" spans="1:5" x14ac:dyDescent="0.25">
      <c r="A716" s="2">
        <v>40141</v>
      </c>
      <c r="B716">
        <v>5105</v>
      </c>
      <c r="C716">
        <v>5112.8500000000004</v>
      </c>
      <c r="D716">
        <v>5053.5</v>
      </c>
      <c r="E716">
        <v>5090.55</v>
      </c>
    </row>
    <row r="717" spans="1:5" x14ac:dyDescent="0.25">
      <c r="A717" s="2">
        <v>40142</v>
      </c>
      <c r="B717">
        <v>5091.55</v>
      </c>
      <c r="C717">
        <v>5138</v>
      </c>
      <c r="D717">
        <v>5078.3500000000004</v>
      </c>
      <c r="E717">
        <v>5108.1499999999996</v>
      </c>
    </row>
    <row r="718" spans="1:5" x14ac:dyDescent="0.25">
      <c r="A718" s="2">
        <v>40143</v>
      </c>
      <c r="B718">
        <v>5116.45</v>
      </c>
      <c r="C718">
        <v>5116.45</v>
      </c>
      <c r="D718">
        <v>4986.05</v>
      </c>
      <c r="E718">
        <v>5005.55</v>
      </c>
    </row>
    <row r="719" spans="1:5" x14ac:dyDescent="0.25">
      <c r="A719" s="2">
        <v>40144</v>
      </c>
      <c r="B719">
        <v>5005.05</v>
      </c>
      <c r="C719">
        <v>5005.05</v>
      </c>
      <c r="D719">
        <v>4806.7</v>
      </c>
      <c r="E719">
        <v>4941.75</v>
      </c>
    </row>
    <row r="720" spans="1:5" x14ac:dyDescent="0.25">
      <c r="A720" s="2">
        <v>40147</v>
      </c>
      <c r="B720">
        <v>4942.25</v>
      </c>
      <c r="C720">
        <v>5066.3500000000004</v>
      </c>
      <c r="D720">
        <v>4942.25</v>
      </c>
      <c r="E720">
        <v>5032.7</v>
      </c>
    </row>
    <row r="721" spans="1:5" x14ac:dyDescent="0.25">
      <c r="A721" s="2">
        <v>40148</v>
      </c>
      <c r="B721">
        <v>5039.7</v>
      </c>
      <c r="C721">
        <v>5130.3500000000004</v>
      </c>
      <c r="D721">
        <v>5038.8500000000004</v>
      </c>
      <c r="E721">
        <v>5122</v>
      </c>
    </row>
    <row r="722" spans="1:5" x14ac:dyDescent="0.25">
      <c r="A722" s="2">
        <v>40149</v>
      </c>
      <c r="B722">
        <v>5122.75</v>
      </c>
      <c r="C722">
        <v>5161.75</v>
      </c>
      <c r="D722">
        <v>5111.75</v>
      </c>
      <c r="E722">
        <v>5123.25</v>
      </c>
    </row>
    <row r="723" spans="1:5" x14ac:dyDescent="0.25">
      <c r="A723" s="2">
        <v>40150</v>
      </c>
      <c r="B723">
        <v>5124.55</v>
      </c>
      <c r="C723">
        <v>5181</v>
      </c>
      <c r="D723">
        <v>5106.6000000000004</v>
      </c>
      <c r="E723">
        <v>5131.7</v>
      </c>
    </row>
    <row r="724" spans="1:5" x14ac:dyDescent="0.25">
      <c r="A724" s="2">
        <v>40151</v>
      </c>
      <c r="B724">
        <v>5131.7</v>
      </c>
      <c r="C724">
        <v>5161.8</v>
      </c>
      <c r="D724">
        <v>5081.8500000000004</v>
      </c>
      <c r="E724">
        <v>5108.8999999999996</v>
      </c>
    </row>
    <row r="725" spans="1:5" x14ac:dyDescent="0.25">
      <c r="A725" s="2">
        <v>40154</v>
      </c>
      <c r="B725">
        <v>5108.8500000000004</v>
      </c>
      <c r="C725">
        <v>5131.3</v>
      </c>
      <c r="D725">
        <v>5051.55</v>
      </c>
      <c r="E725">
        <v>5066.7</v>
      </c>
    </row>
    <row r="726" spans="1:5" x14ac:dyDescent="0.25">
      <c r="A726" s="2">
        <v>40155</v>
      </c>
      <c r="B726">
        <v>5068.55</v>
      </c>
      <c r="C726">
        <v>5152.55</v>
      </c>
      <c r="D726">
        <v>5058.8999999999996</v>
      </c>
      <c r="E726">
        <v>5147.95</v>
      </c>
    </row>
    <row r="727" spans="1:5" x14ac:dyDescent="0.25">
      <c r="A727" s="2">
        <v>40156</v>
      </c>
      <c r="B727">
        <v>5147.6499999999996</v>
      </c>
      <c r="C727">
        <v>5147.6499999999996</v>
      </c>
      <c r="D727">
        <v>5090.6000000000004</v>
      </c>
      <c r="E727">
        <v>5112</v>
      </c>
    </row>
    <row r="728" spans="1:5" x14ac:dyDescent="0.25">
      <c r="A728" s="2">
        <v>40157</v>
      </c>
      <c r="B728">
        <v>5112.3999999999996</v>
      </c>
      <c r="C728">
        <v>5146.45</v>
      </c>
      <c r="D728">
        <v>5084.6499999999996</v>
      </c>
      <c r="E728">
        <v>5134.6499999999996</v>
      </c>
    </row>
    <row r="729" spans="1:5" x14ac:dyDescent="0.25">
      <c r="A729" s="2">
        <v>40158</v>
      </c>
      <c r="B729">
        <v>5136.05</v>
      </c>
      <c r="C729">
        <v>5182.55</v>
      </c>
      <c r="D729">
        <v>5088.3999999999996</v>
      </c>
      <c r="E729">
        <v>5117.3</v>
      </c>
    </row>
    <row r="730" spans="1:5" x14ac:dyDescent="0.25">
      <c r="A730" s="2">
        <v>40161</v>
      </c>
      <c r="B730">
        <v>5117.45</v>
      </c>
      <c r="C730">
        <v>5156.7</v>
      </c>
      <c r="D730">
        <v>5090.1499999999996</v>
      </c>
      <c r="E730">
        <v>5105.7</v>
      </c>
    </row>
    <row r="731" spans="1:5" x14ac:dyDescent="0.25">
      <c r="A731" s="2">
        <v>40162</v>
      </c>
      <c r="B731">
        <v>5105.75</v>
      </c>
      <c r="C731">
        <v>5129.45</v>
      </c>
      <c r="D731">
        <v>5018.25</v>
      </c>
      <c r="E731">
        <v>5033.05</v>
      </c>
    </row>
    <row r="732" spans="1:5" x14ac:dyDescent="0.25">
      <c r="A732" s="2">
        <v>40163</v>
      </c>
      <c r="B732">
        <v>5032.95</v>
      </c>
      <c r="C732">
        <v>5067.25</v>
      </c>
      <c r="D732">
        <v>5001.8</v>
      </c>
      <c r="E732">
        <v>5042.05</v>
      </c>
    </row>
    <row r="733" spans="1:5" x14ac:dyDescent="0.25">
      <c r="A733" s="2">
        <v>40164</v>
      </c>
      <c r="B733">
        <v>5046.6499999999996</v>
      </c>
      <c r="C733">
        <v>5064.2</v>
      </c>
      <c r="D733">
        <v>5013.1499999999996</v>
      </c>
      <c r="E733">
        <v>5041.75</v>
      </c>
    </row>
    <row r="734" spans="1:5" x14ac:dyDescent="0.25">
      <c r="A734" s="2">
        <v>40165</v>
      </c>
      <c r="B734">
        <v>5042</v>
      </c>
      <c r="C734">
        <v>5043.3999999999996</v>
      </c>
      <c r="D734">
        <v>4979.05</v>
      </c>
      <c r="E734">
        <v>4987.7</v>
      </c>
    </row>
    <row r="735" spans="1:5" x14ac:dyDescent="0.25">
      <c r="A735" s="2">
        <v>40168</v>
      </c>
      <c r="B735">
        <v>4983.6499999999996</v>
      </c>
      <c r="C735">
        <v>4997.8500000000004</v>
      </c>
      <c r="D735">
        <v>4943.95</v>
      </c>
      <c r="E735">
        <v>4952.6000000000004</v>
      </c>
    </row>
    <row r="736" spans="1:5" x14ac:dyDescent="0.25">
      <c r="A736" s="2">
        <v>40169</v>
      </c>
      <c r="B736">
        <v>4953.3500000000004</v>
      </c>
      <c r="C736">
        <v>4997.3</v>
      </c>
      <c r="D736">
        <v>4953.3500000000004</v>
      </c>
      <c r="E736">
        <v>4985.8500000000004</v>
      </c>
    </row>
    <row r="737" spans="1:5" x14ac:dyDescent="0.25">
      <c r="A737" s="2">
        <v>40170</v>
      </c>
      <c r="B737">
        <v>4990.05</v>
      </c>
      <c r="C737">
        <v>5150.6000000000004</v>
      </c>
      <c r="D737">
        <v>4990.05</v>
      </c>
      <c r="E737">
        <v>5144.6000000000004</v>
      </c>
    </row>
    <row r="738" spans="1:5" x14ac:dyDescent="0.25">
      <c r="A738" s="2">
        <v>40171</v>
      </c>
      <c r="B738">
        <v>5144.8</v>
      </c>
      <c r="C738">
        <v>5197.8999999999996</v>
      </c>
      <c r="D738">
        <v>5129.05</v>
      </c>
      <c r="E738">
        <v>5178.3999999999996</v>
      </c>
    </row>
    <row r="739" spans="1:5" x14ac:dyDescent="0.25">
      <c r="A739" s="2">
        <v>40176</v>
      </c>
      <c r="B739">
        <v>5180.75</v>
      </c>
      <c r="C739">
        <v>5214.6000000000004</v>
      </c>
      <c r="D739">
        <v>5175.8500000000004</v>
      </c>
      <c r="E739">
        <v>5187.95</v>
      </c>
    </row>
    <row r="740" spans="1:5" x14ac:dyDescent="0.25">
      <c r="A740" s="2">
        <v>40177</v>
      </c>
      <c r="B740">
        <v>5188.75</v>
      </c>
      <c r="C740">
        <v>5197.05</v>
      </c>
      <c r="D740">
        <v>5160.1000000000004</v>
      </c>
      <c r="E740">
        <v>5169.45</v>
      </c>
    </row>
    <row r="741" spans="1:5" x14ac:dyDescent="0.25">
      <c r="A741" s="2">
        <v>40178</v>
      </c>
      <c r="B741">
        <v>5171.2</v>
      </c>
      <c r="C741">
        <v>5221.8500000000004</v>
      </c>
      <c r="D741">
        <v>5168.75</v>
      </c>
      <c r="E741">
        <v>5201.05</v>
      </c>
    </row>
    <row r="742" spans="1:5" x14ac:dyDescent="0.25">
      <c r="A742" s="2">
        <v>40182</v>
      </c>
      <c r="B742">
        <v>5200.8999999999996</v>
      </c>
      <c r="C742">
        <v>5238.45</v>
      </c>
      <c r="D742">
        <v>5167.1000000000004</v>
      </c>
      <c r="E742">
        <v>5232.2</v>
      </c>
    </row>
    <row r="743" spans="1:5" x14ac:dyDescent="0.25">
      <c r="A743" s="2">
        <v>40183</v>
      </c>
      <c r="B743">
        <v>5277.15</v>
      </c>
      <c r="C743">
        <v>5288.35</v>
      </c>
      <c r="D743">
        <v>5242.3999999999996</v>
      </c>
      <c r="E743">
        <v>5277.9</v>
      </c>
    </row>
    <row r="744" spans="1:5" x14ac:dyDescent="0.25">
      <c r="A744" s="2">
        <v>40184</v>
      </c>
      <c r="B744">
        <v>5278.15</v>
      </c>
      <c r="C744">
        <v>5310.85</v>
      </c>
      <c r="D744">
        <v>5260.05</v>
      </c>
      <c r="E744">
        <v>5281.8</v>
      </c>
    </row>
    <row r="745" spans="1:5" x14ac:dyDescent="0.25">
      <c r="A745" s="2">
        <v>40185</v>
      </c>
      <c r="B745">
        <v>5281.8</v>
      </c>
      <c r="C745">
        <v>5302.55</v>
      </c>
      <c r="D745">
        <v>5244.75</v>
      </c>
      <c r="E745">
        <v>5263.1</v>
      </c>
    </row>
    <row r="746" spans="1:5" x14ac:dyDescent="0.25">
      <c r="A746" s="2">
        <v>40186</v>
      </c>
      <c r="B746">
        <v>5264.25</v>
      </c>
      <c r="C746">
        <v>5276.75</v>
      </c>
      <c r="D746">
        <v>5234.7</v>
      </c>
      <c r="E746">
        <v>5244.75</v>
      </c>
    </row>
    <row r="747" spans="1:5" x14ac:dyDescent="0.25">
      <c r="A747" s="2">
        <v>40189</v>
      </c>
      <c r="B747">
        <v>5263.8</v>
      </c>
      <c r="C747">
        <v>5287.2</v>
      </c>
      <c r="D747">
        <v>5227.8</v>
      </c>
      <c r="E747">
        <v>5249.4</v>
      </c>
    </row>
    <row r="748" spans="1:5" x14ac:dyDescent="0.25">
      <c r="A748" s="2">
        <v>40190</v>
      </c>
      <c r="B748">
        <v>5251.1</v>
      </c>
      <c r="C748">
        <v>5300.5</v>
      </c>
      <c r="D748">
        <v>5200.95</v>
      </c>
      <c r="E748">
        <v>5210.3999999999996</v>
      </c>
    </row>
    <row r="749" spans="1:5" x14ac:dyDescent="0.25">
      <c r="A749" s="2">
        <v>40191</v>
      </c>
      <c r="B749">
        <v>5212.6000000000004</v>
      </c>
      <c r="C749">
        <v>5239.2</v>
      </c>
      <c r="D749">
        <v>5169.55</v>
      </c>
      <c r="E749">
        <v>5233.95</v>
      </c>
    </row>
    <row r="750" spans="1:5" x14ac:dyDescent="0.25">
      <c r="A750" s="2">
        <v>40192</v>
      </c>
      <c r="B750">
        <v>5234.5</v>
      </c>
      <c r="C750">
        <v>5272.85</v>
      </c>
      <c r="D750">
        <v>5232.5</v>
      </c>
      <c r="E750">
        <v>5259.9</v>
      </c>
    </row>
    <row r="751" spans="1:5" x14ac:dyDescent="0.25">
      <c r="A751" s="2">
        <v>40193</v>
      </c>
      <c r="B751">
        <v>5259.9</v>
      </c>
      <c r="C751">
        <v>5279.85</v>
      </c>
      <c r="D751">
        <v>5242.45</v>
      </c>
      <c r="E751">
        <v>5252.2</v>
      </c>
    </row>
    <row r="752" spans="1:5" x14ac:dyDescent="0.25">
      <c r="A752" s="2">
        <v>40196</v>
      </c>
      <c r="B752">
        <v>5253.65</v>
      </c>
      <c r="C752">
        <v>5292.5</v>
      </c>
      <c r="D752">
        <v>5228.95</v>
      </c>
      <c r="E752">
        <v>5274.85</v>
      </c>
    </row>
    <row r="753" spans="1:5" x14ac:dyDescent="0.25">
      <c r="A753" s="2">
        <v>40197</v>
      </c>
      <c r="B753">
        <v>5274.2</v>
      </c>
      <c r="C753">
        <v>5287.8</v>
      </c>
      <c r="D753">
        <v>5218.6499999999996</v>
      </c>
      <c r="E753">
        <v>5225.6499999999996</v>
      </c>
    </row>
    <row r="754" spans="1:5" x14ac:dyDescent="0.25">
      <c r="A754" s="2">
        <v>40198</v>
      </c>
      <c r="B754">
        <v>5226.1000000000004</v>
      </c>
      <c r="C754">
        <v>5256.7</v>
      </c>
      <c r="D754">
        <v>5201.3999999999996</v>
      </c>
      <c r="E754">
        <v>5221.7</v>
      </c>
    </row>
    <row r="755" spans="1:5" x14ac:dyDescent="0.25">
      <c r="A755" s="2">
        <v>40199</v>
      </c>
      <c r="B755">
        <v>5220.2</v>
      </c>
      <c r="C755">
        <v>5220.3500000000004</v>
      </c>
      <c r="D755">
        <v>5085.45</v>
      </c>
      <c r="E755">
        <v>5094.1499999999996</v>
      </c>
    </row>
    <row r="756" spans="1:5" x14ac:dyDescent="0.25">
      <c r="A756" s="2">
        <v>40200</v>
      </c>
      <c r="B756">
        <v>5094.1499999999996</v>
      </c>
      <c r="C756">
        <v>5094.1499999999996</v>
      </c>
      <c r="D756">
        <v>4954.8500000000004</v>
      </c>
      <c r="E756">
        <v>5036</v>
      </c>
    </row>
    <row r="757" spans="1:5" x14ac:dyDescent="0.25">
      <c r="A757" s="2">
        <v>40203</v>
      </c>
      <c r="B757">
        <v>5034.55</v>
      </c>
      <c r="C757">
        <v>5035.7</v>
      </c>
      <c r="D757">
        <v>4983.05</v>
      </c>
      <c r="E757">
        <v>5007.8999999999996</v>
      </c>
    </row>
    <row r="758" spans="1:5" x14ac:dyDescent="0.25">
      <c r="A758" s="2">
        <v>40205</v>
      </c>
      <c r="B758">
        <v>5008.5</v>
      </c>
      <c r="C758">
        <v>5008.5</v>
      </c>
      <c r="D758">
        <v>4833.05</v>
      </c>
      <c r="E758">
        <v>4853.1000000000004</v>
      </c>
    </row>
    <row r="759" spans="1:5" x14ac:dyDescent="0.25">
      <c r="A759" s="2">
        <v>40206</v>
      </c>
      <c r="B759">
        <v>4863</v>
      </c>
      <c r="C759">
        <v>4929.8999999999996</v>
      </c>
      <c r="D759">
        <v>4824.95</v>
      </c>
      <c r="E759">
        <v>4867.25</v>
      </c>
    </row>
    <row r="760" spans="1:5" x14ac:dyDescent="0.25">
      <c r="A760" s="2">
        <v>40207</v>
      </c>
      <c r="B760">
        <v>4866.1499999999996</v>
      </c>
      <c r="C760">
        <v>4893.7</v>
      </c>
      <c r="D760">
        <v>4766</v>
      </c>
      <c r="E760">
        <v>4882.05</v>
      </c>
    </row>
    <row r="761" spans="1:5" x14ac:dyDescent="0.25">
      <c r="A761" s="2">
        <v>40210</v>
      </c>
      <c r="B761">
        <v>4882.05</v>
      </c>
      <c r="C761">
        <v>4918.8</v>
      </c>
      <c r="D761">
        <v>4827.1499999999996</v>
      </c>
      <c r="E761">
        <v>4899.7</v>
      </c>
    </row>
    <row r="762" spans="1:5" x14ac:dyDescent="0.25">
      <c r="A762" s="2">
        <v>40211</v>
      </c>
      <c r="B762">
        <v>4907.8500000000004</v>
      </c>
      <c r="C762">
        <v>4951.1499999999996</v>
      </c>
      <c r="D762">
        <v>4814.1000000000004</v>
      </c>
      <c r="E762">
        <v>4830.1000000000004</v>
      </c>
    </row>
    <row r="763" spans="1:5" x14ac:dyDescent="0.25">
      <c r="A763" s="2">
        <v>40212</v>
      </c>
      <c r="B763">
        <v>4831</v>
      </c>
      <c r="C763">
        <v>4949.1499999999996</v>
      </c>
      <c r="D763">
        <v>4831</v>
      </c>
      <c r="E763">
        <v>4931.8500000000004</v>
      </c>
    </row>
    <row r="764" spans="1:5" x14ac:dyDescent="0.25">
      <c r="A764" s="2">
        <v>40213</v>
      </c>
      <c r="B764">
        <v>4931.3</v>
      </c>
      <c r="C764">
        <v>4931.3</v>
      </c>
      <c r="D764">
        <v>4832.3500000000004</v>
      </c>
      <c r="E764">
        <v>4845.3500000000004</v>
      </c>
    </row>
    <row r="765" spans="1:5" x14ac:dyDescent="0.25">
      <c r="A765" s="2">
        <v>40214</v>
      </c>
      <c r="B765">
        <v>4819.6499999999996</v>
      </c>
      <c r="C765">
        <v>4827</v>
      </c>
      <c r="D765">
        <v>4692.3500000000004</v>
      </c>
      <c r="E765">
        <v>4718.6499999999996</v>
      </c>
    </row>
    <row r="766" spans="1:5" x14ac:dyDescent="0.25">
      <c r="A766" s="2">
        <v>40215</v>
      </c>
      <c r="B766">
        <v>4712.75</v>
      </c>
      <c r="C766">
        <v>4768.1499999999996</v>
      </c>
      <c r="D766">
        <v>4712.75</v>
      </c>
      <c r="E766">
        <v>4757.25</v>
      </c>
    </row>
    <row r="767" spans="1:5" x14ac:dyDescent="0.25">
      <c r="A767" s="2">
        <v>40217</v>
      </c>
      <c r="B767">
        <v>4755.3500000000004</v>
      </c>
      <c r="C767">
        <v>4799.05</v>
      </c>
      <c r="D767">
        <v>4675.3999999999996</v>
      </c>
      <c r="E767">
        <v>4760.3999999999996</v>
      </c>
    </row>
    <row r="768" spans="1:5" x14ac:dyDescent="0.25">
      <c r="A768" s="2">
        <v>40218</v>
      </c>
      <c r="B768">
        <v>4760.55</v>
      </c>
      <c r="C768">
        <v>4810.3999999999996</v>
      </c>
      <c r="D768">
        <v>4739.3500000000004</v>
      </c>
      <c r="E768">
        <v>4792.6499999999996</v>
      </c>
    </row>
    <row r="769" spans="1:5" x14ac:dyDescent="0.25">
      <c r="A769" s="2">
        <v>40219</v>
      </c>
      <c r="B769">
        <v>4793</v>
      </c>
      <c r="C769">
        <v>4826.8500000000004</v>
      </c>
      <c r="D769">
        <v>4748.1000000000004</v>
      </c>
      <c r="E769">
        <v>4757.2</v>
      </c>
    </row>
    <row r="770" spans="1:5" x14ac:dyDescent="0.25">
      <c r="A770" s="2">
        <v>40220</v>
      </c>
      <c r="B770">
        <v>4757.25</v>
      </c>
      <c r="C770">
        <v>4843.8</v>
      </c>
      <c r="D770">
        <v>4757.25</v>
      </c>
      <c r="E770">
        <v>4826.8500000000004</v>
      </c>
    </row>
    <row r="771" spans="1:5" x14ac:dyDescent="0.25">
      <c r="A771" s="2">
        <v>40224</v>
      </c>
      <c r="B771">
        <v>4827.8999999999996</v>
      </c>
      <c r="C771">
        <v>4845.6000000000004</v>
      </c>
      <c r="D771">
        <v>4783.8999999999996</v>
      </c>
      <c r="E771">
        <v>4801.95</v>
      </c>
    </row>
    <row r="772" spans="1:5" x14ac:dyDescent="0.25">
      <c r="A772" s="2">
        <v>40225</v>
      </c>
      <c r="B772">
        <v>4801.8</v>
      </c>
      <c r="C772">
        <v>4880</v>
      </c>
      <c r="D772">
        <v>4791.3500000000004</v>
      </c>
      <c r="E772">
        <v>4855.75</v>
      </c>
    </row>
    <row r="773" spans="1:5" x14ac:dyDescent="0.25">
      <c r="A773" s="2">
        <v>40226</v>
      </c>
      <c r="B773">
        <v>4858.6499999999996</v>
      </c>
      <c r="C773">
        <v>4929.7</v>
      </c>
      <c r="D773">
        <v>4857.6000000000004</v>
      </c>
      <c r="E773">
        <v>4914</v>
      </c>
    </row>
    <row r="774" spans="1:5" x14ac:dyDescent="0.25">
      <c r="A774" s="2">
        <v>40227</v>
      </c>
      <c r="B774">
        <v>4915.1000000000004</v>
      </c>
      <c r="C774">
        <v>4922.05</v>
      </c>
      <c r="D774">
        <v>4873.7</v>
      </c>
      <c r="E774">
        <v>4887.75</v>
      </c>
    </row>
    <row r="775" spans="1:5" x14ac:dyDescent="0.25">
      <c r="A775" s="2">
        <v>40228</v>
      </c>
      <c r="B775">
        <v>4887.3</v>
      </c>
      <c r="C775">
        <v>4887.3</v>
      </c>
      <c r="D775">
        <v>4805.55</v>
      </c>
      <c r="E775">
        <v>4844.8999999999996</v>
      </c>
    </row>
    <row r="776" spans="1:5" x14ac:dyDescent="0.25">
      <c r="A776" s="2">
        <v>40231</v>
      </c>
      <c r="B776">
        <v>4849.3500000000004</v>
      </c>
      <c r="C776">
        <v>4912.05</v>
      </c>
      <c r="D776">
        <v>4845.8999999999996</v>
      </c>
      <c r="E776">
        <v>4856.3999999999996</v>
      </c>
    </row>
    <row r="777" spans="1:5" x14ac:dyDescent="0.25">
      <c r="A777" s="2">
        <v>40232</v>
      </c>
      <c r="B777">
        <v>4856.6000000000004</v>
      </c>
      <c r="C777">
        <v>4884.1000000000004</v>
      </c>
      <c r="D777">
        <v>4833.1499999999996</v>
      </c>
      <c r="E777">
        <v>4870.05</v>
      </c>
    </row>
    <row r="778" spans="1:5" x14ac:dyDescent="0.25">
      <c r="A778" s="2">
        <v>40233</v>
      </c>
      <c r="B778">
        <v>4869.55</v>
      </c>
      <c r="C778">
        <v>4880.55</v>
      </c>
      <c r="D778">
        <v>4834.6499999999996</v>
      </c>
      <c r="E778">
        <v>4858.6000000000004</v>
      </c>
    </row>
    <row r="779" spans="1:5" x14ac:dyDescent="0.25">
      <c r="A779" s="2">
        <v>40234</v>
      </c>
      <c r="B779">
        <v>4859</v>
      </c>
      <c r="C779">
        <v>4880.1499999999996</v>
      </c>
      <c r="D779">
        <v>4835.6000000000004</v>
      </c>
      <c r="E779">
        <v>4859.75</v>
      </c>
    </row>
    <row r="780" spans="1:5" x14ac:dyDescent="0.25">
      <c r="A780" s="2">
        <v>40235</v>
      </c>
      <c r="B780">
        <v>4858.5</v>
      </c>
      <c r="C780">
        <v>4992</v>
      </c>
      <c r="D780">
        <v>4858.45</v>
      </c>
      <c r="E780">
        <v>4922.3</v>
      </c>
    </row>
    <row r="781" spans="1:5" x14ac:dyDescent="0.25">
      <c r="A781" s="2">
        <v>40239</v>
      </c>
      <c r="B781">
        <v>4935.6000000000004</v>
      </c>
      <c r="C781">
        <v>5029.45</v>
      </c>
      <c r="D781">
        <v>4935.3500000000004</v>
      </c>
      <c r="E781">
        <v>5017</v>
      </c>
    </row>
    <row r="782" spans="1:5" x14ac:dyDescent="0.25">
      <c r="A782" s="2">
        <v>40240</v>
      </c>
      <c r="B782">
        <v>5015.8</v>
      </c>
      <c r="C782">
        <v>5093.25</v>
      </c>
      <c r="D782">
        <v>5015.1000000000004</v>
      </c>
      <c r="E782">
        <v>5088.1000000000004</v>
      </c>
    </row>
    <row r="783" spans="1:5" x14ac:dyDescent="0.25">
      <c r="A783" s="2">
        <v>40241</v>
      </c>
      <c r="B783">
        <v>5096.95</v>
      </c>
      <c r="C783">
        <v>5096.95</v>
      </c>
      <c r="D783">
        <v>5049</v>
      </c>
      <c r="E783">
        <v>5080.25</v>
      </c>
    </row>
    <row r="784" spans="1:5" x14ac:dyDescent="0.25">
      <c r="A784" s="2">
        <v>40242</v>
      </c>
      <c r="B784">
        <v>5080.55</v>
      </c>
      <c r="C784">
        <v>5118.6499999999996</v>
      </c>
      <c r="D784">
        <v>5068.05</v>
      </c>
      <c r="E784">
        <v>5088.7</v>
      </c>
    </row>
    <row r="785" spans="1:5" x14ac:dyDescent="0.25">
      <c r="A785" s="2">
        <v>40245</v>
      </c>
      <c r="B785">
        <v>5092.1499999999996</v>
      </c>
      <c r="C785">
        <v>5147.1000000000004</v>
      </c>
      <c r="D785">
        <v>5092.1499999999996</v>
      </c>
      <c r="E785">
        <v>5124</v>
      </c>
    </row>
    <row r="786" spans="1:5" x14ac:dyDescent="0.25">
      <c r="A786" s="2">
        <v>40246</v>
      </c>
      <c r="B786">
        <v>5121.05</v>
      </c>
      <c r="C786">
        <v>5131.8</v>
      </c>
      <c r="D786">
        <v>5094.3500000000004</v>
      </c>
      <c r="E786">
        <v>5101.5</v>
      </c>
    </row>
    <row r="787" spans="1:5" x14ac:dyDescent="0.25">
      <c r="A787" s="2">
        <v>40247</v>
      </c>
      <c r="B787">
        <v>5101.6000000000004</v>
      </c>
      <c r="C787">
        <v>5137.3999999999996</v>
      </c>
      <c r="D787">
        <v>5092.05</v>
      </c>
      <c r="E787">
        <v>5116.25</v>
      </c>
    </row>
    <row r="788" spans="1:5" x14ac:dyDescent="0.25">
      <c r="A788" s="2">
        <v>40248</v>
      </c>
      <c r="B788">
        <v>5116.3500000000004</v>
      </c>
      <c r="C788">
        <v>5152.6000000000004</v>
      </c>
      <c r="D788">
        <v>5102.1000000000004</v>
      </c>
      <c r="E788">
        <v>5133.3999999999996</v>
      </c>
    </row>
    <row r="789" spans="1:5" x14ac:dyDescent="0.25">
      <c r="A789" s="2">
        <v>40249</v>
      </c>
      <c r="B789">
        <v>5131.8</v>
      </c>
      <c r="C789">
        <v>5158.1000000000004</v>
      </c>
      <c r="D789">
        <v>5122.1000000000004</v>
      </c>
      <c r="E789">
        <v>5137</v>
      </c>
    </row>
    <row r="790" spans="1:5" x14ac:dyDescent="0.25">
      <c r="A790" s="2">
        <v>40252</v>
      </c>
      <c r="B790">
        <v>5134.45</v>
      </c>
      <c r="C790">
        <v>5151.05</v>
      </c>
      <c r="D790">
        <v>5101.2</v>
      </c>
      <c r="E790">
        <v>5128.8999999999996</v>
      </c>
    </row>
    <row r="791" spans="1:5" x14ac:dyDescent="0.25">
      <c r="A791" s="2">
        <v>40253</v>
      </c>
      <c r="B791">
        <v>5128.95</v>
      </c>
      <c r="C791">
        <v>5209.25</v>
      </c>
      <c r="D791">
        <v>5125.7</v>
      </c>
      <c r="E791">
        <v>5198.1000000000004</v>
      </c>
    </row>
    <row r="792" spans="1:5" x14ac:dyDescent="0.25">
      <c r="A792" s="2">
        <v>40254</v>
      </c>
      <c r="B792">
        <v>5198.45</v>
      </c>
      <c r="C792">
        <v>5260.5</v>
      </c>
      <c r="D792">
        <v>5177.1499999999996</v>
      </c>
      <c r="E792">
        <v>5231.8999999999996</v>
      </c>
    </row>
    <row r="793" spans="1:5" x14ac:dyDescent="0.25">
      <c r="A793" s="2">
        <v>40255</v>
      </c>
      <c r="B793">
        <v>5232.55</v>
      </c>
      <c r="C793">
        <v>5255.65</v>
      </c>
      <c r="D793">
        <v>5214.3999999999996</v>
      </c>
      <c r="E793">
        <v>5245.9</v>
      </c>
    </row>
    <row r="794" spans="1:5" x14ac:dyDescent="0.25">
      <c r="A794" s="2">
        <v>40256</v>
      </c>
      <c r="B794">
        <v>5246.8</v>
      </c>
      <c r="C794">
        <v>5269.95</v>
      </c>
      <c r="D794">
        <v>5237.1000000000004</v>
      </c>
      <c r="E794">
        <v>5262.8</v>
      </c>
    </row>
    <row r="795" spans="1:5" x14ac:dyDescent="0.25">
      <c r="A795" s="2">
        <v>40259</v>
      </c>
      <c r="B795">
        <v>5260.95</v>
      </c>
      <c r="C795">
        <v>5260.95</v>
      </c>
      <c r="D795">
        <v>5187.05</v>
      </c>
      <c r="E795">
        <v>5205.2</v>
      </c>
    </row>
    <row r="796" spans="1:5" x14ac:dyDescent="0.25">
      <c r="A796" s="2">
        <v>40260</v>
      </c>
      <c r="B796">
        <v>5205.8500000000004</v>
      </c>
      <c r="C796">
        <v>5243.6</v>
      </c>
      <c r="D796">
        <v>5193.3999999999996</v>
      </c>
      <c r="E796">
        <v>5225.3</v>
      </c>
    </row>
    <row r="797" spans="1:5" x14ac:dyDescent="0.25">
      <c r="A797" s="2">
        <v>40262</v>
      </c>
      <c r="B797">
        <v>5225.3</v>
      </c>
      <c r="C797">
        <v>5267.3</v>
      </c>
      <c r="D797">
        <v>5202.95</v>
      </c>
      <c r="E797">
        <v>5260.4</v>
      </c>
    </row>
    <row r="798" spans="1:5" x14ac:dyDescent="0.25">
      <c r="A798" s="2">
        <v>40263</v>
      </c>
      <c r="B798">
        <v>5260.55</v>
      </c>
      <c r="C798">
        <v>5293.75</v>
      </c>
      <c r="D798">
        <v>5260.55</v>
      </c>
      <c r="E798">
        <v>5282</v>
      </c>
    </row>
    <row r="799" spans="1:5" x14ac:dyDescent="0.25">
      <c r="A799" s="2">
        <v>40266</v>
      </c>
      <c r="B799">
        <v>5283.9</v>
      </c>
      <c r="C799">
        <v>5329.55</v>
      </c>
      <c r="D799">
        <v>5242.1499999999996</v>
      </c>
      <c r="E799">
        <v>5302.85</v>
      </c>
    </row>
    <row r="800" spans="1:5" x14ac:dyDescent="0.25">
      <c r="A800" s="2">
        <v>40267</v>
      </c>
      <c r="B800">
        <v>5302.95</v>
      </c>
      <c r="C800">
        <v>5325</v>
      </c>
      <c r="D800">
        <v>5251.35</v>
      </c>
      <c r="E800">
        <v>5262.45</v>
      </c>
    </row>
    <row r="801" spans="1:5" x14ac:dyDescent="0.25">
      <c r="A801" s="2">
        <v>40268</v>
      </c>
      <c r="B801">
        <v>5260.4</v>
      </c>
      <c r="C801">
        <v>5293.9</v>
      </c>
      <c r="D801">
        <v>5235.1499999999996</v>
      </c>
      <c r="E801">
        <v>5249.1</v>
      </c>
    </row>
    <row r="802" spans="1:5" x14ac:dyDescent="0.25">
      <c r="A802" s="2">
        <v>40269</v>
      </c>
      <c r="B802">
        <v>5249.2</v>
      </c>
      <c r="C802">
        <v>5298.6</v>
      </c>
      <c r="D802">
        <v>5249.2</v>
      </c>
      <c r="E802">
        <v>5290.5</v>
      </c>
    </row>
    <row r="803" spans="1:5" x14ac:dyDescent="0.25">
      <c r="A803" s="2">
        <v>40273</v>
      </c>
      <c r="B803">
        <v>5291.4</v>
      </c>
      <c r="C803">
        <v>5377.55</v>
      </c>
      <c r="D803">
        <v>5291.4</v>
      </c>
      <c r="E803">
        <v>5368.4</v>
      </c>
    </row>
    <row r="804" spans="1:5" x14ac:dyDescent="0.25">
      <c r="A804" s="2">
        <v>40274</v>
      </c>
      <c r="B804">
        <v>5369.65</v>
      </c>
      <c r="C804">
        <v>5388.65</v>
      </c>
      <c r="D804">
        <v>5351.7</v>
      </c>
      <c r="E804">
        <v>5366</v>
      </c>
    </row>
    <row r="805" spans="1:5" x14ac:dyDescent="0.25">
      <c r="A805" s="2">
        <v>40275</v>
      </c>
      <c r="B805">
        <v>5365.7</v>
      </c>
      <c r="C805">
        <v>5399.65</v>
      </c>
      <c r="D805">
        <v>5345.05</v>
      </c>
      <c r="E805">
        <v>5374.65</v>
      </c>
    </row>
    <row r="806" spans="1:5" x14ac:dyDescent="0.25">
      <c r="A806" s="2">
        <v>40276</v>
      </c>
      <c r="B806">
        <v>5376.3</v>
      </c>
      <c r="C806">
        <v>5383.65</v>
      </c>
      <c r="D806">
        <v>5290.25</v>
      </c>
      <c r="E806">
        <v>5304.45</v>
      </c>
    </row>
    <row r="807" spans="1:5" x14ac:dyDescent="0.25">
      <c r="A807" s="2">
        <v>40277</v>
      </c>
      <c r="B807">
        <v>5302.4</v>
      </c>
      <c r="C807">
        <v>5377.45</v>
      </c>
      <c r="D807">
        <v>5302.25</v>
      </c>
      <c r="E807">
        <v>5361.75</v>
      </c>
    </row>
    <row r="808" spans="1:5" x14ac:dyDescent="0.25">
      <c r="A808" s="2">
        <v>40280</v>
      </c>
      <c r="B808">
        <v>5354.15</v>
      </c>
      <c r="C808">
        <v>5382.15</v>
      </c>
      <c r="D808">
        <v>5324.9</v>
      </c>
      <c r="E808">
        <v>5339.7</v>
      </c>
    </row>
    <row r="809" spans="1:5" x14ac:dyDescent="0.25">
      <c r="A809" s="2">
        <v>40281</v>
      </c>
      <c r="B809">
        <v>5340.85</v>
      </c>
      <c r="C809">
        <v>5356.5</v>
      </c>
      <c r="D809">
        <v>5301.7</v>
      </c>
      <c r="E809">
        <v>5322.95</v>
      </c>
    </row>
    <row r="810" spans="1:5" x14ac:dyDescent="0.25">
      <c r="A810" s="2">
        <v>40283</v>
      </c>
      <c r="B810">
        <v>5323.3</v>
      </c>
      <c r="C810">
        <v>5373.15</v>
      </c>
      <c r="D810">
        <v>5265.3</v>
      </c>
      <c r="E810">
        <v>5273.6</v>
      </c>
    </row>
    <row r="811" spans="1:5" x14ac:dyDescent="0.25">
      <c r="A811" s="2">
        <v>40284</v>
      </c>
      <c r="B811">
        <v>5273.4</v>
      </c>
      <c r="C811">
        <v>5283.05</v>
      </c>
      <c r="D811">
        <v>5237.55</v>
      </c>
      <c r="E811">
        <v>5262.6</v>
      </c>
    </row>
    <row r="812" spans="1:5" x14ac:dyDescent="0.25">
      <c r="A812" s="2">
        <v>40287</v>
      </c>
      <c r="B812">
        <v>5279.05</v>
      </c>
      <c r="C812">
        <v>5279.05</v>
      </c>
      <c r="D812">
        <v>5160.8999999999996</v>
      </c>
      <c r="E812">
        <v>5203.6499999999996</v>
      </c>
    </row>
    <row r="813" spans="1:5" x14ac:dyDescent="0.25">
      <c r="A813" s="2">
        <v>40288</v>
      </c>
      <c r="B813">
        <v>5208.3</v>
      </c>
      <c r="C813">
        <v>5257.25</v>
      </c>
      <c r="D813">
        <v>5208.3</v>
      </c>
      <c r="E813">
        <v>5230.1000000000004</v>
      </c>
    </row>
    <row r="814" spans="1:5" x14ac:dyDescent="0.25">
      <c r="A814" s="2">
        <v>40289</v>
      </c>
      <c r="B814">
        <v>5230.3</v>
      </c>
      <c r="C814">
        <v>5266.3</v>
      </c>
      <c r="D814">
        <v>5230.3</v>
      </c>
      <c r="E814">
        <v>5244.9</v>
      </c>
    </row>
    <row r="815" spans="1:5" x14ac:dyDescent="0.25">
      <c r="A815" s="2">
        <v>40290</v>
      </c>
      <c r="B815">
        <v>5248.6</v>
      </c>
      <c r="C815">
        <v>5331.8</v>
      </c>
      <c r="D815">
        <v>5221.1000000000004</v>
      </c>
      <c r="E815">
        <v>5269.35</v>
      </c>
    </row>
    <row r="816" spans="1:5" x14ac:dyDescent="0.25">
      <c r="A816" s="2">
        <v>40291</v>
      </c>
      <c r="B816">
        <v>5269.65</v>
      </c>
      <c r="C816">
        <v>5311.05</v>
      </c>
      <c r="D816">
        <v>5269.65</v>
      </c>
      <c r="E816">
        <v>5304.1</v>
      </c>
    </row>
    <row r="817" spans="1:5" x14ac:dyDescent="0.25">
      <c r="A817" s="2">
        <v>40294</v>
      </c>
      <c r="B817">
        <v>5299.35</v>
      </c>
      <c r="C817">
        <v>5342.35</v>
      </c>
      <c r="D817">
        <v>5299.35</v>
      </c>
      <c r="E817">
        <v>5322.45</v>
      </c>
    </row>
    <row r="818" spans="1:5" x14ac:dyDescent="0.25">
      <c r="A818" s="2">
        <v>40295</v>
      </c>
      <c r="B818">
        <v>5322.1</v>
      </c>
      <c r="C818">
        <v>5330.55</v>
      </c>
      <c r="D818">
        <v>5301.4</v>
      </c>
      <c r="E818">
        <v>5308.35</v>
      </c>
    </row>
    <row r="819" spans="1:5" x14ac:dyDescent="0.25">
      <c r="A819" s="2">
        <v>40296</v>
      </c>
      <c r="B819">
        <v>5308.2</v>
      </c>
      <c r="C819">
        <v>5308.25</v>
      </c>
      <c r="D819">
        <v>5202.45</v>
      </c>
      <c r="E819">
        <v>5215.45</v>
      </c>
    </row>
    <row r="820" spans="1:5" x14ac:dyDescent="0.25">
      <c r="A820" s="2">
        <v>40297</v>
      </c>
      <c r="B820">
        <v>5215.25</v>
      </c>
      <c r="C820">
        <v>5264.75</v>
      </c>
      <c r="D820">
        <v>5214.8</v>
      </c>
      <c r="E820">
        <v>5254.15</v>
      </c>
    </row>
    <row r="821" spans="1:5" x14ac:dyDescent="0.25">
      <c r="A821" s="2">
        <v>40298</v>
      </c>
      <c r="B821">
        <v>5254.2</v>
      </c>
      <c r="C821">
        <v>5294.8</v>
      </c>
      <c r="D821">
        <v>5254.2</v>
      </c>
      <c r="E821">
        <v>5278</v>
      </c>
    </row>
    <row r="822" spans="1:5" x14ac:dyDescent="0.25">
      <c r="A822" s="2">
        <v>40301</v>
      </c>
      <c r="B822">
        <v>5278.4</v>
      </c>
      <c r="C822">
        <v>5278.7</v>
      </c>
      <c r="D822">
        <v>5210.05</v>
      </c>
      <c r="E822">
        <v>5222.75</v>
      </c>
    </row>
    <row r="823" spans="1:5" x14ac:dyDescent="0.25">
      <c r="A823" s="2">
        <v>40302</v>
      </c>
      <c r="B823">
        <v>5223.8999999999996</v>
      </c>
      <c r="C823">
        <v>5250.15</v>
      </c>
      <c r="D823">
        <v>5134.8500000000004</v>
      </c>
      <c r="E823">
        <v>5148.5</v>
      </c>
    </row>
    <row r="824" spans="1:5" x14ac:dyDescent="0.25">
      <c r="A824" s="2">
        <v>40303</v>
      </c>
      <c r="B824">
        <v>5148.3500000000004</v>
      </c>
      <c r="C824">
        <v>5148.3500000000004</v>
      </c>
      <c r="D824">
        <v>5056.5</v>
      </c>
      <c r="E824">
        <v>5124.8999999999996</v>
      </c>
    </row>
    <row r="825" spans="1:5" x14ac:dyDescent="0.25">
      <c r="A825" s="2">
        <v>40304</v>
      </c>
      <c r="B825">
        <v>5124.3999999999996</v>
      </c>
      <c r="C825">
        <v>5124.8999999999996</v>
      </c>
      <c r="D825">
        <v>5037.75</v>
      </c>
      <c r="E825">
        <v>5090.8500000000004</v>
      </c>
    </row>
    <row r="826" spans="1:5" x14ac:dyDescent="0.25">
      <c r="A826" s="2">
        <v>40305</v>
      </c>
      <c r="B826">
        <v>5072.3</v>
      </c>
      <c r="C826">
        <v>5085.6499999999996</v>
      </c>
      <c r="D826">
        <v>4984.6000000000004</v>
      </c>
      <c r="E826">
        <v>5018.05</v>
      </c>
    </row>
    <row r="827" spans="1:5" x14ac:dyDescent="0.25">
      <c r="A827" s="2">
        <v>40308</v>
      </c>
      <c r="B827">
        <v>5026.6000000000004</v>
      </c>
      <c r="C827">
        <v>5203.3</v>
      </c>
      <c r="D827">
        <v>5026.6000000000004</v>
      </c>
      <c r="E827">
        <v>5193.6000000000004</v>
      </c>
    </row>
    <row r="828" spans="1:5" x14ac:dyDescent="0.25">
      <c r="A828" s="2">
        <v>40309</v>
      </c>
      <c r="B828">
        <v>5189.75</v>
      </c>
      <c r="C828">
        <v>5206.7</v>
      </c>
      <c r="D828">
        <v>5126.5</v>
      </c>
      <c r="E828">
        <v>5136.1499999999996</v>
      </c>
    </row>
    <row r="829" spans="1:5" x14ac:dyDescent="0.25">
      <c r="A829" s="2">
        <v>40310</v>
      </c>
      <c r="B829">
        <v>5133.75</v>
      </c>
      <c r="C829">
        <v>5172.8500000000004</v>
      </c>
      <c r="D829">
        <v>5098.8</v>
      </c>
      <c r="E829">
        <v>5156.6499999999996</v>
      </c>
    </row>
    <row r="830" spans="1:5" x14ac:dyDescent="0.25">
      <c r="A830" s="2">
        <v>40311</v>
      </c>
      <c r="B830">
        <v>5157.55</v>
      </c>
      <c r="C830">
        <v>5212.7</v>
      </c>
      <c r="D830">
        <v>5147.95</v>
      </c>
      <c r="E830">
        <v>5178.8999999999996</v>
      </c>
    </row>
    <row r="831" spans="1:5" x14ac:dyDescent="0.25">
      <c r="A831" s="2">
        <v>40312</v>
      </c>
      <c r="B831">
        <v>5180.55</v>
      </c>
      <c r="C831">
        <v>5192.75</v>
      </c>
      <c r="D831">
        <v>5070.95</v>
      </c>
      <c r="E831">
        <v>5093.5</v>
      </c>
    </row>
    <row r="832" spans="1:5" x14ac:dyDescent="0.25">
      <c r="A832" s="2">
        <v>40315</v>
      </c>
      <c r="B832">
        <v>5093.8999999999996</v>
      </c>
      <c r="C832">
        <v>5094.55</v>
      </c>
      <c r="D832">
        <v>4966.25</v>
      </c>
      <c r="E832">
        <v>5059.8999999999996</v>
      </c>
    </row>
    <row r="833" spans="1:5" x14ac:dyDescent="0.25">
      <c r="A833" s="2">
        <v>40316</v>
      </c>
      <c r="B833">
        <v>5059.55</v>
      </c>
      <c r="C833">
        <v>5105.2</v>
      </c>
      <c r="D833">
        <v>5024.25</v>
      </c>
      <c r="E833">
        <v>5066.2</v>
      </c>
    </row>
    <row r="834" spans="1:5" x14ac:dyDescent="0.25">
      <c r="A834" s="2">
        <v>40317</v>
      </c>
      <c r="B834">
        <v>5065.1000000000004</v>
      </c>
      <c r="C834">
        <v>5065.1000000000004</v>
      </c>
      <c r="D834">
        <v>4908.1499999999996</v>
      </c>
      <c r="E834">
        <v>4919.6499999999996</v>
      </c>
    </row>
    <row r="835" spans="1:5" x14ac:dyDescent="0.25">
      <c r="A835" s="2">
        <v>40318</v>
      </c>
      <c r="B835">
        <v>4924.3</v>
      </c>
      <c r="C835">
        <v>4980.25</v>
      </c>
      <c r="D835">
        <v>4924.3</v>
      </c>
      <c r="E835">
        <v>4947.6000000000004</v>
      </c>
    </row>
    <row r="836" spans="1:5" x14ac:dyDescent="0.25">
      <c r="A836" s="2">
        <v>40319</v>
      </c>
      <c r="B836">
        <v>4946.7</v>
      </c>
      <c r="C836">
        <v>4946.7</v>
      </c>
      <c r="D836">
        <v>4842.3</v>
      </c>
      <c r="E836">
        <v>4931.1499999999996</v>
      </c>
    </row>
    <row r="837" spans="1:5" x14ac:dyDescent="0.25">
      <c r="A837" s="2">
        <v>40322</v>
      </c>
      <c r="B837">
        <v>4944.3</v>
      </c>
      <c r="C837">
        <v>5029.55</v>
      </c>
      <c r="D837">
        <v>4923.45</v>
      </c>
      <c r="E837">
        <v>4943.95</v>
      </c>
    </row>
    <row r="838" spans="1:5" x14ac:dyDescent="0.25">
      <c r="A838" s="2">
        <v>40323</v>
      </c>
      <c r="B838">
        <v>4945.3</v>
      </c>
      <c r="C838">
        <v>4946.6000000000004</v>
      </c>
      <c r="D838">
        <v>4786.45</v>
      </c>
      <c r="E838">
        <v>4806.75</v>
      </c>
    </row>
    <row r="839" spans="1:5" x14ac:dyDescent="0.25">
      <c r="A839" s="2">
        <v>40324</v>
      </c>
      <c r="B839">
        <v>4807.3</v>
      </c>
      <c r="C839">
        <v>4925.45</v>
      </c>
      <c r="D839">
        <v>4807.3</v>
      </c>
      <c r="E839">
        <v>4917.3999999999996</v>
      </c>
    </row>
    <row r="840" spans="1:5" x14ac:dyDescent="0.25">
      <c r="A840" s="2">
        <v>40325</v>
      </c>
      <c r="B840">
        <v>4915.1499999999996</v>
      </c>
      <c r="C840">
        <v>5016.6000000000004</v>
      </c>
      <c r="D840">
        <v>4897.6000000000004</v>
      </c>
      <c r="E840">
        <v>5003.1000000000004</v>
      </c>
    </row>
    <row r="841" spans="1:5" x14ac:dyDescent="0.25">
      <c r="A841" s="2">
        <v>40326</v>
      </c>
      <c r="B841">
        <v>5005.6000000000004</v>
      </c>
      <c r="C841">
        <v>5077.25</v>
      </c>
      <c r="D841">
        <v>5005.6000000000004</v>
      </c>
      <c r="E841">
        <v>5066.55</v>
      </c>
    </row>
    <row r="842" spans="1:5" x14ac:dyDescent="0.25">
      <c r="A842" s="2">
        <v>40329</v>
      </c>
      <c r="B842">
        <v>5076.1000000000004</v>
      </c>
      <c r="C842">
        <v>5097.6000000000004</v>
      </c>
      <c r="D842">
        <v>5038.55</v>
      </c>
      <c r="E842">
        <v>5086.3</v>
      </c>
    </row>
    <row r="843" spans="1:5" x14ac:dyDescent="0.25">
      <c r="A843" s="2">
        <v>40330</v>
      </c>
      <c r="B843">
        <v>5086.25</v>
      </c>
      <c r="C843">
        <v>5086.95</v>
      </c>
      <c r="D843">
        <v>4961.05</v>
      </c>
      <c r="E843">
        <v>4970.2</v>
      </c>
    </row>
    <row r="844" spans="1:5" x14ac:dyDescent="0.25">
      <c r="A844" s="2">
        <v>40331</v>
      </c>
      <c r="B844">
        <v>4970.75</v>
      </c>
      <c r="C844">
        <v>5031.2</v>
      </c>
      <c r="D844">
        <v>4967.05</v>
      </c>
      <c r="E844">
        <v>5019.8500000000004</v>
      </c>
    </row>
    <row r="845" spans="1:5" x14ac:dyDescent="0.25">
      <c r="A845" s="2">
        <v>40332</v>
      </c>
      <c r="B845">
        <v>5020.1499999999996</v>
      </c>
      <c r="C845">
        <v>5125.7</v>
      </c>
      <c r="D845">
        <v>5020.1499999999996</v>
      </c>
      <c r="E845">
        <v>5110.5</v>
      </c>
    </row>
    <row r="846" spans="1:5" x14ac:dyDescent="0.25">
      <c r="A846" s="2">
        <v>40333</v>
      </c>
      <c r="B846">
        <v>5112.6000000000004</v>
      </c>
      <c r="C846">
        <v>5147.8999999999996</v>
      </c>
      <c r="D846">
        <v>5091.6000000000004</v>
      </c>
      <c r="E846">
        <v>5135.5</v>
      </c>
    </row>
    <row r="847" spans="1:5" x14ac:dyDescent="0.25">
      <c r="A847" s="2">
        <v>40336</v>
      </c>
      <c r="B847">
        <v>5132.95</v>
      </c>
      <c r="C847">
        <v>5132.95</v>
      </c>
      <c r="D847">
        <v>5004.25</v>
      </c>
      <c r="E847">
        <v>5034</v>
      </c>
    </row>
    <row r="848" spans="1:5" x14ac:dyDescent="0.25">
      <c r="A848" s="2">
        <v>40337</v>
      </c>
      <c r="B848">
        <v>5036.7</v>
      </c>
      <c r="C848">
        <v>5071.3500000000004</v>
      </c>
      <c r="D848">
        <v>4967.3</v>
      </c>
      <c r="E848">
        <v>4987.1000000000004</v>
      </c>
    </row>
    <row r="849" spans="1:5" x14ac:dyDescent="0.25">
      <c r="A849" s="2">
        <v>40338</v>
      </c>
      <c r="B849">
        <v>4985.05</v>
      </c>
      <c r="C849">
        <v>5050.6000000000004</v>
      </c>
      <c r="D849">
        <v>4980.1000000000004</v>
      </c>
      <c r="E849">
        <v>5000.3</v>
      </c>
    </row>
    <row r="850" spans="1:5" x14ac:dyDescent="0.25">
      <c r="A850" s="2">
        <v>40339</v>
      </c>
      <c r="B850">
        <v>4999.6000000000004</v>
      </c>
      <c r="C850">
        <v>5085.2</v>
      </c>
      <c r="D850">
        <v>4997.6000000000004</v>
      </c>
      <c r="E850">
        <v>5078.6000000000004</v>
      </c>
    </row>
    <row r="851" spans="1:5" x14ac:dyDescent="0.25">
      <c r="A851" s="2">
        <v>40340</v>
      </c>
      <c r="B851">
        <v>5078.75</v>
      </c>
      <c r="C851">
        <v>5139.05</v>
      </c>
      <c r="D851">
        <v>5078.75</v>
      </c>
      <c r="E851">
        <v>5119.3500000000004</v>
      </c>
    </row>
    <row r="852" spans="1:5" x14ac:dyDescent="0.25">
      <c r="A852" s="2">
        <v>40343</v>
      </c>
      <c r="B852">
        <v>5120.1499999999996</v>
      </c>
      <c r="C852">
        <v>5201.25</v>
      </c>
      <c r="D852">
        <v>5120.1499999999996</v>
      </c>
      <c r="E852">
        <v>5197.7</v>
      </c>
    </row>
    <row r="853" spans="1:5" x14ac:dyDescent="0.25">
      <c r="A853" s="2">
        <v>40344</v>
      </c>
      <c r="B853">
        <v>5201.3</v>
      </c>
      <c r="C853">
        <v>5231.45</v>
      </c>
      <c r="D853">
        <v>5171.05</v>
      </c>
      <c r="E853">
        <v>5222.3500000000004</v>
      </c>
    </row>
    <row r="854" spans="1:5" x14ac:dyDescent="0.25">
      <c r="A854" s="2">
        <v>40345</v>
      </c>
      <c r="B854">
        <v>5225.05</v>
      </c>
      <c r="C854">
        <v>5255.65</v>
      </c>
      <c r="D854">
        <v>5214.8999999999996</v>
      </c>
      <c r="E854">
        <v>5233.3500000000004</v>
      </c>
    </row>
    <row r="855" spans="1:5" x14ac:dyDescent="0.25">
      <c r="A855" s="2">
        <v>40346</v>
      </c>
      <c r="B855">
        <v>5233.6499999999996</v>
      </c>
      <c r="C855">
        <v>5285.55</v>
      </c>
      <c r="D855">
        <v>5206.55</v>
      </c>
      <c r="E855">
        <v>5274.85</v>
      </c>
    </row>
    <row r="856" spans="1:5" x14ac:dyDescent="0.25">
      <c r="A856" s="2">
        <v>40347</v>
      </c>
      <c r="B856">
        <v>5274.95</v>
      </c>
      <c r="C856">
        <v>5302.3</v>
      </c>
      <c r="D856">
        <v>5245.5</v>
      </c>
      <c r="E856">
        <v>5262.6</v>
      </c>
    </row>
    <row r="857" spans="1:5" x14ac:dyDescent="0.25">
      <c r="A857" s="2">
        <v>40350</v>
      </c>
      <c r="B857">
        <v>5266.5</v>
      </c>
      <c r="C857">
        <v>5366.75</v>
      </c>
      <c r="D857">
        <v>5266.5</v>
      </c>
      <c r="E857">
        <v>5353.3</v>
      </c>
    </row>
    <row r="858" spans="1:5" x14ac:dyDescent="0.25">
      <c r="A858" s="2">
        <v>40351</v>
      </c>
      <c r="B858">
        <v>5353.95</v>
      </c>
      <c r="C858">
        <v>5354.35</v>
      </c>
      <c r="D858">
        <v>5311.05</v>
      </c>
      <c r="E858">
        <v>5316.55</v>
      </c>
    </row>
    <row r="859" spans="1:5" x14ac:dyDescent="0.25">
      <c r="A859" s="2">
        <v>40352</v>
      </c>
      <c r="B859">
        <v>5316.15</v>
      </c>
      <c r="C859">
        <v>5333.3</v>
      </c>
      <c r="D859">
        <v>5288.15</v>
      </c>
      <c r="E859">
        <v>5323.15</v>
      </c>
    </row>
    <row r="860" spans="1:5" x14ac:dyDescent="0.25">
      <c r="A860" s="2">
        <v>40353</v>
      </c>
      <c r="B860">
        <v>5323.25</v>
      </c>
      <c r="C860">
        <v>5348.3</v>
      </c>
      <c r="D860">
        <v>5284.55</v>
      </c>
      <c r="E860">
        <v>5320.6</v>
      </c>
    </row>
    <row r="861" spans="1:5" x14ac:dyDescent="0.25">
      <c r="A861" s="2">
        <v>40354</v>
      </c>
      <c r="B861">
        <v>5320.5</v>
      </c>
      <c r="C861">
        <v>5320.5</v>
      </c>
      <c r="D861">
        <v>5259.9</v>
      </c>
      <c r="E861">
        <v>5269.05</v>
      </c>
    </row>
    <row r="862" spans="1:5" x14ac:dyDescent="0.25">
      <c r="A862" s="2">
        <v>40357</v>
      </c>
      <c r="B862">
        <v>5271.1</v>
      </c>
      <c r="C862">
        <v>5339.45</v>
      </c>
      <c r="D862">
        <v>5270.75</v>
      </c>
      <c r="E862">
        <v>5333.5</v>
      </c>
    </row>
    <row r="863" spans="1:5" x14ac:dyDescent="0.25">
      <c r="A863" s="2">
        <v>40358</v>
      </c>
      <c r="B863">
        <v>5333.55</v>
      </c>
      <c r="C863">
        <v>5334.15</v>
      </c>
      <c r="D863">
        <v>5235.8</v>
      </c>
      <c r="E863">
        <v>5256.15</v>
      </c>
    </row>
    <row r="864" spans="1:5" x14ac:dyDescent="0.25">
      <c r="A864" s="2">
        <v>40359</v>
      </c>
      <c r="B864">
        <v>5254.25</v>
      </c>
      <c r="C864">
        <v>5320.35</v>
      </c>
      <c r="D864">
        <v>5210</v>
      </c>
      <c r="E864">
        <v>5312.5</v>
      </c>
    </row>
    <row r="865" spans="1:5" x14ac:dyDescent="0.25">
      <c r="A865" s="2">
        <v>40360</v>
      </c>
      <c r="B865">
        <v>5312.05</v>
      </c>
      <c r="C865">
        <v>5312.55</v>
      </c>
      <c r="D865">
        <v>5232.1000000000004</v>
      </c>
      <c r="E865">
        <v>5251.4</v>
      </c>
    </row>
    <row r="866" spans="1:5" x14ac:dyDescent="0.25">
      <c r="A866" s="2">
        <v>40361</v>
      </c>
      <c r="B866">
        <v>5251.25</v>
      </c>
      <c r="C866">
        <v>5277.25</v>
      </c>
      <c r="D866">
        <v>5225.6000000000004</v>
      </c>
      <c r="E866">
        <v>5237.1000000000004</v>
      </c>
    </row>
    <row r="867" spans="1:5" x14ac:dyDescent="0.25">
      <c r="A867" s="2">
        <v>40364</v>
      </c>
      <c r="B867">
        <v>5237</v>
      </c>
      <c r="C867">
        <v>5252.75</v>
      </c>
      <c r="D867">
        <v>5225.8500000000004</v>
      </c>
      <c r="E867">
        <v>5235.8999999999996</v>
      </c>
    </row>
    <row r="868" spans="1:5" x14ac:dyDescent="0.25">
      <c r="A868" s="2">
        <v>40365</v>
      </c>
      <c r="B868">
        <v>5236.1000000000004</v>
      </c>
      <c r="C868">
        <v>5297.45</v>
      </c>
      <c r="D868">
        <v>5231.5</v>
      </c>
      <c r="E868">
        <v>5289.05</v>
      </c>
    </row>
    <row r="869" spans="1:5" x14ac:dyDescent="0.25">
      <c r="A869" s="2">
        <v>40366</v>
      </c>
      <c r="B869">
        <v>5293.1</v>
      </c>
      <c r="C869">
        <v>5296.75</v>
      </c>
      <c r="D869">
        <v>5233.45</v>
      </c>
      <c r="E869">
        <v>5241.1000000000004</v>
      </c>
    </row>
    <row r="870" spans="1:5" x14ac:dyDescent="0.25">
      <c r="A870" s="2">
        <v>40367</v>
      </c>
      <c r="B870">
        <v>5242</v>
      </c>
      <c r="C870">
        <v>5320.5</v>
      </c>
      <c r="D870">
        <v>5242</v>
      </c>
      <c r="E870">
        <v>5296.85</v>
      </c>
    </row>
    <row r="871" spans="1:5" x14ac:dyDescent="0.25">
      <c r="A871" s="2">
        <v>40368</v>
      </c>
      <c r="B871">
        <v>5297.2</v>
      </c>
      <c r="C871">
        <v>5359.05</v>
      </c>
      <c r="D871">
        <v>5297.2</v>
      </c>
      <c r="E871">
        <v>5352.45</v>
      </c>
    </row>
    <row r="872" spans="1:5" x14ac:dyDescent="0.25">
      <c r="A872" s="2">
        <v>40371</v>
      </c>
      <c r="B872">
        <v>5352.25</v>
      </c>
      <c r="C872">
        <v>5402.7</v>
      </c>
      <c r="D872">
        <v>5351.6</v>
      </c>
      <c r="E872">
        <v>5383</v>
      </c>
    </row>
    <row r="873" spans="1:5" x14ac:dyDescent="0.25">
      <c r="A873" s="2">
        <v>40372</v>
      </c>
      <c r="B873">
        <v>5370.2</v>
      </c>
      <c r="C873">
        <v>5406.2</v>
      </c>
      <c r="D873">
        <v>5357.85</v>
      </c>
      <c r="E873">
        <v>5400.65</v>
      </c>
    </row>
    <row r="874" spans="1:5" x14ac:dyDescent="0.25">
      <c r="A874" s="2">
        <v>40373</v>
      </c>
      <c r="B874">
        <v>5402</v>
      </c>
      <c r="C874">
        <v>5453.45</v>
      </c>
      <c r="D874">
        <v>5371.7</v>
      </c>
      <c r="E874">
        <v>5386.15</v>
      </c>
    </row>
    <row r="875" spans="1:5" x14ac:dyDescent="0.25">
      <c r="A875" s="2">
        <v>40374</v>
      </c>
      <c r="B875">
        <v>5387.1</v>
      </c>
      <c r="C875">
        <v>5399.2</v>
      </c>
      <c r="D875">
        <v>5360.6</v>
      </c>
      <c r="E875">
        <v>5378.75</v>
      </c>
    </row>
    <row r="876" spans="1:5" x14ac:dyDescent="0.25">
      <c r="A876" s="2">
        <v>40375</v>
      </c>
      <c r="B876">
        <v>5376.65</v>
      </c>
      <c r="C876">
        <v>5401.35</v>
      </c>
      <c r="D876">
        <v>5374.4</v>
      </c>
      <c r="E876">
        <v>5393.9</v>
      </c>
    </row>
    <row r="877" spans="1:5" x14ac:dyDescent="0.25">
      <c r="A877" s="2">
        <v>40378</v>
      </c>
      <c r="B877">
        <v>5392.7</v>
      </c>
      <c r="C877">
        <v>5409.1</v>
      </c>
      <c r="D877">
        <v>5361.5</v>
      </c>
      <c r="E877">
        <v>5386.45</v>
      </c>
    </row>
    <row r="878" spans="1:5" x14ac:dyDescent="0.25">
      <c r="A878" s="2">
        <v>40379</v>
      </c>
      <c r="B878">
        <v>5387</v>
      </c>
      <c r="C878">
        <v>5416.45</v>
      </c>
      <c r="D878">
        <v>5353.6</v>
      </c>
      <c r="E878">
        <v>5368</v>
      </c>
    </row>
    <row r="879" spans="1:5" x14ac:dyDescent="0.25">
      <c r="A879" s="2">
        <v>40380</v>
      </c>
      <c r="B879">
        <v>5368.85</v>
      </c>
      <c r="C879">
        <v>5409.1</v>
      </c>
      <c r="D879">
        <v>5368.85</v>
      </c>
      <c r="E879">
        <v>5399.35</v>
      </c>
    </row>
    <row r="880" spans="1:5" x14ac:dyDescent="0.25">
      <c r="A880" s="2">
        <v>40381</v>
      </c>
      <c r="B880">
        <v>5399.15</v>
      </c>
      <c r="C880">
        <v>5447.15</v>
      </c>
      <c r="D880">
        <v>5372.2</v>
      </c>
      <c r="E880">
        <v>5441.95</v>
      </c>
    </row>
    <row r="881" spans="1:5" x14ac:dyDescent="0.25">
      <c r="A881" s="2">
        <v>40382</v>
      </c>
      <c r="B881">
        <v>5441.9</v>
      </c>
      <c r="C881">
        <v>5477.5</v>
      </c>
      <c r="D881">
        <v>5435.15</v>
      </c>
      <c r="E881">
        <v>5449.1</v>
      </c>
    </row>
    <row r="882" spans="1:5" x14ac:dyDescent="0.25">
      <c r="A882" s="2">
        <v>40385</v>
      </c>
      <c r="B882">
        <v>5446.55</v>
      </c>
      <c r="C882">
        <v>5466.25</v>
      </c>
      <c r="D882">
        <v>5409.2</v>
      </c>
      <c r="E882">
        <v>5418.6</v>
      </c>
    </row>
    <row r="883" spans="1:5" x14ac:dyDescent="0.25">
      <c r="A883" s="2">
        <v>40386</v>
      </c>
      <c r="B883">
        <v>5420.2</v>
      </c>
      <c r="C883">
        <v>5450.95</v>
      </c>
      <c r="D883">
        <v>5407.2</v>
      </c>
      <c r="E883">
        <v>5430.6</v>
      </c>
    </row>
    <row r="884" spans="1:5" x14ac:dyDescent="0.25">
      <c r="A884" s="2">
        <v>40387</v>
      </c>
      <c r="B884">
        <v>5436.1</v>
      </c>
      <c r="C884">
        <v>5447.85</v>
      </c>
      <c r="D884">
        <v>5386.25</v>
      </c>
      <c r="E884">
        <v>5397.55</v>
      </c>
    </row>
    <row r="885" spans="1:5" x14ac:dyDescent="0.25">
      <c r="A885" s="2">
        <v>40388</v>
      </c>
      <c r="B885">
        <v>5397.85</v>
      </c>
      <c r="C885">
        <v>5415.85</v>
      </c>
      <c r="D885">
        <v>5381.55</v>
      </c>
      <c r="E885">
        <v>5408.9</v>
      </c>
    </row>
    <row r="886" spans="1:5" x14ac:dyDescent="0.25">
      <c r="A886" s="2">
        <v>40389</v>
      </c>
      <c r="B886">
        <v>5408.4</v>
      </c>
      <c r="C886">
        <v>5413.25</v>
      </c>
      <c r="D886">
        <v>5349.2</v>
      </c>
      <c r="E886">
        <v>5367.6</v>
      </c>
    </row>
    <row r="887" spans="1:5" x14ac:dyDescent="0.25">
      <c r="A887" s="2">
        <v>40392</v>
      </c>
      <c r="B887">
        <v>5369.55</v>
      </c>
      <c r="C887">
        <v>5438.85</v>
      </c>
      <c r="D887">
        <v>5351.3</v>
      </c>
      <c r="E887">
        <v>5431.65</v>
      </c>
    </row>
    <row r="888" spans="1:5" x14ac:dyDescent="0.25">
      <c r="A888" s="2">
        <v>40393</v>
      </c>
      <c r="B888">
        <v>5432.5</v>
      </c>
      <c r="C888">
        <v>5459.2</v>
      </c>
      <c r="D888">
        <v>5426.4</v>
      </c>
      <c r="E888">
        <v>5439.55</v>
      </c>
    </row>
    <row r="889" spans="1:5" x14ac:dyDescent="0.25">
      <c r="A889" s="2">
        <v>40394</v>
      </c>
      <c r="B889">
        <v>5441.35</v>
      </c>
      <c r="C889">
        <v>5481.9</v>
      </c>
      <c r="D889">
        <v>5428.4</v>
      </c>
      <c r="E889">
        <v>5467.85</v>
      </c>
    </row>
    <row r="890" spans="1:5" x14ac:dyDescent="0.25">
      <c r="A890" s="2">
        <v>40395</v>
      </c>
      <c r="B890">
        <v>5470.15</v>
      </c>
      <c r="C890">
        <v>5487.15</v>
      </c>
      <c r="D890">
        <v>5443.1</v>
      </c>
      <c r="E890">
        <v>5447.1</v>
      </c>
    </row>
    <row r="891" spans="1:5" x14ac:dyDescent="0.25">
      <c r="A891" s="2">
        <v>40396</v>
      </c>
      <c r="B891">
        <v>5448.25</v>
      </c>
      <c r="C891">
        <v>5471.9</v>
      </c>
      <c r="D891">
        <v>5431.35</v>
      </c>
      <c r="E891">
        <v>5439.25</v>
      </c>
    </row>
    <row r="892" spans="1:5" x14ac:dyDescent="0.25">
      <c r="A892" s="2">
        <v>40399</v>
      </c>
      <c r="B892">
        <v>5439.8</v>
      </c>
      <c r="C892">
        <v>5492.3</v>
      </c>
      <c r="D892">
        <v>5433.25</v>
      </c>
      <c r="E892">
        <v>5486.15</v>
      </c>
    </row>
    <row r="893" spans="1:5" x14ac:dyDescent="0.25">
      <c r="A893" s="2">
        <v>40400</v>
      </c>
      <c r="B893">
        <v>5486.8</v>
      </c>
      <c r="C893">
        <v>5491.45</v>
      </c>
      <c r="D893">
        <v>5445.35</v>
      </c>
      <c r="E893">
        <v>5460.7</v>
      </c>
    </row>
    <row r="894" spans="1:5" x14ac:dyDescent="0.25">
      <c r="A894" s="2">
        <v>40401</v>
      </c>
      <c r="B894">
        <v>5460.7</v>
      </c>
      <c r="C894">
        <v>5474.6</v>
      </c>
      <c r="D894">
        <v>5412</v>
      </c>
      <c r="E894">
        <v>5420.6</v>
      </c>
    </row>
    <row r="895" spans="1:5" x14ac:dyDescent="0.25">
      <c r="A895" s="2">
        <v>40402</v>
      </c>
      <c r="B895">
        <v>5418.7</v>
      </c>
      <c r="C895">
        <v>5431.1</v>
      </c>
      <c r="D895">
        <v>5372.45</v>
      </c>
      <c r="E895">
        <v>5416.45</v>
      </c>
    </row>
    <row r="896" spans="1:5" x14ac:dyDescent="0.25">
      <c r="A896" s="2">
        <v>40403</v>
      </c>
      <c r="B896">
        <v>5420.65</v>
      </c>
      <c r="C896">
        <v>5476.5</v>
      </c>
      <c r="D896">
        <v>5415.5</v>
      </c>
      <c r="E896">
        <v>5452.1</v>
      </c>
    </row>
    <row r="897" spans="1:5" x14ac:dyDescent="0.25">
      <c r="A897" s="2">
        <v>40406</v>
      </c>
      <c r="B897">
        <v>5452.1</v>
      </c>
      <c r="C897">
        <v>5465.25</v>
      </c>
      <c r="D897">
        <v>5397.4</v>
      </c>
      <c r="E897">
        <v>5418.3</v>
      </c>
    </row>
    <row r="898" spans="1:5" x14ac:dyDescent="0.25">
      <c r="A898" s="2">
        <v>40407</v>
      </c>
      <c r="B898">
        <v>5422.15</v>
      </c>
      <c r="C898">
        <v>5443.55</v>
      </c>
      <c r="D898">
        <v>5408.8</v>
      </c>
      <c r="E898">
        <v>5414.15</v>
      </c>
    </row>
    <row r="899" spans="1:5" x14ac:dyDescent="0.25">
      <c r="A899" s="2">
        <v>40408</v>
      </c>
      <c r="B899">
        <v>5416.25</v>
      </c>
      <c r="C899">
        <v>5487.95</v>
      </c>
      <c r="D899">
        <v>5416.25</v>
      </c>
      <c r="E899">
        <v>5479.15</v>
      </c>
    </row>
    <row r="900" spans="1:5" x14ac:dyDescent="0.25">
      <c r="A900" s="2">
        <v>40409</v>
      </c>
      <c r="B900">
        <v>5478.25</v>
      </c>
      <c r="C900">
        <v>5544.7</v>
      </c>
      <c r="D900">
        <v>5478.1</v>
      </c>
      <c r="E900">
        <v>5540.2</v>
      </c>
    </row>
    <row r="901" spans="1:5" x14ac:dyDescent="0.25">
      <c r="A901" s="2">
        <v>40410</v>
      </c>
      <c r="B901">
        <v>5540.8</v>
      </c>
      <c r="C901">
        <v>5546.6</v>
      </c>
      <c r="D901">
        <v>5513.35</v>
      </c>
      <c r="E901">
        <v>5530.65</v>
      </c>
    </row>
    <row r="902" spans="1:5" x14ac:dyDescent="0.25">
      <c r="A902" s="2">
        <v>40413</v>
      </c>
      <c r="B902">
        <v>5531.15</v>
      </c>
      <c r="C902">
        <v>5549.8</v>
      </c>
      <c r="D902">
        <v>5519.4</v>
      </c>
      <c r="E902">
        <v>5543.5</v>
      </c>
    </row>
    <row r="903" spans="1:5" x14ac:dyDescent="0.25">
      <c r="A903" s="2">
        <v>40414</v>
      </c>
      <c r="B903">
        <v>5541.1</v>
      </c>
      <c r="C903">
        <v>5547.25</v>
      </c>
      <c r="D903">
        <v>5488.45</v>
      </c>
      <c r="E903">
        <v>5505.1</v>
      </c>
    </row>
    <row r="904" spans="1:5" x14ac:dyDescent="0.25">
      <c r="A904" s="2">
        <v>40415</v>
      </c>
      <c r="B904">
        <v>5505.3</v>
      </c>
      <c r="C904">
        <v>5506.15</v>
      </c>
      <c r="D904">
        <v>5452.55</v>
      </c>
      <c r="E904">
        <v>5462.35</v>
      </c>
    </row>
    <row r="905" spans="1:5" x14ac:dyDescent="0.25">
      <c r="A905" s="2">
        <v>40416</v>
      </c>
      <c r="B905">
        <v>5462.1</v>
      </c>
      <c r="C905">
        <v>5486.55</v>
      </c>
      <c r="D905">
        <v>5454.7</v>
      </c>
      <c r="E905">
        <v>5477.9</v>
      </c>
    </row>
    <row r="906" spans="1:5" x14ac:dyDescent="0.25">
      <c r="A906" s="2">
        <v>40417</v>
      </c>
      <c r="B906">
        <v>5489.6</v>
      </c>
      <c r="C906">
        <v>5495.2</v>
      </c>
      <c r="D906">
        <v>5391.95</v>
      </c>
      <c r="E906">
        <v>5408.7</v>
      </c>
    </row>
    <row r="907" spans="1:5" x14ac:dyDescent="0.25">
      <c r="A907" s="2">
        <v>40420</v>
      </c>
      <c r="B907">
        <v>5408.9</v>
      </c>
      <c r="C907">
        <v>5469</v>
      </c>
      <c r="D907">
        <v>5390.35</v>
      </c>
      <c r="E907">
        <v>5415.45</v>
      </c>
    </row>
    <row r="908" spans="1:5" x14ac:dyDescent="0.25">
      <c r="A908" s="2">
        <v>40421</v>
      </c>
      <c r="B908">
        <v>5413.55</v>
      </c>
      <c r="C908">
        <v>5413.9</v>
      </c>
      <c r="D908">
        <v>5348.9</v>
      </c>
      <c r="E908">
        <v>5402.4</v>
      </c>
    </row>
    <row r="909" spans="1:5" x14ac:dyDescent="0.25">
      <c r="A909" s="2">
        <v>40422</v>
      </c>
      <c r="B909">
        <v>5403.05</v>
      </c>
      <c r="C909">
        <v>5478.6</v>
      </c>
      <c r="D909">
        <v>5403.05</v>
      </c>
      <c r="E909">
        <v>5471.85</v>
      </c>
    </row>
    <row r="910" spans="1:5" x14ac:dyDescent="0.25">
      <c r="A910" s="2">
        <v>40423</v>
      </c>
      <c r="B910">
        <v>5471.9</v>
      </c>
      <c r="C910">
        <v>5513.95</v>
      </c>
      <c r="D910">
        <v>5471.85</v>
      </c>
      <c r="E910">
        <v>5486.15</v>
      </c>
    </row>
    <row r="911" spans="1:5" x14ac:dyDescent="0.25">
      <c r="A911" s="2">
        <v>40424</v>
      </c>
      <c r="B911">
        <v>5486.3</v>
      </c>
      <c r="C911">
        <v>5510.4</v>
      </c>
      <c r="D911">
        <v>5473.65</v>
      </c>
      <c r="E911">
        <v>5479.4</v>
      </c>
    </row>
    <row r="912" spans="1:5" x14ac:dyDescent="0.25">
      <c r="A912" s="2">
        <v>40427</v>
      </c>
      <c r="B912">
        <v>5479.55</v>
      </c>
      <c r="C912">
        <v>5589.4</v>
      </c>
      <c r="D912">
        <v>5479.55</v>
      </c>
      <c r="E912">
        <v>5576.95</v>
      </c>
    </row>
    <row r="913" spans="1:5" x14ac:dyDescent="0.25">
      <c r="A913" s="2">
        <v>40428</v>
      </c>
      <c r="B913">
        <v>5575.9</v>
      </c>
      <c r="C913">
        <v>5625.5</v>
      </c>
      <c r="D913">
        <v>5571.65</v>
      </c>
      <c r="E913">
        <v>5604</v>
      </c>
    </row>
    <row r="914" spans="1:5" x14ac:dyDescent="0.25">
      <c r="A914" s="2">
        <v>40429</v>
      </c>
      <c r="B914">
        <v>5604.25</v>
      </c>
      <c r="C914">
        <v>5625.3</v>
      </c>
      <c r="D914">
        <v>5567.75</v>
      </c>
      <c r="E914">
        <v>5607.85</v>
      </c>
    </row>
    <row r="915" spans="1:5" x14ac:dyDescent="0.25">
      <c r="A915" s="2">
        <v>40430</v>
      </c>
      <c r="B915">
        <v>5608.3</v>
      </c>
      <c r="C915">
        <v>5647.45</v>
      </c>
      <c r="D915">
        <v>5608.1</v>
      </c>
      <c r="E915">
        <v>5640.05</v>
      </c>
    </row>
    <row r="916" spans="1:5" x14ac:dyDescent="0.25">
      <c r="A916" s="2">
        <v>40434</v>
      </c>
      <c r="B916">
        <v>5639.2</v>
      </c>
      <c r="C916">
        <v>5770.6</v>
      </c>
      <c r="D916">
        <v>5639.2</v>
      </c>
      <c r="E916">
        <v>5760</v>
      </c>
    </row>
    <row r="917" spans="1:5" x14ac:dyDescent="0.25">
      <c r="A917" s="2">
        <v>40435</v>
      </c>
      <c r="B917">
        <v>5760.3</v>
      </c>
      <c r="C917">
        <v>5838.45</v>
      </c>
      <c r="D917">
        <v>5760.3</v>
      </c>
      <c r="E917">
        <v>5795.55</v>
      </c>
    </row>
    <row r="918" spans="1:5" x14ac:dyDescent="0.25">
      <c r="A918" s="2">
        <v>40436</v>
      </c>
      <c r="B918">
        <v>5795.25</v>
      </c>
      <c r="C918">
        <v>5869.45</v>
      </c>
      <c r="D918">
        <v>5792.2</v>
      </c>
      <c r="E918">
        <v>5860.95</v>
      </c>
    </row>
    <row r="919" spans="1:5" x14ac:dyDescent="0.25">
      <c r="A919" s="2">
        <v>40437</v>
      </c>
      <c r="B919">
        <v>5861.1</v>
      </c>
      <c r="C919">
        <v>5901.65</v>
      </c>
      <c r="D919">
        <v>5815.8</v>
      </c>
      <c r="E919">
        <v>5828.7</v>
      </c>
    </row>
    <row r="920" spans="1:5" x14ac:dyDescent="0.25">
      <c r="A920" s="2">
        <v>40438</v>
      </c>
      <c r="B920">
        <v>5828.7</v>
      </c>
      <c r="C920">
        <v>5898.4</v>
      </c>
      <c r="D920">
        <v>5828.7</v>
      </c>
      <c r="E920">
        <v>5884.95</v>
      </c>
    </row>
    <row r="921" spans="1:5" x14ac:dyDescent="0.25">
      <c r="A921" s="2">
        <v>40441</v>
      </c>
      <c r="B921">
        <v>5885.05</v>
      </c>
      <c r="C921">
        <v>5989.5</v>
      </c>
      <c r="D921">
        <v>5885.05</v>
      </c>
      <c r="E921">
        <v>5980.45</v>
      </c>
    </row>
    <row r="922" spans="1:5" x14ac:dyDescent="0.25">
      <c r="A922" s="2">
        <v>40442</v>
      </c>
      <c r="B922">
        <v>5980.5</v>
      </c>
      <c r="C922">
        <v>6032.8</v>
      </c>
      <c r="D922">
        <v>5961.85</v>
      </c>
      <c r="E922">
        <v>6009.05</v>
      </c>
    </row>
    <row r="923" spans="1:5" x14ac:dyDescent="0.25">
      <c r="A923" s="2">
        <v>40443</v>
      </c>
      <c r="B923">
        <v>6008.4</v>
      </c>
      <c r="C923">
        <v>6037.4</v>
      </c>
      <c r="D923">
        <v>5946.45</v>
      </c>
      <c r="E923">
        <v>5991</v>
      </c>
    </row>
    <row r="924" spans="1:5" x14ac:dyDescent="0.25">
      <c r="A924" s="2">
        <v>40444</v>
      </c>
      <c r="B924">
        <v>5991.05</v>
      </c>
      <c r="C924">
        <v>6006.8</v>
      </c>
      <c r="D924">
        <v>5932.4</v>
      </c>
      <c r="E924">
        <v>5959.55</v>
      </c>
    </row>
    <row r="925" spans="1:5" x14ac:dyDescent="0.25">
      <c r="A925" s="2">
        <v>40445</v>
      </c>
      <c r="B925">
        <v>5959.45</v>
      </c>
      <c r="C925">
        <v>6029.1</v>
      </c>
      <c r="D925">
        <v>5951.2</v>
      </c>
      <c r="E925">
        <v>6018.3</v>
      </c>
    </row>
    <row r="926" spans="1:5" x14ac:dyDescent="0.25">
      <c r="A926" s="2">
        <v>40448</v>
      </c>
      <c r="B926">
        <v>6018.3</v>
      </c>
      <c r="C926">
        <v>6073.5</v>
      </c>
      <c r="D926">
        <v>6018.3</v>
      </c>
      <c r="E926">
        <v>6035.65</v>
      </c>
    </row>
    <row r="927" spans="1:5" x14ac:dyDescent="0.25">
      <c r="A927" s="2">
        <v>40449</v>
      </c>
      <c r="B927">
        <v>6036.05</v>
      </c>
      <c r="C927">
        <v>6049.8</v>
      </c>
      <c r="D927">
        <v>5991.3</v>
      </c>
      <c r="E927">
        <v>6029.5</v>
      </c>
    </row>
    <row r="928" spans="1:5" x14ac:dyDescent="0.25">
      <c r="A928" s="2">
        <v>40450</v>
      </c>
      <c r="B928">
        <v>6029.15</v>
      </c>
      <c r="C928">
        <v>6071.55</v>
      </c>
      <c r="D928">
        <v>5979.65</v>
      </c>
      <c r="E928">
        <v>5991.3</v>
      </c>
    </row>
    <row r="929" spans="1:5" x14ac:dyDescent="0.25">
      <c r="A929" s="2">
        <v>40451</v>
      </c>
      <c r="B929">
        <v>5991.35</v>
      </c>
      <c r="C929">
        <v>6048.45</v>
      </c>
      <c r="D929">
        <v>5963.6</v>
      </c>
      <c r="E929">
        <v>6029.95</v>
      </c>
    </row>
    <row r="930" spans="1:5" x14ac:dyDescent="0.25">
      <c r="A930" s="2">
        <v>40452</v>
      </c>
      <c r="B930">
        <v>6030.3</v>
      </c>
      <c r="C930">
        <v>6153.1</v>
      </c>
      <c r="D930">
        <v>6030.3</v>
      </c>
      <c r="E930">
        <v>6143.4</v>
      </c>
    </row>
    <row r="931" spans="1:5" x14ac:dyDescent="0.25">
      <c r="A931" s="2">
        <v>40455</v>
      </c>
      <c r="B931">
        <v>6144.7</v>
      </c>
      <c r="C931">
        <v>6222.1</v>
      </c>
      <c r="D931">
        <v>6144.7</v>
      </c>
      <c r="E931">
        <v>6159.45</v>
      </c>
    </row>
    <row r="932" spans="1:5" x14ac:dyDescent="0.25">
      <c r="A932" s="2">
        <v>40456</v>
      </c>
      <c r="B932">
        <v>6159.45</v>
      </c>
      <c r="C932">
        <v>6188.35</v>
      </c>
      <c r="D932">
        <v>6118.05</v>
      </c>
      <c r="E932">
        <v>6145.8</v>
      </c>
    </row>
    <row r="933" spans="1:5" x14ac:dyDescent="0.25">
      <c r="A933" s="2">
        <v>40457</v>
      </c>
      <c r="B933">
        <v>6150.95</v>
      </c>
      <c r="C933">
        <v>6223.4</v>
      </c>
      <c r="D933">
        <v>6148.6</v>
      </c>
      <c r="E933">
        <v>6186.45</v>
      </c>
    </row>
    <row r="934" spans="1:5" x14ac:dyDescent="0.25">
      <c r="A934" s="2">
        <v>40458</v>
      </c>
      <c r="B934">
        <v>6186.85</v>
      </c>
      <c r="C934">
        <v>6199.45</v>
      </c>
      <c r="D934">
        <v>6107.5</v>
      </c>
      <c r="E934">
        <v>6120.3</v>
      </c>
    </row>
    <row r="935" spans="1:5" x14ac:dyDescent="0.25">
      <c r="A935" s="2">
        <v>40459</v>
      </c>
      <c r="B935">
        <v>6121.4</v>
      </c>
      <c r="C935">
        <v>6148.6</v>
      </c>
      <c r="D935">
        <v>6067</v>
      </c>
      <c r="E935">
        <v>6103.45</v>
      </c>
    </row>
    <row r="936" spans="1:5" x14ac:dyDescent="0.25">
      <c r="A936" s="2">
        <v>40462</v>
      </c>
      <c r="B936">
        <v>6105.95</v>
      </c>
      <c r="C936">
        <v>6187.75</v>
      </c>
      <c r="D936">
        <v>6105.95</v>
      </c>
      <c r="E936">
        <v>6135.85</v>
      </c>
    </row>
    <row r="937" spans="1:5" x14ac:dyDescent="0.25">
      <c r="A937" s="2">
        <v>40463</v>
      </c>
      <c r="B937">
        <v>6135.95</v>
      </c>
      <c r="C937">
        <v>6144.95</v>
      </c>
      <c r="D937">
        <v>6057.95</v>
      </c>
      <c r="E937">
        <v>6090.9</v>
      </c>
    </row>
    <row r="938" spans="1:5" x14ac:dyDescent="0.25">
      <c r="A938" s="2">
        <v>40464</v>
      </c>
      <c r="B938">
        <v>6091.45</v>
      </c>
      <c r="C938">
        <v>6240.25</v>
      </c>
      <c r="D938">
        <v>6089.75</v>
      </c>
      <c r="E938">
        <v>6233.9</v>
      </c>
    </row>
    <row r="939" spans="1:5" x14ac:dyDescent="0.25">
      <c r="A939" s="2">
        <v>40465</v>
      </c>
      <c r="B939">
        <v>6234.3</v>
      </c>
      <c r="C939">
        <v>6284.1</v>
      </c>
      <c r="D939">
        <v>6157.9</v>
      </c>
      <c r="E939">
        <v>6177.35</v>
      </c>
    </row>
    <row r="940" spans="1:5" x14ac:dyDescent="0.25">
      <c r="A940" s="2">
        <v>40466</v>
      </c>
      <c r="B940">
        <v>6175.9</v>
      </c>
      <c r="C940">
        <v>6200.6</v>
      </c>
      <c r="D940">
        <v>6050.35</v>
      </c>
      <c r="E940">
        <v>6062.65</v>
      </c>
    </row>
    <row r="941" spans="1:5" x14ac:dyDescent="0.25">
      <c r="A941" s="2">
        <v>40469</v>
      </c>
      <c r="B941">
        <v>6112.75</v>
      </c>
      <c r="C941">
        <v>6115.1</v>
      </c>
      <c r="D941">
        <v>5985.1</v>
      </c>
      <c r="E941">
        <v>6075.95</v>
      </c>
    </row>
    <row r="942" spans="1:5" x14ac:dyDescent="0.25">
      <c r="A942" s="2">
        <v>40470</v>
      </c>
      <c r="B942">
        <v>6114.45</v>
      </c>
      <c r="C942">
        <v>6127.05</v>
      </c>
      <c r="D942">
        <v>6008.15</v>
      </c>
      <c r="E942">
        <v>6027.3</v>
      </c>
    </row>
    <row r="943" spans="1:5" x14ac:dyDescent="0.25">
      <c r="A943" s="2">
        <v>40471</v>
      </c>
      <c r="B943">
        <v>6002.95</v>
      </c>
      <c r="C943">
        <v>6038.1</v>
      </c>
      <c r="D943">
        <v>5966.75</v>
      </c>
      <c r="E943">
        <v>5982.1</v>
      </c>
    </row>
    <row r="944" spans="1:5" x14ac:dyDescent="0.25">
      <c r="A944" s="2">
        <v>40472</v>
      </c>
      <c r="B944">
        <v>6008.9</v>
      </c>
      <c r="C944">
        <v>6113.5</v>
      </c>
      <c r="D944">
        <v>5984.9</v>
      </c>
      <c r="E944">
        <v>6101.5</v>
      </c>
    </row>
    <row r="945" spans="1:5" x14ac:dyDescent="0.25">
      <c r="A945" s="2">
        <v>40473</v>
      </c>
      <c r="B945">
        <v>6113.4</v>
      </c>
      <c r="C945">
        <v>6121.1</v>
      </c>
      <c r="D945">
        <v>6041.35</v>
      </c>
      <c r="E945">
        <v>6066.05</v>
      </c>
    </row>
    <row r="946" spans="1:5" x14ac:dyDescent="0.25">
      <c r="A946" s="2">
        <v>40476</v>
      </c>
      <c r="B946">
        <v>6101.25</v>
      </c>
      <c r="C946">
        <v>6151.3</v>
      </c>
      <c r="D946">
        <v>6094.6</v>
      </c>
      <c r="E946">
        <v>6105.8</v>
      </c>
    </row>
    <row r="947" spans="1:5" x14ac:dyDescent="0.25">
      <c r="A947" s="2">
        <v>40477</v>
      </c>
      <c r="B947">
        <v>6116.3</v>
      </c>
      <c r="C947">
        <v>6120.25</v>
      </c>
      <c r="D947">
        <v>6074.65</v>
      </c>
      <c r="E947">
        <v>6082</v>
      </c>
    </row>
    <row r="948" spans="1:5" x14ac:dyDescent="0.25">
      <c r="A948" s="2">
        <v>40478</v>
      </c>
      <c r="B948">
        <v>6075.45</v>
      </c>
      <c r="C948">
        <v>6075.95</v>
      </c>
      <c r="D948">
        <v>5987.55</v>
      </c>
      <c r="E948">
        <v>6012.65</v>
      </c>
    </row>
    <row r="949" spans="1:5" x14ac:dyDescent="0.25">
      <c r="A949" s="2">
        <v>40479</v>
      </c>
      <c r="B949">
        <v>6039.95</v>
      </c>
      <c r="C949">
        <v>6071.1</v>
      </c>
      <c r="D949">
        <v>5968.1</v>
      </c>
      <c r="E949">
        <v>5987.7</v>
      </c>
    </row>
    <row r="950" spans="1:5" x14ac:dyDescent="0.25">
      <c r="A950" s="2">
        <v>40480</v>
      </c>
      <c r="B950">
        <v>6021.15</v>
      </c>
      <c r="C950">
        <v>6032.65</v>
      </c>
      <c r="D950">
        <v>5937.1</v>
      </c>
      <c r="E950">
        <v>6017.7</v>
      </c>
    </row>
    <row r="951" spans="1:5" x14ac:dyDescent="0.25">
      <c r="A951" s="2">
        <v>40483</v>
      </c>
      <c r="B951">
        <v>6092.3</v>
      </c>
      <c r="C951">
        <v>6132.4</v>
      </c>
      <c r="D951">
        <v>6084.75</v>
      </c>
      <c r="E951">
        <v>6117.55</v>
      </c>
    </row>
    <row r="952" spans="1:5" x14ac:dyDescent="0.25">
      <c r="A952" s="2">
        <v>40484</v>
      </c>
      <c r="B952">
        <v>6127.55</v>
      </c>
      <c r="C952">
        <v>6138.1</v>
      </c>
      <c r="D952">
        <v>6094.4</v>
      </c>
      <c r="E952">
        <v>6119</v>
      </c>
    </row>
    <row r="953" spans="1:5" x14ac:dyDescent="0.25">
      <c r="A953" s="2">
        <v>40485</v>
      </c>
      <c r="B953">
        <v>6150.6</v>
      </c>
      <c r="C953">
        <v>6182.5</v>
      </c>
      <c r="D953">
        <v>6146.8</v>
      </c>
      <c r="E953">
        <v>6160.5</v>
      </c>
    </row>
    <row r="954" spans="1:5" x14ac:dyDescent="0.25">
      <c r="A954" s="2">
        <v>40486</v>
      </c>
      <c r="B954">
        <v>6209.6</v>
      </c>
      <c r="C954">
        <v>6290.15</v>
      </c>
      <c r="D954">
        <v>6199.35</v>
      </c>
      <c r="E954">
        <v>6281.8</v>
      </c>
    </row>
    <row r="955" spans="1:5" x14ac:dyDescent="0.25">
      <c r="A955" s="2">
        <v>40487</v>
      </c>
      <c r="B955">
        <v>6321.85</v>
      </c>
      <c r="C955">
        <v>6338.5</v>
      </c>
      <c r="D955">
        <v>6303.1</v>
      </c>
      <c r="E955">
        <v>6312.45</v>
      </c>
    </row>
    <row r="956" spans="1:5" x14ac:dyDescent="0.25">
      <c r="A956" s="2">
        <v>40490</v>
      </c>
      <c r="B956">
        <v>6335.25</v>
      </c>
      <c r="C956">
        <v>6335.9</v>
      </c>
      <c r="D956">
        <v>6265.35</v>
      </c>
      <c r="E956">
        <v>6273.2</v>
      </c>
    </row>
    <row r="957" spans="1:5" x14ac:dyDescent="0.25">
      <c r="A957" s="2">
        <v>40491</v>
      </c>
      <c r="B957">
        <v>6281</v>
      </c>
      <c r="C957">
        <v>6310.9</v>
      </c>
      <c r="D957">
        <v>6243.55</v>
      </c>
      <c r="E957">
        <v>6301.55</v>
      </c>
    </row>
    <row r="958" spans="1:5" x14ac:dyDescent="0.25">
      <c r="A958" s="2">
        <v>40492</v>
      </c>
      <c r="B958">
        <v>6303.2</v>
      </c>
      <c r="C958">
        <v>6307.65</v>
      </c>
      <c r="D958">
        <v>6269.25</v>
      </c>
      <c r="E958">
        <v>6275.7</v>
      </c>
    </row>
    <row r="959" spans="1:5" x14ac:dyDescent="0.25">
      <c r="A959" s="2">
        <v>40493</v>
      </c>
      <c r="B959">
        <v>6286.35</v>
      </c>
      <c r="C959">
        <v>6296.55</v>
      </c>
      <c r="D959">
        <v>6179.5</v>
      </c>
      <c r="E959">
        <v>6194.25</v>
      </c>
    </row>
    <row r="960" spans="1:5" x14ac:dyDescent="0.25">
      <c r="A960" s="2">
        <v>40494</v>
      </c>
      <c r="B960">
        <v>6182.3</v>
      </c>
      <c r="C960">
        <v>6202.5</v>
      </c>
      <c r="D960">
        <v>6056.75</v>
      </c>
      <c r="E960">
        <v>6071.65</v>
      </c>
    </row>
    <row r="961" spans="1:5" x14ac:dyDescent="0.25">
      <c r="A961" s="2">
        <v>40497</v>
      </c>
      <c r="B961">
        <v>6079.9</v>
      </c>
      <c r="C961">
        <v>6128.75</v>
      </c>
      <c r="D961">
        <v>6039.4</v>
      </c>
      <c r="E961">
        <v>6121.6</v>
      </c>
    </row>
    <row r="962" spans="1:5" x14ac:dyDescent="0.25">
      <c r="A962" s="2">
        <v>40498</v>
      </c>
      <c r="B962">
        <v>6143.45</v>
      </c>
      <c r="C962">
        <v>6144.05</v>
      </c>
      <c r="D962">
        <v>5970.6</v>
      </c>
      <c r="E962">
        <v>5988.7</v>
      </c>
    </row>
    <row r="963" spans="1:5" x14ac:dyDescent="0.25">
      <c r="A963" s="2">
        <v>40500</v>
      </c>
      <c r="B963">
        <v>6075.95</v>
      </c>
      <c r="C963">
        <v>6076.2</v>
      </c>
      <c r="D963">
        <v>5906.75</v>
      </c>
      <c r="E963">
        <v>5998.8</v>
      </c>
    </row>
    <row r="964" spans="1:5" x14ac:dyDescent="0.25">
      <c r="A964" s="2">
        <v>40501</v>
      </c>
      <c r="B964">
        <v>6011.3</v>
      </c>
      <c r="C964">
        <v>6013.25</v>
      </c>
      <c r="D964">
        <v>5863.95</v>
      </c>
      <c r="E964">
        <v>5890.3</v>
      </c>
    </row>
    <row r="965" spans="1:5" x14ac:dyDescent="0.25">
      <c r="A965" s="2">
        <v>40504</v>
      </c>
      <c r="B965">
        <v>5920.9</v>
      </c>
      <c r="C965">
        <v>6020.25</v>
      </c>
      <c r="D965">
        <v>5905.15</v>
      </c>
      <c r="E965">
        <v>6010</v>
      </c>
    </row>
    <row r="966" spans="1:5" x14ac:dyDescent="0.25">
      <c r="A966" s="2">
        <v>40505</v>
      </c>
      <c r="B966">
        <v>5971.55</v>
      </c>
      <c r="C966">
        <v>5973.35</v>
      </c>
      <c r="D966">
        <v>5824.95</v>
      </c>
      <c r="E966">
        <v>5934.75</v>
      </c>
    </row>
    <row r="967" spans="1:5" x14ac:dyDescent="0.25">
      <c r="A967" s="2">
        <v>40506</v>
      </c>
      <c r="B967">
        <v>5946.8</v>
      </c>
      <c r="C967">
        <v>5976.65</v>
      </c>
      <c r="D967">
        <v>5833.6</v>
      </c>
      <c r="E967">
        <v>5865.75</v>
      </c>
    </row>
    <row r="968" spans="1:5" x14ac:dyDescent="0.25">
      <c r="A968" s="2">
        <v>40507</v>
      </c>
      <c r="B968">
        <v>5883.95</v>
      </c>
      <c r="C968">
        <v>5907.1</v>
      </c>
      <c r="D968">
        <v>5780.35</v>
      </c>
      <c r="E968">
        <v>5799.75</v>
      </c>
    </row>
    <row r="969" spans="1:5" x14ac:dyDescent="0.25">
      <c r="A969" s="2">
        <v>40508</v>
      </c>
      <c r="B969">
        <v>5828.55</v>
      </c>
      <c r="C969">
        <v>5838.5</v>
      </c>
      <c r="D969">
        <v>5690.35</v>
      </c>
      <c r="E969">
        <v>5751.95</v>
      </c>
    </row>
    <row r="970" spans="1:5" x14ac:dyDescent="0.25">
      <c r="A970" s="2">
        <v>40511</v>
      </c>
      <c r="B970">
        <v>5789.95</v>
      </c>
      <c r="C970">
        <v>5843.15</v>
      </c>
      <c r="D970">
        <v>5754.7</v>
      </c>
      <c r="E970">
        <v>5830</v>
      </c>
    </row>
    <row r="971" spans="1:5" x14ac:dyDescent="0.25">
      <c r="A971" s="2">
        <v>40512</v>
      </c>
      <c r="B971">
        <v>5811.6</v>
      </c>
      <c r="C971">
        <v>5892.25</v>
      </c>
      <c r="D971">
        <v>5768.35</v>
      </c>
      <c r="E971">
        <v>5862.7</v>
      </c>
    </row>
    <row r="972" spans="1:5" x14ac:dyDescent="0.25">
      <c r="A972" s="2">
        <v>40513</v>
      </c>
      <c r="B972">
        <v>5871</v>
      </c>
      <c r="C972">
        <v>5971</v>
      </c>
      <c r="D972">
        <v>5865.55</v>
      </c>
      <c r="E972">
        <v>5960.9</v>
      </c>
    </row>
    <row r="973" spans="1:5" x14ac:dyDescent="0.25">
      <c r="A973" s="2">
        <v>40514</v>
      </c>
      <c r="B973">
        <v>6023.05</v>
      </c>
      <c r="C973">
        <v>6029.5</v>
      </c>
      <c r="D973">
        <v>5980.6</v>
      </c>
      <c r="E973">
        <v>6011.7</v>
      </c>
    </row>
    <row r="974" spans="1:5" x14ac:dyDescent="0.25">
      <c r="A974" s="2">
        <v>40515</v>
      </c>
      <c r="B974">
        <v>6013.35</v>
      </c>
      <c r="C974">
        <v>6025.4</v>
      </c>
      <c r="D974">
        <v>5964.25</v>
      </c>
      <c r="E974">
        <v>5992.8</v>
      </c>
    </row>
    <row r="975" spans="1:5" x14ac:dyDescent="0.25">
      <c r="A975" s="2">
        <v>40518</v>
      </c>
      <c r="B975">
        <v>6033.65</v>
      </c>
      <c r="C975">
        <v>6069.45</v>
      </c>
      <c r="D975">
        <v>5981.7</v>
      </c>
      <c r="E975">
        <v>5992.25</v>
      </c>
    </row>
    <row r="976" spans="1:5" x14ac:dyDescent="0.25">
      <c r="A976" s="2">
        <v>40519</v>
      </c>
      <c r="B976">
        <v>5995.05</v>
      </c>
      <c r="C976">
        <v>6001</v>
      </c>
      <c r="D976">
        <v>5939.7</v>
      </c>
      <c r="E976">
        <v>5976.55</v>
      </c>
    </row>
    <row r="977" spans="1:5" x14ac:dyDescent="0.25">
      <c r="A977" s="2">
        <v>40520</v>
      </c>
      <c r="B977">
        <v>5954.4</v>
      </c>
      <c r="C977">
        <v>5960</v>
      </c>
      <c r="D977">
        <v>5878.6</v>
      </c>
      <c r="E977">
        <v>5903.7</v>
      </c>
    </row>
    <row r="978" spans="1:5" x14ac:dyDescent="0.25">
      <c r="A978" s="2">
        <v>40521</v>
      </c>
      <c r="B978">
        <v>5924.25</v>
      </c>
      <c r="C978">
        <v>5927.3</v>
      </c>
      <c r="D978">
        <v>5742.3</v>
      </c>
      <c r="E978">
        <v>5766.5</v>
      </c>
    </row>
    <row r="979" spans="1:5" x14ac:dyDescent="0.25">
      <c r="A979" s="2">
        <v>40522</v>
      </c>
      <c r="B979">
        <v>5761</v>
      </c>
      <c r="C979">
        <v>5865.5</v>
      </c>
      <c r="D979">
        <v>5721.15</v>
      </c>
      <c r="E979">
        <v>5857.35</v>
      </c>
    </row>
    <row r="980" spans="1:5" x14ac:dyDescent="0.25">
      <c r="A980" s="2">
        <v>40525</v>
      </c>
      <c r="B980">
        <v>5882.65</v>
      </c>
      <c r="C980">
        <v>5913.8</v>
      </c>
      <c r="D980">
        <v>5795.9</v>
      </c>
      <c r="E980">
        <v>5907.65</v>
      </c>
    </row>
    <row r="981" spans="1:5" x14ac:dyDescent="0.25">
      <c r="A981" s="2">
        <v>40526</v>
      </c>
      <c r="B981">
        <v>5928.7</v>
      </c>
      <c r="C981">
        <v>5953.95</v>
      </c>
      <c r="D981">
        <v>5888.75</v>
      </c>
      <c r="E981">
        <v>5944.1</v>
      </c>
    </row>
    <row r="982" spans="1:5" x14ac:dyDescent="0.25">
      <c r="A982" s="2">
        <v>40527</v>
      </c>
      <c r="B982">
        <v>5931.15</v>
      </c>
      <c r="C982">
        <v>5942.75</v>
      </c>
      <c r="D982">
        <v>5865.8</v>
      </c>
      <c r="E982">
        <v>5892.3</v>
      </c>
    </row>
    <row r="983" spans="1:5" x14ac:dyDescent="0.25">
      <c r="A983" s="2">
        <v>40528</v>
      </c>
      <c r="B983">
        <v>5910.55</v>
      </c>
      <c r="C983">
        <v>5956.15</v>
      </c>
      <c r="D983">
        <v>5855.05</v>
      </c>
      <c r="E983">
        <v>5948.75</v>
      </c>
    </row>
    <row r="984" spans="1:5" x14ac:dyDescent="0.25">
      <c r="A984" s="2">
        <v>40532</v>
      </c>
      <c r="B984">
        <v>5926.85</v>
      </c>
      <c r="C984">
        <v>5985</v>
      </c>
      <c r="D984">
        <v>5900.25</v>
      </c>
      <c r="E984">
        <v>5947.05</v>
      </c>
    </row>
    <row r="985" spans="1:5" x14ac:dyDescent="0.25">
      <c r="A985" s="2">
        <v>40533</v>
      </c>
      <c r="B985">
        <v>5960.4</v>
      </c>
      <c r="C985">
        <v>6007.45</v>
      </c>
      <c r="D985">
        <v>5960.05</v>
      </c>
      <c r="E985">
        <v>6000.65</v>
      </c>
    </row>
    <row r="986" spans="1:5" x14ac:dyDescent="0.25">
      <c r="A986" s="2">
        <v>40534</v>
      </c>
      <c r="B986">
        <v>6019</v>
      </c>
      <c r="C986">
        <v>6023.8</v>
      </c>
      <c r="D986">
        <v>5958</v>
      </c>
      <c r="E986">
        <v>5984.4</v>
      </c>
    </row>
    <row r="987" spans="1:5" x14ac:dyDescent="0.25">
      <c r="A987" s="2">
        <v>40535</v>
      </c>
      <c r="B987">
        <v>6005.9</v>
      </c>
      <c r="C987">
        <v>6006.45</v>
      </c>
      <c r="D987">
        <v>5964.6</v>
      </c>
      <c r="E987">
        <v>5980</v>
      </c>
    </row>
    <row r="988" spans="1:5" x14ac:dyDescent="0.25">
      <c r="A988" s="2">
        <v>40536</v>
      </c>
      <c r="B988">
        <v>5940.25</v>
      </c>
      <c r="C988">
        <v>6017.35</v>
      </c>
      <c r="D988">
        <v>5940.25</v>
      </c>
      <c r="E988">
        <v>6011.6</v>
      </c>
    </row>
    <row r="989" spans="1:5" x14ac:dyDescent="0.25">
      <c r="A989" s="2">
        <v>40539</v>
      </c>
      <c r="B989">
        <v>6013.3</v>
      </c>
      <c r="C989">
        <v>6045.75</v>
      </c>
      <c r="D989">
        <v>5991.1</v>
      </c>
      <c r="E989">
        <v>5998.1</v>
      </c>
    </row>
    <row r="990" spans="1:5" x14ac:dyDescent="0.25">
      <c r="A990" s="2">
        <v>40540</v>
      </c>
      <c r="B990">
        <v>6005.35</v>
      </c>
      <c r="C990">
        <v>6010.9</v>
      </c>
      <c r="D990">
        <v>5982.25</v>
      </c>
      <c r="E990">
        <v>5996</v>
      </c>
    </row>
    <row r="991" spans="1:5" x14ac:dyDescent="0.25">
      <c r="A991" s="2">
        <v>40541</v>
      </c>
      <c r="B991">
        <v>6005.15</v>
      </c>
      <c r="C991">
        <v>6067.55</v>
      </c>
      <c r="D991">
        <v>6002.85</v>
      </c>
      <c r="E991">
        <v>6060.35</v>
      </c>
    </row>
    <row r="992" spans="1:5" x14ac:dyDescent="0.25">
      <c r="A992" s="2">
        <v>40542</v>
      </c>
      <c r="B992">
        <v>6062.35</v>
      </c>
      <c r="C992">
        <v>6106.4</v>
      </c>
      <c r="D992">
        <v>6062.35</v>
      </c>
      <c r="E992">
        <v>6101.85</v>
      </c>
    </row>
    <row r="993" spans="1:5" x14ac:dyDescent="0.25">
      <c r="A993" s="2">
        <v>40543</v>
      </c>
      <c r="B993">
        <v>6105.1</v>
      </c>
      <c r="C993">
        <v>6147.3</v>
      </c>
      <c r="D993">
        <v>6103.55</v>
      </c>
      <c r="E993">
        <v>6134.5</v>
      </c>
    </row>
    <row r="994" spans="1:5" x14ac:dyDescent="0.25">
      <c r="A994" s="2">
        <v>40546</v>
      </c>
      <c r="B994">
        <v>6177.45</v>
      </c>
      <c r="C994">
        <v>6178.55</v>
      </c>
      <c r="D994">
        <v>6147.2</v>
      </c>
      <c r="E994">
        <v>6157.6</v>
      </c>
    </row>
    <row r="995" spans="1:5" x14ac:dyDescent="0.25">
      <c r="A995" s="2">
        <v>40547</v>
      </c>
      <c r="B995">
        <v>6172.75</v>
      </c>
      <c r="C995">
        <v>6181.05</v>
      </c>
      <c r="D995">
        <v>6124.4</v>
      </c>
      <c r="E995">
        <v>6146.35</v>
      </c>
    </row>
    <row r="996" spans="1:5" x14ac:dyDescent="0.25">
      <c r="A996" s="2">
        <v>40548</v>
      </c>
      <c r="B996">
        <v>6141.35</v>
      </c>
      <c r="C996">
        <v>6141.35</v>
      </c>
      <c r="D996">
        <v>6062.35</v>
      </c>
      <c r="E996">
        <v>6079.8</v>
      </c>
    </row>
    <row r="997" spans="1:5" x14ac:dyDescent="0.25">
      <c r="A997" s="2">
        <v>40549</v>
      </c>
      <c r="B997">
        <v>6107</v>
      </c>
      <c r="C997">
        <v>6116.15</v>
      </c>
      <c r="D997">
        <v>6022.3</v>
      </c>
      <c r="E997">
        <v>6048.25</v>
      </c>
    </row>
    <row r="998" spans="1:5" x14ac:dyDescent="0.25">
      <c r="A998" s="2">
        <v>40550</v>
      </c>
      <c r="B998">
        <v>6030.9</v>
      </c>
      <c r="C998">
        <v>6051.2</v>
      </c>
      <c r="D998">
        <v>5883.6</v>
      </c>
      <c r="E998">
        <v>5904.6</v>
      </c>
    </row>
    <row r="999" spans="1:5" x14ac:dyDescent="0.25">
      <c r="A999" s="2">
        <v>40553</v>
      </c>
      <c r="B999">
        <v>5901.3</v>
      </c>
      <c r="C999">
        <v>5907.25</v>
      </c>
      <c r="D999">
        <v>5740.95</v>
      </c>
      <c r="E999">
        <v>5762.85</v>
      </c>
    </row>
    <row r="1000" spans="1:5" x14ac:dyDescent="0.25">
      <c r="A1000" s="2">
        <v>40554</v>
      </c>
      <c r="B1000">
        <v>5767.95</v>
      </c>
      <c r="C1000">
        <v>5842.6</v>
      </c>
      <c r="D1000">
        <v>5698.2</v>
      </c>
      <c r="E1000">
        <v>5754.1</v>
      </c>
    </row>
    <row r="1001" spans="1:5" x14ac:dyDescent="0.25">
      <c r="A1001" s="2">
        <v>40555</v>
      </c>
      <c r="B1001">
        <v>5800.05</v>
      </c>
      <c r="C1001">
        <v>5874.2</v>
      </c>
      <c r="D1001">
        <v>5711.3</v>
      </c>
      <c r="E1001">
        <v>5863.25</v>
      </c>
    </row>
    <row r="1002" spans="1:5" x14ac:dyDescent="0.25">
      <c r="A1002" s="2">
        <v>40556</v>
      </c>
      <c r="B1002">
        <v>5850.75</v>
      </c>
      <c r="C1002">
        <v>5857.75</v>
      </c>
      <c r="D1002">
        <v>5736.7</v>
      </c>
      <c r="E1002">
        <v>5751.9</v>
      </c>
    </row>
    <row r="1003" spans="1:5" x14ac:dyDescent="0.25">
      <c r="A1003" s="2">
        <v>40557</v>
      </c>
      <c r="B1003">
        <v>5752.1</v>
      </c>
      <c r="C1003">
        <v>5833.65</v>
      </c>
      <c r="D1003">
        <v>5639.65</v>
      </c>
      <c r="E1003">
        <v>5654.55</v>
      </c>
    </row>
    <row r="1004" spans="1:5" x14ac:dyDescent="0.25">
      <c r="A1004" s="2">
        <v>40560</v>
      </c>
      <c r="B1004">
        <v>5648.8</v>
      </c>
      <c r="C1004">
        <v>5696.15</v>
      </c>
      <c r="D1004">
        <v>5624.15</v>
      </c>
      <c r="E1004">
        <v>5654.75</v>
      </c>
    </row>
    <row r="1005" spans="1:5" x14ac:dyDescent="0.25">
      <c r="A1005" s="2">
        <v>40561</v>
      </c>
      <c r="B1005">
        <v>5682.55</v>
      </c>
      <c r="C1005">
        <v>5730.5</v>
      </c>
      <c r="D1005">
        <v>5671.25</v>
      </c>
      <c r="E1005">
        <v>5724.05</v>
      </c>
    </row>
    <row r="1006" spans="1:5" x14ac:dyDescent="0.25">
      <c r="A1006" s="2">
        <v>40562</v>
      </c>
      <c r="B1006">
        <v>5737.35</v>
      </c>
      <c r="C1006">
        <v>5747.65</v>
      </c>
      <c r="D1006">
        <v>5662.55</v>
      </c>
      <c r="E1006">
        <v>5691.05</v>
      </c>
    </row>
    <row r="1007" spans="1:5" x14ac:dyDescent="0.25">
      <c r="A1007" s="2">
        <v>40563</v>
      </c>
      <c r="B1007">
        <v>5656</v>
      </c>
      <c r="C1007">
        <v>5729.45</v>
      </c>
      <c r="D1007">
        <v>5634.5</v>
      </c>
      <c r="E1007">
        <v>5711.6</v>
      </c>
    </row>
    <row r="1008" spans="1:5" x14ac:dyDescent="0.25">
      <c r="A1008" s="2">
        <v>40564</v>
      </c>
      <c r="B1008">
        <v>5692.05</v>
      </c>
      <c r="C1008">
        <v>5717.55</v>
      </c>
      <c r="D1008">
        <v>5674.5</v>
      </c>
      <c r="E1008">
        <v>5696.5</v>
      </c>
    </row>
    <row r="1009" spans="1:5" x14ac:dyDescent="0.25">
      <c r="A1009" s="2">
        <v>40567</v>
      </c>
      <c r="B1009">
        <v>5717.1</v>
      </c>
      <c r="C1009">
        <v>5756</v>
      </c>
      <c r="D1009">
        <v>5697.75</v>
      </c>
      <c r="E1009">
        <v>5743.25</v>
      </c>
    </row>
    <row r="1010" spans="1:5" x14ac:dyDescent="0.25">
      <c r="A1010" s="2">
        <v>40568</v>
      </c>
      <c r="B1010">
        <v>5763.3</v>
      </c>
      <c r="C1010">
        <v>5801.55</v>
      </c>
      <c r="D1010">
        <v>5680.65</v>
      </c>
      <c r="E1010">
        <v>5687.4</v>
      </c>
    </row>
    <row r="1011" spans="1:5" x14ac:dyDescent="0.25">
      <c r="A1011" s="2">
        <v>40570</v>
      </c>
      <c r="B1011">
        <v>5725.3</v>
      </c>
      <c r="C1011">
        <v>5726.1</v>
      </c>
      <c r="D1011">
        <v>5594.95</v>
      </c>
      <c r="E1011">
        <v>5604.3</v>
      </c>
    </row>
    <row r="1012" spans="1:5" x14ac:dyDescent="0.25">
      <c r="A1012" s="2">
        <v>40571</v>
      </c>
      <c r="B1012">
        <v>5614</v>
      </c>
      <c r="C1012">
        <v>5614.4</v>
      </c>
      <c r="D1012">
        <v>5459.55</v>
      </c>
      <c r="E1012">
        <v>5512.15</v>
      </c>
    </row>
    <row r="1013" spans="1:5" x14ac:dyDescent="0.25">
      <c r="A1013" s="2">
        <v>40574</v>
      </c>
      <c r="B1013">
        <v>5452.55</v>
      </c>
      <c r="C1013">
        <v>5526.85</v>
      </c>
      <c r="D1013">
        <v>5416.65</v>
      </c>
      <c r="E1013">
        <v>5505.9</v>
      </c>
    </row>
    <row r="1014" spans="1:5" x14ac:dyDescent="0.25">
      <c r="A1014" s="2">
        <v>40575</v>
      </c>
      <c r="B1014">
        <v>5537.3</v>
      </c>
      <c r="C1014">
        <v>5539.15</v>
      </c>
      <c r="D1014">
        <v>5402</v>
      </c>
      <c r="E1014">
        <v>5417.2</v>
      </c>
    </row>
    <row r="1015" spans="1:5" x14ac:dyDescent="0.25">
      <c r="A1015" s="2">
        <v>40576</v>
      </c>
      <c r="B1015">
        <v>5469.55</v>
      </c>
      <c r="C1015">
        <v>5490.6</v>
      </c>
      <c r="D1015">
        <v>5415.65</v>
      </c>
      <c r="E1015">
        <v>5432</v>
      </c>
    </row>
    <row r="1016" spans="1:5" x14ac:dyDescent="0.25">
      <c r="A1016" s="2">
        <v>40577</v>
      </c>
      <c r="B1016">
        <v>5430.45</v>
      </c>
      <c r="C1016">
        <v>5532.65</v>
      </c>
      <c r="D1016">
        <v>5418</v>
      </c>
      <c r="E1016">
        <v>5526.75</v>
      </c>
    </row>
    <row r="1017" spans="1:5" x14ac:dyDescent="0.25">
      <c r="A1017" s="2">
        <v>40578</v>
      </c>
      <c r="B1017">
        <v>5519.9</v>
      </c>
      <c r="C1017">
        <v>5556.3</v>
      </c>
      <c r="D1017">
        <v>5369.05</v>
      </c>
      <c r="E1017">
        <v>5395.75</v>
      </c>
    </row>
    <row r="1018" spans="1:5" x14ac:dyDescent="0.25">
      <c r="A1018" s="2">
        <v>40581</v>
      </c>
      <c r="B1018">
        <v>5430.15</v>
      </c>
      <c r="C1018">
        <v>5440.35</v>
      </c>
      <c r="D1018">
        <v>5376.95</v>
      </c>
      <c r="E1018">
        <v>5396</v>
      </c>
    </row>
    <row r="1019" spans="1:5" x14ac:dyDescent="0.25">
      <c r="A1019" s="2">
        <v>40582</v>
      </c>
      <c r="B1019">
        <v>5432.35</v>
      </c>
      <c r="C1019">
        <v>5432.35</v>
      </c>
      <c r="D1019">
        <v>5303.4</v>
      </c>
      <c r="E1019">
        <v>5312.55</v>
      </c>
    </row>
    <row r="1020" spans="1:5" x14ac:dyDescent="0.25">
      <c r="A1020" s="2">
        <v>40583</v>
      </c>
      <c r="B1020">
        <v>5293.05</v>
      </c>
      <c r="C1020">
        <v>5339.45</v>
      </c>
      <c r="D1020">
        <v>5225.6499999999996</v>
      </c>
      <c r="E1020">
        <v>5253.55</v>
      </c>
    </row>
    <row r="1021" spans="1:5" x14ac:dyDescent="0.25">
      <c r="A1021" s="2">
        <v>40584</v>
      </c>
      <c r="B1021">
        <v>5246.05</v>
      </c>
      <c r="C1021">
        <v>5272.6</v>
      </c>
      <c r="D1021">
        <v>5196.8</v>
      </c>
      <c r="E1021">
        <v>5225.8</v>
      </c>
    </row>
    <row r="1022" spans="1:5" x14ac:dyDescent="0.25">
      <c r="A1022" s="2">
        <v>40585</v>
      </c>
      <c r="B1022">
        <v>5219.6499999999996</v>
      </c>
      <c r="C1022">
        <v>5319.45</v>
      </c>
      <c r="D1022">
        <v>5177.7</v>
      </c>
      <c r="E1022">
        <v>5310</v>
      </c>
    </row>
    <row r="1023" spans="1:5" x14ac:dyDescent="0.25">
      <c r="A1023" s="2">
        <v>40588</v>
      </c>
      <c r="B1023">
        <v>5340.25</v>
      </c>
      <c r="C1023">
        <v>5463.8</v>
      </c>
      <c r="D1023">
        <v>5340.25</v>
      </c>
      <c r="E1023">
        <v>5456</v>
      </c>
    </row>
    <row r="1024" spans="1:5" x14ac:dyDescent="0.25">
      <c r="A1024" s="2">
        <v>40589</v>
      </c>
      <c r="B1024">
        <v>5467.75</v>
      </c>
      <c r="C1024">
        <v>5506.5</v>
      </c>
      <c r="D1024">
        <v>5408.35</v>
      </c>
      <c r="E1024">
        <v>5481</v>
      </c>
    </row>
    <row r="1025" spans="1:5" x14ac:dyDescent="0.25">
      <c r="A1025" s="2">
        <v>40590</v>
      </c>
      <c r="B1025">
        <v>5467.6</v>
      </c>
      <c r="C1025">
        <v>5504.8</v>
      </c>
      <c r="D1025">
        <v>5460.35</v>
      </c>
      <c r="E1025">
        <v>5481.7</v>
      </c>
    </row>
    <row r="1026" spans="1:5" x14ac:dyDescent="0.25">
      <c r="A1026" s="2">
        <v>40591</v>
      </c>
      <c r="B1026">
        <v>5501.7</v>
      </c>
      <c r="C1026">
        <v>5553</v>
      </c>
      <c r="D1026">
        <v>5463.4</v>
      </c>
      <c r="E1026">
        <v>5546.45</v>
      </c>
    </row>
    <row r="1027" spans="1:5" x14ac:dyDescent="0.25">
      <c r="A1027" s="2">
        <v>40592</v>
      </c>
      <c r="B1027">
        <v>5557.55</v>
      </c>
      <c r="C1027">
        <v>5599.25</v>
      </c>
      <c r="D1027">
        <v>5441.95</v>
      </c>
      <c r="E1027">
        <v>5458.95</v>
      </c>
    </row>
    <row r="1028" spans="1:5" x14ac:dyDescent="0.25">
      <c r="A1028" s="2">
        <v>40595</v>
      </c>
      <c r="B1028">
        <v>5456.6</v>
      </c>
      <c r="C1028">
        <v>5526.25</v>
      </c>
      <c r="D1028">
        <v>5413.1</v>
      </c>
      <c r="E1028">
        <v>5518.6</v>
      </c>
    </row>
    <row r="1029" spans="1:5" x14ac:dyDescent="0.25">
      <c r="A1029" s="2">
        <v>40596</v>
      </c>
      <c r="B1029">
        <v>5504.4</v>
      </c>
      <c r="C1029">
        <v>5519.45</v>
      </c>
      <c r="D1029">
        <v>5437.3</v>
      </c>
      <c r="E1029">
        <v>5469.2</v>
      </c>
    </row>
    <row r="1030" spans="1:5" x14ac:dyDescent="0.25">
      <c r="A1030" s="2">
        <v>40597</v>
      </c>
      <c r="B1030">
        <v>5452.45</v>
      </c>
      <c r="C1030">
        <v>5495.2</v>
      </c>
      <c r="D1030">
        <v>5427.55</v>
      </c>
      <c r="E1030">
        <v>5437.35</v>
      </c>
    </row>
    <row r="1031" spans="1:5" x14ac:dyDescent="0.25">
      <c r="A1031" s="2">
        <v>40598</v>
      </c>
      <c r="B1031">
        <v>5408.75</v>
      </c>
      <c r="C1031">
        <v>5423.4</v>
      </c>
      <c r="D1031">
        <v>5242.5</v>
      </c>
      <c r="E1031">
        <v>5262.7</v>
      </c>
    </row>
    <row r="1032" spans="1:5" x14ac:dyDescent="0.25">
      <c r="A1032" s="2">
        <v>40599</v>
      </c>
      <c r="B1032">
        <v>5321.05</v>
      </c>
      <c r="C1032">
        <v>5338.2</v>
      </c>
      <c r="D1032">
        <v>5232.75</v>
      </c>
      <c r="E1032">
        <v>5303.55</v>
      </c>
    </row>
    <row r="1033" spans="1:5" x14ac:dyDescent="0.25">
      <c r="A1033" s="2">
        <v>40602</v>
      </c>
      <c r="B1033">
        <v>5330.15</v>
      </c>
      <c r="C1033">
        <v>5477</v>
      </c>
      <c r="D1033">
        <v>5308.6</v>
      </c>
      <c r="E1033">
        <v>5333.25</v>
      </c>
    </row>
    <row r="1034" spans="1:5" x14ac:dyDescent="0.25">
      <c r="A1034" s="2">
        <v>40603</v>
      </c>
      <c r="B1034">
        <v>5382</v>
      </c>
      <c r="C1034">
        <v>5533.05</v>
      </c>
      <c r="D1034">
        <v>5373.55</v>
      </c>
      <c r="E1034">
        <v>5522.3</v>
      </c>
    </row>
    <row r="1035" spans="1:5" x14ac:dyDescent="0.25">
      <c r="A1035" s="2">
        <v>40605</v>
      </c>
      <c r="B1035">
        <v>5478.45</v>
      </c>
      <c r="C1035">
        <v>5570.75</v>
      </c>
      <c r="D1035">
        <v>5468.25</v>
      </c>
      <c r="E1035">
        <v>5536.2</v>
      </c>
    </row>
    <row r="1036" spans="1:5" x14ac:dyDescent="0.25">
      <c r="A1036" s="2">
        <v>40606</v>
      </c>
      <c r="B1036">
        <v>5586.2</v>
      </c>
      <c r="C1036">
        <v>5608.2</v>
      </c>
      <c r="D1036">
        <v>5524.1</v>
      </c>
      <c r="E1036">
        <v>5538.75</v>
      </c>
    </row>
    <row r="1037" spans="1:5" x14ac:dyDescent="0.25">
      <c r="A1037" s="2">
        <v>40609</v>
      </c>
      <c r="B1037">
        <v>5490.05</v>
      </c>
      <c r="C1037">
        <v>5491.25</v>
      </c>
      <c r="D1037">
        <v>5408.45</v>
      </c>
      <c r="E1037">
        <v>5463.15</v>
      </c>
    </row>
    <row r="1038" spans="1:5" x14ac:dyDescent="0.25">
      <c r="A1038" s="2">
        <v>40610</v>
      </c>
      <c r="B1038">
        <v>5466.1</v>
      </c>
      <c r="C1038">
        <v>5530.55</v>
      </c>
      <c r="D1038">
        <v>5464.75</v>
      </c>
      <c r="E1038">
        <v>5520.8</v>
      </c>
    </row>
    <row r="1039" spans="1:5" x14ac:dyDescent="0.25">
      <c r="A1039" s="2">
        <v>40611</v>
      </c>
      <c r="B1039">
        <v>5542.4</v>
      </c>
      <c r="C1039">
        <v>5563.3</v>
      </c>
      <c r="D1039">
        <v>5477.45</v>
      </c>
      <c r="E1039">
        <v>5531</v>
      </c>
    </row>
    <row r="1040" spans="1:5" x14ac:dyDescent="0.25">
      <c r="A1040" s="2">
        <v>40612</v>
      </c>
      <c r="B1040">
        <v>5516.1</v>
      </c>
      <c r="C1040">
        <v>5516.3</v>
      </c>
      <c r="D1040">
        <v>5468.45</v>
      </c>
      <c r="E1040">
        <v>5494.4</v>
      </c>
    </row>
    <row r="1041" spans="1:5" x14ac:dyDescent="0.25">
      <c r="A1041" s="2">
        <v>40613</v>
      </c>
      <c r="B1041">
        <v>5456.15</v>
      </c>
      <c r="C1041">
        <v>5502.7</v>
      </c>
      <c r="D1041">
        <v>5411.55</v>
      </c>
      <c r="E1041">
        <v>5445.45</v>
      </c>
    </row>
    <row r="1042" spans="1:5" x14ac:dyDescent="0.25">
      <c r="A1042" s="2">
        <v>40616</v>
      </c>
      <c r="B1042">
        <v>5436.5</v>
      </c>
      <c r="C1042">
        <v>5537.3</v>
      </c>
      <c r="D1042">
        <v>5434.25</v>
      </c>
      <c r="E1042">
        <v>5531.5</v>
      </c>
    </row>
    <row r="1043" spans="1:5" x14ac:dyDescent="0.25">
      <c r="A1043" s="2">
        <v>40617</v>
      </c>
      <c r="B1043">
        <v>5420</v>
      </c>
      <c r="C1043">
        <v>5497.85</v>
      </c>
      <c r="D1043">
        <v>5373.65</v>
      </c>
      <c r="E1043">
        <v>5449.65</v>
      </c>
    </row>
    <row r="1044" spans="1:5" x14ac:dyDescent="0.25">
      <c r="A1044" s="2">
        <v>40618</v>
      </c>
      <c r="B1044">
        <v>5475.95</v>
      </c>
      <c r="C1044">
        <v>5535.1</v>
      </c>
      <c r="D1044">
        <v>5475.95</v>
      </c>
      <c r="E1044">
        <v>5511.15</v>
      </c>
    </row>
    <row r="1045" spans="1:5" x14ac:dyDescent="0.25">
      <c r="A1045" s="2">
        <v>40619</v>
      </c>
      <c r="B1045">
        <v>5455.4</v>
      </c>
      <c r="C1045">
        <v>5510.05</v>
      </c>
      <c r="D1045">
        <v>5435.3</v>
      </c>
      <c r="E1045">
        <v>5446.65</v>
      </c>
    </row>
    <row r="1046" spans="1:5" x14ac:dyDescent="0.25">
      <c r="A1046" s="2">
        <v>40620</v>
      </c>
      <c r="B1046">
        <v>5475.35</v>
      </c>
      <c r="C1046">
        <v>5483.05</v>
      </c>
      <c r="D1046">
        <v>5366.4</v>
      </c>
      <c r="E1046">
        <v>5373.7</v>
      </c>
    </row>
    <row r="1047" spans="1:5" x14ac:dyDescent="0.25">
      <c r="A1047" s="2">
        <v>40623</v>
      </c>
      <c r="B1047">
        <v>5408.75</v>
      </c>
      <c r="C1047">
        <v>5413.3</v>
      </c>
      <c r="D1047">
        <v>5348.2</v>
      </c>
      <c r="E1047">
        <v>5364.75</v>
      </c>
    </row>
    <row r="1048" spans="1:5" x14ac:dyDescent="0.25">
      <c r="A1048" s="2">
        <v>40624</v>
      </c>
      <c r="B1048">
        <v>5390.85</v>
      </c>
      <c r="C1048">
        <v>5428.15</v>
      </c>
      <c r="D1048">
        <v>5376.15</v>
      </c>
      <c r="E1048">
        <v>5413.85</v>
      </c>
    </row>
    <row r="1049" spans="1:5" x14ac:dyDescent="0.25">
      <c r="A1049" s="2">
        <v>40625</v>
      </c>
      <c r="B1049">
        <v>5411.4</v>
      </c>
      <c r="C1049">
        <v>5484.95</v>
      </c>
      <c r="D1049">
        <v>5401.95</v>
      </c>
      <c r="E1049">
        <v>5480.25</v>
      </c>
    </row>
    <row r="1050" spans="1:5" x14ac:dyDescent="0.25">
      <c r="A1050" s="2">
        <v>40626</v>
      </c>
      <c r="B1050">
        <v>5501.8</v>
      </c>
      <c r="C1050">
        <v>5529</v>
      </c>
      <c r="D1050">
        <v>5496.1</v>
      </c>
      <c r="E1050">
        <v>5522.4</v>
      </c>
    </row>
    <row r="1051" spans="1:5" x14ac:dyDescent="0.25">
      <c r="A1051" s="2">
        <v>40627</v>
      </c>
      <c r="B1051">
        <v>5588.65</v>
      </c>
      <c r="C1051">
        <v>5667.1</v>
      </c>
      <c r="D1051">
        <v>5560.95</v>
      </c>
      <c r="E1051">
        <v>5654.25</v>
      </c>
    </row>
    <row r="1052" spans="1:5" x14ac:dyDescent="0.25">
      <c r="A1052" s="2">
        <v>40630</v>
      </c>
      <c r="B1052">
        <v>5645.25</v>
      </c>
      <c r="C1052">
        <v>5709.1</v>
      </c>
      <c r="D1052">
        <v>5643.2</v>
      </c>
      <c r="E1052">
        <v>5687.25</v>
      </c>
    </row>
    <row r="1053" spans="1:5" x14ac:dyDescent="0.25">
      <c r="A1053" s="2">
        <v>40631</v>
      </c>
      <c r="B1053">
        <v>5686.5</v>
      </c>
      <c r="C1053">
        <v>5770.35</v>
      </c>
      <c r="D1053">
        <v>5680.7</v>
      </c>
      <c r="E1053">
        <v>5736.35</v>
      </c>
    </row>
    <row r="1054" spans="1:5" x14ac:dyDescent="0.25">
      <c r="A1054" s="2">
        <v>40632</v>
      </c>
      <c r="B1054">
        <v>5755.8</v>
      </c>
      <c r="C1054">
        <v>5803.15</v>
      </c>
      <c r="D1054">
        <v>5753.9</v>
      </c>
      <c r="E1054">
        <v>5787.65</v>
      </c>
    </row>
    <row r="1055" spans="1:5" x14ac:dyDescent="0.25">
      <c r="A1055" s="2">
        <v>40633</v>
      </c>
      <c r="B1055">
        <v>5803.05</v>
      </c>
      <c r="C1055">
        <v>5872</v>
      </c>
      <c r="D1055">
        <v>5778.65</v>
      </c>
      <c r="E1055">
        <v>5833.75</v>
      </c>
    </row>
    <row r="1056" spans="1:5" x14ac:dyDescent="0.25">
      <c r="A1056" s="2">
        <v>40634</v>
      </c>
      <c r="B1056">
        <v>5835</v>
      </c>
      <c r="C1056">
        <v>5860.2</v>
      </c>
      <c r="D1056">
        <v>5810.4</v>
      </c>
      <c r="E1056">
        <v>5826.05</v>
      </c>
    </row>
    <row r="1057" spans="1:5" x14ac:dyDescent="0.25">
      <c r="A1057" s="2">
        <v>40637</v>
      </c>
      <c r="B1057">
        <v>5842</v>
      </c>
      <c r="C1057">
        <v>5918.7</v>
      </c>
      <c r="D1057">
        <v>5833.2</v>
      </c>
      <c r="E1057">
        <v>5908.45</v>
      </c>
    </row>
    <row r="1058" spans="1:5" x14ac:dyDescent="0.25">
      <c r="A1058" s="2">
        <v>40638</v>
      </c>
      <c r="B1058">
        <v>5923.85</v>
      </c>
      <c r="C1058">
        <v>5928.65</v>
      </c>
      <c r="D1058">
        <v>5855.85</v>
      </c>
      <c r="E1058">
        <v>5910.05</v>
      </c>
    </row>
    <row r="1059" spans="1:5" x14ac:dyDescent="0.25">
      <c r="A1059" s="2">
        <v>40639</v>
      </c>
      <c r="B1059">
        <v>5908</v>
      </c>
      <c r="C1059">
        <v>5944.45</v>
      </c>
      <c r="D1059">
        <v>5868.8</v>
      </c>
      <c r="E1059">
        <v>5891.75</v>
      </c>
    </row>
    <row r="1060" spans="1:5" x14ac:dyDescent="0.25">
      <c r="A1060" s="2">
        <v>40640</v>
      </c>
      <c r="B1060">
        <v>5888.55</v>
      </c>
      <c r="C1060">
        <v>5906.1</v>
      </c>
      <c r="D1060">
        <v>5866.25</v>
      </c>
      <c r="E1060">
        <v>5885.7</v>
      </c>
    </row>
    <row r="1061" spans="1:5" x14ac:dyDescent="0.25">
      <c r="A1061" s="2">
        <v>40641</v>
      </c>
      <c r="B1061">
        <v>5886.75</v>
      </c>
      <c r="C1061">
        <v>5926.95</v>
      </c>
      <c r="D1061">
        <v>5822</v>
      </c>
      <c r="E1061">
        <v>5842</v>
      </c>
    </row>
    <row r="1062" spans="1:5" x14ac:dyDescent="0.25">
      <c r="A1062" s="2">
        <v>40644</v>
      </c>
      <c r="B1062">
        <v>5805.35</v>
      </c>
      <c r="C1062">
        <v>5830.3</v>
      </c>
      <c r="D1062">
        <v>5777.9</v>
      </c>
      <c r="E1062">
        <v>5785.7</v>
      </c>
    </row>
    <row r="1063" spans="1:5" x14ac:dyDescent="0.25">
      <c r="A1063" s="2">
        <v>40646</v>
      </c>
      <c r="B1063">
        <v>5747.95</v>
      </c>
      <c r="C1063">
        <v>5923.6</v>
      </c>
      <c r="D1063">
        <v>5735.55</v>
      </c>
      <c r="E1063">
        <v>5911.5</v>
      </c>
    </row>
    <row r="1064" spans="1:5" x14ac:dyDescent="0.25">
      <c r="A1064" s="2">
        <v>40648</v>
      </c>
      <c r="B1064">
        <v>5898.75</v>
      </c>
      <c r="C1064">
        <v>5907.35</v>
      </c>
      <c r="D1064">
        <v>5806.45</v>
      </c>
      <c r="E1064">
        <v>5824.55</v>
      </c>
    </row>
    <row r="1065" spans="1:5" x14ac:dyDescent="0.25">
      <c r="A1065" s="2">
        <v>40651</v>
      </c>
      <c r="B1065">
        <v>5824.35</v>
      </c>
      <c r="C1065">
        <v>5897.9</v>
      </c>
      <c r="D1065">
        <v>5722.25</v>
      </c>
      <c r="E1065">
        <v>5729.1</v>
      </c>
    </row>
    <row r="1066" spans="1:5" x14ac:dyDescent="0.25">
      <c r="A1066" s="2">
        <v>40652</v>
      </c>
      <c r="B1066">
        <v>5716</v>
      </c>
      <c r="C1066">
        <v>5762.95</v>
      </c>
      <c r="D1066">
        <v>5693.25</v>
      </c>
      <c r="E1066">
        <v>5740.75</v>
      </c>
    </row>
    <row r="1067" spans="1:5" x14ac:dyDescent="0.25">
      <c r="A1067" s="2">
        <v>40653</v>
      </c>
      <c r="B1067">
        <v>5786.05</v>
      </c>
      <c r="C1067">
        <v>5857.35</v>
      </c>
      <c r="D1067">
        <v>5759.65</v>
      </c>
      <c r="E1067">
        <v>5851.65</v>
      </c>
    </row>
    <row r="1068" spans="1:5" x14ac:dyDescent="0.25">
      <c r="A1068" s="2">
        <v>40654</v>
      </c>
      <c r="B1068">
        <v>5882.85</v>
      </c>
      <c r="C1068">
        <v>5912.9</v>
      </c>
      <c r="D1068">
        <v>5864.35</v>
      </c>
      <c r="E1068">
        <v>5884.7</v>
      </c>
    </row>
    <row r="1069" spans="1:5" x14ac:dyDescent="0.25">
      <c r="A1069" s="2">
        <v>40658</v>
      </c>
      <c r="B1069">
        <v>5859.6</v>
      </c>
      <c r="C1069">
        <v>5906.6</v>
      </c>
      <c r="D1069">
        <v>5857</v>
      </c>
      <c r="E1069">
        <v>5874.5</v>
      </c>
    </row>
    <row r="1070" spans="1:5" x14ac:dyDescent="0.25">
      <c r="A1070" s="2">
        <v>40659</v>
      </c>
      <c r="B1070">
        <v>5876.85</v>
      </c>
      <c r="C1070">
        <v>5893.2</v>
      </c>
      <c r="D1070">
        <v>5791.55</v>
      </c>
      <c r="E1070">
        <v>5868.4</v>
      </c>
    </row>
    <row r="1071" spans="1:5" x14ac:dyDescent="0.25">
      <c r="A1071" s="2">
        <v>40660</v>
      </c>
      <c r="B1071">
        <v>5884.2</v>
      </c>
      <c r="C1071">
        <v>5892.35</v>
      </c>
      <c r="D1071">
        <v>5819.95</v>
      </c>
      <c r="E1071">
        <v>5833.9</v>
      </c>
    </row>
    <row r="1072" spans="1:5" x14ac:dyDescent="0.25">
      <c r="A1072" s="2">
        <v>40661</v>
      </c>
      <c r="B1072">
        <v>5851.35</v>
      </c>
      <c r="C1072">
        <v>5856.4</v>
      </c>
      <c r="D1072">
        <v>5776.95</v>
      </c>
      <c r="E1072">
        <v>5785.45</v>
      </c>
    </row>
    <row r="1073" spans="1:5" x14ac:dyDescent="0.25">
      <c r="A1073" s="2">
        <v>40662</v>
      </c>
      <c r="B1073">
        <v>5782.5</v>
      </c>
      <c r="C1073">
        <v>5804.3</v>
      </c>
      <c r="D1073">
        <v>5706.05</v>
      </c>
      <c r="E1073">
        <v>5749.5</v>
      </c>
    </row>
    <row r="1074" spans="1:5" x14ac:dyDescent="0.25">
      <c r="A1074" s="2">
        <v>40665</v>
      </c>
      <c r="B1074">
        <v>5766.9</v>
      </c>
      <c r="C1074">
        <v>5775.25</v>
      </c>
      <c r="D1074">
        <v>5687.7</v>
      </c>
      <c r="E1074">
        <v>5701.3</v>
      </c>
    </row>
    <row r="1075" spans="1:5" x14ac:dyDescent="0.25">
      <c r="A1075" s="2">
        <v>40666</v>
      </c>
      <c r="B1075">
        <v>5689.7</v>
      </c>
      <c r="C1075">
        <v>5710.8</v>
      </c>
      <c r="D1075">
        <v>5554.85</v>
      </c>
      <c r="E1075">
        <v>5565.25</v>
      </c>
    </row>
    <row r="1076" spans="1:5" x14ac:dyDescent="0.25">
      <c r="A1076" s="2">
        <v>40667</v>
      </c>
      <c r="B1076">
        <v>5567.7</v>
      </c>
      <c r="C1076">
        <v>5578.8</v>
      </c>
      <c r="D1076">
        <v>5503</v>
      </c>
      <c r="E1076">
        <v>5537.15</v>
      </c>
    </row>
    <row r="1077" spans="1:5" x14ac:dyDescent="0.25">
      <c r="A1077" s="2">
        <v>40668</v>
      </c>
      <c r="B1077">
        <v>5531.6</v>
      </c>
      <c r="C1077">
        <v>5560.3</v>
      </c>
      <c r="D1077">
        <v>5443.65</v>
      </c>
      <c r="E1077">
        <v>5459.85</v>
      </c>
    </row>
    <row r="1078" spans="1:5" x14ac:dyDescent="0.25">
      <c r="A1078" s="2">
        <v>40669</v>
      </c>
      <c r="B1078">
        <v>5477.65</v>
      </c>
      <c r="C1078">
        <v>5564.4</v>
      </c>
      <c r="D1078">
        <v>5472.45</v>
      </c>
      <c r="E1078">
        <v>5551.45</v>
      </c>
    </row>
    <row r="1079" spans="1:5" x14ac:dyDescent="0.25">
      <c r="A1079" s="2">
        <v>40672</v>
      </c>
      <c r="B1079">
        <v>5575.2</v>
      </c>
      <c r="C1079">
        <v>5586.05</v>
      </c>
      <c r="D1079">
        <v>5502.4</v>
      </c>
      <c r="E1079">
        <v>5551.1</v>
      </c>
    </row>
    <row r="1080" spans="1:5" x14ac:dyDescent="0.25">
      <c r="A1080" s="2">
        <v>40673</v>
      </c>
      <c r="B1080">
        <v>5555.55</v>
      </c>
      <c r="C1080">
        <v>5592.9</v>
      </c>
      <c r="D1080">
        <v>5514.55</v>
      </c>
      <c r="E1080">
        <v>5541.25</v>
      </c>
    </row>
    <row r="1081" spans="1:5" x14ac:dyDescent="0.25">
      <c r="A1081" s="2">
        <v>40674</v>
      </c>
      <c r="B1081">
        <v>5547.2</v>
      </c>
      <c r="C1081">
        <v>5574.7</v>
      </c>
      <c r="D1081">
        <v>5525</v>
      </c>
      <c r="E1081">
        <v>5565.05</v>
      </c>
    </row>
    <row r="1082" spans="1:5" x14ac:dyDescent="0.25">
      <c r="A1082" s="2">
        <v>40675</v>
      </c>
      <c r="B1082">
        <v>5537.8</v>
      </c>
      <c r="C1082">
        <v>5572.5</v>
      </c>
      <c r="D1082">
        <v>5476.3</v>
      </c>
      <c r="E1082">
        <v>5486.15</v>
      </c>
    </row>
    <row r="1083" spans="1:5" x14ac:dyDescent="0.25">
      <c r="A1083" s="2">
        <v>40676</v>
      </c>
      <c r="B1083">
        <v>5492.35</v>
      </c>
      <c r="C1083">
        <v>5605</v>
      </c>
      <c r="D1083">
        <v>5472.15</v>
      </c>
      <c r="E1083">
        <v>5544.75</v>
      </c>
    </row>
    <row r="1084" spans="1:5" x14ac:dyDescent="0.25">
      <c r="A1084" s="2">
        <v>40679</v>
      </c>
      <c r="B1084">
        <v>5541.7</v>
      </c>
      <c r="C1084">
        <v>5541.8</v>
      </c>
      <c r="D1084">
        <v>5487.65</v>
      </c>
      <c r="E1084">
        <v>5499</v>
      </c>
    </row>
    <row r="1085" spans="1:5" x14ac:dyDescent="0.25">
      <c r="A1085" s="2">
        <v>40680</v>
      </c>
      <c r="B1085">
        <v>5496.1</v>
      </c>
      <c r="C1085">
        <v>5523.85</v>
      </c>
      <c r="D1085">
        <v>5421.05</v>
      </c>
      <c r="E1085">
        <v>5438.95</v>
      </c>
    </row>
    <row r="1086" spans="1:5" x14ac:dyDescent="0.25">
      <c r="A1086" s="2">
        <v>40681</v>
      </c>
      <c r="B1086">
        <v>5448.2</v>
      </c>
      <c r="C1086">
        <v>5460.5</v>
      </c>
      <c r="D1086">
        <v>5401.25</v>
      </c>
      <c r="E1086">
        <v>5420.6</v>
      </c>
    </row>
    <row r="1087" spans="1:5" x14ac:dyDescent="0.25">
      <c r="A1087" s="2">
        <v>40682</v>
      </c>
      <c r="B1087">
        <v>5448.15</v>
      </c>
      <c r="C1087">
        <v>5452.6</v>
      </c>
      <c r="D1087">
        <v>5411.25</v>
      </c>
      <c r="E1087">
        <v>5428.1</v>
      </c>
    </row>
    <row r="1088" spans="1:5" x14ac:dyDescent="0.25">
      <c r="A1088" s="2">
        <v>40683</v>
      </c>
      <c r="B1088">
        <v>5450.65</v>
      </c>
      <c r="C1088">
        <v>5517.55</v>
      </c>
      <c r="D1088">
        <v>5432.75</v>
      </c>
      <c r="E1088">
        <v>5486.35</v>
      </c>
    </row>
    <row r="1089" spans="1:5" x14ac:dyDescent="0.25">
      <c r="A1089" s="2">
        <v>40686</v>
      </c>
      <c r="B1089">
        <v>5456.7</v>
      </c>
      <c r="C1089">
        <v>5456.7</v>
      </c>
      <c r="D1089">
        <v>5373</v>
      </c>
      <c r="E1089">
        <v>5386.55</v>
      </c>
    </row>
    <row r="1090" spans="1:5" x14ac:dyDescent="0.25">
      <c r="A1090" s="2">
        <v>40687</v>
      </c>
      <c r="B1090">
        <v>5385.1</v>
      </c>
      <c r="C1090">
        <v>5422.6</v>
      </c>
      <c r="D1090">
        <v>5367.45</v>
      </c>
      <c r="E1090">
        <v>5394.85</v>
      </c>
    </row>
    <row r="1091" spans="1:5" x14ac:dyDescent="0.25">
      <c r="A1091" s="2">
        <v>40688</v>
      </c>
      <c r="B1091">
        <v>5389.1</v>
      </c>
      <c r="C1091">
        <v>5389.1</v>
      </c>
      <c r="D1091">
        <v>5328.7</v>
      </c>
      <c r="E1091">
        <v>5348.95</v>
      </c>
    </row>
    <row r="1092" spans="1:5" x14ac:dyDescent="0.25">
      <c r="A1092" s="2">
        <v>40689</v>
      </c>
      <c r="B1092">
        <v>5372.75</v>
      </c>
      <c r="C1092">
        <v>5422.2</v>
      </c>
      <c r="D1092">
        <v>5356.35</v>
      </c>
      <c r="E1092">
        <v>5412.35</v>
      </c>
    </row>
    <row r="1093" spans="1:5" x14ac:dyDescent="0.25">
      <c r="A1093" s="2">
        <v>40690</v>
      </c>
      <c r="B1093">
        <v>5413.7</v>
      </c>
      <c r="C1093">
        <v>5485.8</v>
      </c>
      <c r="D1093">
        <v>5413.6</v>
      </c>
      <c r="E1093">
        <v>5476.1</v>
      </c>
    </row>
    <row r="1094" spans="1:5" x14ac:dyDescent="0.25">
      <c r="A1094" s="2">
        <v>40693</v>
      </c>
      <c r="B1094">
        <v>5493.75</v>
      </c>
      <c r="C1094">
        <v>5509.3</v>
      </c>
      <c r="D1094">
        <v>5458.6</v>
      </c>
      <c r="E1094">
        <v>5473.1</v>
      </c>
    </row>
    <row r="1095" spans="1:5" x14ac:dyDescent="0.25">
      <c r="A1095" s="2">
        <v>40694</v>
      </c>
      <c r="B1095">
        <v>5492</v>
      </c>
      <c r="C1095">
        <v>5571.6</v>
      </c>
      <c r="D1095">
        <v>5489.7</v>
      </c>
      <c r="E1095">
        <v>5560.15</v>
      </c>
    </row>
    <row r="1096" spans="1:5" x14ac:dyDescent="0.25">
      <c r="A1096" s="2">
        <v>40695</v>
      </c>
      <c r="B1096">
        <v>5561.05</v>
      </c>
      <c r="C1096">
        <v>5597.35</v>
      </c>
      <c r="D1096">
        <v>5559.45</v>
      </c>
      <c r="E1096">
        <v>5592</v>
      </c>
    </row>
    <row r="1097" spans="1:5" x14ac:dyDescent="0.25">
      <c r="A1097" s="2">
        <v>40696</v>
      </c>
      <c r="B1097">
        <v>5529.9</v>
      </c>
      <c r="C1097">
        <v>5568.2</v>
      </c>
      <c r="D1097">
        <v>5521.95</v>
      </c>
      <c r="E1097">
        <v>5550.35</v>
      </c>
    </row>
    <row r="1098" spans="1:5" x14ac:dyDescent="0.25">
      <c r="A1098" s="2">
        <v>40697</v>
      </c>
      <c r="B1098">
        <v>5565.7</v>
      </c>
      <c r="C1098">
        <v>5604.95</v>
      </c>
      <c r="D1098">
        <v>5507.2</v>
      </c>
      <c r="E1098">
        <v>5516.75</v>
      </c>
    </row>
    <row r="1099" spans="1:5" x14ac:dyDescent="0.25">
      <c r="A1099" s="2">
        <v>40700</v>
      </c>
      <c r="B1099">
        <v>5504.3</v>
      </c>
      <c r="C1099">
        <v>5542.65</v>
      </c>
      <c r="D1099">
        <v>5479.85</v>
      </c>
      <c r="E1099">
        <v>5532.05</v>
      </c>
    </row>
    <row r="1100" spans="1:5" x14ac:dyDescent="0.25">
      <c r="A1100" s="2">
        <v>40701</v>
      </c>
      <c r="B1100">
        <v>5509.15</v>
      </c>
      <c r="C1100">
        <v>5570.1</v>
      </c>
      <c r="D1100">
        <v>5507.8</v>
      </c>
      <c r="E1100">
        <v>5556.15</v>
      </c>
    </row>
    <row r="1101" spans="1:5" x14ac:dyDescent="0.25">
      <c r="A1101" s="2">
        <v>40702</v>
      </c>
      <c r="B1101">
        <v>5535.25</v>
      </c>
      <c r="C1101">
        <v>5556.6</v>
      </c>
      <c r="D1101">
        <v>5514.9</v>
      </c>
      <c r="E1101">
        <v>5526.85</v>
      </c>
    </row>
    <row r="1102" spans="1:5" x14ac:dyDescent="0.25">
      <c r="A1102" s="2">
        <v>40703</v>
      </c>
      <c r="B1102">
        <v>5523.55</v>
      </c>
      <c r="C1102">
        <v>5540.1</v>
      </c>
      <c r="D1102">
        <v>5502.05</v>
      </c>
      <c r="E1102">
        <v>5521.05</v>
      </c>
    </row>
    <row r="1103" spans="1:5" x14ac:dyDescent="0.25">
      <c r="A1103" s="2">
        <v>40704</v>
      </c>
      <c r="B1103">
        <v>5518.05</v>
      </c>
      <c r="C1103">
        <v>5521.45</v>
      </c>
      <c r="D1103">
        <v>5457.45</v>
      </c>
      <c r="E1103">
        <v>5485.8</v>
      </c>
    </row>
    <row r="1104" spans="1:5" x14ac:dyDescent="0.25">
      <c r="A1104" s="2">
        <v>40707</v>
      </c>
      <c r="B1104">
        <v>5469.85</v>
      </c>
      <c r="C1104">
        <v>5496.7</v>
      </c>
      <c r="D1104">
        <v>5436.95</v>
      </c>
      <c r="E1104">
        <v>5482.8</v>
      </c>
    </row>
    <row r="1105" spans="1:5" x14ac:dyDescent="0.25">
      <c r="A1105" s="2">
        <v>40708</v>
      </c>
      <c r="B1105">
        <v>5485.6</v>
      </c>
      <c r="C1105">
        <v>5520.15</v>
      </c>
      <c r="D1105">
        <v>5484.2</v>
      </c>
      <c r="E1105">
        <v>5500.5</v>
      </c>
    </row>
    <row r="1106" spans="1:5" x14ac:dyDescent="0.25">
      <c r="A1106" s="2">
        <v>40709</v>
      </c>
      <c r="B1106">
        <v>5494.45</v>
      </c>
      <c r="C1106">
        <v>5499.35</v>
      </c>
      <c r="D1106">
        <v>5438.95</v>
      </c>
      <c r="E1106">
        <v>5447.5</v>
      </c>
    </row>
    <row r="1107" spans="1:5" x14ac:dyDescent="0.25">
      <c r="A1107" s="2">
        <v>40710</v>
      </c>
      <c r="B1107">
        <v>5419.65</v>
      </c>
      <c r="C1107">
        <v>5447.5</v>
      </c>
      <c r="D1107">
        <v>5389.8</v>
      </c>
      <c r="E1107">
        <v>5396.75</v>
      </c>
    </row>
    <row r="1108" spans="1:5" x14ac:dyDescent="0.25">
      <c r="A1108" s="2">
        <v>40711</v>
      </c>
      <c r="B1108">
        <v>5412.5</v>
      </c>
      <c r="C1108">
        <v>5421.15</v>
      </c>
      <c r="D1108">
        <v>5355.85</v>
      </c>
      <c r="E1108">
        <v>5366.4</v>
      </c>
    </row>
    <row r="1109" spans="1:5" x14ac:dyDescent="0.25">
      <c r="A1109" s="2">
        <v>40714</v>
      </c>
      <c r="B1109">
        <v>5372.2</v>
      </c>
      <c r="C1109">
        <v>5377.4</v>
      </c>
      <c r="D1109">
        <v>5195.8999999999996</v>
      </c>
      <c r="E1109">
        <v>5257.9</v>
      </c>
    </row>
    <row r="1110" spans="1:5" x14ac:dyDescent="0.25">
      <c r="A1110" s="2">
        <v>40715</v>
      </c>
      <c r="B1110">
        <v>5280.8</v>
      </c>
      <c r="C1110">
        <v>5322.45</v>
      </c>
      <c r="D1110">
        <v>5257</v>
      </c>
      <c r="E1110">
        <v>5275.85</v>
      </c>
    </row>
    <row r="1111" spans="1:5" x14ac:dyDescent="0.25">
      <c r="A1111" s="2">
        <v>40716</v>
      </c>
      <c r="B1111">
        <v>5304.65</v>
      </c>
      <c r="C1111">
        <v>5310.5</v>
      </c>
      <c r="D1111">
        <v>5262.5</v>
      </c>
      <c r="E1111">
        <v>5278.3</v>
      </c>
    </row>
    <row r="1112" spans="1:5" x14ac:dyDescent="0.25">
      <c r="A1112" s="2">
        <v>40717</v>
      </c>
      <c r="B1112">
        <v>5269.1</v>
      </c>
      <c r="C1112">
        <v>5330.6</v>
      </c>
      <c r="D1112">
        <v>5252.25</v>
      </c>
      <c r="E1112">
        <v>5320</v>
      </c>
    </row>
    <row r="1113" spans="1:5" x14ac:dyDescent="0.25">
      <c r="A1113" s="2">
        <v>40718</v>
      </c>
      <c r="B1113">
        <v>5343.4</v>
      </c>
      <c r="C1113">
        <v>5477.85</v>
      </c>
      <c r="D1113">
        <v>5343.4</v>
      </c>
      <c r="E1113">
        <v>5471.25</v>
      </c>
    </row>
    <row r="1114" spans="1:5" x14ac:dyDescent="0.25">
      <c r="A1114" s="2">
        <v>40721</v>
      </c>
      <c r="B1114">
        <v>5441.2</v>
      </c>
      <c r="C1114">
        <v>5552.65</v>
      </c>
      <c r="D1114">
        <v>5434.25</v>
      </c>
      <c r="E1114">
        <v>5526.6</v>
      </c>
    </row>
    <row r="1115" spans="1:5" x14ac:dyDescent="0.25">
      <c r="A1115" s="2">
        <v>40722</v>
      </c>
      <c r="B1115">
        <v>5548.85</v>
      </c>
      <c r="C1115">
        <v>5558.3</v>
      </c>
      <c r="D1115">
        <v>5496.35</v>
      </c>
      <c r="E1115">
        <v>5545.3</v>
      </c>
    </row>
    <row r="1116" spans="1:5" x14ac:dyDescent="0.25">
      <c r="A1116" s="2">
        <v>40723</v>
      </c>
      <c r="B1116">
        <v>5566.5</v>
      </c>
      <c r="C1116">
        <v>5608.65</v>
      </c>
      <c r="D1116">
        <v>5566.5</v>
      </c>
      <c r="E1116">
        <v>5600.45</v>
      </c>
    </row>
    <row r="1117" spans="1:5" x14ac:dyDescent="0.25">
      <c r="A1117" s="2">
        <v>40724</v>
      </c>
      <c r="B1117">
        <v>5614.5</v>
      </c>
      <c r="C1117">
        <v>5657.9</v>
      </c>
      <c r="D1117">
        <v>5606.1</v>
      </c>
      <c r="E1117">
        <v>5647.4</v>
      </c>
    </row>
    <row r="1118" spans="1:5" x14ac:dyDescent="0.25">
      <c r="A1118" s="2">
        <v>40725</v>
      </c>
      <c r="B1118">
        <v>5705.75</v>
      </c>
      <c r="C1118">
        <v>5705.8</v>
      </c>
      <c r="D1118">
        <v>5609.75</v>
      </c>
      <c r="E1118">
        <v>5627.2</v>
      </c>
    </row>
    <row r="1119" spans="1:5" x14ac:dyDescent="0.25">
      <c r="A1119" s="2">
        <v>40728</v>
      </c>
      <c r="B1119">
        <v>5679.55</v>
      </c>
      <c r="C1119">
        <v>5679.65</v>
      </c>
      <c r="D1119">
        <v>5633.1</v>
      </c>
      <c r="E1119">
        <v>5650.5</v>
      </c>
    </row>
    <row r="1120" spans="1:5" x14ac:dyDescent="0.25">
      <c r="A1120" s="2">
        <v>40729</v>
      </c>
      <c r="B1120">
        <v>5659.85</v>
      </c>
      <c r="C1120">
        <v>5659.85</v>
      </c>
      <c r="D1120">
        <v>5612.3</v>
      </c>
      <c r="E1120">
        <v>5632.1</v>
      </c>
    </row>
    <row r="1121" spans="1:5" x14ac:dyDescent="0.25">
      <c r="A1121" s="2">
        <v>40730</v>
      </c>
      <c r="B1121">
        <v>5622.7</v>
      </c>
      <c r="C1121">
        <v>5655.4</v>
      </c>
      <c r="D1121">
        <v>5610.75</v>
      </c>
      <c r="E1121">
        <v>5625.45</v>
      </c>
    </row>
    <row r="1122" spans="1:5" x14ac:dyDescent="0.25">
      <c r="A1122" s="2">
        <v>40731</v>
      </c>
      <c r="B1122">
        <v>5633.35</v>
      </c>
      <c r="C1122">
        <v>5737.15</v>
      </c>
      <c r="D1122">
        <v>5632.95</v>
      </c>
      <c r="E1122">
        <v>5728.95</v>
      </c>
    </row>
    <row r="1123" spans="1:5" x14ac:dyDescent="0.25">
      <c r="A1123" s="2">
        <v>40732</v>
      </c>
      <c r="B1123">
        <v>5734.65</v>
      </c>
      <c r="C1123">
        <v>5740.4</v>
      </c>
      <c r="D1123">
        <v>5651.05</v>
      </c>
      <c r="E1123">
        <v>5660.65</v>
      </c>
    </row>
    <row r="1124" spans="1:5" x14ac:dyDescent="0.25">
      <c r="A1124" s="2">
        <v>40735</v>
      </c>
      <c r="B1124">
        <v>5648.05</v>
      </c>
      <c r="C1124">
        <v>5652.9</v>
      </c>
      <c r="D1124">
        <v>5601.7</v>
      </c>
      <c r="E1124">
        <v>5616.1</v>
      </c>
    </row>
    <row r="1125" spans="1:5" x14ac:dyDescent="0.25">
      <c r="A1125" s="2">
        <v>40736</v>
      </c>
      <c r="B1125">
        <v>5556.9</v>
      </c>
      <c r="C1125">
        <v>5580.25</v>
      </c>
      <c r="D1125">
        <v>5496.95</v>
      </c>
      <c r="E1125">
        <v>5526.15</v>
      </c>
    </row>
    <row r="1126" spans="1:5" x14ac:dyDescent="0.25">
      <c r="A1126" s="2">
        <v>40737</v>
      </c>
      <c r="B1126">
        <v>5542.05</v>
      </c>
      <c r="C1126">
        <v>5596.15</v>
      </c>
      <c r="D1126">
        <v>5541.4</v>
      </c>
      <c r="E1126">
        <v>5585.45</v>
      </c>
    </row>
    <row r="1127" spans="1:5" x14ac:dyDescent="0.25">
      <c r="A1127" s="2">
        <v>40738</v>
      </c>
      <c r="B1127">
        <v>5569</v>
      </c>
      <c r="C1127">
        <v>5653.95</v>
      </c>
      <c r="D1127">
        <v>5541.7</v>
      </c>
      <c r="E1127">
        <v>5599.8</v>
      </c>
    </row>
    <row r="1128" spans="1:5" x14ac:dyDescent="0.25">
      <c r="A1128" s="2">
        <v>40739</v>
      </c>
      <c r="B1128">
        <v>5602.95</v>
      </c>
      <c r="C1128">
        <v>5631.7</v>
      </c>
      <c r="D1128">
        <v>5562.75</v>
      </c>
      <c r="E1128">
        <v>5581.1</v>
      </c>
    </row>
    <row r="1129" spans="1:5" x14ac:dyDescent="0.25">
      <c r="A1129" s="2">
        <v>40742</v>
      </c>
      <c r="B1129">
        <v>5581.75</v>
      </c>
      <c r="C1129">
        <v>5596.6</v>
      </c>
      <c r="D1129">
        <v>5550.95</v>
      </c>
      <c r="E1129">
        <v>5567.05</v>
      </c>
    </row>
    <row r="1130" spans="1:5" x14ac:dyDescent="0.25">
      <c r="A1130" s="2">
        <v>40743</v>
      </c>
      <c r="B1130">
        <v>5569.85</v>
      </c>
      <c r="C1130">
        <v>5627.65</v>
      </c>
      <c r="D1130">
        <v>5557.2</v>
      </c>
      <c r="E1130">
        <v>5613.55</v>
      </c>
    </row>
    <row r="1131" spans="1:5" x14ac:dyDescent="0.25">
      <c r="A1131" s="2">
        <v>40744</v>
      </c>
      <c r="B1131">
        <v>5642.05</v>
      </c>
      <c r="C1131">
        <v>5645.4</v>
      </c>
      <c r="D1131">
        <v>5555.1</v>
      </c>
      <c r="E1131">
        <v>5567.05</v>
      </c>
    </row>
    <row r="1132" spans="1:5" x14ac:dyDescent="0.25">
      <c r="A1132" s="2">
        <v>40745</v>
      </c>
      <c r="B1132">
        <v>5554.6</v>
      </c>
      <c r="C1132">
        <v>5578.9</v>
      </c>
      <c r="D1132">
        <v>5532.7</v>
      </c>
      <c r="E1132">
        <v>5541.6</v>
      </c>
    </row>
    <row r="1133" spans="1:5" x14ac:dyDescent="0.25">
      <c r="A1133" s="2">
        <v>40746</v>
      </c>
      <c r="B1133">
        <v>5576.95</v>
      </c>
      <c r="C1133">
        <v>5642.2</v>
      </c>
      <c r="D1133">
        <v>5567.1</v>
      </c>
      <c r="E1133">
        <v>5633.95</v>
      </c>
    </row>
    <row r="1134" spans="1:5" x14ac:dyDescent="0.25">
      <c r="A1134" s="2">
        <v>40749</v>
      </c>
      <c r="B1134">
        <v>5633.8</v>
      </c>
      <c r="C1134">
        <v>5700.55</v>
      </c>
      <c r="D1134">
        <v>5616.7</v>
      </c>
      <c r="E1134">
        <v>5680.3</v>
      </c>
    </row>
    <row r="1135" spans="1:5" x14ac:dyDescent="0.25">
      <c r="A1135" s="2">
        <v>40750</v>
      </c>
      <c r="B1135">
        <v>5688.45</v>
      </c>
      <c r="C1135">
        <v>5702.25</v>
      </c>
      <c r="D1135">
        <v>5560.15</v>
      </c>
      <c r="E1135">
        <v>5574.85</v>
      </c>
    </row>
    <row r="1136" spans="1:5" x14ac:dyDescent="0.25">
      <c r="A1136" s="2">
        <v>40751</v>
      </c>
      <c r="B1136">
        <v>5588.55</v>
      </c>
      <c r="C1136">
        <v>5591.7</v>
      </c>
      <c r="D1136">
        <v>5521.5</v>
      </c>
      <c r="E1136">
        <v>5546.8</v>
      </c>
    </row>
    <row r="1137" spans="1:5" x14ac:dyDescent="0.25">
      <c r="A1137" s="2">
        <v>40752</v>
      </c>
      <c r="B1137">
        <v>5492.4</v>
      </c>
      <c r="C1137">
        <v>5512.1</v>
      </c>
      <c r="D1137">
        <v>5475.65</v>
      </c>
      <c r="E1137">
        <v>5487.75</v>
      </c>
    </row>
    <row r="1138" spans="1:5" x14ac:dyDescent="0.25">
      <c r="A1138" s="2">
        <v>40753</v>
      </c>
      <c r="B1138">
        <v>5479</v>
      </c>
      <c r="C1138">
        <v>5520.3</v>
      </c>
      <c r="D1138">
        <v>5453.95</v>
      </c>
      <c r="E1138">
        <v>5482</v>
      </c>
    </row>
    <row r="1139" spans="1:5" x14ac:dyDescent="0.25">
      <c r="A1139" s="2">
        <v>40756</v>
      </c>
      <c r="B1139">
        <v>5527.5</v>
      </c>
      <c r="C1139">
        <v>5551.9</v>
      </c>
      <c r="D1139">
        <v>5486.45</v>
      </c>
      <c r="E1139">
        <v>5516.8</v>
      </c>
    </row>
    <row r="1140" spans="1:5" x14ac:dyDescent="0.25">
      <c r="A1140" s="2">
        <v>40757</v>
      </c>
      <c r="B1140">
        <v>5493.2</v>
      </c>
      <c r="C1140">
        <v>5496.3</v>
      </c>
      <c r="D1140">
        <v>5433.65</v>
      </c>
      <c r="E1140">
        <v>5456.55</v>
      </c>
    </row>
    <row r="1141" spans="1:5" x14ac:dyDescent="0.25">
      <c r="A1141" s="2">
        <v>40758</v>
      </c>
      <c r="B1141">
        <v>5402</v>
      </c>
      <c r="C1141">
        <v>5422.6</v>
      </c>
      <c r="D1141">
        <v>5378.85</v>
      </c>
      <c r="E1141">
        <v>5404.8</v>
      </c>
    </row>
    <row r="1142" spans="1:5" x14ac:dyDescent="0.25">
      <c r="A1142" s="2">
        <v>40759</v>
      </c>
      <c r="B1142">
        <v>5412.4</v>
      </c>
      <c r="C1142">
        <v>5434.5</v>
      </c>
      <c r="D1142">
        <v>5323.15</v>
      </c>
      <c r="E1142">
        <v>5331.8</v>
      </c>
    </row>
    <row r="1143" spans="1:5" x14ac:dyDescent="0.25">
      <c r="A1143" s="2">
        <v>40760</v>
      </c>
      <c r="B1143">
        <v>5204.3500000000004</v>
      </c>
      <c r="C1143">
        <v>5229.6499999999996</v>
      </c>
      <c r="D1143">
        <v>5116.45</v>
      </c>
      <c r="E1143">
        <v>5211.25</v>
      </c>
    </row>
    <row r="1144" spans="1:5" x14ac:dyDescent="0.25">
      <c r="A1144" s="2">
        <v>40763</v>
      </c>
      <c r="B1144">
        <v>5083.8500000000004</v>
      </c>
      <c r="C1144">
        <v>5204.2</v>
      </c>
      <c r="D1144">
        <v>5054.05</v>
      </c>
      <c r="E1144">
        <v>5118.5</v>
      </c>
    </row>
    <row r="1145" spans="1:5" x14ac:dyDescent="0.25">
      <c r="A1145" s="2">
        <v>40764</v>
      </c>
      <c r="B1145">
        <v>4947.8999999999996</v>
      </c>
      <c r="C1145">
        <v>5167</v>
      </c>
      <c r="D1145">
        <v>4946.45</v>
      </c>
      <c r="E1145">
        <v>5072.8500000000004</v>
      </c>
    </row>
    <row r="1146" spans="1:5" x14ac:dyDescent="0.25">
      <c r="A1146" s="2">
        <v>40765</v>
      </c>
      <c r="B1146">
        <v>5196.55</v>
      </c>
      <c r="C1146">
        <v>5197.95</v>
      </c>
      <c r="D1146">
        <v>5123.3500000000004</v>
      </c>
      <c r="E1146">
        <v>5161</v>
      </c>
    </row>
    <row r="1147" spans="1:5" x14ac:dyDescent="0.25">
      <c r="A1147" s="2">
        <v>40766</v>
      </c>
      <c r="B1147">
        <v>5128</v>
      </c>
      <c r="C1147">
        <v>5184.95</v>
      </c>
      <c r="D1147">
        <v>5121</v>
      </c>
      <c r="E1147">
        <v>5138.3</v>
      </c>
    </row>
    <row r="1148" spans="1:5" x14ac:dyDescent="0.25">
      <c r="A1148" s="2">
        <v>40767</v>
      </c>
      <c r="B1148">
        <v>5194.3999999999996</v>
      </c>
      <c r="C1148">
        <v>5194.45</v>
      </c>
      <c r="D1148">
        <v>5053.3500000000004</v>
      </c>
      <c r="E1148">
        <v>5072.95</v>
      </c>
    </row>
    <row r="1149" spans="1:5" x14ac:dyDescent="0.25">
      <c r="A1149" s="2">
        <v>40771</v>
      </c>
      <c r="B1149">
        <v>5125.75</v>
      </c>
      <c r="C1149">
        <v>5132.2</v>
      </c>
      <c r="D1149">
        <v>5015.3999999999996</v>
      </c>
      <c r="E1149">
        <v>5035.8</v>
      </c>
    </row>
    <row r="1150" spans="1:5" x14ac:dyDescent="0.25">
      <c r="A1150" s="2">
        <v>40772</v>
      </c>
      <c r="B1150">
        <v>5030.3</v>
      </c>
      <c r="C1150">
        <v>5112.1499999999996</v>
      </c>
      <c r="D1150">
        <v>5017.25</v>
      </c>
      <c r="E1150">
        <v>5056.6000000000004</v>
      </c>
    </row>
    <row r="1151" spans="1:5" x14ac:dyDescent="0.25">
      <c r="A1151" s="2">
        <v>40773</v>
      </c>
      <c r="B1151">
        <v>5077.95</v>
      </c>
      <c r="C1151">
        <v>5078.6000000000004</v>
      </c>
      <c r="D1151">
        <v>4932.1499999999996</v>
      </c>
      <c r="E1151">
        <v>4944.1499999999996</v>
      </c>
    </row>
    <row r="1152" spans="1:5" x14ac:dyDescent="0.25">
      <c r="A1152" s="2">
        <v>40774</v>
      </c>
      <c r="B1152">
        <v>4859.3</v>
      </c>
      <c r="C1152">
        <v>4893.6000000000004</v>
      </c>
      <c r="D1152">
        <v>4796.1000000000004</v>
      </c>
      <c r="E1152">
        <v>4845.6499999999996</v>
      </c>
    </row>
    <row r="1153" spans="1:5" x14ac:dyDescent="0.25">
      <c r="A1153" s="2">
        <v>40777</v>
      </c>
      <c r="B1153">
        <v>4843.7</v>
      </c>
      <c r="C1153">
        <v>4910.05</v>
      </c>
      <c r="D1153">
        <v>4808.75</v>
      </c>
      <c r="E1153">
        <v>4898.8</v>
      </c>
    </row>
    <row r="1154" spans="1:5" x14ac:dyDescent="0.25">
      <c r="A1154" s="2">
        <v>40778</v>
      </c>
      <c r="B1154">
        <v>4925.1499999999996</v>
      </c>
      <c r="C1154">
        <v>4965.8</v>
      </c>
      <c r="D1154">
        <v>4863.8</v>
      </c>
      <c r="E1154">
        <v>4948.8999999999996</v>
      </c>
    </row>
    <row r="1155" spans="1:5" x14ac:dyDescent="0.25">
      <c r="A1155" s="2">
        <v>40779</v>
      </c>
      <c r="B1155">
        <v>4934.3500000000004</v>
      </c>
      <c r="C1155">
        <v>4962.3999999999996</v>
      </c>
      <c r="D1155">
        <v>4875.3</v>
      </c>
      <c r="E1155">
        <v>4888.8999999999996</v>
      </c>
    </row>
    <row r="1156" spans="1:5" x14ac:dyDescent="0.25">
      <c r="A1156" s="2">
        <v>40780</v>
      </c>
      <c r="B1156">
        <v>4914.6499999999996</v>
      </c>
      <c r="C1156">
        <v>4915.8500000000004</v>
      </c>
      <c r="D1156">
        <v>4825.05</v>
      </c>
      <c r="E1156">
        <v>4839.6000000000004</v>
      </c>
    </row>
    <row r="1157" spans="1:5" x14ac:dyDescent="0.25">
      <c r="A1157" s="2">
        <v>40781</v>
      </c>
      <c r="B1157">
        <v>4839.25</v>
      </c>
      <c r="C1157">
        <v>4872</v>
      </c>
      <c r="D1157">
        <v>4720</v>
      </c>
      <c r="E1157">
        <v>4747.8</v>
      </c>
    </row>
    <row r="1158" spans="1:5" x14ac:dyDescent="0.25">
      <c r="A1158" s="2">
        <v>40784</v>
      </c>
      <c r="B1158">
        <v>4806.2</v>
      </c>
      <c r="C1158">
        <v>4934.3999999999996</v>
      </c>
      <c r="D1158">
        <v>4806.05</v>
      </c>
      <c r="E1158">
        <v>4919.6000000000004</v>
      </c>
    </row>
    <row r="1159" spans="1:5" x14ac:dyDescent="0.25">
      <c r="A1159" s="2">
        <v>40785</v>
      </c>
      <c r="B1159">
        <v>4973.25</v>
      </c>
      <c r="C1159">
        <v>5016.25</v>
      </c>
      <c r="D1159">
        <v>4927.55</v>
      </c>
      <c r="E1159">
        <v>5001</v>
      </c>
    </row>
    <row r="1160" spans="1:5" x14ac:dyDescent="0.25">
      <c r="A1160" s="2">
        <v>40788</v>
      </c>
      <c r="B1160">
        <v>5109.8</v>
      </c>
      <c r="C1160">
        <v>5113.7</v>
      </c>
      <c r="D1160">
        <v>4993.3500000000004</v>
      </c>
      <c r="E1160">
        <v>5040</v>
      </c>
    </row>
    <row r="1161" spans="1:5" x14ac:dyDescent="0.25">
      <c r="A1161" s="2">
        <v>40791</v>
      </c>
      <c r="B1161">
        <v>4998.8999999999996</v>
      </c>
      <c r="C1161">
        <v>5030.3</v>
      </c>
      <c r="D1161">
        <v>4964.45</v>
      </c>
      <c r="E1161">
        <v>5017.2</v>
      </c>
    </row>
    <row r="1162" spans="1:5" x14ac:dyDescent="0.25">
      <c r="A1162" s="2">
        <v>40792</v>
      </c>
      <c r="B1162">
        <v>4993.3500000000004</v>
      </c>
      <c r="C1162">
        <v>5072.8999999999996</v>
      </c>
      <c r="D1162">
        <v>4942.8999999999996</v>
      </c>
      <c r="E1162">
        <v>5064.3</v>
      </c>
    </row>
    <row r="1163" spans="1:5" x14ac:dyDescent="0.25">
      <c r="A1163" s="2">
        <v>40793</v>
      </c>
      <c r="B1163">
        <v>5080.1499999999996</v>
      </c>
      <c r="C1163">
        <v>5154.5</v>
      </c>
      <c r="D1163">
        <v>5076.3</v>
      </c>
      <c r="E1163">
        <v>5124.6499999999996</v>
      </c>
    </row>
    <row r="1164" spans="1:5" x14ac:dyDescent="0.25">
      <c r="A1164" s="2">
        <v>40794</v>
      </c>
      <c r="B1164">
        <v>5139.2</v>
      </c>
      <c r="C1164">
        <v>5169.25</v>
      </c>
      <c r="D1164">
        <v>5098.25</v>
      </c>
      <c r="E1164">
        <v>5153.25</v>
      </c>
    </row>
    <row r="1165" spans="1:5" x14ac:dyDescent="0.25">
      <c r="A1165" s="2">
        <v>40795</v>
      </c>
      <c r="B1165">
        <v>5161.3</v>
      </c>
      <c r="C1165">
        <v>5163.75</v>
      </c>
      <c r="D1165">
        <v>5046.8</v>
      </c>
      <c r="E1165">
        <v>5059.45</v>
      </c>
    </row>
    <row r="1166" spans="1:5" x14ac:dyDescent="0.25">
      <c r="A1166" s="2">
        <v>40798</v>
      </c>
      <c r="B1166">
        <v>4981.7</v>
      </c>
      <c r="C1166">
        <v>4985.6000000000004</v>
      </c>
      <c r="D1166">
        <v>4911.25</v>
      </c>
      <c r="E1166">
        <v>4946.8</v>
      </c>
    </row>
    <row r="1167" spans="1:5" x14ac:dyDescent="0.25">
      <c r="A1167" s="2">
        <v>40799</v>
      </c>
      <c r="B1167">
        <v>4977.8</v>
      </c>
      <c r="C1167">
        <v>5030.1499999999996</v>
      </c>
      <c r="D1167">
        <v>4911.05</v>
      </c>
      <c r="E1167">
        <v>4940.95</v>
      </c>
    </row>
    <row r="1168" spans="1:5" x14ac:dyDescent="0.25">
      <c r="A1168" s="2">
        <v>40800</v>
      </c>
      <c r="B1168">
        <v>4965.05</v>
      </c>
      <c r="C1168">
        <v>5026.1499999999996</v>
      </c>
      <c r="D1168">
        <v>4917.3999999999996</v>
      </c>
      <c r="E1168">
        <v>5012.55</v>
      </c>
    </row>
    <row r="1169" spans="1:5" x14ac:dyDescent="0.25">
      <c r="A1169" s="2">
        <v>40801</v>
      </c>
      <c r="B1169">
        <v>5062.3500000000004</v>
      </c>
      <c r="C1169">
        <v>5091.45</v>
      </c>
      <c r="D1169">
        <v>4967.45</v>
      </c>
      <c r="E1169">
        <v>5075.7</v>
      </c>
    </row>
    <row r="1170" spans="1:5" x14ac:dyDescent="0.25">
      <c r="A1170" s="2">
        <v>40802</v>
      </c>
      <c r="B1170">
        <v>5123.3500000000004</v>
      </c>
      <c r="C1170">
        <v>5143.6000000000004</v>
      </c>
      <c r="D1170">
        <v>5068.1000000000004</v>
      </c>
      <c r="E1170">
        <v>5084.25</v>
      </c>
    </row>
    <row r="1171" spans="1:5" x14ac:dyDescent="0.25">
      <c r="A1171" s="2">
        <v>40805</v>
      </c>
      <c r="B1171">
        <v>5068.3999999999996</v>
      </c>
      <c r="C1171">
        <v>5068.3999999999996</v>
      </c>
      <c r="D1171">
        <v>5019.25</v>
      </c>
      <c r="E1171">
        <v>5031.95</v>
      </c>
    </row>
    <row r="1172" spans="1:5" x14ac:dyDescent="0.25">
      <c r="A1172" s="2">
        <v>40806</v>
      </c>
      <c r="B1172">
        <v>5042.55</v>
      </c>
      <c r="C1172">
        <v>5149.8999999999996</v>
      </c>
      <c r="D1172">
        <v>5035.25</v>
      </c>
      <c r="E1172">
        <v>5140.2</v>
      </c>
    </row>
    <row r="1173" spans="1:5" x14ac:dyDescent="0.25">
      <c r="A1173" s="2">
        <v>40807</v>
      </c>
      <c r="B1173">
        <v>5153.75</v>
      </c>
      <c r="C1173">
        <v>5168.3999999999996</v>
      </c>
      <c r="D1173">
        <v>5109.8500000000004</v>
      </c>
      <c r="E1173">
        <v>5133.25</v>
      </c>
    </row>
    <row r="1174" spans="1:5" x14ac:dyDescent="0.25">
      <c r="A1174" s="2">
        <v>40808</v>
      </c>
      <c r="B1174">
        <v>5054.45</v>
      </c>
      <c r="C1174">
        <v>5059.8500000000004</v>
      </c>
      <c r="D1174">
        <v>4907.75</v>
      </c>
      <c r="E1174">
        <v>4923.6499999999996</v>
      </c>
    </row>
    <row r="1175" spans="1:5" x14ac:dyDescent="0.25">
      <c r="A1175" s="2">
        <v>40809</v>
      </c>
      <c r="B1175">
        <v>4873.75</v>
      </c>
      <c r="C1175">
        <v>4930.25</v>
      </c>
      <c r="D1175">
        <v>4829.6000000000004</v>
      </c>
      <c r="E1175">
        <v>4867.75</v>
      </c>
    </row>
    <row r="1176" spans="1:5" x14ac:dyDescent="0.25">
      <c r="A1176" s="2">
        <v>40812</v>
      </c>
      <c r="B1176">
        <v>4878.6000000000004</v>
      </c>
      <c r="C1176">
        <v>4879.8</v>
      </c>
      <c r="D1176">
        <v>4758.8500000000004</v>
      </c>
      <c r="E1176">
        <v>4835.3999999999996</v>
      </c>
    </row>
    <row r="1177" spans="1:5" x14ac:dyDescent="0.25">
      <c r="A1177" s="2">
        <v>40813</v>
      </c>
      <c r="B1177">
        <v>4905.1499999999996</v>
      </c>
      <c r="C1177">
        <v>4982.95</v>
      </c>
      <c r="D1177">
        <v>4905.1499999999996</v>
      </c>
      <c r="E1177">
        <v>4971.25</v>
      </c>
    </row>
    <row r="1178" spans="1:5" x14ac:dyDescent="0.25">
      <c r="A1178" s="2">
        <v>40814</v>
      </c>
      <c r="B1178">
        <v>5005.5</v>
      </c>
      <c r="C1178">
        <v>5006.05</v>
      </c>
      <c r="D1178">
        <v>4918.45</v>
      </c>
      <c r="E1178">
        <v>4945.8999999999996</v>
      </c>
    </row>
    <row r="1179" spans="1:5" x14ac:dyDescent="0.25">
      <c r="A1179" s="2">
        <v>40815</v>
      </c>
      <c r="B1179">
        <v>4924.2</v>
      </c>
      <c r="C1179">
        <v>5034.25</v>
      </c>
      <c r="D1179">
        <v>4906</v>
      </c>
      <c r="E1179">
        <v>5015.45</v>
      </c>
    </row>
    <row r="1180" spans="1:5" x14ac:dyDescent="0.25">
      <c r="A1180" s="2">
        <v>40816</v>
      </c>
      <c r="B1180">
        <v>4990.1499999999996</v>
      </c>
      <c r="C1180">
        <v>5025.55</v>
      </c>
      <c r="D1180">
        <v>4924.3</v>
      </c>
      <c r="E1180">
        <v>4943.25</v>
      </c>
    </row>
    <row r="1181" spans="1:5" x14ac:dyDescent="0.25">
      <c r="A1181" s="2">
        <v>40819</v>
      </c>
      <c r="B1181">
        <v>4874.3999999999996</v>
      </c>
      <c r="C1181">
        <v>4879.1499999999996</v>
      </c>
      <c r="D1181">
        <v>4823.8999999999996</v>
      </c>
      <c r="E1181">
        <v>4849.5</v>
      </c>
    </row>
    <row r="1182" spans="1:5" x14ac:dyDescent="0.25">
      <c r="A1182" s="2">
        <v>40820</v>
      </c>
      <c r="B1182">
        <v>4823.5</v>
      </c>
      <c r="C1182">
        <v>4869.75</v>
      </c>
      <c r="D1182">
        <v>4728.3</v>
      </c>
      <c r="E1182">
        <v>4772.1499999999996</v>
      </c>
    </row>
    <row r="1183" spans="1:5" x14ac:dyDescent="0.25">
      <c r="A1183" s="2">
        <v>40821</v>
      </c>
      <c r="B1183">
        <v>4791.3</v>
      </c>
      <c r="C1183">
        <v>4827.8</v>
      </c>
      <c r="D1183">
        <v>4741</v>
      </c>
      <c r="E1183">
        <v>4751.3</v>
      </c>
    </row>
    <row r="1184" spans="1:5" x14ac:dyDescent="0.25">
      <c r="A1184" s="2">
        <v>40823</v>
      </c>
      <c r="B1184">
        <v>4883.6499999999996</v>
      </c>
      <c r="C1184">
        <v>4922.6000000000004</v>
      </c>
      <c r="D1184">
        <v>4861.2</v>
      </c>
      <c r="E1184">
        <v>4888.05</v>
      </c>
    </row>
    <row r="1185" spans="1:5" x14ac:dyDescent="0.25">
      <c r="A1185" s="2">
        <v>40826</v>
      </c>
      <c r="B1185">
        <v>4886.8500000000004</v>
      </c>
      <c r="C1185">
        <v>4991.1499999999996</v>
      </c>
      <c r="D1185">
        <v>4882.05</v>
      </c>
      <c r="E1185">
        <v>4979.6000000000004</v>
      </c>
    </row>
    <row r="1186" spans="1:5" x14ac:dyDescent="0.25">
      <c r="A1186" s="2">
        <v>40827</v>
      </c>
      <c r="B1186">
        <v>5019.8999999999996</v>
      </c>
      <c r="C1186">
        <v>5045.1000000000004</v>
      </c>
      <c r="D1186">
        <v>4964</v>
      </c>
      <c r="E1186">
        <v>4974.3500000000004</v>
      </c>
    </row>
    <row r="1187" spans="1:5" x14ac:dyDescent="0.25">
      <c r="A1187" s="2">
        <v>40828</v>
      </c>
      <c r="B1187">
        <v>5011.2</v>
      </c>
      <c r="C1187">
        <v>5109.8</v>
      </c>
      <c r="D1187">
        <v>4997.6499999999996</v>
      </c>
      <c r="E1187">
        <v>5099.3999999999996</v>
      </c>
    </row>
    <row r="1188" spans="1:5" x14ac:dyDescent="0.25">
      <c r="A1188" s="2">
        <v>40829</v>
      </c>
      <c r="B1188">
        <v>5130.8</v>
      </c>
      <c r="C1188">
        <v>5136.95</v>
      </c>
      <c r="D1188">
        <v>5067.6499999999996</v>
      </c>
      <c r="E1188">
        <v>5077.8500000000004</v>
      </c>
    </row>
    <row r="1189" spans="1:5" x14ac:dyDescent="0.25">
      <c r="A1189" s="2">
        <v>40830</v>
      </c>
      <c r="B1189">
        <v>5057.3500000000004</v>
      </c>
      <c r="C1189">
        <v>5141.3999999999996</v>
      </c>
      <c r="D1189">
        <v>5056.6000000000004</v>
      </c>
      <c r="E1189">
        <v>5132.3</v>
      </c>
    </row>
    <row r="1190" spans="1:5" x14ac:dyDescent="0.25">
      <c r="A1190" s="2">
        <v>40833</v>
      </c>
      <c r="B1190">
        <v>5156.2</v>
      </c>
      <c r="C1190">
        <v>5160.2</v>
      </c>
      <c r="D1190">
        <v>5084.5</v>
      </c>
      <c r="E1190">
        <v>5118.25</v>
      </c>
    </row>
    <row r="1191" spans="1:5" x14ac:dyDescent="0.25">
      <c r="A1191" s="2">
        <v>40834</v>
      </c>
      <c r="B1191">
        <v>5049.45</v>
      </c>
      <c r="C1191">
        <v>5057.5</v>
      </c>
      <c r="D1191">
        <v>5011.05</v>
      </c>
      <c r="E1191">
        <v>5037.5</v>
      </c>
    </row>
    <row r="1192" spans="1:5" x14ac:dyDescent="0.25">
      <c r="A1192" s="2">
        <v>40835</v>
      </c>
      <c r="B1192">
        <v>5080.45</v>
      </c>
      <c r="C1192">
        <v>5148.05</v>
      </c>
      <c r="D1192">
        <v>5075.3</v>
      </c>
      <c r="E1192">
        <v>5139.1499999999996</v>
      </c>
    </row>
    <row r="1193" spans="1:5" x14ac:dyDescent="0.25">
      <c r="A1193" s="2">
        <v>40836</v>
      </c>
      <c r="B1193">
        <v>5086.55</v>
      </c>
      <c r="C1193">
        <v>5099</v>
      </c>
      <c r="D1193">
        <v>5033.95</v>
      </c>
      <c r="E1193">
        <v>5091.8999999999996</v>
      </c>
    </row>
    <row r="1194" spans="1:5" x14ac:dyDescent="0.25">
      <c r="A1194" s="2">
        <v>40837</v>
      </c>
      <c r="B1194">
        <v>5106.6000000000004</v>
      </c>
      <c r="C1194">
        <v>5120.75</v>
      </c>
      <c r="D1194">
        <v>5037.95</v>
      </c>
      <c r="E1194">
        <v>5049.95</v>
      </c>
    </row>
    <row r="1195" spans="1:5" x14ac:dyDescent="0.25">
      <c r="A1195" s="2">
        <v>40840</v>
      </c>
      <c r="B1195">
        <v>5114.7</v>
      </c>
      <c r="C1195">
        <v>5145.6499999999996</v>
      </c>
      <c r="D1195">
        <v>5084.75</v>
      </c>
      <c r="E1195">
        <v>5098.3500000000004</v>
      </c>
    </row>
    <row r="1196" spans="1:5" x14ac:dyDescent="0.25">
      <c r="A1196" s="2">
        <v>40841</v>
      </c>
      <c r="B1196">
        <v>5137.8999999999996</v>
      </c>
      <c r="C1196">
        <v>5211</v>
      </c>
      <c r="D1196">
        <v>5085.55</v>
      </c>
      <c r="E1196">
        <v>5191.6000000000004</v>
      </c>
    </row>
    <row r="1197" spans="1:5" x14ac:dyDescent="0.25">
      <c r="A1197" s="2">
        <v>40842</v>
      </c>
      <c r="B1197">
        <v>5214.95</v>
      </c>
      <c r="C1197">
        <v>5219.25</v>
      </c>
      <c r="D1197">
        <v>5196.1499999999996</v>
      </c>
      <c r="E1197">
        <v>5201.8</v>
      </c>
    </row>
    <row r="1198" spans="1:5" x14ac:dyDescent="0.25">
      <c r="A1198" s="2">
        <v>40844</v>
      </c>
      <c r="B1198">
        <v>5341.9</v>
      </c>
      <c r="C1198">
        <v>5399.7</v>
      </c>
      <c r="D1198">
        <v>5322.8</v>
      </c>
      <c r="E1198">
        <v>5360.7</v>
      </c>
    </row>
    <row r="1199" spans="1:5" x14ac:dyDescent="0.25">
      <c r="A1199" s="2">
        <v>40847</v>
      </c>
      <c r="B1199">
        <v>5358.9</v>
      </c>
      <c r="C1199">
        <v>5360.25</v>
      </c>
      <c r="D1199">
        <v>5314.6</v>
      </c>
      <c r="E1199">
        <v>5326.6</v>
      </c>
    </row>
    <row r="1200" spans="1:5" x14ac:dyDescent="0.25">
      <c r="A1200" s="2">
        <v>40848</v>
      </c>
      <c r="B1200">
        <v>5278.6</v>
      </c>
      <c r="C1200">
        <v>5310.85</v>
      </c>
      <c r="D1200">
        <v>5238.3</v>
      </c>
      <c r="E1200">
        <v>5257.95</v>
      </c>
    </row>
    <row r="1201" spans="1:5" x14ac:dyDescent="0.25">
      <c r="A1201" s="2">
        <v>40849</v>
      </c>
      <c r="B1201">
        <v>5216.75</v>
      </c>
      <c r="C1201">
        <v>5300.1</v>
      </c>
      <c r="D1201">
        <v>5204.95</v>
      </c>
      <c r="E1201">
        <v>5258.45</v>
      </c>
    </row>
    <row r="1202" spans="1:5" x14ac:dyDescent="0.25">
      <c r="A1202" s="2">
        <v>40850</v>
      </c>
      <c r="B1202">
        <v>5241.55</v>
      </c>
      <c r="C1202">
        <v>5281.6</v>
      </c>
      <c r="D1202">
        <v>5201.8500000000004</v>
      </c>
      <c r="E1202">
        <v>5265.75</v>
      </c>
    </row>
    <row r="1203" spans="1:5" x14ac:dyDescent="0.25">
      <c r="A1203" s="2">
        <v>40851</v>
      </c>
      <c r="B1203">
        <v>5325.4</v>
      </c>
      <c r="C1203">
        <v>5326.45</v>
      </c>
      <c r="D1203">
        <v>5256.8</v>
      </c>
      <c r="E1203">
        <v>5284.2</v>
      </c>
    </row>
    <row r="1204" spans="1:5" x14ac:dyDescent="0.25">
      <c r="A1204" s="2">
        <v>40855</v>
      </c>
      <c r="B1204">
        <v>5292.25</v>
      </c>
      <c r="C1204">
        <v>5304.25</v>
      </c>
      <c r="D1204">
        <v>5252</v>
      </c>
      <c r="E1204">
        <v>5289.35</v>
      </c>
    </row>
    <row r="1205" spans="1:5" x14ac:dyDescent="0.25">
      <c r="A1205" s="2">
        <v>40856</v>
      </c>
      <c r="B1205">
        <v>5309.7</v>
      </c>
      <c r="C1205">
        <v>5317.5</v>
      </c>
      <c r="D1205">
        <v>5211.75</v>
      </c>
      <c r="E1205">
        <v>5221.05</v>
      </c>
    </row>
    <row r="1206" spans="1:5" x14ac:dyDescent="0.25">
      <c r="A1206" s="2">
        <v>40858</v>
      </c>
      <c r="B1206">
        <v>5159.75</v>
      </c>
      <c r="C1206">
        <v>5198.6000000000004</v>
      </c>
      <c r="D1206">
        <v>5142.25</v>
      </c>
      <c r="E1206">
        <v>5168.8500000000004</v>
      </c>
    </row>
    <row r="1207" spans="1:5" x14ac:dyDescent="0.25">
      <c r="A1207" s="2">
        <v>40861</v>
      </c>
      <c r="B1207">
        <v>5217.3500000000004</v>
      </c>
      <c r="C1207">
        <v>5228.8999999999996</v>
      </c>
      <c r="D1207">
        <v>5140.55</v>
      </c>
      <c r="E1207">
        <v>5148.3500000000004</v>
      </c>
    </row>
    <row r="1208" spans="1:5" x14ac:dyDescent="0.25">
      <c r="A1208" s="2">
        <v>40862</v>
      </c>
      <c r="B1208">
        <v>5131.2</v>
      </c>
      <c r="C1208">
        <v>5158.75</v>
      </c>
      <c r="D1208">
        <v>5052.8500000000004</v>
      </c>
      <c r="E1208">
        <v>5068.5</v>
      </c>
    </row>
    <row r="1209" spans="1:5" x14ac:dyDescent="0.25">
      <c r="A1209" s="2">
        <v>40863</v>
      </c>
      <c r="B1209">
        <v>5059.1000000000004</v>
      </c>
      <c r="C1209">
        <v>5065.2</v>
      </c>
      <c r="D1209">
        <v>4989.5</v>
      </c>
      <c r="E1209">
        <v>5030.45</v>
      </c>
    </row>
    <row r="1210" spans="1:5" x14ac:dyDescent="0.25">
      <c r="A1210" s="2">
        <v>40864</v>
      </c>
      <c r="B1210">
        <v>5027.1000000000004</v>
      </c>
      <c r="C1210">
        <v>5036.8</v>
      </c>
      <c r="D1210">
        <v>4919.45</v>
      </c>
      <c r="E1210">
        <v>4934.75</v>
      </c>
    </row>
    <row r="1211" spans="1:5" x14ac:dyDescent="0.25">
      <c r="A1211" s="2">
        <v>40865</v>
      </c>
      <c r="B1211">
        <v>4899.1499999999996</v>
      </c>
      <c r="C1211">
        <v>4915.8999999999996</v>
      </c>
      <c r="D1211">
        <v>4837.95</v>
      </c>
      <c r="E1211">
        <v>4905.8</v>
      </c>
    </row>
    <row r="1212" spans="1:5" x14ac:dyDescent="0.25">
      <c r="A1212" s="2">
        <v>40868</v>
      </c>
      <c r="B1212">
        <v>4873.8</v>
      </c>
      <c r="C1212">
        <v>4873.8</v>
      </c>
      <c r="D1212">
        <v>4764.8</v>
      </c>
      <c r="E1212">
        <v>4778.3500000000004</v>
      </c>
    </row>
    <row r="1213" spans="1:5" x14ac:dyDescent="0.25">
      <c r="A1213" s="2">
        <v>40869</v>
      </c>
      <c r="B1213">
        <v>4794.8500000000004</v>
      </c>
      <c r="C1213">
        <v>4854</v>
      </c>
      <c r="D1213">
        <v>4782.55</v>
      </c>
      <c r="E1213">
        <v>4812.3500000000004</v>
      </c>
    </row>
    <row r="1214" spans="1:5" x14ac:dyDescent="0.25">
      <c r="A1214" s="2">
        <v>40870</v>
      </c>
      <c r="B1214">
        <v>4779.5</v>
      </c>
      <c r="C1214">
        <v>4779.5</v>
      </c>
      <c r="D1214">
        <v>4640.95</v>
      </c>
      <c r="E1214">
        <v>4706.45</v>
      </c>
    </row>
    <row r="1215" spans="1:5" x14ac:dyDescent="0.25">
      <c r="A1215" s="2">
        <v>40871</v>
      </c>
      <c r="B1215">
        <v>4707.55</v>
      </c>
      <c r="C1215">
        <v>4771.1000000000004</v>
      </c>
      <c r="D1215">
        <v>4639.1000000000004</v>
      </c>
      <c r="E1215">
        <v>4756.45</v>
      </c>
    </row>
    <row r="1216" spans="1:5" x14ac:dyDescent="0.25">
      <c r="A1216" s="2">
        <v>40872</v>
      </c>
      <c r="B1216">
        <v>4731.3</v>
      </c>
      <c r="C1216">
        <v>4767.3</v>
      </c>
      <c r="D1216">
        <v>4693.1000000000004</v>
      </c>
      <c r="E1216">
        <v>4710.05</v>
      </c>
    </row>
    <row r="1217" spans="1:5" x14ac:dyDescent="0.25">
      <c r="A1217" s="2">
        <v>40875</v>
      </c>
      <c r="B1217">
        <v>4769.3</v>
      </c>
      <c r="C1217">
        <v>4859.1000000000004</v>
      </c>
      <c r="D1217">
        <v>4766.3999999999996</v>
      </c>
      <c r="E1217">
        <v>4851.3</v>
      </c>
    </row>
    <row r="1218" spans="1:5" x14ac:dyDescent="0.25">
      <c r="A1218" s="2">
        <v>40876</v>
      </c>
      <c r="B1218">
        <v>4864.2</v>
      </c>
      <c r="C1218">
        <v>4866.1000000000004</v>
      </c>
      <c r="D1218">
        <v>4787.1000000000004</v>
      </c>
      <c r="E1218">
        <v>4805.1000000000004</v>
      </c>
    </row>
    <row r="1219" spans="1:5" x14ac:dyDescent="0.25">
      <c r="A1219" s="2">
        <v>40877</v>
      </c>
      <c r="B1219">
        <v>4766.1499999999996</v>
      </c>
      <c r="C1219">
        <v>4851.55</v>
      </c>
      <c r="D1219">
        <v>4754.8</v>
      </c>
      <c r="E1219">
        <v>4832.05</v>
      </c>
    </row>
    <row r="1220" spans="1:5" x14ac:dyDescent="0.25">
      <c r="A1220" s="2">
        <v>40878</v>
      </c>
      <c r="B1220">
        <v>4970.8500000000004</v>
      </c>
      <c r="C1220">
        <v>5011.8999999999996</v>
      </c>
      <c r="D1220">
        <v>4916.7</v>
      </c>
      <c r="E1220">
        <v>4936.8500000000004</v>
      </c>
    </row>
    <row r="1221" spans="1:5" x14ac:dyDescent="0.25">
      <c r="A1221" s="2">
        <v>40879</v>
      </c>
      <c r="B1221">
        <v>4940.8500000000004</v>
      </c>
      <c r="C1221">
        <v>5062.55</v>
      </c>
      <c r="D1221">
        <v>4918.3999999999996</v>
      </c>
      <c r="E1221">
        <v>5050.1499999999996</v>
      </c>
    </row>
    <row r="1222" spans="1:5" x14ac:dyDescent="0.25">
      <c r="A1222" s="2">
        <v>40882</v>
      </c>
      <c r="B1222">
        <v>5036.5</v>
      </c>
      <c r="C1222">
        <v>5055.3999999999996</v>
      </c>
      <c r="D1222">
        <v>5002.55</v>
      </c>
      <c r="E1222">
        <v>5039.1499999999996</v>
      </c>
    </row>
    <row r="1223" spans="1:5" x14ac:dyDescent="0.25">
      <c r="A1223" s="2">
        <v>40884</v>
      </c>
      <c r="B1223">
        <v>5050.1000000000004</v>
      </c>
      <c r="C1223">
        <v>5099.25</v>
      </c>
      <c r="D1223">
        <v>5032.25</v>
      </c>
      <c r="E1223">
        <v>5062.6000000000004</v>
      </c>
    </row>
    <row r="1224" spans="1:5" x14ac:dyDescent="0.25">
      <c r="A1224" s="2">
        <v>40885</v>
      </c>
      <c r="B1224">
        <v>5037.3999999999996</v>
      </c>
      <c r="C1224">
        <v>5049.05</v>
      </c>
      <c r="D1224">
        <v>4921.45</v>
      </c>
      <c r="E1224">
        <v>4943.6499999999996</v>
      </c>
    </row>
    <row r="1225" spans="1:5" x14ac:dyDescent="0.25">
      <c r="A1225" s="2">
        <v>40886</v>
      </c>
      <c r="B1225">
        <v>4870.75</v>
      </c>
      <c r="C1225">
        <v>4918.3500000000004</v>
      </c>
      <c r="D1225">
        <v>4841.75</v>
      </c>
      <c r="E1225">
        <v>4866.7</v>
      </c>
    </row>
    <row r="1226" spans="1:5" x14ac:dyDescent="0.25">
      <c r="A1226" s="2">
        <v>40889</v>
      </c>
      <c r="B1226">
        <v>4906.8500000000004</v>
      </c>
      <c r="C1226">
        <v>4910.25</v>
      </c>
      <c r="D1226">
        <v>4755.55</v>
      </c>
      <c r="E1226">
        <v>4764.6000000000004</v>
      </c>
    </row>
    <row r="1227" spans="1:5" x14ac:dyDescent="0.25">
      <c r="A1227" s="2">
        <v>40890</v>
      </c>
      <c r="B1227">
        <v>4733.6000000000004</v>
      </c>
      <c r="C1227">
        <v>4824.7</v>
      </c>
      <c r="D1227">
        <v>4728.5</v>
      </c>
      <c r="E1227">
        <v>4800.6000000000004</v>
      </c>
    </row>
    <row r="1228" spans="1:5" x14ac:dyDescent="0.25">
      <c r="A1228" s="2">
        <v>40891</v>
      </c>
      <c r="B1228">
        <v>4788.7</v>
      </c>
      <c r="C1228">
        <v>4839.55</v>
      </c>
      <c r="D1228">
        <v>4750.3999999999996</v>
      </c>
      <c r="E1228">
        <v>4763.25</v>
      </c>
    </row>
    <row r="1229" spans="1:5" x14ac:dyDescent="0.25">
      <c r="A1229" s="2">
        <v>40892</v>
      </c>
      <c r="B1229">
        <v>4712.8</v>
      </c>
      <c r="C1229">
        <v>4768.6499999999996</v>
      </c>
      <c r="D1229">
        <v>4673.8500000000004</v>
      </c>
      <c r="E1229">
        <v>4746.3500000000004</v>
      </c>
    </row>
    <row r="1230" spans="1:5" x14ac:dyDescent="0.25">
      <c r="A1230" s="2">
        <v>40893</v>
      </c>
      <c r="B1230">
        <v>4752.5</v>
      </c>
      <c r="C1230">
        <v>4818.8500000000004</v>
      </c>
      <c r="D1230">
        <v>4628.2</v>
      </c>
      <c r="E1230">
        <v>4651.6000000000004</v>
      </c>
    </row>
    <row r="1231" spans="1:5" x14ac:dyDescent="0.25">
      <c r="A1231" s="2">
        <v>40896</v>
      </c>
      <c r="B1231">
        <v>4623.1499999999996</v>
      </c>
      <c r="C1231">
        <v>4623.1499999999996</v>
      </c>
      <c r="D1231">
        <v>4555.8999999999996</v>
      </c>
      <c r="E1231">
        <v>4613.1000000000004</v>
      </c>
    </row>
    <row r="1232" spans="1:5" x14ac:dyDescent="0.25">
      <c r="A1232" s="2">
        <v>40897</v>
      </c>
      <c r="B1232">
        <v>4635.8</v>
      </c>
      <c r="C1232">
        <v>4637.25</v>
      </c>
      <c r="D1232">
        <v>4531.1499999999996</v>
      </c>
      <c r="E1232">
        <v>4544.2</v>
      </c>
    </row>
    <row r="1233" spans="1:5" x14ac:dyDescent="0.25">
      <c r="A1233" s="2">
        <v>40898</v>
      </c>
      <c r="B1233">
        <v>4636.45</v>
      </c>
      <c r="C1233">
        <v>4707.3500000000004</v>
      </c>
      <c r="D1233">
        <v>4601.95</v>
      </c>
      <c r="E1233">
        <v>4693.1499999999996</v>
      </c>
    </row>
    <row r="1234" spans="1:5" x14ac:dyDescent="0.25">
      <c r="A1234" s="2">
        <v>40899</v>
      </c>
      <c r="B1234">
        <v>4636.8999999999996</v>
      </c>
      <c r="C1234">
        <v>4740.6000000000004</v>
      </c>
      <c r="D1234">
        <v>4632.95</v>
      </c>
      <c r="E1234">
        <v>4733.8500000000004</v>
      </c>
    </row>
    <row r="1235" spans="1:5" x14ac:dyDescent="0.25">
      <c r="A1235" s="2">
        <v>40900</v>
      </c>
      <c r="B1235">
        <v>4763.2</v>
      </c>
      <c r="C1235">
        <v>4763.45</v>
      </c>
      <c r="D1235">
        <v>4693.2</v>
      </c>
      <c r="E1235">
        <v>4714</v>
      </c>
    </row>
    <row r="1236" spans="1:5" x14ac:dyDescent="0.25">
      <c r="A1236" s="2">
        <v>40903</v>
      </c>
      <c r="B1236">
        <v>4718.1499999999996</v>
      </c>
      <c r="C1236">
        <v>4787.25</v>
      </c>
      <c r="D1236">
        <v>4718.1499999999996</v>
      </c>
      <c r="E1236">
        <v>4779</v>
      </c>
    </row>
    <row r="1237" spans="1:5" x14ac:dyDescent="0.25">
      <c r="A1237" s="2">
        <v>40904</v>
      </c>
      <c r="B1237">
        <v>4780.2</v>
      </c>
      <c r="C1237">
        <v>4800.5</v>
      </c>
      <c r="D1237">
        <v>4723.6499999999996</v>
      </c>
      <c r="E1237">
        <v>4750.5</v>
      </c>
    </row>
    <row r="1238" spans="1:5" x14ac:dyDescent="0.25">
      <c r="A1238" s="2">
        <v>40905</v>
      </c>
      <c r="B1238">
        <v>4756.2</v>
      </c>
      <c r="C1238">
        <v>4756.2</v>
      </c>
      <c r="D1238">
        <v>4685.6499999999996</v>
      </c>
      <c r="E1238">
        <v>4705.8</v>
      </c>
    </row>
    <row r="1239" spans="1:5" x14ac:dyDescent="0.25">
      <c r="A1239" s="2">
        <v>40906</v>
      </c>
      <c r="B1239">
        <v>4681.1499999999996</v>
      </c>
      <c r="C1239">
        <v>4701.8</v>
      </c>
      <c r="D1239">
        <v>4639.05</v>
      </c>
      <c r="E1239">
        <v>4646.25</v>
      </c>
    </row>
    <row r="1240" spans="1:5" x14ac:dyDescent="0.25">
      <c r="A1240" s="2">
        <v>40907</v>
      </c>
      <c r="B1240">
        <v>4659.95</v>
      </c>
      <c r="C1240">
        <v>4690.45</v>
      </c>
      <c r="D1240">
        <v>4608.8999999999996</v>
      </c>
      <c r="E1240">
        <v>4624.3</v>
      </c>
    </row>
    <row r="1241" spans="1:5" x14ac:dyDescent="0.25">
      <c r="A1241" s="2">
        <v>40910</v>
      </c>
      <c r="B1241">
        <v>4640.2</v>
      </c>
      <c r="C1241">
        <v>4645.95</v>
      </c>
      <c r="D1241">
        <v>4588.05</v>
      </c>
      <c r="E1241">
        <v>4636.75</v>
      </c>
    </row>
    <row r="1242" spans="1:5" x14ac:dyDescent="0.25">
      <c r="A1242" s="2">
        <v>40911</v>
      </c>
      <c r="B1242">
        <v>4675.8</v>
      </c>
      <c r="C1242">
        <v>4773.1000000000004</v>
      </c>
      <c r="D1242">
        <v>4675.8</v>
      </c>
      <c r="E1242">
        <v>4765.3</v>
      </c>
    </row>
    <row r="1243" spans="1:5" x14ac:dyDescent="0.25">
      <c r="A1243" s="2">
        <v>40912</v>
      </c>
      <c r="B1243">
        <v>4774.95</v>
      </c>
      <c r="C1243">
        <v>4782.8500000000004</v>
      </c>
      <c r="D1243">
        <v>4728.8500000000004</v>
      </c>
      <c r="E1243">
        <v>4749.6499999999996</v>
      </c>
    </row>
    <row r="1244" spans="1:5" x14ac:dyDescent="0.25">
      <c r="A1244" s="2">
        <v>40913</v>
      </c>
      <c r="B1244">
        <v>4749</v>
      </c>
      <c r="C1244">
        <v>4779.8</v>
      </c>
      <c r="D1244">
        <v>4730.1499999999996</v>
      </c>
      <c r="E1244">
        <v>4749.95</v>
      </c>
    </row>
    <row r="1245" spans="1:5" x14ac:dyDescent="0.25">
      <c r="A1245" s="2">
        <v>40914</v>
      </c>
      <c r="B1245">
        <v>4724.1499999999996</v>
      </c>
      <c r="C1245">
        <v>4794.8999999999996</v>
      </c>
      <c r="D1245">
        <v>4686.8500000000004</v>
      </c>
      <c r="E1245">
        <v>4754.1000000000004</v>
      </c>
    </row>
    <row r="1246" spans="1:5" x14ac:dyDescent="0.25">
      <c r="A1246" s="2">
        <v>40915</v>
      </c>
      <c r="B1246">
        <v>4755.6000000000004</v>
      </c>
      <c r="C1246">
        <v>4759.3999999999996</v>
      </c>
      <c r="D1246">
        <v>4743.05</v>
      </c>
      <c r="E1246">
        <v>4746.8999999999996</v>
      </c>
    </row>
    <row r="1247" spans="1:5" x14ac:dyDescent="0.25">
      <c r="A1247" s="2">
        <v>40917</v>
      </c>
      <c r="B1247">
        <v>4747.55</v>
      </c>
      <c r="C1247">
        <v>4758.7</v>
      </c>
      <c r="D1247">
        <v>4695.45</v>
      </c>
      <c r="E1247">
        <v>4742.8</v>
      </c>
    </row>
    <row r="1248" spans="1:5" x14ac:dyDescent="0.25">
      <c r="A1248" s="2">
        <v>40918</v>
      </c>
      <c r="B1248">
        <v>4771.8500000000004</v>
      </c>
      <c r="C1248">
        <v>4855.8999999999996</v>
      </c>
      <c r="D1248">
        <v>4768.25</v>
      </c>
      <c r="E1248">
        <v>4849.55</v>
      </c>
    </row>
    <row r="1249" spans="1:5" x14ac:dyDescent="0.25">
      <c r="A1249" s="2">
        <v>40919</v>
      </c>
      <c r="B1249">
        <v>4863.1499999999996</v>
      </c>
      <c r="C1249">
        <v>4877.2</v>
      </c>
      <c r="D1249">
        <v>4841.6000000000004</v>
      </c>
      <c r="E1249">
        <v>4860.95</v>
      </c>
    </row>
    <row r="1250" spans="1:5" x14ac:dyDescent="0.25">
      <c r="A1250" s="2">
        <v>40920</v>
      </c>
      <c r="B1250">
        <v>4840.95</v>
      </c>
      <c r="C1250">
        <v>4869.2</v>
      </c>
      <c r="D1250">
        <v>4803.8999999999996</v>
      </c>
      <c r="E1250">
        <v>4831.25</v>
      </c>
    </row>
    <row r="1251" spans="1:5" x14ac:dyDescent="0.25">
      <c r="A1251" s="2">
        <v>40921</v>
      </c>
      <c r="B1251">
        <v>4861.95</v>
      </c>
      <c r="C1251">
        <v>4898.8500000000004</v>
      </c>
      <c r="D1251">
        <v>4834.2</v>
      </c>
      <c r="E1251">
        <v>4866</v>
      </c>
    </row>
    <row r="1252" spans="1:5" x14ac:dyDescent="0.25">
      <c r="A1252" s="2">
        <v>40924</v>
      </c>
      <c r="B1252">
        <v>4844</v>
      </c>
      <c r="C1252">
        <v>4880.8</v>
      </c>
      <c r="D1252">
        <v>4827.05</v>
      </c>
      <c r="E1252">
        <v>4873.8999999999996</v>
      </c>
    </row>
    <row r="1253" spans="1:5" x14ac:dyDescent="0.25">
      <c r="A1253" s="2">
        <v>40925</v>
      </c>
      <c r="B1253">
        <v>4904.5</v>
      </c>
      <c r="C1253">
        <v>4975.55</v>
      </c>
      <c r="D1253">
        <v>4904</v>
      </c>
      <c r="E1253">
        <v>4967.3</v>
      </c>
    </row>
    <row r="1254" spans="1:5" x14ac:dyDescent="0.25">
      <c r="A1254" s="2">
        <v>40926</v>
      </c>
      <c r="B1254">
        <v>4977.75</v>
      </c>
      <c r="C1254">
        <v>4980.6499999999996</v>
      </c>
      <c r="D1254">
        <v>4931.05</v>
      </c>
      <c r="E1254">
        <v>4955.8</v>
      </c>
    </row>
    <row r="1255" spans="1:5" x14ac:dyDescent="0.25">
      <c r="A1255" s="2">
        <v>40927</v>
      </c>
      <c r="B1255">
        <v>4995</v>
      </c>
      <c r="C1255">
        <v>5023.8</v>
      </c>
      <c r="D1255">
        <v>4991.3999999999996</v>
      </c>
      <c r="E1255">
        <v>5018.3999999999996</v>
      </c>
    </row>
    <row r="1256" spans="1:5" x14ac:dyDescent="0.25">
      <c r="A1256" s="2">
        <v>40928</v>
      </c>
      <c r="B1256">
        <v>5044.8500000000004</v>
      </c>
      <c r="C1256">
        <v>5064.1499999999996</v>
      </c>
      <c r="D1256">
        <v>5004.3</v>
      </c>
      <c r="E1256">
        <v>5048.6000000000004</v>
      </c>
    </row>
    <row r="1257" spans="1:5" x14ac:dyDescent="0.25">
      <c r="A1257" s="2">
        <v>40931</v>
      </c>
      <c r="B1257">
        <v>5025.3500000000004</v>
      </c>
      <c r="C1257">
        <v>5059.55</v>
      </c>
      <c r="D1257">
        <v>5021.3500000000004</v>
      </c>
      <c r="E1257">
        <v>5046.25</v>
      </c>
    </row>
    <row r="1258" spans="1:5" x14ac:dyDescent="0.25">
      <c r="A1258" s="2">
        <v>40932</v>
      </c>
      <c r="B1258">
        <v>5064.8</v>
      </c>
      <c r="C1258">
        <v>5141.05</v>
      </c>
      <c r="D1258">
        <v>5049.8</v>
      </c>
      <c r="E1258">
        <v>5127.3500000000004</v>
      </c>
    </row>
    <row r="1259" spans="1:5" x14ac:dyDescent="0.25">
      <c r="A1259" s="2">
        <v>40933</v>
      </c>
      <c r="B1259">
        <v>5151.5</v>
      </c>
      <c r="C1259">
        <v>5174.1499999999996</v>
      </c>
      <c r="D1259">
        <v>5130.25</v>
      </c>
      <c r="E1259">
        <v>5158.3</v>
      </c>
    </row>
    <row r="1260" spans="1:5" x14ac:dyDescent="0.25">
      <c r="A1260" s="2">
        <v>40935</v>
      </c>
      <c r="B1260">
        <v>5216.75</v>
      </c>
      <c r="C1260">
        <v>5217</v>
      </c>
      <c r="D1260">
        <v>5162.3999999999996</v>
      </c>
      <c r="E1260">
        <v>5204.7</v>
      </c>
    </row>
    <row r="1261" spans="1:5" x14ac:dyDescent="0.25">
      <c r="A1261" s="2">
        <v>40938</v>
      </c>
      <c r="B1261">
        <v>5163.55</v>
      </c>
      <c r="C1261">
        <v>5166.1499999999996</v>
      </c>
      <c r="D1261">
        <v>5076.7</v>
      </c>
      <c r="E1261">
        <v>5087.3</v>
      </c>
    </row>
    <row r="1262" spans="1:5" x14ac:dyDescent="0.25">
      <c r="A1262" s="2">
        <v>40939</v>
      </c>
      <c r="B1262">
        <v>5125.25</v>
      </c>
      <c r="C1262">
        <v>5215.3999999999996</v>
      </c>
      <c r="D1262">
        <v>5120.1499999999996</v>
      </c>
      <c r="E1262">
        <v>5199.25</v>
      </c>
    </row>
    <row r="1263" spans="1:5" x14ac:dyDescent="0.25">
      <c r="A1263" s="2">
        <v>40940</v>
      </c>
      <c r="B1263">
        <v>5198.1499999999996</v>
      </c>
      <c r="C1263">
        <v>5244.6</v>
      </c>
      <c r="D1263">
        <v>5159</v>
      </c>
      <c r="E1263">
        <v>5235.7</v>
      </c>
    </row>
    <row r="1264" spans="1:5" x14ac:dyDescent="0.25">
      <c r="A1264" s="2">
        <v>40941</v>
      </c>
      <c r="B1264">
        <v>5272.1</v>
      </c>
      <c r="C1264">
        <v>5289.95</v>
      </c>
      <c r="D1264">
        <v>5225.75</v>
      </c>
      <c r="E1264">
        <v>5269.9</v>
      </c>
    </row>
    <row r="1265" spans="1:5" x14ac:dyDescent="0.25">
      <c r="A1265" s="2">
        <v>40942</v>
      </c>
      <c r="B1265">
        <v>5276.1</v>
      </c>
      <c r="C1265">
        <v>5334.85</v>
      </c>
      <c r="D1265">
        <v>5255.55</v>
      </c>
      <c r="E1265">
        <v>5325.85</v>
      </c>
    </row>
    <row r="1266" spans="1:5" x14ac:dyDescent="0.25">
      <c r="A1266" s="2">
        <v>40945</v>
      </c>
      <c r="B1266">
        <v>5379.45</v>
      </c>
      <c r="C1266">
        <v>5390.05</v>
      </c>
      <c r="D1266">
        <v>5327.25</v>
      </c>
      <c r="E1266">
        <v>5361.65</v>
      </c>
    </row>
    <row r="1267" spans="1:5" x14ac:dyDescent="0.25">
      <c r="A1267" s="2">
        <v>40946</v>
      </c>
      <c r="B1267">
        <v>5412.95</v>
      </c>
      <c r="C1267">
        <v>5413.35</v>
      </c>
      <c r="D1267">
        <v>5322.95</v>
      </c>
      <c r="E1267">
        <v>5335.15</v>
      </c>
    </row>
    <row r="1268" spans="1:5" x14ac:dyDescent="0.25">
      <c r="A1268" s="2">
        <v>40947</v>
      </c>
      <c r="B1268">
        <v>5343.8</v>
      </c>
      <c r="C1268">
        <v>5396.9</v>
      </c>
      <c r="D1268">
        <v>5325.2</v>
      </c>
      <c r="E1268">
        <v>5368.15</v>
      </c>
    </row>
    <row r="1269" spans="1:5" x14ac:dyDescent="0.25">
      <c r="A1269" s="2">
        <v>40948</v>
      </c>
      <c r="B1269">
        <v>5343.05</v>
      </c>
      <c r="C1269">
        <v>5423.4</v>
      </c>
      <c r="D1269">
        <v>5338.9</v>
      </c>
      <c r="E1269">
        <v>5412.35</v>
      </c>
    </row>
    <row r="1270" spans="1:5" x14ac:dyDescent="0.25">
      <c r="A1270" s="2">
        <v>40949</v>
      </c>
      <c r="B1270">
        <v>5399.8</v>
      </c>
      <c r="C1270">
        <v>5427.75</v>
      </c>
      <c r="D1270">
        <v>5341.05</v>
      </c>
      <c r="E1270">
        <v>5381.6</v>
      </c>
    </row>
    <row r="1271" spans="1:5" x14ac:dyDescent="0.25">
      <c r="A1271" s="2">
        <v>40952</v>
      </c>
      <c r="B1271">
        <v>5382.1</v>
      </c>
      <c r="C1271">
        <v>5421.05</v>
      </c>
      <c r="D1271">
        <v>5351.4</v>
      </c>
      <c r="E1271">
        <v>5390.2</v>
      </c>
    </row>
    <row r="1272" spans="1:5" x14ac:dyDescent="0.25">
      <c r="A1272" s="2">
        <v>40953</v>
      </c>
      <c r="B1272">
        <v>5380.8</v>
      </c>
      <c r="C1272">
        <v>5428.05</v>
      </c>
      <c r="D1272">
        <v>5377.95</v>
      </c>
      <c r="E1272">
        <v>5416.05</v>
      </c>
    </row>
    <row r="1273" spans="1:5" x14ac:dyDescent="0.25">
      <c r="A1273" s="2">
        <v>40954</v>
      </c>
      <c r="B1273">
        <v>5460.6</v>
      </c>
      <c r="C1273">
        <v>5542.1</v>
      </c>
      <c r="D1273">
        <v>5460.6</v>
      </c>
      <c r="E1273">
        <v>5531.95</v>
      </c>
    </row>
    <row r="1274" spans="1:5" x14ac:dyDescent="0.25">
      <c r="A1274" s="2">
        <v>40955</v>
      </c>
      <c r="B1274">
        <v>5513.75</v>
      </c>
      <c r="C1274">
        <v>5531.4</v>
      </c>
      <c r="D1274">
        <v>5483.75</v>
      </c>
      <c r="E1274">
        <v>5521.95</v>
      </c>
    </row>
    <row r="1275" spans="1:5" x14ac:dyDescent="0.25">
      <c r="A1275" s="2">
        <v>40956</v>
      </c>
      <c r="B1275">
        <v>5574.2</v>
      </c>
      <c r="C1275">
        <v>5606.7</v>
      </c>
      <c r="D1275">
        <v>5545.2</v>
      </c>
      <c r="E1275">
        <v>5564.3</v>
      </c>
    </row>
    <row r="1276" spans="1:5" x14ac:dyDescent="0.25">
      <c r="A1276" s="2">
        <v>40960</v>
      </c>
      <c r="B1276">
        <v>5561.9</v>
      </c>
      <c r="C1276">
        <v>5621.5</v>
      </c>
      <c r="D1276">
        <v>5561.75</v>
      </c>
      <c r="E1276">
        <v>5607.15</v>
      </c>
    </row>
    <row r="1277" spans="1:5" x14ac:dyDescent="0.25">
      <c r="A1277" s="2">
        <v>40961</v>
      </c>
      <c r="B1277">
        <v>5609.75</v>
      </c>
      <c r="C1277">
        <v>5629.95</v>
      </c>
      <c r="D1277">
        <v>5491.35</v>
      </c>
      <c r="E1277">
        <v>5505.35</v>
      </c>
    </row>
    <row r="1278" spans="1:5" x14ac:dyDescent="0.25">
      <c r="A1278" s="2">
        <v>40962</v>
      </c>
      <c r="B1278">
        <v>5490.05</v>
      </c>
      <c r="C1278">
        <v>5537.4</v>
      </c>
      <c r="D1278">
        <v>5460.8</v>
      </c>
      <c r="E1278">
        <v>5483.3</v>
      </c>
    </row>
    <row r="1279" spans="1:5" x14ac:dyDescent="0.25">
      <c r="A1279" s="2">
        <v>40963</v>
      </c>
      <c r="B1279">
        <v>5479.15</v>
      </c>
      <c r="C1279">
        <v>5521.4</v>
      </c>
      <c r="D1279">
        <v>5405.9</v>
      </c>
      <c r="E1279">
        <v>5429.3</v>
      </c>
    </row>
    <row r="1280" spans="1:5" x14ac:dyDescent="0.25">
      <c r="A1280" s="2">
        <v>40966</v>
      </c>
      <c r="B1280">
        <v>5448.1</v>
      </c>
      <c r="C1280">
        <v>5449.8</v>
      </c>
      <c r="D1280">
        <v>5268.15</v>
      </c>
      <c r="E1280">
        <v>5281.2</v>
      </c>
    </row>
    <row r="1281" spans="1:5" x14ac:dyDescent="0.25">
      <c r="A1281" s="2">
        <v>40967</v>
      </c>
      <c r="B1281">
        <v>5310.5</v>
      </c>
      <c r="C1281">
        <v>5391.1</v>
      </c>
      <c r="D1281">
        <v>5306.45</v>
      </c>
      <c r="E1281">
        <v>5375.5</v>
      </c>
    </row>
    <row r="1282" spans="1:5" x14ac:dyDescent="0.25">
      <c r="A1282" s="2">
        <v>40968</v>
      </c>
      <c r="B1282">
        <v>5424.95</v>
      </c>
      <c r="C1282">
        <v>5458.8</v>
      </c>
      <c r="D1282">
        <v>5352.25</v>
      </c>
      <c r="E1282">
        <v>5385.2</v>
      </c>
    </row>
    <row r="1283" spans="1:5" x14ac:dyDescent="0.25">
      <c r="A1283" s="2">
        <v>40969</v>
      </c>
      <c r="B1283">
        <v>5366</v>
      </c>
      <c r="C1283">
        <v>5372.45</v>
      </c>
      <c r="D1283">
        <v>5297.5</v>
      </c>
      <c r="E1283">
        <v>5339.75</v>
      </c>
    </row>
    <row r="1284" spans="1:5" x14ac:dyDescent="0.25">
      <c r="A1284" s="2">
        <v>40970</v>
      </c>
      <c r="B1284">
        <v>5369.45</v>
      </c>
      <c r="C1284">
        <v>5392.55</v>
      </c>
      <c r="D1284">
        <v>5315.05</v>
      </c>
      <c r="E1284">
        <v>5359.35</v>
      </c>
    </row>
    <row r="1285" spans="1:5" x14ac:dyDescent="0.25">
      <c r="A1285" s="2">
        <v>40971</v>
      </c>
      <c r="B1285">
        <v>5360.05</v>
      </c>
      <c r="C1285">
        <v>5369.6</v>
      </c>
      <c r="D1285">
        <v>5353.4</v>
      </c>
      <c r="E1285">
        <v>5359.4</v>
      </c>
    </row>
    <row r="1286" spans="1:5" x14ac:dyDescent="0.25">
      <c r="A1286" s="2">
        <v>40973</v>
      </c>
      <c r="B1286">
        <v>5342.55</v>
      </c>
      <c r="C1286">
        <v>5344.5</v>
      </c>
      <c r="D1286">
        <v>5265.7</v>
      </c>
      <c r="E1286">
        <v>5280.35</v>
      </c>
    </row>
    <row r="1287" spans="1:5" x14ac:dyDescent="0.25">
      <c r="A1287" s="2">
        <v>40974</v>
      </c>
      <c r="B1287">
        <v>5266</v>
      </c>
      <c r="C1287">
        <v>5382.05</v>
      </c>
      <c r="D1287">
        <v>5206.3999999999996</v>
      </c>
      <c r="E1287">
        <v>5222.3999999999996</v>
      </c>
    </row>
    <row r="1288" spans="1:5" x14ac:dyDescent="0.25">
      <c r="A1288" s="2">
        <v>40975</v>
      </c>
      <c r="B1288">
        <v>5207.05</v>
      </c>
      <c r="C1288">
        <v>5243.85</v>
      </c>
      <c r="D1288">
        <v>5171.45</v>
      </c>
      <c r="E1288">
        <v>5220.45</v>
      </c>
    </row>
    <row r="1289" spans="1:5" x14ac:dyDescent="0.25">
      <c r="A1289" s="2">
        <v>40977</v>
      </c>
      <c r="B1289">
        <v>5294.1</v>
      </c>
      <c r="C1289">
        <v>5342.3</v>
      </c>
      <c r="D1289">
        <v>5291.6</v>
      </c>
      <c r="E1289">
        <v>5333.55</v>
      </c>
    </row>
    <row r="1290" spans="1:5" x14ac:dyDescent="0.25">
      <c r="A1290" s="2">
        <v>40980</v>
      </c>
      <c r="B1290">
        <v>5420.1</v>
      </c>
      <c r="C1290">
        <v>5421.9</v>
      </c>
      <c r="D1290">
        <v>5327.3</v>
      </c>
      <c r="E1290">
        <v>5359.55</v>
      </c>
    </row>
    <row r="1291" spans="1:5" x14ac:dyDescent="0.25">
      <c r="A1291" s="2">
        <v>40981</v>
      </c>
      <c r="B1291">
        <v>5391.05</v>
      </c>
      <c r="C1291">
        <v>5438.65</v>
      </c>
      <c r="D1291">
        <v>5390.8</v>
      </c>
      <c r="E1291">
        <v>5429.5</v>
      </c>
    </row>
    <row r="1292" spans="1:5" x14ac:dyDescent="0.25">
      <c r="A1292" s="2">
        <v>40982</v>
      </c>
      <c r="B1292">
        <v>5490.55</v>
      </c>
      <c r="C1292">
        <v>5499.4</v>
      </c>
      <c r="D1292">
        <v>5437.8</v>
      </c>
      <c r="E1292">
        <v>5463.9</v>
      </c>
    </row>
    <row r="1293" spans="1:5" x14ac:dyDescent="0.25">
      <c r="A1293" s="2">
        <v>40983</v>
      </c>
      <c r="B1293">
        <v>5462.5</v>
      </c>
      <c r="C1293">
        <v>5462.5</v>
      </c>
      <c r="D1293">
        <v>5362.3</v>
      </c>
      <c r="E1293">
        <v>5380.5</v>
      </c>
    </row>
    <row r="1294" spans="1:5" x14ac:dyDescent="0.25">
      <c r="A1294" s="2">
        <v>40984</v>
      </c>
      <c r="B1294">
        <v>5380.35</v>
      </c>
      <c r="C1294">
        <v>5445.65</v>
      </c>
      <c r="D1294">
        <v>5305</v>
      </c>
      <c r="E1294">
        <v>5317.9</v>
      </c>
    </row>
    <row r="1295" spans="1:5" x14ac:dyDescent="0.25">
      <c r="A1295" s="2">
        <v>40987</v>
      </c>
      <c r="B1295">
        <v>5337.35</v>
      </c>
      <c r="C1295">
        <v>5340.7</v>
      </c>
      <c r="D1295">
        <v>5238.55</v>
      </c>
      <c r="E1295">
        <v>5257.05</v>
      </c>
    </row>
    <row r="1296" spans="1:5" x14ac:dyDescent="0.25">
      <c r="A1296" s="2">
        <v>40988</v>
      </c>
      <c r="B1296">
        <v>5257.15</v>
      </c>
      <c r="C1296">
        <v>5297.35</v>
      </c>
      <c r="D1296">
        <v>5233.25</v>
      </c>
      <c r="E1296">
        <v>5274.85</v>
      </c>
    </row>
    <row r="1297" spans="1:5" x14ac:dyDescent="0.25">
      <c r="A1297" s="2">
        <v>40989</v>
      </c>
      <c r="B1297">
        <v>5267.2</v>
      </c>
      <c r="C1297">
        <v>5372.35</v>
      </c>
      <c r="D1297">
        <v>5256</v>
      </c>
      <c r="E1297">
        <v>5364.95</v>
      </c>
    </row>
    <row r="1298" spans="1:5" x14ac:dyDescent="0.25">
      <c r="A1298" s="2">
        <v>40990</v>
      </c>
      <c r="B1298">
        <v>5361.1</v>
      </c>
      <c r="C1298">
        <v>5385.95</v>
      </c>
      <c r="D1298">
        <v>5205.6499999999996</v>
      </c>
      <c r="E1298">
        <v>5228.45</v>
      </c>
    </row>
    <row r="1299" spans="1:5" x14ac:dyDescent="0.25">
      <c r="A1299" s="2">
        <v>40991</v>
      </c>
      <c r="B1299">
        <v>5255.65</v>
      </c>
      <c r="C1299">
        <v>5312</v>
      </c>
      <c r="D1299">
        <v>5220</v>
      </c>
      <c r="E1299">
        <v>5278.2</v>
      </c>
    </row>
    <row r="1300" spans="1:5" x14ac:dyDescent="0.25">
      <c r="A1300" s="2">
        <v>40994</v>
      </c>
      <c r="B1300">
        <v>5274.35</v>
      </c>
      <c r="C1300">
        <v>5274.95</v>
      </c>
      <c r="D1300">
        <v>5174.8999999999996</v>
      </c>
      <c r="E1300">
        <v>5184.25</v>
      </c>
    </row>
    <row r="1301" spans="1:5" x14ac:dyDescent="0.25">
      <c r="A1301" s="2">
        <v>40995</v>
      </c>
      <c r="B1301">
        <v>5242.95</v>
      </c>
      <c r="C1301">
        <v>5277.95</v>
      </c>
      <c r="D1301">
        <v>5184.6499999999996</v>
      </c>
      <c r="E1301">
        <v>5243.15</v>
      </c>
    </row>
    <row r="1302" spans="1:5" x14ac:dyDescent="0.25">
      <c r="A1302" s="2">
        <v>40996</v>
      </c>
      <c r="B1302">
        <v>5231.7</v>
      </c>
      <c r="C1302">
        <v>5236.55</v>
      </c>
      <c r="D1302">
        <v>5169.6000000000004</v>
      </c>
      <c r="E1302">
        <v>5194.75</v>
      </c>
    </row>
    <row r="1303" spans="1:5" x14ac:dyDescent="0.25">
      <c r="A1303" s="2">
        <v>40997</v>
      </c>
      <c r="B1303">
        <v>5145.95</v>
      </c>
      <c r="C1303">
        <v>5194.3</v>
      </c>
      <c r="D1303">
        <v>5135.95</v>
      </c>
      <c r="E1303">
        <v>5178.8500000000004</v>
      </c>
    </row>
    <row r="1304" spans="1:5" x14ac:dyDescent="0.25">
      <c r="A1304" s="2">
        <v>40998</v>
      </c>
      <c r="B1304">
        <v>5206.6000000000004</v>
      </c>
      <c r="C1304">
        <v>5307.1</v>
      </c>
      <c r="D1304">
        <v>5203.6499999999996</v>
      </c>
      <c r="E1304">
        <v>5295.55</v>
      </c>
    </row>
    <row r="1305" spans="1:5" x14ac:dyDescent="0.25">
      <c r="A1305" s="2">
        <v>41001</v>
      </c>
      <c r="B1305">
        <v>5296.35</v>
      </c>
      <c r="C1305">
        <v>5331.55</v>
      </c>
      <c r="D1305">
        <v>5278.8</v>
      </c>
      <c r="E1305">
        <v>5317.9</v>
      </c>
    </row>
    <row r="1306" spans="1:5" x14ac:dyDescent="0.25">
      <c r="A1306" s="2">
        <v>41002</v>
      </c>
      <c r="B1306">
        <v>5353.2</v>
      </c>
      <c r="C1306">
        <v>5378.75</v>
      </c>
      <c r="D1306">
        <v>5344.45</v>
      </c>
      <c r="E1306">
        <v>5358.5</v>
      </c>
    </row>
    <row r="1307" spans="1:5" x14ac:dyDescent="0.25">
      <c r="A1307" s="2">
        <v>41003</v>
      </c>
      <c r="B1307">
        <v>5328.65</v>
      </c>
      <c r="C1307">
        <v>5338.4</v>
      </c>
      <c r="D1307">
        <v>5305.3</v>
      </c>
      <c r="E1307">
        <v>5322.9</v>
      </c>
    </row>
    <row r="1308" spans="1:5" x14ac:dyDescent="0.25">
      <c r="A1308" s="2">
        <v>41008</v>
      </c>
      <c r="B1308">
        <v>5282.5</v>
      </c>
      <c r="C1308">
        <v>5287.9</v>
      </c>
      <c r="D1308">
        <v>5228</v>
      </c>
      <c r="E1308">
        <v>5234.3999999999996</v>
      </c>
    </row>
    <row r="1309" spans="1:5" x14ac:dyDescent="0.25">
      <c r="A1309" s="2">
        <v>41009</v>
      </c>
      <c r="B1309">
        <v>5254.1</v>
      </c>
      <c r="C1309">
        <v>5255.8</v>
      </c>
      <c r="D1309">
        <v>5211.8500000000004</v>
      </c>
      <c r="E1309">
        <v>5243.6</v>
      </c>
    </row>
    <row r="1310" spans="1:5" x14ac:dyDescent="0.25">
      <c r="A1310" s="2">
        <v>41010</v>
      </c>
      <c r="B1310">
        <v>5209.45</v>
      </c>
      <c r="C1310">
        <v>5263.65</v>
      </c>
      <c r="D1310">
        <v>5190.8</v>
      </c>
      <c r="E1310">
        <v>5226.8500000000004</v>
      </c>
    </row>
    <row r="1311" spans="1:5" x14ac:dyDescent="0.25">
      <c r="A1311" s="2">
        <v>41011</v>
      </c>
      <c r="B1311">
        <v>5246.75</v>
      </c>
      <c r="C1311">
        <v>5290.6</v>
      </c>
      <c r="D1311">
        <v>5246.75</v>
      </c>
      <c r="E1311">
        <v>5276.85</v>
      </c>
    </row>
    <row r="1312" spans="1:5" x14ac:dyDescent="0.25">
      <c r="A1312" s="2">
        <v>41012</v>
      </c>
      <c r="B1312">
        <v>5255.7</v>
      </c>
      <c r="C1312">
        <v>5306.75</v>
      </c>
      <c r="D1312">
        <v>5185.3999999999996</v>
      </c>
      <c r="E1312">
        <v>5207.45</v>
      </c>
    </row>
    <row r="1313" spans="1:5" x14ac:dyDescent="0.25">
      <c r="A1313" s="2">
        <v>41015</v>
      </c>
      <c r="B1313">
        <v>5190.6000000000004</v>
      </c>
      <c r="C1313">
        <v>5233.5</v>
      </c>
      <c r="D1313">
        <v>5183.5</v>
      </c>
      <c r="E1313">
        <v>5226.2</v>
      </c>
    </row>
    <row r="1314" spans="1:5" x14ac:dyDescent="0.25">
      <c r="A1314" s="2">
        <v>41016</v>
      </c>
      <c r="B1314">
        <v>5266.6</v>
      </c>
      <c r="C1314">
        <v>5298.2</v>
      </c>
      <c r="D1314">
        <v>5208.3500000000004</v>
      </c>
      <c r="E1314">
        <v>5289.7</v>
      </c>
    </row>
    <row r="1315" spans="1:5" x14ac:dyDescent="0.25">
      <c r="A1315" s="2">
        <v>41017</v>
      </c>
      <c r="B1315">
        <v>5320.7</v>
      </c>
      <c r="C1315">
        <v>5342</v>
      </c>
      <c r="D1315">
        <v>5293.45</v>
      </c>
      <c r="E1315">
        <v>5300</v>
      </c>
    </row>
    <row r="1316" spans="1:5" x14ac:dyDescent="0.25">
      <c r="A1316" s="2">
        <v>41018</v>
      </c>
      <c r="B1316">
        <v>5320.6</v>
      </c>
      <c r="C1316">
        <v>5342.45</v>
      </c>
      <c r="D1316">
        <v>5291.3</v>
      </c>
      <c r="E1316">
        <v>5332.4</v>
      </c>
    </row>
    <row r="1317" spans="1:5" x14ac:dyDescent="0.25">
      <c r="A1317" s="2">
        <v>41019</v>
      </c>
      <c r="B1317">
        <v>5313.95</v>
      </c>
      <c r="C1317">
        <v>5336.15</v>
      </c>
      <c r="D1317">
        <v>5245.45</v>
      </c>
      <c r="E1317">
        <v>5290.85</v>
      </c>
    </row>
    <row r="1318" spans="1:5" x14ac:dyDescent="0.25">
      <c r="A1318" s="2">
        <v>41022</v>
      </c>
      <c r="B1318">
        <v>5277.4</v>
      </c>
      <c r="C1318">
        <v>5310.55</v>
      </c>
      <c r="D1318">
        <v>5187.1499999999996</v>
      </c>
      <c r="E1318">
        <v>5200.6000000000004</v>
      </c>
    </row>
    <row r="1319" spans="1:5" x14ac:dyDescent="0.25">
      <c r="A1319" s="2">
        <v>41023</v>
      </c>
      <c r="B1319">
        <v>5215.8999999999996</v>
      </c>
      <c r="C1319">
        <v>5232.3500000000004</v>
      </c>
      <c r="D1319">
        <v>5180.3500000000004</v>
      </c>
      <c r="E1319">
        <v>5222.6499999999996</v>
      </c>
    </row>
    <row r="1320" spans="1:5" x14ac:dyDescent="0.25">
      <c r="A1320" s="2">
        <v>41024</v>
      </c>
      <c r="B1320">
        <v>5222.2</v>
      </c>
      <c r="C1320">
        <v>5236.1000000000004</v>
      </c>
      <c r="D1320">
        <v>5160.6499999999996</v>
      </c>
      <c r="E1320">
        <v>5202</v>
      </c>
    </row>
    <row r="1321" spans="1:5" x14ac:dyDescent="0.25">
      <c r="A1321" s="2">
        <v>41025</v>
      </c>
      <c r="B1321">
        <v>5214.75</v>
      </c>
      <c r="C1321">
        <v>5215.6000000000004</v>
      </c>
      <c r="D1321">
        <v>5179.05</v>
      </c>
      <c r="E1321">
        <v>5189</v>
      </c>
    </row>
    <row r="1322" spans="1:5" x14ac:dyDescent="0.25">
      <c r="A1322" s="2">
        <v>41026</v>
      </c>
      <c r="B1322">
        <v>5189</v>
      </c>
      <c r="C1322">
        <v>5223.05</v>
      </c>
      <c r="D1322">
        <v>5154.3</v>
      </c>
      <c r="E1322">
        <v>5190.6000000000004</v>
      </c>
    </row>
    <row r="1323" spans="1:5" x14ac:dyDescent="0.25">
      <c r="A1323" s="2">
        <v>41027</v>
      </c>
      <c r="B1323">
        <v>5209.6000000000004</v>
      </c>
      <c r="C1323">
        <v>5216.3999999999996</v>
      </c>
      <c r="D1323">
        <v>5196.3500000000004</v>
      </c>
      <c r="E1323">
        <v>5209</v>
      </c>
    </row>
    <row r="1324" spans="1:5" x14ac:dyDescent="0.25">
      <c r="A1324" s="2">
        <v>41029</v>
      </c>
      <c r="B1324">
        <v>5201.45</v>
      </c>
      <c r="C1324">
        <v>5262.15</v>
      </c>
      <c r="D1324">
        <v>5201.45</v>
      </c>
      <c r="E1324">
        <v>5248.15</v>
      </c>
    </row>
    <row r="1325" spans="1:5" x14ac:dyDescent="0.25">
      <c r="A1325" s="2">
        <v>41031</v>
      </c>
      <c r="B1325">
        <v>5254.3</v>
      </c>
      <c r="C1325">
        <v>5279.6</v>
      </c>
      <c r="D1325">
        <v>5226.45</v>
      </c>
      <c r="E1325">
        <v>5239.1499999999996</v>
      </c>
    </row>
    <row r="1326" spans="1:5" x14ac:dyDescent="0.25">
      <c r="A1326" s="2">
        <v>41032</v>
      </c>
      <c r="B1326">
        <v>5211.2</v>
      </c>
      <c r="C1326">
        <v>5217.3</v>
      </c>
      <c r="D1326">
        <v>5180.6499999999996</v>
      </c>
      <c r="E1326">
        <v>5188.3999999999996</v>
      </c>
    </row>
    <row r="1327" spans="1:5" x14ac:dyDescent="0.25">
      <c r="A1327" s="2">
        <v>41033</v>
      </c>
      <c r="B1327">
        <v>5166.6499999999996</v>
      </c>
      <c r="C1327">
        <v>5177.2</v>
      </c>
      <c r="D1327">
        <v>5070.6000000000004</v>
      </c>
      <c r="E1327">
        <v>5086.8500000000004</v>
      </c>
    </row>
    <row r="1328" spans="1:5" x14ac:dyDescent="0.25">
      <c r="A1328" s="2">
        <v>41036</v>
      </c>
      <c r="B1328">
        <v>5017.8</v>
      </c>
      <c r="C1328">
        <v>5124.75</v>
      </c>
      <c r="D1328">
        <v>4988</v>
      </c>
      <c r="E1328">
        <v>5114.1499999999996</v>
      </c>
    </row>
    <row r="1329" spans="1:5" x14ac:dyDescent="0.25">
      <c r="A1329" s="2">
        <v>41037</v>
      </c>
      <c r="B1329">
        <v>5114.7</v>
      </c>
      <c r="C1329">
        <v>5119.95</v>
      </c>
      <c r="D1329">
        <v>4983.6000000000004</v>
      </c>
      <c r="E1329">
        <v>4999.95</v>
      </c>
    </row>
    <row r="1330" spans="1:5" x14ac:dyDescent="0.25">
      <c r="A1330" s="2">
        <v>41038</v>
      </c>
      <c r="B1330">
        <v>4967.8999999999996</v>
      </c>
      <c r="C1330">
        <v>5016.25</v>
      </c>
      <c r="D1330">
        <v>4956.45</v>
      </c>
      <c r="E1330">
        <v>4974.8</v>
      </c>
    </row>
    <row r="1331" spans="1:5" x14ac:dyDescent="0.25">
      <c r="A1331" s="2">
        <v>41039</v>
      </c>
      <c r="B1331">
        <v>4984.1499999999996</v>
      </c>
      <c r="C1331">
        <v>5039.3</v>
      </c>
      <c r="D1331">
        <v>4950.3</v>
      </c>
      <c r="E1331">
        <v>4965.7</v>
      </c>
    </row>
    <row r="1332" spans="1:5" x14ac:dyDescent="0.25">
      <c r="A1332" s="2">
        <v>41040</v>
      </c>
      <c r="B1332">
        <v>4938.8500000000004</v>
      </c>
      <c r="C1332">
        <v>4976.25</v>
      </c>
      <c r="D1332">
        <v>4906.1499999999996</v>
      </c>
      <c r="E1332">
        <v>4928.8999999999996</v>
      </c>
    </row>
    <row r="1333" spans="1:5" x14ac:dyDescent="0.25">
      <c r="A1333" s="2">
        <v>41043</v>
      </c>
      <c r="B1333">
        <v>4934.3500000000004</v>
      </c>
      <c r="C1333">
        <v>4957.2</v>
      </c>
      <c r="D1333">
        <v>4874.5</v>
      </c>
      <c r="E1333">
        <v>4907.8</v>
      </c>
    </row>
    <row r="1334" spans="1:5" x14ac:dyDescent="0.25">
      <c r="A1334" s="2">
        <v>41044</v>
      </c>
      <c r="B1334">
        <v>4869.8500000000004</v>
      </c>
      <c r="C1334">
        <v>4955.2</v>
      </c>
      <c r="D1334">
        <v>4868.55</v>
      </c>
      <c r="E1334">
        <v>4942.8</v>
      </c>
    </row>
    <row r="1335" spans="1:5" x14ac:dyDescent="0.25">
      <c r="A1335" s="2">
        <v>41045</v>
      </c>
      <c r="B1335">
        <v>4875.3</v>
      </c>
      <c r="C1335">
        <v>4882.25</v>
      </c>
      <c r="D1335">
        <v>4837.05</v>
      </c>
      <c r="E1335">
        <v>4858.25</v>
      </c>
    </row>
    <row r="1336" spans="1:5" x14ac:dyDescent="0.25">
      <c r="A1336" s="2">
        <v>41046</v>
      </c>
      <c r="B1336">
        <v>4878.6000000000004</v>
      </c>
      <c r="C1336">
        <v>4922.25</v>
      </c>
      <c r="D1336">
        <v>4850.2</v>
      </c>
      <c r="E1336">
        <v>4870.2</v>
      </c>
    </row>
    <row r="1337" spans="1:5" x14ac:dyDescent="0.25">
      <c r="A1337" s="2">
        <v>41047</v>
      </c>
      <c r="B1337">
        <v>4796.3999999999996</v>
      </c>
      <c r="C1337">
        <v>4908.5</v>
      </c>
      <c r="D1337">
        <v>4788.95</v>
      </c>
      <c r="E1337">
        <v>4891.45</v>
      </c>
    </row>
    <row r="1338" spans="1:5" x14ac:dyDescent="0.25">
      <c r="A1338" s="2">
        <v>41050</v>
      </c>
      <c r="B1338">
        <v>4888.5</v>
      </c>
      <c r="C1338">
        <v>4937.5</v>
      </c>
      <c r="D1338">
        <v>4888.5</v>
      </c>
      <c r="E1338">
        <v>4906.05</v>
      </c>
    </row>
    <row r="1339" spans="1:5" x14ac:dyDescent="0.25">
      <c r="A1339" s="2">
        <v>41051</v>
      </c>
      <c r="B1339">
        <v>4954.7</v>
      </c>
      <c r="C1339">
        <v>4956.3500000000004</v>
      </c>
      <c r="D1339">
        <v>4849.8999999999996</v>
      </c>
      <c r="E1339">
        <v>4860.5</v>
      </c>
    </row>
    <row r="1340" spans="1:5" x14ac:dyDescent="0.25">
      <c r="A1340" s="2">
        <v>41052</v>
      </c>
      <c r="B1340">
        <v>4843</v>
      </c>
      <c r="C1340">
        <v>4853.75</v>
      </c>
      <c r="D1340">
        <v>4803.95</v>
      </c>
      <c r="E1340">
        <v>4835.6499999999996</v>
      </c>
    </row>
    <row r="1341" spans="1:5" x14ac:dyDescent="0.25">
      <c r="A1341" s="2">
        <v>41053</v>
      </c>
      <c r="B1341">
        <v>4863.3999999999996</v>
      </c>
      <c r="C1341">
        <v>4931.8999999999996</v>
      </c>
      <c r="D1341">
        <v>4830.1499999999996</v>
      </c>
      <c r="E1341">
        <v>4921.3999999999996</v>
      </c>
    </row>
    <row r="1342" spans="1:5" x14ac:dyDescent="0.25">
      <c r="A1342" s="2">
        <v>41054</v>
      </c>
      <c r="B1342">
        <v>4905.95</v>
      </c>
      <c r="C1342">
        <v>4935.8</v>
      </c>
      <c r="D1342">
        <v>4889.3500000000004</v>
      </c>
      <c r="E1342">
        <v>4920.3999999999996</v>
      </c>
    </row>
    <row r="1343" spans="1:5" x14ac:dyDescent="0.25">
      <c r="A1343" s="2">
        <v>41057</v>
      </c>
      <c r="B1343">
        <v>4931.7</v>
      </c>
      <c r="C1343">
        <v>4994.95</v>
      </c>
      <c r="D1343">
        <v>4931.3</v>
      </c>
      <c r="E1343">
        <v>4985.6499999999996</v>
      </c>
    </row>
    <row r="1344" spans="1:5" x14ac:dyDescent="0.25">
      <c r="A1344" s="2">
        <v>41058</v>
      </c>
      <c r="B1344">
        <v>5005.3500000000004</v>
      </c>
      <c r="C1344">
        <v>5020.1499999999996</v>
      </c>
      <c r="D1344">
        <v>4982.1499999999996</v>
      </c>
      <c r="E1344">
        <v>4990.1000000000004</v>
      </c>
    </row>
    <row r="1345" spans="1:5" x14ac:dyDescent="0.25">
      <c r="A1345" s="2">
        <v>41059</v>
      </c>
      <c r="B1345">
        <v>4964.25</v>
      </c>
      <c r="C1345">
        <v>4982.25</v>
      </c>
      <c r="D1345">
        <v>4944.8999999999996</v>
      </c>
      <c r="E1345">
        <v>4950.75</v>
      </c>
    </row>
    <row r="1346" spans="1:5" x14ac:dyDescent="0.25">
      <c r="A1346" s="2">
        <v>41060</v>
      </c>
      <c r="B1346">
        <v>4896.1000000000004</v>
      </c>
      <c r="C1346">
        <v>4949.25</v>
      </c>
      <c r="D1346">
        <v>4883.55</v>
      </c>
      <c r="E1346">
        <v>4924.25</v>
      </c>
    </row>
    <row r="1347" spans="1:5" x14ac:dyDescent="0.25">
      <c r="A1347" s="2">
        <v>41061</v>
      </c>
      <c r="B1347">
        <v>4910.8500000000004</v>
      </c>
      <c r="C1347">
        <v>4925</v>
      </c>
      <c r="D1347">
        <v>4831.75</v>
      </c>
      <c r="E1347">
        <v>4841.6000000000004</v>
      </c>
    </row>
    <row r="1348" spans="1:5" x14ac:dyDescent="0.25">
      <c r="A1348" s="2">
        <v>41064</v>
      </c>
      <c r="B1348">
        <v>4797.3</v>
      </c>
      <c r="C1348">
        <v>4858.3</v>
      </c>
      <c r="D1348">
        <v>4770.3500000000004</v>
      </c>
      <c r="E1348">
        <v>4848.1499999999996</v>
      </c>
    </row>
    <row r="1349" spans="1:5" x14ac:dyDescent="0.25">
      <c r="A1349" s="2">
        <v>41065</v>
      </c>
      <c r="B1349">
        <v>4869.45</v>
      </c>
      <c r="C1349">
        <v>4898.95</v>
      </c>
      <c r="D1349">
        <v>4847.7</v>
      </c>
      <c r="E1349">
        <v>4863.3</v>
      </c>
    </row>
    <row r="1350" spans="1:5" x14ac:dyDescent="0.25">
      <c r="A1350" s="2">
        <v>41066</v>
      </c>
      <c r="B1350">
        <v>4886.6499999999996</v>
      </c>
      <c r="C1350">
        <v>5010.45</v>
      </c>
      <c r="D1350">
        <v>4886.1499999999996</v>
      </c>
      <c r="E1350">
        <v>4997.1000000000004</v>
      </c>
    </row>
    <row r="1351" spans="1:5" x14ac:dyDescent="0.25">
      <c r="A1351" s="2">
        <v>41067</v>
      </c>
      <c r="B1351">
        <v>5035.3500000000004</v>
      </c>
      <c r="C1351">
        <v>5059.6499999999996</v>
      </c>
      <c r="D1351">
        <v>5007.75</v>
      </c>
      <c r="E1351">
        <v>5049.6499999999996</v>
      </c>
    </row>
    <row r="1352" spans="1:5" x14ac:dyDescent="0.25">
      <c r="A1352" s="2">
        <v>41068</v>
      </c>
      <c r="B1352">
        <v>5044.25</v>
      </c>
      <c r="C1352">
        <v>5084.45</v>
      </c>
      <c r="D1352">
        <v>4994.8</v>
      </c>
      <c r="E1352">
        <v>5068.3500000000004</v>
      </c>
    </row>
    <row r="1353" spans="1:5" x14ac:dyDescent="0.25">
      <c r="A1353" s="2">
        <v>41071</v>
      </c>
      <c r="B1353">
        <v>5096.7</v>
      </c>
      <c r="C1353">
        <v>5124.45</v>
      </c>
      <c r="D1353">
        <v>5040.7</v>
      </c>
      <c r="E1353">
        <v>5054.1000000000004</v>
      </c>
    </row>
    <row r="1354" spans="1:5" x14ac:dyDescent="0.25">
      <c r="A1354" s="2">
        <v>41072</v>
      </c>
      <c r="B1354">
        <v>5015.5</v>
      </c>
      <c r="C1354">
        <v>5128.8999999999996</v>
      </c>
      <c r="D1354">
        <v>5015.1499999999996</v>
      </c>
      <c r="E1354">
        <v>5115.8999999999996</v>
      </c>
    </row>
    <row r="1355" spans="1:5" x14ac:dyDescent="0.25">
      <c r="A1355" s="2">
        <v>41073</v>
      </c>
      <c r="B1355">
        <v>5117.55</v>
      </c>
      <c r="C1355">
        <v>5144.8999999999996</v>
      </c>
      <c r="D1355">
        <v>5095.45</v>
      </c>
      <c r="E1355">
        <v>5121.45</v>
      </c>
    </row>
    <row r="1356" spans="1:5" x14ac:dyDescent="0.25">
      <c r="A1356" s="2">
        <v>41074</v>
      </c>
      <c r="B1356">
        <v>5105.1000000000004</v>
      </c>
      <c r="C1356">
        <v>5130</v>
      </c>
      <c r="D1356">
        <v>5047.6000000000004</v>
      </c>
      <c r="E1356">
        <v>5054.75</v>
      </c>
    </row>
    <row r="1357" spans="1:5" x14ac:dyDescent="0.25">
      <c r="A1357" s="2">
        <v>41075</v>
      </c>
      <c r="B1357">
        <v>5069.55</v>
      </c>
      <c r="C1357">
        <v>5146.2</v>
      </c>
      <c r="D1357">
        <v>5069.1499999999996</v>
      </c>
      <c r="E1357">
        <v>5139.05</v>
      </c>
    </row>
    <row r="1358" spans="1:5" x14ac:dyDescent="0.25">
      <c r="A1358" s="2">
        <v>41078</v>
      </c>
      <c r="B1358">
        <v>5174</v>
      </c>
      <c r="C1358">
        <v>5190.2</v>
      </c>
      <c r="D1358">
        <v>5041.7</v>
      </c>
      <c r="E1358">
        <v>5064.25</v>
      </c>
    </row>
    <row r="1359" spans="1:5" x14ac:dyDescent="0.25">
      <c r="A1359" s="2">
        <v>41079</v>
      </c>
      <c r="B1359">
        <v>5050.8</v>
      </c>
      <c r="C1359">
        <v>5113.6000000000004</v>
      </c>
      <c r="D1359">
        <v>5048.1000000000004</v>
      </c>
      <c r="E1359">
        <v>5103.8500000000004</v>
      </c>
    </row>
    <row r="1360" spans="1:5" x14ac:dyDescent="0.25">
      <c r="A1360" s="2">
        <v>41080</v>
      </c>
      <c r="B1360">
        <v>5114.55</v>
      </c>
      <c r="C1360">
        <v>5141.7</v>
      </c>
      <c r="D1360">
        <v>5100.7</v>
      </c>
      <c r="E1360">
        <v>5120.55</v>
      </c>
    </row>
    <row r="1361" spans="1:5" x14ac:dyDescent="0.25">
      <c r="A1361" s="2">
        <v>41081</v>
      </c>
      <c r="B1361">
        <v>5097.3500000000004</v>
      </c>
      <c r="C1361">
        <v>5170.3999999999996</v>
      </c>
      <c r="D1361">
        <v>5093.45</v>
      </c>
      <c r="E1361">
        <v>5165</v>
      </c>
    </row>
    <row r="1362" spans="1:5" x14ac:dyDescent="0.25">
      <c r="A1362" s="2">
        <v>41082</v>
      </c>
      <c r="B1362">
        <v>5101.75</v>
      </c>
      <c r="C1362">
        <v>5159.8</v>
      </c>
      <c r="D1362">
        <v>5094</v>
      </c>
      <c r="E1362">
        <v>5146.05</v>
      </c>
    </row>
    <row r="1363" spans="1:5" x14ac:dyDescent="0.25">
      <c r="A1363" s="2">
        <v>41085</v>
      </c>
      <c r="B1363">
        <v>5158.5</v>
      </c>
      <c r="C1363">
        <v>5194.6000000000004</v>
      </c>
      <c r="D1363">
        <v>5105.6499999999996</v>
      </c>
      <c r="E1363">
        <v>5114.6499999999996</v>
      </c>
    </row>
    <row r="1364" spans="1:5" x14ac:dyDescent="0.25">
      <c r="A1364" s="2">
        <v>41086</v>
      </c>
      <c r="B1364">
        <v>5107.45</v>
      </c>
      <c r="C1364">
        <v>5134.55</v>
      </c>
      <c r="D1364">
        <v>5095.5</v>
      </c>
      <c r="E1364">
        <v>5120.8</v>
      </c>
    </row>
    <row r="1365" spans="1:5" x14ac:dyDescent="0.25">
      <c r="A1365" s="2">
        <v>41087</v>
      </c>
      <c r="B1365">
        <v>5149.45</v>
      </c>
      <c r="C1365">
        <v>5160.1000000000004</v>
      </c>
      <c r="D1365">
        <v>5129.25</v>
      </c>
      <c r="E1365">
        <v>5141.8999999999996</v>
      </c>
    </row>
    <row r="1366" spans="1:5" x14ac:dyDescent="0.25">
      <c r="A1366" s="2">
        <v>41088</v>
      </c>
      <c r="B1366">
        <v>5148.95</v>
      </c>
      <c r="C1366">
        <v>5159.05</v>
      </c>
      <c r="D1366">
        <v>5125.3</v>
      </c>
      <c r="E1366">
        <v>5149.1499999999996</v>
      </c>
    </row>
    <row r="1367" spans="1:5" x14ac:dyDescent="0.25">
      <c r="A1367" s="2">
        <v>41089</v>
      </c>
      <c r="B1367">
        <v>5191.25</v>
      </c>
      <c r="C1367">
        <v>5286.25</v>
      </c>
      <c r="D1367">
        <v>5189</v>
      </c>
      <c r="E1367">
        <v>5278.9</v>
      </c>
    </row>
    <row r="1368" spans="1:5" x14ac:dyDescent="0.25">
      <c r="A1368" s="2">
        <v>41092</v>
      </c>
      <c r="B1368">
        <v>5283.85</v>
      </c>
      <c r="C1368">
        <v>5302.15</v>
      </c>
      <c r="D1368">
        <v>5263.35</v>
      </c>
      <c r="E1368">
        <v>5278.6</v>
      </c>
    </row>
    <row r="1369" spans="1:5" x14ac:dyDescent="0.25">
      <c r="A1369" s="2">
        <v>41093</v>
      </c>
      <c r="B1369">
        <v>5298.85</v>
      </c>
      <c r="C1369">
        <v>5317</v>
      </c>
      <c r="D1369">
        <v>5265.95</v>
      </c>
      <c r="E1369">
        <v>5287.95</v>
      </c>
    </row>
    <row r="1370" spans="1:5" x14ac:dyDescent="0.25">
      <c r="A1370" s="2">
        <v>41094</v>
      </c>
      <c r="B1370">
        <v>5310.4</v>
      </c>
      <c r="C1370">
        <v>5317.65</v>
      </c>
      <c r="D1370">
        <v>5273.3</v>
      </c>
      <c r="E1370">
        <v>5302.55</v>
      </c>
    </row>
    <row r="1371" spans="1:5" x14ac:dyDescent="0.25">
      <c r="A1371" s="2">
        <v>41095</v>
      </c>
      <c r="B1371">
        <v>5297.05</v>
      </c>
      <c r="C1371">
        <v>5333.65</v>
      </c>
      <c r="D1371">
        <v>5288.85</v>
      </c>
      <c r="E1371">
        <v>5327.3</v>
      </c>
    </row>
    <row r="1372" spans="1:5" x14ac:dyDescent="0.25">
      <c r="A1372" s="2">
        <v>41096</v>
      </c>
      <c r="B1372">
        <v>5324.7</v>
      </c>
      <c r="C1372">
        <v>5327.2</v>
      </c>
      <c r="D1372">
        <v>5287.75</v>
      </c>
      <c r="E1372">
        <v>5316.95</v>
      </c>
    </row>
    <row r="1373" spans="1:5" x14ac:dyDescent="0.25">
      <c r="A1373" s="2">
        <v>41099</v>
      </c>
      <c r="B1373">
        <v>5283.7</v>
      </c>
      <c r="C1373">
        <v>5300.6</v>
      </c>
      <c r="D1373">
        <v>5257.75</v>
      </c>
      <c r="E1373">
        <v>5275.15</v>
      </c>
    </row>
    <row r="1374" spans="1:5" x14ac:dyDescent="0.25">
      <c r="A1374" s="2">
        <v>41100</v>
      </c>
      <c r="B1374">
        <v>5286.6</v>
      </c>
      <c r="C1374">
        <v>5348.55</v>
      </c>
      <c r="D1374">
        <v>5284.55</v>
      </c>
      <c r="E1374">
        <v>5345.35</v>
      </c>
    </row>
    <row r="1375" spans="1:5" x14ac:dyDescent="0.25">
      <c r="A1375" s="2">
        <v>41101</v>
      </c>
      <c r="B1375">
        <v>5315.25</v>
      </c>
      <c r="C1375">
        <v>5336.45</v>
      </c>
      <c r="D1375">
        <v>5300.25</v>
      </c>
      <c r="E1375">
        <v>5306.3</v>
      </c>
    </row>
    <row r="1376" spans="1:5" x14ac:dyDescent="0.25">
      <c r="A1376" s="2">
        <v>41102</v>
      </c>
      <c r="B1376">
        <v>5240</v>
      </c>
      <c r="C1376">
        <v>5261.75</v>
      </c>
      <c r="D1376">
        <v>5217.7</v>
      </c>
      <c r="E1376">
        <v>5235.25</v>
      </c>
    </row>
    <row r="1377" spans="1:5" x14ac:dyDescent="0.25">
      <c r="A1377" s="2">
        <v>41103</v>
      </c>
      <c r="B1377">
        <v>5242.75</v>
      </c>
      <c r="C1377">
        <v>5267.15</v>
      </c>
      <c r="D1377">
        <v>5216.8500000000004</v>
      </c>
      <c r="E1377">
        <v>5227.25</v>
      </c>
    </row>
    <row r="1378" spans="1:5" x14ac:dyDescent="0.25">
      <c r="A1378" s="2">
        <v>41106</v>
      </c>
      <c r="B1378">
        <v>5232.3500000000004</v>
      </c>
      <c r="C1378">
        <v>5246.85</v>
      </c>
      <c r="D1378">
        <v>5190.45</v>
      </c>
      <c r="E1378">
        <v>5197.25</v>
      </c>
    </row>
    <row r="1379" spans="1:5" x14ac:dyDescent="0.25">
      <c r="A1379" s="2">
        <v>41107</v>
      </c>
      <c r="B1379">
        <v>5228.05</v>
      </c>
      <c r="C1379">
        <v>5236.7</v>
      </c>
      <c r="D1379">
        <v>5181.7</v>
      </c>
      <c r="E1379">
        <v>5192.8500000000004</v>
      </c>
    </row>
    <row r="1380" spans="1:5" x14ac:dyDescent="0.25">
      <c r="A1380" s="2">
        <v>41108</v>
      </c>
      <c r="B1380">
        <v>5199.1000000000004</v>
      </c>
      <c r="C1380">
        <v>5222.8500000000004</v>
      </c>
      <c r="D1380">
        <v>5169.05</v>
      </c>
      <c r="E1380">
        <v>5216.3</v>
      </c>
    </row>
    <row r="1381" spans="1:5" x14ac:dyDescent="0.25">
      <c r="A1381" s="2">
        <v>41109</v>
      </c>
      <c r="B1381">
        <v>5249.85</v>
      </c>
      <c r="C1381">
        <v>5257.75</v>
      </c>
      <c r="D1381">
        <v>5233.1499999999996</v>
      </c>
      <c r="E1381">
        <v>5242.7</v>
      </c>
    </row>
    <row r="1382" spans="1:5" x14ac:dyDescent="0.25">
      <c r="A1382" s="2">
        <v>41110</v>
      </c>
      <c r="B1382">
        <v>5233.55</v>
      </c>
      <c r="C1382">
        <v>5238.7</v>
      </c>
      <c r="D1382">
        <v>5197.5</v>
      </c>
      <c r="E1382">
        <v>5205.1000000000004</v>
      </c>
    </row>
    <row r="1383" spans="1:5" x14ac:dyDescent="0.25">
      <c r="A1383" s="2">
        <v>41113</v>
      </c>
      <c r="B1383">
        <v>5163.25</v>
      </c>
      <c r="C1383">
        <v>5164.2</v>
      </c>
      <c r="D1383">
        <v>5108.1000000000004</v>
      </c>
      <c r="E1383">
        <v>5117.95</v>
      </c>
    </row>
    <row r="1384" spans="1:5" x14ac:dyDescent="0.25">
      <c r="A1384" s="2">
        <v>41114</v>
      </c>
      <c r="B1384">
        <v>5128.8</v>
      </c>
      <c r="C1384">
        <v>5144</v>
      </c>
      <c r="D1384">
        <v>5103.25</v>
      </c>
      <c r="E1384">
        <v>5128.2</v>
      </c>
    </row>
    <row r="1385" spans="1:5" x14ac:dyDescent="0.25">
      <c r="A1385" s="2">
        <v>41115</v>
      </c>
      <c r="B1385">
        <v>5118.3999999999996</v>
      </c>
      <c r="C1385">
        <v>5121.6000000000004</v>
      </c>
      <c r="D1385">
        <v>5076.6000000000004</v>
      </c>
      <c r="E1385">
        <v>5109.6000000000004</v>
      </c>
    </row>
    <row r="1386" spans="1:5" x14ac:dyDescent="0.25">
      <c r="A1386" s="2">
        <v>41116</v>
      </c>
      <c r="B1386">
        <v>5126.3</v>
      </c>
      <c r="C1386">
        <v>5126.3</v>
      </c>
      <c r="D1386">
        <v>5032.3999999999996</v>
      </c>
      <c r="E1386">
        <v>5043</v>
      </c>
    </row>
    <row r="1387" spans="1:5" x14ac:dyDescent="0.25">
      <c r="A1387" s="2">
        <v>41117</v>
      </c>
      <c r="B1387">
        <v>5124.3</v>
      </c>
      <c r="C1387">
        <v>5149.95</v>
      </c>
      <c r="D1387">
        <v>5077.5</v>
      </c>
      <c r="E1387">
        <v>5099.8500000000004</v>
      </c>
    </row>
    <row r="1388" spans="1:5" x14ac:dyDescent="0.25">
      <c r="A1388" s="2">
        <v>41120</v>
      </c>
      <c r="B1388">
        <v>5129.75</v>
      </c>
      <c r="C1388">
        <v>5206.6000000000004</v>
      </c>
      <c r="D1388">
        <v>5129.75</v>
      </c>
      <c r="E1388">
        <v>5199.8</v>
      </c>
    </row>
    <row r="1389" spans="1:5" x14ac:dyDescent="0.25">
      <c r="A1389" s="2">
        <v>41121</v>
      </c>
      <c r="B1389">
        <v>5214.8500000000004</v>
      </c>
      <c r="C1389">
        <v>5234.55</v>
      </c>
      <c r="D1389">
        <v>5154.05</v>
      </c>
      <c r="E1389">
        <v>5229</v>
      </c>
    </row>
    <row r="1390" spans="1:5" x14ac:dyDescent="0.25">
      <c r="A1390" s="2">
        <v>41122</v>
      </c>
      <c r="B1390">
        <v>5220.7</v>
      </c>
      <c r="C1390">
        <v>5246.35</v>
      </c>
      <c r="D1390">
        <v>5212.6499999999996</v>
      </c>
      <c r="E1390">
        <v>5240.5</v>
      </c>
    </row>
    <row r="1391" spans="1:5" x14ac:dyDescent="0.25">
      <c r="A1391" s="2">
        <v>41123</v>
      </c>
      <c r="B1391">
        <v>5233.1000000000004</v>
      </c>
      <c r="C1391">
        <v>5236.8999999999996</v>
      </c>
      <c r="D1391">
        <v>5209.95</v>
      </c>
      <c r="E1391">
        <v>5227.75</v>
      </c>
    </row>
    <row r="1392" spans="1:5" x14ac:dyDescent="0.25">
      <c r="A1392" s="2">
        <v>41124</v>
      </c>
      <c r="B1392">
        <v>5195.6000000000004</v>
      </c>
      <c r="C1392">
        <v>5220.2</v>
      </c>
      <c r="D1392">
        <v>5164.6499999999996</v>
      </c>
      <c r="E1392">
        <v>5215.7</v>
      </c>
    </row>
    <row r="1393" spans="1:5" x14ac:dyDescent="0.25">
      <c r="A1393" s="2">
        <v>41127</v>
      </c>
      <c r="B1393">
        <v>5260.85</v>
      </c>
      <c r="C1393">
        <v>5293.2</v>
      </c>
      <c r="D1393">
        <v>5260.85</v>
      </c>
      <c r="E1393">
        <v>5282.55</v>
      </c>
    </row>
    <row r="1394" spans="1:5" x14ac:dyDescent="0.25">
      <c r="A1394" s="2">
        <v>41128</v>
      </c>
      <c r="B1394">
        <v>5295.4</v>
      </c>
      <c r="C1394">
        <v>5350.1</v>
      </c>
      <c r="D1394">
        <v>5281.65</v>
      </c>
      <c r="E1394">
        <v>5336.7</v>
      </c>
    </row>
    <row r="1395" spans="1:5" x14ac:dyDescent="0.25">
      <c r="A1395" s="2">
        <v>41129</v>
      </c>
      <c r="B1395">
        <v>5345.25</v>
      </c>
      <c r="C1395">
        <v>5377.6</v>
      </c>
      <c r="D1395">
        <v>5331.05</v>
      </c>
      <c r="E1395">
        <v>5338</v>
      </c>
    </row>
    <row r="1396" spans="1:5" x14ac:dyDescent="0.25">
      <c r="A1396" s="2">
        <v>41130</v>
      </c>
      <c r="B1396">
        <v>5348.3</v>
      </c>
      <c r="C1396">
        <v>5368.2</v>
      </c>
      <c r="D1396">
        <v>5312.1</v>
      </c>
      <c r="E1396">
        <v>5322.95</v>
      </c>
    </row>
    <row r="1397" spans="1:5" x14ac:dyDescent="0.25">
      <c r="A1397" s="2">
        <v>41131</v>
      </c>
      <c r="B1397">
        <v>5308.2</v>
      </c>
      <c r="C1397">
        <v>5330.1</v>
      </c>
      <c r="D1397">
        <v>5294.1</v>
      </c>
      <c r="E1397">
        <v>5320.4</v>
      </c>
    </row>
    <row r="1398" spans="1:5" x14ac:dyDescent="0.25">
      <c r="A1398" s="2">
        <v>41134</v>
      </c>
      <c r="B1398">
        <v>5316.35</v>
      </c>
      <c r="C1398">
        <v>5352.45</v>
      </c>
      <c r="D1398">
        <v>5309.05</v>
      </c>
      <c r="E1398">
        <v>5347.9</v>
      </c>
    </row>
    <row r="1399" spans="1:5" x14ac:dyDescent="0.25">
      <c r="A1399" s="2">
        <v>41135</v>
      </c>
      <c r="B1399">
        <v>5343.25</v>
      </c>
      <c r="C1399">
        <v>5387.05</v>
      </c>
      <c r="D1399">
        <v>5328.8</v>
      </c>
      <c r="E1399">
        <v>5380.35</v>
      </c>
    </row>
    <row r="1400" spans="1:5" x14ac:dyDescent="0.25">
      <c r="A1400" s="2">
        <v>41137</v>
      </c>
      <c r="B1400">
        <v>5385.95</v>
      </c>
      <c r="C1400">
        <v>5390.65</v>
      </c>
      <c r="D1400">
        <v>5356.65</v>
      </c>
      <c r="E1400">
        <v>5362.95</v>
      </c>
    </row>
    <row r="1401" spans="1:5" x14ac:dyDescent="0.25">
      <c r="A1401" s="2">
        <v>41138</v>
      </c>
      <c r="B1401">
        <v>5368.6</v>
      </c>
      <c r="C1401">
        <v>5399.95</v>
      </c>
      <c r="D1401">
        <v>5341.7</v>
      </c>
      <c r="E1401">
        <v>5366.3</v>
      </c>
    </row>
    <row r="1402" spans="1:5" x14ac:dyDescent="0.25">
      <c r="A1402" s="2">
        <v>41142</v>
      </c>
      <c r="B1402">
        <v>5368.7</v>
      </c>
      <c r="C1402">
        <v>5425.15</v>
      </c>
      <c r="D1402">
        <v>5368.7</v>
      </c>
      <c r="E1402">
        <v>5421</v>
      </c>
    </row>
    <row r="1403" spans="1:5" x14ac:dyDescent="0.25">
      <c r="A1403" s="2">
        <v>41143</v>
      </c>
      <c r="B1403">
        <v>5395.75</v>
      </c>
      <c r="C1403">
        <v>5433.35</v>
      </c>
      <c r="D1403">
        <v>5394.8</v>
      </c>
      <c r="E1403">
        <v>5412.85</v>
      </c>
    </row>
    <row r="1404" spans="1:5" x14ac:dyDescent="0.25">
      <c r="A1404" s="2">
        <v>41144</v>
      </c>
      <c r="B1404">
        <v>5426.15</v>
      </c>
      <c r="C1404">
        <v>5448.6</v>
      </c>
      <c r="D1404">
        <v>5393.85</v>
      </c>
      <c r="E1404">
        <v>5415.35</v>
      </c>
    </row>
    <row r="1405" spans="1:5" x14ac:dyDescent="0.25">
      <c r="A1405" s="2">
        <v>41145</v>
      </c>
      <c r="B1405">
        <v>5392.6</v>
      </c>
      <c r="C1405">
        <v>5399.65</v>
      </c>
      <c r="D1405">
        <v>5371</v>
      </c>
      <c r="E1405">
        <v>5386.7</v>
      </c>
    </row>
    <row r="1406" spans="1:5" x14ac:dyDescent="0.25">
      <c r="A1406" s="2">
        <v>41148</v>
      </c>
      <c r="B1406">
        <v>5387.85</v>
      </c>
      <c r="C1406">
        <v>5399.15</v>
      </c>
      <c r="D1406">
        <v>5346.65</v>
      </c>
      <c r="E1406">
        <v>5350.25</v>
      </c>
    </row>
    <row r="1407" spans="1:5" x14ac:dyDescent="0.25">
      <c r="A1407" s="2">
        <v>41149</v>
      </c>
      <c r="B1407">
        <v>5348.05</v>
      </c>
      <c r="C1407">
        <v>5359.25</v>
      </c>
      <c r="D1407">
        <v>5312.6</v>
      </c>
      <c r="E1407">
        <v>5334.6</v>
      </c>
    </row>
    <row r="1408" spans="1:5" x14ac:dyDescent="0.25">
      <c r="A1408" s="2">
        <v>41150</v>
      </c>
      <c r="B1408">
        <v>5343.85</v>
      </c>
      <c r="C1408">
        <v>5345.5</v>
      </c>
      <c r="D1408">
        <v>5282.7</v>
      </c>
      <c r="E1408">
        <v>5287.8</v>
      </c>
    </row>
    <row r="1409" spans="1:5" x14ac:dyDescent="0.25">
      <c r="A1409" s="2">
        <v>41151</v>
      </c>
      <c r="B1409">
        <v>5268.6</v>
      </c>
      <c r="C1409">
        <v>5342.8</v>
      </c>
      <c r="D1409">
        <v>5255.05</v>
      </c>
      <c r="E1409">
        <v>5315.05</v>
      </c>
    </row>
    <row r="1410" spans="1:5" x14ac:dyDescent="0.25">
      <c r="A1410" s="2">
        <v>41152</v>
      </c>
      <c r="B1410">
        <v>5298.2</v>
      </c>
      <c r="C1410">
        <v>5303.25</v>
      </c>
      <c r="D1410">
        <v>5238.8999999999996</v>
      </c>
      <c r="E1410">
        <v>5258.5</v>
      </c>
    </row>
    <row r="1411" spans="1:5" x14ac:dyDescent="0.25">
      <c r="A1411" s="2">
        <v>41155</v>
      </c>
      <c r="B1411">
        <v>5276.5</v>
      </c>
      <c r="C1411">
        <v>5295.8</v>
      </c>
      <c r="D1411">
        <v>5243.15</v>
      </c>
      <c r="E1411">
        <v>5253.75</v>
      </c>
    </row>
    <row r="1412" spans="1:5" x14ac:dyDescent="0.25">
      <c r="A1412" s="2">
        <v>41156</v>
      </c>
      <c r="B1412">
        <v>5249.15</v>
      </c>
      <c r="C1412">
        <v>5278.35</v>
      </c>
      <c r="D1412">
        <v>5233.2</v>
      </c>
      <c r="E1412">
        <v>5274</v>
      </c>
    </row>
    <row r="1413" spans="1:5" x14ac:dyDescent="0.25">
      <c r="A1413" s="2">
        <v>41157</v>
      </c>
      <c r="B1413">
        <v>5243.9</v>
      </c>
      <c r="C1413">
        <v>5259.5</v>
      </c>
      <c r="D1413">
        <v>5215.7</v>
      </c>
      <c r="E1413">
        <v>5225.7</v>
      </c>
    </row>
    <row r="1414" spans="1:5" x14ac:dyDescent="0.25">
      <c r="A1414" s="2">
        <v>41158</v>
      </c>
      <c r="B1414">
        <v>5217.6499999999996</v>
      </c>
      <c r="C1414">
        <v>5260.6</v>
      </c>
      <c r="D1414">
        <v>5217.6499999999996</v>
      </c>
      <c r="E1414">
        <v>5238.3999999999996</v>
      </c>
    </row>
    <row r="1415" spans="1:5" x14ac:dyDescent="0.25">
      <c r="A1415" s="2">
        <v>41159</v>
      </c>
      <c r="B1415">
        <v>5309.45</v>
      </c>
      <c r="C1415">
        <v>5347.15</v>
      </c>
      <c r="D1415">
        <v>5309.2</v>
      </c>
      <c r="E1415">
        <v>5342.1</v>
      </c>
    </row>
    <row r="1416" spans="1:5" x14ac:dyDescent="0.25">
      <c r="A1416" s="2">
        <v>41160</v>
      </c>
      <c r="B1416">
        <v>5343.65</v>
      </c>
      <c r="C1416">
        <v>5366.3</v>
      </c>
      <c r="D1416">
        <v>5343.45</v>
      </c>
      <c r="E1416">
        <v>5358.7</v>
      </c>
    </row>
    <row r="1417" spans="1:5" x14ac:dyDescent="0.25">
      <c r="A1417" s="2">
        <v>41162</v>
      </c>
      <c r="B1417">
        <v>5361.9</v>
      </c>
      <c r="C1417">
        <v>5375.45</v>
      </c>
      <c r="D1417">
        <v>5349.1</v>
      </c>
      <c r="E1417">
        <v>5363.45</v>
      </c>
    </row>
    <row r="1418" spans="1:5" x14ac:dyDescent="0.25">
      <c r="A1418" s="2">
        <v>41163</v>
      </c>
      <c r="B1418">
        <v>5336.1</v>
      </c>
      <c r="C1418">
        <v>5393.35</v>
      </c>
      <c r="D1418">
        <v>5332.1</v>
      </c>
      <c r="E1418">
        <v>5390</v>
      </c>
    </row>
    <row r="1419" spans="1:5" x14ac:dyDescent="0.25">
      <c r="A1419" s="2">
        <v>41164</v>
      </c>
      <c r="B1419">
        <v>5404.45</v>
      </c>
      <c r="C1419">
        <v>5435.55</v>
      </c>
      <c r="D1419">
        <v>5393.95</v>
      </c>
      <c r="E1419">
        <v>5431</v>
      </c>
    </row>
    <row r="1420" spans="1:5" x14ac:dyDescent="0.25">
      <c r="A1420" s="2">
        <v>41165</v>
      </c>
      <c r="B1420">
        <v>5435.2</v>
      </c>
      <c r="C1420">
        <v>5447.45</v>
      </c>
      <c r="D1420">
        <v>5421.85</v>
      </c>
      <c r="E1420">
        <v>5435.35</v>
      </c>
    </row>
    <row r="1421" spans="1:5" x14ac:dyDescent="0.25">
      <c r="A1421" s="2">
        <v>41166</v>
      </c>
      <c r="B1421">
        <v>5528.35</v>
      </c>
      <c r="C1421">
        <v>5586.65</v>
      </c>
      <c r="D1421">
        <v>5526.95</v>
      </c>
      <c r="E1421">
        <v>5577.65</v>
      </c>
    </row>
    <row r="1422" spans="1:5" x14ac:dyDescent="0.25">
      <c r="A1422" s="2">
        <v>41169</v>
      </c>
      <c r="B1422">
        <v>5631.75</v>
      </c>
      <c r="C1422">
        <v>5652.2</v>
      </c>
      <c r="D1422">
        <v>5585.15</v>
      </c>
      <c r="E1422">
        <v>5610</v>
      </c>
    </row>
    <row r="1423" spans="1:5" x14ac:dyDescent="0.25">
      <c r="A1423" s="2">
        <v>41170</v>
      </c>
      <c r="B1423">
        <v>5602.4</v>
      </c>
      <c r="C1423">
        <v>5620.55</v>
      </c>
      <c r="D1423">
        <v>5586.45</v>
      </c>
      <c r="E1423">
        <v>5600.05</v>
      </c>
    </row>
    <row r="1424" spans="1:5" x14ac:dyDescent="0.25">
      <c r="A1424" s="2">
        <v>41172</v>
      </c>
      <c r="B1424">
        <v>5536.95</v>
      </c>
      <c r="C1424">
        <v>5581.35</v>
      </c>
      <c r="D1424">
        <v>5534.9</v>
      </c>
      <c r="E1424">
        <v>5554.25</v>
      </c>
    </row>
    <row r="1425" spans="1:5" x14ac:dyDescent="0.25">
      <c r="A1425" s="2">
        <v>41173</v>
      </c>
      <c r="B1425">
        <v>5577</v>
      </c>
      <c r="C1425">
        <v>5720</v>
      </c>
      <c r="D1425">
        <v>5575.45</v>
      </c>
      <c r="E1425">
        <v>5691.15</v>
      </c>
    </row>
    <row r="1426" spans="1:5" x14ac:dyDescent="0.25">
      <c r="A1426" s="2">
        <v>41176</v>
      </c>
      <c r="B1426">
        <v>5691.95</v>
      </c>
      <c r="C1426">
        <v>5709.85</v>
      </c>
      <c r="D1426">
        <v>5662.75</v>
      </c>
      <c r="E1426">
        <v>5669.6</v>
      </c>
    </row>
    <row r="1427" spans="1:5" x14ac:dyDescent="0.25">
      <c r="A1427" s="2">
        <v>41177</v>
      </c>
      <c r="B1427">
        <v>5674.9</v>
      </c>
      <c r="C1427">
        <v>5702.7</v>
      </c>
      <c r="D1427">
        <v>5652.45</v>
      </c>
      <c r="E1427">
        <v>5673.9</v>
      </c>
    </row>
    <row r="1428" spans="1:5" x14ac:dyDescent="0.25">
      <c r="A1428" s="2">
        <v>41178</v>
      </c>
      <c r="B1428">
        <v>5653.4</v>
      </c>
      <c r="C1428">
        <v>5672.8</v>
      </c>
      <c r="D1428">
        <v>5638.65</v>
      </c>
      <c r="E1428">
        <v>5663.45</v>
      </c>
    </row>
    <row r="1429" spans="1:5" x14ac:dyDescent="0.25">
      <c r="A1429" s="2">
        <v>41179</v>
      </c>
      <c r="B1429">
        <v>5673.75</v>
      </c>
      <c r="C1429">
        <v>5693.7</v>
      </c>
      <c r="D1429">
        <v>5639.7</v>
      </c>
      <c r="E1429">
        <v>5649.5</v>
      </c>
    </row>
    <row r="1430" spans="1:5" x14ac:dyDescent="0.25">
      <c r="A1430" s="2">
        <v>41180</v>
      </c>
      <c r="B1430">
        <v>5684.8</v>
      </c>
      <c r="C1430">
        <v>5735.15</v>
      </c>
      <c r="D1430">
        <v>5683.45</v>
      </c>
      <c r="E1430">
        <v>5703.3</v>
      </c>
    </row>
    <row r="1431" spans="1:5" x14ac:dyDescent="0.25">
      <c r="A1431" s="2">
        <v>41183</v>
      </c>
      <c r="B1431">
        <v>5704.75</v>
      </c>
      <c r="C1431">
        <v>5722.95</v>
      </c>
      <c r="D1431">
        <v>5694</v>
      </c>
      <c r="E1431">
        <v>5718.8</v>
      </c>
    </row>
    <row r="1432" spans="1:5" x14ac:dyDescent="0.25">
      <c r="A1432" s="2">
        <v>41185</v>
      </c>
      <c r="B1432">
        <v>5727.7</v>
      </c>
      <c r="C1432">
        <v>5743.25</v>
      </c>
      <c r="D1432">
        <v>5715.8</v>
      </c>
      <c r="E1432">
        <v>5731.25</v>
      </c>
    </row>
    <row r="1433" spans="1:5" x14ac:dyDescent="0.25">
      <c r="A1433" s="2">
        <v>41186</v>
      </c>
      <c r="B1433">
        <v>5751.55</v>
      </c>
      <c r="C1433">
        <v>5807.25</v>
      </c>
      <c r="D1433">
        <v>5751.35</v>
      </c>
      <c r="E1433">
        <v>5787.6</v>
      </c>
    </row>
    <row r="1434" spans="1:5" x14ac:dyDescent="0.25">
      <c r="A1434" s="2">
        <v>41187</v>
      </c>
      <c r="B1434">
        <v>5815</v>
      </c>
      <c r="C1434">
        <v>5815.35</v>
      </c>
      <c r="D1434">
        <v>4888.2</v>
      </c>
      <c r="E1434">
        <v>5746.95</v>
      </c>
    </row>
    <row r="1435" spans="1:5" x14ac:dyDescent="0.25">
      <c r="A1435" s="2">
        <v>41190</v>
      </c>
      <c r="B1435">
        <v>5751.85</v>
      </c>
      <c r="C1435">
        <v>5751.85</v>
      </c>
      <c r="D1435">
        <v>5666.2</v>
      </c>
      <c r="E1435">
        <v>5676</v>
      </c>
    </row>
    <row r="1436" spans="1:5" x14ac:dyDescent="0.25">
      <c r="A1436" s="2">
        <v>41191</v>
      </c>
      <c r="B1436">
        <v>5708.15</v>
      </c>
      <c r="C1436">
        <v>5728.65</v>
      </c>
      <c r="D1436">
        <v>5677.9</v>
      </c>
      <c r="E1436">
        <v>5704.6</v>
      </c>
    </row>
    <row r="1437" spans="1:5" x14ac:dyDescent="0.25">
      <c r="A1437" s="2">
        <v>41192</v>
      </c>
      <c r="B1437">
        <v>5671.15</v>
      </c>
      <c r="C1437">
        <v>5686.5</v>
      </c>
      <c r="D1437">
        <v>5647.05</v>
      </c>
      <c r="E1437">
        <v>5652.15</v>
      </c>
    </row>
    <row r="1438" spans="1:5" x14ac:dyDescent="0.25">
      <c r="A1438" s="2">
        <v>41193</v>
      </c>
      <c r="B1438">
        <v>5663.5</v>
      </c>
      <c r="C1438">
        <v>5721.1</v>
      </c>
      <c r="D1438">
        <v>5636.95</v>
      </c>
      <c r="E1438">
        <v>5708.05</v>
      </c>
    </row>
    <row r="1439" spans="1:5" x14ac:dyDescent="0.25">
      <c r="A1439" s="2">
        <v>41194</v>
      </c>
      <c r="B1439">
        <v>5681.7</v>
      </c>
      <c r="C1439">
        <v>5725</v>
      </c>
      <c r="D1439">
        <v>5659.35</v>
      </c>
      <c r="E1439">
        <v>5676.05</v>
      </c>
    </row>
    <row r="1440" spans="1:5" x14ac:dyDescent="0.25">
      <c r="A1440" s="2">
        <v>41197</v>
      </c>
      <c r="B1440">
        <v>5674.25</v>
      </c>
      <c r="C1440">
        <v>5693.7</v>
      </c>
      <c r="D1440">
        <v>5651.05</v>
      </c>
      <c r="E1440">
        <v>5687.25</v>
      </c>
    </row>
    <row r="1441" spans="1:5" x14ac:dyDescent="0.25">
      <c r="A1441" s="2">
        <v>41198</v>
      </c>
      <c r="B1441">
        <v>5705.6</v>
      </c>
      <c r="C1441">
        <v>5714</v>
      </c>
      <c r="D1441">
        <v>5635.6</v>
      </c>
      <c r="E1441">
        <v>5648</v>
      </c>
    </row>
    <row r="1442" spans="1:5" x14ac:dyDescent="0.25">
      <c r="A1442" s="2">
        <v>41199</v>
      </c>
      <c r="B1442">
        <v>5681.1</v>
      </c>
      <c r="C1442">
        <v>5684.35</v>
      </c>
      <c r="D1442">
        <v>5633.9</v>
      </c>
      <c r="E1442">
        <v>5660.25</v>
      </c>
    </row>
    <row r="1443" spans="1:5" x14ac:dyDescent="0.25">
      <c r="A1443" s="2">
        <v>41200</v>
      </c>
      <c r="B1443">
        <v>5675.3</v>
      </c>
      <c r="C1443">
        <v>5722.5</v>
      </c>
      <c r="D1443">
        <v>5650.55</v>
      </c>
      <c r="E1443">
        <v>5718.7</v>
      </c>
    </row>
    <row r="1444" spans="1:5" x14ac:dyDescent="0.25">
      <c r="A1444" s="2">
        <v>41201</v>
      </c>
      <c r="B1444">
        <v>5703.3</v>
      </c>
      <c r="C1444">
        <v>5711.7</v>
      </c>
      <c r="D1444">
        <v>5660</v>
      </c>
      <c r="E1444">
        <v>5684.25</v>
      </c>
    </row>
    <row r="1445" spans="1:5" x14ac:dyDescent="0.25">
      <c r="A1445" s="2">
        <v>41204</v>
      </c>
      <c r="B1445">
        <v>5667.6</v>
      </c>
      <c r="C1445">
        <v>5721.55</v>
      </c>
      <c r="D1445">
        <v>5658.05</v>
      </c>
      <c r="E1445">
        <v>5717.15</v>
      </c>
    </row>
    <row r="1446" spans="1:5" x14ac:dyDescent="0.25">
      <c r="A1446" s="2">
        <v>41205</v>
      </c>
      <c r="B1446">
        <v>5715.65</v>
      </c>
      <c r="C1446">
        <v>5720.8</v>
      </c>
      <c r="D1446">
        <v>5681.45</v>
      </c>
      <c r="E1446">
        <v>5691.4</v>
      </c>
    </row>
    <row r="1447" spans="1:5" x14ac:dyDescent="0.25">
      <c r="A1447" s="2">
        <v>41207</v>
      </c>
      <c r="B1447">
        <v>5688.8</v>
      </c>
      <c r="C1447">
        <v>5718.75</v>
      </c>
      <c r="D1447">
        <v>5685.7</v>
      </c>
      <c r="E1447">
        <v>5705.3</v>
      </c>
    </row>
    <row r="1448" spans="1:5" x14ac:dyDescent="0.25">
      <c r="A1448" s="2">
        <v>41208</v>
      </c>
      <c r="B1448">
        <v>5683.55</v>
      </c>
      <c r="C1448">
        <v>5697.2</v>
      </c>
      <c r="D1448">
        <v>5641.75</v>
      </c>
      <c r="E1448">
        <v>5664.3</v>
      </c>
    </row>
    <row r="1449" spans="1:5" x14ac:dyDescent="0.25">
      <c r="A1449" s="2">
        <v>41211</v>
      </c>
      <c r="B1449">
        <v>5665.2</v>
      </c>
      <c r="C1449">
        <v>5698.3</v>
      </c>
      <c r="D1449">
        <v>5645.1</v>
      </c>
      <c r="E1449">
        <v>5665.6</v>
      </c>
    </row>
    <row r="1450" spans="1:5" x14ac:dyDescent="0.25">
      <c r="A1450" s="2">
        <v>41212</v>
      </c>
      <c r="B1450">
        <v>5656.35</v>
      </c>
      <c r="C1450">
        <v>5689.9</v>
      </c>
      <c r="D1450">
        <v>5589.9</v>
      </c>
      <c r="E1450">
        <v>5597.9</v>
      </c>
    </row>
    <row r="1451" spans="1:5" x14ac:dyDescent="0.25">
      <c r="A1451" s="2">
        <v>41213</v>
      </c>
      <c r="B1451">
        <v>5596.75</v>
      </c>
      <c r="C1451">
        <v>5624.4</v>
      </c>
      <c r="D1451">
        <v>5583.05</v>
      </c>
      <c r="E1451">
        <v>5619.7</v>
      </c>
    </row>
    <row r="1452" spans="1:5" x14ac:dyDescent="0.25">
      <c r="A1452" s="2">
        <v>41214</v>
      </c>
      <c r="B1452">
        <v>5609.85</v>
      </c>
      <c r="C1452">
        <v>5649.75</v>
      </c>
      <c r="D1452">
        <v>5601.95</v>
      </c>
      <c r="E1452">
        <v>5645.05</v>
      </c>
    </row>
    <row r="1453" spans="1:5" x14ac:dyDescent="0.25">
      <c r="A1453" s="2">
        <v>41215</v>
      </c>
      <c r="B1453">
        <v>5696.35</v>
      </c>
      <c r="C1453">
        <v>5711.3</v>
      </c>
      <c r="D1453">
        <v>5682.55</v>
      </c>
      <c r="E1453">
        <v>5697.7</v>
      </c>
    </row>
    <row r="1454" spans="1:5" x14ac:dyDescent="0.25">
      <c r="A1454" s="2">
        <v>41218</v>
      </c>
      <c r="B1454">
        <v>5693.05</v>
      </c>
      <c r="C1454">
        <v>5709.2</v>
      </c>
      <c r="D1454">
        <v>5679.5</v>
      </c>
      <c r="E1454">
        <v>5704.2</v>
      </c>
    </row>
    <row r="1455" spans="1:5" x14ac:dyDescent="0.25">
      <c r="A1455" s="2">
        <v>41219</v>
      </c>
      <c r="B1455">
        <v>5694.1</v>
      </c>
      <c r="C1455">
        <v>5730.8</v>
      </c>
      <c r="D1455">
        <v>5693.65</v>
      </c>
      <c r="E1455">
        <v>5724.4</v>
      </c>
    </row>
    <row r="1456" spans="1:5" x14ac:dyDescent="0.25">
      <c r="A1456" s="2">
        <v>41220</v>
      </c>
      <c r="B1456">
        <v>5718.6</v>
      </c>
      <c r="C1456">
        <v>5777.3</v>
      </c>
      <c r="D1456">
        <v>5711.4</v>
      </c>
      <c r="E1456">
        <v>5760.1</v>
      </c>
    </row>
    <row r="1457" spans="1:5" x14ac:dyDescent="0.25">
      <c r="A1457" s="2">
        <v>41221</v>
      </c>
      <c r="B1457">
        <v>5709</v>
      </c>
      <c r="C1457">
        <v>5744.5</v>
      </c>
      <c r="D1457">
        <v>5693.95</v>
      </c>
      <c r="E1457">
        <v>5738.75</v>
      </c>
    </row>
    <row r="1458" spans="1:5" x14ac:dyDescent="0.25">
      <c r="A1458" s="2">
        <v>41222</v>
      </c>
      <c r="B1458">
        <v>5731.1</v>
      </c>
      <c r="C1458">
        <v>5751.7</v>
      </c>
      <c r="D1458">
        <v>5677.75</v>
      </c>
      <c r="E1458">
        <v>5686.25</v>
      </c>
    </row>
    <row r="1459" spans="1:5" x14ac:dyDescent="0.25">
      <c r="A1459" s="2">
        <v>41225</v>
      </c>
      <c r="B1459">
        <v>5688.45</v>
      </c>
      <c r="C1459">
        <v>5718.9</v>
      </c>
      <c r="D1459">
        <v>5665.75</v>
      </c>
      <c r="E1459">
        <v>5683.7</v>
      </c>
    </row>
    <row r="1460" spans="1:5" x14ac:dyDescent="0.25">
      <c r="A1460" s="2">
        <v>41226</v>
      </c>
      <c r="B1460">
        <v>5689.7</v>
      </c>
      <c r="C1460">
        <v>5698.25</v>
      </c>
      <c r="D1460">
        <v>5660.35</v>
      </c>
      <c r="E1460">
        <v>5666.95</v>
      </c>
    </row>
    <row r="1461" spans="1:5" x14ac:dyDescent="0.25">
      <c r="A1461" s="2">
        <v>41228</v>
      </c>
      <c r="B1461">
        <v>5650.35</v>
      </c>
      <c r="C1461">
        <v>5651.65</v>
      </c>
      <c r="D1461">
        <v>5603.55</v>
      </c>
      <c r="E1461">
        <v>5631</v>
      </c>
    </row>
    <row r="1462" spans="1:5" x14ac:dyDescent="0.25">
      <c r="A1462" s="2">
        <v>41229</v>
      </c>
      <c r="B1462">
        <v>5624.8</v>
      </c>
      <c r="C1462">
        <v>5650.15</v>
      </c>
      <c r="D1462">
        <v>5559.8</v>
      </c>
      <c r="E1462">
        <v>5574.05</v>
      </c>
    </row>
    <row r="1463" spans="1:5" x14ac:dyDescent="0.25">
      <c r="A1463" s="2">
        <v>41232</v>
      </c>
      <c r="B1463">
        <v>5577.3</v>
      </c>
      <c r="C1463">
        <v>5592.75</v>
      </c>
      <c r="D1463">
        <v>5549.25</v>
      </c>
      <c r="E1463">
        <v>5571.4</v>
      </c>
    </row>
    <row r="1464" spans="1:5" x14ac:dyDescent="0.25">
      <c r="A1464" s="2">
        <v>41233</v>
      </c>
      <c r="B1464">
        <v>5604.8</v>
      </c>
      <c r="C1464">
        <v>5613.7</v>
      </c>
      <c r="D1464">
        <v>5548.35</v>
      </c>
      <c r="E1464">
        <v>5571.55</v>
      </c>
    </row>
    <row r="1465" spans="1:5" x14ac:dyDescent="0.25">
      <c r="A1465" s="2">
        <v>41234</v>
      </c>
      <c r="B1465">
        <v>5582.5</v>
      </c>
      <c r="C1465">
        <v>5620.2</v>
      </c>
      <c r="D1465">
        <v>5561.4</v>
      </c>
      <c r="E1465">
        <v>5614.8</v>
      </c>
    </row>
    <row r="1466" spans="1:5" x14ac:dyDescent="0.25">
      <c r="A1466" s="2">
        <v>41235</v>
      </c>
      <c r="B1466">
        <v>5628.6</v>
      </c>
      <c r="C1466">
        <v>5643.35</v>
      </c>
      <c r="D1466">
        <v>5608</v>
      </c>
      <c r="E1466">
        <v>5627.75</v>
      </c>
    </row>
    <row r="1467" spans="1:5" x14ac:dyDescent="0.25">
      <c r="A1467" s="2">
        <v>41236</v>
      </c>
      <c r="B1467">
        <v>5635.45</v>
      </c>
      <c r="C1467">
        <v>5637.75</v>
      </c>
      <c r="D1467">
        <v>5593.55</v>
      </c>
      <c r="E1467">
        <v>5626.6</v>
      </c>
    </row>
    <row r="1468" spans="1:5" x14ac:dyDescent="0.25">
      <c r="A1468" s="2">
        <v>41239</v>
      </c>
      <c r="B1468">
        <v>5648.65</v>
      </c>
      <c r="C1468">
        <v>5649.2</v>
      </c>
      <c r="D1468">
        <v>5623.45</v>
      </c>
      <c r="E1468">
        <v>5635.9</v>
      </c>
    </row>
    <row r="1469" spans="1:5" x14ac:dyDescent="0.25">
      <c r="A1469" s="2">
        <v>41240</v>
      </c>
      <c r="B1469">
        <v>5658.5</v>
      </c>
      <c r="C1469">
        <v>5733.2</v>
      </c>
      <c r="D1469">
        <v>5658</v>
      </c>
      <c r="E1469">
        <v>5727.45</v>
      </c>
    </row>
    <row r="1470" spans="1:5" x14ac:dyDescent="0.25">
      <c r="A1470" s="2">
        <v>41242</v>
      </c>
      <c r="B1470">
        <v>5736.7</v>
      </c>
      <c r="C1470">
        <v>5833.5</v>
      </c>
      <c r="D1470">
        <v>5736.1</v>
      </c>
      <c r="E1470">
        <v>5825</v>
      </c>
    </row>
    <row r="1471" spans="1:5" x14ac:dyDescent="0.25">
      <c r="A1471" s="2">
        <v>41243</v>
      </c>
      <c r="B1471">
        <v>5836</v>
      </c>
      <c r="C1471">
        <v>5885.25</v>
      </c>
      <c r="D1471">
        <v>5827.85</v>
      </c>
      <c r="E1471">
        <v>5879.85</v>
      </c>
    </row>
    <row r="1472" spans="1:5" x14ac:dyDescent="0.25">
      <c r="A1472" s="2">
        <v>41246</v>
      </c>
      <c r="B1472">
        <v>5878.25</v>
      </c>
      <c r="C1472">
        <v>5899.15</v>
      </c>
      <c r="D1472">
        <v>5854.6</v>
      </c>
      <c r="E1472">
        <v>5870.95</v>
      </c>
    </row>
    <row r="1473" spans="1:5" x14ac:dyDescent="0.25">
      <c r="A1473" s="2">
        <v>41247</v>
      </c>
      <c r="B1473">
        <v>5866.8</v>
      </c>
      <c r="C1473">
        <v>5894.95</v>
      </c>
      <c r="D1473">
        <v>5859</v>
      </c>
      <c r="E1473">
        <v>5889.25</v>
      </c>
    </row>
    <row r="1474" spans="1:5" x14ac:dyDescent="0.25">
      <c r="A1474" s="2">
        <v>41248</v>
      </c>
      <c r="B1474">
        <v>5906.6</v>
      </c>
      <c r="C1474">
        <v>5917.8</v>
      </c>
      <c r="D1474">
        <v>5891.35</v>
      </c>
      <c r="E1474">
        <v>5900.5</v>
      </c>
    </row>
    <row r="1475" spans="1:5" x14ac:dyDescent="0.25">
      <c r="A1475" s="2">
        <v>41249</v>
      </c>
      <c r="B1475">
        <v>5926.3</v>
      </c>
      <c r="C1475">
        <v>5942.55</v>
      </c>
      <c r="D1475">
        <v>5838.9</v>
      </c>
      <c r="E1475">
        <v>5930.9</v>
      </c>
    </row>
    <row r="1476" spans="1:5" x14ac:dyDescent="0.25">
      <c r="A1476" s="2">
        <v>41250</v>
      </c>
      <c r="B1476">
        <v>5934</v>
      </c>
      <c r="C1476">
        <v>5949.85</v>
      </c>
      <c r="D1476">
        <v>5888.65</v>
      </c>
      <c r="E1476">
        <v>5907.4</v>
      </c>
    </row>
    <row r="1477" spans="1:5" x14ac:dyDescent="0.25">
      <c r="A1477" s="2">
        <v>41253</v>
      </c>
      <c r="B1477">
        <v>5916.05</v>
      </c>
      <c r="C1477">
        <v>5919.95</v>
      </c>
      <c r="D1477">
        <v>5888.1</v>
      </c>
      <c r="E1477">
        <v>5908.9</v>
      </c>
    </row>
    <row r="1478" spans="1:5" x14ac:dyDescent="0.25">
      <c r="A1478" s="2">
        <v>41254</v>
      </c>
      <c r="B1478">
        <v>5923.8</v>
      </c>
      <c r="C1478">
        <v>5965.15</v>
      </c>
      <c r="D1478">
        <v>5865.45</v>
      </c>
      <c r="E1478">
        <v>5898.8</v>
      </c>
    </row>
    <row r="1479" spans="1:5" x14ac:dyDescent="0.25">
      <c r="A1479" s="2">
        <v>41255</v>
      </c>
      <c r="B1479">
        <v>5917.8</v>
      </c>
      <c r="C1479">
        <v>5924.6</v>
      </c>
      <c r="D1479">
        <v>5874.25</v>
      </c>
      <c r="E1479">
        <v>5888</v>
      </c>
    </row>
    <row r="1480" spans="1:5" x14ac:dyDescent="0.25">
      <c r="A1480" s="2">
        <v>41256</v>
      </c>
      <c r="B1480">
        <v>5900.35</v>
      </c>
      <c r="C1480">
        <v>5907.45</v>
      </c>
      <c r="D1480">
        <v>5841.35</v>
      </c>
      <c r="E1480">
        <v>5851.5</v>
      </c>
    </row>
    <row r="1481" spans="1:5" x14ac:dyDescent="0.25">
      <c r="A1481" s="2">
        <v>41257</v>
      </c>
      <c r="B1481">
        <v>5846.9</v>
      </c>
      <c r="C1481">
        <v>5886.1</v>
      </c>
      <c r="D1481">
        <v>5839.15</v>
      </c>
      <c r="E1481">
        <v>5879.6</v>
      </c>
    </row>
    <row r="1482" spans="1:5" x14ac:dyDescent="0.25">
      <c r="A1482" s="2">
        <v>41260</v>
      </c>
      <c r="B1482">
        <v>5860.5</v>
      </c>
      <c r="C1482">
        <v>5886.05</v>
      </c>
      <c r="D1482">
        <v>5850.15</v>
      </c>
      <c r="E1482">
        <v>5857.9</v>
      </c>
    </row>
    <row r="1483" spans="1:5" x14ac:dyDescent="0.25">
      <c r="A1483" s="2">
        <v>41261</v>
      </c>
      <c r="B1483">
        <v>5873.6</v>
      </c>
      <c r="C1483">
        <v>5905.8</v>
      </c>
      <c r="D1483">
        <v>5823.15</v>
      </c>
      <c r="E1483">
        <v>5896.8</v>
      </c>
    </row>
    <row r="1484" spans="1:5" x14ac:dyDescent="0.25">
      <c r="A1484" s="2">
        <v>41262</v>
      </c>
      <c r="B1484">
        <v>5917.3</v>
      </c>
      <c r="C1484">
        <v>5939.4</v>
      </c>
      <c r="D1484">
        <v>5910.8</v>
      </c>
      <c r="E1484">
        <v>5929.6</v>
      </c>
    </row>
    <row r="1485" spans="1:5" x14ac:dyDescent="0.25">
      <c r="A1485" s="2">
        <v>41263</v>
      </c>
      <c r="B1485">
        <v>5934.45</v>
      </c>
      <c r="C1485">
        <v>5937.6</v>
      </c>
      <c r="D1485">
        <v>5881.45</v>
      </c>
      <c r="E1485">
        <v>5916.4</v>
      </c>
    </row>
    <row r="1486" spans="1:5" x14ac:dyDescent="0.25">
      <c r="A1486" s="2">
        <v>41264</v>
      </c>
      <c r="B1486">
        <v>5888</v>
      </c>
      <c r="C1486">
        <v>5888</v>
      </c>
      <c r="D1486">
        <v>5841.65</v>
      </c>
      <c r="E1486">
        <v>5847.7</v>
      </c>
    </row>
    <row r="1487" spans="1:5" x14ac:dyDescent="0.25">
      <c r="A1487" s="2">
        <v>41267</v>
      </c>
      <c r="B1487">
        <v>5869</v>
      </c>
      <c r="C1487">
        <v>5871.9</v>
      </c>
      <c r="D1487">
        <v>5844.7</v>
      </c>
      <c r="E1487">
        <v>5855.75</v>
      </c>
    </row>
    <row r="1488" spans="1:5" x14ac:dyDescent="0.25">
      <c r="A1488" s="2">
        <v>41269</v>
      </c>
      <c r="B1488">
        <v>5864.95</v>
      </c>
      <c r="C1488">
        <v>5917.3</v>
      </c>
      <c r="D1488">
        <v>5859.55</v>
      </c>
      <c r="E1488">
        <v>5905.6</v>
      </c>
    </row>
    <row r="1489" spans="1:5" x14ac:dyDescent="0.25">
      <c r="A1489" s="2">
        <v>41270</v>
      </c>
      <c r="B1489">
        <v>5930.2</v>
      </c>
      <c r="C1489">
        <v>5930.8</v>
      </c>
      <c r="D1489">
        <v>5864.7</v>
      </c>
      <c r="E1489">
        <v>5870.1</v>
      </c>
    </row>
    <row r="1490" spans="1:5" x14ac:dyDescent="0.25">
      <c r="A1490" s="2">
        <v>41271</v>
      </c>
      <c r="B1490">
        <v>5887.15</v>
      </c>
      <c r="C1490">
        <v>5915.75</v>
      </c>
      <c r="D1490">
        <v>5879.5</v>
      </c>
      <c r="E1490">
        <v>5908.35</v>
      </c>
    </row>
    <row r="1491" spans="1:5" x14ac:dyDescent="0.25">
      <c r="A1491" s="2">
        <v>41274</v>
      </c>
      <c r="B1491">
        <v>5901.2</v>
      </c>
      <c r="C1491">
        <v>5919</v>
      </c>
      <c r="D1491">
        <v>5897.15</v>
      </c>
      <c r="E1491">
        <v>5905.1</v>
      </c>
    </row>
    <row r="1492" spans="1:5" x14ac:dyDescent="0.25">
      <c r="A1492" s="2">
        <v>41275</v>
      </c>
      <c r="B1492">
        <v>5937.65</v>
      </c>
      <c r="C1492">
        <v>5963.9</v>
      </c>
      <c r="D1492">
        <v>5935.2</v>
      </c>
      <c r="E1492">
        <v>5950.85</v>
      </c>
    </row>
    <row r="1493" spans="1:5" x14ac:dyDescent="0.25">
      <c r="A1493" s="2">
        <v>41276</v>
      </c>
      <c r="B1493">
        <v>5982.6</v>
      </c>
      <c r="C1493">
        <v>6006.05</v>
      </c>
      <c r="D1493">
        <v>5982</v>
      </c>
      <c r="E1493">
        <v>5993.25</v>
      </c>
    </row>
    <row r="1494" spans="1:5" x14ac:dyDescent="0.25">
      <c r="A1494" s="2">
        <v>41277</v>
      </c>
      <c r="B1494">
        <v>6015.8</v>
      </c>
      <c r="C1494">
        <v>6017</v>
      </c>
      <c r="D1494">
        <v>5986.55</v>
      </c>
      <c r="E1494">
        <v>6009.5</v>
      </c>
    </row>
    <row r="1495" spans="1:5" x14ac:dyDescent="0.25">
      <c r="A1495" s="2">
        <v>41278</v>
      </c>
      <c r="B1495">
        <v>6011.95</v>
      </c>
      <c r="C1495">
        <v>6020.75</v>
      </c>
      <c r="D1495">
        <v>5981.55</v>
      </c>
      <c r="E1495">
        <v>6016.15</v>
      </c>
    </row>
    <row r="1496" spans="1:5" x14ac:dyDescent="0.25">
      <c r="A1496" s="2">
        <v>41281</v>
      </c>
      <c r="B1496">
        <v>6042.15</v>
      </c>
      <c r="C1496">
        <v>6042.15</v>
      </c>
      <c r="D1496">
        <v>5977.15</v>
      </c>
      <c r="E1496">
        <v>5988.4</v>
      </c>
    </row>
    <row r="1497" spans="1:5" x14ac:dyDescent="0.25">
      <c r="A1497" s="2">
        <v>41282</v>
      </c>
      <c r="B1497">
        <v>5983.45</v>
      </c>
      <c r="C1497">
        <v>6007.05</v>
      </c>
      <c r="D1497">
        <v>5964.4</v>
      </c>
      <c r="E1497">
        <v>6001.7</v>
      </c>
    </row>
    <row r="1498" spans="1:5" x14ac:dyDescent="0.25">
      <c r="A1498" s="2">
        <v>41283</v>
      </c>
      <c r="B1498">
        <v>6006.2</v>
      </c>
      <c r="C1498">
        <v>6020.1</v>
      </c>
      <c r="D1498">
        <v>5958.45</v>
      </c>
      <c r="E1498">
        <v>5971.5</v>
      </c>
    </row>
    <row r="1499" spans="1:5" x14ac:dyDescent="0.25">
      <c r="A1499" s="2">
        <v>41284</v>
      </c>
      <c r="B1499">
        <v>5998.8</v>
      </c>
      <c r="C1499">
        <v>6005.15</v>
      </c>
      <c r="D1499">
        <v>5947.3</v>
      </c>
      <c r="E1499">
        <v>5968.65</v>
      </c>
    </row>
    <row r="1500" spans="1:5" x14ac:dyDescent="0.25">
      <c r="A1500" s="2">
        <v>41285</v>
      </c>
      <c r="B1500">
        <v>6012.4</v>
      </c>
      <c r="C1500">
        <v>6018.85</v>
      </c>
      <c r="D1500">
        <v>5940.6</v>
      </c>
      <c r="E1500">
        <v>5951.3</v>
      </c>
    </row>
    <row r="1501" spans="1:5" x14ac:dyDescent="0.25">
      <c r="A1501" s="2">
        <v>41288</v>
      </c>
      <c r="B1501">
        <v>5967.2</v>
      </c>
      <c r="C1501">
        <v>6036.9</v>
      </c>
      <c r="D1501">
        <v>5962.15</v>
      </c>
      <c r="E1501">
        <v>6024.05</v>
      </c>
    </row>
    <row r="1502" spans="1:5" x14ac:dyDescent="0.25">
      <c r="A1502" s="2">
        <v>41289</v>
      </c>
      <c r="B1502">
        <v>6037.85</v>
      </c>
      <c r="C1502">
        <v>6068.5</v>
      </c>
      <c r="D1502">
        <v>6018.6</v>
      </c>
      <c r="E1502">
        <v>6056.6</v>
      </c>
    </row>
    <row r="1503" spans="1:5" x14ac:dyDescent="0.25">
      <c r="A1503" s="2">
        <v>41290</v>
      </c>
      <c r="B1503">
        <v>6049</v>
      </c>
      <c r="C1503">
        <v>6055.95</v>
      </c>
      <c r="D1503">
        <v>5992.05</v>
      </c>
      <c r="E1503">
        <v>6001.85</v>
      </c>
    </row>
    <row r="1504" spans="1:5" x14ac:dyDescent="0.25">
      <c r="A1504" s="2">
        <v>41291</v>
      </c>
      <c r="B1504">
        <v>6001.25</v>
      </c>
      <c r="C1504">
        <v>6053.2</v>
      </c>
      <c r="D1504">
        <v>5988.1</v>
      </c>
      <c r="E1504">
        <v>6039.2</v>
      </c>
    </row>
    <row r="1505" spans="1:5" x14ac:dyDescent="0.25">
      <c r="A1505" s="2">
        <v>41292</v>
      </c>
      <c r="B1505">
        <v>6059.85</v>
      </c>
      <c r="C1505">
        <v>6083.4</v>
      </c>
      <c r="D1505">
        <v>6048.3</v>
      </c>
      <c r="E1505">
        <v>6064.4</v>
      </c>
    </row>
    <row r="1506" spans="1:5" x14ac:dyDescent="0.25">
      <c r="A1506" s="2">
        <v>41295</v>
      </c>
      <c r="B1506">
        <v>6085.75</v>
      </c>
      <c r="C1506">
        <v>6094.35</v>
      </c>
      <c r="D1506">
        <v>6065.1</v>
      </c>
      <c r="E1506">
        <v>6082.3</v>
      </c>
    </row>
    <row r="1507" spans="1:5" x14ac:dyDescent="0.25">
      <c r="A1507" s="2">
        <v>41296</v>
      </c>
      <c r="B1507">
        <v>6080.15</v>
      </c>
      <c r="C1507">
        <v>6101.3</v>
      </c>
      <c r="D1507">
        <v>6040.5</v>
      </c>
      <c r="E1507">
        <v>6048.5</v>
      </c>
    </row>
    <row r="1508" spans="1:5" x14ac:dyDescent="0.25">
      <c r="A1508" s="2">
        <v>41297</v>
      </c>
      <c r="B1508">
        <v>6052.85</v>
      </c>
      <c r="C1508">
        <v>6069.8</v>
      </c>
      <c r="D1508">
        <v>6021.15</v>
      </c>
      <c r="E1508">
        <v>6054.3</v>
      </c>
    </row>
    <row r="1509" spans="1:5" x14ac:dyDescent="0.25">
      <c r="A1509" s="2">
        <v>41298</v>
      </c>
      <c r="B1509">
        <v>6046.2</v>
      </c>
      <c r="C1509">
        <v>6065.3</v>
      </c>
      <c r="D1509">
        <v>6007.85</v>
      </c>
      <c r="E1509">
        <v>6019.35</v>
      </c>
    </row>
    <row r="1510" spans="1:5" x14ac:dyDescent="0.25">
      <c r="A1510" s="2">
        <v>41299</v>
      </c>
      <c r="B1510">
        <v>6024.5</v>
      </c>
      <c r="C1510">
        <v>6080.55</v>
      </c>
      <c r="D1510">
        <v>6014.45</v>
      </c>
      <c r="E1510">
        <v>6074.65</v>
      </c>
    </row>
    <row r="1511" spans="1:5" x14ac:dyDescent="0.25">
      <c r="A1511" s="2">
        <v>41302</v>
      </c>
      <c r="B1511">
        <v>6082.1</v>
      </c>
      <c r="C1511">
        <v>6088.4</v>
      </c>
      <c r="D1511">
        <v>6061.4</v>
      </c>
      <c r="E1511">
        <v>6074.8</v>
      </c>
    </row>
    <row r="1512" spans="1:5" x14ac:dyDescent="0.25">
      <c r="A1512" s="2">
        <v>41303</v>
      </c>
      <c r="B1512">
        <v>6064.7</v>
      </c>
      <c r="C1512">
        <v>6111.8</v>
      </c>
      <c r="D1512">
        <v>6042.45</v>
      </c>
      <c r="E1512">
        <v>6049.9</v>
      </c>
    </row>
    <row r="1513" spans="1:5" x14ac:dyDescent="0.25">
      <c r="A1513" s="2">
        <v>41304</v>
      </c>
      <c r="B1513">
        <v>6065</v>
      </c>
      <c r="C1513">
        <v>6071.95</v>
      </c>
      <c r="D1513">
        <v>6044.15</v>
      </c>
      <c r="E1513">
        <v>6055.75</v>
      </c>
    </row>
    <row r="1514" spans="1:5" x14ac:dyDescent="0.25">
      <c r="A1514" s="2">
        <v>41305</v>
      </c>
      <c r="B1514">
        <v>6045.65</v>
      </c>
      <c r="C1514">
        <v>6058.05</v>
      </c>
      <c r="D1514">
        <v>6025.15</v>
      </c>
      <c r="E1514">
        <v>6034.75</v>
      </c>
    </row>
    <row r="1515" spans="1:5" x14ac:dyDescent="0.25">
      <c r="A1515" s="2">
        <v>41306</v>
      </c>
      <c r="B1515">
        <v>6040.95</v>
      </c>
      <c r="C1515">
        <v>6052.95</v>
      </c>
      <c r="D1515">
        <v>5983.2</v>
      </c>
      <c r="E1515">
        <v>5998.9</v>
      </c>
    </row>
    <row r="1516" spans="1:5" x14ac:dyDescent="0.25">
      <c r="A1516" s="2">
        <v>41309</v>
      </c>
      <c r="B1516">
        <v>6025.2</v>
      </c>
      <c r="C1516">
        <v>6038.5</v>
      </c>
      <c r="D1516">
        <v>5981.25</v>
      </c>
      <c r="E1516">
        <v>5987.25</v>
      </c>
    </row>
    <row r="1517" spans="1:5" x14ac:dyDescent="0.25">
      <c r="A1517" s="2">
        <v>41310</v>
      </c>
      <c r="B1517">
        <v>5948.2</v>
      </c>
      <c r="C1517">
        <v>5970.35</v>
      </c>
      <c r="D1517">
        <v>5946.9</v>
      </c>
      <c r="E1517">
        <v>5956.9</v>
      </c>
    </row>
    <row r="1518" spans="1:5" x14ac:dyDescent="0.25">
      <c r="A1518" s="2">
        <v>41311</v>
      </c>
      <c r="B1518">
        <v>5988.05</v>
      </c>
      <c r="C1518">
        <v>5990.9</v>
      </c>
      <c r="D1518">
        <v>5953.15</v>
      </c>
      <c r="E1518">
        <v>5959.2</v>
      </c>
    </row>
    <row r="1519" spans="1:5" x14ac:dyDescent="0.25">
      <c r="A1519" s="2">
        <v>41312</v>
      </c>
      <c r="B1519">
        <v>5936.45</v>
      </c>
      <c r="C1519">
        <v>5978.5</v>
      </c>
      <c r="D1519">
        <v>5927.6</v>
      </c>
      <c r="E1519">
        <v>5938.8</v>
      </c>
    </row>
    <row r="1520" spans="1:5" x14ac:dyDescent="0.25">
      <c r="A1520" s="2">
        <v>41313</v>
      </c>
      <c r="B1520">
        <v>5929.1</v>
      </c>
      <c r="C1520">
        <v>5953.7</v>
      </c>
      <c r="D1520">
        <v>5883.65</v>
      </c>
      <c r="E1520">
        <v>5903.5</v>
      </c>
    </row>
    <row r="1521" spans="1:5" x14ac:dyDescent="0.25">
      <c r="A1521" s="2">
        <v>41316</v>
      </c>
      <c r="B1521">
        <v>5920.05</v>
      </c>
      <c r="C1521">
        <v>5924.15</v>
      </c>
      <c r="D1521">
        <v>5879.1</v>
      </c>
      <c r="E1521">
        <v>5897.85</v>
      </c>
    </row>
    <row r="1522" spans="1:5" x14ac:dyDescent="0.25">
      <c r="A1522" s="2">
        <v>41317</v>
      </c>
      <c r="B1522">
        <v>5894.35</v>
      </c>
      <c r="C1522">
        <v>5927.65</v>
      </c>
      <c r="D1522">
        <v>5886.45</v>
      </c>
      <c r="E1522">
        <v>5922.5</v>
      </c>
    </row>
    <row r="1523" spans="1:5" x14ac:dyDescent="0.25">
      <c r="A1523" s="2">
        <v>41318</v>
      </c>
      <c r="B1523">
        <v>5943.15</v>
      </c>
      <c r="C1523">
        <v>5969.5</v>
      </c>
      <c r="D1523">
        <v>5922.95</v>
      </c>
      <c r="E1523">
        <v>5932.95</v>
      </c>
    </row>
    <row r="1524" spans="1:5" x14ac:dyDescent="0.25">
      <c r="A1524" s="2">
        <v>41319</v>
      </c>
      <c r="B1524">
        <v>5933.2</v>
      </c>
      <c r="C1524">
        <v>5940.2</v>
      </c>
      <c r="D1524">
        <v>5884.55</v>
      </c>
      <c r="E1524">
        <v>5896.95</v>
      </c>
    </row>
    <row r="1525" spans="1:5" x14ac:dyDescent="0.25">
      <c r="A1525" s="2">
        <v>41320</v>
      </c>
      <c r="B1525">
        <v>5869.95</v>
      </c>
      <c r="C1525">
        <v>5899.95</v>
      </c>
      <c r="D1525">
        <v>5853.9</v>
      </c>
      <c r="E1525">
        <v>5887.4</v>
      </c>
    </row>
    <row r="1526" spans="1:5" x14ac:dyDescent="0.25">
      <c r="A1526" s="2">
        <v>41323</v>
      </c>
      <c r="B1526">
        <v>5888.65</v>
      </c>
      <c r="C1526">
        <v>5911</v>
      </c>
      <c r="D1526">
        <v>5878.45</v>
      </c>
      <c r="E1526">
        <v>5898.2</v>
      </c>
    </row>
    <row r="1527" spans="1:5" x14ac:dyDescent="0.25">
      <c r="A1527" s="2">
        <v>41324</v>
      </c>
      <c r="B1527">
        <v>5900.2</v>
      </c>
      <c r="C1527">
        <v>5947.55</v>
      </c>
      <c r="D1527">
        <v>5883.15</v>
      </c>
      <c r="E1527">
        <v>5939.7</v>
      </c>
    </row>
    <row r="1528" spans="1:5" x14ac:dyDescent="0.25">
      <c r="A1528" s="2">
        <v>41325</v>
      </c>
      <c r="B1528">
        <v>5966.3</v>
      </c>
      <c r="C1528">
        <v>5971</v>
      </c>
      <c r="D1528">
        <v>5937.55</v>
      </c>
      <c r="E1528">
        <v>5943.05</v>
      </c>
    </row>
    <row r="1529" spans="1:5" x14ac:dyDescent="0.25">
      <c r="A1529" s="2">
        <v>41326</v>
      </c>
      <c r="B1529">
        <v>5909.65</v>
      </c>
      <c r="C1529">
        <v>5921.15</v>
      </c>
      <c r="D1529">
        <v>5844.4</v>
      </c>
      <c r="E1529">
        <v>5852.25</v>
      </c>
    </row>
    <row r="1530" spans="1:5" x14ac:dyDescent="0.25">
      <c r="A1530" s="2">
        <v>41327</v>
      </c>
      <c r="B1530">
        <v>5837.95</v>
      </c>
      <c r="C1530">
        <v>5873.8</v>
      </c>
      <c r="D1530">
        <v>5835.8</v>
      </c>
      <c r="E1530">
        <v>5850.3</v>
      </c>
    </row>
    <row r="1531" spans="1:5" x14ac:dyDescent="0.25">
      <c r="A1531" s="2">
        <v>41330</v>
      </c>
      <c r="B1531">
        <v>5870.55</v>
      </c>
      <c r="C1531">
        <v>5878.4</v>
      </c>
      <c r="D1531">
        <v>5825</v>
      </c>
      <c r="E1531">
        <v>5854.75</v>
      </c>
    </row>
    <row r="1532" spans="1:5" x14ac:dyDescent="0.25">
      <c r="A1532" s="2">
        <v>41331</v>
      </c>
      <c r="B1532">
        <v>5838.3</v>
      </c>
      <c r="C1532">
        <v>5838.85</v>
      </c>
      <c r="D1532">
        <v>5748.6</v>
      </c>
      <c r="E1532">
        <v>5761.35</v>
      </c>
    </row>
    <row r="1533" spans="1:5" x14ac:dyDescent="0.25">
      <c r="A1533" s="2">
        <v>41332</v>
      </c>
      <c r="B1533">
        <v>5784.9</v>
      </c>
      <c r="C1533">
        <v>5818.2</v>
      </c>
      <c r="D1533">
        <v>5749.7</v>
      </c>
      <c r="E1533">
        <v>5796.9</v>
      </c>
    </row>
    <row r="1534" spans="1:5" x14ac:dyDescent="0.25">
      <c r="A1534" s="2">
        <v>41333</v>
      </c>
      <c r="B1534">
        <v>5834.35</v>
      </c>
      <c r="C1534">
        <v>5849.9</v>
      </c>
      <c r="D1534">
        <v>5671.9</v>
      </c>
      <c r="E1534">
        <v>5693.05</v>
      </c>
    </row>
    <row r="1535" spans="1:5" x14ac:dyDescent="0.25">
      <c r="A1535" s="2">
        <v>41334</v>
      </c>
      <c r="B1535">
        <v>5702.45</v>
      </c>
      <c r="C1535">
        <v>5739.45</v>
      </c>
      <c r="D1535">
        <v>5679.9</v>
      </c>
      <c r="E1535">
        <v>5719.7</v>
      </c>
    </row>
    <row r="1536" spans="1:5" x14ac:dyDescent="0.25">
      <c r="A1536" s="2">
        <v>41337</v>
      </c>
      <c r="B1536">
        <v>5704.7</v>
      </c>
      <c r="C1536">
        <v>5712</v>
      </c>
      <c r="D1536">
        <v>5663.6</v>
      </c>
      <c r="E1536">
        <v>5698.5</v>
      </c>
    </row>
    <row r="1537" spans="1:5" x14ac:dyDescent="0.25">
      <c r="A1537" s="2">
        <v>41338</v>
      </c>
      <c r="B1537">
        <v>5722.45</v>
      </c>
      <c r="C1537">
        <v>5790.1</v>
      </c>
      <c r="D1537">
        <v>5722.4</v>
      </c>
      <c r="E1537">
        <v>5784.25</v>
      </c>
    </row>
    <row r="1538" spans="1:5" x14ac:dyDescent="0.25">
      <c r="A1538" s="2">
        <v>41339</v>
      </c>
      <c r="B1538">
        <v>5816.4</v>
      </c>
      <c r="C1538">
        <v>5828.7</v>
      </c>
      <c r="D1538">
        <v>5795.05</v>
      </c>
      <c r="E1538">
        <v>5818.6</v>
      </c>
    </row>
    <row r="1539" spans="1:5" x14ac:dyDescent="0.25">
      <c r="A1539" s="2">
        <v>41340</v>
      </c>
      <c r="B1539">
        <v>5801.3</v>
      </c>
      <c r="C1539">
        <v>5878</v>
      </c>
      <c r="D1539">
        <v>5801.3</v>
      </c>
      <c r="E1539">
        <v>5863.3</v>
      </c>
    </row>
    <row r="1540" spans="1:5" x14ac:dyDescent="0.25">
      <c r="A1540" s="2">
        <v>41341</v>
      </c>
      <c r="B1540">
        <v>5883.65</v>
      </c>
      <c r="C1540">
        <v>5952.85</v>
      </c>
      <c r="D1540">
        <v>5883</v>
      </c>
      <c r="E1540">
        <v>5945.7</v>
      </c>
    </row>
    <row r="1541" spans="1:5" x14ac:dyDescent="0.25">
      <c r="A1541" s="2">
        <v>41344</v>
      </c>
      <c r="B1541">
        <v>5946.1</v>
      </c>
      <c r="C1541">
        <v>5971.2</v>
      </c>
      <c r="D1541">
        <v>5930.35</v>
      </c>
      <c r="E1541">
        <v>5942.35</v>
      </c>
    </row>
    <row r="1542" spans="1:5" x14ac:dyDescent="0.25">
      <c r="A1542" s="2">
        <v>41345</v>
      </c>
      <c r="B1542">
        <v>5944.6</v>
      </c>
      <c r="C1542">
        <v>5952</v>
      </c>
      <c r="D1542">
        <v>5893.65</v>
      </c>
      <c r="E1542">
        <v>5914.1</v>
      </c>
    </row>
    <row r="1543" spans="1:5" x14ac:dyDescent="0.25">
      <c r="A1543" s="2">
        <v>41346</v>
      </c>
      <c r="B1543">
        <v>5884.8</v>
      </c>
      <c r="C1543">
        <v>5893.85</v>
      </c>
      <c r="D1543">
        <v>5842.25</v>
      </c>
      <c r="E1543">
        <v>5851.2</v>
      </c>
    </row>
    <row r="1544" spans="1:5" x14ac:dyDescent="0.25">
      <c r="A1544" s="2">
        <v>41347</v>
      </c>
      <c r="B1544">
        <v>5845.95</v>
      </c>
      <c r="C1544">
        <v>5920.15</v>
      </c>
      <c r="D1544">
        <v>5791.75</v>
      </c>
      <c r="E1544">
        <v>5908.95</v>
      </c>
    </row>
    <row r="1545" spans="1:5" x14ac:dyDescent="0.25">
      <c r="A1545" s="2">
        <v>41348</v>
      </c>
      <c r="B1545">
        <v>5914.9</v>
      </c>
      <c r="C1545">
        <v>5945.65</v>
      </c>
      <c r="D1545">
        <v>5861</v>
      </c>
      <c r="E1545">
        <v>5872.6</v>
      </c>
    </row>
    <row r="1546" spans="1:5" x14ac:dyDescent="0.25">
      <c r="A1546" s="2">
        <v>41351</v>
      </c>
      <c r="B1546">
        <v>5816.75</v>
      </c>
      <c r="C1546">
        <v>5850.2</v>
      </c>
      <c r="D1546">
        <v>5814.35</v>
      </c>
      <c r="E1546">
        <v>5835.25</v>
      </c>
    </row>
    <row r="1547" spans="1:5" x14ac:dyDescent="0.25">
      <c r="A1547" s="2">
        <v>41352</v>
      </c>
      <c r="B1547">
        <v>5859.5</v>
      </c>
      <c r="C1547">
        <v>5863.6</v>
      </c>
      <c r="D1547">
        <v>5724.3</v>
      </c>
      <c r="E1547">
        <v>5745.95</v>
      </c>
    </row>
    <row r="1548" spans="1:5" x14ac:dyDescent="0.25">
      <c r="A1548" s="2">
        <v>41353</v>
      </c>
      <c r="B1548">
        <v>5740.55</v>
      </c>
      <c r="C1548">
        <v>5745.3</v>
      </c>
      <c r="D1548">
        <v>5682.3</v>
      </c>
      <c r="E1548">
        <v>5694.4</v>
      </c>
    </row>
    <row r="1549" spans="1:5" x14ac:dyDescent="0.25">
      <c r="A1549" s="2">
        <v>41354</v>
      </c>
      <c r="B1549">
        <v>5705.9</v>
      </c>
      <c r="C1549">
        <v>5757.75</v>
      </c>
      <c r="D1549">
        <v>5647.95</v>
      </c>
      <c r="E1549">
        <v>5658.75</v>
      </c>
    </row>
    <row r="1550" spans="1:5" x14ac:dyDescent="0.25">
      <c r="A1550" s="2">
        <v>41355</v>
      </c>
      <c r="B1550">
        <v>5659.8</v>
      </c>
      <c r="C1550">
        <v>5691.45</v>
      </c>
      <c r="D1550">
        <v>5631.8</v>
      </c>
      <c r="E1550">
        <v>5651.35</v>
      </c>
    </row>
    <row r="1551" spans="1:5" x14ac:dyDescent="0.25">
      <c r="A1551" s="2">
        <v>41358</v>
      </c>
      <c r="B1551">
        <v>5707.3</v>
      </c>
      <c r="C1551">
        <v>5718.4</v>
      </c>
      <c r="D1551">
        <v>5624.4</v>
      </c>
      <c r="E1551">
        <v>5633.85</v>
      </c>
    </row>
    <row r="1552" spans="1:5" x14ac:dyDescent="0.25">
      <c r="A1552" s="2">
        <v>41359</v>
      </c>
      <c r="B1552">
        <v>5613.75</v>
      </c>
      <c r="C1552">
        <v>5655.3</v>
      </c>
      <c r="D1552">
        <v>5612.05</v>
      </c>
      <c r="E1552">
        <v>5641.6</v>
      </c>
    </row>
    <row r="1553" spans="1:5" x14ac:dyDescent="0.25">
      <c r="A1553" s="2">
        <v>41361</v>
      </c>
      <c r="B1553">
        <v>5647.75</v>
      </c>
      <c r="C1553">
        <v>5692.95</v>
      </c>
      <c r="D1553">
        <v>5604.85</v>
      </c>
      <c r="E1553">
        <v>5682.55</v>
      </c>
    </row>
    <row r="1554" spans="1:5" x14ac:dyDescent="0.25">
      <c r="A1554" s="2">
        <v>41365</v>
      </c>
      <c r="B1554">
        <v>5697.35</v>
      </c>
      <c r="C1554">
        <v>5720.95</v>
      </c>
      <c r="D1554">
        <v>5675.9</v>
      </c>
      <c r="E1554">
        <v>5704.4</v>
      </c>
    </row>
    <row r="1555" spans="1:5" x14ac:dyDescent="0.25">
      <c r="A1555" s="2">
        <v>41366</v>
      </c>
      <c r="B1555">
        <v>5701.7</v>
      </c>
      <c r="C1555">
        <v>5754.6</v>
      </c>
      <c r="D1555">
        <v>5687.15</v>
      </c>
      <c r="E1555">
        <v>5748.1</v>
      </c>
    </row>
    <row r="1556" spans="1:5" x14ac:dyDescent="0.25">
      <c r="A1556" s="2">
        <v>41367</v>
      </c>
      <c r="B1556">
        <v>5740.2</v>
      </c>
      <c r="C1556">
        <v>5744.95</v>
      </c>
      <c r="D1556">
        <v>5650.1</v>
      </c>
      <c r="E1556">
        <v>5672.9</v>
      </c>
    </row>
    <row r="1557" spans="1:5" x14ac:dyDescent="0.25">
      <c r="A1557" s="2">
        <v>41368</v>
      </c>
      <c r="B1557">
        <v>5640.65</v>
      </c>
      <c r="C1557">
        <v>5644.45</v>
      </c>
      <c r="D1557">
        <v>5565.65</v>
      </c>
      <c r="E1557">
        <v>5574.75</v>
      </c>
    </row>
    <row r="1558" spans="1:5" x14ac:dyDescent="0.25">
      <c r="A1558" s="2">
        <v>41369</v>
      </c>
      <c r="B1558">
        <v>5568.1</v>
      </c>
      <c r="C1558">
        <v>5577.3</v>
      </c>
      <c r="D1558">
        <v>5534.7</v>
      </c>
      <c r="E1558">
        <v>5553.25</v>
      </c>
    </row>
    <row r="1559" spans="1:5" x14ac:dyDescent="0.25">
      <c r="A1559" s="2">
        <v>41372</v>
      </c>
      <c r="B1559">
        <v>5550.5</v>
      </c>
      <c r="C1559">
        <v>5569.2</v>
      </c>
      <c r="D1559">
        <v>5537.05</v>
      </c>
      <c r="E1559">
        <v>5542.95</v>
      </c>
    </row>
    <row r="1560" spans="1:5" x14ac:dyDescent="0.25">
      <c r="A1560" s="2">
        <v>41373</v>
      </c>
      <c r="B1560">
        <v>5568.75</v>
      </c>
      <c r="C1560">
        <v>5603.05</v>
      </c>
      <c r="D1560">
        <v>5487</v>
      </c>
      <c r="E1560">
        <v>5495.1</v>
      </c>
    </row>
    <row r="1561" spans="1:5" x14ac:dyDescent="0.25">
      <c r="A1561" s="2">
        <v>41374</v>
      </c>
      <c r="B1561">
        <v>5536.25</v>
      </c>
      <c r="C1561">
        <v>5569.25</v>
      </c>
      <c r="D1561">
        <v>5477.2</v>
      </c>
      <c r="E1561">
        <v>5558.7</v>
      </c>
    </row>
    <row r="1562" spans="1:5" x14ac:dyDescent="0.25">
      <c r="A1562" s="2">
        <v>41375</v>
      </c>
      <c r="B1562">
        <v>5601.65</v>
      </c>
      <c r="C1562">
        <v>5610.65</v>
      </c>
      <c r="D1562">
        <v>5542.85</v>
      </c>
      <c r="E1562">
        <v>5594</v>
      </c>
    </row>
    <row r="1563" spans="1:5" x14ac:dyDescent="0.25">
      <c r="A1563" s="2">
        <v>41376</v>
      </c>
      <c r="B1563">
        <v>5520.7</v>
      </c>
      <c r="C1563">
        <v>5544.5</v>
      </c>
      <c r="D1563">
        <v>5494.9</v>
      </c>
      <c r="E1563">
        <v>5528.55</v>
      </c>
    </row>
    <row r="1564" spans="1:5" x14ac:dyDescent="0.25">
      <c r="A1564" s="2">
        <v>41379</v>
      </c>
      <c r="B1564">
        <v>5508.5</v>
      </c>
      <c r="C1564">
        <v>5592.85</v>
      </c>
      <c r="D1564">
        <v>5500.3</v>
      </c>
      <c r="E1564">
        <v>5568.4</v>
      </c>
    </row>
    <row r="1565" spans="1:5" x14ac:dyDescent="0.25">
      <c r="A1565" s="2">
        <v>41380</v>
      </c>
      <c r="B1565">
        <v>5562.45</v>
      </c>
      <c r="C1565">
        <v>5699.25</v>
      </c>
      <c r="D1565">
        <v>5555.85</v>
      </c>
      <c r="E1565">
        <v>5688.95</v>
      </c>
    </row>
    <row r="1566" spans="1:5" x14ac:dyDescent="0.25">
      <c r="A1566" s="2">
        <v>41381</v>
      </c>
      <c r="B1566">
        <v>5708.65</v>
      </c>
      <c r="C1566">
        <v>5732.15</v>
      </c>
      <c r="D1566">
        <v>5669</v>
      </c>
      <c r="E1566">
        <v>5688.7</v>
      </c>
    </row>
    <row r="1567" spans="1:5" x14ac:dyDescent="0.25">
      <c r="A1567" s="2">
        <v>41382</v>
      </c>
      <c r="B1567">
        <v>5682.7</v>
      </c>
      <c r="C1567">
        <v>5794.35</v>
      </c>
      <c r="D1567">
        <v>5681.85</v>
      </c>
      <c r="E1567">
        <v>5783.1</v>
      </c>
    </row>
    <row r="1568" spans="1:5" x14ac:dyDescent="0.25">
      <c r="A1568" s="2">
        <v>41386</v>
      </c>
      <c r="B1568">
        <v>5789.85</v>
      </c>
      <c r="C1568">
        <v>5844.85</v>
      </c>
      <c r="D1568">
        <v>5789.8</v>
      </c>
      <c r="E1568">
        <v>5834.4</v>
      </c>
    </row>
    <row r="1569" spans="1:5" x14ac:dyDescent="0.25">
      <c r="A1569" s="2">
        <v>41387</v>
      </c>
      <c r="B1569">
        <v>5843.1</v>
      </c>
      <c r="C1569">
        <v>5844.3</v>
      </c>
      <c r="D1569">
        <v>5791.55</v>
      </c>
      <c r="E1569">
        <v>5836.9</v>
      </c>
    </row>
    <row r="1570" spans="1:5" x14ac:dyDescent="0.25">
      <c r="A1570" s="2">
        <v>41389</v>
      </c>
      <c r="B1570">
        <v>5856.1</v>
      </c>
      <c r="C1570">
        <v>5924.6</v>
      </c>
      <c r="D1570">
        <v>5853.3</v>
      </c>
      <c r="E1570">
        <v>5916.3</v>
      </c>
    </row>
    <row r="1571" spans="1:5" x14ac:dyDescent="0.25">
      <c r="A1571" s="2">
        <v>41390</v>
      </c>
      <c r="B1571">
        <v>5899.75</v>
      </c>
      <c r="C1571">
        <v>5907.05</v>
      </c>
      <c r="D1571">
        <v>5860.5</v>
      </c>
      <c r="E1571">
        <v>5871.45</v>
      </c>
    </row>
    <row r="1572" spans="1:5" x14ac:dyDescent="0.25">
      <c r="A1572" s="2">
        <v>41393</v>
      </c>
      <c r="B1572">
        <v>5877.6</v>
      </c>
      <c r="C1572">
        <v>5918.65</v>
      </c>
      <c r="D1572">
        <v>5868.8</v>
      </c>
      <c r="E1572">
        <v>5904.1</v>
      </c>
    </row>
    <row r="1573" spans="1:5" x14ac:dyDescent="0.25">
      <c r="A1573" s="2">
        <v>41394</v>
      </c>
      <c r="B1573">
        <v>5932.6</v>
      </c>
      <c r="C1573">
        <v>5962.3</v>
      </c>
      <c r="D1573">
        <v>5867.8</v>
      </c>
      <c r="E1573">
        <v>5930.2</v>
      </c>
    </row>
    <row r="1574" spans="1:5" x14ac:dyDescent="0.25">
      <c r="A1574" s="2">
        <v>41396</v>
      </c>
      <c r="B1574">
        <v>5911.4</v>
      </c>
      <c r="C1574">
        <v>6019.45</v>
      </c>
      <c r="D1574">
        <v>5910.95</v>
      </c>
      <c r="E1574">
        <v>5999.35</v>
      </c>
    </row>
    <row r="1575" spans="1:5" x14ac:dyDescent="0.25">
      <c r="A1575" s="2">
        <v>41397</v>
      </c>
      <c r="B1575">
        <v>5993.5</v>
      </c>
      <c r="C1575">
        <v>6000.3</v>
      </c>
      <c r="D1575">
        <v>5930.15</v>
      </c>
      <c r="E1575">
        <v>5944</v>
      </c>
    </row>
    <row r="1576" spans="1:5" x14ac:dyDescent="0.25">
      <c r="A1576" s="2">
        <v>41400</v>
      </c>
      <c r="B1576">
        <v>5944.9</v>
      </c>
      <c r="C1576">
        <v>5976.5</v>
      </c>
      <c r="D1576">
        <v>5928.45</v>
      </c>
      <c r="E1576">
        <v>5971.05</v>
      </c>
    </row>
    <row r="1577" spans="1:5" x14ac:dyDescent="0.25">
      <c r="A1577" s="2">
        <v>41401</v>
      </c>
      <c r="B1577">
        <v>5983.45</v>
      </c>
      <c r="C1577">
        <v>6050.5</v>
      </c>
      <c r="D1577">
        <v>5982.95</v>
      </c>
      <c r="E1577">
        <v>6043.55</v>
      </c>
    </row>
    <row r="1578" spans="1:5" x14ac:dyDescent="0.25">
      <c r="A1578" s="2">
        <v>41402</v>
      </c>
      <c r="B1578">
        <v>6064.15</v>
      </c>
      <c r="C1578">
        <v>6083.55</v>
      </c>
      <c r="D1578">
        <v>6024.95</v>
      </c>
      <c r="E1578">
        <v>6069.3</v>
      </c>
    </row>
    <row r="1579" spans="1:5" x14ac:dyDescent="0.25">
      <c r="A1579" s="2">
        <v>41403</v>
      </c>
      <c r="B1579">
        <v>6078.35</v>
      </c>
      <c r="C1579">
        <v>6084.7</v>
      </c>
      <c r="D1579">
        <v>6040.45</v>
      </c>
      <c r="E1579">
        <v>6050.15</v>
      </c>
    </row>
    <row r="1580" spans="1:5" x14ac:dyDescent="0.25">
      <c r="A1580" s="2">
        <v>41404</v>
      </c>
      <c r="B1580">
        <v>6046.25</v>
      </c>
      <c r="C1580">
        <v>6105.3</v>
      </c>
      <c r="D1580">
        <v>6045.6</v>
      </c>
      <c r="E1580">
        <v>6094.75</v>
      </c>
    </row>
    <row r="1581" spans="1:5" x14ac:dyDescent="0.25">
      <c r="A1581" s="2">
        <v>41405</v>
      </c>
      <c r="B1581">
        <v>6088.2</v>
      </c>
      <c r="C1581">
        <v>6114.55</v>
      </c>
      <c r="D1581">
        <v>6084.15</v>
      </c>
      <c r="E1581">
        <v>6107.25</v>
      </c>
    </row>
    <row r="1582" spans="1:5" x14ac:dyDescent="0.25">
      <c r="A1582" s="2">
        <v>41407</v>
      </c>
      <c r="B1582">
        <v>6098.2</v>
      </c>
      <c r="C1582">
        <v>6104.95</v>
      </c>
      <c r="D1582">
        <v>5972.9</v>
      </c>
      <c r="E1582">
        <v>5980.45</v>
      </c>
    </row>
    <row r="1583" spans="1:5" x14ac:dyDescent="0.25">
      <c r="A1583" s="2">
        <v>41408</v>
      </c>
      <c r="B1583">
        <v>5989.7</v>
      </c>
      <c r="C1583">
        <v>6026.2</v>
      </c>
      <c r="D1583">
        <v>5970.05</v>
      </c>
      <c r="E1583">
        <v>5995.4</v>
      </c>
    </row>
    <row r="1584" spans="1:5" x14ac:dyDescent="0.25">
      <c r="A1584" s="2">
        <v>41409</v>
      </c>
      <c r="B1584">
        <v>6018.85</v>
      </c>
      <c r="C1584">
        <v>6157.1</v>
      </c>
      <c r="D1584">
        <v>6018.85</v>
      </c>
      <c r="E1584">
        <v>6146.75</v>
      </c>
    </row>
    <row r="1585" spans="1:5" x14ac:dyDescent="0.25">
      <c r="A1585" s="2">
        <v>41410</v>
      </c>
      <c r="B1585">
        <v>6128.25</v>
      </c>
      <c r="C1585">
        <v>6187.3</v>
      </c>
      <c r="D1585">
        <v>6128.25</v>
      </c>
      <c r="E1585">
        <v>6169.9</v>
      </c>
    </row>
    <row r="1586" spans="1:5" x14ac:dyDescent="0.25">
      <c r="A1586" s="2">
        <v>41411</v>
      </c>
      <c r="B1586">
        <v>6172.95</v>
      </c>
      <c r="C1586">
        <v>6199.95</v>
      </c>
      <c r="D1586">
        <v>6146.15</v>
      </c>
      <c r="E1586">
        <v>6187.3</v>
      </c>
    </row>
    <row r="1587" spans="1:5" x14ac:dyDescent="0.25">
      <c r="A1587" s="2">
        <v>41414</v>
      </c>
      <c r="B1587">
        <v>6198</v>
      </c>
      <c r="C1587">
        <v>6229.45</v>
      </c>
      <c r="D1587">
        <v>6146.05</v>
      </c>
      <c r="E1587">
        <v>6156.9</v>
      </c>
    </row>
    <row r="1588" spans="1:5" x14ac:dyDescent="0.25">
      <c r="A1588" s="2">
        <v>41415</v>
      </c>
      <c r="B1588">
        <v>6152.35</v>
      </c>
      <c r="C1588">
        <v>6180.25</v>
      </c>
      <c r="D1588">
        <v>6102.35</v>
      </c>
      <c r="E1588">
        <v>6114.1</v>
      </c>
    </row>
    <row r="1589" spans="1:5" x14ac:dyDescent="0.25">
      <c r="A1589" s="2">
        <v>41416</v>
      </c>
      <c r="B1589">
        <v>6127.05</v>
      </c>
      <c r="C1589">
        <v>6147.6</v>
      </c>
      <c r="D1589">
        <v>6074.45</v>
      </c>
      <c r="E1589">
        <v>6094.5</v>
      </c>
    </row>
    <row r="1590" spans="1:5" x14ac:dyDescent="0.25">
      <c r="A1590" s="2">
        <v>41417</v>
      </c>
      <c r="B1590">
        <v>6050.4</v>
      </c>
      <c r="C1590">
        <v>6081.45</v>
      </c>
      <c r="D1590">
        <v>5955.7</v>
      </c>
      <c r="E1590">
        <v>5967.05</v>
      </c>
    </row>
    <row r="1591" spans="1:5" x14ac:dyDescent="0.25">
      <c r="A1591" s="2">
        <v>41418</v>
      </c>
      <c r="B1591">
        <v>6010.7</v>
      </c>
      <c r="C1591">
        <v>6015.3</v>
      </c>
      <c r="D1591">
        <v>5936.8</v>
      </c>
      <c r="E1591">
        <v>5983.55</v>
      </c>
    </row>
    <row r="1592" spans="1:5" x14ac:dyDescent="0.25">
      <c r="A1592" s="2">
        <v>41421</v>
      </c>
      <c r="B1592">
        <v>5989.4</v>
      </c>
      <c r="C1592">
        <v>6099.9</v>
      </c>
      <c r="D1592">
        <v>5975.55</v>
      </c>
      <c r="E1592">
        <v>6083.15</v>
      </c>
    </row>
    <row r="1593" spans="1:5" x14ac:dyDescent="0.25">
      <c r="A1593" s="2">
        <v>41422</v>
      </c>
      <c r="B1593">
        <v>6086.35</v>
      </c>
      <c r="C1593">
        <v>6127.65</v>
      </c>
      <c r="D1593">
        <v>6055.4</v>
      </c>
      <c r="E1593">
        <v>6111.25</v>
      </c>
    </row>
    <row r="1594" spans="1:5" x14ac:dyDescent="0.25">
      <c r="A1594" s="2">
        <v>41423</v>
      </c>
      <c r="B1594">
        <v>6120.45</v>
      </c>
      <c r="C1594">
        <v>6125.05</v>
      </c>
      <c r="D1594">
        <v>6069.8</v>
      </c>
      <c r="E1594">
        <v>6104.3</v>
      </c>
    </row>
    <row r="1595" spans="1:5" x14ac:dyDescent="0.25">
      <c r="A1595" s="2">
        <v>41424</v>
      </c>
      <c r="B1595">
        <v>6072.15</v>
      </c>
      <c r="C1595">
        <v>6133.75</v>
      </c>
      <c r="D1595">
        <v>6072.15</v>
      </c>
      <c r="E1595">
        <v>6124.05</v>
      </c>
    </row>
    <row r="1596" spans="1:5" x14ac:dyDescent="0.25">
      <c r="A1596" s="2">
        <v>41425</v>
      </c>
      <c r="B1596">
        <v>6098.7</v>
      </c>
      <c r="C1596">
        <v>6106.25</v>
      </c>
      <c r="D1596">
        <v>5975.55</v>
      </c>
      <c r="E1596">
        <v>5985.95</v>
      </c>
    </row>
    <row r="1597" spans="1:5" x14ac:dyDescent="0.25">
      <c r="A1597" s="2">
        <v>41428</v>
      </c>
      <c r="B1597">
        <v>5997.35</v>
      </c>
      <c r="C1597">
        <v>6011</v>
      </c>
      <c r="D1597">
        <v>5916.35</v>
      </c>
      <c r="E1597">
        <v>5939.3</v>
      </c>
    </row>
    <row r="1598" spans="1:5" x14ac:dyDescent="0.25">
      <c r="A1598" s="2">
        <v>41429</v>
      </c>
      <c r="B1598">
        <v>5941.1</v>
      </c>
      <c r="C1598">
        <v>5981.6</v>
      </c>
      <c r="D1598">
        <v>5910.25</v>
      </c>
      <c r="E1598">
        <v>5919.45</v>
      </c>
    </row>
    <row r="1599" spans="1:5" x14ac:dyDescent="0.25">
      <c r="A1599" s="2">
        <v>41430</v>
      </c>
      <c r="B1599">
        <v>5908.3</v>
      </c>
      <c r="C1599">
        <v>5935.2</v>
      </c>
      <c r="D1599">
        <v>5883.7</v>
      </c>
      <c r="E1599">
        <v>5923.85</v>
      </c>
    </row>
    <row r="1600" spans="1:5" x14ac:dyDescent="0.25">
      <c r="A1600" s="2">
        <v>41431</v>
      </c>
      <c r="B1600">
        <v>5895</v>
      </c>
      <c r="C1600">
        <v>5956.55</v>
      </c>
      <c r="D1600">
        <v>5869.5</v>
      </c>
      <c r="E1600">
        <v>5921.4</v>
      </c>
    </row>
    <row r="1601" spans="1:5" x14ac:dyDescent="0.25">
      <c r="A1601" s="2">
        <v>41432</v>
      </c>
      <c r="B1601">
        <v>5900.05</v>
      </c>
      <c r="C1601">
        <v>5972.7</v>
      </c>
      <c r="D1601">
        <v>5871.3</v>
      </c>
      <c r="E1601">
        <v>5881</v>
      </c>
    </row>
    <row r="1602" spans="1:5" x14ac:dyDescent="0.25">
      <c r="A1602" s="2">
        <v>41435</v>
      </c>
      <c r="B1602">
        <v>5907.9</v>
      </c>
      <c r="C1602">
        <v>5931.65</v>
      </c>
      <c r="D1602">
        <v>5857.4</v>
      </c>
      <c r="E1602">
        <v>5878</v>
      </c>
    </row>
    <row r="1603" spans="1:5" x14ac:dyDescent="0.25">
      <c r="A1603" s="2">
        <v>41436</v>
      </c>
      <c r="B1603">
        <v>5848.75</v>
      </c>
      <c r="C1603">
        <v>5868.05</v>
      </c>
      <c r="D1603">
        <v>5780.35</v>
      </c>
      <c r="E1603">
        <v>5788.8</v>
      </c>
    </row>
    <row r="1604" spans="1:5" x14ac:dyDescent="0.25">
      <c r="A1604" s="2">
        <v>41437</v>
      </c>
      <c r="B1604">
        <v>5771.75</v>
      </c>
      <c r="C1604">
        <v>5792.9</v>
      </c>
      <c r="D1604">
        <v>5738.6</v>
      </c>
      <c r="E1604">
        <v>5760.2</v>
      </c>
    </row>
    <row r="1605" spans="1:5" x14ac:dyDescent="0.25">
      <c r="A1605" s="2">
        <v>41438</v>
      </c>
      <c r="B1605">
        <v>5709.35</v>
      </c>
      <c r="C1605">
        <v>5729.85</v>
      </c>
      <c r="D1605">
        <v>5683.1</v>
      </c>
      <c r="E1605">
        <v>5699.1</v>
      </c>
    </row>
    <row r="1606" spans="1:5" x14ac:dyDescent="0.25">
      <c r="A1606" s="2">
        <v>41439</v>
      </c>
      <c r="B1606">
        <v>5748.95</v>
      </c>
      <c r="C1606">
        <v>5819.4</v>
      </c>
      <c r="D1606">
        <v>5739.4</v>
      </c>
      <c r="E1606">
        <v>5808.4</v>
      </c>
    </row>
    <row r="1607" spans="1:5" x14ac:dyDescent="0.25">
      <c r="A1607" s="2">
        <v>41442</v>
      </c>
      <c r="B1607">
        <v>5820.4</v>
      </c>
      <c r="C1607">
        <v>5854.9</v>
      </c>
      <c r="D1607">
        <v>5770.25</v>
      </c>
      <c r="E1607">
        <v>5850.05</v>
      </c>
    </row>
    <row r="1608" spans="1:5" x14ac:dyDescent="0.25">
      <c r="A1608" s="2">
        <v>41443</v>
      </c>
      <c r="B1608">
        <v>5841.9</v>
      </c>
      <c r="C1608">
        <v>5863.4</v>
      </c>
      <c r="D1608">
        <v>5804.3</v>
      </c>
      <c r="E1608">
        <v>5813.6</v>
      </c>
    </row>
    <row r="1609" spans="1:5" x14ac:dyDescent="0.25">
      <c r="A1609" s="2">
        <v>41444</v>
      </c>
      <c r="B1609">
        <v>5805.75</v>
      </c>
      <c r="C1609">
        <v>5828.4</v>
      </c>
      <c r="D1609">
        <v>5777.9</v>
      </c>
      <c r="E1609">
        <v>5822.25</v>
      </c>
    </row>
    <row r="1610" spans="1:5" x14ac:dyDescent="0.25">
      <c r="A1610" s="2">
        <v>41445</v>
      </c>
      <c r="B1610">
        <v>5754.15</v>
      </c>
      <c r="C1610">
        <v>5755</v>
      </c>
      <c r="D1610">
        <v>5645.65</v>
      </c>
      <c r="E1610">
        <v>5655.9</v>
      </c>
    </row>
    <row r="1611" spans="1:5" x14ac:dyDescent="0.25">
      <c r="A1611" s="2">
        <v>41446</v>
      </c>
      <c r="B1611">
        <v>5639.9</v>
      </c>
      <c r="C1611">
        <v>5686.15</v>
      </c>
      <c r="D1611">
        <v>5616.85</v>
      </c>
      <c r="E1611">
        <v>5667.65</v>
      </c>
    </row>
    <row r="1612" spans="1:5" x14ac:dyDescent="0.25">
      <c r="A1612" s="2">
        <v>41449</v>
      </c>
      <c r="B1612">
        <v>5638.05</v>
      </c>
      <c r="C1612">
        <v>5640</v>
      </c>
      <c r="D1612">
        <v>5566.25</v>
      </c>
      <c r="E1612">
        <v>5590.25</v>
      </c>
    </row>
    <row r="1613" spans="1:5" x14ac:dyDescent="0.25">
      <c r="A1613" s="2">
        <v>41450</v>
      </c>
      <c r="B1613">
        <v>5606.95</v>
      </c>
      <c r="C1613">
        <v>5666.25</v>
      </c>
      <c r="D1613">
        <v>5570.25</v>
      </c>
      <c r="E1613">
        <v>5609.1</v>
      </c>
    </row>
    <row r="1614" spans="1:5" x14ac:dyDescent="0.25">
      <c r="A1614" s="2">
        <v>41451</v>
      </c>
      <c r="B1614">
        <v>5627.95</v>
      </c>
      <c r="C1614">
        <v>5635.25</v>
      </c>
      <c r="D1614">
        <v>5579.35</v>
      </c>
      <c r="E1614">
        <v>5588.7</v>
      </c>
    </row>
    <row r="1615" spans="1:5" x14ac:dyDescent="0.25">
      <c r="A1615" s="2">
        <v>41452</v>
      </c>
      <c r="B1615">
        <v>5647.95</v>
      </c>
      <c r="C1615">
        <v>5699.35</v>
      </c>
      <c r="D1615">
        <v>5630.95</v>
      </c>
      <c r="E1615">
        <v>5682.35</v>
      </c>
    </row>
    <row r="1616" spans="1:5" x14ac:dyDescent="0.25">
      <c r="A1616" s="2">
        <v>41453</v>
      </c>
      <c r="B1616">
        <v>5749.5</v>
      </c>
      <c r="C1616">
        <v>5852.95</v>
      </c>
      <c r="D1616">
        <v>5749.5</v>
      </c>
      <c r="E1616">
        <v>5842.2</v>
      </c>
    </row>
    <row r="1617" spans="1:5" x14ac:dyDescent="0.25">
      <c r="A1617" s="2">
        <v>41456</v>
      </c>
      <c r="B1617">
        <v>5834.1</v>
      </c>
      <c r="C1617">
        <v>5904.35</v>
      </c>
      <c r="D1617">
        <v>5822.2</v>
      </c>
      <c r="E1617">
        <v>5898.85</v>
      </c>
    </row>
    <row r="1618" spans="1:5" x14ac:dyDescent="0.25">
      <c r="A1618" s="2">
        <v>41457</v>
      </c>
      <c r="B1618">
        <v>5885.5</v>
      </c>
      <c r="C1618">
        <v>5898.8</v>
      </c>
      <c r="D1618">
        <v>5852.3</v>
      </c>
      <c r="E1618">
        <v>5857.55</v>
      </c>
    </row>
    <row r="1619" spans="1:5" x14ac:dyDescent="0.25">
      <c r="A1619" s="2">
        <v>41458</v>
      </c>
      <c r="B1619">
        <v>5811.95</v>
      </c>
      <c r="C1619">
        <v>5815</v>
      </c>
      <c r="D1619">
        <v>5760.4</v>
      </c>
      <c r="E1619">
        <v>5770.9</v>
      </c>
    </row>
    <row r="1620" spans="1:5" x14ac:dyDescent="0.25">
      <c r="A1620" s="2">
        <v>41459</v>
      </c>
      <c r="B1620">
        <v>5794.75</v>
      </c>
      <c r="C1620">
        <v>5848.2</v>
      </c>
      <c r="D1620">
        <v>5786.05</v>
      </c>
      <c r="E1620">
        <v>5836.95</v>
      </c>
    </row>
    <row r="1621" spans="1:5" x14ac:dyDescent="0.25">
      <c r="A1621" s="2">
        <v>41460</v>
      </c>
      <c r="B1621">
        <v>5889.95</v>
      </c>
      <c r="C1621">
        <v>5900.45</v>
      </c>
      <c r="D1621">
        <v>5858.45</v>
      </c>
      <c r="E1621">
        <v>5867.9</v>
      </c>
    </row>
    <row r="1622" spans="1:5" x14ac:dyDescent="0.25">
      <c r="A1622" s="2">
        <v>41463</v>
      </c>
      <c r="B1622">
        <v>5833.15</v>
      </c>
      <c r="C1622">
        <v>5833.85</v>
      </c>
      <c r="D1622">
        <v>5775.55</v>
      </c>
      <c r="E1622">
        <v>5811.55</v>
      </c>
    </row>
    <row r="1623" spans="1:5" x14ac:dyDescent="0.25">
      <c r="A1623" s="2">
        <v>41464</v>
      </c>
      <c r="B1623">
        <v>5834.6</v>
      </c>
      <c r="C1623">
        <v>5864.95</v>
      </c>
      <c r="D1623">
        <v>5834.6</v>
      </c>
      <c r="E1623">
        <v>5859</v>
      </c>
    </row>
    <row r="1624" spans="1:5" x14ac:dyDescent="0.25">
      <c r="A1624" s="2">
        <v>41465</v>
      </c>
      <c r="B1624">
        <v>5869.9</v>
      </c>
      <c r="C1624">
        <v>5879.35</v>
      </c>
      <c r="D1624">
        <v>5802.85</v>
      </c>
      <c r="E1624">
        <v>5816.7</v>
      </c>
    </row>
    <row r="1625" spans="1:5" x14ac:dyDescent="0.25">
      <c r="A1625" s="2">
        <v>41466</v>
      </c>
      <c r="B1625">
        <v>5894.5</v>
      </c>
      <c r="C1625">
        <v>5948.85</v>
      </c>
      <c r="D1625">
        <v>5887.95</v>
      </c>
      <c r="E1625">
        <v>5935.1</v>
      </c>
    </row>
    <row r="1626" spans="1:5" x14ac:dyDescent="0.25">
      <c r="A1626" s="2">
        <v>41467</v>
      </c>
      <c r="B1626">
        <v>6000.5</v>
      </c>
      <c r="C1626">
        <v>6019</v>
      </c>
      <c r="D1626">
        <v>5951.15</v>
      </c>
      <c r="E1626">
        <v>6009</v>
      </c>
    </row>
    <row r="1627" spans="1:5" x14ac:dyDescent="0.25">
      <c r="A1627" s="2">
        <v>41470</v>
      </c>
      <c r="B1627">
        <v>5991.2</v>
      </c>
      <c r="C1627">
        <v>6038.2</v>
      </c>
      <c r="D1627">
        <v>5980.95</v>
      </c>
      <c r="E1627">
        <v>6030.8</v>
      </c>
    </row>
    <row r="1628" spans="1:5" x14ac:dyDescent="0.25">
      <c r="A1628" s="2">
        <v>41471</v>
      </c>
      <c r="B1628">
        <v>5930.8</v>
      </c>
      <c r="C1628">
        <v>5966.05</v>
      </c>
      <c r="D1628">
        <v>5910.95</v>
      </c>
      <c r="E1628">
        <v>5955.25</v>
      </c>
    </row>
    <row r="1629" spans="1:5" x14ac:dyDescent="0.25">
      <c r="A1629" s="2">
        <v>41472</v>
      </c>
      <c r="B1629">
        <v>5972.25</v>
      </c>
      <c r="C1629">
        <v>5989.8</v>
      </c>
      <c r="D1629">
        <v>5926.75</v>
      </c>
      <c r="E1629">
        <v>5973.3</v>
      </c>
    </row>
    <row r="1630" spans="1:5" x14ac:dyDescent="0.25">
      <c r="A1630" s="2">
        <v>41473</v>
      </c>
      <c r="B1630">
        <v>5984.7</v>
      </c>
      <c r="C1630">
        <v>6051.1</v>
      </c>
      <c r="D1630">
        <v>5974.55</v>
      </c>
      <c r="E1630">
        <v>6038.05</v>
      </c>
    </row>
    <row r="1631" spans="1:5" x14ac:dyDescent="0.25">
      <c r="A1631" s="2">
        <v>41474</v>
      </c>
      <c r="B1631">
        <v>6057.2</v>
      </c>
      <c r="C1631">
        <v>6066.85</v>
      </c>
      <c r="D1631">
        <v>6020.25</v>
      </c>
      <c r="E1631">
        <v>6029.2</v>
      </c>
    </row>
    <row r="1632" spans="1:5" x14ac:dyDescent="0.25">
      <c r="A1632" s="2">
        <v>41477</v>
      </c>
      <c r="B1632">
        <v>6009.75</v>
      </c>
      <c r="C1632">
        <v>6064.15</v>
      </c>
      <c r="D1632">
        <v>6004.25</v>
      </c>
      <c r="E1632">
        <v>6031.8</v>
      </c>
    </row>
    <row r="1633" spans="1:5" x14ac:dyDescent="0.25">
      <c r="A1633" s="2">
        <v>41478</v>
      </c>
      <c r="B1633">
        <v>6064.3</v>
      </c>
      <c r="C1633">
        <v>6093.35</v>
      </c>
      <c r="D1633">
        <v>6061.3</v>
      </c>
      <c r="E1633">
        <v>6077.8</v>
      </c>
    </row>
    <row r="1634" spans="1:5" x14ac:dyDescent="0.25">
      <c r="A1634" s="2">
        <v>41479</v>
      </c>
      <c r="B1634">
        <v>6032.2</v>
      </c>
      <c r="C1634">
        <v>6047.25</v>
      </c>
      <c r="D1634">
        <v>5962.6</v>
      </c>
      <c r="E1634">
        <v>5990.5</v>
      </c>
    </row>
    <row r="1635" spans="1:5" x14ac:dyDescent="0.25">
      <c r="A1635" s="2">
        <v>41480</v>
      </c>
      <c r="B1635">
        <v>5970.4</v>
      </c>
      <c r="C1635">
        <v>5990.65</v>
      </c>
      <c r="D1635">
        <v>5896.4</v>
      </c>
      <c r="E1635">
        <v>5907.5</v>
      </c>
    </row>
    <row r="1636" spans="1:5" x14ac:dyDescent="0.25">
      <c r="A1636" s="2">
        <v>41481</v>
      </c>
      <c r="B1636">
        <v>5937.95</v>
      </c>
      <c r="C1636">
        <v>5944.5</v>
      </c>
      <c r="D1636">
        <v>5869.5</v>
      </c>
      <c r="E1636">
        <v>5886.2</v>
      </c>
    </row>
    <row r="1637" spans="1:5" x14ac:dyDescent="0.25">
      <c r="A1637" s="2">
        <v>41484</v>
      </c>
      <c r="B1637">
        <v>5869.95</v>
      </c>
      <c r="C1637">
        <v>5886</v>
      </c>
      <c r="D1637">
        <v>5825.8</v>
      </c>
      <c r="E1637">
        <v>5831.65</v>
      </c>
    </row>
    <row r="1638" spans="1:5" x14ac:dyDescent="0.25">
      <c r="A1638" s="2">
        <v>41485</v>
      </c>
      <c r="B1638">
        <v>5836.05</v>
      </c>
      <c r="C1638">
        <v>5861.3</v>
      </c>
      <c r="D1638">
        <v>5747.6</v>
      </c>
      <c r="E1638">
        <v>5755.05</v>
      </c>
    </row>
    <row r="1639" spans="1:5" x14ac:dyDescent="0.25">
      <c r="A1639" s="2">
        <v>41486</v>
      </c>
      <c r="B1639">
        <v>5738.35</v>
      </c>
      <c r="C1639">
        <v>5752.1</v>
      </c>
      <c r="D1639">
        <v>5675.75</v>
      </c>
      <c r="E1639">
        <v>5742</v>
      </c>
    </row>
    <row r="1640" spans="1:5" x14ac:dyDescent="0.25">
      <c r="A1640" s="2">
        <v>41487</v>
      </c>
      <c r="B1640">
        <v>5776.9</v>
      </c>
      <c r="C1640">
        <v>5808.5</v>
      </c>
      <c r="D1640">
        <v>5676.85</v>
      </c>
      <c r="E1640">
        <v>5727.85</v>
      </c>
    </row>
    <row r="1641" spans="1:5" x14ac:dyDescent="0.25">
      <c r="A1641" s="2">
        <v>41488</v>
      </c>
      <c r="B1641">
        <v>5750.05</v>
      </c>
      <c r="C1641">
        <v>5761.85</v>
      </c>
      <c r="D1641">
        <v>5649</v>
      </c>
      <c r="E1641">
        <v>5677.9</v>
      </c>
    </row>
    <row r="1642" spans="1:5" x14ac:dyDescent="0.25">
      <c r="A1642" s="2">
        <v>41491</v>
      </c>
      <c r="B1642">
        <v>5682.4</v>
      </c>
      <c r="C1642">
        <v>5721</v>
      </c>
      <c r="D1642">
        <v>5661.5</v>
      </c>
      <c r="E1642">
        <v>5685.4</v>
      </c>
    </row>
    <row r="1643" spans="1:5" x14ac:dyDescent="0.25">
      <c r="A1643" s="2">
        <v>41492</v>
      </c>
      <c r="B1643">
        <v>5664.9</v>
      </c>
      <c r="C1643">
        <v>5664.9</v>
      </c>
      <c r="D1643">
        <v>5521.8</v>
      </c>
      <c r="E1643">
        <v>5542.25</v>
      </c>
    </row>
    <row r="1644" spans="1:5" x14ac:dyDescent="0.25">
      <c r="A1644" s="2">
        <v>41493</v>
      </c>
      <c r="B1644">
        <v>5549.3</v>
      </c>
      <c r="C1644">
        <v>5561.45</v>
      </c>
      <c r="D1644">
        <v>5486.85</v>
      </c>
      <c r="E1644">
        <v>5519.1</v>
      </c>
    </row>
    <row r="1645" spans="1:5" x14ac:dyDescent="0.25">
      <c r="A1645" s="2">
        <v>41494</v>
      </c>
      <c r="B1645">
        <v>5510.05</v>
      </c>
      <c r="C1645">
        <v>5577.6</v>
      </c>
      <c r="D1645">
        <v>5510.05</v>
      </c>
      <c r="E1645">
        <v>5565.65</v>
      </c>
    </row>
    <row r="1646" spans="1:5" x14ac:dyDescent="0.25">
      <c r="A1646" s="2">
        <v>41498</v>
      </c>
      <c r="B1646">
        <v>5606.7</v>
      </c>
      <c r="C1646">
        <v>5644.1</v>
      </c>
      <c r="D1646">
        <v>5557.1</v>
      </c>
      <c r="E1646">
        <v>5612.4</v>
      </c>
    </row>
    <row r="1647" spans="1:5" x14ac:dyDescent="0.25">
      <c r="A1647" s="2">
        <v>41499</v>
      </c>
      <c r="B1647">
        <v>5600.25</v>
      </c>
      <c r="C1647">
        <v>5704.75</v>
      </c>
      <c r="D1647">
        <v>5578.9</v>
      </c>
      <c r="E1647">
        <v>5699.3</v>
      </c>
    </row>
    <row r="1648" spans="1:5" x14ac:dyDescent="0.25">
      <c r="A1648" s="2">
        <v>41500</v>
      </c>
      <c r="B1648">
        <v>5715.4</v>
      </c>
      <c r="C1648">
        <v>5754.55</v>
      </c>
      <c r="D1648">
        <v>5690.2</v>
      </c>
      <c r="E1648">
        <v>5742.3</v>
      </c>
    </row>
    <row r="1649" spans="1:5" x14ac:dyDescent="0.25">
      <c r="A1649" s="2">
        <v>41502</v>
      </c>
      <c r="B1649">
        <v>5705.45</v>
      </c>
      <c r="C1649">
        <v>5716.6</v>
      </c>
      <c r="D1649">
        <v>5496.05</v>
      </c>
      <c r="E1649">
        <v>5507.85</v>
      </c>
    </row>
    <row r="1650" spans="1:5" x14ac:dyDescent="0.25">
      <c r="A1650" s="2">
        <v>41505</v>
      </c>
      <c r="B1650">
        <v>5497.55</v>
      </c>
      <c r="C1650">
        <v>5499.65</v>
      </c>
      <c r="D1650">
        <v>5360.65</v>
      </c>
      <c r="E1650">
        <v>5414.75</v>
      </c>
    </row>
    <row r="1651" spans="1:5" x14ac:dyDescent="0.25">
      <c r="A1651" s="2">
        <v>41506</v>
      </c>
      <c r="B1651">
        <v>5353.45</v>
      </c>
      <c r="C1651">
        <v>5417.8</v>
      </c>
      <c r="D1651">
        <v>5306.35</v>
      </c>
      <c r="E1651">
        <v>5401.45</v>
      </c>
    </row>
    <row r="1652" spans="1:5" x14ac:dyDescent="0.25">
      <c r="A1652" s="2">
        <v>41507</v>
      </c>
      <c r="B1652">
        <v>5494.45</v>
      </c>
      <c r="C1652">
        <v>5504.1</v>
      </c>
      <c r="D1652">
        <v>5268.45</v>
      </c>
      <c r="E1652">
        <v>5302.55</v>
      </c>
    </row>
    <row r="1653" spans="1:5" x14ac:dyDescent="0.25">
      <c r="A1653" s="2">
        <v>41508</v>
      </c>
      <c r="B1653">
        <v>5282.8</v>
      </c>
      <c r="C1653">
        <v>5418.95</v>
      </c>
      <c r="D1653">
        <v>5254.05</v>
      </c>
      <c r="E1653">
        <v>5408.45</v>
      </c>
    </row>
    <row r="1654" spans="1:5" x14ac:dyDescent="0.25">
      <c r="A1654" s="2">
        <v>41509</v>
      </c>
      <c r="B1654">
        <v>5428.75</v>
      </c>
      <c r="C1654">
        <v>5478.8</v>
      </c>
      <c r="D1654">
        <v>5377.8</v>
      </c>
      <c r="E1654">
        <v>5471.75</v>
      </c>
    </row>
    <row r="1655" spans="1:5" x14ac:dyDescent="0.25">
      <c r="A1655" s="2">
        <v>41512</v>
      </c>
      <c r="B1655">
        <v>5499.4</v>
      </c>
      <c r="C1655">
        <v>5528.7</v>
      </c>
      <c r="D1655">
        <v>5454.45</v>
      </c>
      <c r="E1655">
        <v>5476.5</v>
      </c>
    </row>
    <row r="1656" spans="1:5" x14ac:dyDescent="0.25">
      <c r="A1656" s="2">
        <v>41513</v>
      </c>
      <c r="B1656">
        <v>5426.5</v>
      </c>
      <c r="C1656">
        <v>5427.4</v>
      </c>
      <c r="D1656">
        <v>5274.25</v>
      </c>
      <c r="E1656">
        <v>5287.45</v>
      </c>
    </row>
    <row r="1657" spans="1:5" x14ac:dyDescent="0.25">
      <c r="A1657" s="2">
        <v>41514</v>
      </c>
      <c r="B1657">
        <v>5233.45</v>
      </c>
      <c r="C1657">
        <v>5317.7</v>
      </c>
      <c r="D1657">
        <v>5118.8500000000004</v>
      </c>
      <c r="E1657">
        <v>5285</v>
      </c>
    </row>
    <row r="1658" spans="1:5" x14ac:dyDescent="0.25">
      <c r="A1658" s="2">
        <v>41515</v>
      </c>
      <c r="B1658">
        <v>5316.5</v>
      </c>
      <c r="C1658">
        <v>5428.9</v>
      </c>
      <c r="D1658">
        <v>5303</v>
      </c>
      <c r="E1658">
        <v>5409.05</v>
      </c>
    </row>
    <row r="1659" spans="1:5" x14ac:dyDescent="0.25">
      <c r="A1659" s="2">
        <v>41516</v>
      </c>
      <c r="B1659">
        <v>5407.45</v>
      </c>
      <c r="C1659">
        <v>5493.3</v>
      </c>
      <c r="D1659">
        <v>5360.2</v>
      </c>
      <c r="E1659">
        <v>5471.8</v>
      </c>
    </row>
    <row r="1660" spans="1:5" x14ac:dyDescent="0.25">
      <c r="A1660" s="2">
        <v>41519</v>
      </c>
      <c r="B1660">
        <v>5480.25</v>
      </c>
      <c r="C1660">
        <v>5564.9</v>
      </c>
      <c r="D1660">
        <v>5478.85</v>
      </c>
      <c r="E1660">
        <v>5550.75</v>
      </c>
    </row>
    <row r="1661" spans="1:5" x14ac:dyDescent="0.25">
      <c r="A1661" s="2">
        <v>41520</v>
      </c>
      <c r="B1661">
        <v>5574.7</v>
      </c>
      <c r="C1661">
        <v>5580.95</v>
      </c>
      <c r="D1661">
        <v>5323.75</v>
      </c>
      <c r="E1661">
        <v>5341.45</v>
      </c>
    </row>
    <row r="1662" spans="1:5" x14ac:dyDescent="0.25">
      <c r="A1662" s="2">
        <v>41521</v>
      </c>
      <c r="B1662">
        <v>5358.65</v>
      </c>
      <c r="C1662">
        <v>5460.25</v>
      </c>
      <c r="D1662">
        <v>5318.9</v>
      </c>
      <c r="E1662">
        <v>5448.1</v>
      </c>
    </row>
    <row r="1663" spans="1:5" x14ac:dyDescent="0.25">
      <c r="A1663" s="2">
        <v>41522</v>
      </c>
      <c r="B1663">
        <v>5553.75</v>
      </c>
      <c r="C1663">
        <v>5625.75</v>
      </c>
      <c r="D1663">
        <v>5552.7</v>
      </c>
      <c r="E1663">
        <v>5592.95</v>
      </c>
    </row>
    <row r="1664" spans="1:5" x14ac:dyDescent="0.25">
      <c r="A1664" s="2">
        <v>41523</v>
      </c>
      <c r="B1664">
        <v>5617.45</v>
      </c>
      <c r="C1664">
        <v>5688.6</v>
      </c>
      <c r="D1664">
        <v>5566.15</v>
      </c>
      <c r="E1664">
        <v>5680.4</v>
      </c>
    </row>
    <row r="1665" spans="1:5" x14ac:dyDescent="0.25">
      <c r="A1665" s="2">
        <v>41527</v>
      </c>
      <c r="B1665">
        <v>5738.5</v>
      </c>
      <c r="C1665">
        <v>5904.85</v>
      </c>
      <c r="D1665">
        <v>5738.2</v>
      </c>
      <c r="E1665">
        <v>5896.75</v>
      </c>
    </row>
    <row r="1666" spans="1:5" x14ac:dyDescent="0.25">
      <c r="A1666" s="2">
        <v>41528</v>
      </c>
      <c r="B1666">
        <v>5887.25</v>
      </c>
      <c r="C1666">
        <v>5924.35</v>
      </c>
      <c r="D1666">
        <v>5832.7</v>
      </c>
      <c r="E1666">
        <v>5913.15</v>
      </c>
    </row>
    <row r="1667" spans="1:5" x14ac:dyDescent="0.25">
      <c r="A1667" s="2">
        <v>41529</v>
      </c>
      <c r="B1667">
        <v>5931.15</v>
      </c>
      <c r="C1667">
        <v>5932</v>
      </c>
      <c r="D1667">
        <v>5815.8</v>
      </c>
      <c r="E1667">
        <v>5850.7</v>
      </c>
    </row>
    <row r="1668" spans="1:5" x14ac:dyDescent="0.25">
      <c r="A1668" s="2">
        <v>41530</v>
      </c>
      <c r="B1668">
        <v>5828</v>
      </c>
      <c r="C1668">
        <v>5884.3</v>
      </c>
      <c r="D1668">
        <v>5822.9</v>
      </c>
      <c r="E1668">
        <v>5850.6</v>
      </c>
    </row>
    <row r="1669" spans="1:5" x14ac:dyDescent="0.25">
      <c r="A1669" s="2">
        <v>41533</v>
      </c>
      <c r="B1669">
        <v>5930.3</v>
      </c>
      <c r="C1669">
        <v>5957.25</v>
      </c>
      <c r="D1669">
        <v>5798.15</v>
      </c>
      <c r="E1669">
        <v>5840.55</v>
      </c>
    </row>
    <row r="1670" spans="1:5" x14ac:dyDescent="0.25">
      <c r="A1670" s="2">
        <v>41534</v>
      </c>
      <c r="B1670">
        <v>5824.2</v>
      </c>
      <c r="C1670">
        <v>5857.8</v>
      </c>
      <c r="D1670">
        <v>5804.9</v>
      </c>
      <c r="E1670">
        <v>5850.2</v>
      </c>
    </row>
    <row r="1671" spans="1:5" x14ac:dyDescent="0.25">
      <c r="A1671" s="2">
        <v>41535</v>
      </c>
      <c r="B1671">
        <v>5872.75</v>
      </c>
      <c r="C1671">
        <v>5916.9</v>
      </c>
      <c r="D1671">
        <v>5840.2</v>
      </c>
      <c r="E1671">
        <v>5899.45</v>
      </c>
    </row>
    <row r="1672" spans="1:5" x14ac:dyDescent="0.25">
      <c r="A1672" s="2">
        <v>41536</v>
      </c>
      <c r="B1672">
        <v>6044.15</v>
      </c>
      <c r="C1672">
        <v>6142.5</v>
      </c>
      <c r="D1672">
        <v>6040.15</v>
      </c>
      <c r="E1672">
        <v>6115.55</v>
      </c>
    </row>
    <row r="1673" spans="1:5" x14ac:dyDescent="0.25">
      <c r="A1673" s="2">
        <v>41537</v>
      </c>
      <c r="B1673">
        <v>6104.55</v>
      </c>
      <c r="C1673">
        <v>6130.95</v>
      </c>
      <c r="D1673">
        <v>5932.85</v>
      </c>
      <c r="E1673">
        <v>6012.1</v>
      </c>
    </row>
    <row r="1674" spans="1:5" x14ac:dyDescent="0.25">
      <c r="A1674" s="2">
        <v>41540</v>
      </c>
      <c r="B1674">
        <v>5945.8</v>
      </c>
      <c r="C1674">
        <v>5989.4</v>
      </c>
      <c r="D1674">
        <v>5871.4</v>
      </c>
      <c r="E1674">
        <v>5889.75</v>
      </c>
    </row>
    <row r="1675" spans="1:5" x14ac:dyDescent="0.25">
      <c r="A1675" s="2">
        <v>41541</v>
      </c>
      <c r="B1675">
        <v>5855</v>
      </c>
      <c r="C1675">
        <v>5938.4</v>
      </c>
      <c r="D1675">
        <v>5854.55</v>
      </c>
      <c r="E1675">
        <v>5892.45</v>
      </c>
    </row>
    <row r="1676" spans="1:5" x14ac:dyDescent="0.25">
      <c r="A1676" s="2">
        <v>41542</v>
      </c>
      <c r="B1676">
        <v>5901.55</v>
      </c>
      <c r="C1676">
        <v>5910.55</v>
      </c>
      <c r="D1676">
        <v>5811.1</v>
      </c>
      <c r="E1676">
        <v>5873.85</v>
      </c>
    </row>
    <row r="1677" spans="1:5" x14ac:dyDescent="0.25">
      <c r="A1677" s="2">
        <v>41543</v>
      </c>
      <c r="B1677">
        <v>5872.8</v>
      </c>
      <c r="C1677">
        <v>5917.65</v>
      </c>
      <c r="D1677">
        <v>5864.1</v>
      </c>
      <c r="E1677">
        <v>5882.25</v>
      </c>
    </row>
    <row r="1678" spans="1:5" x14ac:dyDescent="0.25">
      <c r="A1678" s="2">
        <v>41544</v>
      </c>
      <c r="B1678">
        <v>5905.55</v>
      </c>
      <c r="C1678">
        <v>5909.2</v>
      </c>
      <c r="D1678">
        <v>5819.3</v>
      </c>
      <c r="E1678">
        <v>5833.2</v>
      </c>
    </row>
    <row r="1679" spans="1:5" x14ac:dyDescent="0.25">
      <c r="A1679" s="2">
        <v>41547</v>
      </c>
      <c r="B1679">
        <v>5801.05</v>
      </c>
      <c r="C1679">
        <v>5810.2</v>
      </c>
      <c r="D1679">
        <v>5718.5</v>
      </c>
      <c r="E1679">
        <v>5735.3</v>
      </c>
    </row>
    <row r="1680" spans="1:5" x14ac:dyDescent="0.25">
      <c r="A1680" s="2">
        <v>41548</v>
      </c>
      <c r="B1680">
        <v>5756.1</v>
      </c>
      <c r="C1680">
        <v>5786.45</v>
      </c>
      <c r="D1680">
        <v>5700.95</v>
      </c>
      <c r="E1680">
        <v>5780.05</v>
      </c>
    </row>
    <row r="1681" spans="1:5" x14ac:dyDescent="0.25">
      <c r="A1681" s="2">
        <v>41550</v>
      </c>
      <c r="B1681">
        <v>5819.1</v>
      </c>
      <c r="C1681">
        <v>5917.6</v>
      </c>
      <c r="D1681">
        <v>5802.7</v>
      </c>
      <c r="E1681">
        <v>5909.7</v>
      </c>
    </row>
    <row r="1682" spans="1:5" x14ac:dyDescent="0.25">
      <c r="A1682" s="2">
        <v>41551</v>
      </c>
      <c r="B1682">
        <v>5891.3</v>
      </c>
      <c r="C1682">
        <v>5950.45</v>
      </c>
      <c r="D1682">
        <v>5885</v>
      </c>
      <c r="E1682">
        <v>5907.3</v>
      </c>
    </row>
    <row r="1683" spans="1:5" x14ac:dyDescent="0.25">
      <c r="A1683" s="2">
        <v>41554</v>
      </c>
      <c r="B1683">
        <v>5889.05</v>
      </c>
      <c r="C1683">
        <v>5912</v>
      </c>
      <c r="D1683">
        <v>5825.85</v>
      </c>
      <c r="E1683">
        <v>5906.15</v>
      </c>
    </row>
    <row r="1684" spans="1:5" x14ac:dyDescent="0.25">
      <c r="A1684" s="2">
        <v>41555</v>
      </c>
      <c r="B1684">
        <v>5975</v>
      </c>
      <c r="C1684">
        <v>5981.7</v>
      </c>
      <c r="D1684">
        <v>5913</v>
      </c>
      <c r="E1684">
        <v>5928.4</v>
      </c>
    </row>
    <row r="1685" spans="1:5" x14ac:dyDescent="0.25">
      <c r="A1685" s="2">
        <v>41556</v>
      </c>
      <c r="B1685">
        <v>5893.25</v>
      </c>
      <c r="C1685">
        <v>6015.5</v>
      </c>
      <c r="D1685">
        <v>5877.1</v>
      </c>
      <c r="E1685">
        <v>6007.45</v>
      </c>
    </row>
    <row r="1686" spans="1:5" x14ac:dyDescent="0.25">
      <c r="A1686" s="2">
        <v>41557</v>
      </c>
      <c r="B1686">
        <v>6001.05</v>
      </c>
      <c r="C1686">
        <v>6033.95</v>
      </c>
      <c r="D1686">
        <v>5979.8</v>
      </c>
      <c r="E1686">
        <v>6020.95</v>
      </c>
    </row>
    <row r="1687" spans="1:5" x14ac:dyDescent="0.25">
      <c r="A1687" s="2">
        <v>41558</v>
      </c>
      <c r="B1687">
        <v>6104.85</v>
      </c>
      <c r="C1687">
        <v>6107.6</v>
      </c>
      <c r="D1687">
        <v>6046.4</v>
      </c>
      <c r="E1687">
        <v>6096.2</v>
      </c>
    </row>
    <row r="1688" spans="1:5" x14ac:dyDescent="0.25">
      <c r="A1688" s="2">
        <v>41561</v>
      </c>
      <c r="B1688">
        <v>6093</v>
      </c>
      <c r="C1688">
        <v>6124.1</v>
      </c>
      <c r="D1688">
        <v>6082.9</v>
      </c>
      <c r="E1688">
        <v>6112.7</v>
      </c>
    </row>
    <row r="1689" spans="1:5" x14ac:dyDescent="0.25">
      <c r="A1689" s="2">
        <v>41562</v>
      </c>
      <c r="B1689">
        <v>6147.55</v>
      </c>
      <c r="C1689">
        <v>6156.3</v>
      </c>
      <c r="D1689">
        <v>6056.55</v>
      </c>
      <c r="E1689">
        <v>6089.05</v>
      </c>
    </row>
    <row r="1690" spans="1:5" x14ac:dyDescent="0.25">
      <c r="A1690" s="2">
        <v>41564</v>
      </c>
      <c r="B1690">
        <v>6098.5</v>
      </c>
      <c r="C1690">
        <v>6110.75</v>
      </c>
      <c r="D1690">
        <v>6032.55</v>
      </c>
      <c r="E1690">
        <v>6045.85</v>
      </c>
    </row>
    <row r="1691" spans="1:5" x14ac:dyDescent="0.25">
      <c r="A1691" s="2">
        <v>41565</v>
      </c>
      <c r="B1691">
        <v>6070.9</v>
      </c>
      <c r="C1691">
        <v>6201.45</v>
      </c>
      <c r="D1691">
        <v>6070.9</v>
      </c>
      <c r="E1691">
        <v>6189.35</v>
      </c>
    </row>
    <row r="1692" spans="1:5" x14ac:dyDescent="0.25">
      <c r="A1692" s="2">
        <v>41568</v>
      </c>
      <c r="B1692">
        <v>6202</v>
      </c>
      <c r="C1692">
        <v>6218.95</v>
      </c>
      <c r="D1692">
        <v>6163.3</v>
      </c>
      <c r="E1692">
        <v>6204.95</v>
      </c>
    </row>
    <row r="1693" spans="1:5" x14ac:dyDescent="0.25">
      <c r="A1693" s="2">
        <v>41569</v>
      </c>
      <c r="B1693">
        <v>6192.3</v>
      </c>
      <c r="C1693">
        <v>6220.1</v>
      </c>
      <c r="D1693">
        <v>6181.8</v>
      </c>
      <c r="E1693">
        <v>6202.8</v>
      </c>
    </row>
    <row r="1694" spans="1:5" x14ac:dyDescent="0.25">
      <c r="A1694" s="2">
        <v>41570</v>
      </c>
      <c r="B1694">
        <v>6209.55</v>
      </c>
      <c r="C1694">
        <v>6217.95</v>
      </c>
      <c r="D1694">
        <v>6116.6</v>
      </c>
      <c r="E1694">
        <v>6178.35</v>
      </c>
    </row>
    <row r="1695" spans="1:5" x14ac:dyDescent="0.25">
      <c r="A1695" s="2">
        <v>41571</v>
      </c>
      <c r="B1695">
        <v>6162.8</v>
      </c>
      <c r="C1695">
        <v>6252.45</v>
      </c>
      <c r="D1695">
        <v>6142.95</v>
      </c>
      <c r="E1695">
        <v>6164.35</v>
      </c>
    </row>
    <row r="1696" spans="1:5" x14ac:dyDescent="0.25">
      <c r="A1696" s="2">
        <v>41572</v>
      </c>
      <c r="B1696">
        <v>6154</v>
      </c>
      <c r="C1696">
        <v>6174.75</v>
      </c>
      <c r="D1696">
        <v>6125.95</v>
      </c>
      <c r="E1696">
        <v>6144.9</v>
      </c>
    </row>
    <row r="1697" spans="1:5" x14ac:dyDescent="0.25">
      <c r="A1697" s="2">
        <v>41575</v>
      </c>
      <c r="B1697">
        <v>6155.1</v>
      </c>
      <c r="C1697">
        <v>6168.75</v>
      </c>
      <c r="D1697">
        <v>6094.1</v>
      </c>
      <c r="E1697">
        <v>6101.1</v>
      </c>
    </row>
    <row r="1698" spans="1:5" x14ac:dyDescent="0.25">
      <c r="A1698" s="2">
        <v>41576</v>
      </c>
      <c r="B1698">
        <v>6107.55</v>
      </c>
      <c r="C1698">
        <v>6228.05</v>
      </c>
      <c r="D1698">
        <v>6079.2</v>
      </c>
      <c r="E1698">
        <v>6220.9</v>
      </c>
    </row>
    <row r="1699" spans="1:5" x14ac:dyDescent="0.25">
      <c r="A1699" s="2">
        <v>41577</v>
      </c>
      <c r="B1699">
        <v>6230.8</v>
      </c>
      <c r="C1699">
        <v>6269.2</v>
      </c>
      <c r="D1699">
        <v>6222.6</v>
      </c>
      <c r="E1699">
        <v>6251.7</v>
      </c>
    </row>
    <row r="1700" spans="1:5" x14ac:dyDescent="0.25">
      <c r="A1700" s="2">
        <v>41578</v>
      </c>
      <c r="B1700">
        <v>6237.15</v>
      </c>
      <c r="C1700">
        <v>6309.05</v>
      </c>
      <c r="D1700">
        <v>6235.9</v>
      </c>
      <c r="E1700">
        <v>6299.15</v>
      </c>
    </row>
    <row r="1701" spans="1:5" x14ac:dyDescent="0.25">
      <c r="A1701" s="2">
        <v>41579</v>
      </c>
      <c r="B1701">
        <v>6289.75</v>
      </c>
      <c r="C1701">
        <v>6332.6</v>
      </c>
      <c r="D1701">
        <v>6286.95</v>
      </c>
      <c r="E1701">
        <v>6307.2</v>
      </c>
    </row>
    <row r="1702" spans="1:5" x14ac:dyDescent="0.25">
      <c r="A1702" s="2">
        <v>41581</v>
      </c>
      <c r="B1702">
        <v>6332.05</v>
      </c>
      <c r="C1702">
        <v>6342.95</v>
      </c>
      <c r="D1702">
        <v>6311.15</v>
      </c>
      <c r="E1702">
        <v>6317.35</v>
      </c>
    </row>
    <row r="1703" spans="1:5" x14ac:dyDescent="0.25">
      <c r="A1703" s="2">
        <v>41583</v>
      </c>
      <c r="B1703">
        <v>6282.15</v>
      </c>
      <c r="C1703">
        <v>6304.75</v>
      </c>
      <c r="D1703">
        <v>6244.3</v>
      </c>
      <c r="E1703">
        <v>6253.15</v>
      </c>
    </row>
    <row r="1704" spans="1:5" x14ac:dyDescent="0.25">
      <c r="A1704" s="2">
        <v>41584</v>
      </c>
      <c r="B1704">
        <v>6260.55</v>
      </c>
      <c r="C1704">
        <v>6269.7</v>
      </c>
      <c r="D1704">
        <v>6208.7</v>
      </c>
      <c r="E1704">
        <v>6215.15</v>
      </c>
    </row>
    <row r="1705" spans="1:5" x14ac:dyDescent="0.25">
      <c r="A1705" s="2">
        <v>41585</v>
      </c>
      <c r="B1705">
        <v>6228.9</v>
      </c>
      <c r="C1705">
        <v>6288.95</v>
      </c>
      <c r="D1705">
        <v>6180.8</v>
      </c>
      <c r="E1705">
        <v>6187.25</v>
      </c>
    </row>
    <row r="1706" spans="1:5" x14ac:dyDescent="0.25">
      <c r="A1706" s="2">
        <v>41586</v>
      </c>
      <c r="B1706">
        <v>6170.15</v>
      </c>
      <c r="C1706">
        <v>6185.15</v>
      </c>
      <c r="D1706">
        <v>6120.95</v>
      </c>
      <c r="E1706">
        <v>6140.75</v>
      </c>
    </row>
    <row r="1707" spans="1:5" x14ac:dyDescent="0.25">
      <c r="A1707" s="2">
        <v>41589</v>
      </c>
      <c r="B1707">
        <v>6110.4</v>
      </c>
      <c r="C1707">
        <v>6141.65</v>
      </c>
      <c r="D1707">
        <v>6067.75</v>
      </c>
      <c r="E1707">
        <v>6078.8</v>
      </c>
    </row>
    <row r="1708" spans="1:5" x14ac:dyDescent="0.25">
      <c r="A1708" s="2">
        <v>41590</v>
      </c>
      <c r="B1708">
        <v>6087.25</v>
      </c>
      <c r="C1708">
        <v>6108.7</v>
      </c>
      <c r="D1708">
        <v>6011.75</v>
      </c>
      <c r="E1708">
        <v>6018.05</v>
      </c>
    </row>
    <row r="1709" spans="1:5" x14ac:dyDescent="0.25">
      <c r="A1709" s="2">
        <v>41591</v>
      </c>
      <c r="B1709">
        <v>5998.85</v>
      </c>
      <c r="C1709">
        <v>6042.25</v>
      </c>
      <c r="D1709">
        <v>5972.45</v>
      </c>
      <c r="E1709">
        <v>5989.6</v>
      </c>
    </row>
    <row r="1710" spans="1:5" x14ac:dyDescent="0.25">
      <c r="A1710" s="2">
        <v>41592</v>
      </c>
      <c r="B1710">
        <v>6037</v>
      </c>
      <c r="C1710">
        <v>6101.65</v>
      </c>
      <c r="D1710">
        <v>6036.65</v>
      </c>
      <c r="E1710">
        <v>6056.15</v>
      </c>
    </row>
    <row r="1711" spans="1:5" x14ac:dyDescent="0.25">
      <c r="A1711" s="2">
        <v>41596</v>
      </c>
      <c r="B1711">
        <v>6111.05</v>
      </c>
      <c r="C1711">
        <v>6196.8</v>
      </c>
      <c r="D1711">
        <v>6110.4</v>
      </c>
      <c r="E1711">
        <v>6189</v>
      </c>
    </row>
    <row r="1712" spans="1:5" x14ac:dyDescent="0.25">
      <c r="A1712" s="2">
        <v>41597</v>
      </c>
      <c r="B1712">
        <v>6197.25</v>
      </c>
      <c r="C1712">
        <v>6212.4</v>
      </c>
      <c r="D1712">
        <v>6180.2</v>
      </c>
      <c r="E1712">
        <v>6203.35</v>
      </c>
    </row>
    <row r="1713" spans="1:5" x14ac:dyDescent="0.25">
      <c r="A1713" s="2">
        <v>41598</v>
      </c>
      <c r="B1713">
        <v>6186.85</v>
      </c>
      <c r="C1713">
        <v>6204.35</v>
      </c>
      <c r="D1713">
        <v>6106.95</v>
      </c>
      <c r="E1713">
        <v>6122.9</v>
      </c>
    </row>
    <row r="1714" spans="1:5" x14ac:dyDescent="0.25">
      <c r="A1714" s="2">
        <v>41599</v>
      </c>
      <c r="B1714">
        <v>6096.5</v>
      </c>
      <c r="C1714">
        <v>6097.35</v>
      </c>
      <c r="D1714">
        <v>5985.4</v>
      </c>
      <c r="E1714">
        <v>5999.05</v>
      </c>
    </row>
    <row r="1715" spans="1:5" x14ac:dyDescent="0.25">
      <c r="A1715" s="2">
        <v>41600</v>
      </c>
      <c r="B1715">
        <v>6027.35</v>
      </c>
      <c r="C1715">
        <v>6049.6</v>
      </c>
      <c r="D1715">
        <v>5972.8</v>
      </c>
      <c r="E1715">
        <v>5995.45</v>
      </c>
    </row>
    <row r="1716" spans="1:5" x14ac:dyDescent="0.25">
      <c r="A1716" s="2">
        <v>41603</v>
      </c>
      <c r="B1716">
        <v>6035.95</v>
      </c>
      <c r="C1716">
        <v>6123.5</v>
      </c>
      <c r="D1716">
        <v>6035.95</v>
      </c>
      <c r="E1716">
        <v>6115.35</v>
      </c>
    </row>
    <row r="1717" spans="1:5" x14ac:dyDescent="0.25">
      <c r="A1717" s="2">
        <v>41604</v>
      </c>
      <c r="B1717">
        <v>6099.25</v>
      </c>
      <c r="C1717">
        <v>6112.7</v>
      </c>
      <c r="D1717">
        <v>6047.75</v>
      </c>
      <c r="E1717">
        <v>6059.1</v>
      </c>
    </row>
    <row r="1718" spans="1:5" x14ac:dyDescent="0.25">
      <c r="A1718" s="2">
        <v>41605</v>
      </c>
      <c r="B1718">
        <v>6062.7</v>
      </c>
      <c r="C1718">
        <v>6074</v>
      </c>
      <c r="D1718">
        <v>6030.3</v>
      </c>
      <c r="E1718">
        <v>6057.1</v>
      </c>
    </row>
    <row r="1719" spans="1:5" x14ac:dyDescent="0.25">
      <c r="A1719" s="2">
        <v>41606</v>
      </c>
      <c r="B1719">
        <v>6092</v>
      </c>
      <c r="C1719">
        <v>6112.95</v>
      </c>
      <c r="D1719">
        <v>6068.3</v>
      </c>
      <c r="E1719">
        <v>6091.85</v>
      </c>
    </row>
    <row r="1720" spans="1:5" x14ac:dyDescent="0.25">
      <c r="A1720" s="2">
        <v>41607</v>
      </c>
      <c r="B1720">
        <v>6103.9</v>
      </c>
      <c r="C1720">
        <v>6182.5</v>
      </c>
      <c r="D1720">
        <v>6103.8</v>
      </c>
      <c r="E1720">
        <v>6176.1</v>
      </c>
    </row>
    <row r="1721" spans="1:5" x14ac:dyDescent="0.25">
      <c r="A1721" s="2">
        <v>41610</v>
      </c>
      <c r="B1721">
        <v>6171.15</v>
      </c>
      <c r="C1721">
        <v>6228.7</v>
      </c>
      <c r="D1721">
        <v>6171.15</v>
      </c>
      <c r="E1721">
        <v>6217.85</v>
      </c>
    </row>
    <row r="1722" spans="1:5" x14ac:dyDescent="0.25">
      <c r="A1722" s="2">
        <v>41611</v>
      </c>
      <c r="B1722">
        <v>6204.25</v>
      </c>
      <c r="C1722">
        <v>6225.4</v>
      </c>
      <c r="D1722">
        <v>6191.4</v>
      </c>
      <c r="E1722">
        <v>6201.85</v>
      </c>
    </row>
    <row r="1723" spans="1:5" x14ac:dyDescent="0.25">
      <c r="A1723" s="2">
        <v>41612</v>
      </c>
      <c r="B1723">
        <v>6187.95</v>
      </c>
      <c r="C1723">
        <v>6209.15</v>
      </c>
      <c r="D1723">
        <v>6149.9</v>
      </c>
      <c r="E1723">
        <v>6160.95</v>
      </c>
    </row>
    <row r="1724" spans="1:5" x14ac:dyDescent="0.25">
      <c r="A1724" s="2">
        <v>41613</v>
      </c>
      <c r="B1724">
        <v>6262.45</v>
      </c>
      <c r="C1724">
        <v>6300.55</v>
      </c>
      <c r="D1724">
        <v>6232</v>
      </c>
      <c r="E1724">
        <v>6241.1</v>
      </c>
    </row>
    <row r="1725" spans="1:5" x14ac:dyDescent="0.25">
      <c r="A1725" s="2">
        <v>41614</v>
      </c>
      <c r="B1725">
        <v>6234.4</v>
      </c>
      <c r="C1725">
        <v>6275.35</v>
      </c>
      <c r="D1725">
        <v>6230.75</v>
      </c>
      <c r="E1725">
        <v>6259.9</v>
      </c>
    </row>
    <row r="1726" spans="1:5" x14ac:dyDescent="0.25">
      <c r="A1726" s="2">
        <v>41617</v>
      </c>
      <c r="B1726">
        <v>6415</v>
      </c>
      <c r="C1726">
        <v>6415.25</v>
      </c>
      <c r="D1726">
        <v>6345</v>
      </c>
      <c r="E1726">
        <v>6363.9</v>
      </c>
    </row>
    <row r="1727" spans="1:5" x14ac:dyDescent="0.25">
      <c r="A1727" s="2">
        <v>41618</v>
      </c>
      <c r="B1727">
        <v>6354.7</v>
      </c>
      <c r="C1727">
        <v>6362.25</v>
      </c>
      <c r="D1727">
        <v>6307.55</v>
      </c>
      <c r="E1727">
        <v>6332.85</v>
      </c>
    </row>
    <row r="1728" spans="1:5" x14ac:dyDescent="0.25">
      <c r="A1728" s="2">
        <v>41619</v>
      </c>
      <c r="B1728">
        <v>6307.2</v>
      </c>
      <c r="C1728">
        <v>6326.6</v>
      </c>
      <c r="D1728">
        <v>6280.25</v>
      </c>
      <c r="E1728">
        <v>6307.9</v>
      </c>
    </row>
    <row r="1729" spans="1:5" x14ac:dyDescent="0.25">
      <c r="A1729" s="2">
        <v>41620</v>
      </c>
      <c r="B1729">
        <v>6276.75</v>
      </c>
      <c r="C1729">
        <v>6286.85</v>
      </c>
      <c r="D1729">
        <v>6230.55</v>
      </c>
      <c r="E1729">
        <v>6237.05</v>
      </c>
    </row>
    <row r="1730" spans="1:5" x14ac:dyDescent="0.25">
      <c r="A1730" s="2">
        <v>41621</v>
      </c>
      <c r="B1730">
        <v>6201.3</v>
      </c>
      <c r="C1730">
        <v>6208.6</v>
      </c>
      <c r="D1730">
        <v>6161.4</v>
      </c>
      <c r="E1730">
        <v>6168.4</v>
      </c>
    </row>
    <row r="1731" spans="1:5" x14ac:dyDescent="0.25">
      <c r="A1731" s="2">
        <v>41624</v>
      </c>
      <c r="B1731">
        <v>6168.35</v>
      </c>
      <c r="C1731">
        <v>6183.25</v>
      </c>
      <c r="D1731">
        <v>6146.05</v>
      </c>
      <c r="E1731">
        <v>6154.7</v>
      </c>
    </row>
    <row r="1732" spans="1:5" x14ac:dyDescent="0.25">
      <c r="A1732" s="2">
        <v>41625</v>
      </c>
      <c r="B1732">
        <v>6178.2</v>
      </c>
      <c r="C1732">
        <v>6190.55</v>
      </c>
      <c r="D1732">
        <v>6133</v>
      </c>
      <c r="E1732">
        <v>6139.05</v>
      </c>
    </row>
    <row r="1733" spans="1:5" x14ac:dyDescent="0.25">
      <c r="A1733" s="2">
        <v>41626</v>
      </c>
      <c r="B1733">
        <v>6129.95</v>
      </c>
      <c r="C1733">
        <v>6236</v>
      </c>
      <c r="D1733">
        <v>6129.95</v>
      </c>
      <c r="E1733">
        <v>6217.15</v>
      </c>
    </row>
    <row r="1734" spans="1:5" x14ac:dyDescent="0.25">
      <c r="A1734" s="2">
        <v>41627</v>
      </c>
      <c r="B1734">
        <v>6253.9</v>
      </c>
      <c r="C1734">
        <v>6263.75</v>
      </c>
      <c r="D1734">
        <v>6150.7</v>
      </c>
      <c r="E1734">
        <v>6166.65</v>
      </c>
    </row>
    <row r="1735" spans="1:5" x14ac:dyDescent="0.25">
      <c r="A1735" s="2">
        <v>41628</v>
      </c>
      <c r="B1735">
        <v>6179.95</v>
      </c>
      <c r="C1735">
        <v>6284.5</v>
      </c>
      <c r="D1735">
        <v>6170.35</v>
      </c>
      <c r="E1735">
        <v>6274.25</v>
      </c>
    </row>
    <row r="1736" spans="1:5" x14ac:dyDescent="0.25">
      <c r="A1736" s="2">
        <v>41631</v>
      </c>
      <c r="B1736">
        <v>6267.2</v>
      </c>
      <c r="C1736">
        <v>6317.5</v>
      </c>
      <c r="D1736">
        <v>6266.95</v>
      </c>
      <c r="E1736">
        <v>6284.5</v>
      </c>
    </row>
    <row r="1737" spans="1:5" x14ac:dyDescent="0.25">
      <c r="A1737" s="2">
        <v>41632</v>
      </c>
      <c r="B1737">
        <v>6296.45</v>
      </c>
      <c r="C1737">
        <v>6301.5</v>
      </c>
      <c r="D1737">
        <v>6262</v>
      </c>
      <c r="E1737">
        <v>6268.4</v>
      </c>
    </row>
    <row r="1738" spans="1:5" x14ac:dyDescent="0.25">
      <c r="A1738" s="2">
        <v>41634</v>
      </c>
      <c r="B1738">
        <v>6270.1</v>
      </c>
      <c r="C1738">
        <v>6302.75</v>
      </c>
      <c r="D1738">
        <v>6259.45</v>
      </c>
      <c r="E1738">
        <v>6278.9</v>
      </c>
    </row>
    <row r="1739" spans="1:5" x14ac:dyDescent="0.25">
      <c r="A1739" s="2">
        <v>41635</v>
      </c>
      <c r="B1739">
        <v>6292.8</v>
      </c>
      <c r="C1739">
        <v>6324.9</v>
      </c>
      <c r="D1739">
        <v>6289.4</v>
      </c>
      <c r="E1739">
        <v>6313.8</v>
      </c>
    </row>
    <row r="1740" spans="1:5" x14ac:dyDescent="0.25">
      <c r="A1740" s="2">
        <v>41638</v>
      </c>
      <c r="B1740">
        <v>6336.4</v>
      </c>
      <c r="C1740">
        <v>6344.05</v>
      </c>
      <c r="D1740">
        <v>6273.15</v>
      </c>
      <c r="E1740">
        <v>6291.1</v>
      </c>
    </row>
    <row r="1741" spans="1:5" x14ac:dyDescent="0.25">
      <c r="A1741" s="2">
        <v>41639</v>
      </c>
      <c r="B1741">
        <v>6307.35</v>
      </c>
      <c r="C1741">
        <v>6317.3</v>
      </c>
      <c r="D1741">
        <v>6287.3</v>
      </c>
      <c r="E1741">
        <v>6304</v>
      </c>
    </row>
    <row r="1742" spans="1:5" x14ac:dyDescent="0.25">
      <c r="A1742" s="2">
        <v>41640</v>
      </c>
      <c r="B1742">
        <v>6323.8</v>
      </c>
      <c r="C1742">
        <v>6327.2</v>
      </c>
      <c r="D1742">
        <v>6298.25</v>
      </c>
      <c r="E1742">
        <v>6301.65</v>
      </c>
    </row>
    <row r="1743" spans="1:5" x14ac:dyDescent="0.25">
      <c r="A1743" s="2">
        <v>41641</v>
      </c>
      <c r="B1743">
        <v>6301.25</v>
      </c>
      <c r="C1743">
        <v>6358.3</v>
      </c>
      <c r="D1743">
        <v>6211.3</v>
      </c>
      <c r="E1743">
        <v>6221.15</v>
      </c>
    </row>
    <row r="1744" spans="1:5" x14ac:dyDescent="0.25">
      <c r="A1744" s="2">
        <v>41642</v>
      </c>
      <c r="B1744">
        <v>6194.55</v>
      </c>
      <c r="C1744">
        <v>6221.7</v>
      </c>
      <c r="D1744">
        <v>6171.25</v>
      </c>
      <c r="E1744">
        <v>6211.15</v>
      </c>
    </row>
    <row r="1745" spans="1:5" x14ac:dyDescent="0.25">
      <c r="A1745" s="2">
        <v>41645</v>
      </c>
      <c r="B1745">
        <v>6220.85</v>
      </c>
      <c r="C1745">
        <v>6224.7</v>
      </c>
      <c r="D1745">
        <v>6170.25</v>
      </c>
      <c r="E1745">
        <v>6191.45</v>
      </c>
    </row>
    <row r="1746" spans="1:5" x14ac:dyDescent="0.25">
      <c r="A1746" s="2">
        <v>41646</v>
      </c>
      <c r="B1746">
        <v>6203.9</v>
      </c>
      <c r="C1746">
        <v>6221.5</v>
      </c>
      <c r="D1746">
        <v>6144.75</v>
      </c>
      <c r="E1746">
        <v>6162.25</v>
      </c>
    </row>
    <row r="1747" spans="1:5" x14ac:dyDescent="0.25">
      <c r="A1747" s="2">
        <v>41647</v>
      </c>
      <c r="B1747">
        <v>6178.05</v>
      </c>
      <c r="C1747">
        <v>6192.1</v>
      </c>
      <c r="D1747">
        <v>6160.35</v>
      </c>
      <c r="E1747">
        <v>6174.6</v>
      </c>
    </row>
    <row r="1748" spans="1:5" x14ac:dyDescent="0.25">
      <c r="A1748" s="2">
        <v>41648</v>
      </c>
      <c r="B1748">
        <v>6181.7</v>
      </c>
      <c r="C1748">
        <v>6188.05</v>
      </c>
      <c r="D1748">
        <v>6148.25</v>
      </c>
      <c r="E1748">
        <v>6168.35</v>
      </c>
    </row>
    <row r="1749" spans="1:5" x14ac:dyDescent="0.25">
      <c r="A1749" s="2">
        <v>41649</v>
      </c>
      <c r="B1749">
        <v>6178.85</v>
      </c>
      <c r="C1749">
        <v>6239.1</v>
      </c>
      <c r="D1749">
        <v>6139.6</v>
      </c>
      <c r="E1749">
        <v>6171.45</v>
      </c>
    </row>
    <row r="1750" spans="1:5" x14ac:dyDescent="0.25">
      <c r="A1750" s="2">
        <v>41652</v>
      </c>
      <c r="B1750">
        <v>6189.55</v>
      </c>
      <c r="C1750">
        <v>6288.2</v>
      </c>
      <c r="D1750">
        <v>6189.55</v>
      </c>
      <c r="E1750">
        <v>6272.75</v>
      </c>
    </row>
    <row r="1751" spans="1:5" x14ac:dyDescent="0.25">
      <c r="A1751" s="2">
        <v>41653</v>
      </c>
      <c r="B1751">
        <v>6260.25</v>
      </c>
      <c r="C1751">
        <v>6280.35</v>
      </c>
      <c r="D1751">
        <v>6234.15</v>
      </c>
      <c r="E1751">
        <v>6241.85</v>
      </c>
    </row>
    <row r="1752" spans="1:5" x14ac:dyDescent="0.25">
      <c r="A1752" s="2">
        <v>41654</v>
      </c>
      <c r="B1752">
        <v>6265.95</v>
      </c>
      <c r="C1752">
        <v>6325.2</v>
      </c>
      <c r="D1752">
        <v>6265.3</v>
      </c>
      <c r="E1752">
        <v>6320.9</v>
      </c>
    </row>
    <row r="1753" spans="1:5" x14ac:dyDescent="0.25">
      <c r="A1753" s="2">
        <v>41655</v>
      </c>
      <c r="B1753">
        <v>6341.35</v>
      </c>
      <c r="C1753">
        <v>6346.5</v>
      </c>
      <c r="D1753">
        <v>6299.85</v>
      </c>
      <c r="E1753">
        <v>6318.9</v>
      </c>
    </row>
    <row r="1754" spans="1:5" x14ac:dyDescent="0.25">
      <c r="A1754" s="2">
        <v>41656</v>
      </c>
      <c r="B1754">
        <v>6306.25</v>
      </c>
      <c r="C1754">
        <v>6327.1</v>
      </c>
      <c r="D1754">
        <v>6246.35</v>
      </c>
      <c r="E1754">
        <v>6261.65</v>
      </c>
    </row>
    <row r="1755" spans="1:5" x14ac:dyDescent="0.25">
      <c r="A1755" s="2">
        <v>41659</v>
      </c>
      <c r="B1755">
        <v>6261.75</v>
      </c>
      <c r="C1755">
        <v>6307.45</v>
      </c>
      <c r="D1755">
        <v>6243.35</v>
      </c>
      <c r="E1755">
        <v>6303.95</v>
      </c>
    </row>
    <row r="1756" spans="1:5" x14ac:dyDescent="0.25">
      <c r="A1756" s="2">
        <v>41660</v>
      </c>
      <c r="B1756">
        <v>6320.15</v>
      </c>
      <c r="C1756">
        <v>6330.3</v>
      </c>
      <c r="D1756">
        <v>6297.9</v>
      </c>
      <c r="E1756">
        <v>6313.8</v>
      </c>
    </row>
    <row r="1757" spans="1:5" x14ac:dyDescent="0.25">
      <c r="A1757" s="2">
        <v>41661</v>
      </c>
      <c r="B1757">
        <v>6309.05</v>
      </c>
      <c r="C1757">
        <v>6349.95</v>
      </c>
      <c r="D1757">
        <v>6287.45</v>
      </c>
      <c r="E1757">
        <v>6338.95</v>
      </c>
    </row>
    <row r="1758" spans="1:5" x14ac:dyDescent="0.25">
      <c r="A1758" s="2">
        <v>41662</v>
      </c>
      <c r="B1758">
        <v>6325.95</v>
      </c>
      <c r="C1758">
        <v>6355.6</v>
      </c>
      <c r="D1758">
        <v>6316.4</v>
      </c>
      <c r="E1758">
        <v>6345.65</v>
      </c>
    </row>
    <row r="1759" spans="1:5" x14ac:dyDescent="0.25">
      <c r="A1759" s="2">
        <v>41663</v>
      </c>
      <c r="B1759">
        <v>6301.65</v>
      </c>
      <c r="C1759">
        <v>6331.45</v>
      </c>
      <c r="D1759">
        <v>6263.9</v>
      </c>
      <c r="E1759">
        <v>6266.75</v>
      </c>
    </row>
    <row r="1760" spans="1:5" x14ac:dyDescent="0.25">
      <c r="A1760" s="2">
        <v>41666</v>
      </c>
      <c r="B1760">
        <v>6186.3</v>
      </c>
      <c r="C1760">
        <v>6188.55</v>
      </c>
      <c r="D1760">
        <v>6130.25</v>
      </c>
      <c r="E1760">
        <v>6135.85</v>
      </c>
    </row>
    <row r="1761" spans="1:5" x14ac:dyDescent="0.25">
      <c r="A1761" s="2">
        <v>41667</v>
      </c>
      <c r="B1761">
        <v>6131.85</v>
      </c>
      <c r="C1761">
        <v>6163.6</v>
      </c>
      <c r="D1761">
        <v>6085.95</v>
      </c>
      <c r="E1761">
        <v>6126.25</v>
      </c>
    </row>
    <row r="1762" spans="1:5" x14ac:dyDescent="0.25">
      <c r="A1762" s="2">
        <v>41668</v>
      </c>
      <c r="B1762">
        <v>6161</v>
      </c>
      <c r="C1762">
        <v>6170.45</v>
      </c>
      <c r="D1762">
        <v>6109.8</v>
      </c>
      <c r="E1762">
        <v>6120.25</v>
      </c>
    </row>
    <row r="1763" spans="1:5" x14ac:dyDescent="0.25">
      <c r="A1763" s="2">
        <v>41669</v>
      </c>
      <c r="B1763">
        <v>6067</v>
      </c>
      <c r="C1763">
        <v>6082.85</v>
      </c>
      <c r="D1763">
        <v>6027.25</v>
      </c>
      <c r="E1763">
        <v>6073.7</v>
      </c>
    </row>
    <row r="1764" spans="1:5" x14ac:dyDescent="0.25">
      <c r="A1764" s="2">
        <v>41670</v>
      </c>
      <c r="B1764">
        <v>6082.75</v>
      </c>
      <c r="C1764">
        <v>6097.85</v>
      </c>
      <c r="D1764">
        <v>6067.35</v>
      </c>
      <c r="E1764">
        <v>6089.5</v>
      </c>
    </row>
    <row r="1765" spans="1:5" x14ac:dyDescent="0.25">
      <c r="A1765" s="2">
        <v>41673</v>
      </c>
      <c r="B1765">
        <v>6058.8</v>
      </c>
      <c r="C1765">
        <v>6074.85</v>
      </c>
      <c r="D1765">
        <v>5994.45</v>
      </c>
      <c r="E1765">
        <v>6001.8</v>
      </c>
    </row>
    <row r="1766" spans="1:5" x14ac:dyDescent="0.25">
      <c r="A1766" s="2">
        <v>41674</v>
      </c>
      <c r="B1766">
        <v>5947.6</v>
      </c>
      <c r="C1766">
        <v>6017.8</v>
      </c>
      <c r="D1766">
        <v>5933.3</v>
      </c>
      <c r="E1766">
        <v>6000.9</v>
      </c>
    </row>
    <row r="1767" spans="1:5" x14ac:dyDescent="0.25">
      <c r="A1767" s="2">
        <v>41675</v>
      </c>
      <c r="B1767">
        <v>6004.25</v>
      </c>
      <c r="C1767">
        <v>6028.05</v>
      </c>
      <c r="D1767">
        <v>5962.05</v>
      </c>
      <c r="E1767">
        <v>6022.4</v>
      </c>
    </row>
    <row r="1768" spans="1:5" x14ac:dyDescent="0.25">
      <c r="A1768" s="2">
        <v>41676</v>
      </c>
      <c r="B1768">
        <v>6028.35</v>
      </c>
      <c r="C1768">
        <v>6048.35</v>
      </c>
      <c r="D1768">
        <v>5965.4</v>
      </c>
      <c r="E1768">
        <v>6036.3</v>
      </c>
    </row>
    <row r="1769" spans="1:5" x14ac:dyDescent="0.25">
      <c r="A1769" s="2">
        <v>41677</v>
      </c>
      <c r="B1769">
        <v>6077.65</v>
      </c>
      <c r="C1769">
        <v>6079.95</v>
      </c>
      <c r="D1769">
        <v>6030.9</v>
      </c>
      <c r="E1769">
        <v>6063.2</v>
      </c>
    </row>
    <row r="1770" spans="1:5" x14ac:dyDescent="0.25">
      <c r="A1770" s="2">
        <v>41680</v>
      </c>
      <c r="B1770">
        <v>6072.8</v>
      </c>
      <c r="C1770">
        <v>6083.05</v>
      </c>
      <c r="D1770">
        <v>6046.4</v>
      </c>
      <c r="E1770">
        <v>6053.45</v>
      </c>
    </row>
    <row r="1771" spans="1:5" x14ac:dyDescent="0.25">
      <c r="A1771" s="2">
        <v>41681</v>
      </c>
      <c r="B1771">
        <v>6072.45</v>
      </c>
      <c r="C1771">
        <v>6081.85</v>
      </c>
      <c r="D1771">
        <v>6053.25</v>
      </c>
      <c r="E1771">
        <v>6062.7</v>
      </c>
    </row>
    <row r="1772" spans="1:5" x14ac:dyDescent="0.25">
      <c r="A1772" s="2">
        <v>41682</v>
      </c>
      <c r="B1772">
        <v>6085.35</v>
      </c>
      <c r="C1772">
        <v>6106.6</v>
      </c>
      <c r="D1772">
        <v>6077.4</v>
      </c>
      <c r="E1772">
        <v>6084</v>
      </c>
    </row>
    <row r="1773" spans="1:5" x14ac:dyDescent="0.25">
      <c r="A1773" s="2">
        <v>41683</v>
      </c>
      <c r="B1773">
        <v>6087.55</v>
      </c>
      <c r="C1773">
        <v>6094.4</v>
      </c>
      <c r="D1773">
        <v>5991.1</v>
      </c>
      <c r="E1773">
        <v>6001.1</v>
      </c>
    </row>
    <row r="1774" spans="1:5" x14ac:dyDescent="0.25">
      <c r="A1774" s="2">
        <v>41684</v>
      </c>
      <c r="B1774">
        <v>6023.75</v>
      </c>
      <c r="C1774">
        <v>6056.4</v>
      </c>
      <c r="D1774">
        <v>5984.6</v>
      </c>
      <c r="E1774">
        <v>6048.35</v>
      </c>
    </row>
    <row r="1775" spans="1:5" x14ac:dyDescent="0.25">
      <c r="A1775" s="2">
        <v>41687</v>
      </c>
      <c r="B1775">
        <v>6057.1</v>
      </c>
      <c r="C1775">
        <v>6080.65</v>
      </c>
      <c r="D1775">
        <v>6038.3</v>
      </c>
      <c r="E1775">
        <v>6073.3</v>
      </c>
    </row>
    <row r="1776" spans="1:5" x14ac:dyDescent="0.25">
      <c r="A1776" s="2">
        <v>41688</v>
      </c>
      <c r="B1776">
        <v>6071.3</v>
      </c>
      <c r="C1776">
        <v>6141.7</v>
      </c>
      <c r="D1776">
        <v>6066.8</v>
      </c>
      <c r="E1776">
        <v>6127.1</v>
      </c>
    </row>
    <row r="1777" spans="1:5" x14ac:dyDescent="0.25">
      <c r="A1777" s="2">
        <v>41689</v>
      </c>
      <c r="B1777">
        <v>6132.05</v>
      </c>
      <c r="C1777">
        <v>6160.35</v>
      </c>
      <c r="D1777">
        <v>6125.75</v>
      </c>
      <c r="E1777">
        <v>6152.75</v>
      </c>
    </row>
    <row r="1778" spans="1:5" x14ac:dyDescent="0.25">
      <c r="A1778" s="2">
        <v>41690</v>
      </c>
      <c r="B1778">
        <v>6127.15</v>
      </c>
      <c r="C1778">
        <v>6129.1</v>
      </c>
      <c r="D1778">
        <v>6086.45</v>
      </c>
      <c r="E1778">
        <v>6091.45</v>
      </c>
    </row>
    <row r="1779" spans="1:5" x14ac:dyDescent="0.25">
      <c r="A1779" s="2">
        <v>41691</v>
      </c>
      <c r="B1779">
        <v>6108.3</v>
      </c>
      <c r="C1779">
        <v>6159.65</v>
      </c>
      <c r="D1779">
        <v>6108</v>
      </c>
      <c r="E1779">
        <v>6155.45</v>
      </c>
    </row>
    <row r="1780" spans="1:5" x14ac:dyDescent="0.25">
      <c r="A1780" s="2">
        <v>41694</v>
      </c>
      <c r="B1780">
        <v>6140.95</v>
      </c>
      <c r="C1780">
        <v>6191.85</v>
      </c>
      <c r="D1780">
        <v>6130.8</v>
      </c>
      <c r="E1780">
        <v>6186.1</v>
      </c>
    </row>
    <row r="1781" spans="1:5" x14ac:dyDescent="0.25">
      <c r="A1781" s="2">
        <v>41695</v>
      </c>
      <c r="B1781">
        <v>6205.7</v>
      </c>
      <c r="C1781">
        <v>6216.85</v>
      </c>
      <c r="D1781">
        <v>6176.6</v>
      </c>
      <c r="E1781">
        <v>6200.05</v>
      </c>
    </row>
    <row r="1782" spans="1:5" x14ac:dyDescent="0.25">
      <c r="A1782" s="2">
        <v>41696</v>
      </c>
      <c r="B1782">
        <v>6202.45</v>
      </c>
      <c r="C1782">
        <v>6245.95</v>
      </c>
      <c r="D1782">
        <v>6202.1</v>
      </c>
      <c r="E1782">
        <v>6238.8</v>
      </c>
    </row>
    <row r="1783" spans="1:5" x14ac:dyDescent="0.25">
      <c r="A1783" s="2">
        <v>41698</v>
      </c>
      <c r="B1783">
        <v>6228.45</v>
      </c>
      <c r="C1783">
        <v>6282.7</v>
      </c>
      <c r="D1783">
        <v>6228.1</v>
      </c>
      <c r="E1783">
        <v>6276.95</v>
      </c>
    </row>
    <row r="1784" spans="1:5" x14ac:dyDescent="0.25">
      <c r="A1784" s="2">
        <v>41701</v>
      </c>
      <c r="B1784">
        <v>6264.35</v>
      </c>
      <c r="C1784">
        <v>6277.75</v>
      </c>
      <c r="D1784">
        <v>6212.25</v>
      </c>
      <c r="E1784">
        <v>6221.45</v>
      </c>
    </row>
    <row r="1785" spans="1:5" x14ac:dyDescent="0.25">
      <c r="A1785" s="2">
        <v>41702</v>
      </c>
      <c r="B1785">
        <v>6216.75</v>
      </c>
      <c r="C1785">
        <v>6302.15</v>
      </c>
      <c r="D1785">
        <v>6215.7</v>
      </c>
      <c r="E1785">
        <v>6297.95</v>
      </c>
    </row>
    <row r="1786" spans="1:5" x14ac:dyDescent="0.25">
      <c r="A1786" s="2">
        <v>41703</v>
      </c>
      <c r="B1786">
        <v>6328.45</v>
      </c>
      <c r="C1786">
        <v>6336.25</v>
      </c>
      <c r="D1786">
        <v>6287.8</v>
      </c>
      <c r="E1786">
        <v>6328.65</v>
      </c>
    </row>
    <row r="1787" spans="1:5" x14ac:dyDescent="0.25">
      <c r="A1787" s="2">
        <v>41704</v>
      </c>
      <c r="B1787">
        <v>6344.75</v>
      </c>
      <c r="C1787">
        <v>6406.6</v>
      </c>
      <c r="D1787">
        <v>6339.7</v>
      </c>
      <c r="E1787">
        <v>6401.15</v>
      </c>
    </row>
    <row r="1788" spans="1:5" x14ac:dyDescent="0.25">
      <c r="A1788" s="2">
        <v>41705</v>
      </c>
      <c r="B1788">
        <v>6413.95</v>
      </c>
      <c r="C1788">
        <v>6537.8</v>
      </c>
      <c r="D1788">
        <v>6413.55</v>
      </c>
      <c r="E1788">
        <v>6526.65</v>
      </c>
    </row>
    <row r="1789" spans="1:5" x14ac:dyDescent="0.25">
      <c r="A1789" s="2">
        <v>41708</v>
      </c>
      <c r="B1789">
        <v>6491.7</v>
      </c>
      <c r="C1789">
        <v>6562.2</v>
      </c>
      <c r="D1789">
        <v>6487.35</v>
      </c>
      <c r="E1789">
        <v>6537.25</v>
      </c>
    </row>
    <row r="1790" spans="1:5" x14ac:dyDescent="0.25">
      <c r="A1790" s="2">
        <v>41709</v>
      </c>
      <c r="B1790">
        <v>6537.35</v>
      </c>
      <c r="C1790">
        <v>6562.85</v>
      </c>
      <c r="D1790">
        <v>6494.25</v>
      </c>
      <c r="E1790">
        <v>6511.9</v>
      </c>
    </row>
    <row r="1791" spans="1:5" x14ac:dyDescent="0.25">
      <c r="A1791" s="2">
        <v>41710</v>
      </c>
      <c r="B1791">
        <v>6497.5</v>
      </c>
      <c r="C1791">
        <v>6546.15</v>
      </c>
      <c r="D1791">
        <v>6487.3</v>
      </c>
      <c r="E1791">
        <v>6516.9</v>
      </c>
    </row>
    <row r="1792" spans="1:5" x14ac:dyDescent="0.25">
      <c r="A1792" s="2">
        <v>41711</v>
      </c>
      <c r="B1792">
        <v>6491.75</v>
      </c>
      <c r="C1792">
        <v>6561.45</v>
      </c>
      <c r="D1792">
        <v>6476.65</v>
      </c>
      <c r="E1792">
        <v>6493.1</v>
      </c>
    </row>
    <row r="1793" spans="1:5" x14ac:dyDescent="0.25">
      <c r="A1793" s="2">
        <v>41712</v>
      </c>
      <c r="B1793">
        <v>6447.25</v>
      </c>
      <c r="C1793">
        <v>6518.45</v>
      </c>
      <c r="D1793">
        <v>6432.7</v>
      </c>
      <c r="E1793">
        <v>6504.2</v>
      </c>
    </row>
    <row r="1794" spans="1:5" x14ac:dyDescent="0.25">
      <c r="A1794" s="2">
        <v>41716</v>
      </c>
      <c r="B1794">
        <v>6532.45</v>
      </c>
      <c r="C1794">
        <v>6574.95</v>
      </c>
      <c r="D1794">
        <v>6497.65</v>
      </c>
      <c r="E1794">
        <v>6516.65</v>
      </c>
    </row>
    <row r="1795" spans="1:5" x14ac:dyDescent="0.25">
      <c r="A1795" s="2">
        <v>41717</v>
      </c>
      <c r="B1795">
        <v>6530</v>
      </c>
      <c r="C1795">
        <v>6541.2</v>
      </c>
      <c r="D1795">
        <v>6506</v>
      </c>
      <c r="E1795">
        <v>6524.05</v>
      </c>
    </row>
    <row r="1796" spans="1:5" x14ac:dyDescent="0.25">
      <c r="A1796" s="2">
        <v>41718</v>
      </c>
      <c r="B1796">
        <v>6508.35</v>
      </c>
      <c r="C1796">
        <v>6523.65</v>
      </c>
      <c r="D1796">
        <v>6473.25</v>
      </c>
      <c r="E1796">
        <v>6483.1</v>
      </c>
    </row>
    <row r="1797" spans="1:5" x14ac:dyDescent="0.25">
      <c r="A1797" s="2">
        <v>41719</v>
      </c>
      <c r="B1797">
        <v>6515.2</v>
      </c>
      <c r="C1797">
        <v>6522.9</v>
      </c>
      <c r="D1797">
        <v>6485.7</v>
      </c>
      <c r="E1797">
        <v>6493.2</v>
      </c>
    </row>
    <row r="1798" spans="1:5" x14ac:dyDescent="0.25">
      <c r="A1798" s="2">
        <v>41720</v>
      </c>
      <c r="B1798">
        <v>6497.8</v>
      </c>
      <c r="C1798">
        <v>6502.65</v>
      </c>
      <c r="D1798">
        <v>6481.35</v>
      </c>
      <c r="E1798">
        <v>6494.9</v>
      </c>
    </row>
    <row r="1799" spans="1:5" x14ac:dyDescent="0.25">
      <c r="A1799" s="2">
        <v>41722</v>
      </c>
      <c r="B1799">
        <v>6510.5</v>
      </c>
      <c r="C1799">
        <v>6591.5</v>
      </c>
      <c r="D1799">
        <v>6510.5</v>
      </c>
      <c r="E1799">
        <v>6583.5</v>
      </c>
    </row>
    <row r="1800" spans="1:5" x14ac:dyDescent="0.25">
      <c r="A1800" s="2">
        <v>41723</v>
      </c>
      <c r="B1800">
        <v>6550.1</v>
      </c>
      <c r="C1800">
        <v>6595.55</v>
      </c>
      <c r="D1800">
        <v>6544.85</v>
      </c>
      <c r="E1800">
        <v>6589.75</v>
      </c>
    </row>
    <row r="1801" spans="1:5" x14ac:dyDescent="0.25">
      <c r="A1801" s="2">
        <v>41724</v>
      </c>
      <c r="B1801">
        <v>6615.65</v>
      </c>
      <c r="C1801">
        <v>6627.45</v>
      </c>
      <c r="D1801">
        <v>6580.6</v>
      </c>
      <c r="E1801">
        <v>6601.4</v>
      </c>
    </row>
    <row r="1802" spans="1:5" x14ac:dyDescent="0.25">
      <c r="A1802" s="2">
        <v>41725</v>
      </c>
      <c r="B1802">
        <v>6613.1</v>
      </c>
      <c r="C1802">
        <v>6673.95</v>
      </c>
      <c r="D1802">
        <v>6599.5</v>
      </c>
      <c r="E1802">
        <v>6641.75</v>
      </c>
    </row>
    <row r="1803" spans="1:5" x14ac:dyDescent="0.25">
      <c r="A1803" s="2">
        <v>41726</v>
      </c>
      <c r="B1803">
        <v>6673.05</v>
      </c>
      <c r="C1803">
        <v>6702.6</v>
      </c>
      <c r="D1803">
        <v>6643.8</v>
      </c>
      <c r="E1803">
        <v>6695.9</v>
      </c>
    </row>
    <row r="1804" spans="1:5" x14ac:dyDescent="0.25">
      <c r="A1804" s="2">
        <v>41729</v>
      </c>
      <c r="B1804">
        <v>6723.15</v>
      </c>
      <c r="C1804">
        <v>6730.05</v>
      </c>
      <c r="D1804">
        <v>6662.4</v>
      </c>
      <c r="E1804">
        <v>6704.2</v>
      </c>
    </row>
    <row r="1805" spans="1:5" x14ac:dyDescent="0.25">
      <c r="A1805" s="2">
        <v>41730</v>
      </c>
      <c r="B1805">
        <v>6729.5</v>
      </c>
      <c r="C1805">
        <v>6732.25</v>
      </c>
      <c r="D1805">
        <v>6675.45</v>
      </c>
      <c r="E1805">
        <v>6721.05</v>
      </c>
    </row>
    <row r="1806" spans="1:5" x14ac:dyDescent="0.25">
      <c r="A1806" s="2">
        <v>41731</v>
      </c>
      <c r="B1806">
        <v>6757.6</v>
      </c>
      <c r="C1806">
        <v>6763.5</v>
      </c>
      <c r="D1806">
        <v>6723.6</v>
      </c>
      <c r="E1806">
        <v>6752.55</v>
      </c>
    </row>
    <row r="1807" spans="1:5" x14ac:dyDescent="0.25">
      <c r="A1807" s="2">
        <v>41732</v>
      </c>
      <c r="B1807">
        <v>6772.05</v>
      </c>
      <c r="C1807">
        <v>6776.75</v>
      </c>
      <c r="D1807">
        <v>6696.9</v>
      </c>
      <c r="E1807">
        <v>6736.1</v>
      </c>
    </row>
    <row r="1808" spans="1:5" x14ac:dyDescent="0.25">
      <c r="A1808" s="2">
        <v>41733</v>
      </c>
      <c r="B1808">
        <v>6741.85</v>
      </c>
      <c r="C1808">
        <v>6741.85</v>
      </c>
      <c r="D1808">
        <v>6685.15</v>
      </c>
      <c r="E1808">
        <v>6694.35</v>
      </c>
    </row>
    <row r="1809" spans="1:5" x14ac:dyDescent="0.25">
      <c r="A1809" s="2">
        <v>41736</v>
      </c>
      <c r="B1809">
        <v>6694.25</v>
      </c>
      <c r="C1809">
        <v>6725.15</v>
      </c>
      <c r="D1809">
        <v>6650.4</v>
      </c>
      <c r="E1809">
        <v>6695.05</v>
      </c>
    </row>
    <row r="1810" spans="1:5" x14ac:dyDescent="0.25">
      <c r="A1810" s="2">
        <v>41738</v>
      </c>
      <c r="B1810">
        <v>6722</v>
      </c>
      <c r="C1810">
        <v>6808.7</v>
      </c>
      <c r="D1810">
        <v>6705.1</v>
      </c>
      <c r="E1810">
        <v>6796.2</v>
      </c>
    </row>
    <row r="1811" spans="1:5" x14ac:dyDescent="0.25">
      <c r="A1811" s="2">
        <v>41739</v>
      </c>
      <c r="B1811">
        <v>6803.05</v>
      </c>
      <c r="C1811">
        <v>6819.05</v>
      </c>
      <c r="D1811">
        <v>6777.3</v>
      </c>
      <c r="E1811">
        <v>6796.4</v>
      </c>
    </row>
    <row r="1812" spans="1:5" x14ac:dyDescent="0.25">
      <c r="A1812" s="2">
        <v>41740</v>
      </c>
      <c r="B1812">
        <v>6758.35</v>
      </c>
      <c r="C1812">
        <v>6789.35</v>
      </c>
      <c r="D1812">
        <v>6743.15</v>
      </c>
      <c r="E1812">
        <v>6776.3</v>
      </c>
    </row>
    <row r="1813" spans="1:5" x14ac:dyDescent="0.25">
      <c r="A1813" s="2">
        <v>41744</v>
      </c>
      <c r="B1813">
        <v>6792.7</v>
      </c>
      <c r="C1813">
        <v>6813.4</v>
      </c>
      <c r="D1813">
        <v>6711.75</v>
      </c>
      <c r="E1813">
        <v>6733.1</v>
      </c>
    </row>
    <row r="1814" spans="1:5" x14ac:dyDescent="0.25">
      <c r="A1814" s="2">
        <v>41745</v>
      </c>
      <c r="B1814">
        <v>6727.25</v>
      </c>
      <c r="C1814">
        <v>6748.65</v>
      </c>
      <c r="D1814">
        <v>6665.15</v>
      </c>
      <c r="E1814">
        <v>6675.3</v>
      </c>
    </row>
    <row r="1815" spans="1:5" x14ac:dyDescent="0.25">
      <c r="A1815" s="2">
        <v>41746</v>
      </c>
      <c r="B1815">
        <v>6695.45</v>
      </c>
      <c r="C1815">
        <v>6783.05</v>
      </c>
      <c r="D1815">
        <v>6684.4</v>
      </c>
      <c r="E1815">
        <v>6779.4</v>
      </c>
    </row>
    <row r="1816" spans="1:5" x14ac:dyDescent="0.25">
      <c r="A1816" s="2">
        <v>41750</v>
      </c>
      <c r="B1816">
        <v>6789.25</v>
      </c>
      <c r="C1816">
        <v>6825.45</v>
      </c>
      <c r="D1816">
        <v>6786.9</v>
      </c>
      <c r="E1816">
        <v>6817.65</v>
      </c>
    </row>
    <row r="1817" spans="1:5" x14ac:dyDescent="0.25">
      <c r="A1817" s="2">
        <v>41751</v>
      </c>
      <c r="B1817">
        <v>6822.9</v>
      </c>
      <c r="C1817">
        <v>6838</v>
      </c>
      <c r="D1817">
        <v>6806.25</v>
      </c>
      <c r="E1817">
        <v>6815.35</v>
      </c>
    </row>
    <row r="1818" spans="1:5" x14ac:dyDescent="0.25">
      <c r="A1818" s="2">
        <v>41752</v>
      </c>
      <c r="B1818">
        <v>6823.25</v>
      </c>
      <c r="C1818">
        <v>6861.6</v>
      </c>
      <c r="D1818">
        <v>6820.75</v>
      </c>
      <c r="E1818">
        <v>6840.8</v>
      </c>
    </row>
    <row r="1819" spans="1:5" x14ac:dyDescent="0.25">
      <c r="A1819" s="2">
        <v>41754</v>
      </c>
      <c r="B1819">
        <v>6855.8</v>
      </c>
      <c r="C1819">
        <v>6869.85</v>
      </c>
      <c r="D1819">
        <v>6772.85</v>
      </c>
      <c r="E1819">
        <v>6782.75</v>
      </c>
    </row>
    <row r="1820" spans="1:5" x14ac:dyDescent="0.25">
      <c r="A1820" s="2">
        <v>41757</v>
      </c>
      <c r="B1820">
        <v>6778.55</v>
      </c>
      <c r="C1820">
        <v>6786.25</v>
      </c>
      <c r="D1820">
        <v>6750.3</v>
      </c>
      <c r="E1820">
        <v>6761.25</v>
      </c>
    </row>
    <row r="1821" spans="1:5" x14ac:dyDescent="0.25">
      <c r="A1821" s="2">
        <v>41758</v>
      </c>
      <c r="B1821">
        <v>6769</v>
      </c>
      <c r="C1821">
        <v>6779.7</v>
      </c>
      <c r="D1821">
        <v>6708.65</v>
      </c>
      <c r="E1821">
        <v>6715.25</v>
      </c>
    </row>
    <row r="1822" spans="1:5" x14ac:dyDescent="0.25">
      <c r="A1822" s="2">
        <v>41759</v>
      </c>
      <c r="B1822">
        <v>6724.95</v>
      </c>
      <c r="C1822">
        <v>6780.15</v>
      </c>
      <c r="D1822">
        <v>6656.8</v>
      </c>
      <c r="E1822">
        <v>6696.4</v>
      </c>
    </row>
    <row r="1823" spans="1:5" x14ac:dyDescent="0.25">
      <c r="A1823" s="2">
        <v>41761</v>
      </c>
      <c r="B1823">
        <v>6709.95</v>
      </c>
      <c r="C1823">
        <v>6737.65</v>
      </c>
      <c r="D1823">
        <v>6689.5</v>
      </c>
      <c r="E1823">
        <v>6694.8</v>
      </c>
    </row>
    <row r="1824" spans="1:5" x14ac:dyDescent="0.25">
      <c r="A1824" s="2">
        <v>41764</v>
      </c>
      <c r="B1824">
        <v>6681.65</v>
      </c>
      <c r="C1824">
        <v>6741.05</v>
      </c>
      <c r="D1824">
        <v>6680.45</v>
      </c>
      <c r="E1824">
        <v>6699.35</v>
      </c>
    </row>
    <row r="1825" spans="1:5" x14ac:dyDescent="0.25">
      <c r="A1825" s="2">
        <v>41765</v>
      </c>
      <c r="B1825">
        <v>6719.25</v>
      </c>
      <c r="C1825">
        <v>6743.45</v>
      </c>
      <c r="D1825">
        <v>6701.9</v>
      </c>
      <c r="E1825">
        <v>6715.3</v>
      </c>
    </row>
    <row r="1826" spans="1:5" x14ac:dyDescent="0.25">
      <c r="A1826" s="2">
        <v>41766</v>
      </c>
      <c r="B1826">
        <v>6708.6</v>
      </c>
      <c r="C1826">
        <v>6718.75</v>
      </c>
      <c r="D1826">
        <v>6642.9</v>
      </c>
      <c r="E1826">
        <v>6652.55</v>
      </c>
    </row>
    <row r="1827" spans="1:5" x14ac:dyDescent="0.25">
      <c r="A1827" s="2">
        <v>41767</v>
      </c>
      <c r="B1827">
        <v>6669.9</v>
      </c>
      <c r="C1827">
        <v>6688.4</v>
      </c>
      <c r="D1827">
        <v>6638.55</v>
      </c>
      <c r="E1827">
        <v>6659.85</v>
      </c>
    </row>
    <row r="1828" spans="1:5" x14ac:dyDescent="0.25">
      <c r="A1828" s="2">
        <v>41768</v>
      </c>
      <c r="B1828">
        <v>6654.15</v>
      </c>
      <c r="C1828">
        <v>6871.35</v>
      </c>
      <c r="D1828">
        <v>6652.15</v>
      </c>
      <c r="E1828">
        <v>6858.8</v>
      </c>
    </row>
    <row r="1829" spans="1:5" x14ac:dyDescent="0.25">
      <c r="A1829" s="2">
        <v>41771</v>
      </c>
      <c r="B1829">
        <v>6863.4</v>
      </c>
      <c r="C1829">
        <v>7020.05</v>
      </c>
      <c r="D1829">
        <v>6862.9</v>
      </c>
      <c r="E1829">
        <v>7014.25</v>
      </c>
    </row>
    <row r="1830" spans="1:5" x14ac:dyDescent="0.25">
      <c r="A1830" s="2">
        <v>41772</v>
      </c>
      <c r="B1830">
        <v>7080</v>
      </c>
      <c r="C1830">
        <v>7172.35</v>
      </c>
      <c r="D1830">
        <v>7067.15</v>
      </c>
      <c r="E1830">
        <v>7108.75</v>
      </c>
    </row>
    <row r="1831" spans="1:5" x14ac:dyDescent="0.25">
      <c r="A1831" s="2">
        <v>41773</v>
      </c>
      <c r="B1831">
        <v>7112</v>
      </c>
      <c r="C1831">
        <v>7142.25</v>
      </c>
      <c r="D1831">
        <v>7080.9</v>
      </c>
      <c r="E1831">
        <v>7108.75</v>
      </c>
    </row>
    <row r="1832" spans="1:5" x14ac:dyDescent="0.25">
      <c r="A1832" s="2">
        <v>41774</v>
      </c>
      <c r="B1832">
        <v>7111.3</v>
      </c>
      <c r="C1832">
        <v>7152.55</v>
      </c>
      <c r="D1832">
        <v>7082.55</v>
      </c>
      <c r="E1832">
        <v>7123.15</v>
      </c>
    </row>
    <row r="1833" spans="1:5" x14ac:dyDescent="0.25">
      <c r="A1833" s="2">
        <v>41775</v>
      </c>
      <c r="B1833">
        <v>7270.2</v>
      </c>
      <c r="C1833">
        <v>7563.5</v>
      </c>
      <c r="D1833">
        <v>7130.65</v>
      </c>
      <c r="E1833">
        <v>7203</v>
      </c>
    </row>
    <row r="1834" spans="1:5" x14ac:dyDescent="0.25">
      <c r="A1834" s="2">
        <v>41778</v>
      </c>
      <c r="B1834">
        <v>7276.85</v>
      </c>
      <c r="C1834">
        <v>7291.1</v>
      </c>
      <c r="D1834">
        <v>7193.55</v>
      </c>
      <c r="E1834">
        <v>7263.55</v>
      </c>
    </row>
    <row r="1835" spans="1:5" x14ac:dyDescent="0.25">
      <c r="A1835" s="2">
        <v>41779</v>
      </c>
      <c r="B1835">
        <v>7309.95</v>
      </c>
      <c r="C1835">
        <v>7353.65</v>
      </c>
      <c r="D1835">
        <v>7247.7</v>
      </c>
      <c r="E1835">
        <v>7275.5</v>
      </c>
    </row>
    <row r="1836" spans="1:5" x14ac:dyDescent="0.25">
      <c r="A1836" s="2">
        <v>41780</v>
      </c>
      <c r="B1836">
        <v>7274.85</v>
      </c>
      <c r="C1836">
        <v>7287.15</v>
      </c>
      <c r="D1836">
        <v>7206.7</v>
      </c>
      <c r="E1836">
        <v>7252.9</v>
      </c>
    </row>
    <row r="1837" spans="1:5" x14ac:dyDescent="0.25">
      <c r="A1837" s="2">
        <v>41781</v>
      </c>
      <c r="B1837">
        <v>7289.95</v>
      </c>
      <c r="C1837">
        <v>7319.55</v>
      </c>
      <c r="D1837">
        <v>7258.15</v>
      </c>
      <c r="E1837">
        <v>7276.4</v>
      </c>
    </row>
    <row r="1838" spans="1:5" x14ac:dyDescent="0.25">
      <c r="A1838" s="2">
        <v>41782</v>
      </c>
      <c r="B1838">
        <v>7306.5</v>
      </c>
      <c r="C1838">
        <v>7381</v>
      </c>
      <c r="D1838">
        <v>7293.9</v>
      </c>
      <c r="E1838">
        <v>7367.1</v>
      </c>
    </row>
    <row r="1839" spans="1:5" x14ac:dyDescent="0.25">
      <c r="A1839" s="2">
        <v>41785</v>
      </c>
      <c r="B1839">
        <v>7428.75</v>
      </c>
      <c r="C1839">
        <v>7504</v>
      </c>
      <c r="D1839">
        <v>7269.05</v>
      </c>
      <c r="E1839">
        <v>7359.05</v>
      </c>
    </row>
    <row r="1840" spans="1:5" x14ac:dyDescent="0.25">
      <c r="A1840" s="2">
        <v>41786</v>
      </c>
      <c r="B1840">
        <v>7363.1</v>
      </c>
      <c r="C1840">
        <v>7372.95</v>
      </c>
      <c r="D1840">
        <v>7274.75</v>
      </c>
      <c r="E1840">
        <v>7318</v>
      </c>
    </row>
    <row r="1841" spans="1:5" x14ac:dyDescent="0.25">
      <c r="A1841" s="2">
        <v>41787</v>
      </c>
      <c r="B1841">
        <v>7324.95</v>
      </c>
      <c r="C1841">
        <v>7344.75</v>
      </c>
      <c r="D1841">
        <v>7302.6</v>
      </c>
      <c r="E1841">
        <v>7329.65</v>
      </c>
    </row>
    <row r="1842" spans="1:5" x14ac:dyDescent="0.25">
      <c r="A1842" s="2">
        <v>41788</v>
      </c>
      <c r="B1842">
        <v>7316.6</v>
      </c>
      <c r="C1842">
        <v>7325.4</v>
      </c>
      <c r="D1842">
        <v>7224.4</v>
      </c>
      <c r="E1842">
        <v>7235.65</v>
      </c>
    </row>
    <row r="1843" spans="1:5" x14ac:dyDescent="0.25">
      <c r="A1843" s="2">
        <v>41789</v>
      </c>
      <c r="B1843">
        <v>7254.85</v>
      </c>
      <c r="C1843">
        <v>7272.5</v>
      </c>
      <c r="D1843">
        <v>7118.45</v>
      </c>
      <c r="E1843">
        <v>7229.95</v>
      </c>
    </row>
    <row r="1844" spans="1:5" x14ac:dyDescent="0.25">
      <c r="A1844" s="2">
        <v>41792</v>
      </c>
      <c r="B1844">
        <v>7264.05</v>
      </c>
      <c r="C1844">
        <v>7368.6</v>
      </c>
      <c r="D1844">
        <v>7239.5</v>
      </c>
      <c r="E1844">
        <v>7362.5</v>
      </c>
    </row>
    <row r="1845" spans="1:5" x14ac:dyDescent="0.25">
      <c r="A1845" s="2">
        <v>41793</v>
      </c>
      <c r="B1845">
        <v>7375.35</v>
      </c>
      <c r="C1845">
        <v>7424.95</v>
      </c>
      <c r="D1845">
        <v>7342.15</v>
      </c>
      <c r="E1845">
        <v>7415.85</v>
      </c>
    </row>
    <row r="1846" spans="1:5" x14ac:dyDescent="0.25">
      <c r="A1846" s="2">
        <v>41794</v>
      </c>
      <c r="B1846">
        <v>7417.55</v>
      </c>
      <c r="C1846">
        <v>7433.3</v>
      </c>
      <c r="D1846">
        <v>7391.35</v>
      </c>
      <c r="E1846">
        <v>7402.25</v>
      </c>
    </row>
    <row r="1847" spans="1:5" x14ac:dyDescent="0.25">
      <c r="A1847" s="2">
        <v>41795</v>
      </c>
      <c r="B1847">
        <v>7399.75</v>
      </c>
      <c r="C1847">
        <v>7484.7</v>
      </c>
      <c r="D1847">
        <v>7360.5</v>
      </c>
      <c r="E1847">
        <v>7474.1</v>
      </c>
    </row>
    <row r="1848" spans="1:5" x14ac:dyDescent="0.25">
      <c r="A1848" s="2">
        <v>41796</v>
      </c>
      <c r="B1848">
        <v>7521.5</v>
      </c>
      <c r="C1848">
        <v>7592.7</v>
      </c>
      <c r="D1848">
        <v>7497.65</v>
      </c>
      <c r="E1848">
        <v>7583.4</v>
      </c>
    </row>
    <row r="1849" spans="1:5" x14ac:dyDescent="0.25">
      <c r="A1849" s="2">
        <v>41799</v>
      </c>
      <c r="B1849">
        <v>7621.65</v>
      </c>
      <c r="C1849">
        <v>7673.7</v>
      </c>
      <c r="D1849">
        <v>7580.25</v>
      </c>
      <c r="E1849">
        <v>7654.6</v>
      </c>
    </row>
    <row r="1850" spans="1:5" x14ac:dyDescent="0.25">
      <c r="A1850" s="2">
        <v>41800</v>
      </c>
      <c r="B1850">
        <v>7679.05</v>
      </c>
      <c r="C1850">
        <v>7683.2</v>
      </c>
      <c r="D1850">
        <v>7579.3</v>
      </c>
      <c r="E1850">
        <v>7656.4</v>
      </c>
    </row>
    <row r="1851" spans="1:5" x14ac:dyDescent="0.25">
      <c r="A1851" s="2">
        <v>41801</v>
      </c>
      <c r="B1851">
        <v>7672.4</v>
      </c>
      <c r="C1851">
        <v>7700.05</v>
      </c>
      <c r="D1851">
        <v>7589.05</v>
      </c>
      <c r="E1851">
        <v>7626.85</v>
      </c>
    </row>
    <row r="1852" spans="1:5" x14ac:dyDescent="0.25">
      <c r="A1852" s="2">
        <v>41802</v>
      </c>
      <c r="B1852">
        <v>7641.3</v>
      </c>
      <c r="C1852">
        <v>7658</v>
      </c>
      <c r="D1852">
        <v>7593.8</v>
      </c>
      <c r="E1852">
        <v>7649.9</v>
      </c>
    </row>
    <row r="1853" spans="1:5" x14ac:dyDescent="0.25">
      <c r="A1853" s="2">
        <v>41803</v>
      </c>
      <c r="B1853">
        <v>7668.2</v>
      </c>
      <c r="C1853">
        <v>7678.5</v>
      </c>
      <c r="D1853">
        <v>7525.35</v>
      </c>
      <c r="E1853">
        <v>7542.1</v>
      </c>
    </row>
    <row r="1854" spans="1:5" x14ac:dyDescent="0.25">
      <c r="A1854" s="2">
        <v>41806</v>
      </c>
      <c r="B1854">
        <v>7534.8</v>
      </c>
      <c r="C1854">
        <v>7548.6</v>
      </c>
      <c r="D1854">
        <v>7487.55</v>
      </c>
      <c r="E1854">
        <v>7533.55</v>
      </c>
    </row>
    <row r="1855" spans="1:5" x14ac:dyDescent="0.25">
      <c r="A1855" s="2">
        <v>41807</v>
      </c>
      <c r="B1855">
        <v>7525.05</v>
      </c>
      <c r="C1855">
        <v>7637.6</v>
      </c>
      <c r="D1855">
        <v>7509.25</v>
      </c>
      <c r="E1855">
        <v>7631.7</v>
      </c>
    </row>
    <row r="1856" spans="1:5" x14ac:dyDescent="0.25">
      <c r="A1856" s="2">
        <v>41808</v>
      </c>
      <c r="B1856">
        <v>7636.05</v>
      </c>
      <c r="C1856">
        <v>7663</v>
      </c>
      <c r="D1856">
        <v>7515.5</v>
      </c>
      <c r="E1856">
        <v>7558.2</v>
      </c>
    </row>
    <row r="1857" spans="1:5" x14ac:dyDescent="0.25">
      <c r="A1857" s="2">
        <v>41809</v>
      </c>
      <c r="B1857">
        <v>7580.05</v>
      </c>
      <c r="C1857">
        <v>7606.45</v>
      </c>
      <c r="D1857">
        <v>7502.55</v>
      </c>
      <c r="E1857">
        <v>7540.7</v>
      </c>
    </row>
    <row r="1858" spans="1:5" x14ac:dyDescent="0.25">
      <c r="A1858" s="2">
        <v>41810</v>
      </c>
      <c r="B1858">
        <v>7543.3</v>
      </c>
      <c r="C1858">
        <v>7560.55</v>
      </c>
      <c r="D1858">
        <v>7497.3</v>
      </c>
      <c r="E1858">
        <v>7511.45</v>
      </c>
    </row>
    <row r="1859" spans="1:5" x14ac:dyDescent="0.25">
      <c r="A1859" s="2">
        <v>41813</v>
      </c>
      <c r="B1859">
        <v>7514</v>
      </c>
      <c r="C1859">
        <v>7534.8</v>
      </c>
      <c r="D1859">
        <v>7441.6</v>
      </c>
      <c r="E1859">
        <v>7493.35</v>
      </c>
    </row>
    <row r="1860" spans="1:5" x14ac:dyDescent="0.25">
      <c r="A1860" s="2">
        <v>41814</v>
      </c>
      <c r="B1860">
        <v>7515.2</v>
      </c>
      <c r="C1860">
        <v>7593.35</v>
      </c>
      <c r="D1860">
        <v>7515.2</v>
      </c>
      <c r="E1860">
        <v>7580.2</v>
      </c>
    </row>
    <row r="1861" spans="1:5" x14ac:dyDescent="0.25">
      <c r="A1861" s="2">
        <v>41815</v>
      </c>
      <c r="B1861">
        <v>7588.55</v>
      </c>
      <c r="C1861">
        <v>7589.25</v>
      </c>
      <c r="D1861">
        <v>7557.05</v>
      </c>
      <c r="E1861">
        <v>7569.25</v>
      </c>
    </row>
    <row r="1862" spans="1:5" x14ac:dyDescent="0.25">
      <c r="A1862" s="2">
        <v>41816</v>
      </c>
      <c r="B1862">
        <v>7554.1</v>
      </c>
      <c r="C1862">
        <v>7570.2</v>
      </c>
      <c r="D1862">
        <v>7481.3</v>
      </c>
      <c r="E1862">
        <v>7493.2</v>
      </c>
    </row>
    <row r="1863" spans="1:5" x14ac:dyDescent="0.25">
      <c r="A1863" s="2">
        <v>41817</v>
      </c>
      <c r="B1863">
        <v>7514.2</v>
      </c>
      <c r="C1863">
        <v>7538.75</v>
      </c>
      <c r="D1863">
        <v>7482.3</v>
      </c>
      <c r="E1863">
        <v>7508.8</v>
      </c>
    </row>
    <row r="1864" spans="1:5" x14ac:dyDescent="0.25">
      <c r="A1864" s="2">
        <v>41820</v>
      </c>
      <c r="B1864">
        <v>7534.05</v>
      </c>
      <c r="C1864">
        <v>7623.65</v>
      </c>
      <c r="D1864">
        <v>7531.6</v>
      </c>
      <c r="E1864">
        <v>7611.35</v>
      </c>
    </row>
    <row r="1865" spans="1:5" x14ac:dyDescent="0.25">
      <c r="A1865" s="2">
        <v>41821</v>
      </c>
      <c r="B1865">
        <v>7629</v>
      </c>
      <c r="C1865">
        <v>7649.5</v>
      </c>
      <c r="D1865">
        <v>7618.15</v>
      </c>
      <c r="E1865">
        <v>7634.7</v>
      </c>
    </row>
    <row r="1866" spans="1:5" x14ac:dyDescent="0.25">
      <c r="A1866" s="2">
        <v>41822</v>
      </c>
      <c r="B1866">
        <v>7683.05</v>
      </c>
      <c r="C1866">
        <v>7732.4</v>
      </c>
      <c r="D1866">
        <v>7677.3</v>
      </c>
      <c r="E1866">
        <v>7725.15</v>
      </c>
    </row>
    <row r="1867" spans="1:5" x14ac:dyDescent="0.25">
      <c r="A1867" s="2">
        <v>41823</v>
      </c>
      <c r="B1867">
        <v>7734.35</v>
      </c>
      <c r="C1867">
        <v>7754.65</v>
      </c>
      <c r="D1867">
        <v>7706.8</v>
      </c>
      <c r="E1867">
        <v>7714.8</v>
      </c>
    </row>
    <row r="1868" spans="1:5" x14ac:dyDescent="0.25">
      <c r="A1868" s="2">
        <v>41824</v>
      </c>
      <c r="B1868">
        <v>7718.1</v>
      </c>
      <c r="C1868">
        <v>7758</v>
      </c>
      <c r="D1868">
        <v>7661.3</v>
      </c>
      <c r="E1868">
        <v>7751.6</v>
      </c>
    </row>
    <row r="1869" spans="1:5" x14ac:dyDescent="0.25">
      <c r="A1869" s="2">
        <v>41827</v>
      </c>
      <c r="B1869">
        <v>7780.4</v>
      </c>
      <c r="C1869">
        <v>7792</v>
      </c>
      <c r="D1869">
        <v>7755.1</v>
      </c>
      <c r="E1869">
        <v>7787.15</v>
      </c>
    </row>
    <row r="1870" spans="1:5" x14ac:dyDescent="0.25">
      <c r="A1870" s="2">
        <v>41828</v>
      </c>
      <c r="B1870">
        <v>7804.05</v>
      </c>
      <c r="C1870">
        <v>7808.85</v>
      </c>
      <c r="D1870">
        <v>7595.9</v>
      </c>
      <c r="E1870">
        <v>7623.2</v>
      </c>
    </row>
    <row r="1871" spans="1:5" x14ac:dyDescent="0.25">
      <c r="A1871" s="2">
        <v>41829</v>
      </c>
      <c r="B1871">
        <v>7637.95</v>
      </c>
      <c r="C1871">
        <v>7650.1</v>
      </c>
      <c r="D1871">
        <v>7551.65</v>
      </c>
      <c r="E1871">
        <v>7585</v>
      </c>
    </row>
    <row r="1872" spans="1:5" x14ac:dyDescent="0.25">
      <c r="A1872" s="2">
        <v>41830</v>
      </c>
      <c r="B1872">
        <v>7589.5</v>
      </c>
      <c r="C1872">
        <v>7731.05</v>
      </c>
      <c r="D1872">
        <v>7479.05</v>
      </c>
      <c r="E1872">
        <v>7567.75</v>
      </c>
    </row>
    <row r="1873" spans="1:5" x14ac:dyDescent="0.25">
      <c r="A1873" s="2">
        <v>41831</v>
      </c>
      <c r="B1873">
        <v>7584.1</v>
      </c>
      <c r="C1873">
        <v>7625.85</v>
      </c>
      <c r="D1873">
        <v>7447.2</v>
      </c>
      <c r="E1873">
        <v>7459.6</v>
      </c>
    </row>
    <row r="1874" spans="1:5" x14ac:dyDescent="0.25">
      <c r="A1874" s="2">
        <v>41834</v>
      </c>
      <c r="B1874">
        <v>7469</v>
      </c>
      <c r="C1874">
        <v>7478.45</v>
      </c>
      <c r="D1874">
        <v>7422.15</v>
      </c>
      <c r="E1874">
        <v>7454.15</v>
      </c>
    </row>
    <row r="1875" spans="1:5" x14ac:dyDescent="0.25">
      <c r="A1875" s="2">
        <v>41835</v>
      </c>
      <c r="B1875">
        <v>7491.3</v>
      </c>
      <c r="C1875">
        <v>7534.9</v>
      </c>
      <c r="D1875">
        <v>7459.15</v>
      </c>
      <c r="E1875">
        <v>7526.65</v>
      </c>
    </row>
    <row r="1876" spans="1:5" x14ac:dyDescent="0.25">
      <c r="A1876" s="2">
        <v>41836</v>
      </c>
      <c r="B1876">
        <v>7564.15</v>
      </c>
      <c r="C1876">
        <v>7640.1</v>
      </c>
      <c r="D1876">
        <v>7532.45</v>
      </c>
      <c r="E1876">
        <v>7624.4</v>
      </c>
    </row>
    <row r="1877" spans="1:5" x14ac:dyDescent="0.25">
      <c r="A1877" s="2">
        <v>41837</v>
      </c>
      <c r="B1877">
        <v>7612.7</v>
      </c>
      <c r="C1877">
        <v>7655.65</v>
      </c>
      <c r="D1877">
        <v>7612.7</v>
      </c>
      <c r="E1877">
        <v>7640.45</v>
      </c>
    </row>
    <row r="1878" spans="1:5" x14ac:dyDescent="0.25">
      <c r="A1878" s="2">
        <v>41838</v>
      </c>
      <c r="B1878">
        <v>7630.25</v>
      </c>
      <c r="C1878">
        <v>7685</v>
      </c>
      <c r="D1878">
        <v>7595.5</v>
      </c>
      <c r="E1878">
        <v>7663.9</v>
      </c>
    </row>
    <row r="1879" spans="1:5" x14ac:dyDescent="0.25">
      <c r="A1879" s="2">
        <v>41841</v>
      </c>
      <c r="B1879">
        <v>7701.65</v>
      </c>
      <c r="C1879">
        <v>7722.1</v>
      </c>
      <c r="D1879">
        <v>7674</v>
      </c>
      <c r="E1879">
        <v>7684.2</v>
      </c>
    </row>
    <row r="1880" spans="1:5" x14ac:dyDescent="0.25">
      <c r="A1880" s="2">
        <v>41842</v>
      </c>
      <c r="B1880">
        <v>7708.2</v>
      </c>
      <c r="C1880">
        <v>7773.85</v>
      </c>
      <c r="D1880">
        <v>7704.8</v>
      </c>
      <c r="E1880">
        <v>7767.85</v>
      </c>
    </row>
    <row r="1881" spans="1:5" x14ac:dyDescent="0.25">
      <c r="A1881" s="2">
        <v>41843</v>
      </c>
      <c r="B1881">
        <v>7794.9</v>
      </c>
      <c r="C1881">
        <v>7809.2</v>
      </c>
      <c r="D1881">
        <v>7752.9</v>
      </c>
      <c r="E1881">
        <v>7795.75</v>
      </c>
    </row>
    <row r="1882" spans="1:5" x14ac:dyDescent="0.25">
      <c r="A1882" s="2">
        <v>41844</v>
      </c>
      <c r="B1882">
        <v>7796.25</v>
      </c>
      <c r="C1882">
        <v>7835.65</v>
      </c>
      <c r="D1882">
        <v>7771.65</v>
      </c>
      <c r="E1882">
        <v>7830.6</v>
      </c>
    </row>
    <row r="1883" spans="1:5" x14ac:dyDescent="0.25">
      <c r="A1883" s="2">
        <v>41845</v>
      </c>
      <c r="B1883">
        <v>7828.2</v>
      </c>
      <c r="C1883">
        <v>7840.95</v>
      </c>
      <c r="D1883">
        <v>7748.6</v>
      </c>
      <c r="E1883">
        <v>7790.45</v>
      </c>
    </row>
    <row r="1884" spans="1:5" x14ac:dyDescent="0.25">
      <c r="A1884" s="2">
        <v>41848</v>
      </c>
      <c r="B1884">
        <v>7792.9</v>
      </c>
      <c r="C1884">
        <v>7799.9</v>
      </c>
      <c r="D1884">
        <v>7722.65</v>
      </c>
      <c r="E1884">
        <v>7748.7</v>
      </c>
    </row>
    <row r="1885" spans="1:5" x14ac:dyDescent="0.25">
      <c r="A1885" s="2">
        <v>41850</v>
      </c>
      <c r="B1885">
        <v>7746.2</v>
      </c>
      <c r="C1885">
        <v>7798.7</v>
      </c>
      <c r="D1885">
        <v>7707.6</v>
      </c>
      <c r="E1885">
        <v>7791.4</v>
      </c>
    </row>
    <row r="1886" spans="1:5" x14ac:dyDescent="0.25">
      <c r="A1886" s="2">
        <v>41851</v>
      </c>
      <c r="B1886">
        <v>7784.65</v>
      </c>
      <c r="C1886">
        <v>7791.85</v>
      </c>
      <c r="D1886">
        <v>7711.15</v>
      </c>
      <c r="E1886">
        <v>7721.3</v>
      </c>
    </row>
    <row r="1887" spans="1:5" x14ac:dyDescent="0.25">
      <c r="A1887" s="2">
        <v>41852</v>
      </c>
      <c r="B1887">
        <v>7662.5</v>
      </c>
      <c r="C1887">
        <v>7716.7</v>
      </c>
      <c r="D1887">
        <v>7593.9</v>
      </c>
      <c r="E1887">
        <v>7602.6</v>
      </c>
    </row>
    <row r="1888" spans="1:5" x14ac:dyDescent="0.25">
      <c r="A1888" s="2">
        <v>41855</v>
      </c>
      <c r="B1888">
        <v>7639.55</v>
      </c>
      <c r="C1888">
        <v>7694.8</v>
      </c>
      <c r="D1888">
        <v>7622.05</v>
      </c>
      <c r="E1888">
        <v>7683.65</v>
      </c>
    </row>
    <row r="1889" spans="1:5" x14ac:dyDescent="0.25">
      <c r="A1889" s="2">
        <v>41856</v>
      </c>
      <c r="B1889">
        <v>7706.65</v>
      </c>
      <c r="C1889">
        <v>7752.45</v>
      </c>
      <c r="D1889">
        <v>7638.05</v>
      </c>
      <c r="E1889">
        <v>7746.55</v>
      </c>
    </row>
    <row r="1890" spans="1:5" x14ac:dyDescent="0.25">
      <c r="A1890" s="2">
        <v>41857</v>
      </c>
      <c r="B1890">
        <v>7726.15</v>
      </c>
      <c r="C1890">
        <v>7740.95</v>
      </c>
      <c r="D1890">
        <v>7658.95</v>
      </c>
      <c r="E1890">
        <v>7672.05</v>
      </c>
    </row>
    <row r="1891" spans="1:5" x14ac:dyDescent="0.25">
      <c r="A1891" s="2">
        <v>41858</v>
      </c>
      <c r="B1891">
        <v>7651.15</v>
      </c>
      <c r="C1891">
        <v>7708.95</v>
      </c>
      <c r="D1891">
        <v>7630.4</v>
      </c>
      <c r="E1891">
        <v>7649.25</v>
      </c>
    </row>
    <row r="1892" spans="1:5" x14ac:dyDescent="0.25">
      <c r="A1892" s="2">
        <v>41859</v>
      </c>
      <c r="B1892">
        <v>7588.7</v>
      </c>
      <c r="C1892">
        <v>7592.45</v>
      </c>
      <c r="D1892">
        <v>7540.1</v>
      </c>
      <c r="E1892">
        <v>7568.55</v>
      </c>
    </row>
    <row r="1893" spans="1:5" x14ac:dyDescent="0.25">
      <c r="A1893" s="2">
        <v>41862</v>
      </c>
      <c r="B1893">
        <v>7619.85</v>
      </c>
      <c r="C1893">
        <v>7635.55</v>
      </c>
      <c r="D1893">
        <v>7598.6</v>
      </c>
      <c r="E1893">
        <v>7625.95</v>
      </c>
    </row>
    <row r="1894" spans="1:5" x14ac:dyDescent="0.25">
      <c r="A1894" s="2">
        <v>41863</v>
      </c>
      <c r="B1894">
        <v>7688.8</v>
      </c>
      <c r="C1894">
        <v>7735.75</v>
      </c>
      <c r="D1894">
        <v>7654.8</v>
      </c>
      <c r="E1894">
        <v>7727.05</v>
      </c>
    </row>
    <row r="1895" spans="1:5" x14ac:dyDescent="0.25">
      <c r="A1895" s="2">
        <v>41864</v>
      </c>
      <c r="B1895">
        <v>7717.3</v>
      </c>
      <c r="C1895">
        <v>7757.1</v>
      </c>
      <c r="D1895">
        <v>7695.7</v>
      </c>
      <c r="E1895">
        <v>7739.55</v>
      </c>
    </row>
    <row r="1896" spans="1:5" x14ac:dyDescent="0.25">
      <c r="A1896" s="2">
        <v>41865</v>
      </c>
      <c r="B1896">
        <v>7756.15</v>
      </c>
      <c r="C1896">
        <v>7796.7</v>
      </c>
      <c r="D1896">
        <v>7739.1</v>
      </c>
      <c r="E1896">
        <v>7791.7</v>
      </c>
    </row>
    <row r="1897" spans="1:5" x14ac:dyDescent="0.25">
      <c r="A1897" s="2">
        <v>41869</v>
      </c>
      <c r="B1897">
        <v>7785.25</v>
      </c>
      <c r="C1897">
        <v>7880.5</v>
      </c>
      <c r="D1897">
        <v>7779.2</v>
      </c>
      <c r="E1897">
        <v>7874.25</v>
      </c>
    </row>
    <row r="1898" spans="1:5" x14ac:dyDescent="0.25">
      <c r="A1898" s="2">
        <v>41870</v>
      </c>
      <c r="B1898">
        <v>7901</v>
      </c>
      <c r="C1898">
        <v>7918.55</v>
      </c>
      <c r="D1898">
        <v>7881.15</v>
      </c>
      <c r="E1898">
        <v>7897.5</v>
      </c>
    </row>
    <row r="1899" spans="1:5" x14ac:dyDescent="0.25">
      <c r="A1899" s="2">
        <v>41871</v>
      </c>
      <c r="B1899">
        <v>7915.8</v>
      </c>
      <c r="C1899">
        <v>7922.7</v>
      </c>
      <c r="D1899">
        <v>7864.05</v>
      </c>
      <c r="E1899">
        <v>7875.3</v>
      </c>
    </row>
    <row r="1900" spans="1:5" x14ac:dyDescent="0.25">
      <c r="A1900" s="2">
        <v>41872</v>
      </c>
      <c r="B1900">
        <v>7875.35</v>
      </c>
      <c r="C1900">
        <v>7919.65</v>
      </c>
      <c r="D1900">
        <v>7855.95</v>
      </c>
      <c r="E1900">
        <v>7891.1</v>
      </c>
    </row>
    <row r="1901" spans="1:5" x14ac:dyDescent="0.25">
      <c r="A1901" s="2">
        <v>41873</v>
      </c>
      <c r="B1901">
        <v>7904.55</v>
      </c>
      <c r="C1901">
        <v>7929.05</v>
      </c>
      <c r="D1901">
        <v>7900.05</v>
      </c>
      <c r="E1901">
        <v>7913.2</v>
      </c>
    </row>
    <row r="1902" spans="1:5" x14ac:dyDescent="0.25">
      <c r="A1902" s="2">
        <v>41876</v>
      </c>
      <c r="B1902">
        <v>7931.75</v>
      </c>
      <c r="C1902">
        <v>7968.25</v>
      </c>
      <c r="D1902">
        <v>7897.95</v>
      </c>
      <c r="E1902">
        <v>7906.3</v>
      </c>
    </row>
    <row r="1903" spans="1:5" x14ac:dyDescent="0.25">
      <c r="A1903" s="2">
        <v>41877</v>
      </c>
      <c r="B1903">
        <v>7874.5</v>
      </c>
      <c r="C1903">
        <v>7915.45</v>
      </c>
      <c r="D1903">
        <v>7862.45</v>
      </c>
      <c r="E1903">
        <v>7904.75</v>
      </c>
    </row>
    <row r="1904" spans="1:5" x14ac:dyDescent="0.25">
      <c r="A1904" s="2">
        <v>41878</v>
      </c>
      <c r="B1904">
        <v>7933.9</v>
      </c>
      <c r="C1904">
        <v>7946.85</v>
      </c>
      <c r="D1904">
        <v>7916.55</v>
      </c>
      <c r="E1904">
        <v>7936.05</v>
      </c>
    </row>
    <row r="1905" spans="1:5" x14ac:dyDescent="0.25">
      <c r="A1905" s="2">
        <v>41879</v>
      </c>
      <c r="B1905">
        <v>7942.25</v>
      </c>
      <c r="C1905">
        <v>7967.8</v>
      </c>
      <c r="D1905">
        <v>7939.2</v>
      </c>
      <c r="E1905">
        <v>7954.35</v>
      </c>
    </row>
    <row r="1906" spans="1:5" x14ac:dyDescent="0.25">
      <c r="A1906" s="2">
        <v>41883</v>
      </c>
      <c r="B1906">
        <v>7990.35</v>
      </c>
      <c r="C1906">
        <v>8035</v>
      </c>
      <c r="D1906">
        <v>7984</v>
      </c>
      <c r="E1906">
        <v>8027.7</v>
      </c>
    </row>
    <row r="1907" spans="1:5" x14ac:dyDescent="0.25">
      <c r="A1907" s="2">
        <v>41884</v>
      </c>
      <c r="B1907">
        <v>8038.6</v>
      </c>
      <c r="C1907">
        <v>8101.95</v>
      </c>
      <c r="D1907">
        <v>8036.55</v>
      </c>
      <c r="E1907">
        <v>8083.05</v>
      </c>
    </row>
    <row r="1908" spans="1:5" x14ac:dyDescent="0.25">
      <c r="A1908" s="2">
        <v>41885</v>
      </c>
      <c r="B1908">
        <v>8110.85</v>
      </c>
      <c r="C1908">
        <v>8141.9</v>
      </c>
      <c r="D1908">
        <v>8092.25</v>
      </c>
      <c r="E1908">
        <v>8114.6</v>
      </c>
    </row>
    <row r="1909" spans="1:5" x14ac:dyDescent="0.25">
      <c r="A1909" s="2">
        <v>41886</v>
      </c>
      <c r="B1909">
        <v>8114.2</v>
      </c>
      <c r="C1909">
        <v>8114.8</v>
      </c>
      <c r="D1909">
        <v>8060.9</v>
      </c>
      <c r="E1909">
        <v>8095.95</v>
      </c>
    </row>
    <row r="1910" spans="1:5" x14ac:dyDescent="0.25">
      <c r="A1910" s="2">
        <v>41887</v>
      </c>
      <c r="B1910">
        <v>8099.9</v>
      </c>
      <c r="C1910">
        <v>8122.7</v>
      </c>
      <c r="D1910">
        <v>8049.85</v>
      </c>
      <c r="E1910">
        <v>8086.85</v>
      </c>
    </row>
    <row r="1911" spans="1:5" x14ac:dyDescent="0.25">
      <c r="A1911" s="2">
        <v>41890</v>
      </c>
      <c r="B1911">
        <v>8132.95</v>
      </c>
      <c r="C1911">
        <v>8180.2</v>
      </c>
      <c r="D1911">
        <v>8126.15</v>
      </c>
      <c r="E1911">
        <v>8173.9</v>
      </c>
    </row>
    <row r="1912" spans="1:5" x14ac:dyDescent="0.25">
      <c r="A1912" s="2">
        <v>41891</v>
      </c>
      <c r="B1912">
        <v>8161.9</v>
      </c>
      <c r="C1912">
        <v>8174.55</v>
      </c>
      <c r="D1912">
        <v>8126.5</v>
      </c>
      <c r="E1912">
        <v>8152.95</v>
      </c>
    </row>
    <row r="1913" spans="1:5" x14ac:dyDescent="0.25">
      <c r="A1913" s="2">
        <v>41892</v>
      </c>
      <c r="B1913">
        <v>8135.55</v>
      </c>
      <c r="C1913">
        <v>8135.75</v>
      </c>
      <c r="D1913">
        <v>8082.1</v>
      </c>
      <c r="E1913">
        <v>8094.1</v>
      </c>
    </row>
    <row r="1914" spans="1:5" x14ac:dyDescent="0.25">
      <c r="A1914" s="2">
        <v>41893</v>
      </c>
      <c r="B1914">
        <v>8115.15</v>
      </c>
      <c r="C1914">
        <v>8127.95</v>
      </c>
      <c r="D1914">
        <v>8057.3</v>
      </c>
      <c r="E1914">
        <v>8085.7</v>
      </c>
    </row>
    <row r="1915" spans="1:5" x14ac:dyDescent="0.25">
      <c r="A1915" s="2">
        <v>41894</v>
      </c>
      <c r="B1915">
        <v>8087.05</v>
      </c>
      <c r="C1915">
        <v>8114.3</v>
      </c>
      <c r="D1915">
        <v>8071.6</v>
      </c>
      <c r="E1915">
        <v>8105.5</v>
      </c>
    </row>
    <row r="1916" spans="1:5" x14ac:dyDescent="0.25">
      <c r="A1916" s="2">
        <v>41897</v>
      </c>
      <c r="B1916">
        <v>8070.35</v>
      </c>
      <c r="C1916">
        <v>8077.3</v>
      </c>
      <c r="D1916">
        <v>8030</v>
      </c>
      <c r="E1916">
        <v>8042</v>
      </c>
    </row>
    <row r="1917" spans="1:5" x14ac:dyDescent="0.25">
      <c r="A1917" s="2">
        <v>41898</v>
      </c>
      <c r="B1917">
        <v>8036.6</v>
      </c>
      <c r="C1917">
        <v>8044.9</v>
      </c>
      <c r="D1917">
        <v>7925.15</v>
      </c>
      <c r="E1917">
        <v>7932.9</v>
      </c>
    </row>
    <row r="1918" spans="1:5" x14ac:dyDescent="0.25">
      <c r="A1918" s="2">
        <v>41899</v>
      </c>
      <c r="B1918">
        <v>7971.5</v>
      </c>
      <c r="C1918">
        <v>7990.65</v>
      </c>
      <c r="D1918">
        <v>7936.95</v>
      </c>
      <c r="E1918">
        <v>7975.5</v>
      </c>
    </row>
    <row r="1919" spans="1:5" x14ac:dyDescent="0.25">
      <c r="A1919" s="2">
        <v>41900</v>
      </c>
      <c r="B1919">
        <v>7950.65</v>
      </c>
      <c r="C1919">
        <v>8120.85</v>
      </c>
      <c r="D1919">
        <v>7939.7</v>
      </c>
      <c r="E1919">
        <v>8114.75</v>
      </c>
    </row>
    <row r="1920" spans="1:5" x14ac:dyDescent="0.25">
      <c r="A1920" s="2">
        <v>41901</v>
      </c>
      <c r="B1920">
        <v>8129.4</v>
      </c>
      <c r="C1920">
        <v>8160.9</v>
      </c>
      <c r="D1920">
        <v>8105.35</v>
      </c>
      <c r="E1920">
        <v>8121.45</v>
      </c>
    </row>
    <row r="1921" spans="1:5" x14ac:dyDescent="0.25">
      <c r="A1921" s="2">
        <v>41904</v>
      </c>
      <c r="B1921">
        <v>8084.45</v>
      </c>
      <c r="C1921">
        <v>8159.9</v>
      </c>
      <c r="D1921">
        <v>8064.8</v>
      </c>
      <c r="E1921">
        <v>8146.3</v>
      </c>
    </row>
    <row r="1922" spans="1:5" x14ac:dyDescent="0.25">
      <c r="A1922" s="2">
        <v>41905</v>
      </c>
      <c r="B1922">
        <v>8144.4</v>
      </c>
      <c r="C1922">
        <v>8159.75</v>
      </c>
      <c r="D1922">
        <v>8008.1</v>
      </c>
      <c r="E1922">
        <v>8017.55</v>
      </c>
    </row>
    <row r="1923" spans="1:5" x14ac:dyDescent="0.25">
      <c r="A1923" s="2">
        <v>41906</v>
      </c>
      <c r="B1923">
        <v>8015.55</v>
      </c>
      <c r="C1923">
        <v>8042.05</v>
      </c>
      <c r="D1923">
        <v>7950.05</v>
      </c>
      <c r="E1923">
        <v>8002.4</v>
      </c>
    </row>
    <row r="1924" spans="1:5" x14ac:dyDescent="0.25">
      <c r="A1924" s="2">
        <v>41907</v>
      </c>
      <c r="B1924">
        <v>8003.3</v>
      </c>
      <c r="C1924">
        <v>8019.3</v>
      </c>
      <c r="D1924">
        <v>7877.35</v>
      </c>
      <c r="E1924">
        <v>7911.85</v>
      </c>
    </row>
    <row r="1925" spans="1:5" x14ac:dyDescent="0.25">
      <c r="A1925" s="2">
        <v>41908</v>
      </c>
      <c r="B1925">
        <v>7885.85</v>
      </c>
      <c r="C1925">
        <v>7993.3</v>
      </c>
      <c r="D1925">
        <v>7841.8</v>
      </c>
      <c r="E1925">
        <v>7968.85</v>
      </c>
    </row>
    <row r="1926" spans="1:5" x14ac:dyDescent="0.25">
      <c r="A1926" s="2">
        <v>41911</v>
      </c>
      <c r="B1926">
        <v>7978.45</v>
      </c>
      <c r="C1926">
        <v>7991.75</v>
      </c>
      <c r="D1926">
        <v>7934.7</v>
      </c>
      <c r="E1926">
        <v>7958.9</v>
      </c>
    </row>
    <row r="1927" spans="1:5" x14ac:dyDescent="0.25">
      <c r="A1927" s="2">
        <v>41912</v>
      </c>
      <c r="B1927">
        <v>7948.8</v>
      </c>
      <c r="C1927">
        <v>8030.9</v>
      </c>
      <c r="D1927">
        <v>7923.85</v>
      </c>
      <c r="E1927">
        <v>7964.8</v>
      </c>
    </row>
    <row r="1928" spans="1:5" x14ac:dyDescent="0.25">
      <c r="A1928" s="2">
        <v>41913</v>
      </c>
      <c r="B1928">
        <v>7960.5</v>
      </c>
      <c r="C1928">
        <v>7977.5</v>
      </c>
      <c r="D1928">
        <v>7936.7</v>
      </c>
      <c r="E1928">
        <v>7945.55</v>
      </c>
    </row>
    <row r="1929" spans="1:5" x14ac:dyDescent="0.25">
      <c r="A1929" s="2">
        <v>41919</v>
      </c>
      <c r="B1929">
        <v>7897.4</v>
      </c>
      <c r="C1929">
        <v>7943.05</v>
      </c>
      <c r="D1929">
        <v>7842.7</v>
      </c>
      <c r="E1929">
        <v>7852.4</v>
      </c>
    </row>
    <row r="1930" spans="1:5" x14ac:dyDescent="0.25">
      <c r="A1930" s="2">
        <v>41920</v>
      </c>
      <c r="B1930">
        <v>7828.75</v>
      </c>
      <c r="C1930">
        <v>7869.9</v>
      </c>
      <c r="D1930">
        <v>7815.75</v>
      </c>
      <c r="E1930">
        <v>7842.7</v>
      </c>
    </row>
    <row r="1931" spans="1:5" x14ac:dyDescent="0.25">
      <c r="A1931" s="2">
        <v>41921</v>
      </c>
      <c r="B1931">
        <v>7886.5</v>
      </c>
      <c r="C1931">
        <v>7972.35</v>
      </c>
      <c r="D1931">
        <v>7886.5</v>
      </c>
      <c r="E1931">
        <v>7960.55</v>
      </c>
    </row>
    <row r="1932" spans="1:5" x14ac:dyDescent="0.25">
      <c r="A1932" s="2">
        <v>41922</v>
      </c>
      <c r="B1932">
        <v>7911</v>
      </c>
      <c r="C1932">
        <v>7924.05</v>
      </c>
      <c r="D1932">
        <v>7848.45</v>
      </c>
      <c r="E1932">
        <v>7859.95</v>
      </c>
    </row>
    <row r="1933" spans="1:5" x14ac:dyDescent="0.25">
      <c r="A1933" s="2">
        <v>41925</v>
      </c>
      <c r="B1933">
        <v>7831</v>
      </c>
      <c r="C1933">
        <v>7901.15</v>
      </c>
      <c r="D1933">
        <v>7796</v>
      </c>
      <c r="E1933">
        <v>7884.25</v>
      </c>
    </row>
    <row r="1934" spans="1:5" x14ac:dyDescent="0.25">
      <c r="A1934" s="2">
        <v>41926</v>
      </c>
      <c r="B1934">
        <v>7923.25</v>
      </c>
      <c r="C1934">
        <v>7928</v>
      </c>
      <c r="D1934">
        <v>7825.45</v>
      </c>
      <c r="E1934">
        <v>7864</v>
      </c>
    </row>
    <row r="1935" spans="1:5" x14ac:dyDescent="0.25">
      <c r="A1935" s="2">
        <v>41928</v>
      </c>
      <c r="B1935">
        <v>7837.3</v>
      </c>
      <c r="C1935">
        <v>7893.9</v>
      </c>
      <c r="D1935">
        <v>7729.65</v>
      </c>
      <c r="E1935">
        <v>7748.2</v>
      </c>
    </row>
    <row r="1936" spans="1:5" x14ac:dyDescent="0.25">
      <c r="A1936" s="2">
        <v>41929</v>
      </c>
      <c r="B1936">
        <v>7733.75</v>
      </c>
      <c r="C1936">
        <v>7819.2</v>
      </c>
      <c r="D1936">
        <v>7723.85</v>
      </c>
      <c r="E1936">
        <v>7779.7</v>
      </c>
    </row>
    <row r="1937" spans="1:5" x14ac:dyDescent="0.25">
      <c r="A1937" s="2">
        <v>41932</v>
      </c>
      <c r="B1937">
        <v>7896.95</v>
      </c>
      <c r="C1937">
        <v>7905.95</v>
      </c>
      <c r="D1937">
        <v>7856.95</v>
      </c>
      <c r="E1937">
        <v>7879.4</v>
      </c>
    </row>
    <row r="1938" spans="1:5" x14ac:dyDescent="0.25">
      <c r="A1938" s="2">
        <v>41933</v>
      </c>
      <c r="B1938">
        <v>7906.15</v>
      </c>
      <c r="C1938">
        <v>7936.6</v>
      </c>
      <c r="D1938">
        <v>7874.35</v>
      </c>
      <c r="E1938">
        <v>7927.75</v>
      </c>
    </row>
    <row r="1939" spans="1:5" x14ac:dyDescent="0.25">
      <c r="A1939" s="2">
        <v>41934</v>
      </c>
      <c r="B1939">
        <v>7997.8</v>
      </c>
      <c r="C1939">
        <v>8005</v>
      </c>
      <c r="D1939">
        <v>7974.55</v>
      </c>
      <c r="E1939">
        <v>7995.9</v>
      </c>
    </row>
    <row r="1940" spans="1:5" x14ac:dyDescent="0.25">
      <c r="A1940" s="2">
        <v>41935</v>
      </c>
      <c r="B1940">
        <v>8027.7</v>
      </c>
      <c r="C1940">
        <v>8031.75</v>
      </c>
      <c r="D1940">
        <v>8008.85</v>
      </c>
      <c r="E1940">
        <v>8014.55</v>
      </c>
    </row>
    <row r="1941" spans="1:5" x14ac:dyDescent="0.25">
      <c r="A1941" s="2">
        <v>41939</v>
      </c>
      <c r="B1941">
        <v>8064.35</v>
      </c>
      <c r="C1941">
        <v>8064.4</v>
      </c>
      <c r="D1941">
        <v>7985.65</v>
      </c>
      <c r="E1941">
        <v>7991.7</v>
      </c>
    </row>
    <row r="1942" spans="1:5" x14ac:dyDescent="0.25">
      <c r="A1942" s="2">
        <v>41940</v>
      </c>
      <c r="B1942">
        <v>8002.4</v>
      </c>
      <c r="C1942">
        <v>8037.8</v>
      </c>
      <c r="D1942">
        <v>7995.05</v>
      </c>
      <c r="E1942">
        <v>8027.6</v>
      </c>
    </row>
    <row r="1943" spans="1:5" x14ac:dyDescent="0.25">
      <c r="A1943" s="2">
        <v>41941</v>
      </c>
      <c r="B1943">
        <v>8077.05</v>
      </c>
      <c r="C1943">
        <v>8097.95</v>
      </c>
      <c r="D1943">
        <v>8052.25</v>
      </c>
      <c r="E1943">
        <v>8090.45</v>
      </c>
    </row>
    <row r="1944" spans="1:5" x14ac:dyDescent="0.25">
      <c r="A1944" s="2">
        <v>41942</v>
      </c>
      <c r="B1944">
        <v>8085.2</v>
      </c>
      <c r="C1944">
        <v>8181.55</v>
      </c>
      <c r="D1944">
        <v>8085.2</v>
      </c>
      <c r="E1944">
        <v>8169.2</v>
      </c>
    </row>
    <row r="1945" spans="1:5" x14ac:dyDescent="0.25">
      <c r="A1945" s="2">
        <v>41943</v>
      </c>
      <c r="B1945">
        <v>8200.7999999999993</v>
      </c>
      <c r="C1945">
        <v>8330.75</v>
      </c>
      <c r="D1945">
        <v>8198.0499999999993</v>
      </c>
      <c r="E1945">
        <v>8322.2000000000007</v>
      </c>
    </row>
    <row r="1946" spans="1:5" x14ac:dyDescent="0.25">
      <c r="A1946" s="2">
        <v>41946</v>
      </c>
      <c r="B1946">
        <v>8348.15</v>
      </c>
      <c r="C1946">
        <v>8350.6</v>
      </c>
      <c r="D1946">
        <v>8297.65</v>
      </c>
      <c r="E1946">
        <v>8324.15</v>
      </c>
    </row>
    <row r="1947" spans="1:5" x14ac:dyDescent="0.25">
      <c r="A1947" s="2">
        <v>41948</v>
      </c>
      <c r="B1947">
        <v>8351.25</v>
      </c>
      <c r="C1947">
        <v>8365.5499999999993</v>
      </c>
      <c r="D1947">
        <v>8323.5</v>
      </c>
      <c r="E1947">
        <v>8338.2999999999993</v>
      </c>
    </row>
    <row r="1948" spans="1:5" x14ac:dyDescent="0.25">
      <c r="A1948" s="2">
        <v>41950</v>
      </c>
      <c r="B1948">
        <v>8331.85</v>
      </c>
      <c r="C1948">
        <v>8360.35</v>
      </c>
      <c r="D1948">
        <v>8290.25</v>
      </c>
      <c r="E1948">
        <v>8337</v>
      </c>
    </row>
    <row r="1949" spans="1:5" x14ac:dyDescent="0.25">
      <c r="A1949" s="2">
        <v>41953</v>
      </c>
      <c r="B1949">
        <v>8337.7999999999993</v>
      </c>
      <c r="C1949">
        <v>8383.0499999999993</v>
      </c>
      <c r="D1949">
        <v>8304.4500000000007</v>
      </c>
      <c r="E1949">
        <v>8344.25</v>
      </c>
    </row>
    <row r="1950" spans="1:5" x14ac:dyDescent="0.25">
      <c r="A1950" s="2">
        <v>41954</v>
      </c>
      <c r="B1950">
        <v>8354.1</v>
      </c>
      <c r="C1950">
        <v>8378.7000000000007</v>
      </c>
      <c r="D1950">
        <v>8321.85</v>
      </c>
      <c r="E1950">
        <v>8362.65</v>
      </c>
    </row>
    <row r="1951" spans="1:5" x14ac:dyDescent="0.25">
      <c r="A1951" s="2">
        <v>41955</v>
      </c>
      <c r="B1951">
        <v>8378.9</v>
      </c>
      <c r="C1951">
        <v>8415.0499999999993</v>
      </c>
      <c r="D1951">
        <v>8370.5</v>
      </c>
      <c r="E1951">
        <v>8383.2999999999993</v>
      </c>
    </row>
    <row r="1952" spans="1:5" x14ac:dyDescent="0.25">
      <c r="A1952" s="2">
        <v>41956</v>
      </c>
      <c r="B1952">
        <v>8405.25</v>
      </c>
      <c r="C1952">
        <v>8408</v>
      </c>
      <c r="D1952">
        <v>8320.35</v>
      </c>
      <c r="E1952">
        <v>8357.85</v>
      </c>
    </row>
    <row r="1953" spans="1:5" x14ac:dyDescent="0.25">
      <c r="A1953" s="2">
        <v>41957</v>
      </c>
      <c r="B1953">
        <v>8360.7000000000007</v>
      </c>
      <c r="C1953">
        <v>8400.65</v>
      </c>
      <c r="D1953">
        <v>8346.7999999999993</v>
      </c>
      <c r="E1953">
        <v>8389.9</v>
      </c>
    </row>
    <row r="1954" spans="1:5" x14ac:dyDescent="0.25">
      <c r="A1954" s="2">
        <v>41960</v>
      </c>
      <c r="B1954">
        <v>8378.4</v>
      </c>
      <c r="C1954">
        <v>8438.1</v>
      </c>
      <c r="D1954">
        <v>8349.1</v>
      </c>
      <c r="E1954">
        <v>8430.75</v>
      </c>
    </row>
    <row r="1955" spans="1:5" x14ac:dyDescent="0.25">
      <c r="A1955" s="2">
        <v>41961</v>
      </c>
      <c r="B1955">
        <v>8441.25</v>
      </c>
      <c r="C1955">
        <v>8454.5</v>
      </c>
      <c r="D1955">
        <v>8407.25</v>
      </c>
      <c r="E1955">
        <v>8425.9</v>
      </c>
    </row>
    <row r="1956" spans="1:5" x14ac:dyDescent="0.25">
      <c r="A1956" s="2">
        <v>41962</v>
      </c>
      <c r="B1956">
        <v>8440.65</v>
      </c>
      <c r="C1956">
        <v>8455.65</v>
      </c>
      <c r="D1956">
        <v>8360.5</v>
      </c>
      <c r="E1956">
        <v>8382.2999999999993</v>
      </c>
    </row>
    <row r="1957" spans="1:5" x14ac:dyDescent="0.25">
      <c r="A1957" s="2">
        <v>41963</v>
      </c>
      <c r="B1957">
        <v>8406.5</v>
      </c>
      <c r="C1957">
        <v>8410.85</v>
      </c>
      <c r="D1957">
        <v>8353.15</v>
      </c>
      <c r="E1957">
        <v>8401.9</v>
      </c>
    </row>
    <row r="1958" spans="1:5" x14ac:dyDescent="0.25">
      <c r="A1958" s="2">
        <v>41964</v>
      </c>
      <c r="B1958">
        <v>8408.2000000000007</v>
      </c>
      <c r="C1958">
        <v>8489.7999999999993</v>
      </c>
      <c r="D1958">
        <v>8398.6</v>
      </c>
      <c r="E1958">
        <v>8477.35</v>
      </c>
    </row>
    <row r="1959" spans="1:5" x14ac:dyDescent="0.25">
      <c r="A1959" s="2">
        <v>41967</v>
      </c>
      <c r="B1959">
        <v>8490.9500000000007</v>
      </c>
      <c r="C1959">
        <v>8534.65</v>
      </c>
      <c r="D1959">
        <v>8490.7999999999993</v>
      </c>
      <c r="E1959">
        <v>8530.15</v>
      </c>
    </row>
    <row r="1960" spans="1:5" x14ac:dyDescent="0.25">
      <c r="A1960" s="2">
        <v>41968</v>
      </c>
      <c r="B1960">
        <v>8530.7999999999993</v>
      </c>
      <c r="C1960">
        <v>8535.35</v>
      </c>
      <c r="D1960">
        <v>8429.4500000000007</v>
      </c>
      <c r="E1960">
        <v>8463.1</v>
      </c>
    </row>
    <row r="1961" spans="1:5" x14ac:dyDescent="0.25">
      <c r="A1961" s="2">
        <v>41969</v>
      </c>
      <c r="B1961">
        <v>8450.2999999999993</v>
      </c>
      <c r="C1961">
        <v>8500.2999999999993</v>
      </c>
      <c r="D1961">
        <v>8438.65</v>
      </c>
      <c r="E1961">
        <v>8475.75</v>
      </c>
    </row>
    <row r="1962" spans="1:5" x14ac:dyDescent="0.25">
      <c r="A1962" s="2">
        <v>41970</v>
      </c>
      <c r="B1962">
        <v>8477.7999999999993</v>
      </c>
      <c r="C1962">
        <v>8506.75</v>
      </c>
      <c r="D1962">
        <v>8456.35</v>
      </c>
      <c r="E1962">
        <v>8494.2000000000007</v>
      </c>
    </row>
    <row r="1963" spans="1:5" x14ac:dyDescent="0.25">
      <c r="A1963" s="2">
        <v>41971</v>
      </c>
      <c r="B1963">
        <v>8516.7999999999993</v>
      </c>
      <c r="C1963">
        <v>8617</v>
      </c>
      <c r="D1963">
        <v>8516.25</v>
      </c>
      <c r="E1963">
        <v>8588.25</v>
      </c>
    </row>
    <row r="1964" spans="1:5" x14ac:dyDescent="0.25">
      <c r="A1964" s="2">
        <v>41974</v>
      </c>
      <c r="B1964">
        <v>8605.1</v>
      </c>
      <c r="C1964">
        <v>8623</v>
      </c>
      <c r="D1964">
        <v>8545.15</v>
      </c>
      <c r="E1964">
        <v>8555.9</v>
      </c>
    </row>
    <row r="1965" spans="1:5" x14ac:dyDescent="0.25">
      <c r="A1965" s="2">
        <v>41975</v>
      </c>
      <c r="B1965">
        <v>8535.4500000000007</v>
      </c>
      <c r="C1965">
        <v>8560.2000000000007</v>
      </c>
      <c r="D1965">
        <v>8504.65</v>
      </c>
      <c r="E1965">
        <v>8524.7000000000007</v>
      </c>
    </row>
    <row r="1966" spans="1:5" x14ac:dyDescent="0.25">
      <c r="A1966" s="2">
        <v>41976</v>
      </c>
      <c r="B1966">
        <v>8528.7000000000007</v>
      </c>
      <c r="C1966">
        <v>8546.9500000000007</v>
      </c>
      <c r="D1966">
        <v>8508.35</v>
      </c>
      <c r="E1966">
        <v>8537.65</v>
      </c>
    </row>
    <row r="1967" spans="1:5" x14ac:dyDescent="0.25">
      <c r="A1967" s="2">
        <v>41977</v>
      </c>
      <c r="B1967">
        <v>8582.4</v>
      </c>
      <c r="C1967">
        <v>8626.9500000000007</v>
      </c>
      <c r="D1967">
        <v>8526.4</v>
      </c>
      <c r="E1967">
        <v>8564.4</v>
      </c>
    </row>
    <row r="1968" spans="1:5" x14ac:dyDescent="0.25">
      <c r="A1968" s="2">
        <v>41978</v>
      </c>
      <c r="B1968">
        <v>8584.25</v>
      </c>
      <c r="C1968">
        <v>8588.35</v>
      </c>
      <c r="D1968">
        <v>8523.9</v>
      </c>
      <c r="E1968">
        <v>8538.2999999999993</v>
      </c>
    </row>
    <row r="1969" spans="1:5" x14ac:dyDescent="0.25">
      <c r="A1969" s="2">
        <v>41981</v>
      </c>
      <c r="B1969">
        <v>8538.65</v>
      </c>
      <c r="C1969">
        <v>8546.35</v>
      </c>
      <c r="D1969">
        <v>8432.25</v>
      </c>
      <c r="E1969">
        <v>8438.25</v>
      </c>
    </row>
    <row r="1970" spans="1:5" x14ac:dyDescent="0.25">
      <c r="A1970" s="2">
        <v>41982</v>
      </c>
      <c r="B1970">
        <v>8439.2999999999993</v>
      </c>
      <c r="C1970">
        <v>8444.5</v>
      </c>
      <c r="D1970">
        <v>8330.5</v>
      </c>
      <c r="E1970">
        <v>8340.7000000000007</v>
      </c>
    </row>
    <row r="1971" spans="1:5" x14ac:dyDescent="0.25">
      <c r="A1971" s="2">
        <v>41983</v>
      </c>
      <c r="B1971">
        <v>8318.0499999999993</v>
      </c>
      <c r="C1971">
        <v>8376.7999999999993</v>
      </c>
      <c r="D1971">
        <v>8317</v>
      </c>
      <c r="E1971">
        <v>8355.65</v>
      </c>
    </row>
    <row r="1972" spans="1:5" x14ac:dyDescent="0.25">
      <c r="A1972" s="2">
        <v>41984</v>
      </c>
      <c r="B1972">
        <v>8338.85</v>
      </c>
      <c r="C1972">
        <v>8348.2999999999993</v>
      </c>
      <c r="D1972">
        <v>8272.4</v>
      </c>
      <c r="E1972">
        <v>8292.9</v>
      </c>
    </row>
    <row r="1973" spans="1:5" x14ac:dyDescent="0.25">
      <c r="A1973" s="2">
        <v>41985</v>
      </c>
      <c r="B1973">
        <v>8302</v>
      </c>
      <c r="C1973">
        <v>8321.9</v>
      </c>
      <c r="D1973">
        <v>8216.2999999999993</v>
      </c>
      <c r="E1973">
        <v>8224.1</v>
      </c>
    </row>
    <row r="1974" spans="1:5" x14ac:dyDescent="0.25">
      <c r="A1974" s="2">
        <v>41988</v>
      </c>
      <c r="B1974">
        <v>8160.75</v>
      </c>
      <c r="C1974">
        <v>8242.4</v>
      </c>
      <c r="D1974">
        <v>8152.5</v>
      </c>
      <c r="E1974">
        <v>8219.6</v>
      </c>
    </row>
    <row r="1975" spans="1:5" x14ac:dyDescent="0.25">
      <c r="A1975" s="2">
        <v>41989</v>
      </c>
      <c r="B1975">
        <v>8172.6</v>
      </c>
      <c r="C1975">
        <v>8189.35</v>
      </c>
      <c r="D1975">
        <v>8052.6</v>
      </c>
      <c r="E1975">
        <v>8067.6</v>
      </c>
    </row>
    <row r="1976" spans="1:5" x14ac:dyDescent="0.25">
      <c r="A1976" s="2">
        <v>41990</v>
      </c>
      <c r="B1976">
        <v>8041.2</v>
      </c>
      <c r="C1976">
        <v>8082</v>
      </c>
      <c r="D1976">
        <v>7961.35</v>
      </c>
      <c r="E1976">
        <v>8029.8</v>
      </c>
    </row>
    <row r="1977" spans="1:5" x14ac:dyDescent="0.25">
      <c r="A1977" s="2">
        <v>41991</v>
      </c>
      <c r="B1977">
        <v>8138.9</v>
      </c>
      <c r="C1977">
        <v>8174.3</v>
      </c>
      <c r="D1977">
        <v>8084.9</v>
      </c>
      <c r="E1977">
        <v>8159.3</v>
      </c>
    </row>
    <row r="1978" spans="1:5" x14ac:dyDescent="0.25">
      <c r="A1978" s="2">
        <v>41992</v>
      </c>
      <c r="B1978">
        <v>8230.4500000000007</v>
      </c>
      <c r="C1978">
        <v>8263.4500000000007</v>
      </c>
      <c r="D1978">
        <v>8208.6</v>
      </c>
      <c r="E1978">
        <v>8225.2000000000007</v>
      </c>
    </row>
    <row r="1979" spans="1:5" x14ac:dyDescent="0.25">
      <c r="A1979" s="2">
        <v>41995</v>
      </c>
      <c r="B1979">
        <v>8255</v>
      </c>
      <c r="C1979">
        <v>8330.9500000000007</v>
      </c>
      <c r="D1979">
        <v>8228.2000000000007</v>
      </c>
      <c r="E1979">
        <v>8324</v>
      </c>
    </row>
    <row r="1980" spans="1:5" x14ac:dyDescent="0.25">
      <c r="A1980" s="2">
        <v>41996</v>
      </c>
      <c r="B1980">
        <v>8324.6</v>
      </c>
      <c r="C1980">
        <v>8364.75</v>
      </c>
      <c r="D1980">
        <v>8252.85</v>
      </c>
      <c r="E1980">
        <v>8267</v>
      </c>
    </row>
    <row r="1981" spans="1:5" x14ac:dyDescent="0.25">
      <c r="A1981" s="2">
        <v>41997</v>
      </c>
      <c r="B1981">
        <v>8272.0499999999993</v>
      </c>
      <c r="C1981">
        <v>8286.4</v>
      </c>
      <c r="D1981">
        <v>8155.25</v>
      </c>
      <c r="E1981">
        <v>8174.1</v>
      </c>
    </row>
    <row r="1982" spans="1:5" x14ac:dyDescent="0.25">
      <c r="A1982" s="2">
        <v>41999</v>
      </c>
      <c r="B1982">
        <v>8204.7999999999993</v>
      </c>
      <c r="C1982">
        <v>8234.5499999999993</v>
      </c>
      <c r="D1982">
        <v>8147.95</v>
      </c>
      <c r="E1982">
        <v>8200.7000000000007</v>
      </c>
    </row>
    <row r="1983" spans="1:5" x14ac:dyDescent="0.25">
      <c r="A1983" s="2">
        <v>42002</v>
      </c>
      <c r="B1983">
        <v>8214.7000000000007</v>
      </c>
      <c r="C1983">
        <v>8279.15</v>
      </c>
      <c r="D1983">
        <v>8214.7000000000007</v>
      </c>
      <c r="E1983">
        <v>8246.2999999999993</v>
      </c>
    </row>
    <row r="1984" spans="1:5" x14ac:dyDescent="0.25">
      <c r="A1984" s="2">
        <v>42003</v>
      </c>
      <c r="B1984">
        <v>8260.2999999999993</v>
      </c>
      <c r="C1984">
        <v>8268.25</v>
      </c>
      <c r="D1984">
        <v>8220.5499999999993</v>
      </c>
      <c r="E1984">
        <v>8248.25</v>
      </c>
    </row>
    <row r="1985" spans="1:5" x14ac:dyDescent="0.25">
      <c r="A1985" s="2">
        <v>42004</v>
      </c>
      <c r="B1985">
        <v>8243.9</v>
      </c>
      <c r="C1985">
        <v>8291</v>
      </c>
      <c r="D1985">
        <v>8243.75</v>
      </c>
      <c r="E1985">
        <v>8282.7000000000007</v>
      </c>
    </row>
    <row r="1986" spans="1:5" x14ac:dyDescent="0.25">
      <c r="A1986" s="2">
        <v>42005</v>
      </c>
      <c r="B1986">
        <v>8272.7999999999993</v>
      </c>
      <c r="C1986">
        <v>8294.7000000000007</v>
      </c>
      <c r="D1986">
        <v>8248.75</v>
      </c>
      <c r="E1986">
        <v>8284</v>
      </c>
    </row>
    <row r="1987" spans="1:5" x14ac:dyDescent="0.25">
      <c r="A1987" s="2">
        <v>42006</v>
      </c>
      <c r="B1987">
        <v>8288.7000000000007</v>
      </c>
      <c r="C1987">
        <v>8410.6</v>
      </c>
      <c r="D1987">
        <v>8288.7000000000007</v>
      </c>
      <c r="E1987">
        <v>8395.4500000000007</v>
      </c>
    </row>
    <row r="1988" spans="1:5" x14ac:dyDescent="0.25">
      <c r="A1988" s="2">
        <v>42009</v>
      </c>
      <c r="B1988">
        <v>8407.9500000000007</v>
      </c>
      <c r="C1988">
        <v>8445.6</v>
      </c>
      <c r="D1988">
        <v>8363.9</v>
      </c>
      <c r="E1988">
        <v>8378.4</v>
      </c>
    </row>
    <row r="1989" spans="1:5" x14ac:dyDescent="0.25">
      <c r="A1989" s="2">
        <v>42010</v>
      </c>
      <c r="B1989">
        <v>8325.2999999999993</v>
      </c>
      <c r="C1989">
        <v>8327.85</v>
      </c>
      <c r="D1989">
        <v>8111.35</v>
      </c>
      <c r="E1989">
        <v>8127.35</v>
      </c>
    </row>
    <row r="1990" spans="1:5" x14ac:dyDescent="0.25">
      <c r="A1990" s="2">
        <v>42011</v>
      </c>
      <c r="B1990">
        <v>8118.65</v>
      </c>
      <c r="C1990">
        <v>8151.2</v>
      </c>
      <c r="D1990">
        <v>8065.45</v>
      </c>
      <c r="E1990">
        <v>8102.1</v>
      </c>
    </row>
    <row r="1991" spans="1:5" x14ac:dyDescent="0.25">
      <c r="A1991" s="2">
        <v>42012</v>
      </c>
      <c r="B1991">
        <v>8191.4</v>
      </c>
      <c r="C1991">
        <v>8243.5</v>
      </c>
      <c r="D1991">
        <v>8167.3</v>
      </c>
      <c r="E1991">
        <v>8234.6</v>
      </c>
    </row>
    <row r="1992" spans="1:5" x14ac:dyDescent="0.25">
      <c r="A1992" s="2">
        <v>42013</v>
      </c>
      <c r="B1992">
        <v>8285.4500000000007</v>
      </c>
      <c r="C1992">
        <v>8303.2999999999993</v>
      </c>
      <c r="D1992">
        <v>8190.8</v>
      </c>
      <c r="E1992">
        <v>8284.5</v>
      </c>
    </row>
    <row r="1993" spans="1:5" x14ac:dyDescent="0.25">
      <c r="A1993" s="2">
        <v>42016</v>
      </c>
      <c r="B1993">
        <v>8291.35</v>
      </c>
      <c r="C1993">
        <v>8332.6</v>
      </c>
      <c r="D1993">
        <v>8245.6</v>
      </c>
      <c r="E1993">
        <v>8323</v>
      </c>
    </row>
    <row r="1994" spans="1:5" x14ac:dyDescent="0.25">
      <c r="A1994" s="2">
        <v>42017</v>
      </c>
      <c r="B1994">
        <v>8346.15</v>
      </c>
      <c r="C1994">
        <v>8356.65</v>
      </c>
      <c r="D1994">
        <v>8267.9</v>
      </c>
      <c r="E1994">
        <v>8299.4</v>
      </c>
    </row>
    <row r="1995" spans="1:5" x14ac:dyDescent="0.25">
      <c r="A1995" s="2">
        <v>42018</v>
      </c>
      <c r="B1995">
        <v>8307.25</v>
      </c>
      <c r="C1995">
        <v>8326.4500000000007</v>
      </c>
      <c r="D1995">
        <v>8236.65</v>
      </c>
      <c r="E1995">
        <v>8277.5499999999993</v>
      </c>
    </row>
    <row r="1996" spans="1:5" x14ac:dyDescent="0.25">
      <c r="A1996" s="2">
        <v>42019</v>
      </c>
      <c r="B1996">
        <v>8424.5</v>
      </c>
      <c r="C1996">
        <v>8527.1</v>
      </c>
      <c r="D1996">
        <v>8380.5499999999993</v>
      </c>
      <c r="E1996">
        <v>8494.15</v>
      </c>
    </row>
    <row r="1997" spans="1:5" x14ac:dyDescent="0.25">
      <c r="A1997" s="2">
        <v>42020</v>
      </c>
      <c r="B1997">
        <v>8504.0499999999993</v>
      </c>
      <c r="C1997">
        <v>8530.75</v>
      </c>
      <c r="D1997">
        <v>8452.25</v>
      </c>
      <c r="E1997">
        <v>8513.7999999999993</v>
      </c>
    </row>
    <row r="1998" spans="1:5" x14ac:dyDescent="0.25">
      <c r="A1998" s="2">
        <v>42023</v>
      </c>
      <c r="B1998">
        <v>8550.0499999999993</v>
      </c>
      <c r="C1998">
        <v>8570.9500000000007</v>
      </c>
      <c r="D1998">
        <v>8531.5</v>
      </c>
      <c r="E1998">
        <v>8550.7000000000007</v>
      </c>
    </row>
    <row r="1999" spans="1:5" x14ac:dyDescent="0.25">
      <c r="A1999" s="2">
        <v>42024</v>
      </c>
      <c r="B1999">
        <v>8575.1</v>
      </c>
      <c r="C1999">
        <v>8707.9</v>
      </c>
      <c r="D1999">
        <v>8574.5</v>
      </c>
      <c r="E1999">
        <v>8695.6</v>
      </c>
    </row>
    <row r="2000" spans="1:5" x14ac:dyDescent="0.25">
      <c r="A2000" s="2">
        <v>42025</v>
      </c>
      <c r="B2000">
        <v>8719.65</v>
      </c>
      <c r="C2000">
        <v>8741.85</v>
      </c>
      <c r="D2000">
        <v>8689.6</v>
      </c>
      <c r="E2000">
        <v>8729.5</v>
      </c>
    </row>
    <row r="2001" spans="1:5" x14ac:dyDescent="0.25">
      <c r="A2001" s="2">
        <v>42026</v>
      </c>
      <c r="B2001">
        <v>8745.85</v>
      </c>
      <c r="C2001">
        <v>8774.15</v>
      </c>
      <c r="D2001">
        <v>8727</v>
      </c>
      <c r="E2001">
        <v>8761.4</v>
      </c>
    </row>
    <row r="2002" spans="1:5" x14ac:dyDescent="0.25">
      <c r="A2002" s="2">
        <v>42027</v>
      </c>
      <c r="B2002">
        <v>8827.9500000000007</v>
      </c>
      <c r="C2002">
        <v>8866.4</v>
      </c>
      <c r="D2002">
        <v>8795.4</v>
      </c>
      <c r="E2002">
        <v>8835.6</v>
      </c>
    </row>
    <row r="2003" spans="1:5" x14ac:dyDescent="0.25">
      <c r="A2003" s="2">
        <v>42031</v>
      </c>
      <c r="B2003">
        <v>8871.35</v>
      </c>
      <c r="C2003">
        <v>8925.0499999999993</v>
      </c>
      <c r="D2003">
        <v>8825.4500000000007</v>
      </c>
      <c r="E2003">
        <v>8910.5</v>
      </c>
    </row>
    <row r="2004" spans="1:5" x14ac:dyDescent="0.25">
      <c r="A2004" s="2">
        <v>42032</v>
      </c>
      <c r="B2004">
        <v>8902.75</v>
      </c>
      <c r="C2004">
        <v>8985.0499999999993</v>
      </c>
      <c r="D2004">
        <v>8874.0499999999993</v>
      </c>
      <c r="E2004">
        <v>8914.2999999999993</v>
      </c>
    </row>
    <row r="2005" spans="1:5" x14ac:dyDescent="0.25">
      <c r="A2005" s="2">
        <v>42033</v>
      </c>
      <c r="B2005">
        <v>8901.5</v>
      </c>
      <c r="C2005">
        <v>8966.65</v>
      </c>
      <c r="D2005">
        <v>8861.25</v>
      </c>
      <c r="E2005">
        <v>8952.35</v>
      </c>
    </row>
    <row r="2006" spans="1:5" x14ac:dyDescent="0.25">
      <c r="A2006" s="2">
        <v>42034</v>
      </c>
      <c r="B2006">
        <v>8996.6</v>
      </c>
      <c r="C2006">
        <v>8996.6</v>
      </c>
      <c r="D2006">
        <v>8775.1</v>
      </c>
      <c r="E2006">
        <v>8808.9</v>
      </c>
    </row>
    <row r="2007" spans="1:5" x14ac:dyDescent="0.25">
      <c r="A2007" s="2">
        <v>42037</v>
      </c>
      <c r="B2007">
        <v>8802.5</v>
      </c>
      <c r="C2007">
        <v>8840.7999999999993</v>
      </c>
      <c r="D2007">
        <v>8751.1</v>
      </c>
      <c r="E2007">
        <v>8797.4</v>
      </c>
    </row>
    <row r="2008" spans="1:5" x14ac:dyDescent="0.25">
      <c r="A2008" s="2">
        <v>42038</v>
      </c>
      <c r="B2008">
        <v>8823.15</v>
      </c>
      <c r="C2008">
        <v>8837.2999999999993</v>
      </c>
      <c r="D2008">
        <v>8726.65</v>
      </c>
      <c r="E2008">
        <v>8756.5499999999993</v>
      </c>
    </row>
    <row r="2009" spans="1:5" x14ac:dyDescent="0.25">
      <c r="A2009" s="2">
        <v>42039</v>
      </c>
      <c r="B2009">
        <v>8789.15</v>
      </c>
      <c r="C2009">
        <v>8792.85</v>
      </c>
      <c r="D2009">
        <v>8704.4</v>
      </c>
      <c r="E2009">
        <v>8723.7000000000007</v>
      </c>
    </row>
    <row r="2010" spans="1:5" x14ac:dyDescent="0.25">
      <c r="A2010" s="2">
        <v>42040</v>
      </c>
      <c r="B2010">
        <v>8733.1</v>
      </c>
      <c r="C2010">
        <v>8838.4500000000007</v>
      </c>
      <c r="D2010">
        <v>8683.65</v>
      </c>
      <c r="E2010">
        <v>8711.7000000000007</v>
      </c>
    </row>
    <row r="2011" spans="1:5" x14ac:dyDescent="0.25">
      <c r="A2011" s="2">
        <v>42041</v>
      </c>
      <c r="B2011">
        <v>8696.85</v>
      </c>
      <c r="C2011">
        <v>8726.2000000000007</v>
      </c>
      <c r="D2011">
        <v>8645.5499999999993</v>
      </c>
      <c r="E2011">
        <v>8661.0499999999993</v>
      </c>
    </row>
    <row r="2012" spans="1:5" x14ac:dyDescent="0.25">
      <c r="A2012" s="2">
        <v>42044</v>
      </c>
      <c r="B2012">
        <v>8584.4</v>
      </c>
      <c r="C2012">
        <v>8605.5499999999993</v>
      </c>
      <c r="D2012">
        <v>8516.35</v>
      </c>
      <c r="E2012">
        <v>8526.35</v>
      </c>
    </row>
    <row r="2013" spans="1:5" x14ac:dyDescent="0.25">
      <c r="A2013" s="2">
        <v>42045</v>
      </c>
      <c r="B2013">
        <v>8478.1</v>
      </c>
      <c r="C2013">
        <v>8646.25</v>
      </c>
      <c r="D2013">
        <v>8470.5</v>
      </c>
      <c r="E2013">
        <v>8565.5499999999993</v>
      </c>
    </row>
    <row r="2014" spans="1:5" x14ac:dyDescent="0.25">
      <c r="A2014" s="2">
        <v>42046</v>
      </c>
      <c r="B2014">
        <v>8603.2999999999993</v>
      </c>
      <c r="C2014">
        <v>8651.9500000000007</v>
      </c>
      <c r="D2014">
        <v>8593.65</v>
      </c>
      <c r="E2014">
        <v>8627.4</v>
      </c>
    </row>
    <row r="2015" spans="1:5" x14ac:dyDescent="0.25">
      <c r="A2015" s="2">
        <v>42047</v>
      </c>
      <c r="B2015">
        <v>8676.9500000000007</v>
      </c>
      <c r="C2015">
        <v>8732.5499999999993</v>
      </c>
      <c r="D2015">
        <v>8599.25</v>
      </c>
      <c r="E2015">
        <v>8711.5499999999993</v>
      </c>
    </row>
    <row r="2016" spans="1:5" x14ac:dyDescent="0.25">
      <c r="A2016" s="2">
        <v>42048</v>
      </c>
      <c r="B2016">
        <v>8741.5</v>
      </c>
      <c r="C2016">
        <v>8822.1</v>
      </c>
      <c r="D2016">
        <v>8729.65</v>
      </c>
      <c r="E2016">
        <v>8805.5</v>
      </c>
    </row>
    <row r="2017" spans="1:5" x14ac:dyDescent="0.25">
      <c r="A2017" s="2">
        <v>42051</v>
      </c>
      <c r="B2017">
        <v>8831.4</v>
      </c>
      <c r="C2017">
        <v>8870.1</v>
      </c>
      <c r="D2017">
        <v>8793.4</v>
      </c>
      <c r="E2017">
        <v>8809.35</v>
      </c>
    </row>
    <row r="2018" spans="1:5" x14ac:dyDescent="0.25">
      <c r="A2018" s="2">
        <v>42053</v>
      </c>
      <c r="B2018">
        <v>8811.5499999999993</v>
      </c>
      <c r="C2018">
        <v>8894.2999999999993</v>
      </c>
      <c r="D2018">
        <v>8808.9</v>
      </c>
      <c r="E2018">
        <v>8869.1</v>
      </c>
    </row>
    <row r="2019" spans="1:5" x14ac:dyDescent="0.25">
      <c r="A2019" s="2">
        <v>42054</v>
      </c>
      <c r="B2019">
        <v>8883.0499999999993</v>
      </c>
      <c r="C2019">
        <v>8913.4500000000007</v>
      </c>
      <c r="D2019">
        <v>8794.4500000000007</v>
      </c>
      <c r="E2019">
        <v>8895.2999999999993</v>
      </c>
    </row>
    <row r="2020" spans="1:5" x14ac:dyDescent="0.25">
      <c r="A2020" s="2">
        <v>42055</v>
      </c>
      <c r="B2020">
        <v>8895.5</v>
      </c>
      <c r="C2020">
        <v>8899.9500000000007</v>
      </c>
      <c r="D2020">
        <v>8816.2999999999993</v>
      </c>
      <c r="E2020">
        <v>8833.6</v>
      </c>
    </row>
    <row r="2021" spans="1:5" x14ac:dyDescent="0.25">
      <c r="A2021" s="2">
        <v>42058</v>
      </c>
      <c r="B2021">
        <v>8856.85</v>
      </c>
      <c r="C2021">
        <v>8869</v>
      </c>
      <c r="D2021">
        <v>8736.1</v>
      </c>
      <c r="E2021">
        <v>8754.9500000000007</v>
      </c>
    </row>
    <row r="2022" spans="1:5" x14ac:dyDescent="0.25">
      <c r="A2022" s="2">
        <v>42059</v>
      </c>
      <c r="B2022">
        <v>8772.9</v>
      </c>
      <c r="C2022">
        <v>8800.5</v>
      </c>
      <c r="D2022">
        <v>8726.75</v>
      </c>
      <c r="E2022">
        <v>8762.1</v>
      </c>
    </row>
    <row r="2023" spans="1:5" x14ac:dyDescent="0.25">
      <c r="A2023" s="2">
        <v>42060</v>
      </c>
      <c r="B2023">
        <v>8801.9</v>
      </c>
      <c r="C2023">
        <v>8840.65</v>
      </c>
      <c r="D2023">
        <v>8751.4</v>
      </c>
      <c r="E2023">
        <v>8767.25</v>
      </c>
    </row>
    <row r="2024" spans="1:5" x14ac:dyDescent="0.25">
      <c r="A2024" s="2">
        <v>42061</v>
      </c>
      <c r="B2024">
        <v>8779</v>
      </c>
      <c r="C2024">
        <v>8786.0499999999993</v>
      </c>
      <c r="D2024">
        <v>8669.4500000000007</v>
      </c>
      <c r="E2024">
        <v>8683.85</v>
      </c>
    </row>
    <row r="2025" spans="1:5" x14ac:dyDescent="0.25">
      <c r="A2025" s="2">
        <v>42062</v>
      </c>
      <c r="B2025">
        <v>8729.5</v>
      </c>
      <c r="C2025">
        <v>8856.9500000000007</v>
      </c>
      <c r="D2025">
        <v>8717.4500000000007</v>
      </c>
      <c r="E2025">
        <v>8844.6</v>
      </c>
    </row>
    <row r="2026" spans="1:5" x14ac:dyDescent="0.25">
      <c r="A2026" s="2">
        <v>42063</v>
      </c>
      <c r="B2026">
        <v>8913.0499999999993</v>
      </c>
      <c r="C2026">
        <v>8941.1</v>
      </c>
      <c r="D2026">
        <v>8751.35</v>
      </c>
      <c r="E2026">
        <v>8901.85</v>
      </c>
    </row>
    <row r="2027" spans="1:5" x14ac:dyDescent="0.25">
      <c r="A2027" s="2">
        <v>42065</v>
      </c>
      <c r="B2027">
        <v>8953.85</v>
      </c>
      <c r="C2027">
        <v>8972.35</v>
      </c>
      <c r="D2027">
        <v>8885.4500000000007</v>
      </c>
      <c r="E2027">
        <v>8956.75</v>
      </c>
    </row>
    <row r="2028" spans="1:5" x14ac:dyDescent="0.25">
      <c r="A2028" s="2">
        <v>42066</v>
      </c>
      <c r="B2028">
        <v>8962.85</v>
      </c>
      <c r="C2028">
        <v>9008.4</v>
      </c>
      <c r="D2028">
        <v>8925.5499999999993</v>
      </c>
      <c r="E2028">
        <v>8996.25</v>
      </c>
    </row>
    <row r="2029" spans="1:5" x14ac:dyDescent="0.25">
      <c r="A2029" s="2">
        <v>42067</v>
      </c>
      <c r="B2029">
        <v>9109.15</v>
      </c>
      <c r="C2029">
        <v>9119.2000000000007</v>
      </c>
      <c r="D2029">
        <v>8893.9500000000007</v>
      </c>
      <c r="E2029">
        <v>8922.65</v>
      </c>
    </row>
    <row r="2030" spans="1:5" x14ac:dyDescent="0.25">
      <c r="A2030" s="2">
        <v>42068</v>
      </c>
      <c r="B2030">
        <v>8929.4</v>
      </c>
      <c r="C2030">
        <v>8957.5499999999993</v>
      </c>
      <c r="D2030">
        <v>8849.35</v>
      </c>
      <c r="E2030">
        <v>8937.75</v>
      </c>
    </row>
    <row r="2031" spans="1:5" x14ac:dyDescent="0.25">
      <c r="A2031" s="2">
        <v>42072</v>
      </c>
      <c r="B2031">
        <v>8891.15</v>
      </c>
      <c r="C2031">
        <v>8891.2999999999993</v>
      </c>
      <c r="D2031">
        <v>8740.4500000000007</v>
      </c>
      <c r="E2031">
        <v>8756.75</v>
      </c>
    </row>
    <row r="2032" spans="1:5" x14ac:dyDescent="0.25">
      <c r="A2032" s="2">
        <v>42073</v>
      </c>
      <c r="B2032">
        <v>8769.75</v>
      </c>
      <c r="C2032">
        <v>8778</v>
      </c>
      <c r="D2032">
        <v>8677.35</v>
      </c>
      <c r="E2032">
        <v>8712.0499999999993</v>
      </c>
    </row>
    <row r="2033" spans="1:5" x14ac:dyDescent="0.25">
      <c r="A2033" s="2">
        <v>42074</v>
      </c>
      <c r="B2033">
        <v>8728.75</v>
      </c>
      <c r="C2033">
        <v>8755.6</v>
      </c>
      <c r="D2033">
        <v>8682.35</v>
      </c>
      <c r="E2033">
        <v>8699.9500000000007</v>
      </c>
    </row>
    <row r="2034" spans="1:5" x14ac:dyDescent="0.25">
      <c r="A2034" s="2">
        <v>42075</v>
      </c>
      <c r="B2034">
        <v>8740.65</v>
      </c>
      <c r="C2034">
        <v>8787.2000000000007</v>
      </c>
      <c r="D2034">
        <v>8732.9</v>
      </c>
      <c r="E2034">
        <v>8776</v>
      </c>
    </row>
    <row r="2035" spans="1:5" x14ac:dyDescent="0.25">
      <c r="A2035" s="2">
        <v>42076</v>
      </c>
      <c r="B2035">
        <v>8844.0499999999993</v>
      </c>
      <c r="C2035">
        <v>8849.75</v>
      </c>
      <c r="D2035">
        <v>8631.75</v>
      </c>
      <c r="E2035">
        <v>8647.75</v>
      </c>
    </row>
    <row r="2036" spans="1:5" x14ac:dyDescent="0.25">
      <c r="A2036" s="2">
        <v>42079</v>
      </c>
      <c r="B2036">
        <v>8656.75</v>
      </c>
      <c r="C2036">
        <v>8663.5499999999993</v>
      </c>
      <c r="D2036">
        <v>8612</v>
      </c>
      <c r="E2036">
        <v>8633.15</v>
      </c>
    </row>
    <row r="2037" spans="1:5" x14ac:dyDescent="0.25">
      <c r="A2037" s="2">
        <v>42080</v>
      </c>
      <c r="B2037">
        <v>8689.1</v>
      </c>
      <c r="C2037">
        <v>8742.5499999999993</v>
      </c>
      <c r="D2037">
        <v>8630.7999999999993</v>
      </c>
      <c r="E2037">
        <v>8723.2999999999993</v>
      </c>
    </row>
    <row r="2038" spans="1:5" x14ac:dyDescent="0.25">
      <c r="A2038" s="2">
        <v>42081</v>
      </c>
      <c r="B2038">
        <v>8742.9</v>
      </c>
      <c r="C2038">
        <v>8747.25</v>
      </c>
      <c r="D2038">
        <v>8664</v>
      </c>
      <c r="E2038">
        <v>8685.9</v>
      </c>
    </row>
    <row r="2039" spans="1:5" x14ac:dyDescent="0.25">
      <c r="A2039" s="2">
        <v>42082</v>
      </c>
      <c r="B2039">
        <v>8749.4500000000007</v>
      </c>
      <c r="C2039">
        <v>8788.2000000000007</v>
      </c>
      <c r="D2039">
        <v>8614.65</v>
      </c>
      <c r="E2039">
        <v>8634.65</v>
      </c>
    </row>
    <row r="2040" spans="1:5" x14ac:dyDescent="0.25">
      <c r="A2040" s="2">
        <v>42083</v>
      </c>
      <c r="B2040">
        <v>8627.9</v>
      </c>
      <c r="C2040">
        <v>8627.9</v>
      </c>
      <c r="D2040">
        <v>8553</v>
      </c>
      <c r="E2040">
        <v>8570.9</v>
      </c>
    </row>
    <row r="2041" spans="1:5" x14ac:dyDescent="0.25">
      <c r="A2041" s="2">
        <v>42086</v>
      </c>
      <c r="B2041">
        <v>8591.5499999999993</v>
      </c>
      <c r="C2041">
        <v>8608.35</v>
      </c>
      <c r="D2041">
        <v>8540.5499999999993</v>
      </c>
      <c r="E2041">
        <v>8550.9</v>
      </c>
    </row>
    <row r="2042" spans="1:5" x14ac:dyDescent="0.25">
      <c r="A2042" s="2">
        <v>42087</v>
      </c>
      <c r="B2042">
        <v>8537.0499999999993</v>
      </c>
      <c r="C2042">
        <v>8627.75</v>
      </c>
      <c r="D2042">
        <v>8535.85</v>
      </c>
      <c r="E2042">
        <v>8542.9500000000007</v>
      </c>
    </row>
    <row r="2043" spans="1:5" x14ac:dyDescent="0.25">
      <c r="A2043" s="2">
        <v>42088</v>
      </c>
      <c r="B2043">
        <v>8568.9</v>
      </c>
      <c r="C2043">
        <v>8573.75</v>
      </c>
      <c r="D2043">
        <v>8516.5499999999993</v>
      </c>
      <c r="E2043">
        <v>8530.7999999999993</v>
      </c>
    </row>
    <row r="2044" spans="1:5" x14ac:dyDescent="0.25">
      <c r="A2044" s="2">
        <v>42089</v>
      </c>
      <c r="B2044">
        <v>8474.9500000000007</v>
      </c>
      <c r="C2044">
        <v>8499.4500000000007</v>
      </c>
      <c r="D2044">
        <v>8325.35</v>
      </c>
      <c r="E2044">
        <v>8342.15</v>
      </c>
    </row>
    <row r="2045" spans="1:5" x14ac:dyDescent="0.25">
      <c r="A2045" s="2">
        <v>42090</v>
      </c>
      <c r="B2045">
        <v>8396</v>
      </c>
      <c r="C2045">
        <v>8413.2000000000007</v>
      </c>
      <c r="D2045">
        <v>8269.15</v>
      </c>
      <c r="E2045">
        <v>8341.4</v>
      </c>
    </row>
    <row r="2046" spans="1:5" x14ac:dyDescent="0.25">
      <c r="A2046" s="2">
        <v>42093</v>
      </c>
      <c r="B2046">
        <v>8390.9500000000007</v>
      </c>
      <c r="C2046">
        <v>8504.5499999999993</v>
      </c>
      <c r="D2046">
        <v>8380.75</v>
      </c>
      <c r="E2046">
        <v>8492.2999999999993</v>
      </c>
    </row>
    <row r="2047" spans="1:5" x14ac:dyDescent="0.25">
      <c r="A2047" s="2">
        <v>42094</v>
      </c>
      <c r="B2047">
        <v>8527.6</v>
      </c>
      <c r="C2047">
        <v>8550.4500000000007</v>
      </c>
      <c r="D2047">
        <v>8454.15</v>
      </c>
      <c r="E2047">
        <v>8491</v>
      </c>
    </row>
    <row r="2048" spans="1:5" x14ac:dyDescent="0.25">
      <c r="A2048" s="2">
        <v>42095</v>
      </c>
      <c r="B2048">
        <v>8483.7000000000007</v>
      </c>
      <c r="C2048">
        <v>8603.4</v>
      </c>
      <c r="D2048">
        <v>8464.75</v>
      </c>
      <c r="E2048">
        <v>8586.25</v>
      </c>
    </row>
    <row r="2049" spans="1:5" x14ac:dyDescent="0.25">
      <c r="A2049" s="2">
        <v>42100</v>
      </c>
      <c r="B2049">
        <v>8615.7999999999993</v>
      </c>
      <c r="C2049">
        <v>8667.5499999999993</v>
      </c>
      <c r="D2049">
        <v>8573.75</v>
      </c>
      <c r="E2049">
        <v>8659.9</v>
      </c>
    </row>
    <row r="2050" spans="1:5" x14ac:dyDescent="0.25">
      <c r="A2050" s="2">
        <v>42101</v>
      </c>
      <c r="B2050">
        <v>8684.4500000000007</v>
      </c>
      <c r="C2050">
        <v>8693.6</v>
      </c>
      <c r="D2050">
        <v>8586.85</v>
      </c>
      <c r="E2050">
        <v>8660.2999999999993</v>
      </c>
    </row>
    <row r="2051" spans="1:5" x14ac:dyDescent="0.25">
      <c r="A2051" s="2">
        <v>42102</v>
      </c>
      <c r="B2051">
        <v>8698.9500000000007</v>
      </c>
      <c r="C2051">
        <v>8730.5</v>
      </c>
      <c r="D2051">
        <v>8679.7999999999993</v>
      </c>
      <c r="E2051">
        <v>8714.4</v>
      </c>
    </row>
    <row r="2052" spans="1:5" x14ac:dyDescent="0.25">
      <c r="A2052" s="2">
        <v>42103</v>
      </c>
      <c r="B2052">
        <v>8756.2000000000007</v>
      </c>
      <c r="C2052">
        <v>8785.5</v>
      </c>
      <c r="D2052">
        <v>8682.4500000000007</v>
      </c>
      <c r="E2052">
        <v>8778.2999999999993</v>
      </c>
    </row>
    <row r="2053" spans="1:5" x14ac:dyDescent="0.25">
      <c r="A2053" s="2">
        <v>42104</v>
      </c>
      <c r="B2053">
        <v>8774.35</v>
      </c>
      <c r="C2053">
        <v>8787.4</v>
      </c>
      <c r="D2053">
        <v>8733.6</v>
      </c>
      <c r="E2053">
        <v>8780.35</v>
      </c>
    </row>
    <row r="2054" spans="1:5" x14ac:dyDescent="0.25">
      <c r="A2054" s="2">
        <v>42107</v>
      </c>
      <c r="B2054">
        <v>8801.75</v>
      </c>
      <c r="C2054">
        <v>8841.65</v>
      </c>
      <c r="D2054">
        <v>8762.1</v>
      </c>
      <c r="E2054">
        <v>8834</v>
      </c>
    </row>
    <row r="2055" spans="1:5" x14ac:dyDescent="0.25">
      <c r="A2055" s="2">
        <v>42109</v>
      </c>
      <c r="B2055">
        <v>8844.75</v>
      </c>
      <c r="C2055">
        <v>8844.7999999999993</v>
      </c>
      <c r="D2055">
        <v>8722.4</v>
      </c>
      <c r="E2055">
        <v>8750.2000000000007</v>
      </c>
    </row>
    <row r="2056" spans="1:5" x14ac:dyDescent="0.25">
      <c r="A2056" s="2">
        <v>42110</v>
      </c>
      <c r="B2056">
        <v>8757.0499999999993</v>
      </c>
      <c r="C2056">
        <v>8760</v>
      </c>
      <c r="D2056">
        <v>8645.65</v>
      </c>
      <c r="E2056">
        <v>8706.7000000000007</v>
      </c>
    </row>
    <row r="2057" spans="1:5" x14ac:dyDescent="0.25">
      <c r="A2057" s="2">
        <v>42111</v>
      </c>
      <c r="B2057">
        <v>8698.0499999999993</v>
      </c>
      <c r="C2057">
        <v>8699.85</v>
      </c>
      <c r="D2057">
        <v>8596.7000000000007</v>
      </c>
      <c r="E2057">
        <v>8606</v>
      </c>
    </row>
    <row r="2058" spans="1:5" x14ac:dyDescent="0.25">
      <c r="A2058" s="2">
        <v>42114</v>
      </c>
      <c r="B2058">
        <v>8618.7999999999993</v>
      </c>
      <c r="C2058">
        <v>8619.9500000000007</v>
      </c>
      <c r="D2058">
        <v>8422.75</v>
      </c>
      <c r="E2058">
        <v>8448.1</v>
      </c>
    </row>
    <row r="2059" spans="1:5" x14ac:dyDescent="0.25">
      <c r="A2059" s="2">
        <v>42115</v>
      </c>
      <c r="B2059">
        <v>8416.1</v>
      </c>
      <c r="C2059">
        <v>8469.35</v>
      </c>
      <c r="D2059">
        <v>8352.7000000000007</v>
      </c>
      <c r="E2059">
        <v>8377.75</v>
      </c>
    </row>
    <row r="2060" spans="1:5" x14ac:dyDescent="0.25">
      <c r="A2060" s="2">
        <v>42116</v>
      </c>
      <c r="B2060">
        <v>8400.4</v>
      </c>
      <c r="C2060">
        <v>8449.9500000000007</v>
      </c>
      <c r="D2060">
        <v>8284.7000000000007</v>
      </c>
      <c r="E2060">
        <v>8429.7000000000007</v>
      </c>
    </row>
    <row r="2061" spans="1:5" x14ac:dyDescent="0.25">
      <c r="A2061" s="2">
        <v>42117</v>
      </c>
      <c r="B2061">
        <v>8478.2000000000007</v>
      </c>
      <c r="C2061">
        <v>8504.9500000000007</v>
      </c>
      <c r="D2061">
        <v>8361.85</v>
      </c>
      <c r="E2061">
        <v>8398.2999999999993</v>
      </c>
    </row>
    <row r="2062" spans="1:5" x14ac:dyDescent="0.25">
      <c r="A2062" s="2">
        <v>42118</v>
      </c>
      <c r="B2062">
        <v>8405.7000000000007</v>
      </c>
      <c r="C2062">
        <v>8413.2999999999993</v>
      </c>
      <c r="D2062">
        <v>8273.35</v>
      </c>
      <c r="E2062">
        <v>8305.25</v>
      </c>
    </row>
    <row r="2063" spans="1:5" x14ac:dyDescent="0.25">
      <c r="A2063" s="2">
        <v>42121</v>
      </c>
      <c r="B2063">
        <v>8330.5499999999993</v>
      </c>
      <c r="C2063">
        <v>8334.4500000000007</v>
      </c>
      <c r="D2063">
        <v>8202.35</v>
      </c>
      <c r="E2063">
        <v>8213.7999999999993</v>
      </c>
    </row>
    <row r="2064" spans="1:5" x14ac:dyDescent="0.25">
      <c r="A2064" s="2">
        <v>42122</v>
      </c>
      <c r="B2064">
        <v>8215.5499999999993</v>
      </c>
      <c r="C2064">
        <v>8308</v>
      </c>
      <c r="D2064">
        <v>8185.15</v>
      </c>
      <c r="E2064">
        <v>8285.6</v>
      </c>
    </row>
    <row r="2065" spans="1:5" x14ac:dyDescent="0.25">
      <c r="A2065" s="2">
        <v>42123</v>
      </c>
      <c r="B2065">
        <v>8274.7999999999993</v>
      </c>
      <c r="C2065">
        <v>8308.2000000000007</v>
      </c>
      <c r="D2065">
        <v>8219.2000000000007</v>
      </c>
      <c r="E2065">
        <v>8239.75</v>
      </c>
    </row>
    <row r="2066" spans="1:5" x14ac:dyDescent="0.25">
      <c r="A2066" s="2">
        <v>42124</v>
      </c>
      <c r="B2066">
        <v>8224.5</v>
      </c>
      <c r="C2066">
        <v>8229.4</v>
      </c>
      <c r="D2066">
        <v>8144.75</v>
      </c>
      <c r="E2066">
        <v>8181.5</v>
      </c>
    </row>
    <row r="2067" spans="1:5" x14ac:dyDescent="0.25">
      <c r="A2067" s="2">
        <v>42128</v>
      </c>
      <c r="B2067">
        <v>8230.0499999999993</v>
      </c>
      <c r="C2067">
        <v>8346</v>
      </c>
      <c r="D2067">
        <v>8220.4500000000007</v>
      </c>
      <c r="E2067">
        <v>8331.9500000000007</v>
      </c>
    </row>
    <row r="2068" spans="1:5" x14ac:dyDescent="0.25">
      <c r="A2068" s="2">
        <v>42129</v>
      </c>
      <c r="B2068">
        <v>8338.4</v>
      </c>
      <c r="C2068">
        <v>8355.65</v>
      </c>
      <c r="D2068">
        <v>8280.6</v>
      </c>
      <c r="E2068">
        <v>8324.7999999999993</v>
      </c>
    </row>
    <row r="2069" spans="1:5" x14ac:dyDescent="0.25">
      <c r="A2069" s="2">
        <v>42130</v>
      </c>
      <c r="B2069">
        <v>8316.6</v>
      </c>
      <c r="C2069">
        <v>8331.9500000000007</v>
      </c>
      <c r="D2069">
        <v>8083</v>
      </c>
      <c r="E2069">
        <v>8097</v>
      </c>
    </row>
    <row r="2070" spans="1:5" x14ac:dyDescent="0.25">
      <c r="A2070" s="2">
        <v>42131</v>
      </c>
      <c r="B2070">
        <v>8077</v>
      </c>
      <c r="C2070">
        <v>8122.6</v>
      </c>
      <c r="D2070">
        <v>7997.15</v>
      </c>
      <c r="E2070">
        <v>8057.3</v>
      </c>
    </row>
    <row r="2071" spans="1:5" x14ac:dyDescent="0.25">
      <c r="A2071" s="2">
        <v>42132</v>
      </c>
      <c r="B2071">
        <v>8131.5</v>
      </c>
      <c r="C2071">
        <v>8224.9500000000007</v>
      </c>
      <c r="D2071">
        <v>8123.45</v>
      </c>
      <c r="E2071">
        <v>8191.5</v>
      </c>
    </row>
    <row r="2072" spans="1:5" x14ac:dyDescent="0.25">
      <c r="A2072" s="2">
        <v>42135</v>
      </c>
      <c r="B2072">
        <v>8243.2000000000007</v>
      </c>
      <c r="C2072">
        <v>8332.75</v>
      </c>
      <c r="D2072">
        <v>8224.65</v>
      </c>
      <c r="E2072">
        <v>8325.25</v>
      </c>
    </row>
    <row r="2073" spans="1:5" x14ac:dyDescent="0.25">
      <c r="A2073" s="2">
        <v>42136</v>
      </c>
      <c r="B2073">
        <v>8326.15</v>
      </c>
      <c r="C2073">
        <v>8326.65</v>
      </c>
      <c r="D2073">
        <v>8115.3</v>
      </c>
      <c r="E2073">
        <v>8126.95</v>
      </c>
    </row>
    <row r="2074" spans="1:5" x14ac:dyDescent="0.25">
      <c r="A2074" s="2">
        <v>42137</v>
      </c>
      <c r="B2074">
        <v>8181.55</v>
      </c>
      <c r="C2074">
        <v>8254.9500000000007</v>
      </c>
      <c r="D2074">
        <v>8089.8</v>
      </c>
      <c r="E2074">
        <v>8235.4500000000007</v>
      </c>
    </row>
    <row r="2075" spans="1:5" x14ac:dyDescent="0.25">
      <c r="A2075" s="2">
        <v>42138</v>
      </c>
      <c r="B2075">
        <v>8232.4500000000007</v>
      </c>
      <c r="C2075">
        <v>8236.25</v>
      </c>
      <c r="D2075">
        <v>8137.3</v>
      </c>
      <c r="E2075">
        <v>8224.2000000000007</v>
      </c>
    </row>
    <row r="2076" spans="1:5" x14ac:dyDescent="0.25">
      <c r="A2076" s="2">
        <v>42139</v>
      </c>
      <c r="B2076">
        <v>8240.2999999999993</v>
      </c>
      <c r="C2076">
        <v>8279.2000000000007</v>
      </c>
      <c r="D2076">
        <v>8212.2000000000007</v>
      </c>
      <c r="E2076">
        <v>8262.35</v>
      </c>
    </row>
    <row r="2077" spans="1:5" x14ac:dyDescent="0.25">
      <c r="A2077" s="2">
        <v>42142</v>
      </c>
      <c r="B2077">
        <v>8284.9500000000007</v>
      </c>
      <c r="C2077">
        <v>8384.6</v>
      </c>
      <c r="D2077">
        <v>8271.9500000000007</v>
      </c>
      <c r="E2077">
        <v>8373.65</v>
      </c>
    </row>
    <row r="2078" spans="1:5" x14ac:dyDescent="0.25">
      <c r="A2078" s="2">
        <v>42143</v>
      </c>
      <c r="B2078">
        <v>8356.2000000000007</v>
      </c>
      <c r="C2078">
        <v>8427.7999999999993</v>
      </c>
      <c r="D2078">
        <v>8335</v>
      </c>
      <c r="E2078">
        <v>8365.65</v>
      </c>
    </row>
    <row r="2079" spans="1:5" x14ac:dyDescent="0.25">
      <c r="A2079" s="2">
        <v>42144</v>
      </c>
      <c r="B2079">
        <v>8392.65</v>
      </c>
      <c r="C2079">
        <v>8440.35</v>
      </c>
      <c r="D2079">
        <v>8391.4500000000007</v>
      </c>
      <c r="E2079">
        <v>8423.25</v>
      </c>
    </row>
    <row r="2080" spans="1:5" x14ac:dyDescent="0.25">
      <c r="A2080" s="2">
        <v>42145</v>
      </c>
      <c r="B2080">
        <v>8434.5</v>
      </c>
      <c r="C2080">
        <v>8446.35</v>
      </c>
      <c r="D2080">
        <v>8382.5</v>
      </c>
      <c r="E2080">
        <v>8421</v>
      </c>
    </row>
    <row r="2081" spans="1:5" x14ac:dyDescent="0.25">
      <c r="A2081" s="2">
        <v>42146</v>
      </c>
      <c r="B2081">
        <v>8432.5</v>
      </c>
      <c r="C2081">
        <v>8489.5499999999993</v>
      </c>
      <c r="D2081">
        <v>8420.6</v>
      </c>
      <c r="E2081">
        <v>8458.9500000000007</v>
      </c>
    </row>
    <row r="2082" spans="1:5" x14ac:dyDescent="0.25">
      <c r="A2082" s="2">
        <v>42149</v>
      </c>
      <c r="B2082">
        <v>8438.15</v>
      </c>
      <c r="C2082">
        <v>8441.9500000000007</v>
      </c>
      <c r="D2082">
        <v>8364.15</v>
      </c>
      <c r="E2082">
        <v>8370.25</v>
      </c>
    </row>
    <row r="2083" spans="1:5" x14ac:dyDescent="0.25">
      <c r="A2083" s="2">
        <v>42150</v>
      </c>
      <c r="B2083">
        <v>8377.1</v>
      </c>
      <c r="C2083">
        <v>8378.9</v>
      </c>
      <c r="D2083">
        <v>8320.0499999999993</v>
      </c>
      <c r="E2083">
        <v>8339.35</v>
      </c>
    </row>
    <row r="2084" spans="1:5" x14ac:dyDescent="0.25">
      <c r="A2084" s="2">
        <v>42151</v>
      </c>
      <c r="B2084">
        <v>8302.75</v>
      </c>
      <c r="C2084">
        <v>8342.85</v>
      </c>
      <c r="D2084">
        <v>8277.9500000000007</v>
      </c>
      <c r="E2084">
        <v>8334.6</v>
      </c>
    </row>
    <row r="2085" spans="1:5" x14ac:dyDescent="0.25">
      <c r="A2085" s="2">
        <v>42152</v>
      </c>
      <c r="B2085">
        <v>8345.7000000000007</v>
      </c>
      <c r="C2085">
        <v>8364.5</v>
      </c>
      <c r="D2085">
        <v>8270.15</v>
      </c>
      <c r="E2085">
        <v>8319</v>
      </c>
    </row>
    <row r="2086" spans="1:5" x14ac:dyDescent="0.25">
      <c r="A2086" s="2">
        <v>42153</v>
      </c>
      <c r="B2086">
        <v>8327.1</v>
      </c>
      <c r="C2086">
        <v>8443.9</v>
      </c>
      <c r="D2086">
        <v>8305.7000000000007</v>
      </c>
      <c r="E2086">
        <v>8433.65</v>
      </c>
    </row>
    <row r="2087" spans="1:5" x14ac:dyDescent="0.25">
      <c r="A2087" s="2">
        <v>42156</v>
      </c>
      <c r="B2087">
        <v>8417.25</v>
      </c>
      <c r="C2087">
        <v>8467.15</v>
      </c>
      <c r="D2087">
        <v>8405.4</v>
      </c>
      <c r="E2087">
        <v>8433.4</v>
      </c>
    </row>
    <row r="2088" spans="1:5" x14ac:dyDescent="0.25">
      <c r="A2088" s="2">
        <v>42157</v>
      </c>
      <c r="B2088">
        <v>8442.7999999999993</v>
      </c>
      <c r="C2088">
        <v>8445.35</v>
      </c>
      <c r="D2088">
        <v>8226.0499999999993</v>
      </c>
      <c r="E2088">
        <v>8236.4500000000007</v>
      </c>
    </row>
    <row r="2089" spans="1:5" x14ac:dyDescent="0.25">
      <c r="A2089" s="2">
        <v>42158</v>
      </c>
      <c r="B2089">
        <v>8232.4500000000007</v>
      </c>
      <c r="C2089">
        <v>8236.7000000000007</v>
      </c>
      <c r="D2089">
        <v>8094.15</v>
      </c>
      <c r="E2089">
        <v>8135.1</v>
      </c>
    </row>
    <row r="2090" spans="1:5" x14ac:dyDescent="0.25">
      <c r="A2090" s="2">
        <v>42159</v>
      </c>
      <c r="B2090">
        <v>8155.15</v>
      </c>
      <c r="C2090">
        <v>8160.05</v>
      </c>
      <c r="D2090">
        <v>8056.75</v>
      </c>
      <c r="E2090">
        <v>8130.65</v>
      </c>
    </row>
    <row r="2091" spans="1:5" x14ac:dyDescent="0.25">
      <c r="A2091" s="2">
        <v>42160</v>
      </c>
      <c r="B2091">
        <v>8119.15</v>
      </c>
      <c r="C2091">
        <v>8191</v>
      </c>
      <c r="D2091">
        <v>8100.15</v>
      </c>
      <c r="E2091">
        <v>8114.7</v>
      </c>
    </row>
    <row r="2092" spans="1:5" x14ac:dyDescent="0.25">
      <c r="A2092" s="2">
        <v>42163</v>
      </c>
      <c r="B2092">
        <v>8124.35</v>
      </c>
      <c r="C2092">
        <v>8131</v>
      </c>
      <c r="D2092">
        <v>8030.55</v>
      </c>
      <c r="E2092">
        <v>8044.15</v>
      </c>
    </row>
    <row r="2093" spans="1:5" x14ac:dyDescent="0.25">
      <c r="A2093" s="2">
        <v>42164</v>
      </c>
      <c r="B2093">
        <v>8026.5</v>
      </c>
      <c r="C2093">
        <v>8057.15</v>
      </c>
      <c r="D2093">
        <v>8005.15</v>
      </c>
      <c r="E2093">
        <v>8022.4</v>
      </c>
    </row>
    <row r="2094" spans="1:5" x14ac:dyDescent="0.25">
      <c r="A2094" s="2">
        <v>42165</v>
      </c>
      <c r="B2094">
        <v>8024.15</v>
      </c>
      <c r="C2094">
        <v>8152.25</v>
      </c>
      <c r="D2094">
        <v>8023.8</v>
      </c>
      <c r="E2094">
        <v>8124.45</v>
      </c>
    </row>
    <row r="2095" spans="1:5" x14ac:dyDescent="0.25">
      <c r="A2095" s="2">
        <v>42166</v>
      </c>
      <c r="B2095">
        <v>8157.3</v>
      </c>
      <c r="C2095">
        <v>8163.05</v>
      </c>
      <c r="D2095">
        <v>7958.25</v>
      </c>
      <c r="E2095">
        <v>7965.35</v>
      </c>
    </row>
    <row r="2096" spans="1:5" x14ac:dyDescent="0.25">
      <c r="A2096" s="2">
        <v>42167</v>
      </c>
      <c r="B2096">
        <v>7959.85</v>
      </c>
      <c r="C2096">
        <v>7995.6</v>
      </c>
      <c r="D2096">
        <v>7940.3</v>
      </c>
      <c r="E2096">
        <v>7982.9</v>
      </c>
    </row>
    <row r="2097" spans="1:5" x14ac:dyDescent="0.25">
      <c r="A2097" s="2">
        <v>42170</v>
      </c>
      <c r="B2097">
        <v>7986.6</v>
      </c>
      <c r="C2097">
        <v>8057.7</v>
      </c>
      <c r="D2097">
        <v>7944.85</v>
      </c>
      <c r="E2097">
        <v>8013.9</v>
      </c>
    </row>
    <row r="2098" spans="1:5" x14ac:dyDescent="0.25">
      <c r="A2098" s="2">
        <v>42171</v>
      </c>
      <c r="B2098">
        <v>8004.2</v>
      </c>
      <c r="C2098">
        <v>8061.85</v>
      </c>
      <c r="D2098">
        <v>7952.35</v>
      </c>
      <c r="E2098">
        <v>8047.3</v>
      </c>
    </row>
    <row r="2099" spans="1:5" x14ac:dyDescent="0.25">
      <c r="A2099" s="2">
        <v>42172</v>
      </c>
      <c r="B2099">
        <v>8084.2</v>
      </c>
      <c r="C2099">
        <v>8136.85</v>
      </c>
      <c r="D2099">
        <v>8048.95</v>
      </c>
      <c r="E2099">
        <v>8091.55</v>
      </c>
    </row>
    <row r="2100" spans="1:5" x14ac:dyDescent="0.25">
      <c r="A2100" s="2">
        <v>42173</v>
      </c>
      <c r="B2100">
        <v>8113.7</v>
      </c>
      <c r="C2100">
        <v>8186.9</v>
      </c>
      <c r="D2100">
        <v>8101.8</v>
      </c>
      <c r="E2100">
        <v>8174.6</v>
      </c>
    </row>
    <row r="2101" spans="1:5" x14ac:dyDescent="0.25">
      <c r="A2101" s="2">
        <v>42174</v>
      </c>
      <c r="B2101">
        <v>8201.15</v>
      </c>
      <c r="C2101">
        <v>8250.7999999999993</v>
      </c>
      <c r="D2101">
        <v>8195.65</v>
      </c>
      <c r="E2101">
        <v>8224.9500000000007</v>
      </c>
    </row>
    <row r="2102" spans="1:5" x14ac:dyDescent="0.25">
      <c r="A2102" s="2">
        <v>42177</v>
      </c>
      <c r="B2102">
        <v>8259.2999999999993</v>
      </c>
      <c r="C2102">
        <v>8369.4500000000007</v>
      </c>
      <c r="D2102">
        <v>8257.4</v>
      </c>
      <c r="E2102">
        <v>8353.1</v>
      </c>
    </row>
    <row r="2103" spans="1:5" x14ac:dyDescent="0.25">
      <c r="A2103" s="2">
        <v>42178</v>
      </c>
      <c r="B2103">
        <v>8377.4500000000007</v>
      </c>
      <c r="C2103">
        <v>8398.4500000000007</v>
      </c>
      <c r="D2103">
        <v>8334.9500000000007</v>
      </c>
      <c r="E2103">
        <v>8381.5499999999993</v>
      </c>
    </row>
    <row r="2104" spans="1:5" x14ac:dyDescent="0.25">
      <c r="A2104" s="2">
        <v>42179</v>
      </c>
      <c r="B2104">
        <v>8399.4</v>
      </c>
      <c r="C2104">
        <v>8421.35</v>
      </c>
      <c r="D2104">
        <v>8338.9</v>
      </c>
      <c r="E2104">
        <v>8360.85</v>
      </c>
    </row>
    <row r="2105" spans="1:5" x14ac:dyDescent="0.25">
      <c r="A2105" s="2">
        <v>42180</v>
      </c>
      <c r="B2105">
        <v>8336.25</v>
      </c>
      <c r="C2105">
        <v>8423.15</v>
      </c>
      <c r="D2105">
        <v>8329.5</v>
      </c>
      <c r="E2105">
        <v>8398</v>
      </c>
    </row>
    <row r="2106" spans="1:5" x14ac:dyDescent="0.25">
      <c r="A2106" s="2">
        <v>42181</v>
      </c>
      <c r="B2106">
        <v>8393.9500000000007</v>
      </c>
      <c r="C2106">
        <v>8408.5499999999993</v>
      </c>
      <c r="D2106">
        <v>8339.7000000000007</v>
      </c>
      <c r="E2106">
        <v>8381.1</v>
      </c>
    </row>
    <row r="2107" spans="1:5" x14ac:dyDescent="0.25">
      <c r="A2107" s="2">
        <v>42184</v>
      </c>
      <c r="B2107">
        <v>8247.0499999999993</v>
      </c>
      <c r="C2107">
        <v>8329.4500000000007</v>
      </c>
      <c r="D2107">
        <v>8195.65</v>
      </c>
      <c r="E2107">
        <v>8318.4</v>
      </c>
    </row>
    <row r="2108" spans="1:5" x14ac:dyDescent="0.25">
      <c r="A2108" s="2">
        <v>42185</v>
      </c>
      <c r="B2108">
        <v>8316.35</v>
      </c>
      <c r="C2108">
        <v>8378</v>
      </c>
      <c r="D2108">
        <v>8298.9500000000007</v>
      </c>
      <c r="E2108">
        <v>8368.5</v>
      </c>
    </row>
    <row r="2109" spans="1:5" x14ac:dyDescent="0.25">
      <c r="A2109" s="2">
        <v>42186</v>
      </c>
      <c r="B2109">
        <v>8376.25</v>
      </c>
      <c r="C2109">
        <v>8481.6</v>
      </c>
      <c r="D2109">
        <v>8370.15</v>
      </c>
      <c r="E2109">
        <v>8453.0499999999993</v>
      </c>
    </row>
    <row r="2110" spans="1:5" x14ac:dyDescent="0.25">
      <c r="A2110" s="2">
        <v>42187</v>
      </c>
      <c r="B2110">
        <v>8471.9500000000007</v>
      </c>
      <c r="C2110">
        <v>8479.25</v>
      </c>
      <c r="D2110">
        <v>8433.2000000000007</v>
      </c>
      <c r="E2110">
        <v>8444.9</v>
      </c>
    </row>
    <row r="2111" spans="1:5" x14ac:dyDescent="0.25">
      <c r="A2111" s="2">
        <v>42188</v>
      </c>
      <c r="B2111">
        <v>8440.1</v>
      </c>
      <c r="C2111">
        <v>8497.75</v>
      </c>
      <c r="D2111">
        <v>8424.15</v>
      </c>
      <c r="E2111">
        <v>8484.9</v>
      </c>
    </row>
    <row r="2112" spans="1:5" x14ac:dyDescent="0.25">
      <c r="A2112" s="2">
        <v>42191</v>
      </c>
      <c r="B2112">
        <v>8386.15</v>
      </c>
      <c r="C2112">
        <v>8533.15</v>
      </c>
      <c r="D2112">
        <v>8386.15</v>
      </c>
      <c r="E2112">
        <v>8522.15</v>
      </c>
    </row>
    <row r="2113" spans="1:5" x14ac:dyDescent="0.25">
      <c r="A2113" s="2">
        <v>42192</v>
      </c>
      <c r="B2113">
        <v>8525.5</v>
      </c>
      <c r="C2113">
        <v>8561.35</v>
      </c>
      <c r="D2113">
        <v>8483.85</v>
      </c>
      <c r="E2113">
        <v>8510.7999999999993</v>
      </c>
    </row>
    <row r="2114" spans="1:5" x14ac:dyDescent="0.25">
      <c r="A2114" s="2">
        <v>42193</v>
      </c>
      <c r="B2114">
        <v>8439.2000000000007</v>
      </c>
      <c r="C2114">
        <v>8457.5</v>
      </c>
      <c r="D2114">
        <v>8341.4</v>
      </c>
      <c r="E2114">
        <v>8363.0499999999993</v>
      </c>
    </row>
    <row r="2115" spans="1:5" x14ac:dyDescent="0.25">
      <c r="A2115" s="2">
        <v>42194</v>
      </c>
      <c r="B2115">
        <v>8364.85</v>
      </c>
      <c r="C2115">
        <v>8400.2999999999993</v>
      </c>
      <c r="D2115">
        <v>8323</v>
      </c>
      <c r="E2115">
        <v>8328.5499999999993</v>
      </c>
    </row>
    <row r="2116" spans="1:5" x14ac:dyDescent="0.25">
      <c r="A2116" s="2">
        <v>42195</v>
      </c>
      <c r="B2116">
        <v>8365.7000000000007</v>
      </c>
      <c r="C2116">
        <v>8377.1</v>
      </c>
      <c r="D2116">
        <v>8315.4</v>
      </c>
      <c r="E2116">
        <v>8360.5499999999993</v>
      </c>
    </row>
    <row r="2117" spans="1:5" x14ac:dyDescent="0.25">
      <c r="A2117" s="2">
        <v>42198</v>
      </c>
      <c r="B2117">
        <v>8397.25</v>
      </c>
      <c r="C2117">
        <v>8471.65</v>
      </c>
      <c r="D2117">
        <v>8355.4</v>
      </c>
      <c r="E2117">
        <v>8459.65</v>
      </c>
    </row>
    <row r="2118" spans="1:5" x14ac:dyDescent="0.25">
      <c r="A2118" s="2">
        <v>42199</v>
      </c>
      <c r="B2118">
        <v>8470.6</v>
      </c>
      <c r="C2118">
        <v>8480.25</v>
      </c>
      <c r="D2118">
        <v>8424.1</v>
      </c>
      <c r="E2118">
        <v>8454.1</v>
      </c>
    </row>
    <row r="2119" spans="1:5" x14ac:dyDescent="0.25">
      <c r="A2119" s="2">
        <v>42200</v>
      </c>
      <c r="B2119">
        <v>8463.4</v>
      </c>
      <c r="C2119">
        <v>8531.4</v>
      </c>
      <c r="D2119">
        <v>8462.9500000000007</v>
      </c>
      <c r="E2119">
        <v>8523.7999999999993</v>
      </c>
    </row>
    <row r="2120" spans="1:5" x14ac:dyDescent="0.25">
      <c r="A2120" s="2">
        <v>42201</v>
      </c>
      <c r="B2120">
        <v>8546.15</v>
      </c>
      <c r="C2120">
        <v>8616.1</v>
      </c>
      <c r="D2120">
        <v>8542.9</v>
      </c>
      <c r="E2120">
        <v>8608.0499999999993</v>
      </c>
    </row>
    <row r="2121" spans="1:5" x14ac:dyDescent="0.25">
      <c r="A2121" s="2">
        <v>42202</v>
      </c>
      <c r="B2121">
        <v>8623.65</v>
      </c>
      <c r="C2121">
        <v>8642.9500000000007</v>
      </c>
      <c r="D2121">
        <v>8593.15</v>
      </c>
      <c r="E2121">
        <v>8609.85</v>
      </c>
    </row>
    <row r="2122" spans="1:5" x14ac:dyDescent="0.25">
      <c r="A2122" s="2">
        <v>42205</v>
      </c>
      <c r="B2122">
        <v>8623.9</v>
      </c>
      <c r="C2122">
        <v>8624.1</v>
      </c>
      <c r="D2122">
        <v>8559</v>
      </c>
      <c r="E2122">
        <v>8603.4500000000007</v>
      </c>
    </row>
    <row r="2123" spans="1:5" x14ac:dyDescent="0.25">
      <c r="A2123" s="2">
        <v>42206</v>
      </c>
      <c r="B2123">
        <v>8601.5</v>
      </c>
      <c r="C2123">
        <v>8646.75</v>
      </c>
      <c r="D2123">
        <v>8517.9</v>
      </c>
      <c r="E2123">
        <v>8529.4500000000007</v>
      </c>
    </row>
    <row r="2124" spans="1:5" x14ac:dyDescent="0.25">
      <c r="A2124" s="2">
        <v>42207</v>
      </c>
      <c r="B2124">
        <v>8512.25</v>
      </c>
      <c r="C2124">
        <v>8643.9</v>
      </c>
      <c r="D2124">
        <v>8498.65</v>
      </c>
      <c r="E2124">
        <v>8633.5</v>
      </c>
    </row>
    <row r="2125" spans="1:5" x14ac:dyDescent="0.25">
      <c r="A2125" s="2">
        <v>42208</v>
      </c>
      <c r="B2125">
        <v>8643.9500000000007</v>
      </c>
      <c r="C2125">
        <v>8654.75</v>
      </c>
      <c r="D2125">
        <v>8573.7999999999993</v>
      </c>
      <c r="E2125">
        <v>8589.7999999999993</v>
      </c>
    </row>
    <row r="2126" spans="1:5" x14ac:dyDescent="0.25">
      <c r="A2126" s="2">
        <v>42209</v>
      </c>
      <c r="B2126">
        <v>8588.15</v>
      </c>
      <c r="C2126">
        <v>8589.15</v>
      </c>
      <c r="D2126">
        <v>8513.5</v>
      </c>
      <c r="E2126">
        <v>8521.5499999999993</v>
      </c>
    </row>
    <row r="2127" spans="1:5" x14ac:dyDescent="0.25">
      <c r="A2127" s="2">
        <v>42212</v>
      </c>
      <c r="B2127">
        <v>8492.1</v>
      </c>
      <c r="C2127">
        <v>8492.2000000000007</v>
      </c>
      <c r="D2127">
        <v>8351.5499999999993</v>
      </c>
      <c r="E2127">
        <v>8361</v>
      </c>
    </row>
    <row r="2128" spans="1:5" x14ac:dyDescent="0.25">
      <c r="A2128" s="2">
        <v>42213</v>
      </c>
      <c r="B2128">
        <v>8371.1</v>
      </c>
      <c r="C2128">
        <v>8397.4</v>
      </c>
      <c r="D2128">
        <v>8321.75</v>
      </c>
      <c r="E2128">
        <v>8337</v>
      </c>
    </row>
    <row r="2129" spans="1:5" x14ac:dyDescent="0.25">
      <c r="A2129" s="2">
        <v>42214</v>
      </c>
      <c r="B2129">
        <v>8365.6</v>
      </c>
      <c r="C2129">
        <v>8381.5</v>
      </c>
      <c r="D2129">
        <v>8338.4500000000007</v>
      </c>
      <c r="E2129">
        <v>8375.0499999999993</v>
      </c>
    </row>
    <row r="2130" spans="1:5" x14ac:dyDescent="0.25">
      <c r="A2130" s="2">
        <v>42215</v>
      </c>
      <c r="B2130">
        <v>8417</v>
      </c>
      <c r="C2130">
        <v>8458.9</v>
      </c>
      <c r="D2130">
        <v>8408.2999999999993</v>
      </c>
      <c r="E2130">
        <v>8421.7999999999993</v>
      </c>
    </row>
    <row r="2131" spans="1:5" x14ac:dyDescent="0.25">
      <c r="A2131" s="2">
        <v>42216</v>
      </c>
      <c r="B2131">
        <v>8456.1</v>
      </c>
      <c r="C2131">
        <v>8548.9500000000007</v>
      </c>
      <c r="D2131">
        <v>8448</v>
      </c>
      <c r="E2131">
        <v>8532.85</v>
      </c>
    </row>
    <row r="2132" spans="1:5" x14ac:dyDescent="0.25">
      <c r="A2132" s="2">
        <v>42219</v>
      </c>
      <c r="B2132">
        <v>8510.65</v>
      </c>
      <c r="C2132">
        <v>8563.9500000000007</v>
      </c>
      <c r="D2132">
        <v>8508.1</v>
      </c>
      <c r="E2132">
        <v>8543.0499999999993</v>
      </c>
    </row>
    <row r="2133" spans="1:5" x14ac:dyDescent="0.25">
      <c r="A2133" s="2">
        <v>42220</v>
      </c>
      <c r="B2133">
        <v>8564.1</v>
      </c>
      <c r="C2133">
        <v>8565.15</v>
      </c>
      <c r="D2133">
        <v>8448.25</v>
      </c>
      <c r="E2133">
        <v>8516.9</v>
      </c>
    </row>
    <row r="2134" spans="1:5" x14ac:dyDescent="0.25">
      <c r="A2134" s="2">
        <v>42221</v>
      </c>
      <c r="B2134">
        <v>8547.4500000000007</v>
      </c>
      <c r="C2134">
        <v>8591.85</v>
      </c>
      <c r="D2134">
        <v>8545.85</v>
      </c>
      <c r="E2134">
        <v>8567.9500000000007</v>
      </c>
    </row>
    <row r="2135" spans="1:5" x14ac:dyDescent="0.25">
      <c r="A2135" s="2">
        <v>42222</v>
      </c>
      <c r="B2135">
        <v>8585.7999999999993</v>
      </c>
      <c r="C2135">
        <v>8606.2999999999993</v>
      </c>
      <c r="D2135">
        <v>8551.5</v>
      </c>
      <c r="E2135">
        <v>8588.65</v>
      </c>
    </row>
    <row r="2136" spans="1:5" x14ac:dyDescent="0.25">
      <c r="A2136" s="2">
        <v>42223</v>
      </c>
      <c r="B2136">
        <v>8580.7999999999993</v>
      </c>
      <c r="C2136">
        <v>8595.9500000000007</v>
      </c>
      <c r="D2136">
        <v>8552.7000000000007</v>
      </c>
      <c r="E2136">
        <v>8564.6</v>
      </c>
    </row>
    <row r="2137" spans="1:5" x14ac:dyDescent="0.25">
      <c r="A2137" s="2">
        <v>42226</v>
      </c>
      <c r="B2137">
        <v>8577</v>
      </c>
      <c r="C2137">
        <v>8621.5499999999993</v>
      </c>
      <c r="D2137">
        <v>8497.7999999999993</v>
      </c>
      <c r="E2137">
        <v>8525.6</v>
      </c>
    </row>
    <row r="2138" spans="1:5" x14ac:dyDescent="0.25">
      <c r="A2138" s="2">
        <v>42227</v>
      </c>
      <c r="B2138">
        <v>8548.4500000000007</v>
      </c>
      <c r="C2138">
        <v>8556.25</v>
      </c>
      <c r="D2138">
        <v>8441.2999999999993</v>
      </c>
      <c r="E2138">
        <v>8462.35</v>
      </c>
    </row>
    <row r="2139" spans="1:5" x14ac:dyDescent="0.25">
      <c r="A2139" s="2">
        <v>42228</v>
      </c>
      <c r="B2139">
        <v>8445.7000000000007</v>
      </c>
      <c r="C2139">
        <v>8446.9500000000007</v>
      </c>
      <c r="D2139">
        <v>8337.9500000000007</v>
      </c>
      <c r="E2139">
        <v>8349.4500000000007</v>
      </c>
    </row>
    <row r="2140" spans="1:5" x14ac:dyDescent="0.25">
      <c r="A2140" s="2">
        <v>42229</v>
      </c>
      <c r="B2140">
        <v>8384.4500000000007</v>
      </c>
      <c r="C2140">
        <v>8429.5</v>
      </c>
      <c r="D2140">
        <v>8339.75</v>
      </c>
      <c r="E2140">
        <v>8355.85</v>
      </c>
    </row>
    <row r="2141" spans="1:5" x14ac:dyDescent="0.25">
      <c r="A2141" s="2">
        <v>42230</v>
      </c>
      <c r="B2141">
        <v>8402.35</v>
      </c>
      <c r="C2141">
        <v>8530.1</v>
      </c>
      <c r="D2141">
        <v>8381.2000000000007</v>
      </c>
      <c r="E2141">
        <v>8518.5499999999993</v>
      </c>
    </row>
    <row r="2142" spans="1:5" x14ac:dyDescent="0.25">
      <c r="A2142" s="2">
        <v>42233</v>
      </c>
      <c r="B2142">
        <v>8530.5</v>
      </c>
      <c r="C2142">
        <v>8530.6</v>
      </c>
      <c r="D2142">
        <v>8428.0499999999993</v>
      </c>
      <c r="E2142">
        <v>8477.2999999999993</v>
      </c>
    </row>
    <row r="2143" spans="1:5" x14ac:dyDescent="0.25">
      <c r="A2143" s="2">
        <v>42234</v>
      </c>
      <c r="B2143">
        <v>8505.85</v>
      </c>
      <c r="C2143">
        <v>8525.75</v>
      </c>
      <c r="D2143">
        <v>8433.6</v>
      </c>
      <c r="E2143">
        <v>8466.5499999999993</v>
      </c>
    </row>
    <row r="2144" spans="1:5" x14ac:dyDescent="0.25">
      <c r="A2144" s="2">
        <v>42235</v>
      </c>
      <c r="B2144">
        <v>8468.0499999999993</v>
      </c>
      <c r="C2144">
        <v>8520.4500000000007</v>
      </c>
      <c r="D2144">
        <v>8425.9500000000007</v>
      </c>
      <c r="E2144">
        <v>8495.15</v>
      </c>
    </row>
    <row r="2145" spans="1:5" x14ac:dyDescent="0.25">
      <c r="A2145" s="2">
        <v>42236</v>
      </c>
      <c r="B2145">
        <v>8471.0499999999993</v>
      </c>
      <c r="C2145">
        <v>8501.35</v>
      </c>
      <c r="D2145">
        <v>8359.75</v>
      </c>
      <c r="E2145">
        <v>8372.75</v>
      </c>
    </row>
    <row r="2146" spans="1:5" x14ac:dyDescent="0.25">
      <c r="A2146" s="2">
        <v>42237</v>
      </c>
      <c r="B2146">
        <v>8305.4</v>
      </c>
      <c r="C2146">
        <v>8322.2000000000007</v>
      </c>
      <c r="D2146">
        <v>8225.0499999999993</v>
      </c>
      <c r="E2146">
        <v>8299.9500000000007</v>
      </c>
    </row>
    <row r="2147" spans="1:5" x14ac:dyDescent="0.25">
      <c r="A2147" s="2">
        <v>42240</v>
      </c>
      <c r="B2147">
        <v>8055.95</v>
      </c>
      <c r="C2147">
        <v>8060.05</v>
      </c>
      <c r="D2147">
        <v>7769.4</v>
      </c>
      <c r="E2147">
        <v>7809</v>
      </c>
    </row>
    <row r="2148" spans="1:5" x14ac:dyDescent="0.25">
      <c r="A2148" s="2">
        <v>42241</v>
      </c>
      <c r="B2148">
        <v>7895.4</v>
      </c>
      <c r="C2148">
        <v>7925.4</v>
      </c>
      <c r="D2148">
        <v>7667.25</v>
      </c>
      <c r="E2148">
        <v>7880.7</v>
      </c>
    </row>
    <row r="2149" spans="1:5" x14ac:dyDescent="0.25">
      <c r="A2149" s="2">
        <v>42242</v>
      </c>
      <c r="B2149">
        <v>7865.25</v>
      </c>
      <c r="C2149">
        <v>7930.05</v>
      </c>
      <c r="D2149">
        <v>7777.1</v>
      </c>
      <c r="E2149">
        <v>7791.85</v>
      </c>
    </row>
    <row r="2150" spans="1:5" x14ac:dyDescent="0.25">
      <c r="A2150" s="2">
        <v>42243</v>
      </c>
      <c r="B2150">
        <v>7921.6</v>
      </c>
      <c r="C2150">
        <v>7963.6</v>
      </c>
      <c r="D2150">
        <v>7862.3</v>
      </c>
      <c r="E2150">
        <v>7948.95</v>
      </c>
    </row>
    <row r="2151" spans="1:5" x14ac:dyDescent="0.25">
      <c r="A2151" s="2">
        <v>42244</v>
      </c>
      <c r="B2151">
        <v>8053.7</v>
      </c>
      <c r="C2151">
        <v>8091.8</v>
      </c>
      <c r="D2151">
        <v>7961.65</v>
      </c>
      <c r="E2151">
        <v>8001.95</v>
      </c>
    </row>
    <row r="2152" spans="1:5" x14ac:dyDescent="0.25">
      <c r="A2152" s="2">
        <v>42247</v>
      </c>
      <c r="B2152">
        <v>8009.25</v>
      </c>
      <c r="C2152">
        <v>8043.6</v>
      </c>
      <c r="D2152">
        <v>7947.95</v>
      </c>
      <c r="E2152">
        <v>7971.3</v>
      </c>
    </row>
    <row r="2153" spans="1:5" x14ac:dyDescent="0.25">
      <c r="A2153" s="2">
        <v>42248</v>
      </c>
      <c r="B2153">
        <v>7907.95</v>
      </c>
      <c r="C2153">
        <v>7929.1</v>
      </c>
      <c r="D2153">
        <v>7746.5</v>
      </c>
      <c r="E2153">
        <v>7785.85</v>
      </c>
    </row>
    <row r="2154" spans="1:5" x14ac:dyDescent="0.25">
      <c r="A2154" s="2">
        <v>42249</v>
      </c>
      <c r="B2154">
        <v>7856.65</v>
      </c>
      <c r="C2154">
        <v>7862.55</v>
      </c>
      <c r="D2154">
        <v>7699.25</v>
      </c>
      <c r="E2154">
        <v>7717</v>
      </c>
    </row>
    <row r="2155" spans="1:5" x14ac:dyDescent="0.25">
      <c r="A2155" s="2">
        <v>42250</v>
      </c>
      <c r="B2155">
        <v>7774.45</v>
      </c>
      <c r="C2155">
        <v>7845.6</v>
      </c>
      <c r="D2155">
        <v>7754.05</v>
      </c>
      <c r="E2155">
        <v>7823</v>
      </c>
    </row>
    <row r="2156" spans="1:5" x14ac:dyDescent="0.25">
      <c r="A2156" s="2">
        <v>42251</v>
      </c>
      <c r="B2156">
        <v>7803.4</v>
      </c>
      <c r="C2156">
        <v>7804.9</v>
      </c>
      <c r="D2156">
        <v>7626.85</v>
      </c>
      <c r="E2156">
        <v>7655.05</v>
      </c>
    </row>
    <row r="2157" spans="1:5" x14ac:dyDescent="0.25">
      <c r="A2157" s="2">
        <v>42254</v>
      </c>
      <c r="B2157">
        <v>7685.85</v>
      </c>
      <c r="C2157">
        <v>7705.05</v>
      </c>
      <c r="D2157">
        <v>7545.9</v>
      </c>
      <c r="E2157">
        <v>7558.8</v>
      </c>
    </row>
    <row r="2158" spans="1:5" x14ac:dyDescent="0.25">
      <c r="A2158" s="2">
        <v>42255</v>
      </c>
      <c r="B2158">
        <v>7587.7</v>
      </c>
      <c r="C2158">
        <v>7720.9</v>
      </c>
      <c r="D2158">
        <v>7539.5</v>
      </c>
      <c r="E2158">
        <v>7688.25</v>
      </c>
    </row>
    <row r="2159" spans="1:5" x14ac:dyDescent="0.25">
      <c r="A2159" s="2">
        <v>42256</v>
      </c>
      <c r="B2159">
        <v>7805.85</v>
      </c>
      <c r="C2159">
        <v>7846.05</v>
      </c>
      <c r="D2159">
        <v>7764.55</v>
      </c>
      <c r="E2159">
        <v>7818.6</v>
      </c>
    </row>
    <row r="2160" spans="1:5" x14ac:dyDescent="0.25">
      <c r="A2160" s="2">
        <v>42257</v>
      </c>
      <c r="B2160">
        <v>7729.05</v>
      </c>
      <c r="C2160">
        <v>7819.85</v>
      </c>
      <c r="D2160">
        <v>7678.5</v>
      </c>
      <c r="E2160">
        <v>7788.1</v>
      </c>
    </row>
    <row r="2161" spans="1:5" x14ac:dyDescent="0.25">
      <c r="A2161" s="2">
        <v>42258</v>
      </c>
      <c r="B2161">
        <v>7833.8</v>
      </c>
      <c r="C2161">
        <v>7864.85</v>
      </c>
      <c r="D2161">
        <v>7759.9</v>
      </c>
      <c r="E2161">
        <v>7789.3</v>
      </c>
    </row>
    <row r="2162" spans="1:5" x14ac:dyDescent="0.25">
      <c r="A2162" s="2">
        <v>42261</v>
      </c>
      <c r="B2162">
        <v>7811.1</v>
      </c>
      <c r="C2162">
        <v>7879.95</v>
      </c>
      <c r="D2162">
        <v>7761.85</v>
      </c>
      <c r="E2162">
        <v>7872.25</v>
      </c>
    </row>
    <row r="2163" spans="1:5" x14ac:dyDescent="0.25">
      <c r="A2163" s="2">
        <v>42262</v>
      </c>
      <c r="B2163">
        <v>7867.35</v>
      </c>
      <c r="C2163">
        <v>7880</v>
      </c>
      <c r="D2163">
        <v>7799.75</v>
      </c>
      <c r="E2163">
        <v>7829.1</v>
      </c>
    </row>
    <row r="2164" spans="1:5" x14ac:dyDescent="0.25">
      <c r="A2164" s="2">
        <v>42263</v>
      </c>
      <c r="B2164">
        <v>7886.85</v>
      </c>
      <c r="C2164">
        <v>7913.9</v>
      </c>
      <c r="D2164">
        <v>7853.3</v>
      </c>
      <c r="E2164">
        <v>7899.15</v>
      </c>
    </row>
    <row r="2165" spans="1:5" x14ac:dyDescent="0.25">
      <c r="A2165" s="2">
        <v>42265</v>
      </c>
      <c r="B2165">
        <v>7967.45</v>
      </c>
      <c r="C2165">
        <v>8055</v>
      </c>
      <c r="D2165">
        <v>7955.85</v>
      </c>
      <c r="E2165">
        <v>7981.9</v>
      </c>
    </row>
    <row r="2166" spans="1:5" x14ac:dyDescent="0.25">
      <c r="A2166" s="2">
        <v>42268</v>
      </c>
      <c r="B2166">
        <v>7911.5</v>
      </c>
      <c r="C2166">
        <v>7987.9</v>
      </c>
      <c r="D2166">
        <v>7908.35</v>
      </c>
      <c r="E2166">
        <v>7977.1</v>
      </c>
    </row>
    <row r="2167" spans="1:5" x14ac:dyDescent="0.25">
      <c r="A2167" s="2">
        <v>42269</v>
      </c>
      <c r="B2167">
        <v>8014.8</v>
      </c>
      <c r="C2167">
        <v>8021.6</v>
      </c>
      <c r="D2167">
        <v>7787.75</v>
      </c>
      <c r="E2167">
        <v>7812</v>
      </c>
    </row>
    <row r="2168" spans="1:5" x14ac:dyDescent="0.25">
      <c r="A2168" s="2">
        <v>42270</v>
      </c>
      <c r="B2168">
        <v>7737.35</v>
      </c>
      <c r="C2168">
        <v>7882.9</v>
      </c>
      <c r="D2168">
        <v>7723.25</v>
      </c>
      <c r="E2168">
        <v>7845.95</v>
      </c>
    </row>
    <row r="2169" spans="1:5" x14ac:dyDescent="0.25">
      <c r="A2169" s="2">
        <v>42271</v>
      </c>
      <c r="B2169">
        <v>7838.4</v>
      </c>
      <c r="C2169">
        <v>7894.5</v>
      </c>
      <c r="D2169">
        <v>7804.1</v>
      </c>
      <c r="E2169">
        <v>7868.5</v>
      </c>
    </row>
    <row r="2170" spans="1:5" x14ac:dyDescent="0.25">
      <c r="A2170" s="2">
        <v>42275</v>
      </c>
      <c r="B2170">
        <v>7892.8</v>
      </c>
      <c r="C2170">
        <v>7893.95</v>
      </c>
      <c r="D2170">
        <v>7787.95</v>
      </c>
      <c r="E2170">
        <v>7795.7</v>
      </c>
    </row>
    <row r="2171" spans="1:5" x14ac:dyDescent="0.25">
      <c r="A2171" s="2">
        <v>42276</v>
      </c>
      <c r="B2171">
        <v>7725.7</v>
      </c>
      <c r="C2171">
        <v>7926.55</v>
      </c>
      <c r="D2171">
        <v>7691.2</v>
      </c>
      <c r="E2171">
        <v>7843.3</v>
      </c>
    </row>
    <row r="2172" spans="1:5" x14ac:dyDescent="0.25">
      <c r="A2172" s="2">
        <v>42277</v>
      </c>
      <c r="B2172">
        <v>7924.25</v>
      </c>
      <c r="C2172">
        <v>7957.7</v>
      </c>
      <c r="D2172">
        <v>7874.5</v>
      </c>
      <c r="E2172">
        <v>7948.9</v>
      </c>
    </row>
    <row r="2173" spans="1:5" x14ac:dyDescent="0.25">
      <c r="A2173" s="2">
        <v>42278</v>
      </c>
      <c r="B2173">
        <v>7992.05</v>
      </c>
      <c r="C2173">
        <v>8008.25</v>
      </c>
      <c r="D2173">
        <v>7930.65</v>
      </c>
      <c r="E2173">
        <v>7950.9</v>
      </c>
    </row>
    <row r="2174" spans="1:5" x14ac:dyDescent="0.25">
      <c r="A2174" s="2">
        <v>42282</v>
      </c>
      <c r="B2174">
        <v>8005.1</v>
      </c>
      <c r="C2174">
        <v>8128.9</v>
      </c>
      <c r="D2174">
        <v>8005.1</v>
      </c>
      <c r="E2174">
        <v>8119.3</v>
      </c>
    </row>
    <row r="2175" spans="1:5" x14ac:dyDescent="0.25">
      <c r="A2175" s="2">
        <v>42283</v>
      </c>
      <c r="B2175">
        <v>8180.45</v>
      </c>
      <c r="C2175">
        <v>8180.95</v>
      </c>
      <c r="D2175">
        <v>8096.5</v>
      </c>
      <c r="E2175">
        <v>8152.9</v>
      </c>
    </row>
    <row r="2176" spans="1:5" x14ac:dyDescent="0.25">
      <c r="A2176" s="2">
        <v>42284</v>
      </c>
      <c r="B2176">
        <v>8146.2</v>
      </c>
      <c r="C2176">
        <v>8188.9</v>
      </c>
      <c r="D2176">
        <v>8132.9</v>
      </c>
      <c r="E2176">
        <v>8177.4</v>
      </c>
    </row>
    <row r="2177" spans="1:5" x14ac:dyDescent="0.25">
      <c r="A2177" s="2">
        <v>42285</v>
      </c>
      <c r="B2177">
        <v>8196.75</v>
      </c>
      <c r="C2177">
        <v>8196.75</v>
      </c>
      <c r="D2177">
        <v>8105.85</v>
      </c>
      <c r="E2177">
        <v>8129.35</v>
      </c>
    </row>
    <row r="2178" spans="1:5" x14ac:dyDescent="0.25">
      <c r="A2178" s="2">
        <v>42286</v>
      </c>
      <c r="B2178">
        <v>8186.35</v>
      </c>
      <c r="C2178">
        <v>8232.2000000000007</v>
      </c>
      <c r="D2178">
        <v>8139.65</v>
      </c>
      <c r="E2178">
        <v>8189.7</v>
      </c>
    </row>
    <row r="2179" spans="1:5" x14ac:dyDescent="0.25">
      <c r="A2179" s="2">
        <v>42289</v>
      </c>
      <c r="B2179">
        <v>8231.5</v>
      </c>
      <c r="C2179">
        <v>8244.5</v>
      </c>
      <c r="D2179">
        <v>8128.2</v>
      </c>
      <c r="E2179">
        <v>8143.6</v>
      </c>
    </row>
    <row r="2180" spans="1:5" x14ac:dyDescent="0.25">
      <c r="A2180" s="2">
        <v>42290</v>
      </c>
      <c r="B2180">
        <v>8121.95</v>
      </c>
      <c r="C2180">
        <v>8150.25</v>
      </c>
      <c r="D2180">
        <v>8088.6</v>
      </c>
      <c r="E2180">
        <v>8131.7</v>
      </c>
    </row>
    <row r="2181" spans="1:5" x14ac:dyDescent="0.25">
      <c r="A2181" s="2">
        <v>42291</v>
      </c>
      <c r="B2181">
        <v>8102.4</v>
      </c>
      <c r="C2181">
        <v>8139.3</v>
      </c>
      <c r="D2181">
        <v>8096.35</v>
      </c>
      <c r="E2181">
        <v>8107.9</v>
      </c>
    </row>
    <row r="2182" spans="1:5" x14ac:dyDescent="0.25">
      <c r="A2182" s="2">
        <v>42292</v>
      </c>
      <c r="B2182">
        <v>8134.35</v>
      </c>
      <c r="C2182">
        <v>8190.55</v>
      </c>
      <c r="D2182">
        <v>8129.8</v>
      </c>
      <c r="E2182">
        <v>8179.5</v>
      </c>
    </row>
    <row r="2183" spans="1:5" x14ac:dyDescent="0.25">
      <c r="A2183" s="2">
        <v>42293</v>
      </c>
      <c r="B2183">
        <v>8193.65</v>
      </c>
      <c r="C2183">
        <v>8246.4</v>
      </c>
      <c r="D2183">
        <v>8147.65</v>
      </c>
      <c r="E2183">
        <v>8238.15</v>
      </c>
    </row>
    <row r="2184" spans="1:5" x14ac:dyDescent="0.25">
      <c r="A2184" s="2">
        <v>42296</v>
      </c>
      <c r="B2184">
        <v>8262.5499999999993</v>
      </c>
      <c r="C2184">
        <v>8283.0499999999993</v>
      </c>
      <c r="D2184">
        <v>8239.2000000000007</v>
      </c>
      <c r="E2184">
        <v>8275.0499999999993</v>
      </c>
    </row>
    <row r="2185" spans="1:5" x14ac:dyDescent="0.25">
      <c r="A2185" s="2">
        <v>42297</v>
      </c>
      <c r="B2185">
        <v>8280.2999999999993</v>
      </c>
      <c r="C2185">
        <v>8294.0499999999993</v>
      </c>
      <c r="D2185">
        <v>8229.2000000000007</v>
      </c>
      <c r="E2185">
        <v>8261.65</v>
      </c>
    </row>
    <row r="2186" spans="1:5" x14ac:dyDescent="0.25">
      <c r="A2186" s="2">
        <v>42298</v>
      </c>
      <c r="B2186">
        <v>8258.35</v>
      </c>
      <c r="C2186">
        <v>8294.4</v>
      </c>
      <c r="D2186">
        <v>8217.15</v>
      </c>
      <c r="E2186">
        <v>8251.7000000000007</v>
      </c>
    </row>
    <row r="2187" spans="1:5" x14ac:dyDescent="0.25">
      <c r="A2187" s="2">
        <v>42300</v>
      </c>
      <c r="B2187">
        <v>8308.25</v>
      </c>
      <c r="C2187">
        <v>8328.1</v>
      </c>
      <c r="D2187">
        <v>8280.75</v>
      </c>
      <c r="E2187">
        <v>8295.4500000000007</v>
      </c>
    </row>
    <row r="2188" spans="1:5" x14ac:dyDescent="0.25">
      <c r="A2188" s="2">
        <v>42303</v>
      </c>
      <c r="B2188">
        <v>8333.65</v>
      </c>
      <c r="C2188">
        <v>8336.2999999999993</v>
      </c>
      <c r="D2188">
        <v>8252.0499999999993</v>
      </c>
      <c r="E2188">
        <v>8260.5499999999993</v>
      </c>
    </row>
    <row r="2189" spans="1:5" x14ac:dyDescent="0.25">
      <c r="A2189" s="2">
        <v>42304</v>
      </c>
      <c r="B2189">
        <v>8230.35</v>
      </c>
      <c r="C2189">
        <v>8241.9500000000007</v>
      </c>
      <c r="D2189">
        <v>8217.0499999999993</v>
      </c>
      <c r="E2189">
        <v>8232.9</v>
      </c>
    </row>
    <row r="2190" spans="1:5" x14ac:dyDescent="0.25">
      <c r="A2190" s="2">
        <v>42305</v>
      </c>
      <c r="B2190">
        <v>8188.9</v>
      </c>
      <c r="C2190">
        <v>8209.1</v>
      </c>
      <c r="D2190">
        <v>8131.8</v>
      </c>
      <c r="E2190">
        <v>8171.2</v>
      </c>
    </row>
    <row r="2191" spans="1:5" x14ac:dyDescent="0.25">
      <c r="A2191" s="2">
        <v>42306</v>
      </c>
      <c r="B2191">
        <v>8175.45</v>
      </c>
      <c r="C2191">
        <v>8179.6</v>
      </c>
      <c r="D2191">
        <v>8098</v>
      </c>
      <c r="E2191">
        <v>8111.75</v>
      </c>
    </row>
    <row r="2192" spans="1:5" x14ac:dyDescent="0.25">
      <c r="A2192" s="2">
        <v>42307</v>
      </c>
      <c r="B2192">
        <v>8123.55</v>
      </c>
      <c r="C2192">
        <v>8146.1</v>
      </c>
      <c r="D2192">
        <v>8044.4</v>
      </c>
      <c r="E2192">
        <v>8065.8</v>
      </c>
    </row>
    <row r="2193" spans="1:5" x14ac:dyDescent="0.25">
      <c r="A2193" s="2">
        <v>42310</v>
      </c>
      <c r="B2193">
        <v>8054.55</v>
      </c>
      <c r="C2193">
        <v>8060.7</v>
      </c>
      <c r="D2193">
        <v>7995.6</v>
      </c>
      <c r="E2193">
        <v>8050.8</v>
      </c>
    </row>
    <row r="2194" spans="1:5" x14ac:dyDescent="0.25">
      <c r="A2194" s="2">
        <v>42311</v>
      </c>
      <c r="B2194">
        <v>8086.35</v>
      </c>
      <c r="C2194">
        <v>8100.35</v>
      </c>
      <c r="D2194">
        <v>8031.75</v>
      </c>
      <c r="E2194">
        <v>8060.7</v>
      </c>
    </row>
    <row r="2195" spans="1:5" x14ac:dyDescent="0.25">
      <c r="A2195" s="2">
        <v>42312</v>
      </c>
      <c r="B2195">
        <v>8104.9</v>
      </c>
      <c r="C2195">
        <v>8116.1</v>
      </c>
      <c r="D2195">
        <v>8027.3</v>
      </c>
      <c r="E2195">
        <v>8040.2</v>
      </c>
    </row>
    <row r="2196" spans="1:5" x14ac:dyDescent="0.25">
      <c r="A2196" s="2">
        <v>42313</v>
      </c>
      <c r="B2196">
        <v>8030.35</v>
      </c>
      <c r="C2196">
        <v>8031.2</v>
      </c>
      <c r="D2196">
        <v>7944.1</v>
      </c>
      <c r="E2196">
        <v>7955.45</v>
      </c>
    </row>
    <row r="2197" spans="1:5" x14ac:dyDescent="0.25">
      <c r="A2197" s="2">
        <v>42314</v>
      </c>
      <c r="B2197">
        <v>7956.55</v>
      </c>
      <c r="C2197">
        <v>8002.65</v>
      </c>
      <c r="D2197">
        <v>7926.15</v>
      </c>
      <c r="E2197">
        <v>7954.3</v>
      </c>
    </row>
    <row r="2198" spans="1:5" x14ac:dyDescent="0.25">
      <c r="A2198" s="2">
        <v>42317</v>
      </c>
      <c r="B2198">
        <v>7788.25</v>
      </c>
      <c r="C2198">
        <v>7937.75</v>
      </c>
      <c r="D2198">
        <v>7771.7</v>
      </c>
      <c r="E2198">
        <v>7915.2</v>
      </c>
    </row>
    <row r="2199" spans="1:5" x14ac:dyDescent="0.25">
      <c r="A2199" s="2">
        <v>42318</v>
      </c>
      <c r="B2199">
        <v>7877.6</v>
      </c>
      <c r="C2199">
        <v>7885.1</v>
      </c>
      <c r="D2199">
        <v>7772.85</v>
      </c>
      <c r="E2199">
        <v>7783.35</v>
      </c>
    </row>
    <row r="2200" spans="1:5" x14ac:dyDescent="0.25">
      <c r="A2200" s="2">
        <v>42319</v>
      </c>
      <c r="B2200">
        <v>7838.8</v>
      </c>
      <c r="C2200">
        <v>7847.95</v>
      </c>
      <c r="D2200">
        <v>7819.1</v>
      </c>
      <c r="E2200">
        <v>7825</v>
      </c>
    </row>
    <row r="2201" spans="1:5" x14ac:dyDescent="0.25">
      <c r="A2201" s="2">
        <v>42321</v>
      </c>
      <c r="B2201">
        <v>7762.45</v>
      </c>
      <c r="C2201">
        <v>7775.1</v>
      </c>
      <c r="D2201">
        <v>7730.9</v>
      </c>
      <c r="E2201">
        <v>7762.25</v>
      </c>
    </row>
    <row r="2202" spans="1:5" x14ac:dyDescent="0.25">
      <c r="A2202" s="2">
        <v>42324</v>
      </c>
      <c r="B2202">
        <v>7732.95</v>
      </c>
      <c r="C2202">
        <v>7838.85</v>
      </c>
      <c r="D2202">
        <v>7714.15</v>
      </c>
      <c r="E2202">
        <v>7806.6</v>
      </c>
    </row>
    <row r="2203" spans="1:5" x14ac:dyDescent="0.25">
      <c r="A2203" s="2">
        <v>42325</v>
      </c>
      <c r="B2203">
        <v>7848.75</v>
      </c>
      <c r="C2203">
        <v>7860.45</v>
      </c>
      <c r="D2203">
        <v>7793</v>
      </c>
      <c r="E2203">
        <v>7837.55</v>
      </c>
    </row>
    <row r="2204" spans="1:5" x14ac:dyDescent="0.25">
      <c r="A2204" s="2">
        <v>42326</v>
      </c>
      <c r="B2204">
        <v>7823.15</v>
      </c>
      <c r="C2204">
        <v>7843.4</v>
      </c>
      <c r="D2204">
        <v>7725.05</v>
      </c>
      <c r="E2204">
        <v>7731.8</v>
      </c>
    </row>
    <row r="2205" spans="1:5" x14ac:dyDescent="0.25">
      <c r="A2205" s="2">
        <v>42327</v>
      </c>
      <c r="B2205">
        <v>7788.5</v>
      </c>
      <c r="C2205">
        <v>7854.9</v>
      </c>
      <c r="D2205">
        <v>7765.45</v>
      </c>
      <c r="E2205">
        <v>7842.75</v>
      </c>
    </row>
    <row r="2206" spans="1:5" x14ac:dyDescent="0.25">
      <c r="A2206" s="2">
        <v>42328</v>
      </c>
      <c r="B2206">
        <v>7841.9</v>
      </c>
      <c r="C2206">
        <v>7906.95</v>
      </c>
      <c r="D2206">
        <v>7817.8</v>
      </c>
      <c r="E2206">
        <v>7856.55</v>
      </c>
    </row>
    <row r="2207" spans="1:5" x14ac:dyDescent="0.25">
      <c r="A2207" s="2">
        <v>42331</v>
      </c>
      <c r="B2207">
        <v>7869.5</v>
      </c>
      <c r="C2207">
        <v>7877.5</v>
      </c>
      <c r="D2207">
        <v>7825.2</v>
      </c>
      <c r="E2207">
        <v>7849.25</v>
      </c>
    </row>
    <row r="2208" spans="1:5" x14ac:dyDescent="0.25">
      <c r="A2208" s="2">
        <v>42332</v>
      </c>
      <c r="B2208">
        <v>7837</v>
      </c>
      <c r="C2208">
        <v>7870.35</v>
      </c>
      <c r="D2208">
        <v>7812.65</v>
      </c>
      <c r="E2208">
        <v>7831.6</v>
      </c>
    </row>
    <row r="2209" spans="1:5" x14ac:dyDescent="0.25">
      <c r="A2209" s="2">
        <v>42334</v>
      </c>
      <c r="B2209">
        <v>7837.15</v>
      </c>
      <c r="C2209">
        <v>7897.1</v>
      </c>
      <c r="D2209">
        <v>7832</v>
      </c>
      <c r="E2209">
        <v>7883.8</v>
      </c>
    </row>
    <row r="2210" spans="1:5" x14ac:dyDescent="0.25">
      <c r="A2210" s="2">
        <v>42335</v>
      </c>
      <c r="B2210">
        <v>7910.6</v>
      </c>
      <c r="C2210">
        <v>7959.3</v>
      </c>
      <c r="D2210">
        <v>7879.45</v>
      </c>
      <c r="E2210">
        <v>7942.7</v>
      </c>
    </row>
    <row r="2211" spans="1:5" x14ac:dyDescent="0.25">
      <c r="A2211" s="2">
        <v>42338</v>
      </c>
      <c r="B2211">
        <v>7936.25</v>
      </c>
      <c r="C2211">
        <v>7966</v>
      </c>
      <c r="D2211">
        <v>7922.8</v>
      </c>
      <c r="E2211">
        <v>7935.25</v>
      </c>
    </row>
    <row r="2212" spans="1:5" x14ac:dyDescent="0.25">
      <c r="A2212" s="2">
        <v>42339</v>
      </c>
      <c r="B2212">
        <v>7958.15</v>
      </c>
      <c r="C2212">
        <v>7972.15</v>
      </c>
      <c r="D2212">
        <v>7934.15</v>
      </c>
      <c r="E2212">
        <v>7954.9</v>
      </c>
    </row>
    <row r="2213" spans="1:5" x14ac:dyDescent="0.25">
      <c r="A2213" s="2">
        <v>42340</v>
      </c>
      <c r="B2213">
        <v>7976.7</v>
      </c>
      <c r="C2213">
        <v>7979.3</v>
      </c>
      <c r="D2213">
        <v>7910.8</v>
      </c>
      <c r="E2213">
        <v>7931.35</v>
      </c>
    </row>
    <row r="2214" spans="1:5" x14ac:dyDescent="0.25">
      <c r="A2214" s="2">
        <v>42341</v>
      </c>
      <c r="B2214">
        <v>7902.3</v>
      </c>
      <c r="C2214">
        <v>7912.3</v>
      </c>
      <c r="D2214">
        <v>7853.3</v>
      </c>
      <c r="E2214">
        <v>7864.15</v>
      </c>
    </row>
    <row r="2215" spans="1:5" x14ac:dyDescent="0.25">
      <c r="A2215" s="2">
        <v>42342</v>
      </c>
      <c r="B2215">
        <v>7817.6</v>
      </c>
      <c r="C2215">
        <v>7821.4</v>
      </c>
      <c r="D2215">
        <v>7775.7</v>
      </c>
      <c r="E2215">
        <v>7781.9</v>
      </c>
    </row>
    <row r="2216" spans="1:5" x14ac:dyDescent="0.25">
      <c r="A2216" s="2">
        <v>42345</v>
      </c>
      <c r="B2216">
        <v>7816.55</v>
      </c>
      <c r="C2216">
        <v>7825.4</v>
      </c>
      <c r="D2216">
        <v>7746.05</v>
      </c>
      <c r="E2216">
        <v>7765.4</v>
      </c>
    </row>
    <row r="2217" spans="1:5" x14ac:dyDescent="0.25">
      <c r="A2217" s="2">
        <v>42346</v>
      </c>
      <c r="B2217">
        <v>7738.5</v>
      </c>
      <c r="C2217">
        <v>7771.25</v>
      </c>
      <c r="D2217">
        <v>7685.45</v>
      </c>
      <c r="E2217">
        <v>7701.7</v>
      </c>
    </row>
    <row r="2218" spans="1:5" x14ac:dyDescent="0.25">
      <c r="A2218" s="2">
        <v>42347</v>
      </c>
      <c r="B2218">
        <v>7695.5</v>
      </c>
      <c r="C2218">
        <v>7702.85</v>
      </c>
      <c r="D2218">
        <v>7606.9</v>
      </c>
      <c r="E2218">
        <v>7612.5</v>
      </c>
    </row>
    <row r="2219" spans="1:5" x14ac:dyDescent="0.25">
      <c r="A2219" s="2">
        <v>42348</v>
      </c>
      <c r="B2219">
        <v>7643.3</v>
      </c>
      <c r="C2219">
        <v>7691.95</v>
      </c>
      <c r="D2219">
        <v>7610</v>
      </c>
      <c r="E2219">
        <v>7683.3</v>
      </c>
    </row>
    <row r="2220" spans="1:5" x14ac:dyDescent="0.25">
      <c r="A2220" s="2">
        <v>42349</v>
      </c>
      <c r="B2220">
        <v>7699.6</v>
      </c>
      <c r="C2220">
        <v>7703.05</v>
      </c>
      <c r="D2220">
        <v>7575.3</v>
      </c>
      <c r="E2220">
        <v>7610.45</v>
      </c>
    </row>
    <row r="2221" spans="1:5" x14ac:dyDescent="0.25">
      <c r="A2221" s="2">
        <v>42352</v>
      </c>
      <c r="B2221">
        <v>7558.2</v>
      </c>
      <c r="C2221">
        <v>7663.95</v>
      </c>
      <c r="D2221">
        <v>7551.05</v>
      </c>
      <c r="E2221">
        <v>7650.05</v>
      </c>
    </row>
    <row r="2222" spans="1:5" x14ac:dyDescent="0.25">
      <c r="A2222" s="2">
        <v>42353</v>
      </c>
      <c r="B2222">
        <v>7659.15</v>
      </c>
      <c r="C2222">
        <v>7705</v>
      </c>
      <c r="D2222">
        <v>7625.1</v>
      </c>
      <c r="E2222">
        <v>7700.9</v>
      </c>
    </row>
    <row r="2223" spans="1:5" x14ac:dyDescent="0.25">
      <c r="A2223" s="2">
        <v>42354</v>
      </c>
      <c r="B2223">
        <v>7725.25</v>
      </c>
      <c r="C2223">
        <v>7776.6</v>
      </c>
      <c r="D2223">
        <v>7715.75</v>
      </c>
      <c r="E2223">
        <v>7750.9</v>
      </c>
    </row>
    <row r="2224" spans="1:5" x14ac:dyDescent="0.25">
      <c r="A2224" s="2">
        <v>42355</v>
      </c>
      <c r="B2224">
        <v>7783.05</v>
      </c>
      <c r="C2224">
        <v>7852.9</v>
      </c>
      <c r="D2224">
        <v>7737.55</v>
      </c>
      <c r="E2224">
        <v>7844.35</v>
      </c>
    </row>
    <row r="2225" spans="1:5" x14ac:dyDescent="0.25">
      <c r="A2225" s="2">
        <v>42356</v>
      </c>
      <c r="B2225">
        <v>7828.9</v>
      </c>
      <c r="C2225">
        <v>7836.15</v>
      </c>
      <c r="D2225">
        <v>7753.35</v>
      </c>
      <c r="E2225">
        <v>7761.95</v>
      </c>
    </row>
    <row r="2226" spans="1:5" x14ac:dyDescent="0.25">
      <c r="A2226" s="2">
        <v>42359</v>
      </c>
      <c r="B2226">
        <v>7745.65</v>
      </c>
      <c r="C2226">
        <v>7840.75</v>
      </c>
      <c r="D2226">
        <v>7733.45</v>
      </c>
      <c r="E2226">
        <v>7834.45</v>
      </c>
    </row>
    <row r="2227" spans="1:5" x14ac:dyDescent="0.25">
      <c r="A2227" s="2">
        <v>42360</v>
      </c>
      <c r="B2227">
        <v>7829.4</v>
      </c>
      <c r="C2227">
        <v>7846.3</v>
      </c>
      <c r="D2227">
        <v>7776.85</v>
      </c>
      <c r="E2227">
        <v>7786.1</v>
      </c>
    </row>
    <row r="2228" spans="1:5" x14ac:dyDescent="0.25">
      <c r="A2228" s="2">
        <v>42361</v>
      </c>
      <c r="B2228">
        <v>7830.45</v>
      </c>
      <c r="C2228">
        <v>7871.45</v>
      </c>
      <c r="D2228">
        <v>7826.1</v>
      </c>
      <c r="E2228">
        <v>7865.95</v>
      </c>
    </row>
    <row r="2229" spans="1:5" x14ac:dyDescent="0.25">
      <c r="A2229" s="2">
        <v>42362</v>
      </c>
      <c r="B2229">
        <v>7888.75</v>
      </c>
      <c r="C2229">
        <v>7888.75</v>
      </c>
      <c r="D2229">
        <v>7835.5</v>
      </c>
      <c r="E2229">
        <v>7861.05</v>
      </c>
    </row>
    <row r="2230" spans="1:5" x14ac:dyDescent="0.25">
      <c r="A2230" s="2">
        <v>42366</v>
      </c>
      <c r="B2230">
        <v>7863.2</v>
      </c>
      <c r="C2230">
        <v>7937.2</v>
      </c>
      <c r="D2230">
        <v>7863</v>
      </c>
      <c r="E2230">
        <v>7925.15</v>
      </c>
    </row>
    <row r="2231" spans="1:5" x14ac:dyDescent="0.25">
      <c r="A2231" s="2">
        <v>42367</v>
      </c>
      <c r="B2231">
        <v>7929.2</v>
      </c>
      <c r="C2231">
        <v>7942.15</v>
      </c>
      <c r="D2231">
        <v>7902.75</v>
      </c>
      <c r="E2231">
        <v>7928.95</v>
      </c>
    </row>
    <row r="2232" spans="1:5" x14ac:dyDescent="0.25">
      <c r="A2232" s="2">
        <v>42368</v>
      </c>
      <c r="B2232">
        <v>7938.6</v>
      </c>
      <c r="C2232">
        <v>7944.75</v>
      </c>
      <c r="D2232">
        <v>7889.85</v>
      </c>
      <c r="E2232">
        <v>7896.25</v>
      </c>
    </row>
    <row r="2233" spans="1:5" x14ac:dyDescent="0.25">
      <c r="A2233" s="2">
        <v>42369</v>
      </c>
      <c r="B2233">
        <v>7897.8</v>
      </c>
      <c r="C2233">
        <v>7955.55</v>
      </c>
      <c r="D2233">
        <v>7891.15</v>
      </c>
      <c r="E2233">
        <v>7946.35</v>
      </c>
    </row>
    <row r="2234" spans="1:5" x14ac:dyDescent="0.25">
      <c r="A2234" s="2">
        <v>42370</v>
      </c>
      <c r="B2234">
        <v>7938.45</v>
      </c>
      <c r="C2234">
        <v>7972.55</v>
      </c>
      <c r="D2234">
        <v>7909.8</v>
      </c>
      <c r="E2234">
        <v>7963.2</v>
      </c>
    </row>
    <row r="2235" spans="1:5" x14ac:dyDescent="0.25">
      <c r="A2235" s="2">
        <v>42373</v>
      </c>
      <c r="B2235">
        <v>7924.55</v>
      </c>
      <c r="C2235">
        <v>7937.55</v>
      </c>
      <c r="D2235">
        <v>7781.1</v>
      </c>
      <c r="E2235">
        <v>7791.3</v>
      </c>
    </row>
    <row r="2236" spans="1:5" x14ac:dyDescent="0.25">
      <c r="A2236" s="2">
        <v>42374</v>
      </c>
      <c r="B2236">
        <v>7828.4</v>
      </c>
      <c r="C2236">
        <v>7831.2</v>
      </c>
      <c r="D2236">
        <v>7763.25</v>
      </c>
      <c r="E2236">
        <v>7784.65</v>
      </c>
    </row>
    <row r="2237" spans="1:5" x14ac:dyDescent="0.25">
      <c r="A2237" s="2">
        <v>42375</v>
      </c>
      <c r="B2237">
        <v>7788.05</v>
      </c>
      <c r="C2237">
        <v>7800.95</v>
      </c>
      <c r="D2237">
        <v>7721.2</v>
      </c>
      <c r="E2237">
        <v>7741</v>
      </c>
    </row>
    <row r="2238" spans="1:5" x14ac:dyDescent="0.25">
      <c r="A2238" s="2">
        <v>42376</v>
      </c>
      <c r="B2238">
        <v>7673.35</v>
      </c>
      <c r="C2238">
        <v>7674.95</v>
      </c>
      <c r="D2238">
        <v>7556.6</v>
      </c>
      <c r="E2238">
        <v>7568.3</v>
      </c>
    </row>
    <row r="2239" spans="1:5" x14ac:dyDescent="0.25">
      <c r="A2239" s="2">
        <v>42377</v>
      </c>
      <c r="B2239">
        <v>7611.65</v>
      </c>
      <c r="C2239">
        <v>7634.1</v>
      </c>
      <c r="D2239">
        <v>7581.05</v>
      </c>
      <c r="E2239">
        <v>7601.35</v>
      </c>
    </row>
    <row r="2240" spans="1:5" x14ac:dyDescent="0.25">
      <c r="A2240" s="2">
        <v>42380</v>
      </c>
      <c r="B2240">
        <v>7527.45</v>
      </c>
      <c r="C2240">
        <v>7605.1</v>
      </c>
      <c r="D2240">
        <v>7494.35</v>
      </c>
      <c r="E2240">
        <v>7563.85</v>
      </c>
    </row>
    <row r="2241" spans="1:5" x14ac:dyDescent="0.25">
      <c r="A2241" s="2">
        <v>42381</v>
      </c>
      <c r="B2241">
        <v>7587.2</v>
      </c>
      <c r="C2241">
        <v>7588.3</v>
      </c>
      <c r="D2241">
        <v>7487.8</v>
      </c>
      <c r="E2241">
        <v>7510.3</v>
      </c>
    </row>
    <row r="2242" spans="1:5" x14ac:dyDescent="0.25">
      <c r="A2242" s="2">
        <v>42382</v>
      </c>
      <c r="B2242">
        <v>7557.9</v>
      </c>
      <c r="C2242">
        <v>7590.95</v>
      </c>
      <c r="D2242">
        <v>7425.8</v>
      </c>
      <c r="E2242">
        <v>7562.4</v>
      </c>
    </row>
    <row r="2243" spans="1:5" x14ac:dyDescent="0.25">
      <c r="A2243" s="2">
        <v>42383</v>
      </c>
      <c r="B2243">
        <v>7467.4</v>
      </c>
      <c r="C2243">
        <v>7604.8</v>
      </c>
      <c r="D2243">
        <v>7443.8</v>
      </c>
      <c r="E2243">
        <v>7536.8</v>
      </c>
    </row>
    <row r="2244" spans="1:5" x14ac:dyDescent="0.25">
      <c r="A2244" s="2">
        <v>42384</v>
      </c>
      <c r="B2244">
        <v>7561.65</v>
      </c>
      <c r="C2244">
        <v>7566.5</v>
      </c>
      <c r="D2244">
        <v>7427.3</v>
      </c>
      <c r="E2244">
        <v>7437.8</v>
      </c>
    </row>
    <row r="2245" spans="1:5" x14ac:dyDescent="0.25">
      <c r="A2245" s="2">
        <v>42387</v>
      </c>
      <c r="B2245">
        <v>7420.35</v>
      </c>
      <c r="C2245">
        <v>7463.65</v>
      </c>
      <c r="D2245">
        <v>7336.4</v>
      </c>
      <c r="E2245">
        <v>7351</v>
      </c>
    </row>
    <row r="2246" spans="1:5" x14ac:dyDescent="0.25">
      <c r="A2246" s="2">
        <v>42388</v>
      </c>
      <c r="B2246">
        <v>7381.8</v>
      </c>
      <c r="C2246">
        <v>7462.75</v>
      </c>
      <c r="D2246">
        <v>7364.15</v>
      </c>
      <c r="E2246">
        <v>7435.1</v>
      </c>
    </row>
    <row r="2247" spans="1:5" x14ac:dyDescent="0.25">
      <c r="A2247" s="2">
        <v>42389</v>
      </c>
      <c r="B2247">
        <v>7357</v>
      </c>
      <c r="C2247">
        <v>7470.9</v>
      </c>
      <c r="D2247">
        <v>7241.5</v>
      </c>
      <c r="E2247">
        <v>7309.3</v>
      </c>
    </row>
    <row r="2248" spans="1:5" x14ac:dyDescent="0.25">
      <c r="A2248" s="2">
        <v>42390</v>
      </c>
      <c r="B2248">
        <v>7376.65</v>
      </c>
      <c r="C2248">
        <v>7398.7</v>
      </c>
      <c r="D2248">
        <v>7250</v>
      </c>
      <c r="E2248">
        <v>7276.8</v>
      </c>
    </row>
    <row r="2249" spans="1:5" x14ac:dyDescent="0.25">
      <c r="A2249" s="2">
        <v>42391</v>
      </c>
      <c r="B2249">
        <v>7355.7</v>
      </c>
      <c r="C2249">
        <v>7433.4</v>
      </c>
      <c r="D2249">
        <v>7327.6</v>
      </c>
      <c r="E2249">
        <v>7422.45</v>
      </c>
    </row>
    <row r="2250" spans="1:5" x14ac:dyDescent="0.25">
      <c r="A2250" s="2">
        <v>42394</v>
      </c>
      <c r="B2250">
        <v>7468.75</v>
      </c>
      <c r="C2250">
        <v>7487.15</v>
      </c>
      <c r="D2250">
        <v>7421.2</v>
      </c>
      <c r="E2250">
        <v>7436.15</v>
      </c>
    </row>
    <row r="2251" spans="1:5" x14ac:dyDescent="0.25">
      <c r="A2251" s="2">
        <v>42396</v>
      </c>
      <c r="B2251">
        <v>7469.6</v>
      </c>
      <c r="C2251">
        <v>7477.9</v>
      </c>
      <c r="D2251">
        <v>7419.7</v>
      </c>
      <c r="E2251">
        <v>7437.75</v>
      </c>
    </row>
    <row r="2252" spans="1:5" x14ac:dyDescent="0.25">
      <c r="A2252" s="2">
        <v>42397</v>
      </c>
      <c r="B2252">
        <v>7426.5</v>
      </c>
      <c r="C2252">
        <v>7468.85</v>
      </c>
      <c r="D2252">
        <v>7409.6</v>
      </c>
      <c r="E2252">
        <v>7424.65</v>
      </c>
    </row>
    <row r="2253" spans="1:5" x14ac:dyDescent="0.25">
      <c r="A2253" s="2">
        <v>42398</v>
      </c>
      <c r="B2253">
        <v>7413.35</v>
      </c>
      <c r="C2253">
        <v>7575.65</v>
      </c>
      <c r="D2253">
        <v>7402.8</v>
      </c>
      <c r="E2253">
        <v>7563.55</v>
      </c>
    </row>
    <row r="2254" spans="1:5" x14ac:dyDescent="0.25">
      <c r="A2254" s="2">
        <v>42401</v>
      </c>
      <c r="B2254">
        <v>7589.5</v>
      </c>
      <c r="C2254">
        <v>7600.45</v>
      </c>
      <c r="D2254">
        <v>7541.25</v>
      </c>
      <c r="E2254">
        <v>7555.95</v>
      </c>
    </row>
    <row r="2255" spans="1:5" x14ac:dyDescent="0.25">
      <c r="A2255" s="2">
        <v>42402</v>
      </c>
      <c r="B2255">
        <v>7566.65</v>
      </c>
      <c r="C2255">
        <v>7576.3</v>
      </c>
      <c r="D2255">
        <v>7428.05</v>
      </c>
      <c r="E2255">
        <v>7455.55</v>
      </c>
    </row>
    <row r="2256" spans="1:5" x14ac:dyDescent="0.25">
      <c r="A2256" s="2">
        <v>42403</v>
      </c>
      <c r="B2256">
        <v>7392.45</v>
      </c>
      <c r="C2256">
        <v>7419.4</v>
      </c>
      <c r="D2256">
        <v>7350.3</v>
      </c>
      <c r="E2256">
        <v>7361.8</v>
      </c>
    </row>
    <row r="2257" spans="1:5" x14ac:dyDescent="0.25">
      <c r="A2257" s="2">
        <v>42404</v>
      </c>
      <c r="B2257">
        <v>7411.45</v>
      </c>
      <c r="C2257">
        <v>7457.05</v>
      </c>
      <c r="D2257">
        <v>7365.95</v>
      </c>
      <c r="E2257">
        <v>7404</v>
      </c>
    </row>
    <row r="2258" spans="1:5" x14ac:dyDescent="0.25">
      <c r="A2258" s="2">
        <v>42405</v>
      </c>
      <c r="B2258">
        <v>7418.25</v>
      </c>
      <c r="C2258">
        <v>7503.15</v>
      </c>
      <c r="D2258">
        <v>7406.65</v>
      </c>
      <c r="E2258">
        <v>7489.1</v>
      </c>
    </row>
    <row r="2259" spans="1:5" x14ac:dyDescent="0.25">
      <c r="A2259" s="2">
        <v>42408</v>
      </c>
      <c r="B2259">
        <v>7489.7</v>
      </c>
      <c r="C2259">
        <v>7512.55</v>
      </c>
      <c r="D2259">
        <v>7363.2</v>
      </c>
      <c r="E2259">
        <v>7387.25</v>
      </c>
    </row>
    <row r="2260" spans="1:5" x14ac:dyDescent="0.25">
      <c r="A2260" s="2">
        <v>42409</v>
      </c>
      <c r="B2260">
        <v>7303.95</v>
      </c>
      <c r="C2260">
        <v>7323.45</v>
      </c>
      <c r="D2260">
        <v>7275.15</v>
      </c>
      <c r="E2260">
        <v>7298.2</v>
      </c>
    </row>
    <row r="2261" spans="1:5" x14ac:dyDescent="0.25">
      <c r="A2261" s="2">
        <v>42410</v>
      </c>
      <c r="B2261">
        <v>7264.3</v>
      </c>
      <c r="C2261">
        <v>7271.85</v>
      </c>
      <c r="D2261">
        <v>7177.75</v>
      </c>
      <c r="E2261">
        <v>7215.7</v>
      </c>
    </row>
    <row r="2262" spans="1:5" x14ac:dyDescent="0.25">
      <c r="A2262" s="2">
        <v>42411</v>
      </c>
      <c r="B2262">
        <v>7203.6</v>
      </c>
      <c r="C2262">
        <v>7208.65</v>
      </c>
      <c r="D2262">
        <v>6959.95</v>
      </c>
      <c r="E2262">
        <v>6976.35</v>
      </c>
    </row>
    <row r="2263" spans="1:5" x14ac:dyDescent="0.25">
      <c r="A2263" s="2">
        <v>42412</v>
      </c>
      <c r="B2263">
        <v>7023.65</v>
      </c>
      <c r="C2263">
        <v>7034.8</v>
      </c>
      <c r="D2263">
        <v>6869</v>
      </c>
      <c r="E2263">
        <v>6980.95</v>
      </c>
    </row>
    <row r="2264" spans="1:5" x14ac:dyDescent="0.25">
      <c r="A2264" s="2">
        <v>42415</v>
      </c>
      <c r="B2264">
        <v>7057.35</v>
      </c>
      <c r="C2264">
        <v>7182.8</v>
      </c>
      <c r="D2264">
        <v>7056.8</v>
      </c>
      <c r="E2264">
        <v>7162.95</v>
      </c>
    </row>
    <row r="2265" spans="1:5" x14ac:dyDescent="0.25">
      <c r="A2265" s="2">
        <v>42416</v>
      </c>
      <c r="B2265">
        <v>7201.25</v>
      </c>
      <c r="C2265">
        <v>7204.65</v>
      </c>
      <c r="D2265">
        <v>7037.7</v>
      </c>
      <c r="E2265">
        <v>7048.25</v>
      </c>
    </row>
    <row r="2266" spans="1:5" x14ac:dyDescent="0.25">
      <c r="A2266" s="2">
        <v>42417</v>
      </c>
      <c r="B2266">
        <v>7058.85</v>
      </c>
      <c r="C2266">
        <v>7123.7</v>
      </c>
      <c r="D2266">
        <v>6960.65</v>
      </c>
      <c r="E2266">
        <v>7108.45</v>
      </c>
    </row>
    <row r="2267" spans="1:5" x14ac:dyDescent="0.25">
      <c r="A2267" s="2">
        <v>42418</v>
      </c>
      <c r="B2267">
        <v>7177.4</v>
      </c>
      <c r="C2267">
        <v>7215.1</v>
      </c>
      <c r="D2267">
        <v>7127.85</v>
      </c>
      <c r="E2267">
        <v>7191.75</v>
      </c>
    </row>
    <row r="2268" spans="1:5" x14ac:dyDescent="0.25">
      <c r="A2268" s="2">
        <v>42419</v>
      </c>
      <c r="B2268">
        <v>7170.55</v>
      </c>
      <c r="C2268">
        <v>7226.85</v>
      </c>
      <c r="D2268">
        <v>7145.95</v>
      </c>
      <c r="E2268">
        <v>7210.75</v>
      </c>
    </row>
    <row r="2269" spans="1:5" x14ac:dyDescent="0.25">
      <c r="A2269" s="2">
        <v>42422</v>
      </c>
      <c r="B2269">
        <v>7208.85</v>
      </c>
      <c r="C2269">
        <v>7252.4</v>
      </c>
      <c r="D2269">
        <v>7200.7</v>
      </c>
      <c r="E2269">
        <v>7234.55</v>
      </c>
    </row>
    <row r="2270" spans="1:5" x14ac:dyDescent="0.25">
      <c r="A2270" s="2">
        <v>42423</v>
      </c>
      <c r="B2270">
        <v>7240.3</v>
      </c>
      <c r="C2270">
        <v>7241.7</v>
      </c>
      <c r="D2270">
        <v>7090.7</v>
      </c>
      <c r="E2270">
        <v>7109.55</v>
      </c>
    </row>
    <row r="2271" spans="1:5" x14ac:dyDescent="0.25">
      <c r="A2271" s="2">
        <v>42424</v>
      </c>
      <c r="B2271">
        <v>7075</v>
      </c>
      <c r="C2271">
        <v>7090.8</v>
      </c>
      <c r="D2271">
        <v>7009.75</v>
      </c>
      <c r="E2271">
        <v>7018.7</v>
      </c>
    </row>
    <row r="2272" spans="1:5" x14ac:dyDescent="0.25">
      <c r="A2272" s="2">
        <v>42425</v>
      </c>
      <c r="B2272">
        <v>7029.85</v>
      </c>
      <c r="C2272">
        <v>7034.2</v>
      </c>
      <c r="D2272">
        <v>6961.4</v>
      </c>
      <c r="E2272">
        <v>6970.6</v>
      </c>
    </row>
    <row r="2273" spans="1:5" x14ac:dyDescent="0.25">
      <c r="A2273" s="2">
        <v>42426</v>
      </c>
      <c r="B2273">
        <v>7039.3</v>
      </c>
      <c r="C2273">
        <v>7052.9</v>
      </c>
      <c r="D2273">
        <v>6985.1</v>
      </c>
      <c r="E2273">
        <v>7029.75</v>
      </c>
    </row>
    <row r="2274" spans="1:5" x14ac:dyDescent="0.25">
      <c r="A2274" s="2">
        <v>42429</v>
      </c>
      <c r="B2274">
        <v>7050.45</v>
      </c>
      <c r="C2274">
        <v>7094.6</v>
      </c>
      <c r="D2274">
        <v>6825.8</v>
      </c>
      <c r="E2274">
        <v>6987.05</v>
      </c>
    </row>
    <row r="2275" spans="1:5" x14ac:dyDescent="0.25">
      <c r="A2275" s="2">
        <v>42430</v>
      </c>
      <c r="B2275">
        <v>7038.25</v>
      </c>
      <c r="C2275">
        <v>7235.5</v>
      </c>
      <c r="D2275">
        <v>7035.1</v>
      </c>
      <c r="E2275">
        <v>7222.3</v>
      </c>
    </row>
    <row r="2276" spans="1:5" x14ac:dyDescent="0.25">
      <c r="A2276" s="2">
        <v>42431</v>
      </c>
      <c r="B2276">
        <v>7321.7</v>
      </c>
      <c r="C2276">
        <v>7380.35</v>
      </c>
      <c r="D2276">
        <v>7308.15</v>
      </c>
      <c r="E2276">
        <v>7368.85</v>
      </c>
    </row>
    <row r="2277" spans="1:5" x14ac:dyDescent="0.25">
      <c r="A2277" s="2">
        <v>42432</v>
      </c>
      <c r="B2277">
        <v>7429.55</v>
      </c>
      <c r="C2277">
        <v>7483.95</v>
      </c>
      <c r="D2277">
        <v>7406.05</v>
      </c>
      <c r="E2277">
        <v>7475.6</v>
      </c>
    </row>
    <row r="2278" spans="1:5" x14ac:dyDescent="0.25">
      <c r="A2278" s="2">
        <v>42433</v>
      </c>
      <c r="B2278">
        <v>7505.4</v>
      </c>
      <c r="C2278">
        <v>7505.9</v>
      </c>
      <c r="D2278">
        <v>7444.1</v>
      </c>
      <c r="E2278">
        <v>7485.35</v>
      </c>
    </row>
    <row r="2279" spans="1:5" x14ac:dyDescent="0.25">
      <c r="A2279" s="2">
        <v>42437</v>
      </c>
      <c r="B2279">
        <v>7486.4</v>
      </c>
      <c r="C2279">
        <v>7527.15</v>
      </c>
      <c r="D2279">
        <v>7442.15</v>
      </c>
      <c r="E2279">
        <v>7485.3</v>
      </c>
    </row>
    <row r="2280" spans="1:5" x14ac:dyDescent="0.25">
      <c r="A2280" s="2">
        <v>42438</v>
      </c>
      <c r="B2280">
        <v>7436.1</v>
      </c>
      <c r="C2280">
        <v>7539</v>
      </c>
      <c r="D2280">
        <v>7424.3</v>
      </c>
      <c r="E2280">
        <v>7531.8</v>
      </c>
    </row>
    <row r="2281" spans="1:5" x14ac:dyDescent="0.25">
      <c r="A2281" s="2">
        <v>42439</v>
      </c>
      <c r="B2281">
        <v>7545.35</v>
      </c>
      <c r="C2281">
        <v>7547.1</v>
      </c>
      <c r="D2281">
        <v>7447.4</v>
      </c>
      <c r="E2281">
        <v>7486.15</v>
      </c>
    </row>
    <row r="2282" spans="1:5" x14ac:dyDescent="0.25">
      <c r="A2282" s="2">
        <v>42440</v>
      </c>
      <c r="B2282">
        <v>7484.85</v>
      </c>
      <c r="C2282">
        <v>7543.95</v>
      </c>
      <c r="D2282">
        <v>7460.6</v>
      </c>
      <c r="E2282">
        <v>7510.2</v>
      </c>
    </row>
    <row r="2283" spans="1:5" x14ac:dyDescent="0.25">
      <c r="A2283" s="2">
        <v>42443</v>
      </c>
      <c r="B2283">
        <v>7542.6</v>
      </c>
      <c r="C2283">
        <v>7583.7</v>
      </c>
      <c r="D2283">
        <v>7515.05</v>
      </c>
      <c r="E2283">
        <v>7538.75</v>
      </c>
    </row>
    <row r="2284" spans="1:5" x14ac:dyDescent="0.25">
      <c r="A2284" s="2">
        <v>42444</v>
      </c>
      <c r="B2284">
        <v>7535.85</v>
      </c>
      <c r="C2284">
        <v>7545.2</v>
      </c>
      <c r="D2284">
        <v>7452.8</v>
      </c>
      <c r="E2284">
        <v>7460.6</v>
      </c>
    </row>
    <row r="2285" spans="1:5" x14ac:dyDescent="0.25">
      <c r="A2285" s="2">
        <v>42445</v>
      </c>
      <c r="B2285">
        <v>7457.05</v>
      </c>
      <c r="C2285">
        <v>7508</v>
      </c>
      <c r="D2285">
        <v>7405.15</v>
      </c>
      <c r="E2285">
        <v>7498.75</v>
      </c>
    </row>
    <row r="2286" spans="1:5" x14ac:dyDescent="0.25">
      <c r="A2286" s="2">
        <v>42446</v>
      </c>
      <c r="B2286">
        <v>7557.4</v>
      </c>
      <c r="C2286">
        <v>7585.3</v>
      </c>
      <c r="D2286">
        <v>7479.4</v>
      </c>
      <c r="E2286">
        <v>7512.55</v>
      </c>
    </row>
    <row r="2287" spans="1:5" x14ac:dyDescent="0.25">
      <c r="A2287" s="2">
        <v>42447</v>
      </c>
      <c r="B2287">
        <v>7534.65</v>
      </c>
      <c r="C2287">
        <v>7613.6</v>
      </c>
      <c r="D2287">
        <v>7517.9</v>
      </c>
      <c r="E2287">
        <v>7604.35</v>
      </c>
    </row>
    <row r="2288" spans="1:5" x14ac:dyDescent="0.25">
      <c r="A2288" s="2">
        <v>42450</v>
      </c>
      <c r="B2288">
        <v>7619.2</v>
      </c>
      <c r="C2288">
        <v>7713.55</v>
      </c>
      <c r="D2288">
        <v>7617.7</v>
      </c>
      <c r="E2288">
        <v>7704.25</v>
      </c>
    </row>
    <row r="2289" spans="1:5" x14ac:dyDescent="0.25">
      <c r="A2289" s="2">
        <v>42451</v>
      </c>
      <c r="B2289">
        <v>7695.55</v>
      </c>
      <c r="C2289">
        <v>7728.2</v>
      </c>
      <c r="D2289">
        <v>7643.8</v>
      </c>
      <c r="E2289">
        <v>7714.9</v>
      </c>
    </row>
    <row r="2290" spans="1:5" x14ac:dyDescent="0.25">
      <c r="A2290" s="2">
        <v>42452</v>
      </c>
      <c r="B2290">
        <v>7717.45</v>
      </c>
      <c r="C2290">
        <v>7726.85</v>
      </c>
      <c r="D2290">
        <v>7670.6</v>
      </c>
      <c r="E2290">
        <v>7716.5</v>
      </c>
    </row>
    <row r="2291" spans="1:5" x14ac:dyDescent="0.25">
      <c r="A2291" s="2">
        <v>42457</v>
      </c>
      <c r="B2291">
        <v>7741</v>
      </c>
      <c r="C2291">
        <v>7749.4</v>
      </c>
      <c r="D2291">
        <v>7587.7</v>
      </c>
      <c r="E2291">
        <v>7615.1</v>
      </c>
    </row>
    <row r="2292" spans="1:5" x14ac:dyDescent="0.25">
      <c r="A2292" s="2">
        <v>42458</v>
      </c>
      <c r="B2292">
        <v>7606.55</v>
      </c>
      <c r="C2292">
        <v>7652.9</v>
      </c>
      <c r="D2292">
        <v>7582.25</v>
      </c>
      <c r="E2292">
        <v>7597</v>
      </c>
    </row>
    <row r="2293" spans="1:5" x14ac:dyDescent="0.25">
      <c r="A2293" s="2">
        <v>42459</v>
      </c>
      <c r="B2293">
        <v>7651.1</v>
      </c>
      <c r="C2293">
        <v>7741.95</v>
      </c>
      <c r="D2293">
        <v>7643.45</v>
      </c>
      <c r="E2293">
        <v>7735.2</v>
      </c>
    </row>
    <row r="2294" spans="1:5" x14ac:dyDescent="0.25">
      <c r="A2294" s="2">
        <v>42460</v>
      </c>
      <c r="B2294">
        <v>7727.65</v>
      </c>
      <c r="C2294">
        <v>7777.6</v>
      </c>
      <c r="D2294">
        <v>7702</v>
      </c>
      <c r="E2294">
        <v>7738.4</v>
      </c>
    </row>
    <row r="2295" spans="1:5" x14ac:dyDescent="0.25">
      <c r="A2295" s="2">
        <v>42461</v>
      </c>
      <c r="B2295">
        <v>7718.05</v>
      </c>
      <c r="C2295">
        <v>7740.15</v>
      </c>
      <c r="D2295">
        <v>7666.1</v>
      </c>
      <c r="E2295">
        <v>7713.05</v>
      </c>
    </row>
    <row r="2296" spans="1:5" x14ac:dyDescent="0.25">
      <c r="A2296" s="2">
        <v>42464</v>
      </c>
      <c r="B2296">
        <v>7733.15</v>
      </c>
      <c r="C2296">
        <v>7764.45</v>
      </c>
      <c r="D2296">
        <v>7704.4</v>
      </c>
      <c r="E2296">
        <v>7758.8</v>
      </c>
    </row>
    <row r="2297" spans="1:5" x14ac:dyDescent="0.25">
      <c r="A2297" s="2">
        <v>42465</v>
      </c>
      <c r="B2297">
        <v>7736.3</v>
      </c>
      <c r="C2297">
        <v>7736.3</v>
      </c>
      <c r="D2297">
        <v>7588.65</v>
      </c>
      <c r="E2297">
        <v>7603.2</v>
      </c>
    </row>
    <row r="2298" spans="1:5" x14ac:dyDescent="0.25">
      <c r="A2298" s="2">
        <v>42466</v>
      </c>
      <c r="B2298">
        <v>7636.05</v>
      </c>
      <c r="C2298">
        <v>7638.65</v>
      </c>
      <c r="D2298">
        <v>7591.75</v>
      </c>
      <c r="E2298">
        <v>7614.35</v>
      </c>
    </row>
    <row r="2299" spans="1:5" x14ac:dyDescent="0.25">
      <c r="A2299" s="2">
        <v>42467</v>
      </c>
      <c r="B2299">
        <v>7630.4</v>
      </c>
      <c r="C2299">
        <v>7630.75</v>
      </c>
      <c r="D2299">
        <v>7535.85</v>
      </c>
      <c r="E2299">
        <v>7546.45</v>
      </c>
    </row>
    <row r="2300" spans="1:5" x14ac:dyDescent="0.25">
      <c r="A2300" s="2">
        <v>42468</v>
      </c>
      <c r="B2300">
        <v>7542.35</v>
      </c>
      <c r="C2300">
        <v>7569.35</v>
      </c>
      <c r="D2300">
        <v>7526.7</v>
      </c>
      <c r="E2300">
        <v>7555.2</v>
      </c>
    </row>
    <row r="2301" spans="1:5" x14ac:dyDescent="0.25">
      <c r="A2301" s="2">
        <v>42471</v>
      </c>
      <c r="B2301">
        <v>7577.8</v>
      </c>
      <c r="C2301">
        <v>7678.8</v>
      </c>
      <c r="D2301">
        <v>7516.85</v>
      </c>
      <c r="E2301">
        <v>7671.4</v>
      </c>
    </row>
    <row r="2302" spans="1:5" x14ac:dyDescent="0.25">
      <c r="A2302" s="2">
        <v>42472</v>
      </c>
      <c r="B2302">
        <v>7669.25</v>
      </c>
      <c r="C2302">
        <v>7717.4</v>
      </c>
      <c r="D2302">
        <v>7663.35</v>
      </c>
      <c r="E2302">
        <v>7708.95</v>
      </c>
    </row>
    <row r="2303" spans="1:5" x14ac:dyDescent="0.25">
      <c r="A2303" s="2">
        <v>42473</v>
      </c>
      <c r="B2303">
        <v>7777.15</v>
      </c>
      <c r="C2303">
        <v>7864.8</v>
      </c>
      <c r="D2303">
        <v>7772.2</v>
      </c>
      <c r="E2303">
        <v>7850.45</v>
      </c>
    </row>
    <row r="2304" spans="1:5" x14ac:dyDescent="0.25">
      <c r="A2304" s="2">
        <v>42478</v>
      </c>
      <c r="B2304">
        <v>7908.15</v>
      </c>
      <c r="C2304">
        <v>7920.6</v>
      </c>
      <c r="D2304">
        <v>7842.75</v>
      </c>
      <c r="E2304">
        <v>7914.7</v>
      </c>
    </row>
    <row r="2305" spans="1:5" x14ac:dyDescent="0.25">
      <c r="A2305" s="2">
        <v>42480</v>
      </c>
      <c r="B2305">
        <v>7950.05</v>
      </c>
      <c r="C2305">
        <v>7950.4</v>
      </c>
      <c r="D2305">
        <v>7877.55</v>
      </c>
      <c r="E2305">
        <v>7914.75</v>
      </c>
    </row>
    <row r="2306" spans="1:5" x14ac:dyDescent="0.25">
      <c r="A2306" s="2">
        <v>42481</v>
      </c>
      <c r="B2306">
        <v>7953.65</v>
      </c>
      <c r="C2306">
        <v>7978.45</v>
      </c>
      <c r="D2306">
        <v>7884.1</v>
      </c>
      <c r="E2306">
        <v>7912.05</v>
      </c>
    </row>
    <row r="2307" spans="1:5" x14ac:dyDescent="0.25">
      <c r="A2307" s="2">
        <v>42482</v>
      </c>
      <c r="B2307">
        <v>7891.8</v>
      </c>
      <c r="C2307">
        <v>7923.35</v>
      </c>
      <c r="D2307">
        <v>7873.35</v>
      </c>
      <c r="E2307">
        <v>7899.3</v>
      </c>
    </row>
    <row r="2308" spans="1:5" x14ac:dyDescent="0.25">
      <c r="A2308" s="2">
        <v>42485</v>
      </c>
      <c r="B2308">
        <v>7894.8</v>
      </c>
      <c r="C2308">
        <v>7911</v>
      </c>
      <c r="D2308">
        <v>7827</v>
      </c>
      <c r="E2308">
        <v>7855.05</v>
      </c>
    </row>
    <row r="2309" spans="1:5" x14ac:dyDescent="0.25">
      <c r="A2309" s="2">
        <v>42486</v>
      </c>
      <c r="B2309">
        <v>7828.15</v>
      </c>
      <c r="C2309">
        <v>7974.5</v>
      </c>
      <c r="D2309">
        <v>7822.55</v>
      </c>
      <c r="E2309">
        <v>7962.65</v>
      </c>
    </row>
    <row r="2310" spans="1:5" x14ac:dyDescent="0.25">
      <c r="A2310" s="2">
        <v>42487</v>
      </c>
      <c r="B2310">
        <v>7942</v>
      </c>
      <c r="C2310">
        <v>7991</v>
      </c>
      <c r="D2310">
        <v>7940.55</v>
      </c>
      <c r="E2310">
        <v>7979.9</v>
      </c>
    </row>
    <row r="2311" spans="1:5" x14ac:dyDescent="0.25">
      <c r="A2311" s="2">
        <v>42488</v>
      </c>
      <c r="B2311">
        <v>7967.4</v>
      </c>
      <c r="C2311">
        <v>7992</v>
      </c>
      <c r="D2311">
        <v>7834.45</v>
      </c>
      <c r="E2311">
        <v>7847.25</v>
      </c>
    </row>
    <row r="2312" spans="1:5" x14ac:dyDescent="0.25">
      <c r="A2312" s="2">
        <v>42489</v>
      </c>
      <c r="B2312">
        <v>7844.25</v>
      </c>
      <c r="C2312">
        <v>7889.05</v>
      </c>
      <c r="D2312">
        <v>7788.7</v>
      </c>
      <c r="E2312">
        <v>7849.8</v>
      </c>
    </row>
    <row r="2313" spans="1:5" x14ac:dyDescent="0.25">
      <c r="A2313" s="2">
        <v>42492</v>
      </c>
      <c r="B2313">
        <v>7822.7</v>
      </c>
      <c r="C2313">
        <v>7829.8</v>
      </c>
      <c r="D2313">
        <v>7777.3</v>
      </c>
      <c r="E2313">
        <v>7805.9</v>
      </c>
    </row>
    <row r="2314" spans="1:5" x14ac:dyDescent="0.25">
      <c r="A2314" s="2">
        <v>42493</v>
      </c>
      <c r="B2314">
        <v>7824.8</v>
      </c>
      <c r="C2314">
        <v>7890.25</v>
      </c>
      <c r="D2314">
        <v>7735.15</v>
      </c>
      <c r="E2314">
        <v>7747</v>
      </c>
    </row>
    <row r="2315" spans="1:5" x14ac:dyDescent="0.25">
      <c r="A2315" s="2">
        <v>42494</v>
      </c>
      <c r="B2315">
        <v>7724.15</v>
      </c>
      <c r="C2315">
        <v>7749</v>
      </c>
      <c r="D2315">
        <v>7697.25</v>
      </c>
      <c r="E2315">
        <v>7706.55</v>
      </c>
    </row>
    <row r="2316" spans="1:5" x14ac:dyDescent="0.25">
      <c r="A2316" s="2">
        <v>42495</v>
      </c>
      <c r="B2316">
        <v>7731</v>
      </c>
      <c r="C2316">
        <v>7777.55</v>
      </c>
      <c r="D2316">
        <v>7706.85</v>
      </c>
      <c r="E2316">
        <v>7735.5</v>
      </c>
    </row>
    <row r="2317" spans="1:5" x14ac:dyDescent="0.25">
      <c r="A2317" s="2">
        <v>42496</v>
      </c>
      <c r="B2317">
        <v>7717.65</v>
      </c>
      <c r="C2317">
        <v>7738.9</v>
      </c>
      <c r="D2317">
        <v>7678.35</v>
      </c>
      <c r="E2317">
        <v>7733.45</v>
      </c>
    </row>
    <row r="2318" spans="1:5" x14ac:dyDescent="0.25">
      <c r="A2318" s="2">
        <v>42499</v>
      </c>
      <c r="B2318">
        <v>7755.25</v>
      </c>
      <c r="C2318">
        <v>7873.65</v>
      </c>
      <c r="D2318">
        <v>7753.55</v>
      </c>
      <c r="E2318">
        <v>7866.05</v>
      </c>
    </row>
    <row r="2319" spans="1:5" x14ac:dyDescent="0.25">
      <c r="A2319" s="2">
        <v>42500</v>
      </c>
      <c r="B2319">
        <v>7873.55</v>
      </c>
      <c r="C2319">
        <v>7896.9</v>
      </c>
      <c r="D2319">
        <v>7837.7</v>
      </c>
      <c r="E2319">
        <v>7887.8</v>
      </c>
    </row>
    <row r="2320" spans="1:5" x14ac:dyDescent="0.25">
      <c r="A2320" s="2">
        <v>42501</v>
      </c>
      <c r="B2320">
        <v>7804.65</v>
      </c>
      <c r="C2320">
        <v>7893.1</v>
      </c>
      <c r="D2320">
        <v>7780.9</v>
      </c>
      <c r="E2320">
        <v>7848.85</v>
      </c>
    </row>
    <row r="2321" spans="1:5" x14ac:dyDescent="0.25">
      <c r="A2321" s="2">
        <v>42502</v>
      </c>
      <c r="B2321">
        <v>7871.45</v>
      </c>
      <c r="C2321">
        <v>7916.05</v>
      </c>
      <c r="D2321">
        <v>7849.65</v>
      </c>
      <c r="E2321">
        <v>7900.4</v>
      </c>
    </row>
    <row r="2322" spans="1:5" x14ac:dyDescent="0.25">
      <c r="A2322" s="2">
        <v>42503</v>
      </c>
      <c r="B2322">
        <v>7881</v>
      </c>
      <c r="C2322">
        <v>7881</v>
      </c>
      <c r="D2322">
        <v>7784.2</v>
      </c>
      <c r="E2322">
        <v>7814.9</v>
      </c>
    </row>
    <row r="2323" spans="1:5" x14ac:dyDescent="0.25">
      <c r="A2323" s="2">
        <v>42506</v>
      </c>
      <c r="B2323">
        <v>7831.2</v>
      </c>
      <c r="C2323">
        <v>7873.9</v>
      </c>
      <c r="D2323">
        <v>7772.15</v>
      </c>
      <c r="E2323">
        <v>7860.75</v>
      </c>
    </row>
    <row r="2324" spans="1:5" x14ac:dyDescent="0.25">
      <c r="A2324" s="2">
        <v>42507</v>
      </c>
      <c r="B2324">
        <v>7896.85</v>
      </c>
      <c r="C2324">
        <v>7940.1</v>
      </c>
      <c r="D2324">
        <v>7879.7</v>
      </c>
      <c r="E2324">
        <v>7890.75</v>
      </c>
    </row>
    <row r="2325" spans="1:5" x14ac:dyDescent="0.25">
      <c r="A2325" s="2">
        <v>42508</v>
      </c>
      <c r="B2325">
        <v>7846.75</v>
      </c>
      <c r="C2325">
        <v>7882.05</v>
      </c>
      <c r="D2325">
        <v>7810.75</v>
      </c>
      <c r="E2325">
        <v>7870.15</v>
      </c>
    </row>
    <row r="2326" spans="1:5" x14ac:dyDescent="0.25">
      <c r="A2326" s="2">
        <v>42509</v>
      </c>
      <c r="B2326">
        <v>7875.5</v>
      </c>
      <c r="C2326">
        <v>7876.2</v>
      </c>
      <c r="D2326">
        <v>7766.8</v>
      </c>
      <c r="E2326">
        <v>7783.4</v>
      </c>
    </row>
    <row r="2327" spans="1:5" x14ac:dyDescent="0.25">
      <c r="A2327" s="2">
        <v>42510</v>
      </c>
      <c r="B2327">
        <v>7792.2</v>
      </c>
      <c r="C2327">
        <v>7812.4</v>
      </c>
      <c r="D2327">
        <v>7735.75</v>
      </c>
      <c r="E2327">
        <v>7749.7</v>
      </c>
    </row>
    <row r="2328" spans="1:5" x14ac:dyDescent="0.25">
      <c r="A2328" s="2">
        <v>42513</v>
      </c>
      <c r="B2328">
        <v>7813.95</v>
      </c>
      <c r="C2328">
        <v>7820.6</v>
      </c>
      <c r="D2328">
        <v>7722.2</v>
      </c>
      <c r="E2328">
        <v>7731.05</v>
      </c>
    </row>
    <row r="2329" spans="1:5" x14ac:dyDescent="0.25">
      <c r="A2329" s="2">
        <v>42514</v>
      </c>
      <c r="B2329">
        <v>7738.05</v>
      </c>
      <c r="C2329">
        <v>7761.55</v>
      </c>
      <c r="D2329">
        <v>7715.8</v>
      </c>
      <c r="E2329">
        <v>7748.85</v>
      </c>
    </row>
    <row r="2330" spans="1:5" x14ac:dyDescent="0.25">
      <c r="A2330" s="2">
        <v>42515</v>
      </c>
      <c r="B2330">
        <v>7811.8</v>
      </c>
      <c r="C2330">
        <v>7941.2</v>
      </c>
      <c r="D2330">
        <v>7809.3</v>
      </c>
      <c r="E2330">
        <v>7934.9</v>
      </c>
    </row>
    <row r="2331" spans="1:5" x14ac:dyDescent="0.25">
      <c r="A2331" s="2">
        <v>42516</v>
      </c>
      <c r="B2331">
        <v>7974.45</v>
      </c>
      <c r="C2331">
        <v>8083</v>
      </c>
      <c r="D2331">
        <v>7948.5</v>
      </c>
      <c r="E2331">
        <v>8069.65</v>
      </c>
    </row>
    <row r="2332" spans="1:5" x14ac:dyDescent="0.25">
      <c r="A2332" s="2">
        <v>42517</v>
      </c>
      <c r="B2332">
        <v>8081.95</v>
      </c>
      <c r="C2332">
        <v>8164.2</v>
      </c>
      <c r="D2332">
        <v>8077.05</v>
      </c>
      <c r="E2332">
        <v>8156.65</v>
      </c>
    </row>
    <row r="2333" spans="1:5" x14ac:dyDescent="0.25">
      <c r="A2333" s="2">
        <v>42520</v>
      </c>
      <c r="B2333">
        <v>8166.5</v>
      </c>
      <c r="C2333">
        <v>8200</v>
      </c>
      <c r="D2333">
        <v>8150.8</v>
      </c>
      <c r="E2333">
        <v>8178.5</v>
      </c>
    </row>
    <row r="2334" spans="1:5" x14ac:dyDescent="0.25">
      <c r="A2334" s="2">
        <v>42521</v>
      </c>
      <c r="B2334">
        <v>8209.85</v>
      </c>
      <c r="C2334">
        <v>8213.6</v>
      </c>
      <c r="D2334">
        <v>8134.3</v>
      </c>
      <c r="E2334">
        <v>8160.1</v>
      </c>
    </row>
    <row r="2335" spans="1:5" x14ac:dyDescent="0.25">
      <c r="A2335" s="2">
        <v>42522</v>
      </c>
      <c r="B2335">
        <v>8179.2</v>
      </c>
      <c r="C2335">
        <v>8215.35</v>
      </c>
      <c r="D2335">
        <v>8171.05</v>
      </c>
      <c r="E2335">
        <v>8179.95</v>
      </c>
    </row>
    <row r="2336" spans="1:5" x14ac:dyDescent="0.25">
      <c r="A2336" s="2">
        <v>42523</v>
      </c>
      <c r="B2336">
        <v>8156.9</v>
      </c>
      <c r="C2336">
        <v>8229.5</v>
      </c>
      <c r="D2336">
        <v>8154.75</v>
      </c>
      <c r="E2336">
        <v>8218.9500000000007</v>
      </c>
    </row>
    <row r="2337" spans="1:5" x14ac:dyDescent="0.25">
      <c r="A2337" s="2">
        <v>42524</v>
      </c>
      <c r="B2337">
        <v>8246.2000000000007</v>
      </c>
      <c r="C2337">
        <v>8262</v>
      </c>
      <c r="D2337">
        <v>8209.85</v>
      </c>
      <c r="E2337">
        <v>8220.7999999999993</v>
      </c>
    </row>
    <row r="2338" spans="1:5" x14ac:dyDescent="0.25">
      <c r="A2338" s="2">
        <v>42527</v>
      </c>
      <c r="B2338">
        <v>8228.75</v>
      </c>
      <c r="C2338">
        <v>8234.7000000000007</v>
      </c>
      <c r="D2338">
        <v>8186.05</v>
      </c>
      <c r="E2338">
        <v>8201.0499999999993</v>
      </c>
    </row>
    <row r="2339" spans="1:5" x14ac:dyDescent="0.25">
      <c r="A2339" s="2">
        <v>42528</v>
      </c>
      <c r="B2339">
        <v>8235.5499999999993</v>
      </c>
      <c r="C2339">
        <v>8294.9500000000007</v>
      </c>
      <c r="D2339">
        <v>8216.4</v>
      </c>
      <c r="E2339">
        <v>8266.4500000000007</v>
      </c>
    </row>
    <row r="2340" spans="1:5" x14ac:dyDescent="0.25">
      <c r="A2340" s="2">
        <v>42529</v>
      </c>
      <c r="B2340">
        <v>8285.5</v>
      </c>
      <c r="C2340">
        <v>8288.9</v>
      </c>
      <c r="D2340">
        <v>8252.0499999999993</v>
      </c>
      <c r="E2340">
        <v>8273.0499999999993</v>
      </c>
    </row>
    <row r="2341" spans="1:5" x14ac:dyDescent="0.25">
      <c r="A2341" s="2">
        <v>42530</v>
      </c>
      <c r="B2341">
        <v>8273.35</v>
      </c>
      <c r="C2341">
        <v>8273.35</v>
      </c>
      <c r="D2341">
        <v>8184.6</v>
      </c>
      <c r="E2341">
        <v>8203.6</v>
      </c>
    </row>
    <row r="2342" spans="1:5" x14ac:dyDescent="0.25">
      <c r="A2342" s="2">
        <v>42531</v>
      </c>
      <c r="B2342">
        <v>8180.25</v>
      </c>
      <c r="C2342">
        <v>8265.6</v>
      </c>
      <c r="D2342">
        <v>8162.85</v>
      </c>
      <c r="E2342">
        <v>8170.05</v>
      </c>
    </row>
    <row r="2343" spans="1:5" x14ac:dyDescent="0.25">
      <c r="A2343" s="2">
        <v>42534</v>
      </c>
      <c r="B2343">
        <v>8102.25</v>
      </c>
      <c r="C2343">
        <v>8125.25</v>
      </c>
      <c r="D2343">
        <v>8063.9</v>
      </c>
      <c r="E2343">
        <v>8110.6</v>
      </c>
    </row>
    <row r="2344" spans="1:5" x14ac:dyDescent="0.25">
      <c r="A2344" s="2">
        <v>42535</v>
      </c>
      <c r="B2344">
        <v>8134.4</v>
      </c>
      <c r="C2344">
        <v>8134.95</v>
      </c>
      <c r="D2344">
        <v>8069.5</v>
      </c>
      <c r="E2344">
        <v>8108.85</v>
      </c>
    </row>
    <row r="2345" spans="1:5" x14ac:dyDescent="0.25">
      <c r="A2345" s="2">
        <v>42536</v>
      </c>
      <c r="B2345">
        <v>8139.4</v>
      </c>
      <c r="C2345">
        <v>8213.2000000000007</v>
      </c>
      <c r="D2345">
        <v>8123.15</v>
      </c>
      <c r="E2345">
        <v>8206.6</v>
      </c>
    </row>
    <row r="2346" spans="1:5" x14ac:dyDescent="0.25">
      <c r="A2346" s="2">
        <v>42537</v>
      </c>
      <c r="B2346">
        <v>8180.65</v>
      </c>
      <c r="C2346">
        <v>8180.65</v>
      </c>
      <c r="D2346">
        <v>8074.45</v>
      </c>
      <c r="E2346">
        <v>8140.75</v>
      </c>
    </row>
    <row r="2347" spans="1:5" x14ac:dyDescent="0.25">
      <c r="A2347" s="2">
        <v>42538</v>
      </c>
      <c r="B2347">
        <v>8176.65</v>
      </c>
      <c r="C2347">
        <v>8195.25</v>
      </c>
      <c r="D2347">
        <v>8135.8</v>
      </c>
      <c r="E2347">
        <v>8170.2</v>
      </c>
    </row>
    <row r="2348" spans="1:5" x14ac:dyDescent="0.25">
      <c r="A2348" s="2">
        <v>42541</v>
      </c>
      <c r="B2348">
        <v>8115.75</v>
      </c>
      <c r="C2348">
        <v>8244.15</v>
      </c>
      <c r="D2348">
        <v>8107.35</v>
      </c>
      <c r="E2348">
        <v>8238.5</v>
      </c>
    </row>
    <row r="2349" spans="1:5" x14ac:dyDescent="0.25">
      <c r="A2349" s="2">
        <v>42542</v>
      </c>
      <c r="B2349">
        <v>8255.4</v>
      </c>
      <c r="C2349">
        <v>8257.25</v>
      </c>
      <c r="D2349">
        <v>8202.15</v>
      </c>
      <c r="E2349">
        <v>8219.9</v>
      </c>
    </row>
    <row r="2350" spans="1:5" x14ac:dyDescent="0.25">
      <c r="A2350" s="2">
        <v>42543</v>
      </c>
      <c r="B2350">
        <v>8213.65</v>
      </c>
      <c r="C2350">
        <v>8238.35</v>
      </c>
      <c r="D2350">
        <v>8153.25</v>
      </c>
      <c r="E2350">
        <v>8203.7000000000007</v>
      </c>
    </row>
    <row r="2351" spans="1:5" x14ac:dyDescent="0.25">
      <c r="A2351" s="2">
        <v>42544</v>
      </c>
      <c r="B2351">
        <v>8201.15</v>
      </c>
      <c r="C2351">
        <v>8285.6</v>
      </c>
      <c r="D2351">
        <v>8188.3</v>
      </c>
      <c r="E2351">
        <v>8270.4500000000007</v>
      </c>
    </row>
    <row r="2352" spans="1:5" x14ac:dyDescent="0.25">
      <c r="A2352" s="2">
        <v>42545</v>
      </c>
      <c r="B2352">
        <v>8029.1</v>
      </c>
      <c r="C2352">
        <v>8100.7</v>
      </c>
      <c r="D2352">
        <v>7927.05</v>
      </c>
      <c r="E2352">
        <v>8088.6</v>
      </c>
    </row>
    <row r="2353" spans="1:5" x14ac:dyDescent="0.25">
      <c r="A2353" s="2">
        <v>42548</v>
      </c>
      <c r="B2353">
        <v>8039.35</v>
      </c>
      <c r="C2353">
        <v>8120.65</v>
      </c>
      <c r="D2353">
        <v>8039.35</v>
      </c>
      <c r="E2353">
        <v>8094.7</v>
      </c>
    </row>
    <row r="2354" spans="1:5" x14ac:dyDescent="0.25">
      <c r="A2354" s="2">
        <v>42549</v>
      </c>
      <c r="B2354">
        <v>8096.05</v>
      </c>
      <c r="C2354">
        <v>8146.35</v>
      </c>
      <c r="D2354">
        <v>8086.85</v>
      </c>
      <c r="E2354">
        <v>8127.85</v>
      </c>
    </row>
    <row r="2355" spans="1:5" x14ac:dyDescent="0.25">
      <c r="A2355" s="2">
        <v>42550</v>
      </c>
      <c r="B2355">
        <v>8173.1</v>
      </c>
      <c r="C2355">
        <v>8212.4</v>
      </c>
      <c r="D2355">
        <v>8157.65</v>
      </c>
      <c r="E2355">
        <v>8204</v>
      </c>
    </row>
    <row r="2356" spans="1:5" x14ac:dyDescent="0.25">
      <c r="A2356" s="2">
        <v>42551</v>
      </c>
      <c r="B2356">
        <v>8260.25</v>
      </c>
      <c r="C2356">
        <v>8308.15</v>
      </c>
      <c r="D2356">
        <v>8242.1</v>
      </c>
      <c r="E2356">
        <v>8287.75</v>
      </c>
    </row>
    <row r="2357" spans="1:5" x14ac:dyDescent="0.25">
      <c r="A2357" s="2">
        <v>42552</v>
      </c>
      <c r="B2357">
        <v>8313.0499999999993</v>
      </c>
      <c r="C2357">
        <v>8356.75</v>
      </c>
      <c r="D2357">
        <v>8308.65</v>
      </c>
      <c r="E2357">
        <v>8328.35</v>
      </c>
    </row>
    <row r="2358" spans="1:5" x14ac:dyDescent="0.25">
      <c r="A2358" s="2">
        <v>42555</v>
      </c>
      <c r="B2358">
        <v>8376.75</v>
      </c>
      <c r="C2358">
        <v>8398.4500000000007</v>
      </c>
      <c r="D2358">
        <v>8364.7000000000007</v>
      </c>
      <c r="E2358">
        <v>8370.7000000000007</v>
      </c>
    </row>
    <row r="2359" spans="1:5" x14ac:dyDescent="0.25">
      <c r="A2359" s="2">
        <v>42556</v>
      </c>
      <c r="B2359">
        <v>8379.2999999999993</v>
      </c>
      <c r="C2359">
        <v>8381.4500000000007</v>
      </c>
      <c r="D2359">
        <v>8319.9500000000007</v>
      </c>
      <c r="E2359">
        <v>8335.9500000000007</v>
      </c>
    </row>
    <row r="2360" spans="1:5" x14ac:dyDescent="0.25">
      <c r="A2360" s="2">
        <v>42558</v>
      </c>
      <c r="B2360">
        <v>8342</v>
      </c>
      <c r="C2360">
        <v>8361.9500000000007</v>
      </c>
      <c r="D2360">
        <v>8317.7000000000007</v>
      </c>
      <c r="E2360">
        <v>8337.9</v>
      </c>
    </row>
    <row r="2361" spans="1:5" x14ac:dyDescent="0.25">
      <c r="A2361" s="2">
        <v>42559</v>
      </c>
      <c r="B2361">
        <v>8350</v>
      </c>
      <c r="C2361">
        <v>8353.2999999999993</v>
      </c>
      <c r="D2361">
        <v>8287.5499999999993</v>
      </c>
      <c r="E2361">
        <v>8323.2000000000007</v>
      </c>
    </row>
    <row r="2362" spans="1:5" x14ac:dyDescent="0.25">
      <c r="A2362" s="2">
        <v>42562</v>
      </c>
      <c r="B2362">
        <v>8413.35</v>
      </c>
      <c r="C2362">
        <v>8475.25</v>
      </c>
      <c r="D2362">
        <v>8407.0499999999993</v>
      </c>
      <c r="E2362">
        <v>8467.9</v>
      </c>
    </row>
    <row r="2363" spans="1:5" x14ac:dyDescent="0.25">
      <c r="A2363" s="2">
        <v>42563</v>
      </c>
      <c r="B2363">
        <v>8502.6</v>
      </c>
      <c r="C2363">
        <v>8526.6</v>
      </c>
      <c r="D2363">
        <v>8479.2000000000007</v>
      </c>
      <c r="E2363">
        <v>8521.0499999999993</v>
      </c>
    </row>
    <row r="2364" spans="1:5" x14ac:dyDescent="0.25">
      <c r="A2364" s="2">
        <v>42564</v>
      </c>
      <c r="B2364">
        <v>8540.4500000000007</v>
      </c>
      <c r="C2364">
        <v>8550.25</v>
      </c>
      <c r="D2364">
        <v>8493.5499999999993</v>
      </c>
      <c r="E2364">
        <v>8519.5</v>
      </c>
    </row>
    <row r="2365" spans="1:5" x14ac:dyDescent="0.25">
      <c r="A2365" s="2">
        <v>42565</v>
      </c>
      <c r="B2365">
        <v>8515.75</v>
      </c>
      <c r="C2365">
        <v>8571.4</v>
      </c>
      <c r="D2365">
        <v>8500.7000000000007</v>
      </c>
      <c r="E2365">
        <v>8565</v>
      </c>
    </row>
    <row r="2366" spans="1:5" x14ac:dyDescent="0.25">
      <c r="A2366" s="2">
        <v>42566</v>
      </c>
      <c r="B2366">
        <v>8565.4500000000007</v>
      </c>
      <c r="C2366">
        <v>8594.7999999999993</v>
      </c>
      <c r="D2366">
        <v>8510.0499999999993</v>
      </c>
      <c r="E2366">
        <v>8541.4</v>
      </c>
    </row>
    <row r="2367" spans="1:5" x14ac:dyDescent="0.25">
      <c r="A2367" s="2">
        <v>42569</v>
      </c>
      <c r="B2367">
        <v>8564.0499999999993</v>
      </c>
      <c r="C2367">
        <v>8587.1</v>
      </c>
      <c r="D2367">
        <v>8494.35</v>
      </c>
      <c r="E2367">
        <v>8508.7000000000007</v>
      </c>
    </row>
    <row r="2368" spans="1:5" x14ac:dyDescent="0.25">
      <c r="A2368" s="2">
        <v>42570</v>
      </c>
      <c r="B2368">
        <v>8514.2999999999993</v>
      </c>
      <c r="C2368">
        <v>8540.0499999999993</v>
      </c>
      <c r="D2368">
        <v>8476.7000000000007</v>
      </c>
      <c r="E2368">
        <v>8528.5499999999993</v>
      </c>
    </row>
    <row r="2369" spans="1:5" x14ac:dyDescent="0.25">
      <c r="A2369" s="2">
        <v>42571</v>
      </c>
      <c r="B2369">
        <v>8515.4500000000007</v>
      </c>
      <c r="C2369">
        <v>8569.9</v>
      </c>
      <c r="D2369">
        <v>8512.5499999999993</v>
      </c>
      <c r="E2369">
        <v>8565.85</v>
      </c>
    </row>
    <row r="2370" spans="1:5" x14ac:dyDescent="0.25">
      <c r="A2370" s="2">
        <v>42572</v>
      </c>
      <c r="B2370">
        <v>8582.7000000000007</v>
      </c>
      <c r="C2370">
        <v>8585.25</v>
      </c>
      <c r="D2370">
        <v>8503.4500000000007</v>
      </c>
      <c r="E2370">
        <v>8510.1</v>
      </c>
    </row>
    <row r="2371" spans="1:5" x14ac:dyDescent="0.25">
      <c r="A2371" s="2">
        <v>42573</v>
      </c>
      <c r="B2371">
        <v>8519.65</v>
      </c>
      <c r="C2371">
        <v>8548.9500000000007</v>
      </c>
      <c r="D2371">
        <v>8489.7999999999993</v>
      </c>
      <c r="E2371">
        <v>8541.2000000000007</v>
      </c>
    </row>
    <row r="2372" spans="1:5" x14ac:dyDescent="0.25">
      <c r="A2372" s="2">
        <v>42576</v>
      </c>
      <c r="B2372">
        <v>8519.9500000000007</v>
      </c>
      <c r="C2372">
        <v>8641.15</v>
      </c>
      <c r="D2372">
        <v>8517.2000000000007</v>
      </c>
      <c r="E2372">
        <v>8635.65</v>
      </c>
    </row>
    <row r="2373" spans="1:5" x14ac:dyDescent="0.25">
      <c r="A2373" s="2">
        <v>42577</v>
      </c>
      <c r="B2373">
        <v>8633.75</v>
      </c>
      <c r="C2373">
        <v>8644.9</v>
      </c>
      <c r="D2373">
        <v>8577.15</v>
      </c>
      <c r="E2373">
        <v>8590.65</v>
      </c>
    </row>
    <row r="2374" spans="1:5" x14ac:dyDescent="0.25">
      <c r="A2374" s="2">
        <v>42578</v>
      </c>
      <c r="B2374">
        <v>8599.4</v>
      </c>
      <c r="C2374">
        <v>8665</v>
      </c>
      <c r="D2374">
        <v>8572.0499999999993</v>
      </c>
      <c r="E2374">
        <v>8615.7999999999993</v>
      </c>
    </row>
    <row r="2375" spans="1:5" x14ac:dyDescent="0.25">
      <c r="A2375" s="2">
        <v>42579</v>
      </c>
      <c r="B2375">
        <v>8636.9500000000007</v>
      </c>
      <c r="C2375">
        <v>8674.7000000000007</v>
      </c>
      <c r="D2375">
        <v>8625.25</v>
      </c>
      <c r="E2375">
        <v>8666.2999999999993</v>
      </c>
    </row>
    <row r="2376" spans="1:5" x14ac:dyDescent="0.25">
      <c r="A2376" s="2">
        <v>42580</v>
      </c>
      <c r="B2376">
        <v>8668.2999999999993</v>
      </c>
      <c r="C2376">
        <v>8670.35</v>
      </c>
      <c r="D2376">
        <v>8631.15</v>
      </c>
      <c r="E2376">
        <v>8638.5</v>
      </c>
    </row>
    <row r="2377" spans="1:5" x14ac:dyDescent="0.25">
      <c r="A2377" s="2">
        <v>42583</v>
      </c>
      <c r="B2377">
        <v>8654.2999999999993</v>
      </c>
      <c r="C2377">
        <v>8711.2999999999993</v>
      </c>
      <c r="D2377">
        <v>8590.5</v>
      </c>
      <c r="E2377">
        <v>8636.5499999999993</v>
      </c>
    </row>
    <row r="2378" spans="1:5" x14ac:dyDescent="0.25">
      <c r="A2378" s="2">
        <v>42584</v>
      </c>
      <c r="B2378">
        <v>8647.4500000000007</v>
      </c>
      <c r="C2378">
        <v>8687.2000000000007</v>
      </c>
      <c r="D2378">
        <v>8611.4</v>
      </c>
      <c r="E2378">
        <v>8622.9</v>
      </c>
    </row>
    <row r="2379" spans="1:5" x14ac:dyDescent="0.25">
      <c r="A2379" s="2">
        <v>42585</v>
      </c>
      <c r="B2379">
        <v>8635.2000000000007</v>
      </c>
      <c r="C2379">
        <v>8635.4500000000007</v>
      </c>
      <c r="D2379">
        <v>8529.6</v>
      </c>
      <c r="E2379">
        <v>8544.85</v>
      </c>
    </row>
    <row r="2380" spans="1:5" x14ac:dyDescent="0.25">
      <c r="A2380" s="2">
        <v>42586</v>
      </c>
      <c r="B2380">
        <v>8599.9500000000007</v>
      </c>
      <c r="C2380">
        <v>8601.4</v>
      </c>
      <c r="D2380">
        <v>8518.15</v>
      </c>
      <c r="E2380">
        <v>8551.1</v>
      </c>
    </row>
    <row r="2381" spans="1:5" x14ac:dyDescent="0.25">
      <c r="A2381" s="2">
        <v>42587</v>
      </c>
      <c r="B2381">
        <v>8600.2000000000007</v>
      </c>
      <c r="C2381">
        <v>8689.4</v>
      </c>
      <c r="D2381">
        <v>8590.15</v>
      </c>
      <c r="E2381">
        <v>8683.15</v>
      </c>
    </row>
    <row r="2382" spans="1:5" x14ac:dyDescent="0.25">
      <c r="A2382" s="2">
        <v>42590</v>
      </c>
      <c r="B2382">
        <v>8712.85</v>
      </c>
      <c r="C2382">
        <v>8723.5</v>
      </c>
      <c r="D2382">
        <v>8697.6</v>
      </c>
      <c r="E2382">
        <v>8711.35</v>
      </c>
    </row>
    <row r="2383" spans="1:5" x14ac:dyDescent="0.25">
      <c r="A2383" s="2">
        <v>42591</v>
      </c>
      <c r="B2383">
        <v>8727.7999999999993</v>
      </c>
      <c r="C2383">
        <v>8728.35</v>
      </c>
      <c r="D2383">
        <v>8638.2000000000007</v>
      </c>
      <c r="E2383">
        <v>8678.25</v>
      </c>
    </row>
    <row r="2384" spans="1:5" x14ac:dyDescent="0.25">
      <c r="A2384" s="2">
        <v>42592</v>
      </c>
      <c r="B2384">
        <v>8686.7000000000007</v>
      </c>
      <c r="C2384">
        <v>8690.1</v>
      </c>
      <c r="D2384">
        <v>8564.6</v>
      </c>
      <c r="E2384">
        <v>8575.2999999999993</v>
      </c>
    </row>
    <row r="2385" spans="1:5" x14ac:dyDescent="0.25">
      <c r="A2385" s="2">
        <v>42593</v>
      </c>
      <c r="B2385">
        <v>8572.7999999999993</v>
      </c>
      <c r="C2385">
        <v>8601.15</v>
      </c>
      <c r="D2385">
        <v>8540.0499999999993</v>
      </c>
      <c r="E2385">
        <v>8592.15</v>
      </c>
    </row>
    <row r="2386" spans="1:5" x14ac:dyDescent="0.25">
      <c r="A2386" s="2">
        <v>42594</v>
      </c>
      <c r="B2386">
        <v>8605.4500000000007</v>
      </c>
      <c r="C2386">
        <v>8684.2999999999993</v>
      </c>
      <c r="D2386">
        <v>8604.4500000000007</v>
      </c>
      <c r="E2386">
        <v>8672.15</v>
      </c>
    </row>
    <row r="2387" spans="1:5" x14ac:dyDescent="0.25">
      <c r="A2387" s="2">
        <v>42598</v>
      </c>
      <c r="B2387">
        <v>8670.25</v>
      </c>
      <c r="C2387">
        <v>8682.35</v>
      </c>
      <c r="D2387">
        <v>8600.4500000000007</v>
      </c>
      <c r="E2387">
        <v>8642.5499999999993</v>
      </c>
    </row>
    <row r="2388" spans="1:5" x14ac:dyDescent="0.25">
      <c r="A2388" s="2">
        <v>42599</v>
      </c>
      <c r="B2388">
        <v>8639.7999999999993</v>
      </c>
      <c r="C2388">
        <v>8667.1</v>
      </c>
      <c r="D2388">
        <v>8603.6</v>
      </c>
      <c r="E2388">
        <v>8624.0499999999993</v>
      </c>
    </row>
    <row r="2389" spans="1:5" x14ac:dyDescent="0.25">
      <c r="A2389" s="2">
        <v>42600</v>
      </c>
      <c r="B2389">
        <v>8648.85</v>
      </c>
      <c r="C2389">
        <v>8690.7000000000007</v>
      </c>
      <c r="D2389">
        <v>8645.0499999999993</v>
      </c>
      <c r="E2389">
        <v>8673.25</v>
      </c>
    </row>
    <row r="2390" spans="1:5" x14ac:dyDescent="0.25">
      <c r="A2390" s="2">
        <v>42601</v>
      </c>
      <c r="B2390">
        <v>8694.2999999999993</v>
      </c>
      <c r="C2390">
        <v>8696.6</v>
      </c>
      <c r="D2390">
        <v>8647.1</v>
      </c>
      <c r="E2390">
        <v>8666.9</v>
      </c>
    </row>
    <row r="2391" spans="1:5" x14ac:dyDescent="0.25">
      <c r="A2391" s="2">
        <v>42604</v>
      </c>
      <c r="B2391">
        <v>8667</v>
      </c>
      <c r="C2391">
        <v>8684.85</v>
      </c>
      <c r="D2391">
        <v>8614</v>
      </c>
      <c r="E2391">
        <v>8629.15</v>
      </c>
    </row>
    <row r="2392" spans="1:5" x14ac:dyDescent="0.25">
      <c r="A2392" s="2">
        <v>42605</v>
      </c>
      <c r="B2392">
        <v>8628.35</v>
      </c>
      <c r="C2392">
        <v>8642.15</v>
      </c>
      <c r="D2392">
        <v>8580</v>
      </c>
      <c r="E2392">
        <v>8632.6</v>
      </c>
    </row>
    <row r="2393" spans="1:5" x14ac:dyDescent="0.25">
      <c r="A2393" s="2">
        <v>42606</v>
      </c>
      <c r="B2393">
        <v>8648.5</v>
      </c>
      <c r="C2393">
        <v>8661.0499999999993</v>
      </c>
      <c r="D2393">
        <v>8620.9</v>
      </c>
      <c r="E2393">
        <v>8650.2999999999993</v>
      </c>
    </row>
    <row r="2394" spans="1:5" x14ac:dyDescent="0.25">
      <c r="A2394" s="2">
        <v>42607</v>
      </c>
      <c r="B2394">
        <v>8668.85</v>
      </c>
      <c r="C2394">
        <v>8683.0499999999993</v>
      </c>
      <c r="D2394">
        <v>8583.65</v>
      </c>
      <c r="E2394">
        <v>8592.2000000000007</v>
      </c>
    </row>
    <row r="2395" spans="1:5" x14ac:dyDescent="0.25">
      <c r="A2395" s="2">
        <v>42608</v>
      </c>
      <c r="B2395">
        <v>8614.35</v>
      </c>
      <c r="C2395">
        <v>8622.9500000000007</v>
      </c>
      <c r="D2395">
        <v>8547.5499999999993</v>
      </c>
      <c r="E2395">
        <v>8572.5499999999993</v>
      </c>
    </row>
    <row r="2396" spans="1:5" x14ac:dyDescent="0.25">
      <c r="A2396" s="2">
        <v>42611</v>
      </c>
      <c r="B2396">
        <v>8583.75</v>
      </c>
      <c r="C2396">
        <v>8622</v>
      </c>
      <c r="D2396">
        <v>8543.75</v>
      </c>
      <c r="E2396">
        <v>8607.4500000000007</v>
      </c>
    </row>
    <row r="2397" spans="1:5" x14ac:dyDescent="0.25">
      <c r="A2397" s="2">
        <v>42612</v>
      </c>
      <c r="B2397">
        <v>8646.75</v>
      </c>
      <c r="C2397">
        <v>8750.6</v>
      </c>
      <c r="D2397">
        <v>8642.25</v>
      </c>
      <c r="E2397">
        <v>8744.35</v>
      </c>
    </row>
    <row r="2398" spans="1:5" x14ac:dyDescent="0.25">
      <c r="A2398" s="2">
        <v>42613</v>
      </c>
      <c r="B2398">
        <v>8754.0499999999993</v>
      </c>
      <c r="C2398">
        <v>8819.2000000000007</v>
      </c>
      <c r="D2398">
        <v>8754.0499999999993</v>
      </c>
      <c r="E2398">
        <v>8786.2000000000007</v>
      </c>
    </row>
    <row r="2399" spans="1:5" x14ac:dyDescent="0.25">
      <c r="A2399" s="2">
        <v>42614</v>
      </c>
      <c r="B2399">
        <v>8793.6</v>
      </c>
      <c r="C2399">
        <v>8813.25</v>
      </c>
      <c r="D2399">
        <v>8759.9500000000007</v>
      </c>
      <c r="E2399">
        <v>8774.65</v>
      </c>
    </row>
    <row r="2400" spans="1:5" x14ac:dyDescent="0.25">
      <c r="A2400" s="2">
        <v>42615</v>
      </c>
      <c r="B2400">
        <v>8796.35</v>
      </c>
      <c r="C2400">
        <v>8824.1</v>
      </c>
      <c r="D2400">
        <v>8768.2000000000007</v>
      </c>
      <c r="E2400">
        <v>8809.65</v>
      </c>
    </row>
    <row r="2401" spans="1:5" x14ac:dyDescent="0.25">
      <c r="A2401" s="2">
        <v>42619</v>
      </c>
      <c r="B2401">
        <v>8852.7000000000007</v>
      </c>
      <c r="C2401">
        <v>8950.85</v>
      </c>
      <c r="D2401">
        <v>8848.4500000000007</v>
      </c>
      <c r="E2401">
        <v>8943</v>
      </c>
    </row>
    <row r="2402" spans="1:5" x14ac:dyDescent="0.25">
      <c r="A2402" s="2">
        <v>42620</v>
      </c>
      <c r="B2402">
        <v>8968.7000000000007</v>
      </c>
      <c r="C2402">
        <v>8968.7000000000007</v>
      </c>
      <c r="D2402">
        <v>8913.35</v>
      </c>
      <c r="E2402">
        <v>8917.9500000000007</v>
      </c>
    </row>
    <row r="2403" spans="1:5" x14ac:dyDescent="0.25">
      <c r="A2403" s="2">
        <v>42621</v>
      </c>
      <c r="B2403">
        <v>8915.5</v>
      </c>
      <c r="C2403">
        <v>8960.35</v>
      </c>
      <c r="D2403">
        <v>8896</v>
      </c>
      <c r="E2403">
        <v>8952.5</v>
      </c>
    </row>
    <row r="2404" spans="1:5" x14ac:dyDescent="0.25">
      <c r="A2404" s="2">
        <v>42622</v>
      </c>
      <c r="B2404">
        <v>8934.2999999999993</v>
      </c>
      <c r="C2404">
        <v>8939.15</v>
      </c>
      <c r="D2404">
        <v>8858.7000000000007</v>
      </c>
      <c r="E2404">
        <v>8866.7000000000007</v>
      </c>
    </row>
    <row r="2405" spans="1:5" x14ac:dyDescent="0.25">
      <c r="A2405" s="2">
        <v>42625</v>
      </c>
      <c r="B2405">
        <v>8732.9500000000007</v>
      </c>
      <c r="C2405">
        <v>8746.9500000000007</v>
      </c>
      <c r="D2405">
        <v>8699.4</v>
      </c>
      <c r="E2405">
        <v>8715.6</v>
      </c>
    </row>
    <row r="2406" spans="1:5" x14ac:dyDescent="0.25">
      <c r="A2406" s="2">
        <v>42627</v>
      </c>
      <c r="B2406">
        <v>8710.65</v>
      </c>
      <c r="C2406">
        <v>8739.85</v>
      </c>
      <c r="D2406">
        <v>8688.9</v>
      </c>
      <c r="E2406">
        <v>8726.6</v>
      </c>
    </row>
    <row r="2407" spans="1:5" x14ac:dyDescent="0.25">
      <c r="A2407" s="2">
        <v>42628</v>
      </c>
      <c r="B2407">
        <v>8743.85</v>
      </c>
      <c r="C2407">
        <v>8751.9500000000007</v>
      </c>
      <c r="D2407">
        <v>8704.35</v>
      </c>
      <c r="E2407">
        <v>8742.5499999999993</v>
      </c>
    </row>
    <row r="2408" spans="1:5" x14ac:dyDescent="0.25">
      <c r="A2408" s="2">
        <v>42629</v>
      </c>
      <c r="B2408">
        <v>8780.85</v>
      </c>
      <c r="C2408">
        <v>8847.65</v>
      </c>
      <c r="D2408">
        <v>8750.5</v>
      </c>
      <c r="E2408">
        <v>8779.85</v>
      </c>
    </row>
    <row r="2409" spans="1:5" x14ac:dyDescent="0.25">
      <c r="A2409" s="2">
        <v>42632</v>
      </c>
      <c r="B2409">
        <v>8788.4500000000007</v>
      </c>
      <c r="C2409">
        <v>8824.2999999999993</v>
      </c>
      <c r="D2409">
        <v>8774.2000000000007</v>
      </c>
      <c r="E2409">
        <v>8808.4</v>
      </c>
    </row>
    <row r="2410" spans="1:5" x14ac:dyDescent="0.25">
      <c r="A2410" s="2">
        <v>42633</v>
      </c>
      <c r="B2410">
        <v>8816.1</v>
      </c>
      <c r="C2410">
        <v>8816.4500000000007</v>
      </c>
      <c r="D2410">
        <v>8759.2999999999993</v>
      </c>
      <c r="E2410">
        <v>8775.9</v>
      </c>
    </row>
    <row r="2411" spans="1:5" x14ac:dyDescent="0.25">
      <c r="A2411" s="2">
        <v>42634</v>
      </c>
      <c r="B2411">
        <v>8790.2999999999993</v>
      </c>
      <c r="C2411">
        <v>8826.85</v>
      </c>
      <c r="D2411">
        <v>8757.2999999999993</v>
      </c>
      <c r="E2411">
        <v>8777.15</v>
      </c>
    </row>
    <row r="2412" spans="1:5" x14ac:dyDescent="0.25">
      <c r="A2412" s="2">
        <v>42635</v>
      </c>
      <c r="B2412">
        <v>8873.35</v>
      </c>
      <c r="C2412">
        <v>8893.35</v>
      </c>
      <c r="D2412">
        <v>8837.7999999999993</v>
      </c>
      <c r="E2412">
        <v>8867.4500000000007</v>
      </c>
    </row>
    <row r="2413" spans="1:5" x14ac:dyDescent="0.25">
      <c r="A2413" s="2">
        <v>42636</v>
      </c>
      <c r="B2413">
        <v>8880.75</v>
      </c>
      <c r="C2413">
        <v>8885.2000000000007</v>
      </c>
      <c r="D2413">
        <v>8820.2999999999993</v>
      </c>
      <c r="E2413">
        <v>8831.5499999999993</v>
      </c>
    </row>
    <row r="2414" spans="1:5" x14ac:dyDescent="0.25">
      <c r="A2414" s="2">
        <v>42639</v>
      </c>
      <c r="B2414">
        <v>8807.9</v>
      </c>
      <c r="C2414">
        <v>8809.5499999999993</v>
      </c>
      <c r="D2414">
        <v>8715.1</v>
      </c>
      <c r="E2414">
        <v>8723.0499999999993</v>
      </c>
    </row>
    <row r="2415" spans="1:5" x14ac:dyDescent="0.25">
      <c r="A2415" s="2">
        <v>42640</v>
      </c>
      <c r="B2415">
        <v>8748.9</v>
      </c>
      <c r="C2415">
        <v>8768.5</v>
      </c>
      <c r="D2415">
        <v>8690.5</v>
      </c>
      <c r="E2415">
        <v>8706.4</v>
      </c>
    </row>
    <row r="2416" spans="1:5" x14ac:dyDescent="0.25">
      <c r="A2416" s="2">
        <v>42641</v>
      </c>
      <c r="B2416">
        <v>8711.2000000000007</v>
      </c>
      <c r="C2416">
        <v>8767.0499999999993</v>
      </c>
      <c r="D2416">
        <v>8703.15</v>
      </c>
      <c r="E2416">
        <v>8745.15</v>
      </c>
    </row>
    <row r="2417" spans="1:5" x14ac:dyDescent="0.25">
      <c r="A2417" s="2">
        <v>42642</v>
      </c>
      <c r="B2417">
        <v>8792.7000000000007</v>
      </c>
      <c r="C2417">
        <v>8800.65</v>
      </c>
      <c r="D2417">
        <v>8558.25</v>
      </c>
      <c r="E2417">
        <v>8591.25</v>
      </c>
    </row>
    <row r="2418" spans="1:5" x14ac:dyDescent="0.25">
      <c r="A2418" s="2">
        <v>42643</v>
      </c>
      <c r="B2418">
        <v>8581.5</v>
      </c>
      <c r="C2418">
        <v>8637.15</v>
      </c>
      <c r="D2418">
        <v>8555.2000000000007</v>
      </c>
      <c r="E2418">
        <v>8611.15</v>
      </c>
    </row>
    <row r="2419" spans="1:5" x14ac:dyDescent="0.25">
      <c r="A2419" s="2">
        <v>42646</v>
      </c>
      <c r="B2419">
        <v>8666.15</v>
      </c>
      <c r="C2419">
        <v>8745.2000000000007</v>
      </c>
      <c r="D2419">
        <v>8635</v>
      </c>
      <c r="E2419">
        <v>8738.1</v>
      </c>
    </row>
    <row r="2420" spans="1:5" x14ac:dyDescent="0.25">
      <c r="A2420" s="2">
        <v>42647</v>
      </c>
      <c r="B2420">
        <v>8770</v>
      </c>
      <c r="C2420">
        <v>8783.65</v>
      </c>
      <c r="D2420">
        <v>8736.1</v>
      </c>
      <c r="E2420">
        <v>8769.15</v>
      </c>
    </row>
    <row r="2421" spans="1:5" x14ac:dyDescent="0.25">
      <c r="A2421" s="2">
        <v>42648</v>
      </c>
      <c r="B2421">
        <v>8806.35</v>
      </c>
      <c r="C2421">
        <v>8806.9500000000007</v>
      </c>
      <c r="D2421">
        <v>8731.4</v>
      </c>
      <c r="E2421">
        <v>8743.9500000000007</v>
      </c>
    </row>
    <row r="2422" spans="1:5" x14ac:dyDescent="0.25">
      <c r="A2422" s="2">
        <v>42649</v>
      </c>
      <c r="B2422">
        <v>8768.7000000000007</v>
      </c>
      <c r="C2422">
        <v>8781.15</v>
      </c>
      <c r="D2422">
        <v>8684.65</v>
      </c>
      <c r="E2422">
        <v>8709.5499999999993</v>
      </c>
    </row>
    <row r="2423" spans="1:5" x14ac:dyDescent="0.25">
      <c r="A2423" s="2">
        <v>42650</v>
      </c>
      <c r="B2423">
        <v>8721.7000000000007</v>
      </c>
      <c r="C2423">
        <v>8723.7000000000007</v>
      </c>
      <c r="D2423">
        <v>8663.7999999999993</v>
      </c>
      <c r="E2423">
        <v>8697.6</v>
      </c>
    </row>
    <row r="2424" spans="1:5" x14ac:dyDescent="0.25">
      <c r="A2424" s="2">
        <v>42653</v>
      </c>
      <c r="B2424">
        <v>8735.35</v>
      </c>
      <c r="C2424">
        <v>8745.7999999999993</v>
      </c>
      <c r="D2424">
        <v>8703.9500000000007</v>
      </c>
      <c r="E2424">
        <v>8708.7999999999993</v>
      </c>
    </row>
    <row r="2425" spans="1:5" x14ac:dyDescent="0.25">
      <c r="A2425" s="2">
        <v>42656</v>
      </c>
      <c r="B2425">
        <v>8671.5</v>
      </c>
      <c r="C2425">
        <v>8681.5499999999993</v>
      </c>
      <c r="D2425">
        <v>8541.35</v>
      </c>
      <c r="E2425">
        <v>8573.35</v>
      </c>
    </row>
    <row r="2426" spans="1:5" x14ac:dyDescent="0.25">
      <c r="A2426" s="2">
        <v>42657</v>
      </c>
      <c r="B2426">
        <v>8594</v>
      </c>
      <c r="C2426">
        <v>8604.4500000000007</v>
      </c>
      <c r="D2426">
        <v>8549.7999999999993</v>
      </c>
      <c r="E2426">
        <v>8583.4</v>
      </c>
    </row>
    <row r="2427" spans="1:5" x14ac:dyDescent="0.25">
      <c r="A2427" s="2">
        <v>42660</v>
      </c>
      <c r="B2427">
        <v>8612.9500000000007</v>
      </c>
      <c r="C2427">
        <v>8615.4</v>
      </c>
      <c r="D2427">
        <v>8506.15</v>
      </c>
      <c r="E2427">
        <v>8520.4</v>
      </c>
    </row>
    <row r="2428" spans="1:5" x14ac:dyDescent="0.25">
      <c r="A2428" s="2">
        <v>42661</v>
      </c>
      <c r="B2428">
        <v>8556.0499999999993</v>
      </c>
      <c r="C2428">
        <v>8685.1</v>
      </c>
      <c r="D2428">
        <v>8555.9</v>
      </c>
      <c r="E2428">
        <v>8677.9</v>
      </c>
    </row>
    <row r="2429" spans="1:5" x14ac:dyDescent="0.25">
      <c r="A2429" s="2">
        <v>42662</v>
      </c>
      <c r="B2429">
        <v>8697.5</v>
      </c>
      <c r="C2429">
        <v>8698.75</v>
      </c>
      <c r="D2429">
        <v>8636.7000000000007</v>
      </c>
      <c r="E2429">
        <v>8659.1</v>
      </c>
    </row>
    <row r="2430" spans="1:5" x14ac:dyDescent="0.25">
      <c r="A2430" s="2">
        <v>42663</v>
      </c>
      <c r="B2430">
        <v>8693.35</v>
      </c>
      <c r="C2430">
        <v>8727</v>
      </c>
      <c r="D2430">
        <v>8678.2999999999993</v>
      </c>
      <c r="E2430">
        <v>8699.4</v>
      </c>
    </row>
    <row r="2431" spans="1:5" x14ac:dyDescent="0.25">
      <c r="A2431" s="2">
        <v>42664</v>
      </c>
      <c r="B2431">
        <v>8708.6</v>
      </c>
      <c r="C2431">
        <v>8709.1</v>
      </c>
      <c r="D2431">
        <v>8652.0499999999993</v>
      </c>
      <c r="E2431">
        <v>8693.0499999999993</v>
      </c>
    </row>
    <row r="2432" spans="1:5" x14ac:dyDescent="0.25">
      <c r="A2432" s="2">
        <v>42667</v>
      </c>
      <c r="B2432">
        <v>8709.85</v>
      </c>
      <c r="C2432">
        <v>8736.9500000000007</v>
      </c>
      <c r="D2432">
        <v>8684.15</v>
      </c>
      <c r="E2432">
        <v>8708.9500000000007</v>
      </c>
    </row>
    <row r="2433" spans="1:5" x14ac:dyDescent="0.25">
      <c r="A2433" s="2">
        <v>42668</v>
      </c>
      <c r="B2433">
        <v>8721.7000000000007</v>
      </c>
      <c r="C2433">
        <v>8722.65</v>
      </c>
      <c r="D2433">
        <v>8663.4500000000007</v>
      </c>
      <c r="E2433">
        <v>8691.2999999999993</v>
      </c>
    </row>
    <row r="2434" spans="1:5" x14ac:dyDescent="0.25">
      <c r="A2434" s="2">
        <v>42669</v>
      </c>
      <c r="B2434">
        <v>8657.2999999999993</v>
      </c>
      <c r="C2434">
        <v>8657.2999999999993</v>
      </c>
      <c r="D2434">
        <v>8596.6</v>
      </c>
      <c r="E2434">
        <v>8615.25</v>
      </c>
    </row>
    <row r="2435" spans="1:5" x14ac:dyDescent="0.25">
      <c r="A2435" s="2">
        <v>42670</v>
      </c>
      <c r="B2435">
        <v>8607.1</v>
      </c>
      <c r="C2435">
        <v>8624.85</v>
      </c>
      <c r="D2435">
        <v>8550.25</v>
      </c>
      <c r="E2435">
        <v>8615.25</v>
      </c>
    </row>
    <row r="2436" spans="1:5" x14ac:dyDescent="0.25">
      <c r="A2436" s="2">
        <v>42671</v>
      </c>
      <c r="B2436">
        <v>8625</v>
      </c>
      <c r="C2436">
        <v>8653.75</v>
      </c>
      <c r="D2436">
        <v>8581.75</v>
      </c>
      <c r="E2436">
        <v>8638</v>
      </c>
    </row>
    <row r="2437" spans="1:5" x14ac:dyDescent="0.25">
      <c r="A2437" s="2">
        <v>42673</v>
      </c>
      <c r="B2437">
        <v>8672.35</v>
      </c>
      <c r="C2437">
        <v>8678.25</v>
      </c>
      <c r="D2437">
        <v>8616.25</v>
      </c>
      <c r="E2437">
        <v>8625.7000000000007</v>
      </c>
    </row>
    <row r="2438" spans="1:5" x14ac:dyDescent="0.25">
      <c r="A2438" s="2">
        <v>42675</v>
      </c>
      <c r="B2438">
        <v>8653.15</v>
      </c>
      <c r="C2438">
        <v>8669.6</v>
      </c>
      <c r="D2438">
        <v>8614.5</v>
      </c>
      <c r="E2438">
        <v>8626.25</v>
      </c>
    </row>
    <row r="2439" spans="1:5" x14ac:dyDescent="0.25">
      <c r="A2439" s="2">
        <v>42676</v>
      </c>
      <c r="B2439">
        <v>8542.7999999999993</v>
      </c>
      <c r="C2439">
        <v>8549.5</v>
      </c>
      <c r="D2439">
        <v>8504.85</v>
      </c>
      <c r="E2439">
        <v>8514</v>
      </c>
    </row>
    <row r="2440" spans="1:5" x14ac:dyDescent="0.25">
      <c r="A2440" s="2">
        <v>42677</v>
      </c>
      <c r="B2440">
        <v>8499.85</v>
      </c>
      <c r="C2440">
        <v>8537.65</v>
      </c>
      <c r="D2440">
        <v>8476.15</v>
      </c>
      <c r="E2440">
        <v>8484.9500000000007</v>
      </c>
    </row>
    <row r="2441" spans="1:5" x14ac:dyDescent="0.25">
      <c r="A2441" s="2">
        <v>42678</v>
      </c>
      <c r="B2441">
        <v>8503.6</v>
      </c>
      <c r="C2441">
        <v>8504</v>
      </c>
      <c r="D2441">
        <v>8400.25</v>
      </c>
      <c r="E2441">
        <v>8433.75</v>
      </c>
    </row>
    <row r="2442" spans="1:5" x14ac:dyDescent="0.25">
      <c r="A2442" s="2">
        <v>42681</v>
      </c>
      <c r="B2442">
        <v>8535.75</v>
      </c>
      <c r="C2442">
        <v>8535.85</v>
      </c>
      <c r="D2442">
        <v>8481.4500000000007</v>
      </c>
      <c r="E2442">
        <v>8497.0499999999993</v>
      </c>
    </row>
    <row r="2443" spans="1:5" x14ac:dyDescent="0.25">
      <c r="A2443" s="2">
        <v>42682</v>
      </c>
      <c r="B2443">
        <v>8540</v>
      </c>
      <c r="C2443">
        <v>8559.4</v>
      </c>
      <c r="D2443">
        <v>8480.1</v>
      </c>
      <c r="E2443">
        <v>8543.5499999999993</v>
      </c>
    </row>
    <row r="2444" spans="1:5" x14ac:dyDescent="0.25">
      <c r="A2444" s="2">
        <v>42683</v>
      </c>
      <c r="B2444">
        <v>8067.5</v>
      </c>
      <c r="C2444">
        <v>8476.2000000000007</v>
      </c>
      <c r="D2444">
        <v>8002.25</v>
      </c>
      <c r="E2444">
        <v>8432</v>
      </c>
    </row>
    <row r="2445" spans="1:5" x14ac:dyDescent="0.25">
      <c r="A2445" s="2">
        <v>42684</v>
      </c>
      <c r="B2445">
        <v>8555.6</v>
      </c>
      <c r="C2445">
        <v>8598.4500000000007</v>
      </c>
      <c r="D2445">
        <v>8510.7000000000007</v>
      </c>
      <c r="E2445">
        <v>8525.75</v>
      </c>
    </row>
    <row r="2446" spans="1:5" x14ac:dyDescent="0.25">
      <c r="A2446" s="2">
        <v>42685</v>
      </c>
      <c r="B2446">
        <v>8456.65</v>
      </c>
      <c r="C2446">
        <v>8460.6</v>
      </c>
      <c r="D2446">
        <v>8284.9500000000007</v>
      </c>
      <c r="E2446">
        <v>8296.2999999999993</v>
      </c>
    </row>
    <row r="2447" spans="1:5" x14ac:dyDescent="0.25">
      <c r="A2447" s="2">
        <v>42689</v>
      </c>
      <c r="B2447">
        <v>8284.85</v>
      </c>
      <c r="C2447">
        <v>8288.5499999999993</v>
      </c>
      <c r="D2447">
        <v>8093.2</v>
      </c>
      <c r="E2447">
        <v>8108.45</v>
      </c>
    </row>
    <row r="2448" spans="1:5" x14ac:dyDescent="0.25">
      <c r="A2448" s="2">
        <v>42690</v>
      </c>
      <c r="B2448">
        <v>8205.65</v>
      </c>
      <c r="C2448">
        <v>8210.0499999999993</v>
      </c>
      <c r="D2448">
        <v>8089.4</v>
      </c>
      <c r="E2448">
        <v>8111.6</v>
      </c>
    </row>
    <row r="2449" spans="1:5" x14ac:dyDescent="0.25">
      <c r="A2449" s="2">
        <v>42691</v>
      </c>
      <c r="B2449">
        <v>8105.1</v>
      </c>
      <c r="C2449">
        <v>8151.25</v>
      </c>
      <c r="D2449">
        <v>8060.3</v>
      </c>
      <c r="E2449">
        <v>8079.95</v>
      </c>
    </row>
    <row r="2450" spans="1:5" x14ac:dyDescent="0.25">
      <c r="A2450" s="2">
        <v>42692</v>
      </c>
      <c r="B2450">
        <v>8097.55</v>
      </c>
      <c r="C2450">
        <v>8128.95</v>
      </c>
      <c r="D2450">
        <v>8048.3</v>
      </c>
      <c r="E2450">
        <v>8074.1</v>
      </c>
    </row>
    <row r="2451" spans="1:5" x14ac:dyDescent="0.25">
      <c r="A2451" s="2">
        <v>42695</v>
      </c>
      <c r="B2451">
        <v>8102.1</v>
      </c>
      <c r="C2451">
        <v>8102.45</v>
      </c>
      <c r="D2451">
        <v>7916.4</v>
      </c>
      <c r="E2451">
        <v>7929.1</v>
      </c>
    </row>
    <row r="2452" spans="1:5" x14ac:dyDescent="0.25">
      <c r="A2452" s="2">
        <v>42696</v>
      </c>
      <c r="B2452">
        <v>7989.15</v>
      </c>
      <c r="C2452">
        <v>8019.05</v>
      </c>
      <c r="D2452">
        <v>7938.15</v>
      </c>
      <c r="E2452">
        <v>8002.3</v>
      </c>
    </row>
    <row r="2453" spans="1:5" x14ac:dyDescent="0.25">
      <c r="A2453" s="2">
        <v>42697</v>
      </c>
      <c r="B2453">
        <v>8051.2</v>
      </c>
      <c r="C2453">
        <v>8055.2</v>
      </c>
      <c r="D2453">
        <v>7973.1</v>
      </c>
      <c r="E2453">
        <v>8033.3</v>
      </c>
    </row>
    <row r="2454" spans="1:5" x14ac:dyDescent="0.25">
      <c r="A2454" s="2">
        <v>42698</v>
      </c>
      <c r="B2454">
        <v>8011.8</v>
      </c>
      <c r="C2454">
        <v>8024.85</v>
      </c>
      <c r="D2454">
        <v>7952.55</v>
      </c>
      <c r="E2454">
        <v>7965.5</v>
      </c>
    </row>
    <row r="2455" spans="1:5" x14ac:dyDescent="0.25">
      <c r="A2455" s="2">
        <v>42699</v>
      </c>
      <c r="B2455">
        <v>8007.95</v>
      </c>
      <c r="C2455">
        <v>8122.25</v>
      </c>
      <c r="D2455">
        <v>7976.75</v>
      </c>
      <c r="E2455">
        <v>8114.3</v>
      </c>
    </row>
    <row r="2456" spans="1:5" x14ac:dyDescent="0.25">
      <c r="A2456" s="2">
        <v>42702</v>
      </c>
      <c r="B2456">
        <v>8080.65</v>
      </c>
      <c r="C2456">
        <v>8146.5</v>
      </c>
      <c r="D2456">
        <v>8066.5</v>
      </c>
      <c r="E2456">
        <v>8126.9</v>
      </c>
    </row>
    <row r="2457" spans="1:5" x14ac:dyDescent="0.25">
      <c r="A2457" s="2">
        <v>42703</v>
      </c>
      <c r="B2457">
        <v>8131.55</v>
      </c>
      <c r="C2457">
        <v>8197.35</v>
      </c>
      <c r="D2457">
        <v>8128.7</v>
      </c>
      <c r="E2457">
        <v>8142.15</v>
      </c>
    </row>
    <row r="2458" spans="1:5" x14ac:dyDescent="0.25">
      <c r="A2458" s="2">
        <v>42704</v>
      </c>
      <c r="B2458">
        <v>8172.15</v>
      </c>
      <c r="C2458">
        <v>8234.25</v>
      </c>
      <c r="D2458">
        <v>8139.25</v>
      </c>
      <c r="E2458">
        <v>8224.5</v>
      </c>
    </row>
    <row r="2459" spans="1:5" x14ac:dyDescent="0.25">
      <c r="A2459" s="2">
        <v>42705</v>
      </c>
      <c r="B2459">
        <v>8244</v>
      </c>
      <c r="C2459">
        <v>8250.7999999999993</v>
      </c>
      <c r="D2459">
        <v>8185.05</v>
      </c>
      <c r="E2459">
        <v>8192.9</v>
      </c>
    </row>
    <row r="2460" spans="1:5" x14ac:dyDescent="0.25">
      <c r="A2460" s="2">
        <v>42706</v>
      </c>
      <c r="B2460">
        <v>8153.55</v>
      </c>
      <c r="C2460">
        <v>8159.3</v>
      </c>
      <c r="D2460">
        <v>8070.05</v>
      </c>
      <c r="E2460">
        <v>8086.8</v>
      </c>
    </row>
    <row r="2461" spans="1:5" x14ac:dyDescent="0.25">
      <c r="A2461" s="2">
        <v>42709</v>
      </c>
      <c r="B2461">
        <v>8088.75</v>
      </c>
      <c r="C2461">
        <v>8141.9</v>
      </c>
      <c r="D2461">
        <v>8056.85</v>
      </c>
      <c r="E2461">
        <v>8128.75</v>
      </c>
    </row>
    <row r="2462" spans="1:5" x14ac:dyDescent="0.25">
      <c r="A2462" s="2">
        <v>42710</v>
      </c>
      <c r="B2462">
        <v>8153.15</v>
      </c>
      <c r="C2462">
        <v>8178.7</v>
      </c>
      <c r="D2462">
        <v>8130.85</v>
      </c>
      <c r="E2462">
        <v>8143.15</v>
      </c>
    </row>
    <row r="2463" spans="1:5" x14ac:dyDescent="0.25">
      <c r="A2463" s="2">
        <v>42711</v>
      </c>
      <c r="B2463">
        <v>8168.4</v>
      </c>
      <c r="C2463">
        <v>8190.45</v>
      </c>
      <c r="D2463">
        <v>8077.5</v>
      </c>
      <c r="E2463">
        <v>8102.05</v>
      </c>
    </row>
    <row r="2464" spans="1:5" x14ac:dyDescent="0.25">
      <c r="A2464" s="2">
        <v>42712</v>
      </c>
      <c r="B2464">
        <v>8152.1</v>
      </c>
      <c r="C2464">
        <v>8256.25</v>
      </c>
      <c r="D2464">
        <v>8151.75</v>
      </c>
      <c r="E2464">
        <v>8246.85</v>
      </c>
    </row>
    <row r="2465" spans="1:5" x14ac:dyDescent="0.25">
      <c r="A2465" s="2">
        <v>42713</v>
      </c>
      <c r="B2465">
        <v>8271.7000000000007</v>
      </c>
      <c r="C2465">
        <v>8274.9500000000007</v>
      </c>
      <c r="D2465">
        <v>8241.9500000000007</v>
      </c>
      <c r="E2465">
        <v>8261.75</v>
      </c>
    </row>
    <row r="2466" spans="1:5" x14ac:dyDescent="0.25">
      <c r="A2466" s="2">
        <v>42716</v>
      </c>
      <c r="B2466">
        <v>8230.65</v>
      </c>
      <c r="C2466">
        <v>8230.65</v>
      </c>
      <c r="D2466">
        <v>8154.45</v>
      </c>
      <c r="E2466">
        <v>8170.8</v>
      </c>
    </row>
    <row r="2467" spans="1:5" x14ac:dyDescent="0.25">
      <c r="A2467" s="2">
        <v>42717</v>
      </c>
      <c r="B2467">
        <v>8196.15</v>
      </c>
      <c r="C2467">
        <v>8228.85</v>
      </c>
      <c r="D2467">
        <v>8155.8</v>
      </c>
      <c r="E2467">
        <v>8221.7999999999993</v>
      </c>
    </row>
    <row r="2468" spans="1:5" x14ac:dyDescent="0.25">
      <c r="A2468" s="2">
        <v>42718</v>
      </c>
      <c r="B2468">
        <v>8229.35</v>
      </c>
      <c r="C2468">
        <v>8229.4</v>
      </c>
      <c r="D2468">
        <v>8165.1</v>
      </c>
      <c r="E2468">
        <v>8182.45</v>
      </c>
    </row>
    <row r="2469" spans="1:5" x14ac:dyDescent="0.25">
      <c r="A2469" s="2">
        <v>42719</v>
      </c>
      <c r="B2469">
        <v>8128.4</v>
      </c>
      <c r="C2469">
        <v>8225.9</v>
      </c>
      <c r="D2469">
        <v>8121.95</v>
      </c>
      <c r="E2469">
        <v>8153.6</v>
      </c>
    </row>
    <row r="2470" spans="1:5" x14ac:dyDescent="0.25">
      <c r="A2470" s="2">
        <v>42720</v>
      </c>
      <c r="B2470">
        <v>8178.2</v>
      </c>
      <c r="C2470">
        <v>8178.7</v>
      </c>
      <c r="D2470">
        <v>8127.45</v>
      </c>
      <c r="E2470">
        <v>8139.45</v>
      </c>
    </row>
    <row r="2471" spans="1:5" x14ac:dyDescent="0.25">
      <c r="A2471" s="2">
        <v>42723</v>
      </c>
      <c r="B2471">
        <v>8126</v>
      </c>
      <c r="C2471">
        <v>8132.5</v>
      </c>
      <c r="D2471">
        <v>8094.85</v>
      </c>
      <c r="E2471">
        <v>8104.35</v>
      </c>
    </row>
    <row r="2472" spans="1:5" x14ac:dyDescent="0.25">
      <c r="A2472" s="2">
        <v>42724</v>
      </c>
      <c r="B2472">
        <v>8110.6</v>
      </c>
      <c r="C2472">
        <v>8124.1</v>
      </c>
      <c r="D2472">
        <v>8062.75</v>
      </c>
      <c r="E2472">
        <v>8082.4</v>
      </c>
    </row>
    <row r="2473" spans="1:5" x14ac:dyDescent="0.25">
      <c r="A2473" s="2">
        <v>42725</v>
      </c>
      <c r="B2473">
        <v>8105.85</v>
      </c>
      <c r="C2473">
        <v>8112.55</v>
      </c>
      <c r="D2473">
        <v>8053.25</v>
      </c>
      <c r="E2473">
        <v>8061.3</v>
      </c>
    </row>
    <row r="2474" spans="1:5" x14ac:dyDescent="0.25">
      <c r="A2474" s="2">
        <v>42726</v>
      </c>
      <c r="B2474">
        <v>8043.85</v>
      </c>
      <c r="C2474">
        <v>8046.45</v>
      </c>
      <c r="D2474">
        <v>7964.95</v>
      </c>
      <c r="E2474">
        <v>7979.1</v>
      </c>
    </row>
    <row r="2475" spans="1:5" x14ac:dyDescent="0.25">
      <c r="A2475" s="2">
        <v>42727</v>
      </c>
      <c r="B2475">
        <v>7972.5</v>
      </c>
      <c r="C2475">
        <v>8022.6</v>
      </c>
      <c r="D2475">
        <v>7942.05</v>
      </c>
      <c r="E2475">
        <v>7985.75</v>
      </c>
    </row>
    <row r="2476" spans="1:5" x14ac:dyDescent="0.25">
      <c r="A2476" s="2">
        <v>42730</v>
      </c>
      <c r="B2476">
        <v>7965.1</v>
      </c>
      <c r="C2476">
        <v>7970.05</v>
      </c>
      <c r="D2476">
        <v>7893.8</v>
      </c>
      <c r="E2476">
        <v>7908.25</v>
      </c>
    </row>
    <row r="2477" spans="1:5" x14ac:dyDescent="0.25">
      <c r="A2477" s="2">
        <v>42731</v>
      </c>
      <c r="B2477">
        <v>7915.05</v>
      </c>
      <c r="C2477">
        <v>8044.65</v>
      </c>
      <c r="D2477">
        <v>7903.7</v>
      </c>
      <c r="E2477">
        <v>8032.85</v>
      </c>
    </row>
    <row r="2478" spans="1:5" x14ac:dyDescent="0.25">
      <c r="A2478" s="2">
        <v>42732</v>
      </c>
      <c r="B2478">
        <v>8047.55</v>
      </c>
      <c r="C2478">
        <v>8100.55</v>
      </c>
      <c r="D2478">
        <v>8028.4</v>
      </c>
      <c r="E2478">
        <v>8034.85</v>
      </c>
    </row>
    <row r="2479" spans="1:5" x14ac:dyDescent="0.25">
      <c r="A2479" s="2">
        <v>42733</v>
      </c>
      <c r="B2479">
        <v>8030.6</v>
      </c>
      <c r="C2479">
        <v>8111.1</v>
      </c>
      <c r="D2479">
        <v>8020.8</v>
      </c>
      <c r="E2479">
        <v>8103.6</v>
      </c>
    </row>
    <row r="2480" spans="1:5" x14ac:dyDescent="0.25">
      <c r="A2480" s="2">
        <v>42734</v>
      </c>
      <c r="B2480">
        <v>8119.65</v>
      </c>
      <c r="C2480">
        <v>8197</v>
      </c>
      <c r="D2480">
        <v>8114.75</v>
      </c>
      <c r="E2480">
        <v>8185.8</v>
      </c>
    </row>
    <row r="2481" spans="1:5" x14ac:dyDescent="0.25">
      <c r="A2481" s="2">
        <v>42737</v>
      </c>
      <c r="B2481">
        <v>8210.1</v>
      </c>
      <c r="C2481">
        <v>8212</v>
      </c>
      <c r="D2481">
        <v>8133.8</v>
      </c>
      <c r="E2481">
        <v>8179.5</v>
      </c>
    </row>
    <row r="2482" spans="1:5" x14ac:dyDescent="0.25">
      <c r="A2482" s="2">
        <v>42738</v>
      </c>
      <c r="B2482">
        <v>8196.0499999999993</v>
      </c>
      <c r="C2482">
        <v>8219.1</v>
      </c>
      <c r="D2482">
        <v>8148.6</v>
      </c>
      <c r="E2482">
        <v>8192.25</v>
      </c>
    </row>
    <row r="2483" spans="1:5" x14ac:dyDescent="0.25">
      <c r="A2483" s="2">
        <v>42739</v>
      </c>
      <c r="B2483">
        <v>8202.65</v>
      </c>
      <c r="C2483">
        <v>8218.5</v>
      </c>
      <c r="D2483">
        <v>8180.9</v>
      </c>
      <c r="E2483">
        <v>8190.5</v>
      </c>
    </row>
    <row r="2484" spans="1:5" x14ac:dyDescent="0.25">
      <c r="A2484" s="2">
        <v>42740</v>
      </c>
      <c r="B2484">
        <v>8226.65</v>
      </c>
      <c r="C2484">
        <v>8282.65</v>
      </c>
      <c r="D2484">
        <v>8223.7000000000007</v>
      </c>
      <c r="E2484">
        <v>8273.7999999999993</v>
      </c>
    </row>
    <row r="2485" spans="1:5" x14ac:dyDescent="0.25">
      <c r="A2485" s="2">
        <v>42741</v>
      </c>
      <c r="B2485">
        <v>8281.85</v>
      </c>
      <c r="C2485">
        <v>8306.85</v>
      </c>
      <c r="D2485">
        <v>8233.25</v>
      </c>
      <c r="E2485">
        <v>8243.7999999999993</v>
      </c>
    </row>
    <row r="2486" spans="1:5" x14ac:dyDescent="0.25">
      <c r="A2486" s="2">
        <v>42744</v>
      </c>
      <c r="B2486">
        <v>8259.35</v>
      </c>
      <c r="C2486">
        <v>8263</v>
      </c>
      <c r="D2486">
        <v>8227.75</v>
      </c>
      <c r="E2486">
        <v>8236.0499999999993</v>
      </c>
    </row>
    <row r="2487" spans="1:5" x14ac:dyDescent="0.25">
      <c r="A2487" s="2">
        <v>42745</v>
      </c>
      <c r="B2487">
        <v>8262.7000000000007</v>
      </c>
      <c r="C2487">
        <v>8293.7999999999993</v>
      </c>
      <c r="D2487">
        <v>8261</v>
      </c>
      <c r="E2487">
        <v>8288.6</v>
      </c>
    </row>
    <row r="2488" spans="1:5" x14ac:dyDescent="0.25">
      <c r="A2488" s="2">
        <v>42746</v>
      </c>
      <c r="B2488">
        <v>8327.7999999999993</v>
      </c>
      <c r="C2488">
        <v>8389</v>
      </c>
      <c r="D2488">
        <v>8322.25</v>
      </c>
      <c r="E2488">
        <v>8380.65</v>
      </c>
    </row>
    <row r="2489" spans="1:5" x14ac:dyDescent="0.25">
      <c r="A2489" s="2">
        <v>42747</v>
      </c>
      <c r="B2489">
        <v>8391.0499999999993</v>
      </c>
      <c r="C2489">
        <v>8417.2000000000007</v>
      </c>
      <c r="D2489">
        <v>8382.2999999999993</v>
      </c>
      <c r="E2489">
        <v>8407.2000000000007</v>
      </c>
    </row>
    <row r="2490" spans="1:5" x14ac:dyDescent="0.25">
      <c r="A2490" s="2">
        <v>42748</v>
      </c>
      <c r="B2490">
        <v>8457.65</v>
      </c>
      <c r="C2490">
        <v>8461.0499999999993</v>
      </c>
      <c r="D2490">
        <v>8373.15</v>
      </c>
      <c r="E2490">
        <v>8400.35</v>
      </c>
    </row>
    <row r="2491" spans="1:5" x14ac:dyDescent="0.25">
      <c r="A2491" s="2">
        <v>42751</v>
      </c>
      <c r="B2491">
        <v>8390.9500000000007</v>
      </c>
      <c r="C2491">
        <v>8426.7000000000007</v>
      </c>
      <c r="D2491">
        <v>8374.4</v>
      </c>
      <c r="E2491">
        <v>8412.7999999999993</v>
      </c>
    </row>
    <row r="2492" spans="1:5" x14ac:dyDescent="0.25">
      <c r="A2492" s="2">
        <v>42752</v>
      </c>
      <c r="B2492">
        <v>8415.0499999999993</v>
      </c>
      <c r="C2492">
        <v>8440.9</v>
      </c>
      <c r="D2492">
        <v>8378.2999999999993</v>
      </c>
      <c r="E2492">
        <v>8398</v>
      </c>
    </row>
    <row r="2493" spans="1:5" x14ac:dyDescent="0.25">
      <c r="A2493" s="2">
        <v>42753</v>
      </c>
      <c r="B2493">
        <v>8403.85</v>
      </c>
      <c r="C2493">
        <v>8460.2999999999993</v>
      </c>
      <c r="D2493">
        <v>8397.4</v>
      </c>
      <c r="E2493">
        <v>8417</v>
      </c>
    </row>
    <row r="2494" spans="1:5" x14ac:dyDescent="0.25">
      <c r="A2494" s="2">
        <v>42754</v>
      </c>
      <c r="B2494">
        <v>8418.4</v>
      </c>
      <c r="C2494">
        <v>8445.15</v>
      </c>
      <c r="D2494">
        <v>8404.0499999999993</v>
      </c>
      <c r="E2494">
        <v>8435.1</v>
      </c>
    </row>
    <row r="2495" spans="1:5" x14ac:dyDescent="0.25">
      <c r="A2495" s="2">
        <v>42755</v>
      </c>
      <c r="B2495">
        <v>8404.35</v>
      </c>
      <c r="C2495">
        <v>8423.65</v>
      </c>
      <c r="D2495">
        <v>8340.9500000000007</v>
      </c>
      <c r="E2495">
        <v>8349.35</v>
      </c>
    </row>
    <row r="2496" spans="1:5" x14ac:dyDescent="0.25">
      <c r="A2496" s="2">
        <v>42758</v>
      </c>
      <c r="B2496">
        <v>8329.6</v>
      </c>
      <c r="C2496">
        <v>8404.15</v>
      </c>
      <c r="D2496">
        <v>8327.2000000000007</v>
      </c>
      <c r="E2496">
        <v>8391.5</v>
      </c>
    </row>
    <row r="2497" spans="1:5" x14ac:dyDescent="0.25">
      <c r="A2497" s="2">
        <v>42759</v>
      </c>
      <c r="B2497">
        <v>8407.0499999999993</v>
      </c>
      <c r="C2497">
        <v>8480.9500000000007</v>
      </c>
      <c r="D2497">
        <v>8398.15</v>
      </c>
      <c r="E2497">
        <v>8475.7999999999993</v>
      </c>
    </row>
    <row r="2498" spans="1:5" x14ac:dyDescent="0.25">
      <c r="A2498" s="2">
        <v>42760</v>
      </c>
      <c r="B2498">
        <v>8499.4500000000007</v>
      </c>
      <c r="C2498">
        <v>8612.6</v>
      </c>
      <c r="D2498">
        <v>8493.9500000000007</v>
      </c>
      <c r="E2498">
        <v>8602.75</v>
      </c>
    </row>
    <row r="2499" spans="1:5" x14ac:dyDescent="0.25">
      <c r="A2499" s="2">
        <v>42762</v>
      </c>
      <c r="B2499">
        <v>8610.5</v>
      </c>
      <c r="C2499">
        <v>8672.7000000000007</v>
      </c>
      <c r="D2499">
        <v>8606.9</v>
      </c>
      <c r="E2499">
        <v>8641.25</v>
      </c>
    </row>
    <row r="2500" spans="1:5" x14ac:dyDescent="0.25">
      <c r="A2500" s="2">
        <v>42765</v>
      </c>
      <c r="B2500">
        <v>8635.5499999999993</v>
      </c>
      <c r="C2500">
        <v>8662.6</v>
      </c>
      <c r="D2500">
        <v>8617.75</v>
      </c>
      <c r="E2500">
        <v>8632.75</v>
      </c>
    </row>
    <row r="2501" spans="1:5" x14ac:dyDescent="0.25">
      <c r="A2501" s="2">
        <v>42766</v>
      </c>
      <c r="B2501">
        <v>8629.4500000000007</v>
      </c>
      <c r="C2501">
        <v>8631.75</v>
      </c>
      <c r="D2501">
        <v>8552.4</v>
      </c>
      <c r="E2501">
        <v>8561.2999999999993</v>
      </c>
    </row>
    <row r="2502" spans="1:5" x14ac:dyDescent="0.25">
      <c r="A2502" s="2">
        <v>42767</v>
      </c>
      <c r="B2502">
        <v>8570.35</v>
      </c>
      <c r="C2502">
        <v>8722.4</v>
      </c>
      <c r="D2502">
        <v>8537.5</v>
      </c>
      <c r="E2502">
        <v>8716.4</v>
      </c>
    </row>
    <row r="2503" spans="1:5" x14ac:dyDescent="0.25">
      <c r="A2503" s="2">
        <v>42768</v>
      </c>
      <c r="B2503">
        <v>8724.75</v>
      </c>
      <c r="C2503">
        <v>8757.6</v>
      </c>
      <c r="D2503">
        <v>8685.7999999999993</v>
      </c>
      <c r="E2503">
        <v>8734.25</v>
      </c>
    </row>
    <row r="2504" spans="1:5" x14ac:dyDescent="0.25">
      <c r="A2504" s="2">
        <v>42769</v>
      </c>
      <c r="B2504">
        <v>8735.15</v>
      </c>
      <c r="C2504">
        <v>8748.25</v>
      </c>
      <c r="D2504">
        <v>8707.75</v>
      </c>
      <c r="E2504">
        <v>8740.9500000000007</v>
      </c>
    </row>
    <row r="2505" spans="1:5" x14ac:dyDescent="0.25">
      <c r="A2505" s="2">
        <v>42772</v>
      </c>
      <c r="B2505">
        <v>8785.4500000000007</v>
      </c>
      <c r="C2505">
        <v>8814.1</v>
      </c>
      <c r="D2505">
        <v>8770.2000000000007</v>
      </c>
      <c r="E2505">
        <v>8801.0499999999993</v>
      </c>
    </row>
    <row r="2506" spans="1:5" x14ac:dyDescent="0.25">
      <c r="A2506" s="2">
        <v>42773</v>
      </c>
      <c r="B2506">
        <v>8805.7000000000007</v>
      </c>
      <c r="C2506">
        <v>8809.2999999999993</v>
      </c>
      <c r="D2506">
        <v>8741.0499999999993</v>
      </c>
      <c r="E2506">
        <v>8768.2999999999993</v>
      </c>
    </row>
    <row r="2507" spans="1:5" x14ac:dyDescent="0.25">
      <c r="A2507" s="2">
        <v>42774</v>
      </c>
      <c r="B2507">
        <v>8774.5499999999993</v>
      </c>
      <c r="C2507">
        <v>8791.25</v>
      </c>
      <c r="D2507">
        <v>8715</v>
      </c>
      <c r="E2507">
        <v>8769.0499999999993</v>
      </c>
    </row>
    <row r="2508" spans="1:5" x14ac:dyDescent="0.25">
      <c r="A2508" s="2">
        <v>42775</v>
      </c>
      <c r="B2508">
        <v>8795.5499999999993</v>
      </c>
      <c r="C2508">
        <v>8821.4</v>
      </c>
      <c r="D2508">
        <v>8724.1</v>
      </c>
      <c r="E2508">
        <v>8778.4</v>
      </c>
    </row>
    <row r="2509" spans="1:5" x14ac:dyDescent="0.25">
      <c r="A2509" s="2">
        <v>42776</v>
      </c>
      <c r="B2509">
        <v>8812.35</v>
      </c>
      <c r="C2509">
        <v>8822.1</v>
      </c>
      <c r="D2509">
        <v>8771.2000000000007</v>
      </c>
      <c r="E2509">
        <v>8793.5499999999993</v>
      </c>
    </row>
    <row r="2510" spans="1:5" x14ac:dyDescent="0.25">
      <c r="A2510" s="2">
        <v>42779</v>
      </c>
      <c r="B2510">
        <v>8819.7999999999993</v>
      </c>
      <c r="C2510">
        <v>8826.9</v>
      </c>
      <c r="D2510">
        <v>8754.2000000000007</v>
      </c>
      <c r="E2510">
        <v>8805.0499999999993</v>
      </c>
    </row>
    <row r="2511" spans="1:5" x14ac:dyDescent="0.25">
      <c r="A2511" s="2">
        <v>42780</v>
      </c>
      <c r="B2511">
        <v>8819.9</v>
      </c>
      <c r="C2511">
        <v>8820.4500000000007</v>
      </c>
      <c r="D2511">
        <v>8772.5</v>
      </c>
      <c r="E2511">
        <v>8792.2999999999993</v>
      </c>
    </row>
    <row r="2512" spans="1:5" x14ac:dyDescent="0.25">
      <c r="A2512" s="2">
        <v>42781</v>
      </c>
      <c r="B2512">
        <v>8778.9500000000007</v>
      </c>
      <c r="C2512">
        <v>8807.9</v>
      </c>
      <c r="D2512">
        <v>8712.85</v>
      </c>
      <c r="E2512">
        <v>8724.7000000000007</v>
      </c>
    </row>
    <row r="2513" spans="1:5" x14ac:dyDescent="0.25">
      <c r="A2513" s="2">
        <v>42782</v>
      </c>
      <c r="B2513">
        <v>8739</v>
      </c>
      <c r="C2513">
        <v>8783.9500000000007</v>
      </c>
      <c r="D2513">
        <v>8719.6</v>
      </c>
      <c r="E2513">
        <v>8778</v>
      </c>
    </row>
    <row r="2514" spans="1:5" x14ac:dyDescent="0.25">
      <c r="A2514" s="2">
        <v>42783</v>
      </c>
      <c r="B2514">
        <v>8883.7000000000007</v>
      </c>
      <c r="C2514">
        <v>8896.4500000000007</v>
      </c>
      <c r="D2514">
        <v>8804.25</v>
      </c>
      <c r="E2514">
        <v>8821.7000000000007</v>
      </c>
    </row>
    <row r="2515" spans="1:5" x14ac:dyDescent="0.25">
      <c r="A2515" s="2">
        <v>42786</v>
      </c>
      <c r="B2515">
        <v>8818.5499999999993</v>
      </c>
      <c r="C2515">
        <v>8886.25</v>
      </c>
      <c r="D2515">
        <v>8809.7999999999993</v>
      </c>
      <c r="E2515">
        <v>8879.2000000000007</v>
      </c>
    </row>
    <row r="2516" spans="1:5" x14ac:dyDescent="0.25">
      <c r="A2516" s="2">
        <v>42787</v>
      </c>
      <c r="B2516">
        <v>8890.75</v>
      </c>
      <c r="C2516">
        <v>8920.7999999999993</v>
      </c>
      <c r="D2516">
        <v>8860.9500000000007</v>
      </c>
      <c r="E2516">
        <v>8907.85</v>
      </c>
    </row>
    <row r="2517" spans="1:5" x14ac:dyDescent="0.25">
      <c r="A2517" s="2">
        <v>42788</v>
      </c>
      <c r="B2517">
        <v>8931.6</v>
      </c>
      <c r="C2517">
        <v>8960.75</v>
      </c>
      <c r="D2517">
        <v>8905.25</v>
      </c>
      <c r="E2517">
        <v>8926.9</v>
      </c>
    </row>
    <row r="2518" spans="1:5" x14ac:dyDescent="0.25">
      <c r="A2518" s="2">
        <v>42789</v>
      </c>
      <c r="B2518">
        <v>8956.4</v>
      </c>
      <c r="C2518">
        <v>8982.15</v>
      </c>
      <c r="D2518">
        <v>8927.5499999999993</v>
      </c>
      <c r="E2518">
        <v>8939.5</v>
      </c>
    </row>
    <row r="2519" spans="1:5" x14ac:dyDescent="0.25">
      <c r="A2519" s="2">
        <v>42793</v>
      </c>
      <c r="B2519">
        <v>8943.7000000000007</v>
      </c>
      <c r="C2519">
        <v>8951.7999999999993</v>
      </c>
      <c r="D2519">
        <v>8888.65</v>
      </c>
      <c r="E2519">
        <v>8896.7000000000007</v>
      </c>
    </row>
    <row r="2520" spans="1:5" x14ac:dyDescent="0.25">
      <c r="A2520" s="2">
        <v>42794</v>
      </c>
      <c r="B2520">
        <v>8898.9500000000007</v>
      </c>
      <c r="C2520">
        <v>8914.75</v>
      </c>
      <c r="D2520">
        <v>8867.6</v>
      </c>
      <c r="E2520">
        <v>8879.6</v>
      </c>
    </row>
    <row r="2521" spans="1:5" x14ac:dyDescent="0.25">
      <c r="A2521" s="2">
        <v>42795</v>
      </c>
      <c r="B2521">
        <v>8904.4</v>
      </c>
      <c r="C2521">
        <v>8960.7999999999993</v>
      </c>
      <c r="D2521">
        <v>8898.6</v>
      </c>
      <c r="E2521">
        <v>8945.7999999999993</v>
      </c>
    </row>
    <row r="2522" spans="1:5" x14ac:dyDescent="0.25">
      <c r="A2522" s="2">
        <v>42796</v>
      </c>
      <c r="B2522">
        <v>8982.85</v>
      </c>
      <c r="C2522">
        <v>8992.5</v>
      </c>
      <c r="D2522">
        <v>8879.7999999999993</v>
      </c>
      <c r="E2522">
        <v>8899.75</v>
      </c>
    </row>
    <row r="2523" spans="1:5" x14ac:dyDescent="0.25">
      <c r="A2523" s="2">
        <v>42797</v>
      </c>
      <c r="B2523">
        <v>8883.5</v>
      </c>
      <c r="C2523">
        <v>8907.1</v>
      </c>
      <c r="D2523">
        <v>8860.1</v>
      </c>
      <c r="E2523">
        <v>8897.5499999999993</v>
      </c>
    </row>
    <row r="2524" spans="1:5" x14ac:dyDescent="0.25">
      <c r="A2524" s="2">
        <v>42800</v>
      </c>
      <c r="B2524">
        <v>8915.1</v>
      </c>
      <c r="C2524">
        <v>8967.7999999999993</v>
      </c>
      <c r="D2524">
        <v>8914</v>
      </c>
      <c r="E2524">
        <v>8963.4500000000007</v>
      </c>
    </row>
    <row r="2525" spans="1:5" x14ac:dyDescent="0.25">
      <c r="A2525" s="2">
        <v>42801</v>
      </c>
      <c r="B2525">
        <v>8977.75</v>
      </c>
      <c r="C2525">
        <v>8977.85</v>
      </c>
      <c r="D2525">
        <v>8932.7999999999993</v>
      </c>
      <c r="E2525">
        <v>8946.9</v>
      </c>
    </row>
    <row r="2526" spans="1:5" x14ac:dyDescent="0.25">
      <c r="A2526" s="2">
        <v>42802</v>
      </c>
      <c r="B2526">
        <v>8950.7000000000007</v>
      </c>
      <c r="C2526">
        <v>8957.0499999999993</v>
      </c>
      <c r="D2526">
        <v>8891.9500000000007</v>
      </c>
      <c r="E2526">
        <v>8924.2999999999993</v>
      </c>
    </row>
    <row r="2527" spans="1:5" x14ac:dyDescent="0.25">
      <c r="A2527" s="2">
        <v>42803</v>
      </c>
      <c r="B2527">
        <v>8914.5</v>
      </c>
      <c r="C2527">
        <v>8945.7999999999993</v>
      </c>
      <c r="D2527">
        <v>8899.5</v>
      </c>
      <c r="E2527">
        <v>8927</v>
      </c>
    </row>
    <row r="2528" spans="1:5" x14ac:dyDescent="0.25">
      <c r="A2528" s="2">
        <v>42804</v>
      </c>
      <c r="B2528">
        <v>8953.7000000000007</v>
      </c>
      <c r="C2528">
        <v>8975.7000000000007</v>
      </c>
      <c r="D2528">
        <v>8903.9500000000007</v>
      </c>
      <c r="E2528">
        <v>8934.5499999999993</v>
      </c>
    </row>
    <row r="2529" spans="1:5" x14ac:dyDescent="0.25">
      <c r="A2529" s="2">
        <v>42808</v>
      </c>
      <c r="B2529">
        <v>9091.65</v>
      </c>
      <c r="C2529">
        <v>9122.75</v>
      </c>
      <c r="D2529">
        <v>9060.5</v>
      </c>
      <c r="E2529">
        <v>9087</v>
      </c>
    </row>
    <row r="2530" spans="1:5" x14ac:dyDescent="0.25">
      <c r="A2530" s="2">
        <v>42809</v>
      </c>
      <c r="B2530">
        <v>9086.85</v>
      </c>
      <c r="C2530">
        <v>9106.5499999999993</v>
      </c>
      <c r="D2530">
        <v>9075.5</v>
      </c>
      <c r="E2530">
        <v>9084.7999999999993</v>
      </c>
    </row>
    <row r="2531" spans="1:5" x14ac:dyDescent="0.25">
      <c r="A2531" s="2">
        <v>42810</v>
      </c>
      <c r="B2531">
        <v>9129.65</v>
      </c>
      <c r="C2531">
        <v>9158.4500000000007</v>
      </c>
      <c r="D2531">
        <v>9128.5499999999993</v>
      </c>
      <c r="E2531">
        <v>9153.7000000000007</v>
      </c>
    </row>
    <row r="2532" spans="1:5" x14ac:dyDescent="0.25">
      <c r="A2532" s="2">
        <v>42811</v>
      </c>
      <c r="B2532">
        <v>9207.7999999999993</v>
      </c>
      <c r="C2532">
        <v>9218.4</v>
      </c>
      <c r="D2532">
        <v>9147.6</v>
      </c>
      <c r="E2532">
        <v>9160.0499999999993</v>
      </c>
    </row>
    <row r="2533" spans="1:5" x14ac:dyDescent="0.25">
      <c r="A2533" s="2">
        <v>42814</v>
      </c>
      <c r="B2533">
        <v>9166.9500000000007</v>
      </c>
      <c r="C2533">
        <v>9167.6</v>
      </c>
      <c r="D2533">
        <v>9116.2999999999993</v>
      </c>
      <c r="E2533">
        <v>9126.85</v>
      </c>
    </row>
    <row r="2534" spans="1:5" x14ac:dyDescent="0.25">
      <c r="A2534" s="2">
        <v>42815</v>
      </c>
      <c r="B2534">
        <v>9133.9500000000007</v>
      </c>
      <c r="C2534">
        <v>9147.75</v>
      </c>
      <c r="D2534">
        <v>9087.2000000000007</v>
      </c>
      <c r="E2534">
        <v>9121.5</v>
      </c>
    </row>
    <row r="2535" spans="1:5" x14ac:dyDescent="0.25">
      <c r="A2535" s="2">
        <v>42816</v>
      </c>
      <c r="B2535">
        <v>9047.2000000000007</v>
      </c>
      <c r="C2535">
        <v>9072.9</v>
      </c>
      <c r="D2535">
        <v>9019.2999999999993</v>
      </c>
      <c r="E2535">
        <v>9030.4500000000007</v>
      </c>
    </row>
    <row r="2536" spans="1:5" x14ac:dyDescent="0.25">
      <c r="A2536" s="2">
        <v>42817</v>
      </c>
      <c r="B2536">
        <v>9048.75</v>
      </c>
      <c r="C2536">
        <v>9099.0499999999993</v>
      </c>
      <c r="D2536">
        <v>9048.6</v>
      </c>
      <c r="E2536">
        <v>9086.2999999999993</v>
      </c>
    </row>
    <row r="2537" spans="1:5" x14ac:dyDescent="0.25">
      <c r="A2537" s="2">
        <v>42818</v>
      </c>
      <c r="B2537">
        <v>9104</v>
      </c>
      <c r="C2537">
        <v>9133.5499999999993</v>
      </c>
      <c r="D2537">
        <v>9089.4</v>
      </c>
      <c r="E2537">
        <v>9108</v>
      </c>
    </row>
    <row r="2538" spans="1:5" x14ac:dyDescent="0.25">
      <c r="A2538" s="2">
        <v>42821</v>
      </c>
      <c r="B2538">
        <v>9093.4500000000007</v>
      </c>
      <c r="C2538">
        <v>9094.85</v>
      </c>
      <c r="D2538">
        <v>9024.65</v>
      </c>
      <c r="E2538">
        <v>9045.2000000000007</v>
      </c>
    </row>
    <row r="2539" spans="1:5" x14ac:dyDescent="0.25">
      <c r="A2539" s="2">
        <v>42822</v>
      </c>
      <c r="B2539">
        <v>9081.5</v>
      </c>
      <c r="C2539">
        <v>9110.4</v>
      </c>
      <c r="D2539">
        <v>9079.7999999999993</v>
      </c>
      <c r="E2539">
        <v>9100.7999999999993</v>
      </c>
    </row>
    <row r="2540" spans="1:5" x14ac:dyDescent="0.25">
      <c r="A2540" s="2">
        <v>42823</v>
      </c>
      <c r="B2540">
        <v>9128.7000000000007</v>
      </c>
      <c r="C2540">
        <v>9153.15</v>
      </c>
      <c r="D2540">
        <v>9109.1</v>
      </c>
      <c r="E2540">
        <v>9143.7999999999993</v>
      </c>
    </row>
    <row r="2541" spans="1:5" x14ac:dyDescent="0.25">
      <c r="A2541" s="2">
        <v>42824</v>
      </c>
      <c r="B2541">
        <v>9142.6</v>
      </c>
      <c r="C2541">
        <v>9183.15</v>
      </c>
      <c r="D2541">
        <v>9136.35</v>
      </c>
      <c r="E2541">
        <v>9173.75</v>
      </c>
    </row>
    <row r="2542" spans="1:5" x14ac:dyDescent="0.25">
      <c r="A2542" s="2">
        <v>42825</v>
      </c>
      <c r="B2542">
        <v>9158.9</v>
      </c>
      <c r="C2542">
        <v>9191.7000000000007</v>
      </c>
      <c r="D2542">
        <v>9152.1</v>
      </c>
      <c r="E2542">
        <v>9173.75</v>
      </c>
    </row>
    <row r="2543" spans="1:5" x14ac:dyDescent="0.25">
      <c r="A2543" s="2">
        <v>42828</v>
      </c>
      <c r="B2543">
        <v>9220.6</v>
      </c>
      <c r="C2543">
        <v>9245.35</v>
      </c>
      <c r="D2543">
        <v>9192.4</v>
      </c>
      <c r="E2543">
        <v>9237.85</v>
      </c>
    </row>
    <row r="2544" spans="1:5" x14ac:dyDescent="0.25">
      <c r="A2544" s="2">
        <v>42830</v>
      </c>
      <c r="B2544">
        <v>9264.4</v>
      </c>
      <c r="C2544">
        <v>9273.9</v>
      </c>
      <c r="D2544">
        <v>9215.4</v>
      </c>
      <c r="E2544">
        <v>9265.15</v>
      </c>
    </row>
    <row r="2545" spans="1:5" x14ac:dyDescent="0.25">
      <c r="A2545" s="2">
        <v>42831</v>
      </c>
      <c r="B2545">
        <v>9245.7999999999993</v>
      </c>
      <c r="C2545">
        <v>9267.9500000000007</v>
      </c>
      <c r="D2545">
        <v>9218.85</v>
      </c>
      <c r="E2545">
        <v>9261.9500000000007</v>
      </c>
    </row>
    <row r="2546" spans="1:5" x14ac:dyDescent="0.25">
      <c r="A2546" s="2">
        <v>42832</v>
      </c>
      <c r="B2546">
        <v>9223.7000000000007</v>
      </c>
      <c r="C2546">
        <v>9250.5</v>
      </c>
      <c r="D2546">
        <v>9188.1</v>
      </c>
      <c r="E2546">
        <v>9198.2999999999993</v>
      </c>
    </row>
    <row r="2547" spans="1:5" x14ac:dyDescent="0.25">
      <c r="A2547" s="2">
        <v>42835</v>
      </c>
      <c r="B2547">
        <v>9225.6</v>
      </c>
      <c r="C2547">
        <v>9225.65</v>
      </c>
      <c r="D2547">
        <v>9174.85</v>
      </c>
      <c r="E2547">
        <v>9181.4500000000007</v>
      </c>
    </row>
    <row r="2548" spans="1:5" x14ac:dyDescent="0.25">
      <c r="A2548" s="2">
        <v>42836</v>
      </c>
      <c r="B2548">
        <v>9184.5499999999993</v>
      </c>
      <c r="C2548">
        <v>9242.7000000000007</v>
      </c>
      <c r="D2548">
        <v>9172.85</v>
      </c>
      <c r="E2548">
        <v>9237</v>
      </c>
    </row>
    <row r="2549" spans="1:5" x14ac:dyDescent="0.25">
      <c r="A2549" s="2">
        <v>42837</v>
      </c>
      <c r="B2549">
        <v>9242.5</v>
      </c>
      <c r="C2549">
        <v>9246.4</v>
      </c>
      <c r="D2549">
        <v>9161.7999999999993</v>
      </c>
      <c r="E2549">
        <v>9203.4500000000007</v>
      </c>
    </row>
    <row r="2550" spans="1:5" x14ac:dyDescent="0.25">
      <c r="A2550" s="2">
        <v>42838</v>
      </c>
      <c r="B2550">
        <v>9202.5</v>
      </c>
      <c r="C2550">
        <v>9202.65</v>
      </c>
      <c r="D2550">
        <v>9144.9500000000007</v>
      </c>
      <c r="E2550">
        <v>9150.7999999999993</v>
      </c>
    </row>
    <row r="2551" spans="1:5" x14ac:dyDescent="0.25">
      <c r="A2551" s="2">
        <v>42842</v>
      </c>
      <c r="B2551">
        <v>9144.75</v>
      </c>
      <c r="C2551">
        <v>9160</v>
      </c>
      <c r="D2551">
        <v>9120.25</v>
      </c>
      <c r="E2551">
        <v>9139.2999999999993</v>
      </c>
    </row>
    <row r="2552" spans="1:5" x14ac:dyDescent="0.25">
      <c r="A2552" s="2">
        <v>42843</v>
      </c>
      <c r="B2552">
        <v>9163</v>
      </c>
      <c r="C2552">
        <v>9217.9</v>
      </c>
      <c r="D2552">
        <v>9095.4500000000007</v>
      </c>
      <c r="E2552">
        <v>9105.15</v>
      </c>
    </row>
    <row r="2553" spans="1:5" x14ac:dyDescent="0.25">
      <c r="A2553" s="2">
        <v>42844</v>
      </c>
      <c r="B2553">
        <v>9112.2000000000007</v>
      </c>
      <c r="C2553">
        <v>9120.5</v>
      </c>
      <c r="D2553">
        <v>9075.15</v>
      </c>
      <c r="E2553">
        <v>9103.5</v>
      </c>
    </row>
    <row r="2554" spans="1:5" x14ac:dyDescent="0.25">
      <c r="A2554" s="2">
        <v>42845</v>
      </c>
      <c r="B2554">
        <v>9108.1</v>
      </c>
      <c r="C2554">
        <v>9143.9</v>
      </c>
      <c r="D2554">
        <v>9102.65</v>
      </c>
      <c r="E2554">
        <v>9136.4</v>
      </c>
    </row>
    <row r="2555" spans="1:5" x14ac:dyDescent="0.25">
      <c r="A2555" s="2">
        <v>42846</v>
      </c>
      <c r="B2555">
        <v>9179.1</v>
      </c>
      <c r="C2555">
        <v>9183.65</v>
      </c>
      <c r="D2555">
        <v>9088.75</v>
      </c>
      <c r="E2555">
        <v>9119.4</v>
      </c>
    </row>
    <row r="2556" spans="1:5" x14ac:dyDescent="0.25">
      <c r="A2556" s="2">
        <v>42849</v>
      </c>
      <c r="B2556">
        <v>9135.35</v>
      </c>
      <c r="C2556">
        <v>9225.4</v>
      </c>
      <c r="D2556">
        <v>9130.5499999999993</v>
      </c>
      <c r="E2556">
        <v>9217.9500000000007</v>
      </c>
    </row>
    <row r="2557" spans="1:5" x14ac:dyDescent="0.25">
      <c r="A2557" s="2">
        <v>42850</v>
      </c>
      <c r="B2557">
        <v>9273.0499999999993</v>
      </c>
      <c r="C2557">
        <v>9309.2000000000007</v>
      </c>
      <c r="D2557">
        <v>9250.35</v>
      </c>
      <c r="E2557">
        <v>9306.6</v>
      </c>
    </row>
    <row r="2558" spans="1:5" x14ac:dyDescent="0.25">
      <c r="A2558" s="2">
        <v>42851</v>
      </c>
      <c r="B2558">
        <v>9336.2000000000007</v>
      </c>
      <c r="C2558">
        <v>9367</v>
      </c>
      <c r="D2558">
        <v>9301.35</v>
      </c>
      <c r="E2558">
        <v>9351.85</v>
      </c>
    </row>
    <row r="2559" spans="1:5" x14ac:dyDescent="0.25">
      <c r="A2559" s="2">
        <v>42852</v>
      </c>
      <c r="B2559">
        <v>9359.15</v>
      </c>
      <c r="C2559">
        <v>9367.15</v>
      </c>
      <c r="D2559">
        <v>9322.65</v>
      </c>
      <c r="E2559">
        <v>9342.15</v>
      </c>
    </row>
    <row r="2560" spans="1:5" x14ac:dyDescent="0.25">
      <c r="A2560" s="2">
        <v>42853</v>
      </c>
      <c r="B2560">
        <v>9340.9500000000007</v>
      </c>
      <c r="C2560">
        <v>9342.65</v>
      </c>
      <c r="D2560">
        <v>9282.25</v>
      </c>
      <c r="E2560">
        <v>9304.0499999999993</v>
      </c>
    </row>
    <row r="2561" spans="1:5" x14ac:dyDescent="0.25">
      <c r="A2561" s="2">
        <v>42857</v>
      </c>
      <c r="B2561">
        <v>9339.85</v>
      </c>
      <c r="C2561">
        <v>9352.5499999999993</v>
      </c>
      <c r="D2561">
        <v>9269.9</v>
      </c>
      <c r="E2561">
        <v>9313.7999999999993</v>
      </c>
    </row>
    <row r="2562" spans="1:5" x14ac:dyDescent="0.25">
      <c r="A2562" s="2">
        <v>42858</v>
      </c>
      <c r="B2562">
        <v>9344.7000000000007</v>
      </c>
      <c r="C2562">
        <v>9346.2999999999993</v>
      </c>
      <c r="D2562">
        <v>9298.4</v>
      </c>
      <c r="E2562">
        <v>9311.9500000000007</v>
      </c>
    </row>
    <row r="2563" spans="1:5" x14ac:dyDescent="0.25">
      <c r="A2563" s="2">
        <v>42859</v>
      </c>
      <c r="B2563">
        <v>9360.9500000000007</v>
      </c>
      <c r="C2563">
        <v>9365.65</v>
      </c>
      <c r="D2563">
        <v>9323.25</v>
      </c>
      <c r="E2563">
        <v>9359.9</v>
      </c>
    </row>
    <row r="2564" spans="1:5" x14ac:dyDescent="0.25">
      <c r="A2564" s="2">
        <v>42860</v>
      </c>
      <c r="B2564">
        <v>9374.5499999999993</v>
      </c>
      <c r="C2564">
        <v>9377.1</v>
      </c>
      <c r="D2564">
        <v>9272</v>
      </c>
      <c r="E2564">
        <v>9285.2999999999993</v>
      </c>
    </row>
    <row r="2565" spans="1:5" x14ac:dyDescent="0.25">
      <c r="A2565" s="2">
        <v>42863</v>
      </c>
      <c r="B2565">
        <v>9311.4500000000007</v>
      </c>
      <c r="C2565">
        <v>9338.7000000000007</v>
      </c>
      <c r="D2565">
        <v>9297.9500000000007</v>
      </c>
      <c r="E2565">
        <v>9314.0499999999993</v>
      </c>
    </row>
    <row r="2566" spans="1:5" x14ac:dyDescent="0.25">
      <c r="A2566" s="2">
        <v>42864</v>
      </c>
      <c r="B2566">
        <v>9337.35</v>
      </c>
      <c r="C2566">
        <v>9338.9500000000007</v>
      </c>
      <c r="D2566">
        <v>9307.7000000000007</v>
      </c>
      <c r="E2566">
        <v>9316.85</v>
      </c>
    </row>
    <row r="2567" spans="1:5" x14ac:dyDescent="0.25">
      <c r="A2567" s="2">
        <v>42865</v>
      </c>
      <c r="B2567">
        <v>9339.65</v>
      </c>
      <c r="C2567">
        <v>9414.75</v>
      </c>
      <c r="D2567">
        <v>9336</v>
      </c>
      <c r="E2567">
        <v>9407.2999999999993</v>
      </c>
    </row>
    <row r="2568" spans="1:5" x14ac:dyDescent="0.25">
      <c r="A2568" s="2">
        <v>42866</v>
      </c>
      <c r="B2568">
        <v>9448.6</v>
      </c>
      <c r="C2568">
        <v>9450.65</v>
      </c>
      <c r="D2568">
        <v>9411.2999999999993</v>
      </c>
      <c r="E2568">
        <v>9422.4</v>
      </c>
    </row>
    <row r="2569" spans="1:5" x14ac:dyDescent="0.25">
      <c r="A2569" s="2">
        <v>42867</v>
      </c>
      <c r="B2569">
        <v>9436.65</v>
      </c>
      <c r="C2569">
        <v>9437.75</v>
      </c>
      <c r="D2569">
        <v>9372.5499999999993</v>
      </c>
      <c r="E2569">
        <v>9400.9</v>
      </c>
    </row>
    <row r="2570" spans="1:5" x14ac:dyDescent="0.25">
      <c r="A2570" s="2">
        <v>42870</v>
      </c>
      <c r="B2570">
        <v>9433.5499999999993</v>
      </c>
      <c r="C2570">
        <v>9449.25</v>
      </c>
      <c r="D2570">
        <v>9423.1</v>
      </c>
      <c r="E2570">
        <v>9445.4</v>
      </c>
    </row>
    <row r="2571" spans="1:5" x14ac:dyDescent="0.25">
      <c r="A2571" s="2">
        <v>42871</v>
      </c>
      <c r="B2571">
        <v>9461</v>
      </c>
      <c r="C2571">
        <v>9517.2000000000007</v>
      </c>
      <c r="D2571">
        <v>9456.35</v>
      </c>
      <c r="E2571">
        <v>9512.25</v>
      </c>
    </row>
    <row r="2572" spans="1:5" x14ac:dyDescent="0.25">
      <c r="A2572" s="2">
        <v>42872</v>
      </c>
      <c r="B2572">
        <v>9517.6</v>
      </c>
      <c r="C2572">
        <v>9532.6</v>
      </c>
      <c r="D2572">
        <v>9486.1</v>
      </c>
      <c r="E2572">
        <v>9525.75</v>
      </c>
    </row>
    <row r="2573" spans="1:5" x14ac:dyDescent="0.25">
      <c r="A2573" s="2">
        <v>42873</v>
      </c>
      <c r="B2573">
        <v>9453.2000000000007</v>
      </c>
      <c r="C2573">
        <v>9489.1</v>
      </c>
      <c r="D2573">
        <v>9418.1</v>
      </c>
      <c r="E2573">
        <v>9429.4500000000007</v>
      </c>
    </row>
    <row r="2574" spans="1:5" x14ac:dyDescent="0.25">
      <c r="A2574" s="2">
        <v>42874</v>
      </c>
      <c r="B2574">
        <v>9469.9</v>
      </c>
      <c r="C2574">
        <v>9505.75</v>
      </c>
      <c r="D2574">
        <v>9390.75</v>
      </c>
      <c r="E2574">
        <v>9427.9</v>
      </c>
    </row>
    <row r="2575" spans="1:5" x14ac:dyDescent="0.25">
      <c r="A2575" s="2">
        <v>42877</v>
      </c>
      <c r="B2575">
        <v>9480.25</v>
      </c>
      <c r="C2575">
        <v>9498.65</v>
      </c>
      <c r="D2575">
        <v>9427.9</v>
      </c>
      <c r="E2575">
        <v>9438.25</v>
      </c>
    </row>
    <row r="2576" spans="1:5" x14ac:dyDescent="0.25">
      <c r="A2576" s="2">
        <v>42878</v>
      </c>
      <c r="B2576">
        <v>9445.0499999999993</v>
      </c>
      <c r="C2576">
        <v>9448.0499999999993</v>
      </c>
      <c r="D2576">
        <v>9370</v>
      </c>
      <c r="E2576">
        <v>9386.15</v>
      </c>
    </row>
    <row r="2577" spans="1:5" x14ac:dyDescent="0.25">
      <c r="A2577" s="2">
        <v>42879</v>
      </c>
      <c r="B2577">
        <v>9410.9</v>
      </c>
      <c r="C2577">
        <v>9431.9</v>
      </c>
      <c r="D2577">
        <v>9341.65</v>
      </c>
      <c r="E2577">
        <v>9360.5499999999993</v>
      </c>
    </row>
    <row r="2578" spans="1:5" x14ac:dyDescent="0.25">
      <c r="A2578" s="2">
        <v>42880</v>
      </c>
      <c r="B2578">
        <v>9384.0499999999993</v>
      </c>
      <c r="C2578">
        <v>9523.2999999999993</v>
      </c>
      <c r="D2578">
        <v>9379.2000000000007</v>
      </c>
      <c r="E2578">
        <v>9509.75</v>
      </c>
    </row>
    <row r="2579" spans="1:5" x14ac:dyDescent="0.25">
      <c r="A2579" s="2">
        <v>42881</v>
      </c>
      <c r="B2579">
        <v>9507.75</v>
      </c>
      <c r="C2579">
        <v>9604.9</v>
      </c>
      <c r="D2579">
        <v>9495.4</v>
      </c>
      <c r="E2579">
        <v>9595.1</v>
      </c>
    </row>
    <row r="2580" spans="1:5" x14ac:dyDescent="0.25">
      <c r="A2580" s="2">
        <v>42884</v>
      </c>
      <c r="B2580">
        <v>9560.0499999999993</v>
      </c>
      <c r="C2580">
        <v>9637.75</v>
      </c>
      <c r="D2580">
        <v>9547.7000000000007</v>
      </c>
      <c r="E2580">
        <v>9604.9</v>
      </c>
    </row>
    <row r="2581" spans="1:5" x14ac:dyDescent="0.25">
      <c r="A2581" s="2">
        <v>42885</v>
      </c>
      <c r="B2581">
        <v>9590.65</v>
      </c>
      <c r="C2581">
        <v>9635.2999999999993</v>
      </c>
      <c r="D2581">
        <v>9581.2000000000007</v>
      </c>
      <c r="E2581">
        <v>9624.5499999999993</v>
      </c>
    </row>
    <row r="2582" spans="1:5" x14ac:dyDescent="0.25">
      <c r="A2582" s="2">
        <v>42886</v>
      </c>
      <c r="B2582">
        <v>9636.5499999999993</v>
      </c>
      <c r="C2582">
        <v>9649.6</v>
      </c>
      <c r="D2582">
        <v>9609.25</v>
      </c>
      <c r="E2582">
        <v>9621.25</v>
      </c>
    </row>
    <row r="2583" spans="1:5" x14ac:dyDescent="0.25">
      <c r="A2583" s="2">
        <v>42887</v>
      </c>
      <c r="B2583">
        <v>9603.5499999999993</v>
      </c>
      <c r="C2583">
        <v>9634.65</v>
      </c>
      <c r="D2583">
        <v>9589.9</v>
      </c>
      <c r="E2583">
        <v>9616.1</v>
      </c>
    </row>
    <row r="2584" spans="1:5" x14ac:dyDescent="0.25">
      <c r="A2584" s="2">
        <v>42888</v>
      </c>
      <c r="B2584">
        <v>9657.15</v>
      </c>
      <c r="C2584">
        <v>9673.5</v>
      </c>
      <c r="D2584">
        <v>9637.4500000000007</v>
      </c>
      <c r="E2584">
        <v>9653.5</v>
      </c>
    </row>
    <row r="2585" spans="1:5" x14ac:dyDescent="0.25">
      <c r="A2585" s="2">
        <v>42891</v>
      </c>
      <c r="B2585">
        <v>9656.2999999999993</v>
      </c>
      <c r="C2585">
        <v>9687.2000000000007</v>
      </c>
      <c r="D2585">
        <v>9640.7000000000007</v>
      </c>
      <c r="E2585">
        <v>9675.1</v>
      </c>
    </row>
    <row r="2586" spans="1:5" x14ac:dyDescent="0.25">
      <c r="A2586" s="2">
        <v>42892</v>
      </c>
      <c r="B2586">
        <v>9704.25</v>
      </c>
      <c r="C2586">
        <v>9709.2999999999993</v>
      </c>
      <c r="D2586">
        <v>9630.2000000000007</v>
      </c>
      <c r="E2586">
        <v>9637.15</v>
      </c>
    </row>
    <row r="2587" spans="1:5" x14ac:dyDescent="0.25">
      <c r="A2587" s="2">
        <v>42893</v>
      </c>
      <c r="B2587">
        <v>9663.9500000000007</v>
      </c>
      <c r="C2587">
        <v>9678.5499999999993</v>
      </c>
      <c r="D2587">
        <v>9630.5499999999993</v>
      </c>
      <c r="E2587">
        <v>9663.9</v>
      </c>
    </row>
    <row r="2588" spans="1:5" x14ac:dyDescent="0.25">
      <c r="A2588" s="2">
        <v>42894</v>
      </c>
      <c r="B2588">
        <v>9682.4</v>
      </c>
      <c r="C2588">
        <v>9688.7000000000007</v>
      </c>
      <c r="D2588">
        <v>9641.5</v>
      </c>
      <c r="E2588">
        <v>9647.25</v>
      </c>
    </row>
    <row r="2589" spans="1:5" x14ac:dyDescent="0.25">
      <c r="A2589" s="2">
        <v>42895</v>
      </c>
      <c r="B2589">
        <v>9638.5499999999993</v>
      </c>
      <c r="C2589">
        <v>9676.25</v>
      </c>
      <c r="D2589">
        <v>9608.15</v>
      </c>
      <c r="E2589">
        <v>9668.25</v>
      </c>
    </row>
    <row r="2590" spans="1:5" x14ac:dyDescent="0.25">
      <c r="A2590" s="2">
        <v>42898</v>
      </c>
      <c r="B2590">
        <v>9646.7000000000007</v>
      </c>
      <c r="C2590">
        <v>9647.0499999999993</v>
      </c>
      <c r="D2590">
        <v>9598.5</v>
      </c>
      <c r="E2590">
        <v>9616.4</v>
      </c>
    </row>
    <row r="2591" spans="1:5" x14ac:dyDescent="0.25">
      <c r="A2591" s="2">
        <v>42899</v>
      </c>
      <c r="B2591">
        <v>9615.5499999999993</v>
      </c>
      <c r="C2591">
        <v>9654.15</v>
      </c>
      <c r="D2591">
        <v>9595.4</v>
      </c>
      <c r="E2591">
        <v>9606.9</v>
      </c>
    </row>
    <row r="2592" spans="1:5" x14ac:dyDescent="0.25">
      <c r="A2592" s="2">
        <v>42900</v>
      </c>
      <c r="B2592">
        <v>9621.5499999999993</v>
      </c>
      <c r="C2592">
        <v>9627.4</v>
      </c>
      <c r="D2592">
        <v>9580.4500000000007</v>
      </c>
      <c r="E2592">
        <v>9618.15</v>
      </c>
    </row>
    <row r="2593" spans="1:5" x14ac:dyDescent="0.25">
      <c r="A2593" s="2">
        <v>42901</v>
      </c>
      <c r="B2593">
        <v>9617.9</v>
      </c>
      <c r="C2593">
        <v>9621.4</v>
      </c>
      <c r="D2593">
        <v>9560.7999999999993</v>
      </c>
      <c r="E2593">
        <v>9578.0499999999993</v>
      </c>
    </row>
    <row r="2594" spans="1:5" x14ac:dyDescent="0.25">
      <c r="A2594" s="2">
        <v>42902</v>
      </c>
      <c r="B2594">
        <v>9595.4500000000007</v>
      </c>
      <c r="C2594">
        <v>9615.85</v>
      </c>
      <c r="D2594">
        <v>9565.5</v>
      </c>
      <c r="E2594">
        <v>9588.0499999999993</v>
      </c>
    </row>
    <row r="2595" spans="1:5" x14ac:dyDescent="0.25">
      <c r="A2595" s="2">
        <v>42905</v>
      </c>
      <c r="B2595">
        <v>9626.4</v>
      </c>
      <c r="C2595">
        <v>9673.2999999999993</v>
      </c>
      <c r="D2595">
        <v>9614.9</v>
      </c>
      <c r="E2595">
        <v>9657.5499999999993</v>
      </c>
    </row>
    <row r="2596" spans="1:5" x14ac:dyDescent="0.25">
      <c r="A2596" s="2">
        <v>42906</v>
      </c>
      <c r="B2596">
        <v>9670.5</v>
      </c>
      <c r="C2596">
        <v>9676.5</v>
      </c>
      <c r="D2596">
        <v>9643.75</v>
      </c>
      <c r="E2596">
        <v>9653.5</v>
      </c>
    </row>
    <row r="2597" spans="1:5" x14ac:dyDescent="0.25">
      <c r="A2597" s="2">
        <v>42907</v>
      </c>
      <c r="B2597">
        <v>9648.1</v>
      </c>
      <c r="C2597">
        <v>9650.4500000000007</v>
      </c>
      <c r="D2597">
        <v>9608.6</v>
      </c>
      <c r="E2597">
        <v>9633.6</v>
      </c>
    </row>
    <row r="2598" spans="1:5" x14ac:dyDescent="0.25">
      <c r="A2598" s="2">
        <v>42908</v>
      </c>
      <c r="B2598">
        <v>9642.65</v>
      </c>
      <c r="C2598">
        <v>9698.85</v>
      </c>
      <c r="D2598">
        <v>9617.75</v>
      </c>
      <c r="E2598">
        <v>9630</v>
      </c>
    </row>
    <row r="2599" spans="1:5" x14ac:dyDescent="0.25">
      <c r="A2599" s="2">
        <v>42909</v>
      </c>
      <c r="B2599">
        <v>9643.25</v>
      </c>
      <c r="C2599">
        <v>9647.65</v>
      </c>
      <c r="D2599">
        <v>9565.2999999999993</v>
      </c>
      <c r="E2599">
        <v>9574.9500000000007</v>
      </c>
    </row>
    <row r="2600" spans="1:5" x14ac:dyDescent="0.25">
      <c r="A2600" s="2">
        <v>42913</v>
      </c>
      <c r="B2600">
        <v>9594.0499999999993</v>
      </c>
      <c r="C2600">
        <v>9615.4</v>
      </c>
      <c r="D2600">
        <v>9473.4500000000007</v>
      </c>
      <c r="E2600">
        <v>9511.4</v>
      </c>
    </row>
    <row r="2601" spans="1:5" x14ac:dyDescent="0.25">
      <c r="A2601" s="2">
        <v>42914</v>
      </c>
      <c r="B2601">
        <v>9520.2000000000007</v>
      </c>
      <c r="C2601">
        <v>9522.5</v>
      </c>
      <c r="D2601">
        <v>9474.35</v>
      </c>
      <c r="E2601">
        <v>9491.25</v>
      </c>
    </row>
    <row r="2602" spans="1:5" x14ac:dyDescent="0.25">
      <c r="A2602" s="2">
        <v>42915</v>
      </c>
      <c r="B2602">
        <v>9522.9500000000007</v>
      </c>
      <c r="C2602">
        <v>9575.7999999999993</v>
      </c>
      <c r="D2602">
        <v>9493.7999999999993</v>
      </c>
      <c r="E2602">
        <v>9504.1</v>
      </c>
    </row>
    <row r="2603" spans="1:5" x14ac:dyDescent="0.25">
      <c r="A2603" s="2">
        <v>42916</v>
      </c>
      <c r="B2603">
        <v>9478.5</v>
      </c>
      <c r="C2603">
        <v>9535.7999999999993</v>
      </c>
      <c r="D2603">
        <v>9448.75</v>
      </c>
      <c r="E2603">
        <v>9520.9</v>
      </c>
    </row>
    <row r="2604" spans="1:5" x14ac:dyDescent="0.25">
      <c r="A2604" s="2">
        <v>42919</v>
      </c>
      <c r="B2604">
        <v>9587.9500000000007</v>
      </c>
      <c r="C2604">
        <v>9624</v>
      </c>
      <c r="D2604">
        <v>9543.5499999999993</v>
      </c>
      <c r="E2604">
        <v>9615</v>
      </c>
    </row>
    <row r="2605" spans="1:5" x14ac:dyDescent="0.25">
      <c r="A2605" s="2">
        <v>42920</v>
      </c>
      <c r="B2605">
        <v>9645.9</v>
      </c>
      <c r="C2605">
        <v>9650.65</v>
      </c>
      <c r="D2605">
        <v>9595.5</v>
      </c>
      <c r="E2605">
        <v>9613.2999999999993</v>
      </c>
    </row>
    <row r="2606" spans="1:5" x14ac:dyDescent="0.25">
      <c r="A2606" s="2">
        <v>42921</v>
      </c>
      <c r="B2606">
        <v>9619.75</v>
      </c>
      <c r="C2606">
        <v>9643.65</v>
      </c>
      <c r="D2606">
        <v>9607.35</v>
      </c>
      <c r="E2606">
        <v>9637.6</v>
      </c>
    </row>
    <row r="2607" spans="1:5" x14ac:dyDescent="0.25">
      <c r="A2607" s="2">
        <v>42922</v>
      </c>
      <c r="B2607">
        <v>9653.6</v>
      </c>
      <c r="C2607">
        <v>9700.7000000000007</v>
      </c>
      <c r="D2607">
        <v>9639.9500000000007</v>
      </c>
      <c r="E2607">
        <v>9674.5499999999993</v>
      </c>
    </row>
    <row r="2608" spans="1:5" x14ac:dyDescent="0.25">
      <c r="A2608" s="2">
        <v>42923</v>
      </c>
      <c r="B2608">
        <v>9670.35</v>
      </c>
      <c r="C2608">
        <v>9684.25</v>
      </c>
      <c r="D2608">
        <v>9642.65</v>
      </c>
      <c r="E2608">
        <v>9665.7999999999993</v>
      </c>
    </row>
    <row r="2609" spans="1:5" x14ac:dyDescent="0.25">
      <c r="A2609" s="2">
        <v>42926</v>
      </c>
      <c r="B2609">
        <v>9719.2999999999993</v>
      </c>
      <c r="C2609">
        <v>9782.15</v>
      </c>
      <c r="D2609">
        <v>9646.4500000000007</v>
      </c>
      <c r="E2609">
        <v>9771.0499999999993</v>
      </c>
    </row>
    <row r="2610" spans="1:5" x14ac:dyDescent="0.25">
      <c r="A2610" s="2">
        <v>42927</v>
      </c>
      <c r="B2610">
        <v>9797.4500000000007</v>
      </c>
      <c r="C2610">
        <v>9830.0499999999993</v>
      </c>
      <c r="D2610">
        <v>9778.85</v>
      </c>
      <c r="E2610">
        <v>9786.0499999999993</v>
      </c>
    </row>
    <row r="2611" spans="1:5" x14ac:dyDescent="0.25">
      <c r="A2611" s="2">
        <v>42928</v>
      </c>
      <c r="B2611">
        <v>9807.2999999999993</v>
      </c>
      <c r="C2611">
        <v>9824.9500000000007</v>
      </c>
      <c r="D2611">
        <v>9787.7000000000007</v>
      </c>
      <c r="E2611">
        <v>9816.1</v>
      </c>
    </row>
    <row r="2612" spans="1:5" x14ac:dyDescent="0.25">
      <c r="A2612" s="2">
        <v>42929</v>
      </c>
      <c r="B2612">
        <v>9855.7999999999993</v>
      </c>
      <c r="C2612">
        <v>9897.25</v>
      </c>
      <c r="D2612">
        <v>9853.4500000000007</v>
      </c>
      <c r="E2612">
        <v>9891.7000000000007</v>
      </c>
    </row>
    <row r="2613" spans="1:5" x14ac:dyDescent="0.25">
      <c r="A2613" s="2">
        <v>42930</v>
      </c>
      <c r="B2613">
        <v>9913.2999999999993</v>
      </c>
      <c r="C2613">
        <v>9913.2999999999993</v>
      </c>
      <c r="D2613">
        <v>9845.4500000000007</v>
      </c>
      <c r="E2613">
        <v>9886.35</v>
      </c>
    </row>
    <row r="2614" spans="1:5" x14ac:dyDescent="0.25">
      <c r="A2614" s="2">
        <v>42933</v>
      </c>
      <c r="B2614">
        <v>9908.15</v>
      </c>
      <c r="C2614">
        <v>9928.2000000000007</v>
      </c>
      <c r="D2614">
        <v>9894.7000000000007</v>
      </c>
      <c r="E2614">
        <v>9915.9500000000007</v>
      </c>
    </row>
    <row r="2615" spans="1:5" x14ac:dyDescent="0.25">
      <c r="A2615" s="2">
        <v>42934</v>
      </c>
      <c r="B2615">
        <v>9832.7000000000007</v>
      </c>
      <c r="C2615">
        <v>9885.35</v>
      </c>
      <c r="D2615">
        <v>9792.0499999999993</v>
      </c>
      <c r="E2615">
        <v>9827.15</v>
      </c>
    </row>
    <row r="2616" spans="1:5" x14ac:dyDescent="0.25">
      <c r="A2616" s="2">
        <v>42935</v>
      </c>
      <c r="B2616">
        <v>9855.9500000000007</v>
      </c>
      <c r="C2616">
        <v>9905.0499999999993</v>
      </c>
      <c r="D2616">
        <v>9851.65</v>
      </c>
      <c r="E2616">
        <v>9899.6</v>
      </c>
    </row>
    <row r="2617" spans="1:5" x14ac:dyDescent="0.25">
      <c r="A2617" s="2">
        <v>42936</v>
      </c>
      <c r="B2617">
        <v>9920.2000000000007</v>
      </c>
      <c r="C2617">
        <v>9922.5499999999993</v>
      </c>
      <c r="D2617">
        <v>9863.4500000000007</v>
      </c>
      <c r="E2617">
        <v>9873.2999999999993</v>
      </c>
    </row>
    <row r="2618" spans="1:5" x14ac:dyDescent="0.25">
      <c r="A2618" s="2">
        <v>42937</v>
      </c>
      <c r="B2618">
        <v>9899.6</v>
      </c>
      <c r="C2618">
        <v>9924.7000000000007</v>
      </c>
      <c r="D2618">
        <v>9838</v>
      </c>
      <c r="E2618">
        <v>9915.25</v>
      </c>
    </row>
    <row r="2619" spans="1:5" x14ac:dyDescent="0.25">
      <c r="A2619" s="2">
        <v>42940</v>
      </c>
      <c r="B2619">
        <v>9936.7999999999993</v>
      </c>
      <c r="C2619">
        <v>9982.0499999999993</v>
      </c>
      <c r="D2619">
        <v>9919.6</v>
      </c>
      <c r="E2619">
        <v>9966.4</v>
      </c>
    </row>
    <row r="2620" spans="1:5" x14ac:dyDescent="0.25">
      <c r="A2620" s="2">
        <v>42941</v>
      </c>
      <c r="B2620">
        <v>10010.549999999999</v>
      </c>
      <c r="C2620">
        <v>10011.299999999999</v>
      </c>
      <c r="D2620">
        <v>9949.1</v>
      </c>
      <c r="E2620">
        <v>9964.5499999999993</v>
      </c>
    </row>
    <row r="2621" spans="1:5" x14ac:dyDescent="0.25">
      <c r="A2621" s="2">
        <v>42942</v>
      </c>
      <c r="B2621">
        <v>9983.65</v>
      </c>
      <c r="C2621">
        <v>10025.950000000001</v>
      </c>
      <c r="D2621">
        <v>9965.9500000000007</v>
      </c>
      <c r="E2621">
        <v>10020.65</v>
      </c>
    </row>
    <row r="2622" spans="1:5" x14ac:dyDescent="0.25">
      <c r="A2622" s="2">
        <v>42943</v>
      </c>
      <c r="B2622">
        <v>10063.25</v>
      </c>
      <c r="C2622">
        <v>10114.85</v>
      </c>
      <c r="D2622">
        <v>10005.5</v>
      </c>
      <c r="E2622">
        <v>10020.549999999999</v>
      </c>
    </row>
    <row r="2623" spans="1:5" x14ac:dyDescent="0.25">
      <c r="A2623" s="2">
        <v>42944</v>
      </c>
      <c r="B2623">
        <v>9996.5499999999993</v>
      </c>
      <c r="C2623">
        <v>10026.049999999999</v>
      </c>
      <c r="D2623">
        <v>9944.5</v>
      </c>
      <c r="E2623">
        <v>10014.5</v>
      </c>
    </row>
    <row r="2624" spans="1:5" x14ac:dyDescent="0.25">
      <c r="A2624" s="2">
        <v>42947</v>
      </c>
      <c r="B2624">
        <v>10034.700000000001</v>
      </c>
      <c r="C2624">
        <v>10085.9</v>
      </c>
      <c r="D2624">
        <v>10016.950000000001</v>
      </c>
      <c r="E2624">
        <v>10077.1</v>
      </c>
    </row>
    <row r="2625" spans="1:5" x14ac:dyDescent="0.25">
      <c r="A2625" s="2">
        <v>42948</v>
      </c>
      <c r="B2625">
        <v>10101.049999999999</v>
      </c>
      <c r="C2625">
        <v>10128.6</v>
      </c>
      <c r="D2625">
        <v>10065.75</v>
      </c>
      <c r="E2625">
        <v>10114.65</v>
      </c>
    </row>
    <row r="2626" spans="1:5" x14ac:dyDescent="0.25">
      <c r="A2626" s="2">
        <v>42949</v>
      </c>
      <c r="B2626">
        <v>10136.299999999999</v>
      </c>
      <c r="C2626">
        <v>10137.85</v>
      </c>
      <c r="D2626">
        <v>10054.200000000001</v>
      </c>
      <c r="E2626">
        <v>10081.5</v>
      </c>
    </row>
    <row r="2627" spans="1:5" x14ac:dyDescent="0.25">
      <c r="A2627" s="2">
        <v>42950</v>
      </c>
      <c r="B2627">
        <v>10081.15</v>
      </c>
      <c r="C2627">
        <v>10081.15</v>
      </c>
      <c r="D2627">
        <v>9998.25</v>
      </c>
      <c r="E2627">
        <v>10013.65</v>
      </c>
    </row>
    <row r="2628" spans="1:5" x14ac:dyDescent="0.25">
      <c r="A2628" s="2">
        <v>42951</v>
      </c>
      <c r="B2628">
        <v>10008.6</v>
      </c>
      <c r="C2628">
        <v>10075.25</v>
      </c>
      <c r="D2628">
        <v>9988.35</v>
      </c>
      <c r="E2628">
        <v>10066.4</v>
      </c>
    </row>
    <row r="2629" spans="1:5" x14ac:dyDescent="0.25">
      <c r="A2629" s="2">
        <v>42954</v>
      </c>
      <c r="B2629">
        <v>10074.799999999999</v>
      </c>
      <c r="C2629">
        <v>10088.1</v>
      </c>
      <c r="D2629">
        <v>10046.35</v>
      </c>
      <c r="E2629">
        <v>10057.4</v>
      </c>
    </row>
    <row r="2630" spans="1:5" x14ac:dyDescent="0.25">
      <c r="A2630" s="2">
        <v>42955</v>
      </c>
      <c r="B2630">
        <v>10068.35</v>
      </c>
      <c r="C2630">
        <v>10083.799999999999</v>
      </c>
      <c r="D2630">
        <v>9947</v>
      </c>
      <c r="E2630">
        <v>9978.5499999999993</v>
      </c>
    </row>
    <row r="2631" spans="1:5" x14ac:dyDescent="0.25">
      <c r="A2631" s="2">
        <v>42956</v>
      </c>
      <c r="B2631">
        <v>9961.15</v>
      </c>
      <c r="C2631">
        <v>9969.7999999999993</v>
      </c>
      <c r="D2631">
        <v>9893.0499999999993</v>
      </c>
      <c r="E2631">
        <v>9908.0499999999993</v>
      </c>
    </row>
    <row r="2632" spans="1:5" x14ac:dyDescent="0.25">
      <c r="A2632" s="2">
        <v>42957</v>
      </c>
      <c r="B2632">
        <v>9872.85</v>
      </c>
      <c r="C2632">
        <v>9892.65</v>
      </c>
      <c r="D2632">
        <v>9776.2000000000007</v>
      </c>
      <c r="E2632">
        <v>9820.25</v>
      </c>
    </row>
    <row r="2633" spans="1:5" x14ac:dyDescent="0.25">
      <c r="A2633" s="2">
        <v>42958</v>
      </c>
      <c r="B2633">
        <v>9712.15</v>
      </c>
      <c r="C2633">
        <v>9771.65</v>
      </c>
      <c r="D2633">
        <v>9685.5499999999993</v>
      </c>
      <c r="E2633">
        <v>9710.7999999999993</v>
      </c>
    </row>
    <row r="2634" spans="1:5" x14ac:dyDescent="0.25">
      <c r="A2634" s="2">
        <v>42961</v>
      </c>
      <c r="B2634">
        <v>9755.75</v>
      </c>
      <c r="C2634">
        <v>9818.2999999999993</v>
      </c>
      <c r="D2634">
        <v>9752.1</v>
      </c>
      <c r="E2634">
        <v>9794.15</v>
      </c>
    </row>
    <row r="2635" spans="1:5" x14ac:dyDescent="0.25">
      <c r="A2635" s="2">
        <v>42963</v>
      </c>
      <c r="B2635">
        <v>9825.85</v>
      </c>
      <c r="C2635">
        <v>9903.9500000000007</v>
      </c>
      <c r="D2635">
        <v>9773.85</v>
      </c>
      <c r="E2635">
        <v>9897.2999999999993</v>
      </c>
    </row>
    <row r="2636" spans="1:5" x14ac:dyDescent="0.25">
      <c r="A2636" s="2">
        <v>42964</v>
      </c>
      <c r="B2636">
        <v>9945.5499999999993</v>
      </c>
      <c r="C2636">
        <v>9947.7999999999993</v>
      </c>
      <c r="D2636">
        <v>9883.75</v>
      </c>
      <c r="E2636">
        <v>9904.15</v>
      </c>
    </row>
    <row r="2637" spans="1:5" x14ac:dyDescent="0.25">
      <c r="A2637" s="2">
        <v>42965</v>
      </c>
      <c r="B2637">
        <v>9865.9500000000007</v>
      </c>
      <c r="C2637">
        <v>9865.9500000000007</v>
      </c>
      <c r="D2637">
        <v>9783.65</v>
      </c>
      <c r="E2637">
        <v>9837.4</v>
      </c>
    </row>
    <row r="2638" spans="1:5" x14ac:dyDescent="0.25">
      <c r="A2638" s="2">
        <v>42968</v>
      </c>
      <c r="B2638">
        <v>9864.25</v>
      </c>
      <c r="C2638">
        <v>9884.35</v>
      </c>
      <c r="D2638">
        <v>9740.1</v>
      </c>
      <c r="E2638">
        <v>9754.35</v>
      </c>
    </row>
    <row r="2639" spans="1:5" x14ac:dyDescent="0.25">
      <c r="A2639" s="2">
        <v>42969</v>
      </c>
      <c r="B2639">
        <v>9815.75</v>
      </c>
      <c r="C2639">
        <v>9828.4500000000007</v>
      </c>
      <c r="D2639">
        <v>9752.6</v>
      </c>
      <c r="E2639">
        <v>9765.5499999999993</v>
      </c>
    </row>
    <row r="2640" spans="1:5" x14ac:dyDescent="0.25">
      <c r="A2640" s="2">
        <v>42970</v>
      </c>
      <c r="B2640">
        <v>9803.0499999999993</v>
      </c>
      <c r="C2640">
        <v>9857.9</v>
      </c>
      <c r="D2640">
        <v>9786.75</v>
      </c>
      <c r="E2640">
        <v>9852.5</v>
      </c>
    </row>
    <row r="2641" spans="1:5" x14ac:dyDescent="0.25">
      <c r="A2641" s="2">
        <v>42971</v>
      </c>
      <c r="B2641">
        <v>9881.2000000000007</v>
      </c>
      <c r="C2641">
        <v>9881.5</v>
      </c>
      <c r="D2641">
        <v>9848.85</v>
      </c>
      <c r="E2641">
        <v>9857.0499999999993</v>
      </c>
    </row>
    <row r="2642" spans="1:5" x14ac:dyDescent="0.25">
      <c r="A2642" s="2">
        <v>42975</v>
      </c>
      <c r="B2642">
        <v>9907.15</v>
      </c>
      <c r="C2642">
        <v>9925.75</v>
      </c>
      <c r="D2642">
        <v>9882</v>
      </c>
      <c r="E2642">
        <v>9912.7999999999993</v>
      </c>
    </row>
    <row r="2643" spans="1:5" x14ac:dyDescent="0.25">
      <c r="A2643" s="2">
        <v>42976</v>
      </c>
      <c r="B2643">
        <v>9886.4</v>
      </c>
      <c r="C2643">
        <v>9887.35</v>
      </c>
      <c r="D2643">
        <v>9783.75</v>
      </c>
      <c r="E2643">
        <v>9796.0499999999993</v>
      </c>
    </row>
    <row r="2644" spans="1:5" x14ac:dyDescent="0.25">
      <c r="A2644" s="2">
        <v>42977</v>
      </c>
      <c r="B2644">
        <v>9859.5</v>
      </c>
      <c r="C2644">
        <v>9909.4500000000007</v>
      </c>
      <c r="D2644">
        <v>9850.7999999999993</v>
      </c>
      <c r="E2644">
        <v>9884.4</v>
      </c>
    </row>
    <row r="2645" spans="1:5" x14ac:dyDescent="0.25">
      <c r="A2645" s="2">
        <v>42978</v>
      </c>
      <c r="B2645">
        <v>9905.7000000000007</v>
      </c>
      <c r="C2645">
        <v>9925.1</v>
      </c>
      <c r="D2645">
        <v>9856.9500000000007</v>
      </c>
      <c r="E2645">
        <v>9917.9</v>
      </c>
    </row>
    <row r="2646" spans="1:5" x14ac:dyDescent="0.25">
      <c r="A2646" s="2">
        <v>42979</v>
      </c>
      <c r="B2646">
        <v>9937.65</v>
      </c>
      <c r="C2646">
        <v>9983.4500000000007</v>
      </c>
      <c r="D2646">
        <v>9909.85</v>
      </c>
      <c r="E2646">
        <v>9974.4</v>
      </c>
    </row>
    <row r="2647" spans="1:5" x14ac:dyDescent="0.25">
      <c r="A2647" s="2">
        <v>42982</v>
      </c>
      <c r="B2647">
        <v>9984.15</v>
      </c>
      <c r="C2647">
        <v>9988.4</v>
      </c>
      <c r="D2647">
        <v>9861</v>
      </c>
      <c r="E2647">
        <v>9912.85</v>
      </c>
    </row>
    <row r="2648" spans="1:5" x14ac:dyDescent="0.25">
      <c r="A2648" s="2">
        <v>42983</v>
      </c>
      <c r="B2648">
        <v>9933.25</v>
      </c>
      <c r="C2648">
        <v>9963.1</v>
      </c>
      <c r="D2648">
        <v>9901.0499999999993</v>
      </c>
      <c r="E2648">
        <v>9952.2000000000007</v>
      </c>
    </row>
    <row r="2649" spans="1:5" x14ac:dyDescent="0.25">
      <c r="A2649" s="2">
        <v>42984</v>
      </c>
      <c r="B2649">
        <v>9899.25</v>
      </c>
      <c r="C2649">
        <v>9931.5499999999993</v>
      </c>
      <c r="D2649">
        <v>9882.5499999999993</v>
      </c>
      <c r="E2649">
        <v>9916.2000000000007</v>
      </c>
    </row>
    <row r="2650" spans="1:5" x14ac:dyDescent="0.25">
      <c r="A2650" s="2">
        <v>42985</v>
      </c>
      <c r="B2650">
        <v>9945.85</v>
      </c>
      <c r="C2650">
        <v>9964.85</v>
      </c>
      <c r="D2650">
        <v>9917.2000000000007</v>
      </c>
      <c r="E2650">
        <v>9929.9</v>
      </c>
    </row>
    <row r="2651" spans="1:5" x14ac:dyDescent="0.25">
      <c r="A2651" s="2">
        <v>42986</v>
      </c>
      <c r="B2651">
        <v>9958.65</v>
      </c>
      <c r="C2651">
        <v>9963.6</v>
      </c>
      <c r="D2651">
        <v>9913.2999999999993</v>
      </c>
      <c r="E2651">
        <v>9934.7999999999993</v>
      </c>
    </row>
    <row r="2652" spans="1:5" x14ac:dyDescent="0.25">
      <c r="A2652" s="2">
        <v>42989</v>
      </c>
      <c r="B2652">
        <v>9971.75</v>
      </c>
      <c r="C2652">
        <v>10028.65</v>
      </c>
      <c r="D2652">
        <v>9968.7999999999993</v>
      </c>
      <c r="E2652">
        <v>10006.049999999999</v>
      </c>
    </row>
    <row r="2653" spans="1:5" x14ac:dyDescent="0.25">
      <c r="A2653" s="2">
        <v>42990</v>
      </c>
      <c r="B2653">
        <v>10056.85</v>
      </c>
      <c r="C2653">
        <v>10097.549999999999</v>
      </c>
      <c r="D2653">
        <v>10028.049999999999</v>
      </c>
      <c r="E2653">
        <v>10093.049999999999</v>
      </c>
    </row>
    <row r="2654" spans="1:5" x14ac:dyDescent="0.25">
      <c r="A2654" s="2">
        <v>42991</v>
      </c>
      <c r="B2654">
        <v>10099.25</v>
      </c>
      <c r="C2654">
        <v>10131.950000000001</v>
      </c>
      <c r="D2654">
        <v>10063.15</v>
      </c>
      <c r="E2654">
        <v>10079.299999999999</v>
      </c>
    </row>
    <row r="2655" spans="1:5" x14ac:dyDescent="0.25">
      <c r="A2655" s="2">
        <v>42992</v>
      </c>
      <c r="B2655">
        <v>10107.4</v>
      </c>
      <c r="C2655">
        <v>10126.5</v>
      </c>
      <c r="D2655">
        <v>10070.35</v>
      </c>
      <c r="E2655">
        <v>10086.6</v>
      </c>
    </row>
    <row r="2656" spans="1:5" x14ac:dyDescent="0.25">
      <c r="A2656" s="2">
        <v>42993</v>
      </c>
      <c r="B2656">
        <v>10062.35</v>
      </c>
      <c r="C2656">
        <v>10115.15</v>
      </c>
      <c r="D2656">
        <v>10043.65</v>
      </c>
      <c r="E2656">
        <v>10085.4</v>
      </c>
    </row>
    <row r="2657" spans="1:5" x14ac:dyDescent="0.25">
      <c r="A2657" s="2">
        <v>42996</v>
      </c>
      <c r="B2657">
        <v>10133.1</v>
      </c>
      <c r="C2657">
        <v>10171.700000000001</v>
      </c>
      <c r="D2657">
        <v>10131.299999999999</v>
      </c>
      <c r="E2657">
        <v>10153.1</v>
      </c>
    </row>
    <row r="2658" spans="1:5" x14ac:dyDescent="0.25">
      <c r="A2658" s="2">
        <v>42997</v>
      </c>
      <c r="B2658">
        <v>10175.6</v>
      </c>
      <c r="C2658">
        <v>10178.950000000001</v>
      </c>
      <c r="D2658">
        <v>10129.950000000001</v>
      </c>
      <c r="E2658">
        <v>10147.549999999999</v>
      </c>
    </row>
    <row r="2659" spans="1:5" x14ac:dyDescent="0.25">
      <c r="A2659" s="2">
        <v>42998</v>
      </c>
      <c r="B2659">
        <v>10160.950000000001</v>
      </c>
      <c r="C2659">
        <v>10171.049999999999</v>
      </c>
      <c r="D2659">
        <v>10134.200000000001</v>
      </c>
      <c r="E2659">
        <v>10141.15</v>
      </c>
    </row>
    <row r="2660" spans="1:5" x14ac:dyDescent="0.25">
      <c r="A2660" s="2">
        <v>42999</v>
      </c>
      <c r="B2660">
        <v>10139.6</v>
      </c>
      <c r="C2660">
        <v>10158.9</v>
      </c>
      <c r="D2660">
        <v>10058.6</v>
      </c>
      <c r="E2660">
        <v>10121.9</v>
      </c>
    </row>
    <row r="2661" spans="1:5" x14ac:dyDescent="0.25">
      <c r="A2661" s="2">
        <v>43000</v>
      </c>
      <c r="B2661">
        <v>10094.35</v>
      </c>
      <c r="C2661">
        <v>10095.049999999999</v>
      </c>
      <c r="D2661">
        <v>9952.7999999999993</v>
      </c>
      <c r="E2661">
        <v>9964.4</v>
      </c>
    </row>
    <row r="2662" spans="1:5" x14ac:dyDescent="0.25">
      <c r="A2662" s="2">
        <v>43003</v>
      </c>
      <c r="B2662">
        <v>9960.1</v>
      </c>
      <c r="C2662">
        <v>9960.5</v>
      </c>
      <c r="D2662">
        <v>9816.0499999999993</v>
      </c>
      <c r="E2662">
        <v>9872.6</v>
      </c>
    </row>
    <row r="2663" spans="1:5" x14ac:dyDescent="0.25">
      <c r="A2663" s="2">
        <v>43004</v>
      </c>
      <c r="B2663">
        <v>9875.25</v>
      </c>
      <c r="C2663">
        <v>9891.35</v>
      </c>
      <c r="D2663">
        <v>9813</v>
      </c>
      <c r="E2663">
        <v>9871.5</v>
      </c>
    </row>
    <row r="2664" spans="1:5" x14ac:dyDescent="0.25">
      <c r="A2664" s="2">
        <v>43005</v>
      </c>
      <c r="B2664">
        <v>9920.6</v>
      </c>
      <c r="C2664">
        <v>9921.0499999999993</v>
      </c>
      <c r="D2664">
        <v>9714.4</v>
      </c>
      <c r="E2664">
        <v>9735.75</v>
      </c>
    </row>
    <row r="2665" spans="1:5" x14ac:dyDescent="0.25">
      <c r="A2665" s="2">
        <v>43006</v>
      </c>
      <c r="B2665">
        <v>9736.4</v>
      </c>
      <c r="C2665">
        <v>9789.2000000000007</v>
      </c>
      <c r="D2665">
        <v>9687.5499999999993</v>
      </c>
      <c r="E2665">
        <v>9768.9500000000007</v>
      </c>
    </row>
    <row r="2666" spans="1:5" x14ac:dyDescent="0.25">
      <c r="A2666" s="2">
        <v>43007</v>
      </c>
      <c r="B2666">
        <v>9814.2999999999993</v>
      </c>
      <c r="C2666">
        <v>9854</v>
      </c>
      <c r="D2666">
        <v>9775.35</v>
      </c>
      <c r="E2666">
        <v>9788.6</v>
      </c>
    </row>
    <row r="2667" spans="1:5" x14ac:dyDescent="0.25">
      <c r="A2667" s="2">
        <v>43011</v>
      </c>
      <c r="B2667">
        <v>9893.2999999999993</v>
      </c>
      <c r="C2667">
        <v>9895.4</v>
      </c>
      <c r="D2667">
        <v>9831.0499999999993</v>
      </c>
      <c r="E2667">
        <v>9859.5</v>
      </c>
    </row>
    <row r="2668" spans="1:5" x14ac:dyDescent="0.25">
      <c r="A2668" s="2">
        <v>43012</v>
      </c>
      <c r="B2668">
        <v>9884.35</v>
      </c>
      <c r="C2668">
        <v>9938.2999999999993</v>
      </c>
      <c r="D2668">
        <v>9850.65</v>
      </c>
      <c r="E2668">
        <v>9914.9</v>
      </c>
    </row>
    <row r="2669" spans="1:5" x14ac:dyDescent="0.25">
      <c r="A2669" s="2">
        <v>43013</v>
      </c>
      <c r="B2669">
        <v>9927</v>
      </c>
      <c r="C2669">
        <v>9945.9500000000007</v>
      </c>
      <c r="D2669">
        <v>9881.85</v>
      </c>
      <c r="E2669">
        <v>9888.7000000000007</v>
      </c>
    </row>
    <row r="2670" spans="1:5" x14ac:dyDescent="0.25">
      <c r="A2670" s="2">
        <v>43014</v>
      </c>
      <c r="B2670">
        <v>9908.15</v>
      </c>
      <c r="C2670">
        <v>9989.35</v>
      </c>
      <c r="D2670">
        <v>9906.6</v>
      </c>
      <c r="E2670">
        <v>9979.7000000000007</v>
      </c>
    </row>
    <row r="2671" spans="1:5" x14ac:dyDescent="0.25">
      <c r="A2671" s="2">
        <v>43017</v>
      </c>
      <c r="B2671">
        <v>9988.2000000000007</v>
      </c>
      <c r="C2671">
        <v>10015.75</v>
      </c>
      <c r="D2671">
        <v>9959.4500000000007</v>
      </c>
      <c r="E2671">
        <v>9988.75</v>
      </c>
    </row>
    <row r="2672" spans="1:5" x14ac:dyDescent="0.25">
      <c r="A2672" s="2">
        <v>43018</v>
      </c>
      <c r="B2672">
        <v>10013.700000000001</v>
      </c>
      <c r="C2672">
        <v>10034</v>
      </c>
      <c r="D2672">
        <v>10002.299999999999</v>
      </c>
      <c r="E2672">
        <v>10016.950000000001</v>
      </c>
    </row>
    <row r="2673" spans="1:5" x14ac:dyDescent="0.25">
      <c r="A2673" s="2">
        <v>43019</v>
      </c>
      <c r="B2673">
        <v>10042.6</v>
      </c>
      <c r="C2673">
        <v>10067.25</v>
      </c>
      <c r="D2673">
        <v>9955.7999999999993</v>
      </c>
      <c r="E2673">
        <v>9984.7999999999993</v>
      </c>
    </row>
    <row r="2674" spans="1:5" x14ac:dyDescent="0.25">
      <c r="A2674" s="2">
        <v>43020</v>
      </c>
      <c r="B2674">
        <v>10011.200000000001</v>
      </c>
      <c r="C2674">
        <v>10104.450000000001</v>
      </c>
      <c r="D2674">
        <v>9977.1</v>
      </c>
      <c r="E2674">
        <v>10096.4</v>
      </c>
    </row>
    <row r="2675" spans="1:5" x14ac:dyDescent="0.25">
      <c r="A2675" s="2">
        <v>43021</v>
      </c>
      <c r="B2675">
        <v>10123.700000000001</v>
      </c>
      <c r="C2675">
        <v>10191.9</v>
      </c>
      <c r="D2675">
        <v>10120.1</v>
      </c>
      <c r="E2675">
        <v>10167.450000000001</v>
      </c>
    </row>
    <row r="2676" spans="1:5" x14ac:dyDescent="0.25">
      <c r="A2676" s="2">
        <v>43024</v>
      </c>
      <c r="B2676">
        <v>10207.4</v>
      </c>
      <c r="C2676">
        <v>10242.950000000001</v>
      </c>
      <c r="D2676">
        <v>10175.1</v>
      </c>
      <c r="E2676">
        <v>10230.85</v>
      </c>
    </row>
    <row r="2677" spans="1:5" x14ac:dyDescent="0.25">
      <c r="A2677" s="2">
        <v>43025</v>
      </c>
      <c r="B2677">
        <v>10227.65</v>
      </c>
      <c r="C2677">
        <v>10251.85</v>
      </c>
      <c r="D2677">
        <v>10212.6</v>
      </c>
      <c r="E2677">
        <v>10234.450000000001</v>
      </c>
    </row>
    <row r="2678" spans="1:5" x14ac:dyDescent="0.25">
      <c r="A2678" s="2">
        <v>43026</v>
      </c>
      <c r="B2678">
        <v>10209.4</v>
      </c>
      <c r="C2678">
        <v>10236.450000000001</v>
      </c>
      <c r="D2678">
        <v>10175.75</v>
      </c>
      <c r="E2678">
        <v>10210.85</v>
      </c>
    </row>
    <row r="2679" spans="1:5" x14ac:dyDescent="0.25">
      <c r="A2679" s="2">
        <v>43027</v>
      </c>
      <c r="B2679">
        <v>10210.35</v>
      </c>
      <c r="C2679">
        <v>10211.950000000001</v>
      </c>
      <c r="D2679">
        <v>10123.35</v>
      </c>
      <c r="E2679">
        <v>10146.549999999999</v>
      </c>
    </row>
    <row r="2680" spans="1:5" x14ac:dyDescent="0.25">
      <c r="A2680" s="2">
        <v>43031</v>
      </c>
      <c r="B2680">
        <v>10176.65</v>
      </c>
      <c r="C2680">
        <v>10224.15</v>
      </c>
      <c r="D2680">
        <v>10124.5</v>
      </c>
      <c r="E2680">
        <v>10184.85</v>
      </c>
    </row>
    <row r="2681" spans="1:5" x14ac:dyDescent="0.25">
      <c r="A2681" s="2">
        <v>43032</v>
      </c>
      <c r="B2681">
        <v>10218.549999999999</v>
      </c>
      <c r="C2681">
        <v>10237.75</v>
      </c>
      <c r="D2681">
        <v>10182.4</v>
      </c>
      <c r="E2681">
        <v>10207.700000000001</v>
      </c>
    </row>
    <row r="2682" spans="1:5" x14ac:dyDescent="0.25">
      <c r="A2682" s="2">
        <v>43033</v>
      </c>
      <c r="B2682">
        <v>10321.15</v>
      </c>
      <c r="C2682">
        <v>10340.549999999999</v>
      </c>
      <c r="D2682">
        <v>10240.9</v>
      </c>
      <c r="E2682">
        <v>10295.35</v>
      </c>
    </row>
    <row r="2683" spans="1:5" x14ac:dyDescent="0.25">
      <c r="A2683" s="2">
        <v>43034</v>
      </c>
      <c r="B2683">
        <v>10291.799999999999</v>
      </c>
      <c r="C2683">
        <v>10355.65</v>
      </c>
      <c r="D2683">
        <v>10271.85</v>
      </c>
      <c r="E2683">
        <v>10343.799999999999</v>
      </c>
    </row>
    <row r="2684" spans="1:5" x14ac:dyDescent="0.25">
      <c r="A2684" s="2">
        <v>43035</v>
      </c>
      <c r="B2684">
        <v>10362.299999999999</v>
      </c>
      <c r="C2684">
        <v>10366.15</v>
      </c>
      <c r="D2684">
        <v>10311.299999999999</v>
      </c>
      <c r="E2684">
        <v>10323.049999999999</v>
      </c>
    </row>
    <row r="2685" spans="1:5" x14ac:dyDescent="0.25">
      <c r="A2685" s="2">
        <v>43038</v>
      </c>
      <c r="B2685">
        <v>10353.85</v>
      </c>
      <c r="C2685">
        <v>10384.5</v>
      </c>
      <c r="D2685">
        <v>10344.299999999999</v>
      </c>
      <c r="E2685">
        <v>10363.65</v>
      </c>
    </row>
    <row r="2686" spans="1:5" x14ac:dyDescent="0.25">
      <c r="A2686" s="2">
        <v>43039</v>
      </c>
      <c r="B2686">
        <v>10364.9</v>
      </c>
      <c r="C2686">
        <v>10367.700000000001</v>
      </c>
      <c r="D2686">
        <v>10323.950000000001</v>
      </c>
      <c r="E2686">
        <v>10335.299999999999</v>
      </c>
    </row>
    <row r="2687" spans="1:5" x14ac:dyDescent="0.25">
      <c r="A2687" s="2">
        <v>43040</v>
      </c>
      <c r="B2687">
        <v>10390.35</v>
      </c>
      <c r="C2687">
        <v>10451.65</v>
      </c>
      <c r="D2687">
        <v>10383.049999999999</v>
      </c>
      <c r="E2687">
        <v>10440.5</v>
      </c>
    </row>
    <row r="2688" spans="1:5" x14ac:dyDescent="0.25">
      <c r="A2688" s="2">
        <v>43041</v>
      </c>
      <c r="B2688">
        <v>10440.5</v>
      </c>
      <c r="C2688">
        <v>10453</v>
      </c>
      <c r="D2688">
        <v>10412.549999999999</v>
      </c>
      <c r="E2688">
        <v>10423.799999999999</v>
      </c>
    </row>
    <row r="2689" spans="1:5" x14ac:dyDescent="0.25">
      <c r="A2689" s="2">
        <v>43042</v>
      </c>
      <c r="B2689">
        <v>10461.549999999999</v>
      </c>
      <c r="C2689">
        <v>10461.700000000001</v>
      </c>
      <c r="D2689">
        <v>10403.6</v>
      </c>
      <c r="E2689">
        <v>10452.5</v>
      </c>
    </row>
    <row r="2690" spans="1:5" x14ac:dyDescent="0.25">
      <c r="A2690" s="2">
        <v>43045</v>
      </c>
      <c r="B2690">
        <v>10431.75</v>
      </c>
      <c r="C2690">
        <v>10490.45</v>
      </c>
      <c r="D2690">
        <v>10413.75</v>
      </c>
      <c r="E2690">
        <v>10451.799999999999</v>
      </c>
    </row>
    <row r="2691" spans="1:5" x14ac:dyDescent="0.25">
      <c r="A2691" s="2">
        <v>43046</v>
      </c>
      <c r="B2691">
        <v>10477.15</v>
      </c>
      <c r="C2691">
        <v>10485.75</v>
      </c>
      <c r="D2691">
        <v>10340.799999999999</v>
      </c>
      <c r="E2691">
        <v>10350.15</v>
      </c>
    </row>
    <row r="2692" spans="1:5" x14ac:dyDescent="0.25">
      <c r="A2692" s="2">
        <v>43047</v>
      </c>
      <c r="B2692">
        <v>10361.950000000001</v>
      </c>
      <c r="C2692">
        <v>10384.25</v>
      </c>
      <c r="D2692">
        <v>10285.5</v>
      </c>
      <c r="E2692">
        <v>10303.15</v>
      </c>
    </row>
    <row r="2693" spans="1:5" x14ac:dyDescent="0.25">
      <c r="A2693" s="2">
        <v>43048</v>
      </c>
      <c r="B2693">
        <v>10358.65</v>
      </c>
      <c r="C2693">
        <v>10368.450000000001</v>
      </c>
      <c r="D2693">
        <v>10266.950000000001</v>
      </c>
      <c r="E2693">
        <v>10308.950000000001</v>
      </c>
    </row>
    <row r="2694" spans="1:5" x14ac:dyDescent="0.25">
      <c r="A2694" s="2">
        <v>43049</v>
      </c>
      <c r="B2694">
        <v>10304.35</v>
      </c>
      <c r="C2694">
        <v>10344.950000000001</v>
      </c>
      <c r="D2694">
        <v>10254.1</v>
      </c>
      <c r="E2694">
        <v>10321.75</v>
      </c>
    </row>
    <row r="2695" spans="1:5" x14ac:dyDescent="0.25">
      <c r="A2695" s="2">
        <v>43052</v>
      </c>
      <c r="B2695">
        <v>10322</v>
      </c>
      <c r="C2695">
        <v>10334.15</v>
      </c>
      <c r="D2695">
        <v>10216.25</v>
      </c>
      <c r="E2695">
        <v>10224.950000000001</v>
      </c>
    </row>
    <row r="2696" spans="1:5" x14ac:dyDescent="0.25">
      <c r="A2696" s="2">
        <v>43053</v>
      </c>
      <c r="B2696">
        <v>10223.4</v>
      </c>
      <c r="C2696">
        <v>10248</v>
      </c>
      <c r="D2696">
        <v>10175.549999999999</v>
      </c>
      <c r="E2696">
        <v>10186.6</v>
      </c>
    </row>
    <row r="2697" spans="1:5" x14ac:dyDescent="0.25">
      <c r="A2697" s="2">
        <v>43054</v>
      </c>
      <c r="B2697">
        <v>10171.950000000001</v>
      </c>
      <c r="C2697">
        <v>10175.450000000001</v>
      </c>
      <c r="D2697">
        <v>10094</v>
      </c>
      <c r="E2697">
        <v>10118.049999999999</v>
      </c>
    </row>
    <row r="2698" spans="1:5" x14ac:dyDescent="0.25">
      <c r="A2698" s="2">
        <v>43055</v>
      </c>
      <c r="B2698">
        <v>10152.9</v>
      </c>
      <c r="C2698">
        <v>10232.25</v>
      </c>
      <c r="D2698">
        <v>10139.200000000001</v>
      </c>
      <c r="E2698">
        <v>10214.75</v>
      </c>
    </row>
    <row r="2699" spans="1:5" x14ac:dyDescent="0.25">
      <c r="A2699" s="2">
        <v>43056</v>
      </c>
      <c r="B2699">
        <v>10324.549999999999</v>
      </c>
      <c r="C2699">
        <v>10343.6</v>
      </c>
      <c r="D2699">
        <v>10268.049999999999</v>
      </c>
      <c r="E2699">
        <v>10283.6</v>
      </c>
    </row>
    <row r="2700" spans="1:5" x14ac:dyDescent="0.25">
      <c r="A2700" s="2">
        <v>43059</v>
      </c>
      <c r="B2700">
        <v>10287.200000000001</v>
      </c>
      <c r="C2700">
        <v>10309.85</v>
      </c>
      <c r="D2700">
        <v>10261.5</v>
      </c>
      <c r="E2700">
        <v>10298.75</v>
      </c>
    </row>
    <row r="2701" spans="1:5" x14ac:dyDescent="0.25">
      <c r="A2701" s="2">
        <v>43060</v>
      </c>
      <c r="B2701">
        <v>10329.25</v>
      </c>
      <c r="C2701">
        <v>10358.700000000001</v>
      </c>
      <c r="D2701">
        <v>10315.049999999999</v>
      </c>
      <c r="E2701">
        <v>10326.9</v>
      </c>
    </row>
    <row r="2702" spans="1:5" x14ac:dyDescent="0.25">
      <c r="A2702" s="2">
        <v>43061</v>
      </c>
      <c r="B2702">
        <v>10350.799999999999</v>
      </c>
      <c r="C2702">
        <v>10368.700000000001</v>
      </c>
      <c r="D2702">
        <v>10309.549999999999</v>
      </c>
      <c r="E2702">
        <v>10342.299999999999</v>
      </c>
    </row>
    <row r="2703" spans="1:5" x14ac:dyDescent="0.25">
      <c r="A2703" s="2">
        <v>43062</v>
      </c>
      <c r="B2703">
        <v>10358.450000000001</v>
      </c>
      <c r="C2703">
        <v>10374.299999999999</v>
      </c>
      <c r="D2703">
        <v>10307.299999999999</v>
      </c>
      <c r="E2703">
        <v>10348.75</v>
      </c>
    </row>
    <row r="2704" spans="1:5" x14ac:dyDescent="0.25">
      <c r="A2704" s="2">
        <v>43063</v>
      </c>
      <c r="B2704">
        <v>10366.799999999999</v>
      </c>
      <c r="C2704">
        <v>10404.5</v>
      </c>
      <c r="D2704">
        <v>10362.25</v>
      </c>
      <c r="E2704">
        <v>10389.700000000001</v>
      </c>
    </row>
    <row r="2705" spans="1:5" x14ac:dyDescent="0.25">
      <c r="A2705" s="2">
        <v>43066</v>
      </c>
      <c r="B2705">
        <v>10361.049999999999</v>
      </c>
      <c r="C2705">
        <v>10407.15</v>
      </c>
      <c r="D2705">
        <v>10340.200000000001</v>
      </c>
      <c r="E2705">
        <v>10399.549999999999</v>
      </c>
    </row>
    <row r="2706" spans="1:5" x14ac:dyDescent="0.25">
      <c r="A2706" s="2">
        <v>43067</v>
      </c>
      <c r="B2706">
        <v>10387.9</v>
      </c>
      <c r="C2706">
        <v>10409.549999999999</v>
      </c>
      <c r="D2706">
        <v>10355.200000000001</v>
      </c>
      <c r="E2706">
        <v>10370.25</v>
      </c>
    </row>
    <row r="2707" spans="1:5" x14ac:dyDescent="0.25">
      <c r="A2707" s="2">
        <v>43068</v>
      </c>
      <c r="B2707">
        <v>10376.65</v>
      </c>
      <c r="C2707">
        <v>10392.950000000001</v>
      </c>
      <c r="D2707">
        <v>10345.9</v>
      </c>
      <c r="E2707">
        <v>10361.299999999999</v>
      </c>
    </row>
    <row r="2708" spans="1:5" x14ac:dyDescent="0.25">
      <c r="A2708" s="2">
        <v>43069</v>
      </c>
      <c r="B2708">
        <v>10332.700000000001</v>
      </c>
      <c r="C2708">
        <v>10332.700000000001</v>
      </c>
      <c r="D2708">
        <v>10211.25</v>
      </c>
      <c r="E2708">
        <v>10226.549999999999</v>
      </c>
    </row>
    <row r="2709" spans="1:5" x14ac:dyDescent="0.25">
      <c r="A2709" s="2">
        <v>43070</v>
      </c>
      <c r="B2709">
        <v>10263.700000000001</v>
      </c>
      <c r="C2709">
        <v>10272.700000000001</v>
      </c>
      <c r="D2709">
        <v>10108.549999999999</v>
      </c>
      <c r="E2709">
        <v>10121.799999999999</v>
      </c>
    </row>
    <row r="2710" spans="1:5" x14ac:dyDescent="0.25">
      <c r="A2710" s="2">
        <v>43073</v>
      </c>
      <c r="B2710">
        <v>10175.049999999999</v>
      </c>
      <c r="C2710">
        <v>10179.200000000001</v>
      </c>
      <c r="D2710">
        <v>10095.700000000001</v>
      </c>
      <c r="E2710">
        <v>10127.75</v>
      </c>
    </row>
    <row r="2711" spans="1:5" x14ac:dyDescent="0.25">
      <c r="A2711" s="2">
        <v>43074</v>
      </c>
      <c r="B2711">
        <v>10118.25</v>
      </c>
      <c r="C2711">
        <v>10147.950000000001</v>
      </c>
      <c r="D2711">
        <v>10069.1</v>
      </c>
      <c r="E2711">
        <v>10118.25</v>
      </c>
    </row>
    <row r="2712" spans="1:5" x14ac:dyDescent="0.25">
      <c r="A2712" s="2">
        <v>43075</v>
      </c>
      <c r="B2712">
        <v>10088.799999999999</v>
      </c>
      <c r="C2712">
        <v>10104.200000000001</v>
      </c>
      <c r="D2712">
        <v>10033.35</v>
      </c>
      <c r="E2712">
        <v>10044.1</v>
      </c>
    </row>
    <row r="2713" spans="1:5" x14ac:dyDescent="0.25">
      <c r="A2713" s="2">
        <v>43076</v>
      </c>
      <c r="B2713">
        <v>10063.450000000001</v>
      </c>
      <c r="C2713">
        <v>10182.65</v>
      </c>
      <c r="D2713">
        <v>10061.9</v>
      </c>
      <c r="E2713">
        <v>10166.700000000001</v>
      </c>
    </row>
    <row r="2714" spans="1:5" x14ac:dyDescent="0.25">
      <c r="A2714" s="2">
        <v>43077</v>
      </c>
      <c r="B2714">
        <v>10198.450000000001</v>
      </c>
      <c r="C2714">
        <v>10270.85</v>
      </c>
      <c r="D2714">
        <v>10195.25</v>
      </c>
      <c r="E2714">
        <v>10265.65</v>
      </c>
    </row>
    <row r="2715" spans="1:5" x14ac:dyDescent="0.25">
      <c r="A2715" s="2">
        <v>43080</v>
      </c>
      <c r="B2715">
        <v>10310.5</v>
      </c>
      <c r="C2715">
        <v>10329.200000000001</v>
      </c>
      <c r="D2715">
        <v>10282.049999999999</v>
      </c>
      <c r="E2715">
        <v>10322.25</v>
      </c>
    </row>
    <row r="2716" spans="1:5" x14ac:dyDescent="0.25">
      <c r="A2716" s="2">
        <v>43081</v>
      </c>
      <c r="B2716">
        <v>10324.9</v>
      </c>
      <c r="C2716">
        <v>10326.1</v>
      </c>
      <c r="D2716">
        <v>10230.200000000001</v>
      </c>
      <c r="E2716">
        <v>10240.15</v>
      </c>
    </row>
    <row r="2717" spans="1:5" x14ac:dyDescent="0.25">
      <c r="A2717" s="2">
        <v>43082</v>
      </c>
      <c r="B2717">
        <v>10236.6</v>
      </c>
      <c r="C2717">
        <v>10296.549999999999</v>
      </c>
      <c r="D2717">
        <v>10169.85</v>
      </c>
      <c r="E2717">
        <v>10192.950000000001</v>
      </c>
    </row>
    <row r="2718" spans="1:5" x14ac:dyDescent="0.25">
      <c r="A2718" s="2">
        <v>43083</v>
      </c>
      <c r="B2718">
        <v>10229.299999999999</v>
      </c>
      <c r="C2718">
        <v>10276.1</v>
      </c>
      <c r="D2718">
        <v>10141.549999999999</v>
      </c>
      <c r="E2718">
        <v>10252.1</v>
      </c>
    </row>
    <row r="2719" spans="1:5" x14ac:dyDescent="0.25">
      <c r="A2719" s="2">
        <v>43084</v>
      </c>
      <c r="B2719">
        <v>10345.65</v>
      </c>
      <c r="C2719">
        <v>10373.1</v>
      </c>
      <c r="D2719">
        <v>10319.65</v>
      </c>
      <c r="E2719">
        <v>10333.25</v>
      </c>
    </row>
    <row r="2720" spans="1:5" x14ac:dyDescent="0.25">
      <c r="A2720" s="2">
        <v>43087</v>
      </c>
      <c r="B2720">
        <v>10263.1</v>
      </c>
      <c r="C2720">
        <v>10443.549999999999</v>
      </c>
      <c r="D2720">
        <v>10074.799999999999</v>
      </c>
      <c r="E2720">
        <v>10388.75</v>
      </c>
    </row>
    <row r="2721" spans="1:5" x14ac:dyDescent="0.25">
      <c r="A2721" s="2">
        <v>43088</v>
      </c>
      <c r="B2721">
        <v>10414.799999999999</v>
      </c>
      <c r="C2721">
        <v>10472.200000000001</v>
      </c>
      <c r="D2721">
        <v>10406</v>
      </c>
      <c r="E2721">
        <v>10463.200000000001</v>
      </c>
    </row>
    <row r="2722" spans="1:5" x14ac:dyDescent="0.25">
      <c r="A2722" s="2">
        <v>43089</v>
      </c>
      <c r="B2722">
        <v>10494.4</v>
      </c>
      <c r="C2722">
        <v>10494.45</v>
      </c>
      <c r="D2722">
        <v>10437.15</v>
      </c>
      <c r="E2722">
        <v>10444.200000000001</v>
      </c>
    </row>
    <row r="2723" spans="1:5" x14ac:dyDescent="0.25">
      <c r="A2723" s="2">
        <v>43090</v>
      </c>
      <c r="B2723">
        <v>10473.950000000001</v>
      </c>
      <c r="C2723">
        <v>10473.950000000001</v>
      </c>
      <c r="D2723">
        <v>10426.9</v>
      </c>
      <c r="E2723">
        <v>10440.299999999999</v>
      </c>
    </row>
    <row r="2724" spans="1:5" x14ac:dyDescent="0.25">
      <c r="A2724" s="2">
        <v>43091</v>
      </c>
      <c r="B2724">
        <v>10457.299999999999</v>
      </c>
      <c r="C2724">
        <v>10501.1</v>
      </c>
      <c r="D2724">
        <v>10448.25</v>
      </c>
      <c r="E2724">
        <v>10493</v>
      </c>
    </row>
    <row r="2725" spans="1:5" x14ac:dyDescent="0.25">
      <c r="A2725" s="2">
        <v>43095</v>
      </c>
      <c r="B2725">
        <v>10512.3</v>
      </c>
      <c r="C2725">
        <v>10545.45</v>
      </c>
      <c r="D2725">
        <v>10477.950000000001</v>
      </c>
      <c r="E2725">
        <v>10531.5</v>
      </c>
    </row>
    <row r="2726" spans="1:5" x14ac:dyDescent="0.25">
      <c r="A2726" s="2">
        <v>43096</v>
      </c>
      <c r="B2726">
        <v>10531.05</v>
      </c>
      <c r="C2726">
        <v>10552.4</v>
      </c>
      <c r="D2726">
        <v>10469.25</v>
      </c>
      <c r="E2726">
        <v>10490.75</v>
      </c>
    </row>
    <row r="2727" spans="1:5" x14ac:dyDescent="0.25">
      <c r="A2727" s="2">
        <v>43097</v>
      </c>
      <c r="B2727">
        <v>10498.2</v>
      </c>
      <c r="C2727">
        <v>10534.55</v>
      </c>
      <c r="D2727">
        <v>10460.450000000001</v>
      </c>
      <c r="E2727">
        <v>10477.9</v>
      </c>
    </row>
    <row r="2728" spans="1:5" x14ac:dyDescent="0.25">
      <c r="A2728" s="2">
        <v>43098</v>
      </c>
      <c r="B2728">
        <v>10492.35</v>
      </c>
      <c r="C2728">
        <v>10538.7</v>
      </c>
      <c r="D2728">
        <v>10488.65</v>
      </c>
      <c r="E2728">
        <v>10530.7</v>
      </c>
    </row>
    <row r="2729" spans="1:5" x14ac:dyDescent="0.25">
      <c r="A2729" s="2">
        <v>43101</v>
      </c>
      <c r="B2729">
        <v>10531.7</v>
      </c>
      <c r="C2729">
        <v>10537.85</v>
      </c>
      <c r="D2729">
        <v>10423.1</v>
      </c>
      <c r="E2729">
        <v>10435.549999999999</v>
      </c>
    </row>
    <row r="2730" spans="1:5" x14ac:dyDescent="0.25">
      <c r="A2730" s="2">
        <v>43102</v>
      </c>
      <c r="B2730">
        <v>10477.549999999999</v>
      </c>
      <c r="C2730">
        <v>10495.2</v>
      </c>
      <c r="D2730">
        <v>10404.65</v>
      </c>
      <c r="E2730">
        <v>10442.200000000001</v>
      </c>
    </row>
    <row r="2731" spans="1:5" x14ac:dyDescent="0.25">
      <c r="A2731" s="2">
        <v>43103</v>
      </c>
      <c r="B2731">
        <v>10482.65</v>
      </c>
      <c r="C2731">
        <v>10503.6</v>
      </c>
      <c r="D2731">
        <v>10429.549999999999</v>
      </c>
      <c r="E2731">
        <v>10443.200000000001</v>
      </c>
    </row>
    <row r="2732" spans="1:5" x14ac:dyDescent="0.25">
      <c r="A2732" s="2">
        <v>43104</v>
      </c>
      <c r="B2732">
        <v>10469.4</v>
      </c>
      <c r="C2732">
        <v>10513</v>
      </c>
      <c r="D2732">
        <v>10441.450000000001</v>
      </c>
      <c r="E2732">
        <v>10504.8</v>
      </c>
    </row>
    <row r="2733" spans="1:5" x14ac:dyDescent="0.25">
      <c r="A2733" s="2">
        <v>43105</v>
      </c>
      <c r="B2733">
        <v>10534.25</v>
      </c>
      <c r="C2733">
        <v>10566.1</v>
      </c>
      <c r="D2733">
        <v>10520.1</v>
      </c>
      <c r="E2733">
        <v>10558.85</v>
      </c>
    </row>
    <row r="2734" spans="1:5" x14ac:dyDescent="0.25">
      <c r="A2734" s="2">
        <v>43108</v>
      </c>
      <c r="B2734">
        <v>10591.7</v>
      </c>
      <c r="C2734">
        <v>10631.2</v>
      </c>
      <c r="D2734">
        <v>10588.55</v>
      </c>
      <c r="E2734">
        <v>10623.6</v>
      </c>
    </row>
    <row r="2735" spans="1:5" x14ac:dyDescent="0.25">
      <c r="A2735" s="2">
        <v>43109</v>
      </c>
      <c r="B2735">
        <v>10645.1</v>
      </c>
      <c r="C2735">
        <v>10659.15</v>
      </c>
      <c r="D2735">
        <v>10603.6</v>
      </c>
      <c r="E2735">
        <v>10637</v>
      </c>
    </row>
    <row r="2736" spans="1:5" x14ac:dyDescent="0.25">
      <c r="A2736" s="2">
        <v>43110</v>
      </c>
      <c r="B2736">
        <v>10652.05</v>
      </c>
      <c r="C2736">
        <v>10655.5</v>
      </c>
      <c r="D2736">
        <v>10592.7</v>
      </c>
      <c r="E2736">
        <v>10632.2</v>
      </c>
    </row>
    <row r="2737" spans="1:5" x14ac:dyDescent="0.25">
      <c r="A2737" s="2">
        <v>43111</v>
      </c>
      <c r="B2737">
        <v>10637.05</v>
      </c>
      <c r="C2737">
        <v>10664.6</v>
      </c>
      <c r="D2737">
        <v>10612.35</v>
      </c>
      <c r="E2737">
        <v>10651.2</v>
      </c>
    </row>
    <row r="2738" spans="1:5" x14ac:dyDescent="0.25">
      <c r="A2738" s="2">
        <v>43112</v>
      </c>
      <c r="B2738">
        <v>10682.55</v>
      </c>
      <c r="C2738">
        <v>10690.4</v>
      </c>
      <c r="D2738">
        <v>10597.1</v>
      </c>
      <c r="E2738">
        <v>10681.25</v>
      </c>
    </row>
    <row r="2739" spans="1:5" x14ac:dyDescent="0.25">
      <c r="A2739" s="2">
        <v>43115</v>
      </c>
      <c r="B2739">
        <v>10718.5</v>
      </c>
      <c r="C2739">
        <v>10782.65</v>
      </c>
      <c r="D2739">
        <v>10713.8</v>
      </c>
      <c r="E2739">
        <v>10741.55</v>
      </c>
    </row>
    <row r="2740" spans="1:5" x14ac:dyDescent="0.25">
      <c r="A2740" s="2">
        <v>43116</v>
      </c>
      <c r="B2740">
        <v>10761.5</v>
      </c>
      <c r="C2740">
        <v>10762.35</v>
      </c>
      <c r="D2740">
        <v>10687.85</v>
      </c>
      <c r="E2740">
        <v>10700.45</v>
      </c>
    </row>
    <row r="2741" spans="1:5" x14ac:dyDescent="0.25">
      <c r="A2741" s="2">
        <v>43117</v>
      </c>
      <c r="B2741">
        <v>10702.45</v>
      </c>
      <c r="C2741">
        <v>10803</v>
      </c>
      <c r="D2741">
        <v>10666.75</v>
      </c>
      <c r="E2741">
        <v>10788.55</v>
      </c>
    </row>
    <row r="2742" spans="1:5" x14ac:dyDescent="0.25">
      <c r="A2742" s="2">
        <v>43118</v>
      </c>
      <c r="B2742">
        <v>10873.4</v>
      </c>
      <c r="C2742">
        <v>10887.5</v>
      </c>
      <c r="D2742">
        <v>10782.4</v>
      </c>
      <c r="E2742">
        <v>10817</v>
      </c>
    </row>
    <row r="2743" spans="1:5" x14ac:dyDescent="0.25">
      <c r="A2743" s="2">
        <v>43119</v>
      </c>
      <c r="B2743">
        <v>10829.2</v>
      </c>
      <c r="C2743">
        <v>10906.85</v>
      </c>
      <c r="D2743">
        <v>10793.9</v>
      </c>
      <c r="E2743">
        <v>10894.7</v>
      </c>
    </row>
    <row r="2744" spans="1:5" x14ac:dyDescent="0.25">
      <c r="A2744" s="2">
        <v>43122</v>
      </c>
      <c r="B2744">
        <v>10883.2</v>
      </c>
      <c r="C2744">
        <v>10975.1</v>
      </c>
      <c r="D2744">
        <v>10881.4</v>
      </c>
      <c r="E2744">
        <v>10966.2</v>
      </c>
    </row>
    <row r="2745" spans="1:5" x14ac:dyDescent="0.25">
      <c r="A2745" s="2">
        <v>43123</v>
      </c>
      <c r="B2745">
        <v>10997.4</v>
      </c>
      <c r="C2745">
        <v>11092.9</v>
      </c>
      <c r="D2745">
        <v>10994.55</v>
      </c>
      <c r="E2745">
        <v>11083.7</v>
      </c>
    </row>
    <row r="2746" spans="1:5" x14ac:dyDescent="0.25">
      <c r="A2746" s="2">
        <v>43124</v>
      </c>
      <c r="B2746">
        <v>11069.35</v>
      </c>
      <c r="C2746">
        <v>11110.1</v>
      </c>
      <c r="D2746">
        <v>11046.15</v>
      </c>
      <c r="E2746">
        <v>11086</v>
      </c>
    </row>
    <row r="2747" spans="1:5" x14ac:dyDescent="0.25">
      <c r="A2747" s="2">
        <v>43125</v>
      </c>
      <c r="B2747">
        <v>11095.6</v>
      </c>
      <c r="C2747">
        <v>11095.6</v>
      </c>
      <c r="D2747">
        <v>11009.2</v>
      </c>
      <c r="E2747">
        <v>11069.65</v>
      </c>
    </row>
    <row r="2748" spans="1:5" x14ac:dyDescent="0.25">
      <c r="A2748" s="2">
        <v>43129</v>
      </c>
      <c r="B2748">
        <v>11079.35</v>
      </c>
      <c r="C2748">
        <v>11171.55</v>
      </c>
      <c r="D2748">
        <v>11075.95</v>
      </c>
      <c r="E2748">
        <v>11130.4</v>
      </c>
    </row>
    <row r="2749" spans="1:5" x14ac:dyDescent="0.25">
      <c r="A2749" s="2">
        <v>43130</v>
      </c>
      <c r="B2749">
        <v>11120.85</v>
      </c>
      <c r="C2749">
        <v>11121.1</v>
      </c>
      <c r="D2749">
        <v>11033.9</v>
      </c>
      <c r="E2749">
        <v>11049.65</v>
      </c>
    </row>
    <row r="2750" spans="1:5" x14ac:dyDescent="0.25">
      <c r="A2750" s="2">
        <v>43131</v>
      </c>
      <c r="B2750">
        <v>11018.8</v>
      </c>
      <c r="C2750">
        <v>11058.5</v>
      </c>
      <c r="D2750">
        <v>10979.3</v>
      </c>
      <c r="E2750">
        <v>11027.7</v>
      </c>
    </row>
    <row r="2751" spans="1:5" x14ac:dyDescent="0.25">
      <c r="A2751" s="2">
        <v>43132</v>
      </c>
      <c r="B2751">
        <v>11044.55</v>
      </c>
      <c r="C2751">
        <v>11117.35</v>
      </c>
      <c r="D2751">
        <v>10878.8</v>
      </c>
      <c r="E2751">
        <v>11016.9</v>
      </c>
    </row>
    <row r="2752" spans="1:5" x14ac:dyDescent="0.25">
      <c r="A2752" s="2">
        <v>43133</v>
      </c>
      <c r="B2752">
        <v>10938.2</v>
      </c>
      <c r="C2752">
        <v>10954.95</v>
      </c>
      <c r="D2752">
        <v>10736.1</v>
      </c>
      <c r="E2752">
        <v>10760.6</v>
      </c>
    </row>
    <row r="2753" spans="1:5" x14ac:dyDescent="0.25">
      <c r="A2753" s="2">
        <v>43136</v>
      </c>
      <c r="B2753">
        <v>10604.3</v>
      </c>
      <c r="C2753">
        <v>10702.75</v>
      </c>
      <c r="D2753">
        <v>10586.8</v>
      </c>
      <c r="E2753">
        <v>10666.55</v>
      </c>
    </row>
    <row r="2754" spans="1:5" x14ac:dyDescent="0.25">
      <c r="A2754" s="2">
        <v>43137</v>
      </c>
      <c r="B2754">
        <v>10295.15</v>
      </c>
      <c r="C2754">
        <v>10594.15</v>
      </c>
      <c r="D2754">
        <v>10276.299999999999</v>
      </c>
      <c r="E2754">
        <v>10498.25</v>
      </c>
    </row>
    <row r="2755" spans="1:5" x14ac:dyDescent="0.25">
      <c r="A2755" s="2">
        <v>43138</v>
      </c>
      <c r="B2755">
        <v>10607.2</v>
      </c>
      <c r="C2755">
        <v>10614</v>
      </c>
      <c r="D2755">
        <v>10446.4</v>
      </c>
      <c r="E2755">
        <v>10476.700000000001</v>
      </c>
    </row>
    <row r="2756" spans="1:5" x14ac:dyDescent="0.25">
      <c r="A2756" s="2">
        <v>43139</v>
      </c>
      <c r="B2756">
        <v>10518.5</v>
      </c>
      <c r="C2756">
        <v>10637.8</v>
      </c>
      <c r="D2756">
        <v>10479.549999999999</v>
      </c>
      <c r="E2756">
        <v>10576.85</v>
      </c>
    </row>
    <row r="2757" spans="1:5" x14ac:dyDescent="0.25">
      <c r="A2757" s="2">
        <v>43140</v>
      </c>
      <c r="B2757">
        <v>10416.5</v>
      </c>
      <c r="C2757">
        <v>10480.200000000001</v>
      </c>
      <c r="D2757">
        <v>10398.200000000001</v>
      </c>
      <c r="E2757">
        <v>10454.950000000001</v>
      </c>
    </row>
    <row r="2758" spans="1:5" x14ac:dyDescent="0.25">
      <c r="A2758" s="2">
        <v>43143</v>
      </c>
      <c r="B2758">
        <v>10518.2</v>
      </c>
      <c r="C2758">
        <v>10555.5</v>
      </c>
      <c r="D2758">
        <v>10485.4</v>
      </c>
      <c r="E2758">
        <v>10539.75</v>
      </c>
    </row>
    <row r="2759" spans="1:5" x14ac:dyDescent="0.25">
      <c r="A2759" s="2">
        <v>43145</v>
      </c>
      <c r="B2759">
        <v>10585.75</v>
      </c>
      <c r="C2759">
        <v>10590.55</v>
      </c>
      <c r="D2759">
        <v>10456.65</v>
      </c>
      <c r="E2759">
        <v>10500.9</v>
      </c>
    </row>
    <row r="2760" spans="1:5" x14ac:dyDescent="0.25">
      <c r="A2760" s="2">
        <v>43146</v>
      </c>
      <c r="B2760">
        <v>10537.9</v>
      </c>
      <c r="C2760">
        <v>10618.1</v>
      </c>
      <c r="D2760">
        <v>10511.05</v>
      </c>
      <c r="E2760">
        <v>10545.5</v>
      </c>
    </row>
    <row r="2761" spans="1:5" x14ac:dyDescent="0.25">
      <c r="A2761" s="2">
        <v>43147</v>
      </c>
      <c r="B2761">
        <v>10596.2</v>
      </c>
      <c r="C2761">
        <v>10612.9</v>
      </c>
      <c r="D2761">
        <v>10434.049999999999</v>
      </c>
      <c r="E2761">
        <v>10452.299999999999</v>
      </c>
    </row>
    <row r="2762" spans="1:5" x14ac:dyDescent="0.25">
      <c r="A2762" s="2">
        <v>43150</v>
      </c>
      <c r="B2762">
        <v>10488.9</v>
      </c>
      <c r="C2762">
        <v>10489.35</v>
      </c>
      <c r="D2762">
        <v>10302.75</v>
      </c>
      <c r="E2762">
        <v>10378.4</v>
      </c>
    </row>
    <row r="2763" spans="1:5" x14ac:dyDescent="0.25">
      <c r="A2763" s="2">
        <v>43151</v>
      </c>
      <c r="B2763">
        <v>10391</v>
      </c>
      <c r="C2763">
        <v>10429.35</v>
      </c>
      <c r="D2763">
        <v>10347.65</v>
      </c>
      <c r="E2763">
        <v>10360.4</v>
      </c>
    </row>
    <row r="2764" spans="1:5" x14ac:dyDescent="0.25">
      <c r="A2764" s="2">
        <v>43152</v>
      </c>
      <c r="B2764">
        <v>10426</v>
      </c>
      <c r="C2764">
        <v>10426.1</v>
      </c>
      <c r="D2764">
        <v>10349.6</v>
      </c>
      <c r="E2764">
        <v>10397.450000000001</v>
      </c>
    </row>
    <row r="2765" spans="1:5" x14ac:dyDescent="0.25">
      <c r="A2765" s="2">
        <v>43153</v>
      </c>
      <c r="B2765">
        <v>10354.35</v>
      </c>
      <c r="C2765">
        <v>10397.549999999999</v>
      </c>
      <c r="D2765">
        <v>10340.65</v>
      </c>
      <c r="E2765">
        <v>10382.700000000001</v>
      </c>
    </row>
    <row r="2766" spans="1:5" x14ac:dyDescent="0.25">
      <c r="A2766" s="2">
        <v>43154</v>
      </c>
      <c r="B2766">
        <v>10408.1</v>
      </c>
      <c r="C2766">
        <v>10499.1</v>
      </c>
      <c r="D2766">
        <v>10396.65</v>
      </c>
      <c r="E2766">
        <v>10491.05</v>
      </c>
    </row>
    <row r="2767" spans="1:5" x14ac:dyDescent="0.25">
      <c r="A2767" s="2">
        <v>43157</v>
      </c>
      <c r="B2767">
        <v>10526.55</v>
      </c>
      <c r="C2767">
        <v>10592.95</v>
      </c>
      <c r="D2767">
        <v>10520.2</v>
      </c>
      <c r="E2767">
        <v>10582.6</v>
      </c>
    </row>
    <row r="2768" spans="1:5" x14ac:dyDescent="0.25">
      <c r="A2768" s="2">
        <v>43158</v>
      </c>
      <c r="B2768">
        <v>10615.2</v>
      </c>
      <c r="C2768">
        <v>10631.65</v>
      </c>
      <c r="D2768">
        <v>10537.25</v>
      </c>
      <c r="E2768">
        <v>10554.3</v>
      </c>
    </row>
    <row r="2769" spans="1:5" x14ac:dyDescent="0.25">
      <c r="A2769" s="2">
        <v>43159</v>
      </c>
      <c r="B2769">
        <v>10488.95</v>
      </c>
      <c r="C2769">
        <v>10535.5</v>
      </c>
      <c r="D2769">
        <v>10461.549999999999</v>
      </c>
      <c r="E2769">
        <v>10492.85</v>
      </c>
    </row>
    <row r="2770" spans="1:5" x14ac:dyDescent="0.25">
      <c r="A2770" s="2">
        <v>43160</v>
      </c>
      <c r="B2770">
        <v>10479.950000000001</v>
      </c>
      <c r="C2770">
        <v>10525.5</v>
      </c>
      <c r="D2770">
        <v>10447.15</v>
      </c>
      <c r="E2770">
        <v>10458.35</v>
      </c>
    </row>
    <row r="2771" spans="1:5" x14ac:dyDescent="0.25">
      <c r="A2771" s="2">
        <v>43164</v>
      </c>
      <c r="B2771">
        <v>10428.299999999999</v>
      </c>
      <c r="C2771">
        <v>10428.700000000001</v>
      </c>
      <c r="D2771">
        <v>10323.9</v>
      </c>
      <c r="E2771">
        <v>10358.85</v>
      </c>
    </row>
    <row r="2772" spans="1:5" x14ac:dyDescent="0.25">
      <c r="A2772" s="2">
        <v>43165</v>
      </c>
      <c r="B2772">
        <v>10420.5</v>
      </c>
      <c r="C2772">
        <v>10441.35</v>
      </c>
      <c r="D2772">
        <v>10215.9</v>
      </c>
      <c r="E2772">
        <v>10249.25</v>
      </c>
    </row>
    <row r="2773" spans="1:5" x14ac:dyDescent="0.25">
      <c r="A2773" s="2">
        <v>43166</v>
      </c>
      <c r="B2773">
        <v>10232.950000000001</v>
      </c>
      <c r="C2773">
        <v>10243.35</v>
      </c>
      <c r="D2773">
        <v>10141.549999999999</v>
      </c>
      <c r="E2773">
        <v>10154.200000000001</v>
      </c>
    </row>
    <row r="2774" spans="1:5" x14ac:dyDescent="0.25">
      <c r="A2774" s="2">
        <v>43167</v>
      </c>
      <c r="B2774">
        <v>10216.25</v>
      </c>
      <c r="C2774">
        <v>10270.35</v>
      </c>
      <c r="D2774">
        <v>10146.4</v>
      </c>
      <c r="E2774">
        <v>10242.65</v>
      </c>
    </row>
    <row r="2775" spans="1:5" x14ac:dyDescent="0.25">
      <c r="A2775" s="2">
        <v>43168</v>
      </c>
      <c r="B2775">
        <v>10271.299999999999</v>
      </c>
      <c r="C2775">
        <v>10296.700000000001</v>
      </c>
      <c r="D2775">
        <v>10211.9</v>
      </c>
      <c r="E2775">
        <v>10226.85</v>
      </c>
    </row>
    <row r="2776" spans="1:5" x14ac:dyDescent="0.25">
      <c r="A2776" s="2">
        <v>43171</v>
      </c>
      <c r="B2776">
        <v>10301.6</v>
      </c>
      <c r="C2776">
        <v>10433.65</v>
      </c>
      <c r="D2776">
        <v>10295.450000000001</v>
      </c>
      <c r="E2776">
        <v>10421.4</v>
      </c>
    </row>
    <row r="2777" spans="1:5" x14ac:dyDescent="0.25">
      <c r="A2777" s="2">
        <v>43172</v>
      </c>
      <c r="B2777">
        <v>10389.5</v>
      </c>
      <c r="C2777">
        <v>10478.6</v>
      </c>
      <c r="D2777">
        <v>10377.85</v>
      </c>
      <c r="E2777">
        <v>10426.85</v>
      </c>
    </row>
    <row r="2778" spans="1:5" x14ac:dyDescent="0.25">
      <c r="A2778" s="2">
        <v>43173</v>
      </c>
      <c r="B2778">
        <v>10393.049999999999</v>
      </c>
      <c r="C2778">
        <v>10420.35</v>
      </c>
      <c r="D2778">
        <v>10336.299999999999</v>
      </c>
      <c r="E2778">
        <v>10410.9</v>
      </c>
    </row>
    <row r="2779" spans="1:5" x14ac:dyDescent="0.25">
      <c r="A2779" s="2">
        <v>43174</v>
      </c>
      <c r="B2779">
        <v>10405.450000000001</v>
      </c>
      <c r="C2779">
        <v>10420</v>
      </c>
      <c r="D2779">
        <v>10346.200000000001</v>
      </c>
      <c r="E2779">
        <v>10360.15</v>
      </c>
    </row>
    <row r="2780" spans="1:5" x14ac:dyDescent="0.25">
      <c r="A2780" s="2">
        <v>43175</v>
      </c>
      <c r="B2780">
        <v>10345.15</v>
      </c>
      <c r="C2780">
        <v>10346.299999999999</v>
      </c>
      <c r="D2780">
        <v>10180.25</v>
      </c>
      <c r="E2780">
        <v>10195.15</v>
      </c>
    </row>
    <row r="2781" spans="1:5" x14ac:dyDescent="0.25">
      <c r="A2781" s="2">
        <v>43178</v>
      </c>
      <c r="B2781">
        <v>10215.35</v>
      </c>
      <c r="C2781">
        <v>10224.549999999999</v>
      </c>
      <c r="D2781">
        <v>10075.299999999999</v>
      </c>
      <c r="E2781">
        <v>10094.25</v>
      </c>
    </row>
    <row r="2782" spans="1:5" x14ac:dyDescent="0.25">
      <c r="A2782" s="2">
        <v>43179</v>
      </c>
      <c r="B2782">
        <v>10051.549999999999</v>
      </c>
      <c r="C2782">
        <v>10155.65</v>
      </c>
      <c r="D2782">
        <v>10049.1</v>
      </c>
      <c r="E2782">
        <v>10124.35</v>
      </c>
    </row>
    <row r="2783" spans="1:5" x14ac:dyDescent="0.25">
      <c r="A2783" s="2">
        <v>43180</v>
      </c>
      <c r="B2783">
        <v>10181.950000000001</v>
      </c>
      <c r="C2783">
        <v>10227.299999999999</v>
      </c>
      <c r="D2783">
        <v>10132.950000000001</v>
      </c>
      <c r="E2783">
        <v>10155.25</v>
      </c>
    </row>
    <row r="2784" spans="1:5" x14ac:dyDescent="0.25">
      <c r="A2784" s="2">
        <v>43181</v>
      </c>
      <c r="B2784">
        <v>10167.5</v>
      </c>
      <c r="C2784">
        <v>10207.85</v>
      </c>
      <c r="D2784">
        <v>10105.4</v>
      </c>
      <c r="E2784">
        <v>10114.75</v>
      </c>
    </row>
    <row r="2785" spans="1:5" x14ac:dyDescent="0.25">
      <c r="A2785" s="2">
        <v>43182</v>
      </c>
      <c r="B2785">
        <v>9968.7999999999993</v>
      </c>
      <c r="C2785">
        <v>10027.700000000001</v>
      </c>
      <c r="D2785">
        <v>9951.9</v>
      </c>
      <c r="E2785">
        <v>9998.0499999999993</v>
      </c>
    </row>
    <row r="2786" spans="1:5" x14ac:dyDescent="0.25">
      <c r="A2786" s="2">
        <v>43185</v>
      </c>
      <c r="B2786">
        <v>9989.15</v>
      </c>
      <c r="C2786">
        <v>10143.5</v>
      </c>
      <c r="D2786">
        <v>9958.5499999999993</v>
      </c>
      <c r="E2786">
        <v>10130.65</v>
      </c>
    </row>
    <row r="2787" spans="1:5" x14ac:dyDescent="0.25">
      <c r="A2787" s="2">
        <v>43186</v>
      </c>
      <c r="B2787">
        <v>10188</v>
      </c>
      <c r="C2787">
        <v>10207.9</v>
      </c>
      <c r="D2787">
        <v>10139.65</v>
      </c>
      <c r="E2787">
        <v>10184.15</v>
      </c>
    </row>
    <row r="2788" spans="1:5" x14ac:dyDescent="0.25">
      <c r="A2788" s="2">
        <v>43187</v>
      </c>
      <c r="B2788">
        <v>10143.6</v>
      </c>
      <c r="C2788">
        <v>10158.35</v>
      </c>
      <c r="D2788">
        <v>10096.9</v>
      </c>
      <c r="E2788">
        <v>10113.700000000001</v>
      </c>
    </row>
    <row r="2789" spans="1:5" x14ac:dyDescent="0.25">
      <c r="A2789" s="2">
        <v>43192</v>
      </c>
      <c r="B2789">
        <v>10151.65</v>
      </c>
      <c r="C2789">
        <v>10220.1</v>
      </c>
      <c r="D2789">
        <v>10127.75</v>
      </c>
      <c r="E2789">
        <v>10211.799999999999</v>
      </c>
    </row>
    <row r="2790" spans="1:5" x14ac:dyDescent="0.25">
      <c r="A2790" s="2">
        <v>43193</v>
      </c>
      <c r="B2790">
        <v>10186.85</v>
      </c>
      <c r="C2790">
        <v>10255.35</v>
      </c>
      <c r="D2790">
        <v>10171.049999999999</v>
      </c>
      <c r="E2790">
        <v>10245</v>
      </c>
    </row>
    <row r="2791" spans="1:5" x14ac:dyDescent="0.25">
      <c r="A2791" s="2">
        <v>43194</v>
      </c>
      <c r="B2791">
        <v>10274.6</v>
      </c>
      <c r="C2791">
        <v>10279.85</v>
      </c>
      <c r="D2791">
        <v>10111.299999999999</v>
      </c>
      <c r="E2791">
        <v>10128.4</v>
      </c>
    </row>
    <row r="2792" spans="1:5" x14ac:dyDescent="0.25">
      <c r="A2792" s="2">
        <v>43195</v>
      </c>
      <c r="B2792">
        <v>10228.450000000001</v>
      </c>
      <c r="C2792">
        <v>10331.799999999999</v>
      </c>
      <c r="D2792">
        <v>10227.450000000001</v>
      </c>
      <c r="E2792">
        <v>10325.15</v>
      </c>
    </row>
    <row r="2793" spans="1:5" x14ac:dyDescent="0.25">
      <c r="A2793" s="2">
        <v>43196</v>
      </c>
      <c r="B2793">
        <v>10322.75</v>
      </c>
      <c r="C2793">
        <v>10350.450000000001</v>
      </c>
      <c r="D2793">
        <v>10290.85</v>
      </c>
      <c r="E2793">
        <v>10331.6</v>
      </c>
    </row>
    <row r="2794" spans="1:5" x14ac:dyDescent="0.25">
      <c r="A2794" s="2">
        <v>43199</v>
      </c>
      <c r="B2794">
        <v>10333.700000000001</v>
      </c>
      <c r="C2794">
        <v>10397.700000000001</v>
      </c>
      <c r="D2794">
        <v>10328.5</v>
      </c>
      <c r="E2794">
        <v>10379.35</v>
      </c>
    </row>
    <row r="2795" spans="1:5" x14ac:dyDescent="0.25">
      <c r="A2795" s="2">
        <v>43200</v>
      </c>
      <c r="B2795">
        <v>10412.9</v>
      </c>
      <c r="C2795">
        <v>10424.85</v>
      </c>
      <c r="D2795">
        <v>10381.5</v>
      </c>
      <c r="E2795">
        <v>10402.25</v>
      </c>
    </row>
    <row r="2796" spans="1:5" x14ac:dyDescent="0.25">
      <c r="A2796" s="2">
        <v>43201</v>
      </c>
      <c r="B2796">
        <v>10428.15</v>
      </c>
      <c r="C2796">
        <v>10428.15</v>
      </c>
      <c r="D2796">
        <v>10355.6</v>
      </c>
      <c r="E2796">
        <v>10417.15</v>
      </c>
    </row>
    <row r="2797" spans="1:5" x14ac:dyDescent="0.25">
      <c r="A2797" s="2">
        <v>43202</v>
      </c>
      <c r="B2797">
        <v>10410.65</v>
      </c>
      <c r="C2797">
        <v>10469.9</v>
      </c>
      <c r="D2797">
        <v>10395.25</v>
      </c>
      <c r="E2797">
        <v>10458.65</v>
      </c>
    </row>
    <row r="2798" spans="1:5" x14ac:dyDescent="0.25">
      <c r="A2798" s="2">
        <v>43203</v>
      </c>
      <c r="B2798">
        <v>10495.3</v>
      </c>
      <c r="C2798">
        <v>10519.9</v>
      </c>
      <c r="D2798">
        <v>10451.450000000001</v>
      </c>
      <c r="E2798">
        <v>10480.6</v>
      </c>
    </row>
    <row r="2799" spans="1:5" x14ac:dyDescent="0.25">
      <c r="A2799" s="2">
        <v>43206</v>
      </c>
      <c r="B2799">
        <v>10398.299999999999</v>
      </c>
      <c r="C2799">
        <v>10540.15</v>
      </c>
      <c r="D2799">
        <v>10396.35</v>
      </c>
      <c r="E2799">
        <v>10528.35</v>
      </c>
    </row>
    <row r="2800" spans="1:5" x14ac:dyDescent="0.25">
      <c r="A2800" s="2">
        <v>43207</v>
      </c>
      <c r="B2800">
        <v>10557.3</v>
      </c>
      <c r="C2800">
        <v>10560.45</v>
      </c>
      <c r="D2800">
        <v>10495.65</v>
      </c>
      <c r="E2800">
        <v>10548.7</v>
      </c>
    </row>
    <row r="2801" spans="1:5" x14ac:dyDescent="0.25">
      <c r="A2801" s="2">
        <v>43208</v>
      </c>
      <c r="B2801">
        <v>10578.9</v>
      </c>
      <c r="C2801">
        <v>10594.2</v>
      </c>
      <c r="D2801">
        <v>10509.7</v>
      </c>
      <c r="E2801">
        <v>10526.2</v>
      </c>
    </row>
    <row r="2802" spans="1:5" x14ac:dyDescent="0.25">
      <c r="A2802" s="2">
        <v>43209</v>
      </c>
      <c r="B2802">
        <v>10563.65</v>
      </c>
      <c r="C2802">
        <v>10572.2</v>
      </c>
      <c r="D2802">
        <v>10546.2</v>
      </c>
      <c r="E2802">
        <v>10565.3</v>
      </c>
    </row>
    <row r="2803" spans="1:5" x14ac:dyDescent="0.25">
      <c r="A2803" s="2">
        <v>43210</v>
      </c>
      <c r="B2803">
        <v>10560.35</v>
      </c>
      <c r="C2803">
        <v>10582.35</v>
      </c>
      <c r="D2803">
        <v>10527.45</v>
      </c>
      <c r="E2803">
        <v>10564.05</v>
      </c>
    </row>
    <row r="2804" spans="1:5" x14ac:dyDescent="0.25">
      <c r="A2804" s="2">
        <v>43213</v>
      </c>
      <c r="B2804">
        <v>10592.8</v>
      </c>
      <c r="C2804">
        <v>10638.35</v>
      </c>
      <c r="D2804">
        <v>10514.95</v>
      </c>
      <c r="E2804">
        <v>10584.7</v>
      </c>
    </row>
    <row r="2805" spans="1:5" x14ac:dyDescent="0.25">
      <c r="A2805" s="2">
        <v>43214</v>
      </c>
      <c r="B2805">
        <v>10578.1</v>
      </c>
      <c r="C2805">
        <v>10636.8</v>
      </c>
      <c r="D2805">
        <v>10569</v>
      </c>
      <c r="E2805">
        <v>10614.35</v>
      </c>
    </row>
    <row r="2806" spans="1:5" x14ac:dyDescent="0.25">
      <c r="A2806" s="2">
        <v>43215</v>
      </c>
      <c r="B2806">
        <v>10612.4</v>
      </c>
      <c r="C2806">
        <v>10612.6</v>
      </c>
      <c r="D2806">
        <v>10536.45</v>
      </c>
      <c r="E2806">
        <v>10570.55</v>
      </c>
    </row>
    <row r="2807" spans="1:5" x14ac:dyDescent="0.25">
      <c r="A2807" s="2">
        <v>43216</v>
      </c>
      <c r="B2807">
        <v>10586.5</v>
      </c>
      <c r="C2807">
        <v>10628.4</v>
      </c>
      <c r="D2807">
        <v>10559.65</v>
      </c>
      <c r="E2807">
        <v>10617.8</v>
      </c>
    </row>
    <row r="2808" spans="1:5" x14ac:dyDescent="0.25">
      <c r="A2808" s="2">
        <v>43217</v>
      </c>
      <c r="B2808">
        <v>10651.65</v>
      </c>
      <c r="C2808">
        <v>10719.8</v>
      </c>
      <c r="D2808">
        <v>10647.55</v>
      </c>
      <c r="E2808">
        <v>10692.3</v>
      </c>
    </row>
    <row r="2809" spans="1:5" x14ac:dyDescent="0.25">
      <c r="A2809" s="2">
        <v>43220</v>
      </c>
      <c r="B2809">
        <v>10705.75</v>
      </c>
      <c r="C2809">
        <v>10759</v>
      </c>
      <c r="D2809">
        <v>10704.6</v>
      </c>
      <c r="E2809">
        <v>10739.35</v>
      </c>
    </row>
    <row r="2810" spans="1:5" x14ac:dyDescent="0.25">
      <c r="A2810" s="2">
        <v>43222</v>
      </c>
      <c r="B2810">
        <v>10783.85</v>
      </c>
      <c r="C2810">
        <v>10784.65</v>
      </c>
      <c r="D2810">
        <v>10689.8</v>
      </c>
      <c r="E2810">
        <v>10718.05</v>
      </c>
    </row>
    <row r="2811" spans="1:5" x14ac:dyDescent="0.25">
      <c r="A2811" s="2">
        <v>43223</v>
      </c>
      <c r="B2811">
        <v>10720.15</v>
      </c>
      <c r="C2811">
        <v>10720.6</v>
      </c>
      <c r="D2811">
        <v>10647.45</v>
      </c>
      <c r="E2811">
        <v>10679.65</v>
      </c>
    </row>
    <row r="2812" spans="1:5" x14ac:dyDescent="0.25">
      <c r="A2812" s="2">
        <v>43224</v>
      </c>
      <c r="B2812">
        <v>10700.45</v>
      </c>
      <c r="C2812">
        <v>10700.45</v>
      </c>
      <c r="D2812">
        <v>10601.6</v>
      </c>
      <c r="E2812">
        <v>10618.25</v>
      </c>
    </row>
    <row r="2813" spans="1:5" x14ac:dyDescent="0.25">
      <c r="A2813" s="2">
        <v>43227</v>
      </c>
      <c r="B2813">
        <v>10653.15</v>
      </c>
      <c r="C2813">
        <v>10725.65</v>
      </c>
      <c r="D2813">
        <v>10635.65</v>
      </c>
      <c r="E2813">
        <v>10715.5</v>
      </c>
    </row>
    <row r="2814" spans="1:5" x14ac:dyDescent="0.25">
      <c r="A2814" s="2">
        <v>43228</v>
      </c>
      <c r="B2814">
        <v>10757.9</v>
      </c>
      <c r="C2814">
        <v>10758.55</v>
      </c>
      <c r="D2814">
        <v>10689.4</v>
      </c>
      <c r="E2814">
        <v>10717.8</v>
      </c>
    </row>
    <row r="2815" spans="1:5" x14ac:dyDescent="0.25">
      <c r="A2815" s="2">
        <v>43229</v>
      </c>
      <c r="B2815">
        <v>10693.35</v>
      </c>
      <c r="C2815">
        <v>10766.25</v>
      </c>
      <c r="D2815">
        <v>10689.85</v>
      </c>
      <c r="E2815">
        <v>10741.7</v>
      </c>
    </row>
    <row r="2816" spans="1:5" x14ac:dyDescent="0.25">
      <c r="A2816" s="2">
        <v>43230</v>
      </c>
      <c r="B2816">
        <v>10779.65</v>
      </c>
      <c r="C2816">
        <v>10785.55</v>
      </c>
      <c r="D2816">
        <v>10705</v>
      </c>
      <c r="E2816">
        <v>10716.55</v>
      </c>
    </row>
    <row r="2817" spans="1:5" x14ac:dyDescent="0.25">
      <c r="A2817" s="2">
        <v>43231</v>
      </c>
      <c r="B2817">
        <v>10741.95</v>
      </c>
      <c r="C2817">
        <v>10812.05</v>
      </c>
      <c r="D2817">
        <v>10724.45</v>
      </c>
      <c r="E2817">
        <v>10806.5</v>
      </c>
    </row>
    <row r="2818" spans="1:5" x14ac:dyDescent="0.25">
      <c r="A2818" s="2">
        <v>43234</v>
      </c>
      <c r="B2818">
        <v>10815.15</v>
      </c>
      <c r="C2818">
        <v>10834.85</v>
      </c>
      <c r="D2818">
        <v>10774.75</v>
      </c>
      <c r="E2818">
        <v>10806.6</v>
      </c>
    </row>
    <row r="2819" spans="1:5" x14ac:dyDescent="0.25">
      <c r="A2819" s="2">
        <v>43235</v>
      </c>
      <c r="B2819">
        <v>10812.6</v>
      </c>
      <c r="C2819">
        <v>10929.2</v>
      </c>
      <c r="D2819">
        <v>10781.4</v>
      </c>
      <c r="E2819">
        <v>10801.85</v>
      </c>
    </row>
    <row r="2820" spans="1:5" x14ac:dyDescent="0.25">
      <c r="A2820" s="2">
        <v>43236</v>
      </c>
      <c r="B2820">
        <v>10751.95</v>
      </c>
      <c r="C2820">
        <v>10790.45</v>
      </c>
      <c r="D2820">
        <v>10699.7</v>
      </c>
      <c r="E2820">
        <v>10741.1</v>
      </c>
    </row>
    <row r="2821" spans="1:5" x14ac:dyDescent="0.25">
      <c r="A2821" s="2">
        <v>43237</v>
      </c>
      <c r="B2821">
        <v>10775.6</v>
      </c>
      <c r="C2821">
        <v>10777.25</v>
      </c>
      <c r="D2821">
        <v>10664.5</v>
      </c>
      <c r="E2821">
        <v>10682.7</v>
      </c>
    </row>
    <row r="2822" spans="1:5" x14ac:dyDescent="0.25">
      <c r="A2822" s="2">
        <v>43238</v>
      </c>
      <c r="B2822">
        <v>10671.85</v>
      </c>
      <c r="C2822">
        <v>10674.95</v>
      </c>
      <c r="D2822">
        <v>10589.1</v>
      </c>
      <c r="E2822">
        <v>10596.4</v>
      </c>
    </row>
    <row r="2823" spans="1:5" x14ac:dyDescent="0.25">
      <c r="A2823" s="2">
        <v>43241</v>
      </c>
      <c r="B2823">
        <v>10616.7</v>
      </c>
      <c r="C2823">
        <v>10621.7</v>
      </c>
      <c r="D2823">
        <v>10505.8</v>
      </c>
      <c r="E2823">
        <v>10516.7</v>
      </c>
    </row>
    <row r="2824" spans="1:5" x14ac:dyDescent="0.25">
      <c r="A2824" s="2">
        <v>43242</v>
      </c>
      <c r="B2824">
        <v>10518.45</v>
      </c>
      <c r="C2824">
        <v>10558.6</v>
      </c>
      <c r="D2824">
        <v>10490.55</v>
      </c>
      <c r="E2824">
        <v>10536.7</v>
      </c>
    </row>
    <row r="2825" spans="1:5" x14ac:dyDescent="0.25">
      <c r="A2825" s="2">
        <v>43243</v>
      </c>
      <c r="B2825">
        <v>10521.1</v>
      </c>
      <c r="C2825">
        <v>10533.55</v>
      </c>
      <c r="D2825">
        <v>10417.799999999999</v>
      </c>
      <c r="E2825">
        <v>10430.35</v>
      </c>
    </row>
    <row r="2826" spans="1:5" x14ac:dyDescent="0.25">
      <c r="A2826" s="2">
        <v>43244</v>
      </c>
      <c r="B2826">
        <v>10464.85</v>
      </c>
      <c r="C2826">
        <v>10535.15</v>
      </c>
      <c r="D2826">
        <v>10419.799999999999</v>
      </c>
      <c r="E2826">
        <v>10513.85</v>
      </c>
    </row>
    <row r="2827" spans="1:5" x14ac:dyDescent="0.25">
      <c r="A2827" s="2">
        <v>43245</v>
      </c>
      <c r="B2827">
        <v>10533.05</v>
      </c>
      <c r="C2827">
        <v>10628.05</v>
      </c>
      <c r="D2827">
        <v>10524</v>
      </c>
      <c r="E2827">
        <v>10605.15</v>
      </c>
    </row>
    <row r="2828" spans="1:5" x14ac:dyDescent="0.25">
      <c r="A2828" s="2">
        <v>43248</v>
      </c>
      <c r="B2828">
        <v>10648.35</v>
      </c>
      <c r="C2828">
        <v>10709.8</v>
      </c>
      <c r="D2828">
        <v>10640.55</v>
      </c>
      <c r="E2828">
        <v>10688.65</v>
      </c>
    </row>
    <row r="2829" spans="1:5" x14ac:dyDescent="0.25">
      <c r="A2829" s="2">
        <v>43249</v>
      </c>
      <c r="B2829">
        <v>10689.4</v>
      </c>
      <c r="C2829">
        <v>10717.25</v>
      </c>
      <c r="D2829">
        <v>10616.1</v>
      </c>
      <c r="E2829">
        <v>10633.3</v>
      </c>
    </row>
    <row r="2830" spans="1:5" x14ac:dyDescent="0.25">
      <c r="A2830" s="2">
        <v>43250</v>
      </c>
      <c r="B2830">
        <v>10579</v>
      </c>
      <c r="C2830">
        <v>10648.7</v>
      </c>
      <c r="D2830">
        <v>10558.45</v>
      </c>
      <c r="E2830">
        <v>10614.35</v>
      </c>
    </row>
    <row r="2831" spans="1:5" x14ac:dyDescent="0.25">
      <c r="A2831" s="2">
        <v>43251</v>
      </c>
      <c r="B2831">
        <v>10670.1</v>
      </c>
      <c r="C2831">
        <v>10763.8</v>
      </c>
      <c r="D2831">
        <v>10620.4</v>
      </c>
      <c r="E2831">
        <v>10736.15</v>
      </c>
    </row>
    <row r="2832" spans="1:5" x14ac:dyDescent="0.25">
      <c r="A2832" s="2">
        <v>43252</v>
      </c>
      <c r="B2832">
        <v>10738.45</v>
      </c>
      <c r="C2832">
        <v>10764.75</v>
      </c>
      <c r="D2832">
        <v>10681.5</v>
      </c>
      <c r="E2832">
        <v>10696.2</v>
      </c>
    </row>
    <row r="2833" spans="1:5" x14ac:dyDescent="0.25">
      <c r="A2833" s="2">
        <v>43255</v>
      </c>
      <c r="B2833">
        <v>10765.95</v>
      </c>
      <c r="C2833">
        <v>10770.3</v>
      </c>
      <c r="D2833">
        <v>10618.35</v>
      </c>
      <c r="E2833">
        <v>10628.5</v>
      </c>
    </row>
    <row r="2834" spans="1:5" x14ac:dyDescent="0.25">
      <c r="A2834" s="2">
        <v>43256</v>
      </c>
      <c r="B2834">
        <v>10630.7</v>
      </c>
      <c r="C2834">
        <v>10633.15</v>
      </c>
      <c r="D2834">
        <v>10550.9</v>
      </c>
      <c r="E2834">
        <v>10593.15</v>
      </c>
    </row>
    <row r="2835" spans="1:5" x14ac:dyDescent="0.25">
      <c r="A2835" s="2">
        <v>43257</v>
      </c>
      <c r="B2835">
        <v>10603.45</v>
      </c>
      <c r="C2835">
        <v>10698.35</v>
      </c>
      <c r="D2835">
        <v>10587.5</v>
      </c>
      <c r="E2835">
        <v>10684.65</v>
      </c>
    </row>
    <row r="2836" spans="1:5" x14ac:dyDescent="0.25">
      <c r="A2836" s="2">
        <v>43258</v>
      </c>
      <c r="B2836">
        <v>10722.6</v>
      </c>
      <c r="C2836">
        <v>10818</v>
      </c>
      <c r="D2836">
        <v>10722.6</v>
      </c>
      <c r="E2836">
        <v>10768.35</v>
      </c>
    </row>
    <row r="2837" spans="1:5" x14ac:dyDescent="0.25">
      <c r="A2837" s="2">
        <v>43259</v>
      </c>
      <c r="B2837">
        <v>10736.4</v>
      </c>
      <c r="C2837">
        <v>10779.45</v>
      </c>
      <c r="D2837">
        <v>10709.05</v>
      </c>
      <c r="E2837">
        <v>10767.65</v>
      </c>
    </row>
    <row r="2838" spans="1:5" x14ac:dyDescent="0.25">
      <c r="A2838" s="2">
        <v>43262</v>
      </c>
      <c r="B2838">
        <v>10781.85</v>
      </c>
      <c r="C2838">
        <v>10850.55</v>
      </c>
      <c r="D2838">
        <v>10777.05</v>
      </c>
      <c r="E2838">
        <v>10786.95</v>
      </c>
    </row>
    <row r="2839" spans="1:5" x14ac:dyDescent="0.25">
      <c r="A2839" s="2">
        <v>43263</v>
      </c>
      <c r="B2839">
        <v>10816.15</v>
      </c>
      <c r="C2839">
        <v>10856.55</v>
      </c>
      <c r="D2839">
        <v>10789.4</v>
      </c>
      <c r="E2839">
        <v>10842.85</v>
      </c>
    </row>
    <row r="2840" spans="1:5" x14ac:dyDescent="0.25">
      <c r="A2840" s="2">
        <v>43264</v>
      </c>
      <c r="B2840">
        <v>10887.5</v>
      </c>
      <c r="C2840">
        <v>10893.25</v>
      </c>
      <c r="D2840">
        <v>10842.65</v>
      </c>
      <c r="E2840">
        <v>10856.7</v>
      </c>
    </row>
    <row r="2841" spans="1:5" x14ac:dyDescent="0.25">
      <c r="A2841" s="2">
        <v>43265</v>
      </c>
      <c r="B2841">
        <v>10832.9</v>
      </c>
      <c r="C2841">
        <v>10833.7</v>
      </c>
      <c r="D2841">
        <v>10773.55</v>
      </c>
      <c r="E2841">
        <v>10808.05</v>
      </c>
    </row>
    <row r="2842" spans="1:5" x14ac:dyDescent="0.25">
      <c r="A2842" s="2">
        <v>43266</v>
      </c>
      <c r="B2842">
        <v>10808.65</v>
      </c>
      <c r="C2842">
        <v>10834</v>
      </c>
      <c r="D2842">
        <v>10755.4</v>
      </c>
      <c r="E2842">
        <v>10817.7</v>
      </c>
    </row>
    <row r="2843" spans="1:5" x14ac:dyDescent="0.25">
      <c r="A2843" s="2">
        <v>43269</v>
      </c>
      <c r="B2843">
        <v>10830.2</v>
      </c>
      <c r="C2843">
        <v>10830.2</v>
      </c>
      <c r="D2843">
        <v>10787.35</v>
      </c>
      <c r="E2843">
        <v>10799.85</v>
      </c>
    </row>
    <row r="2844" spans="1:5" x14ac:dyDescent="0.25">
      <c r="A2844" s="2">
        <v>43270</v>
      </c>
      <c r="B2844">
        <v>10789.45</v>
      </c>
      <c r="C2844">
        <v>10789.45</v>
      </c>
      <c r="D2844">
        <v>10701.2</v>
      </c>
      <c r="E2844">
        <v>10710.45</v>
      </c>
    </row>
    <row r="2845" spans="1:5" x14ac:dyDescent="0.25">
      <c r="A2845" s="2">
        <v>43271</v>
      </c>
      <c r="B2845">
        <v>10734.65</v>
      </c>
      <c r="C2845">
        <v>10781.8</v>
      </c>
      <c r="D2845">
        <v>10724.05</v>
      </c>
      <c r="E2845">
        <v>10772.05</v>
      </c>
    </row>
    <row r="2846" spans="1:5" x14ac:dyDescent="0.25">
      <c r="A2846" s="2">
        <v>43272</v>
      </c>
      <c r="B2846">
        <v>10808.45</v>
      </c>
      <c r="C2846">
        <v>10809.6</v>
      </c>
      <c r="D2846">
        <v>10725.9</v>
      </c>
      <c r="E2846">
        <v>10741.1</v>
      </c>
    </row>
    <row r="2847" spans="1:5" x14ac:dyDescent="0.25">
      <c r="A2847" s="2">
        <v>43273</v>
      </c>
      <c r="B2847">
        <v>10742.7</v>
      </c>
      <c r="C2847">
        <v>10837</v>
      </c>
      <c r="D2847">
        <v>10710.45</v>
      </c>
      <c r="E2847">
        <v>10821.85</v>
      </c>
    </row>
    <row r="2848" spans="1:5" x14ac:dyDescent="0.25">
      <c r="A2848" s="2">
        <v>43276</v>
      </c>
      <c r="B2848">
        <v>10822.9</v>
      </c>
      <c r="C2848">
        <v>10831.05</v>
      </c>
      <c r="D2848">
        <v>10753.05</v>
      </c>
      <c r="E2848">
        <v>10762.45</v>
      </c>
    </row>
    <row r="2849" spans="1:5" x14ac:dyDescent="0.25">
      <c r="A2849" s="2">
        <v>43277</v>
      </c>
      <c r="B2849">
        <v>10742.7</v>
      </c>
      <c r="C2849">
        <v>10805.25</v>
      </c>
      <c r="D2849">
        <v>10732.55</v>
      </c>
      <c r="E2849">
        <v>10769.15</v>
      </c>
    </row>
    <row r="2850" spans="1:5" x14ac:dyDescent="0.25">
      <c r="A2850" s="2">
        <v>43278</v>
      </c>
      <c r="B2850">
        <v>10785.5</v>
      </c>
      <c r="C2850">
        <v>10785.5</v>
      </c>
      <c r="D2850">
        <v>10652.4</v>
      </c>
      <c r="E2850">
        <v>10671.4</v>
      </c>
    </row>
    <row r="2851" spans="1:5" x14ac:dyDescent="0.25">
      <c r="A2851" s="2">
        <v>43279</v>
      </c>
      <c r="B2851">
        <v>10660.8</v>
      </c>
      <c r="C2851">
        <v>10674.2</v>
      </c>
      <c r="D2851">
        <v>10557.7</v>
      </c>
      <c r="E2851">
        <v>10589.1</v>
      </c>
    </row>
    <row r="2852" spans="1:5" x14ac:dyDescent="0.25">
      <c r="A2852" s="2">
        <v>43280</v>
      </c>
      <c r="B2852">
        <v>10612.85</v>
      </c>
      <c r="C2852">
        <v>10723.05</v>
      </c>
      <c r="D2852">
        <v>10612.35</v>
      </c>
      <c r="E2852">
        <v>10714.3</v>
      </c>
    </row>
    <row r="2853" spans="1:5" x14ac:dyDescent="0.25">
      <c r="A2853" s="2">
        <v>43283</v>
      </c>
      <c r="B2853">
        <v>10732.35</v>
      </c>
      <c r="C2853">
        <v>10736.15</v>
      </c>
      <c r="D2853">
        <v>10604.65</v>
      </c>
      <c r="E2853">
        <v>10657.3</v>
      </c>
    </row>
    <row r="2854" spans="1:5" x14ac:dyDescent="0.25">
      <c r="A2854" s="2">
        <v>43284</v>
      </c>
      <c r="B2854">
        <v>10668.6</v>
      </c>
      <c r="C2854">
        <v>10713.3</v>
      </c>
      <c r="D2854">
        <v>10630.25</v>
      </c>
      <c r="E2854">
        <v>10699.9</v>
      </c>
    </row>
    <row r="2855" spans="1:5" x14ac:dyDescent="0.25">
      <c r="A2855" s="2">
        <v>43285</v>
      </c>
      <c r="B2855">
        <v>10715</v>
      </c>
      <c r="C2855">
        <v>10777.15</v>
      </c>
      <c r="D2855">
        <v>10677.75</v>
      </c>
      <c r="E2855">
        <v>10769.9</v>
      </c>
    </row>
    <row r="2856" spans="1:5" x14ac:dyDescent="0.25">
      <c r="A2856" s="2">
        <v>43286</v>
      </c>
      <c r="B2856">
        <v>10786.05</v>
      </c>
      <c r="C2856">
        <v>10786.05</v>
      </c>
      <c r="D2856">
        <v>10726.25</v>
      </c>
      <c r="E2856">
        <v>10749.75</v>
      </c>
    </row>
    <row r="2857" spans="1:5" x14ac:dyDescent="0.25">
      <c r="A2857" s="2">
        <v>43287</v>
      </c>
      <c r="B2857">
        <v>10744.15</v>
      </c>
      <c r="C2857">
        <v>10816.35</v>
      </c>
      <c r="D2857">
        <v>10735.05</v>
      </c>
      <c r="E2857">
        <v>10772.65</v>
      </c>
    </row>
    <row r="2858" spans="1:5" x14ac:dyDescent="0.25">
      <c r="A2858" s="2">
        <v>43290</v>
      </c>
      <c r="B2858">
        <v>10838.3</v>
      </c>
      <c r="C2858">
        <v>10860.35</v>
      </c>
      <c r="D2858">
        <v>10807.15</v>
      </c>
      <c r="E2858">
        <v>10852.9</v>
      </c>
    </row>
    <row r="2859" spans="1:5" x14ac:dyDescent="0.25">
      <c r="A2859" s="2">
        <v>43291</v>
      </c>
      <c r="B2859">
        <v>10902.75</v>
      </c>
      <c r="C2859">
        <v>10956.9</v>
      </c>
      <c r="D2859">
        <v>10876.65</v>
      </c>
      <c r="E2859">
        <v>10947.25</v>
      </c>
    </row>
    <row r="2860" spans="1:5" x14ac:dyDescent="0.25">
      <c r="A2860" s="2">
        <v>43292</v>
      </c>
      <c r="B2860">
        <v>10956.4</v>
      </c>
      <c r="C2860">
        <v>10976.65</v>
      </c>
      <c r="D2860">
        <v>10923</v>
      </c>
      <c r="E2860">
        <v>10948.3</v>
      </c>
    </row>
    <row r="2861" spans="1:5" x14ac:dyDescent="0.25">
      <c r="A2861" s="2">
        <v>43293</v>
      </c>
      <c r="B2861">
        <v>11006.95</v>
      </c>
      <c r="C2861">
        <v>11078.3</v>
      </c>
      <c r="D2861">
        <v>10999.65</v>
      </c>
      <c r="E2861">
        <v>11023.2</v>
      </c>
    </row>
    <row r="2862" spans="1:5" x14ac:dyDescent="0.25">
      <c r="A2862" s="2">
        <v>43294</v>
      </c>
      <c r="B2862">
        <v>11056.9</v>
      </c>
      <c r="C2862">
        <v>11071.35</v>
      </c>
      <c r="D2862">
        <v>10999.75</v>
      </c>
      <c r="E2862">
        <v>11018.9</v>
      </c>
    </row>
    <row r="2863" spans="1:5" x14ac:dyDescent="0.25">
      <c r="A2863" s="2">
        <v>43297</v>
      </c>
      <c r="B2863">
        <v>11018.95</v>
      </c>
      <c r="C2863">
        <v>11019.5</v>
      </c>
      <c r="D2863">
        <v>10926.25</v>
      </c>
      <c r="E2863">
        <v>10936.85</v>
      </c>
    </row>
    <row r="2864" spans="1:5" x14ac:dyDescent="0.25">
      <c r="A2864" s="2">
        <v>43298</v>
      </c>
      <c r="B2864">
        <v>10939.65</v>
      </c>
      <c r="C2864">
        <v>11018.5</v>
      </c>
      <c r="D2864">
        <v>10925.6</v>
      </c>
      <c r="E2864">
        <v>11008.05</v>
      </c>
    </row>
    <row r="2865" spans="1:5" x14ac:dyDescent="0.25">
      <c r="A2865" s="2">
        <v>43299</v>
      </c>
      <c r="B2865">
        <v>11060.2</v>
      </c>
      <c r="C2865">
        <v>11076.2</v>
      </c>
      <c r="D2865">
        <v>10956.3</v>
      </c>
      <c r="E2865">
        <v>10980.45</v>
      </c>
    </row>
    <row r="2866" spans="1:5" x14ac:dyDescent="0.25">
      <c r="A2866" s="2">
        <v>43300</v>
      </c>
      <c r="B2866">
        <v>10999.5</v>
      </c>
      <c r="C2866">
        <v>11006.5</v>
      </c>
      <c r="D2866">
        <v>10935.45</v>
      </c>
      <c r="E2866">
        <v>10957.1</v>
      </c>
    </row>
    <row r="2867" spans="1:5" x14ac:dyDescent="0.25">
      <c r="A2867" s="2">
        <v>43301</v>
      </c>
      <c r="B2867">
        <v>10963.5</v>
      </c>
      <c r="C2867">
        <v>11030.25</v>
      </c>
      <c r="D2867">
        <v>10946.2</v>
      </c>
      <c r="E2867">
        <v>11010.2</v>
      </c>
    </row>
    <row r="2868" spans="1:5" x14ac:dyDescent="0.25">
      <c r="A2868" s="2">
        <v>43304</v>
      </c>
      <c r="B2868">
        <v>11019.85</v>
      </c>
      <c r="C2868">
        <v>11093.4</v>
      </c>
      <c r="D2868">
        <v>11010.95</v>
      </c>
      <c r="E2868">
        <v>11084.75</v>
      </c>
    </row>
    <row r="2869" spans="1:5" x14ac:dyDescent="0.25">
      <c r="A2869" s="2">
        <v>43305</v>
      </c>
      <c r="B2869">
        <v>11109</v>
      </c>
      <c r="C2869">
        <v>11143.4</v>
      </c>
      <c r="D2869">
        <v>11092.5</v>
      </c>
      <c r="E2869">
        <v>11134.3</v>
      </c>
    </row>
    <row r="2870" spans="1:5" x14ac:dyDescent="0.25">
      <c r="A2870" s="2">
        <v>43306</v>
      </c>
      <c r="B2870">
        <v>11148.4</v>
      </c>
      <c r="C2870">
        <v>11157.15</v>
      </c>
      <c r="D2870">
        <v>11113.25</v>
      </c>
      <c r="E2870">
        <v>11132</v>
      </c>
    </row>
    <row r="2871" spans="1:5" x14ac:dyDescent="0.25">
      <c r="A2871" s="2">
        <v>43307</v>
      </c>
      <c r="B2871">
        <v>11132.95</v>
      </c>
      <c r="C2871">
        <v>11185.85</v>
      </c>
      <c r="D2871">
        <v>11125.7</v>
      </c>
      <c r="E2871">
        <v>11167.3</v>
      </c>
    </row>
    <row r="2872" spans="1:5" x14ac:dyDescent="0.25">
      <c r="A2872" s="2">
        <v>43308</v>
      </c>
      <c r="B2872">
        <v>11232.75</v>
      </c>
      <c r="C2872">
        <v>11283.4</v>
      </c>
      <c r="D2872">
        <v>11210.25</v>
      </c>
      <c r="E2872">
        <v>11278.35</v>
      </c>
    </row>
    <row r="2873" spans="1:5" x14ac:dyDescent="0.25">
      <c r="A2873" s="2">
        <v>43311</v>
      </c>
      <c r="B2873">
        <v>11296.65</v>
      </c>
      <c r="C2873">
        <v>11328.1</v>
      </c>
      <c r="D2873">
        <v>11261.45</v>
      </c>
      <c r="E2873">
        <v>11319.55</v>
      </c>
    </row>
    <row r="2874" spans="1:5" x14ac:dyDescent="0.25">
      <c r="A2874" s="2">
        <v>43312</v>
      </c>
      <c r="B2874">
        <v>11311.05</v>
      </c>
      <c r="C2874">
        <v>11366</v>
      </c>
      <c r="D2874">
        <v>11267.75</v>
      </c>
      <c r="E2874">
        <v>11356.5</v>
      </c>
    </row>
    <row r="2875" spans="1:5" x14ac:dyDescent="0.25">
      <c r="A2875" s="2">
        <v>43313</v>
      </c>
      <c r="B2875">
        <v>11359.8</v>
      </c>
      <c r="C2875">
        <v>11390.55</v>
      </c>
      <c r="D2875">
        <v>11313.55</v>
      </c>
      <c r="E2875">
        <v>11346.2</v>
      </c>
    </row>
    <row r="2876" spans="1:5" x14ac:dyDescent="0.25">
      <c r="A2876" s="2">
        <v>43314</v>
      </c>
      <c r="B2876">
        <v>11328.9</v>
      </c>
      <c r="C2876">
        <v>11328.9</v>
      </c>
      <c r="D2876">
        <v>11234.95</v>
      </c>
      <c r="E2876">
        <v>11244.7</v>
      </c>
    </row>
    <row r="2877" spans="1:5" x14ac:dyDescent="0.25">
      <c r="A2877" s="2">
        <v>43315</v>
      </c>
      <c r="B2877">
        <v>11297.8</v>
      </c>
      <c r="C2877">
        <v>11368</v>
      </c>
      <c r="D2877">
        <v>11294.55</v>
      </c>
      <c r="E2877">
        <v>11360.8</v>
      </c>
    </row>
    <row r="2878" spans="1:5" x14ac:dyDescent="0.25">
      <c r="A2878" s="2">
        <v>43318</v>
      </c>
      <c r="B2878">
        <v>11401.5</v>
      </c>
      <c r="C2878">
        <v>11427.65</v>
      </c>
      <c r="D2878">
        <v>11370.6</v>
      </c>
      <c r="E2878">
        <v>11387.1</v>
      </c>
    </row>
    <row r="2879" spans="1:5" x14ac:dyDescent="0.25">
      <c r="A2879" s="2">
        <v>43319</v>
      </c>
      <c r="B2879">
        <v>11423.15</v>
      </c>
      <c r="C2879">
        <v>11428.95</v>
      </c>
      <c r="D2879">
        <v>11359.7</v>
      </c>
      <c r="E2879">
        <v>11389.45</v>
      </c>
    </row>
    <row r="2880" spans="1:5" x14ac:dyDescent="0.25">
      <c r="A2880" s="2">
        <v>43320</v>
      </c>
      <c r="B2880">
        <v>11412.5</v>
      </c>
      <c r="C2880">
        <v>11459.95</v>
      </c>
      <c r="D2880">
        <v>11379.3</v>
      </c>
      <c r="E2880">
        <v>11450</v>
      </c>
    </row>
    <row r="2881" spans="1:5" x14ac:dyDescent="0.25">
      <c r="A2881" s="2">
        <v>43321</v>
      </c>
      <c r="B2881">
        <v>11493.25</v>
      </c>
      <c r="C2881">
        <v>11495.2</v>
      </c>
      <c r="D2881">
        <v>11454.1</v>
      </c>
      <c r="E2881">
        <v>11470.7</v>
      </c>
    </row>
    <row r="2882" spans="1:5" x14ac:dyDescent="0.25">
      <c r="A2882" s="2">
        <v>43322</v>
      </c>
      <c r="B2882">
        <v>11474.95</v>
      </c>
      <c r="C2882">
        <v>11478.75</v>
      </c>
      <c r="D2882">
        <v>11419.65</v>
      </c>
      <c r="E2882">
        <v>11429.5</v>
      </c>
    </row>
    <row r="2883" spans="1:5" x14ac:dyDescent="0.25">
      <c r="A2883" s="2">
        <v>43325</v>
      </c>
      <c r="B2883">
        <v>11369.6</v>
      </c>
      <c r="C2883">
        <v>11406.3</v>
      </c>
      <c r="D2883">
        <v>11340.3</v>
      </c>
      <c r="E2883">
        <v>11355.75</v>
      </c>
    </row>
    <row r="2884" spans="1:5" x14ac:dyDescent="0.25">
      <c r="A2884" s="2">
        <v>43326</v>
      </c>
      <c r="B2884">
        <v>11381.7</v>
      </c>
      <c r="C2884">
        <v>11452.45</v>
      </c>
      <c r="D2884">
        <v>11370.8</v>
      </c>
      <c r="E2884">
        <v>11435.1</v>
      </c>
    </row>
    <row r="2885" spans="1:5" x14ac:dyDescent="0.25">
      <c r="A2885" s="2">
        <v>43328</v>
      </c>
      <c r="B2885">
        <v>11397.15</v>
      </c>
      <c r="C2885">
        <v>11449.85</v>
      </c>
      <c r="D2885">
        <v>11366.25</v>
      </c>
      <c r="E2885">
        <v>11385.05</v>
      </c>
    </row>
    <row r="2886" spans="1:5" x14ac:dyDescent="0.25">
      <c r="A2886" s="2">
        <v>43329</v>
      </c>
      <c r="B2886">
        <v>11437.15</v>
      </c>
      <c r="C2886">
        <v>11486.45</v>
      </c>
      <c r="D2886">
        <v>11431.8</v>
      </c>
      <c r="E2886">
        <v>11470.75</v>
      </c>
    </row>
    <row r="2887" spans="1:5" x14ac:dyDescent="0.25">
      <c r="A2887" s="2">
        <v>43332</v>
      </c>
      <c r="B2887">
        <v>11502.1</v>
      </c>
      <c r="C2887">
        <v>11565.3</v>
      </c>
      <c r="D2887">
        <v>11499.65</v>
      </c>
      <c r="E2887">
        <v>11551.75</v>
      </c>
    </row>
    <row r="2888" spans="1:5" x14ac:dyDescent="0.25">
      <c r="A2888" s="2">
        <v>43333</v>
      </c>
      <c r="B2888">
        <v>11576.2</v>
      </c>
      <c r="C2888">
        <v>11581.75</v>
      </c>
      <c r="D2888">
        <v>11539.6</v>
      </c>
      <c r="E2888">
        <v>11570.9</v>
      </c>
    </row>
    <row r="2889" spans="1:5" x14ac:dyDescent="0.25">
      <c r="A2889" s="2">
        <v>43335</v>
      </c>
      <c r="B2889">
        <v>11620.7</v>
      </c>
      <c r="C2889">
        <v>11620.7</v>
      </c>
      <c r="D2889">
        <v>11546.7</v>
      </c>
      <c r="E2889">
        <v>11582.75</v>
      </c>
    </row>
    <row r="2890" spans="1:5" x14ac:dyDescent="0.25">
      <c r="A2890" s="2">
        <v>43336</v>
      </c>
      <c r="B2890">
        <v>11566.6</v>
      </c>
      <c r="C2890">
        <v>11604.6</v>
      </c>
      <c r="D2890">
        <v>11532</v>
      </c>
      <c r="E2890">
        <v>11557.1</v>
      </c>
    </row>
    <row r="2891" spans="1:5" x14ac:dyDescent="0.25">
      <c r="A2891" s="2">
        <v>43339</v>
      </c>
      <c r="B2891">
        <v>11605.85</v>
      </c>
      <c r="C2891">
        <v>11700.95</v>
      </c>
      <c r="D2891">
        <v>11595.6</v>
      </c>
      <c r="E2891">
        <v>11691.95</v>
      </c>
    </row>
    <row r="2892" spans="1:5" x14ac:dyDescent="0.25">
      <c r="A2892" s="2">
        <v>43340</v>
      </c>
      <c r="B2892">
        <v>11731.95</v>
      </c>
      <c r="C2892">
        <v>11760.2</v>
      </c>
      <c r="D2892">
        <v>11710.5</v>
      </c>
      <c r="E2892">
        <v>11738.5</v>
      </c>
    </row>
    <row r="2893" spans="1:5" x14ac:dyDescent="0.25">
      <c r="A2893" s="2">
        <v>43341</v>
      </c>
      <c r="B2893">
        <v>11744.95</v>
      </c>
      <c r="C2893">
        <v>11753.2</v>
      </c>
      <c r="D2893">
        <v>11678.85</v>
      </c>
      <c r="E2893">
        <v>11691.9</v>
      </c>
    </row>
    <row r="2894" spans="1:5" x14ac:dyDescent="0.25">
      <c r="A2894" s="2">
        <v>43342</v>
      </c>
      <c r="B2894">
        <v>11694.75</v>
      </c>
      <c r="C2894">
        <v>11698.8</v>
      </c>
      <c r="D2894">
        <v>11639.7</v>
      </c>
      <c r="E2894">
        <v>11676.8</v>
      </c>
    </row>
    <row r="2895" spans="1:5" x14ac:dyDescent="0.25">
      <c r="A2895" s="2">
        <v>43343</v>
      </c>
      <c r="B2895">
        <v>11675.85</v>
      </c>
      <c r="C2895">
        <v>11727.65</v>
      </c>
      <c r="D2895">
        <v>11640.1</v>
      </c>
      <c r="E2895">
        <v>11680.5</v>
      </c>
    </row>
    <row r="2896" spans="1:5" x14ac:dyDescent="0.25">
      <c r="A2896" s="2">
        <v>43346</v>
      </c>
      <c r="B2896">
        <v>11751.8</v>
      </c>
      <c r="C2896">
        <v>11751.8</v>
      </c>
      <c r="D2896">
        <v>11567.4</v>
      </c>
      <c r="E2896">
        <v>11582.35</v>
      </c>
    </row>
    <row r="2897" spans="1:5" x14ac:dyDescent="0.25">
      <c r="A2897" s="2">
        <v>43347</v>
      </c>
      <c r="B2897">
        <v>11598.75</v>
      </c>
      <c r="C2897">
        <v>11602.55</v>
      </c>
      <c r="D2897">
        <v>11496.85</v>
      </c>
      <c r="E2897">
        <v>11520.3</v>
      </c>
    </row>
    <row r="2898" spans="1:5" x14ac:dyDescent="0.25">
      <c r="A2898" s="2">
        <v>43348</v>
      </c>
      <c r="B2898">
        <v>11514.85</v>
      </c>
      <c r="C2898">
        <v>11542.65</v>
      </c>
      <c r="D2898">
        <v>11393.85</v>
      </c>
      <c r="E2898">
        <v>11476.95</v>
      </c>
    </row>
    <row r="2899" spans="1:5" x14ac:dyDescent="0.25">
      <c r="A2899" s="2">
        <v>43349</v>
      </c>
      <c r="B2899">
        <v>11514.15</v>
      </c>
      <c r="C2899">
        <v>11562.25</v>
      </c>
      <c r="D2899">
        <v>11436.05</v>
      </c>
      <c r="E2899">
        <v>11536.9</v>
      </c>
    </row>
    <row r="2900" spans="1:5" x14ac:dyDescent="0.25">
      <c r="A2900" s="2">
        <v>43350</v>
      </c>
      <c r="B2900">
        <v>11558.25</v>
      </c>
      <c r="C2900">
        <v>11603</v>
      </c>
      <c r="D2900">
        <v>11484.4</v>
      </c>
      <c r="E2900">
        <v>11589.1</v>
      </c>
    </row>
    <row r="2901" spans="1:5" x14ac:dyDescent="0.25">
      <c r="A2901" s="2">
        <v>43353</v>
      </c>
      <c r="B2901">
        <v>11570.25</v>
      </c>
      <c r="C2901">
        <v>11573</v>
      </c>
      <c r="D2901">
        <v>11427.3</v>
      </c>
      <c r="E2901">
        <v>11438.1</v>
      </c>
    </row>
    <row r="2902" spans="1:5" x14ac:dyDescent="0.25">
      <c r="A2902" s="2">
        <v>43354</v>
      </c>
      <c r="B2902">
        <v>11476.85</v>
      </c>
      <c r="C2902">
        <v>11479.4</v>
      </c>
      <c r="D2902">
        <v>11274</v>
      </c>
      <c r="E2902">
        <v>11287.5</v>
      </c>
    </row>
    <row r="2903" spans="1:5" x14ac:dyDescent="0.25">
      <c r="A2903" s="2">
        <v>43355</v>
      </c>
      <c r="B2903">
        <v>11340.1</v>
      </c>
      <c r="C2903">
        <v>11380.75</v>
      </c>
      <c r="D2903">
        <v>11250.2</v>
      </c>
      <c r="E2903">
        <v>11369.9</v>
      </c>
    </row>
    <row r="2904" spans="1:5" x14ac:dyDescent="0.25">
      <c r="A2904" s="2">
        <v>43357</v>
      </c>
      <c r="B2904">
        <v>11443.5</v>
      </c>
      <c r="C2904">
        <v>11523.25</v>
      </c>
      <c r="D2904">
        <v>11430.55</v>
      </c>
      <c r="E2904">
        <v>11515.2</v>
      </c>
    </row>
    <row r="2905" spans="1:5" x14ac:dyDescent="0.25">
      <c r="A2905" s="2">
        <v>43360</v>
      </c>
      <c r="B2905">
        <v>11464.95</v>
      </c>
      <c r="C2905">
        <v>11464.95</v>
      </c>
      <c r="D2905">
        <v>11366.9</v>
      </c>
      <c r="E2905">
        <v>11377.75</v>
      </c>
    </row>
    <row r="2906" spans="1:5" x14ac:dyDescent="0.25">
      <c r="A2906" s="2">
        <v>43361</v>
      </c>
      <c r="B2906">
        <v>11381.55</v>
      </c>
      <c r="C2906">
        <v>11411.45</v>
      </c>
      <c r="D2906">
        <v>11268.95</v>
      </c>
      <c r="E2906">
        <v>11278.9</v>
      </c>
    </row>
    <row r="2907" spans="1:5" x14ac:dyDescent="0.25">
      <c r="A2907" s="2">
        <v>43362</v>
      </c>
      <c r="B2907">
        <v>11326.65</v>
      </c>
      <c r="C2907">
        <v>11332.05</v>
      </c>
      <c r="D2907">
        <v>11210.9</v>
      </c>
      <c r="E2907">
        <v>11234.35</v>
      </c>
    </row>
    <row r="2908" spans="1:5" x14ac:dyDescent="0.25">
      <c r="A2908" s="2">
        <v>43364</v>
      </c>
      <c r="B2908">
        <v>11271.3</v>
      </c>
      <c r="C2908">
        <v>11346.8</v>
      </c>
      <c r="D2908">
        <v>10866.45</v>
      </c>
      <c r="E2908">
        <v>11143.1</v>
      </c>
    </row>
    <row r="2909" spans="1:5" x14ac:dyDescent="0.25">
      <c r="A2909" s="2">
        <v>43367</v>
      </c>
      <c r="B2909">
        <v>11164.4</v>
      </c>
      <c r="C2909">
        <v>11170.15</v>
      </c>
      <c r="D2909">
        <v>10943.6</v>
      </c>
      <c r="E2909">
        <v>10967.4</v>
      </c>
    </row>
    <row r="2910" spans="1:5" x14ac:dyDescent="0.25">
      <c r="A2910" s="2">
        <v>43368</v>
      </c>
      <c r="B2910">
        <v>10969.95</v>
      </c>
      <c r="C2910">
        <v>11080.6</v>
      </c>
      <c r="D2910">
        <v>10882.85</v>
      </c>
      <c r="E2910">
        <v>11067.45</v>
      </c>
    </row>
    <row r="2911" spans="1:5" x14ac:dyDescent="0.25">
      <c r="A2911" s="2">
        <v>43369</v>
      </c>
      <c r="B2911">
        <v>11145.55</v>
      </c>
      <c r="C2911">
        <v>11145.55</v>
      </c>
      <c r="D2911">
        <v>10993.05</v>
      </c>
      <c r="E2911">
        <v>11053.8</v>
      </c>
    </row>
    <row r="2912" spans="1:5" x14ac:dyDescent="0.25">
      <c r="A2912" s="2">
        <v>43370</v>
      </c>
      <c r="B2912">
        <v>11079.8</v>
      </c>
      <c r="C2912">
        <v>11089.45</v>
      </c>
      <c r="D2912">
        <v>10953.35</v>
      </c>
      <c r="E2912">
        <v>10977.55</v>
      </c>
    </row>
    <row r="2913" spans="1:5" x14ac:dyDescent="0.25">
      <c r="A2913" s="2">
        <v>43371</v>
      </c>
      <c r="B2913">
        <v>11008.1</v>
      </c>
      <c r="C2913">
        <v>11034.1</v>
      </c>
      <c r="D2913">
        <v>10850.3</v>
      </c>
      <c r="E2913">
        <v>10930.45</v>
      </c>
    </row>
    <row r="2914" spans="1:5" x14ac:dyDescent="0.25">
      <c r="A2914" s="2">
        <v>43374</v>
      </c>
      <c r="B2914">
        <v>10930.9</v>
      </c>
      <c r="C2914">
        <v>11035.65</v>
      </c>
      <c r="D2914">
        <v>10821.55</v>
      </c>
      <c r="E2914">
        <v>11008.3</v>
      </c>
    </row>
    <row r="2915" spans="1:5" x14ac:dyDescent="0.25">
      <c r="A2915" s="2">
        <v>43376</v>
      </c>
      <c r="B2915">
        <v>10982.7</v>
      </c>
      <c r="C2915">
        <v>10989.05</v>
      </c>
      <c r="D2915">
        <v>10843.75</v>
      </c>
      <c r="E2915">
        <v>10858.25</v>
      </c>
    </row>
    <row r="2916" spans="1:5" x14ac:dyDescent="0.25">
      <c r="A2916" s="2">
        <v>43377</v>
      </c>
      <c r="B2916">
        <v>10754.7</v>
      </c>
      <c r="C2916">
        <v>10754.7</v>
      </c>
      <c r="D2916">
        <v>10547.25</v>
      </c>
      <c r="E2916">
        <v>10599.25</v>
      </c>
    </row>
    <row r="2917" spans="1:5" x14ac:dyDescent="0.25">
      <c r="A2917" s="2">
        <v>43378</v>
      </c>
      <c r="B2917">
        <v>10514.1</v>
      </c>
      <c r="C2917">
        <v>10540.65</v>
      </c>
      <c r="D2917">
        <v>10261.9</v>
      </c>
      <c r="E2917">
        <v>10316.450000000001</v>
      </c>
    </row>
    <row r="2918" spans="1:5" x14ac:dyDescent="0.25">
      <c r="A2918" s="2">
        <v>43381</v>
      </c>
      <c r="B2918">
        <v>10310.15</v>
      </c>
      <c r="C2918">
        <v>10398.35</v>
      </c>
      <c r="D2918">
        <v>10198.4</v>
      </c>
      <c r="E2918">
        <v>10348.049999999999</v>
      </c>
    </row>
    <row r="2919" spans="1:5" x14ac:dyDescent="0.25">
      <c r="A2919" s="2">
        <v>43382</v>
      </c>
      <c r="B2919">
        <v>10390.299999999999</v>
      </c>
      <c r="C2919">
        <v>10397.6</v>
      </c>
      <c r="D2919">
        <v>10279.35</v>
      </c>
      <c r="E2919">
        <v>10301.049999999999</v>
      </c>
    </row>
    <row r="2920" spans="1:5" x14ac:dyDescent="0.25">
      <c r="A2920" s="2">
        <v>43383</v>
      </c>
      <c r="B2920">
        <v>10331.85</v>
      </c>
      <c r="C2920">
        <v>10482.35</v>
      </c>
      <c r="D2920">
        <v>10318.25</v>
      </c>
      <c r="E2920">
        <v>10460.1</v>
      </c>
    </row>
    <row r="2921" spans="1:5" x14ac:dyDescent="0.25">
      <c r="A2921" s="2">
        <v>43384</v>
      </c>
      <c r="B2921">
        <v>10169.799999999999</v>
      </c>
      <c r="C2921">
        <v>10335.950000000001</v>
      </c>
      <c r="D2921">
        <v>10138.6</v>
      </c>
      <c r="E2921">
        <v>10234.65</v>
      </c>
    </row>
    <row r="2922" spans="1:5" x14ac:dyDescent="0.25">
      <c r="A2922" s="2">
        <v>43385</v>
      </c>
      <c r="B2922">
        <v>10331.549999999999</v>
      </c>
      <c r="C2922">
        <v>10492.45</v>
      </c>
      <c r="D2922">
        <v>10322.15</v>
      </c>
      <c r="E2922">
        <v>10472.5</v>
      </c>
    </row>
    <row r="2923" spans="1:5" x14ac:dyDescent="0.25">
      <c r="A2923" s="2">
        <v>43388</v>
      </c>
      <c r="B2923">
        <v>10524.2</v>
      </c>
      <c r="C2923">
        <v>10526.3</v>
      </c>
      <c r="D2923">
        <v>10410.15</v>
      </c>
      <c r="E2923">
        <v>10512.5</v>
      </c>
    </row>
    <row r="2924" spans="1:5" x14ac:dyDescent="0.25">
      <c r="A2924" s="2">
        <v>43389</v>
      </c>
      <c r="B2924">
        <v>10550.15</v>
      </c>
      <c r="C2924">
        <v>10604.9</v>
      </c>
      <c r="D2924">
        <v>10525.3</v>
      </c>
      <c r="E2924">
        <v>10584.75</v>
      </c>
    </row>
    <row r="2925" spans="1:5" x14ac:dyDescent="0.25">
      <c r="A2925" s="2">
        <v>43390</v>
      </c>
      <c r="B2925">
        <v>10688.7</v>
      </c>
      <c r="C2925">
        <v>10710.15</v>
      </c>
      <c r="D2925">
        <v>10436.450000000001</v>
      </c>
      <c r="E2925">
        <v>10453.049999999999</v>
      </c>
    </row>
    <row r="2926" spans="1:5" x14ac:dyDescent="0.25">
      <c r="A2926" s="2">
        <v>43392</v>
      </c>
      <c r="B2926">
        <v>10339.700000000001</v>
      </c>
      <c r="C2926">
        <v>10380.1</v>
      </c>
      <c r="D2926">
        <v>10249.6</v>
      </c>
      <c r="E2926">
        <v>10303.549999999999</v>
      </c>
    </row>
    <row r="2927" spans="1:5" x14ac:dyDescent="0.25">
      <c r="A2927" s="2">
        <v>43395</v>
      </c>
      <c r="B2927">
        <v>10405.85</v>
      </c>
      <c r="C2927">
        <v>10408.549999999999</v>
      </c>
      <c r="D2927">
        <v>10224</v>
      </c>
      <c r="E2927">
        <v>10245.25</v>
      </c>
    </row>
    <row r="2928" spans="1:5" x14ac:dyDescent="0.25">
      <c r="A2928" s="2">
        <v>43396</v>
      </c>
      <c r="B2928">
        <v>10152.6</v>
      </c>
      <c r="C2928">
        <v>10222.1</v>
      </c>
      <c r="D2928">
        <v>10102.35</v>
      </c>
      <c r="E2928">
        <v>10146.799999999999</v>
      </c>
    </row>
    <row r="2929" spans="1:5" x14ac:dyDescent="0.25">
      <c r="A2929" s="2">
        <v>43397</v>
      </c>
      <c r="B2929">
        <v>10278.15</v>
      </c>
      <c r="C2929">
        <v>10290.65</v>
      </c>
      <c r="D2929">
        <v>10126.700000000001</v>
      </c>
      <c r="E2929">
        <v>10224.75</v>
      </c>
    </row>
    <row r="2930" spans="1:5" x14ac:dyDescent="0.25">
      <c r="A2930" s="2">
        <v>43398</v>
      </c>
      <c r="B2930">
        <v>10135.049999999999</v>
      </c>
      <c r="C2930">
        <v>10166.6</v>
      </c>
      <c r="D2930">
        <v>10079.299999999999</v>
      </c>
      <c r="E2930">
        <v>10124.9</v>
      </c>
    </row>
    <row r="2931" spans="1:5" x14ac:dyDescent="0.25">
      <c r="A2931" s="2">
        <v>43399</v>
      </c>
      <c r="B2931">
        <v>10122.35</v>
      </c>
      <c r="C2931">
        <v>10128.85</v>
      </c>
      <c r="D2931">
        <v>10004.549999999999</v>
      </c>
      <c r="E2931">
        <v>10030</v>
      </c>
    </row>
    <row r="2932" spans="1:5" x14ac:dyDescent="0.25">
      <c r="A2932" s="2">
        <v>43402</v>
      </c>
      <c r="B2932">
        <v>10078.1</v>
      </c>
      <c r="C2932">
        <v>10275.299999999999</v>
      </c>
      <c r="D2932">
        <v>10020.35</v>
      </c>
      <c r="E2932">
        <v>10250.85</v>
      </c>
    </row>
    <row r="2933" spans="1:5" x14ac:dyDescent="0.25">
      <c r="A2933" s="2">
        <v>43403</v>
      </c>
      <c r="B2933">
        <v>10239.4</v>
      </c>
      <c r="C2933">
        <v>10285.1</v>
      </c>
      <c r="D2933">
        <v>10175.35</v>
      </c>
      <c r="E2933">
        <v>10198.4</v>
      </c>
    </row>
    <row r="2934" spans="1:5" x14ac:dyDescent="0.25">
      <c r="A2934" s="2">
        <v>43404</v>
      </c>
      <c r="B2934">
        <v>10209.549999999999</v>
      </c>
      <c r="C2934">
        <v>10396</v>
      </c>
      <c r="D2934">
        <v>10105.1</v>
      </c>
      <c r="E2934">
        <v>10386.6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59"/>
  <sheetViews>
    <sheetView topLeftCell="D1" zoomScale="160" zoomScaleNormal="160" workbookViewId="0">
      <selection activeCell="I1" sqref="I1"/>
    </sheetView>
  </sheetViews>
  <sheetFormatPr defaultRowHeight="15" x14ac:dyDescent="0.25"/>
  <cols>
    <col min="1" max="1" width="10.140625" style="6" bestFit="1" customWidth="1"/>
    <col min="2" max="2" width="12" bestFit="1" customWidth="1"/>
    <col min="3" max="3" width="25.5703125" bestFit="1" customWidth="1"/>
    <col min="4" max="4" width="28" bestFit="1" customWidth="1"/>
  </cols>
  <sheetData>
    <row r="1" spans="1:4" x14ac:dyDescent="0.25">
      <c r="A1" s="6" t="s">
        <v>0</v>
      </c>
      <c r="B1" t="s">
        <v>33</v>
      </c>
      <c r="C1" s="1" t="s">
        <v>43</v>
      </c>
      <c r="D1" s="1" t="s">
        <v>51</v>
      </c>
    </row>
    <row r="2" spans="1:4" x14ac:dyDescent="0.25">
      <c r="A2" s="6">
        <v>39080</v>
      </c>
    </row>
    <row r="3" spans="1:4" x14ac:dyDescent="0.25">
      <c r="A3" s="6">
        <v>39084</v>
      </c>
      <c r="B3">
        <v>0.9879159161575316</v>
      </c>
      <c r="C3">
        <v>0.9879159161575316</v>
      </c>
      <c r="D3">
        <v>0.9879159161575316</v>
      </c>
    </row>
    <row r="4" spans="1:4" x14ac:dyDescent="0.25">
      <c r="A4" s="6">
        <v>39085</v>
      </c>
      <c r="B4">
        <v>1.0373117119654083</v>
      </c>
      <c r="C4">
        <v>1.0373117119654083</v>
      </c>
      <c r="D4">
        <v>1.0867075077732848</v>
      </c>
    </row>
    <row r="5" spans="1:4" x14ac:dyDescent="0.25">
      <c r="A5" s="6">
        <v>39086</v>
      </c>
      <c r="B5">
        <v>1.0381092350653305</v>
      </c>
      <c r="C5">
        <v>1.0381092350653305</v>
      </c>
      <c r="D5">
        <v>1.0875430081636794</v>
      </c>
    </row>
    <row r="6" spans="1:4" x14ac:dyDescent="0.25">
      <c r="A6" s="6">
        <v>39087</v>
      </c>
      <c r="B6">
        <v>1.0900146968185971</v>
      </c>
      <c r="C6">
        <v>1.0900146968185971</v>
      </c>
      <c r="D6">
        <v>0.97878870734731149</v>
      </c>
    </row>
    <row r="7" spans="1:4" x14ac:dyDescent="0.25">
      <c r="A7" s="6">
        <v>39090</v>
      </c>
      <c r="B7">
        <v>1.144515431659527</v>
      </c>
      <c r="C7">
        <v>1.144515431659527</v>
      </c>
      <c r="D7">
        <v>0.96141375987960775</v>
      </c>
    </row>
    <row r="8" spans="1:4" x14ac:dyDescent="0.25">
      <c r="A8" s="6">
        <v>39091</v>
      </c>
      <c r="B8">
        <v>1.0945403762135153</v>
      </c>
      <c r="C8">
        <v>1.0945403762135153</v>
      </c>
      <c r="D8">
        <v>0.86527238389164696</v>
      </c>
    </row>
    <row r="9" spans="1:4" x14ac:dyDescent="0.25">
      <c r="A9" s="6">
        <v>39092</v>
      </c>
      <c r="B9">
        <v>1.1492673950241912</v>
      </c>
      <c r="C9">
        <v>1.1492673950241912</v>
      </c>
      <c r="D9">
        <v>0.95179962228081172</v>
      </c>
    </row>
    <row r="10" spans="1:4" x14ac:dyDescent="0.25">
      <c r="A10" s="6">
        <v>39093</v>
      </c>
      <c r="B10">
        <v>0.84343154559002853</v>
      </c>
      <c r="C10" s="9">
        <v>0.97687728577056243</v>
      </c>
      <c r="D10">
        <v>0.8566196600527306</v>
      </c>
    </row>
    <row r="11" spans="1:4" x14ac:dyDescent="0.25">
      <c r="A11" s="6">
        <v>39094</v>
      </c>
      <c r="B11">
        <v>0.75228094079986141</v>
      </c>
      <c r="C11">
        <v>0.87130504832066591</v>
      </c>
      <c r="D11">
        <v>0.77095769404745751</v>
      </c>
    </row>
    <row r="12" spans="1:4" x14ac:dyDescent="0.25">
      <c r="A12" s="6">
        <v>39097</v>
      </c>
      <c r="B12">
        <v>0.78989498783985457</v>
      </c>
      <c r="C12">
        <v>0.91487030073669928</v>
      </c>
      <c r="D12">
        <v>0.84805346345220334</v>
      </c>
    </row>
    <row r="13" spans="1:4" x14ac:dyDescent="0.25">
      <c r="A13" s="6">
        <v>39098</v>
      </c>
      <c r="B13">
        <v>0.82938973723184728</v>
      </c>
      <c r="C13">
        <v>0.96061381577353433</v>
      </c>
      <c r="D13">
        <v>0.80692605864568678</v>
      </c>
    </row>
    <row r="14" spans="1:4" x14ac:dyDescent="0.25">
      <c r="A14" s="6">
        <v>39099</v>
      </c>
      <c r="B14">
        <v>0.79076929908593685</v>
      </c>
      <c r="C14">
        <v>0.91588294343598808</v>
      </c>
      <c r="D14">
        <v>0.72623345278111817</v>
      </c>
    </row>
    <row r="15" spans="1:4" x14ac:dyDescent="0.25">
      <c r="A15" s="6">
        <v>39100</v>
      </c>
      <c r="B15">
        <v>0.83030776404023376</v>
      </c>
      <c r="C15">
        <v>0.9616770906077875</v>
      </c>
      <c r="D15">
        <v>0.79885679805923004</v>
      </c>
    </row>
    <row r="16" spans="1:4" x14ac:dyDescent="0.25">
      <c r="A16" s="6">
        <v>39101</v>
      </c>
      <c r="B16">
        <v>0.62609616150119041</v>
      </c>
      <c r="C16" s="9">
        <v>0.8174255270166193</v>
      </c>
      <c r="D16">
        <v>0.71897111825330706</v>
      </c>
    </row>
    <row r="17" spans="1:4" x14ac:dyDescent="0.25">
      <c r="A17" s="6">
        <v>39104</v>
      </c>
      <c r="B17">
        <v>0.65740096957624994</v>
      </c>
      <c r="C17">
        <v>0.85829680336745029</v>
      </c>
      <c r="D17">
        <v>0.79086823007863782</v>
      </c>
    </row>
    <row r="18" spans="1:4" x14ac:dyDescent="0.25">
      <c r="A18" s="6">
        <v>39105</v>
      </c>
      <c r="B18">
        <v>0.49372398716468474</v>
      </c>
      <c r="C18" s="9">
        <v>0.72955228286233276</v>
      </c>
      <c r="D18">
        <v>0.71178140707077409</v>
      </c>
    </row>
    <row r="19" spans="1:4" x14ac:dyDescent="0.25">
      <c r="A19" s="6">
        <v>39106</v>
      </c>
      <c r="B19">
        <v>0.51841018652291904</v>
      </c>
      <c r="C19">
        <v>0.76602989700544943</v>
      </c>
      <c r="D19">
        <v>0.78295954777785159</v>
      </c>
    </row>
    <row r="20" spans="1:4" x14ac:dyDescent="0.25">
      <c r="A20" s="6">
        <v>39107</v>
      </c>
      <c r="B20">
        <v>0.54433069584906502</v>
      </c>
      <c r="C20">
        <v>0.80433139185572189</v>
      </c>
      <c r="D20">
        <v>0.86125550255563688</v>
      </c>
    </row>
    <row r="21" spans="1:4" x14ac:dyDescent="0.25">
      <c r="A21" s="6">
        <v>39111</v>
      </c>
      <c r="B21">
        <v>0.51115566538981272</v>
      </c>
      <c r="C21">
        <v>0.75531023867139846</v>
      </c>
      <c r="D21">
        <v>0.7751299523000732</v>
      </c>
    </row>
    <row r="22" spans="1:4" x14ac:dyDescent="0.25">
      <c r="A22" s="6">
        <v>39113</v>
      </c>
      <c r="B22">
        <v>0.53671344865930337</v>
      </c>
      <c r="C22">
        <v>0.79307575060496838</v>
      </c>
      <c r="D22">
        <v>0.85264294753008063</v>
      </c>
    </row>
    <row r="23" spans="1:4" x14ac:dyDescent="0.25">
      <c r="A23" s="6">
        <v>39114</v>
      </c>
      <c r="B23">
        <v>0.56354912109226851</v>
      </c>
      <c r="C23">
        <v>0.83272953813521688</v>
      </c>
      <c r="D23">
        <v>0.80798069789755267</v>
      </c>
    </row>
    <row r="24" spans="1:4" x14ac:dyDescent="0.25">
      <c r="A24" s="6">
        <v>39115</v>
      </c>
      <c r="B24">
        <v>0.55743058777755261</v>
      </c>
      <c r="C24">
        <v>0.8236884745783204</v>
      </c>
      <c r="D24">
        <v>0.79920833603466512</v>
      </c>
    </row>
    <row r="25" spans="1:4" x14ac:dyDescent="0.25">
      <c r="A25" s="6">
        <v>39118</v>
      </c>
      <c r="B25">
        <v>0.56968535337520765</v>
      </c>
      <c r="C25">
        <v>0.84179675460954739</v>
      </c>
      <c r="D25">
        <v>0.81677843540945083</v>
      </c>
    </row>
    <row r="26" spans="1:4" x14ac:dyDescent="0.25">
      <c r="A26" s="6">
        <v>39119</v>
      </c>
      <c r="B26">
        <v>0.53007821009300715</v>
      </c>
      <c r="C26">
        <v>0.78327117645175248</v>
      </c>
      <c r="D26">
        <v>0.73510059186850574</v>
      </c>
    </row>
    <row r="27" spans="1:4" x14ac:dyDescent="0.25">
      <c r="A27" s="6">
        <v>39120</v>
      </c>
      <c r="B27">
        <v>0.55658212059765755</v>
      </c>
      <c r="C27">
        <v>0.82243473527434019</v>
      </c>
      <c r="D27">
        <v>0.80861065105535634</v>
      </c>
    </row>
    <row r="28" spans="1:4" x14ac:dyDescent="0.25">
      <c r="A28" s="6">
        <v>39121</v>
      </c>
      <c r="B28">
        <v>0.55884728039078768</v>
      </c>
      <c r="C28">
        <v>0.82578185338301491</v>
      </c>
      <c r="D28">
        <v>0.81190150835616315</v>
      </c>
    </row>
    <row r="29" spans="1:4" x14ac:dyDescent="0.25">
      <c r="A29" s="6">
        <v>39122</v>
      </c>
      <c r="B29">
        <v>0.4993388549357306</v>
      </c>
      <c r="C29">
        <v>0.70191457537556268</v>
      </c>
      <c r="D29">
        <v>0.73071135752054683</v>
      </c>
    </row>
    <row r="30" spans="1:4" x14ac:dyDescent="0.25">
      <c r="A30" s="6">
        <v>39125</v>
      </c>
      <c r="B30">
        <v>0.52430579768251717</v>
      </c>
      <c r="C30">
        <v>0.73701030414434088</v>
      </c>
      <c r="D30">
        <v>0.80378249327260154</v>
      </c>
    </row>
    <row r="31" spans="1:4" x14ac:dyDescent="0.25">
      <c r="A31" s="6">
        <v>39126</v>
      </c>
      <c r="B31">
        <v>0.55052108756664309</v>
      </c>
      <c r="C31">
        <v>0.77386081935155793</v>
      </c>
      <c r="D31">
        <v>0.88416074259986177</v>
      </c>
    </row>
    <row r="32" spans="1:4" x14ac:dyDescent="0.25">
      <c r="A32" s="6">
        <v>39127</v>
      </c>
      <c r="B32">
        <v>0.40161223178930466</v>
      </c>
      <c r="C32" s="9">
        <v>0.65778169644882423</v>
      </c>
      <c r="D32">
        <v>0.79574466833987556</v>
      </c>
    </row>
    <row r="33" spans="1:4" x14ac:dyDescent="0.25">
      <c r="A33" s="6">
        <v>39128</v>
      </c>
      <c r="B33">
        <v>0.42169284337876989</v>
      </c>
      <c r="C33">
        <v>0.69067078127126547</v>
      </c>
      <c r="D33">
        <v>0.87531913517386317</v>
      </c>
    </row>
    <row r="34" spans="1:4" x14ac:dyDescent="0.25">
      <c r="A34" s="6">
        <v>39132</v>
      </c>
      <c r="B34">
        <v>0.4427774855477084</v>
      </c>
      <c r="C34">
        <v>0.72520432033482873</v>
      </c>
      <c r="D34">
        <v>0.84993488025382125</v>
      </c>
    </row>
    <row r="35" spans="1:4" x14ac:dyDescent="0.25">
      <c r="A35" s="6">
        <v>39133</v>
      </c>
      <c r="B35">
        <v>0.31280086882241331</v>
      </c>
      <c r="C35" s="9">
        <v>0.61642367228460437</v>
      </c>
      <c r="D35">
        <v>0.76494139222843915</v>
      </c>
    </row>
    <row r="36" spans="1:4" x14ac:dyDescent="0.25">
      <c r="A36" s="6">
        <v>39134</v>
      </c>
      <c r="B36">
        <v>0.328440912263534</v>
      </c>
      <c r="C36">
        <v>0.64724485589883463</v>
      </c>
      <c r="D36">
        <v>0.84143553145128314</v>
      </c>
    </row>
    <row r="37" spans="1:4" x14ac:dyDescent="0.25">
      <c r="A37" s="6">
        <v>39135</v>
      </c>
      <c r="B37">
        <v>0.34486295787671073</v>
      </c>
      <c r="C37">
        <v>0.67960709869377633</v>
      </c>
      <c r="D37">
        <v>0.92557908459641147</v>
      </c>
    </row>
    <row r="38" spans="1:4" x14ac:dyDescent="0.25">
      <c r="A38" s="6">
        <v>39136</v>
      </c>
      <c r="B38">
        <v>0.3621061057705463</v>
      </c>
      <c r="C38">
        <v>0.71358745362846521</v>
      </c>
      <c r="D38">
        <v>1.0181369930560527</v>
      </c>
    </row>
    <row r="39" spans="1:4" x14ac:dyDescent="0.25">
      <c r="A39" s="6">
        <v>39139</v>
      </c>
      <c r="B39">
        <v>0.38021141105907363</v>
      </c>
      <c r="C39">
        <v>0.7492668263098885</v>
      </c>
      <c r="D39">
        <v>1.119950692361658</v>
      </c>
    </row>
    <row r="40" spans="1:4" x14ac:dyDescent="0.25">
      <c r="A40" s="6">
        <v>39140</v>
      </c>
      <c r="B40">
        <v>0.39922198161202732</v>
      </c>
      <c r="C40">
        <v>0.78673016762538295</v>
      </c>
      <c r="D40">
        <v>1.231945761597824</v>
      </c>
    </row>
    <row r="41" spans="1:4" x14ac:dyDescent="0.25">
      <c r="A41" s="6">
        <v>39141</v>
      </c>
      <c r="B41">
        <v>0.3922588075141431</v>
      </c>
      <c r="C41">
        <v>0.66872064248157548</v>
      </c>
      <c r="D41">
        <v>1.1087511854380416</v>
      </c>
    </row>
    <row r="42" spans="1:4" x14ac:dyDescent="0.25">
      <c r="A42" s="6">
        <v>39142</v>
      </c>
      <c r="B42">
        <v>0.41187174788985026</v>
      </c>
      <c r="C42">
        <v>0.70215667460565423</v>
      </c>
      <c r="D42">
        <v>0.99787606689423747</v>
      </c>
    </row>
    <row r="43" spans="1:4" x14ac:dyDescent="0.25">
      <c r="A43" s="6">
        <v>39143</v>
      </c>
      <c r="B43">
        <v>0.43246533528434278</v>
      </c>
      <c r="C43">
        <v>0.73726450833593693</v>
      </c>
      <c r="D43">
        <v>1.0976636735836613</v>
      </c>
    </row>
    <row r="44" spans="1:4" x14ac:dyDescent="0.25">
      <c r="A44" s="6">
        <v>39146</v>
      </c>
      <c r="B44">
        <v>0.45408860204855994</v>
      </c>
      <c r="C44">
        <v>0.7741277337527338</v>
      </c>
      <c r="D44">
        <v>1.2074300409420275</v>
      </c>
    </row>
    <row r="45" spans="1:4" x14ac:dyDescent="0.25">
      <c r="A45" s="6">
        <v>39147</v>
      </c>
      <c r="B45">
        <v>0.47679303215098795</v>
      </c>
      <c r="C45">
        <v>0.81283412044037051</v>
      </c>
      <c r="D45">
        <v>1.0866870368478247</v>
      </c>
    </row>
    <row r="46" spans="1:4" x14ac:dyDescent="0.25">
      <c r="A46" s="6">
        <v>39148</v>
      </c>
      <c r="B46">
        <v>0.50063268375853742</v>
      </c>
      <c r="C46">
        <v>0.85347582646238906</v>
      </c>
      <c r="D46">
        <v>1.1953557405326074</v>
      </c>
    </row>
    <row r="47" spans="1:4" x14ac:dyDescent="0.25">
      <c r="A47" s="6">
        <v>39149</v>
      </c>
      <c r="B47">
        <v>0.52566431794646429</v>
      </c>
      <c r="C47">
        <v>0.8961496177855085</v>
      </c>
      <c r="D47">
        <v>1.0758201664793468</v>
      </c>
    </row>
    <row r="48" spans="1:4" x14ac:dyDescent="0.25">
      <c r="A48" s="6">
        <v>39150</v>
      </c>
      <c r="B48">
        <v>0.55194753384378747</v>
      </c>
      <c r="C48">
        <v>0.94095709867478394</v>
      </c>
      <c r="D48">
        <v>1.1834021831272816</v>
      </c>
    </row>
    <row r="49" spans="1:4" x14ac:dyDescent="0.25">
      <c r="A49" s="6">
        <v>39153</v>
      </c>
      <c r="B49">
        <v>0.52386304581619125</v>
      </c>
      <c r="C49">
        <v>0.89307881903436281</v>
      </c>
      <c r="D49">
        <v>1.0650619648145534</v>
      </c>
    </row>
    <row r="50" spans="1:4" x14ac:dyDescent="0.25">
      <c r="A50" s="6">
        <v>39154</v>
      </c>
      <c r="B50">
        <v>0.55005619810700079</v>
      </c>
      <c r="C50">
        <v>0.93773275998608097</v>
      </c>
      <c r="D50">
        <v>0.95855576833309808</v>
      </c>
    </row>
    <row r="51" spans="1:4" x14ac:dyDescent="0.25">
      <c r="A51" s="6">
        <v>39155</v>
      </c>
      <c r="B51">
        <v>0.57755900801235083</v>
      </c>
      <c r="C51">
        <v>0.984619397985385</v>
      </c>
      <c r="D51">
        <v>1.0544113451664079</v>
      </c>
    </row>
    <row r="52" spans="1:4" x14ac:dyDescent="0.25">
      <c r="A52" s="6">
        <v>39156</v>
      </c>
      <c r="B52">
        <v>0.60643695841296841</v>
      </c>
      <c r="C52">
        <v>1.0338503678846542</v>
      </c>
      <c r="D52">
        <v>0.94897021064976717</v>
      </c>
    </row>
    <row r="53" spans="1:4" x14ac:dyDescent="0.25">
      <c r="A53" s="6">
        <v>39157</v>
      </c>
      <c r="B53">
        <v>0.63675880633361681</v>
      </c>
      <c r="C53">
        <v>1.085542886278887</v>
      </c>
      <c r="D53">
        <v>1.0438672317147439</v>
      </c>
    </row>
    <row r="54" spans="1:4" x14ac:dyDescent="0.25">
      <c r="A54" s="6">
        <v>39160</v>
      </c>
      <c r="B54">
        <v>0.56270236464272894</v>
      </c>
      <c r="C54">
        <v>0.95929187465400645</v>
      </c>
      <c r="D54">
        <v>0.93948050854326959</v>
      </c>
    </row>
    <row r="55" spans="1:4" x14ac:dyDescent="0.25">
      <c r="A55" s="6">
        <v>39161</v>
      </c>
      <c r="B55">
        <v>0.59083748287486537</v>
      </c>
      <c r="C55">
        <v>1.0072564683867069</v>
      </c>
      <c r="D55">
        <v>0.97491131321328983</v>
      </c>
    </row>
    <row r="56" spans="1:4" x14ac:dyDescent="0.25">
      <c r="A56" s="6">
        <v>39162</v>
      </c>
      <c r="B56">
        <v>0.49195664481295748</v>
      </c>
      <c r="C56">
        <v>0.85616799812870081</v>
      </c>
      <c r="D56">
        <v>0.87742018189196092</v>
      </c>
    </row>
    <row r="57" spans="1:4" x14ac:dyDescent="0.25">
      <c r="A57" s="6">
        <v>39163</v>
      </c>
      <c r="B57">
        <v>0.41795783853404167</v>
      </c>
      <c r="C57">
        <v>0.72774279840939571</v>
      </c>
      <c r="D57">
        <v>0.78967816370276489</v>
      </c>
    </row>
    <row r="58" spans="1:4" x14ac:dyDescent="0.25">
      <c r="A58" s="6">
        <v>39164</v>
      </c>
      <c r="B58">
        <v>0.43885573046074378</v>
      </c>
      <c r="C58">
        <v>0.76412993832986553</v>
      </c>
      <c r="D58">
        <v>0.8686459800730415</v>
      </c>
    </row>
    <row r="59" spans="1:4" x14ac:dyDescent="0.25">
      <c r="A59" s="6">
        <v>39167</v>
      </c>
      <c r="B59">
        <v>0.46079851698378099</v>
      </c>
      <c r="C59">
        <v>0.80233643524635889</v>
      </c>
      <c r="D59">
        <v>0.95551057808034567</v>
      </c>
    </row>
    <row r="60" spans="1:4" x14ac:dyDescent="0.25">
      <c r="A60" s="6">
        <v>39169</v>
      </c>
      <c r="B60">
        <v>0.48383844283297006</v>
      </c>
      <c r="C60">
        <v>0.8424532570086769</v>
      </c>
      <c r="D60">
        <v>0.95915367163715648</v>
      </c>
    </row>
    <row r="61" spans="1:4" x14ac:dyDescent="0.25">
      <c r="A61" s="6">
        <v>39170</v>
      </c>
      <c r="B61">
        <v>0.44207770503545457</v>
      </c>
      <c r="C61">
        <v>0.76973999890829159</v>
      </c>
      <c r="D61">
        <v>0.86323830447344085</v>
      </c>
    </row>
    <row r="62" spans="1:4" x14ac:dyDescent="0.25">
      <c r="A62" s="6">
        <v>39171</v>
      </c>
      <c r="B62">
        <v>0.39227916958548081</v>
      </c>
      <c r="C62">
        <v>0.68303143119207277</v>
      </c>
      <c r="D62">
        <v>0.77691447402609681</v>
      </c>
    </row>
    <row r="63" spans="1:4" x14ac:dyDescent="0.25">
      <c r="A63" s="6">
        <v>39174</v>
      </c>
      <c r="B63">
        <v>0.41189312806475487</v>
      </c>
      <c r="C63">
        <v>0.71718300275167646</v>
      </c>
      <c r="D63">
        <v>0.85460592142870662</v>
      </c>
    </row>
    <row r="64" spans="1:4" x14ac:dyDescent="0.25">
      <c r="A64" s="6">
        <v>39175</v>
      </c>
      <c r="B64">
        <v>0.43248778446799263</v>
      </c>
      <c r="C64">
        <v>0.75304215288926035</v>
      </c>
      <c r="D64">
        <v>0.94006651357157733</v>
      </c>
    </row>
    <row r="65" spans="1:4" x14ac:dyDescent="0.25">
      <c r="A65" s="6">
        <v>39176</v>
      </c>
      <c r="B65">
        <v>0.40822150153856679</v>
      </c>
      <c r="C65">
        <v>0.71079001399411634</v>
      </c>
      <c r="D65">
        <v>0.88732070014041187</v>
      </c>
    </row>
    <row r="66" spans="1:4" x14ac:dyDescent="0.25">
      <c r="A66" s="6">
        <v>39177</v>
      </c>
      <c r="B66">
        <v>0.42863257661549514</v>
      </c>
      <c r="C66">
        <v>0.74632951469382214</v>
      </c>
      <c r="D66">
        <v>0.97605277015445313</v>
      </c>
    </row>
    <row r="67" spans="1:4" x14ac:dyDescent="0.25">
      <c r="A67" s="6">
        <v>39181</v>
      </c>
      <c r="B67">
        <v>0.38499997843181527</v>
      </c>
      <c r="C67">
        <v>0.67035699742883559</v>
      </c>
      <c r="D67">
        <v>0.87844749313900783</v>
      </c>
    </row>
    <row r="68" spans="1:4" x14ac:dyDescent="0.25">
      <c r="A68" s="6">
        <v>39182</v>
      </c>
      <c r="B68">
        <v>0.40424997735340606</v>
      </c>
      <c r="C68">
        <v>0.70387484730027738</v>
      </c>
      <c r="D68">
        <v>0.79060274382510709</v>
      </c>
    </row>
    <row r="69" spans="1:4" x14ac:dyDescent="0.25">
      <c r="A69" s="6">
        <v>39183</v>
      </c>
      <c r="B69">
        <v>0.42446247622107641</v>
      </c>
      <c r="C69">
        <v>0.73906858966529132</v>
      </c>
      <c r="D69">
        <v>0.86966301820761782</v>
      </c>
    </row>
    <row r="70" spans="1:4" x14ac:dyDescent="0.25">
      <c r="A70" s="6">
        <v>39184</v>
      </c>
      <c r="B70">
        <v>0.44568560003213026</v>
      </c>
      <c r="C70">
        <v>0.77602201914855595</v>
      </c>
      <c r="D70">
        <v>0.95662932002837964</v>
      </c>
    </row>
    <row r="71" spans="1:4" x14ac:dyDescent="0.25">
      <c r="A71" s="6">
        <v>39185</v>
      </c>
      <c r="B71">
        <v>0.4679698800337368</v>
      </c>
      <c r="C71">
        <v>0.81482312010598379</v>
      </c>
      <c r="D71">
        <v>1.0522922520312177</v>
      </c>
    </row>
    <row r="72" spans="1:4" x14ac:dyDescent="0.25">
      <c r="A72" s="6">
        <v>39188</v>
      </c>
      <c r="B72">
        <v>0.49136837403542366</v>
      </c>
      <c r="C72">
        <v>0.85556427611128305</v>
      </c>
      <c r="D72">
        <v>1.1575214772343396</v>
      </c>
    </row>
    <row r="73" spans="1:4" x14ac:dyDescent="0.25">
      <c r="A73" s="6">
        <v>39189</v>
      </c>
      <c r="B73">
        <v>0.42291278004587318</v>
      </c>
      <c r="C73">
        <v>0.72722963469459057</v>
      </c>
      <c r="D73">
        <v>1.0417693295109056</v>
      </c>
    </row>
    <row r="74" spans="1:4" x14ac:dyDescent="0.25">
      <c r="A74" s="6">
        <v>39190</v>
      </c>
      <c r="B74">
        <v>0.44405841904816684</v>
      </c>
      <c r="C74">
        <v>0.76359111642932009</v>
      </c>
      <c r="D74">
        <v>1.1459462624619963</v>
      </c>
    </row>
    <row r="75" spans="1:4" x14ac:dyDescent="0.25">
      <c r="A75" s="6">
        <v>39191</v>
      </c>
      <c r="B75">
        <v>0.46626134000057523</v>
      </c>
      <c r="C75">
        <v>0.80177067225078613</v>
      </c>
      <c r="D75">
        <v>1.2605408887081959</v>
      </c>
    </row>
    <row r="76" spans="1:4" x14ac:dyDescent="0.25">
      <c r="A76" s="6">
        <v>39192</v>
      </c>
      <c r="B76">
        <v>0.48957440700060401</v>
      </c>
      <c r="C76">
        <v>0.84185920586332552</v>
      </c>
      <c r="D76">
        <v>1.3865949775790156</v>
      </c>
    </row>
    <row r="77" spans="1:4" x14ac:dyDescent="0.25">
      <c r="A77" s="6">
        <v>39195</v>
      </c>
      <c r="B77">
        <v>0.4363731680489053</v>
      </c>
      <c r="C77">
        <v>0.75037576201008738</v>
      </c>
      <c r="D77">
        <v>1.2479354798211142</v>
      </c>
    </row>
    <row r="78" spans="1:4" x14ac:dyDescent="0.25">
      <c r="A78" s="6">
        <v>39196</v>
      </c>
      <c r="B78">
        <v>0.45819182645135059</v>
      </c>
      <c r="C78">
        <v>0.78789455011059173</v>
      </c>
      <c r="D78">
        <v>1.3727290278032258</v>
      </c>
    </row>
    <row r="79" spans="1:4" x14ac:dyDescent="0.25">
      <c r="A79" s="6">
        <v>39197</v>
      </c>
      <c r="B79">
        <v>0.48110141777391813</v>
      </c>
      <c r="C79">
        <v>0.82728927761612137</v>
      </c>
      <c r="D79">
        <v>1.5100019305835486</v>
      </c>
    </row>
    <row r="80" spans="1:4" x14ac:dyDescent="0.25">
      <c r="A80" s="6">
        <v>39198</v>
      </c>
      <c r="B80">
        <v>0.50515648866261409</v>
      </c>
      <c r="C80">
        <v>0.86865374149692742</v>
      </c>
      <c r="D80">
        <v>1.6610021236419037</v>
      </c>
    </row>
    <row r="81" spans="1:4" x14ac:dyDescent="0.25">
      <c r="A81" s="6">
        <v>39199</v>
      </c>
      <c r="B81">
        <v>0.53041431309574483</v>
      </c>
      <c r="C81">
        <v>0.9120864285717738</v>
      </c>
      <c r="D81">
        <v>1.742371053585495</v>
      </c>
    </row>
    <row r="82" spans="1:4" x14ac:dyDescent="0.25">
      <c r="A82" s="6">
        <v>39202</v>
      </c>
      <c r="B82">
        <v>0.46482109269764504</v>
      </c>
      <c r="C82">
        <v>0.77527346428600774</v>
      </c>
      <c r="D82">
        <v>1.5681339482269456</v>
      </c>
    </row>
    <row r="83" spans="1:4" x14ac:dyDescent="0.25">
      <c r="A83" s="6">
        <v>39205</v>
      </c>
      <c r="B83">
        <v>0.48806214733252734</v>
      </c>
      <c r="C83">
        <v>0.81403713750030815</v>
      </c>
      <c r="D83">
        <v>1.5916559574503497</v>
      </c>
    </row>
    <row r="84" spans="1:4" x14ac:dyDescent="0.25">
      <c r="A84" s="6">
        <v>39206</v>
      </c>
      <c r="B84">
        <v>0.51246525469915372</v>
      </c>
      <c r="C84">
        <v>0.85473899437532364</v>
      </c>
      <c r="D84">
        <v>1.710257505736092</v>
      </c>
    </row>
    <row r="85" spans="1:4" x14ac:dyDescent="0.25">
      <c r="A85" s="6">
        <v>39209</v>
      </c>
      <c r="B85">
        <v>0.53808851743411146</v>
      </c>
      <c r="C85">
        <v>0.89747594409408982</v>
      </c>
      <c r="D85">
        <v>1.7538441654696573</v>
      </c>
    </row>
    <row r="86" spans="1:4" x14ac:dyDescent="0.25">
      <c r="A86" s="6">
        <v>39210</v>
      </c>
      <c r="B86">
        <v>0.56499294330581706</v>
      </c>
      <c r="C86">
        <v>0.94234974129879434</v>
      </c>
      <c r="D86">
        <v>1.9292285820166231</v>
      </c>
    </row>
    <row r="87" spans="1:4" x14ac:dyDescent="0.25">
      <c r="A87" s="6">
        <v>39211</v>
      </c>
      <c r="B87">
        <v>0.513829287379029</v>
      </c>
      <c r="C87">
        <v>0.85701405968053357</v>
      </c>
      <c r="D87">
        <v>1.7363057238149608</v>
      </c>
    </row>
    <row r="88" spans="1:4" x14ac:dyDescent="0.25">
      <c r="A88" s="6">
        <v>39212</v>
      </c>
      <c r="B88">
        <v>0.53952075174798042</v>
      </c>
      <c r="C88">
        <v>0.89986476266456028</v>
      </c>
      <c r="D88">
        <v>1.909936296196457</v>
      </c>
    </row>
    <row r="89" spans="1:4" x14ac:dyDescent="0.25">
      <c r="A89" s="6">
        <v>39213</v>
      </c>
      <c r="B89">
        <v>0.44751119615942447</v>
      </c>
      <c r="C89">
        <v>0.76488504826487624</v>
      </c>
      <c r="D89">
        <v>1.7189426665768113</v>
      </c>
    </row>
    <row r="90" spans="1:4" x14ac:dyDescent="0.25">
      <c r="A90" s="6">
        <v>39216</v>
      </c>
      <c r="B90">
        <v>0.46988675596739571</v>
      </c>
      <c r="C90">
        <v>0.80312930067812005</v>
      </c>
      <c r="D90">
        <v>1.5470483999191302</v>
      </c>
    </row>
    <row r="91" spans="1:4" x14ac:dyDescent="0.25">
      <c r="A91" s="6">
        <v>39217</v>
      </c>
      <c r="B91">
        <v>0.46647188128740008</v>
      </c>
      <c r="C91">
        <v>0.68265990557640199</v>
      </c>
      <c r="D91">
        <v>1.3923435599272171</v>
      </c>
    </row>
    <row r="92" spans="1:4" x14ac:dyDescent="0.25">
      <c r="A92" s="6">
        <v>39218</v>
      </c>
      <c r="B92">
        <v>0.3607868456832235</v>
      </c>
      <c r="C92" s="9">
        <v>0.58026091973994165</v>
      </c>
      <c r="D92">
        <v>1.2531092039344955</v>
      </c>
    </row>
    <row r="93" spans="1:4" x14ac:dyDescent="0.25">
      <c r="A93" s="6">
        <v>39219</v>
      </c>
      <c r="B93">
        <v>0.37882618796738471</v>
      </c>
      <c r="C93">
        <v>0.6092739657269387</v>
      </c>
      <c r="D93">
        <v>1.3784201243279453</v>
      </c>
    </row>
    <row r="94" spans="1:4" x14ac:dyDescent="0.25">
      <c r="A94" s="6">
        <v>39220</v>
      </c>
      <c r="B94">
        <v>0.39776749736575395</v>
      </c>
      <c r="C94">
        <v>0.63973766401328569</v>
      </c>
      <c r="D94">
        <v>1.3457464621216533</v>
      </c>
    </row>
    <row r="95" spans="1:4" x14ac:dyDescent="0.25">
      <c r="A95" s="6">
        <v>39223</v>
      </c>
      <c r="B95">
        <v>0.37411238483301784</v>
      </c>
      <c r="C95">
        <v>0.60169265899431379</v>
      </c>
      <c r="D95">
        <v>1.2657153278212367</v>
      </c>
    </row>
    <row r="96" spans="1:4" x14ac:dyDescent="0.25">
      <c r="A96" s="6">
        <v>39224</v>
      </c>
      <c r="B96">
        <v>0.36347056619393764</v>
      </c>
      <c r="C96">
        <v>0.58457720274888259</v>
      </c>
      <c r="D96">
        <v>1.2297114062365782</v>
      </c>
    </row>
    <row r="97" spans="1:4" x14ac:dyDescent="0.25">
      <c r="A97" s="6">
        <v>39225</v>
      </c>
      <c r="B97">
        <v>0.31360240451212934</v>
      </c>
      <c r="C97">
        <v>0.49689062233655018</v>
      </c>
      <c r="D97">
        <v>1.1067402656129204</v>
      </c>
    </row>
    <row r="98" spans="1:4" x14ac:dyDescent="0.25">
      <c r="A98" s="6">
        <v>39226</v>
      </c>
      <c r="B98">
        <v>0.25916124006159413</v>
      </c>
      <c r="C98">
        <v>0.42235702898606764</v>
      </c>
      <c r="D98">
        <v>0.99606623905162839</v>
      </c>
    </row>
    <row r="99" spans="1:4" x14ac:dyDescent="0.25">
      <c r="A99" s="6">
        <v>39227</v>
      </c>
      <c r="B99">
        <v>0.27211930206467383</v>
      </c>
      <c r="C99">
        <v>0.44347488043537103</v>
      </c>
      <c r="D99">
        <v>1.0956728629567913</v>
      </c>
    </row>
    <row r="100" spans="1:4" x14ac:dyDescent="0.25">
      <c r="A100" s="6">
        <v>39230</v>
      </c>
      <c r="B100">
        <v>0.28572526716790753</v>
      </c>
      <c r="C100">
        <v>0.46564862445713961</v>
      </c>
      <c r="D100">
        <v>0.9861055766611122</v>
      </c>
    </row>
    <row r="101" spans="1:4" x14ac:dyDescent="0.25">
      <c r="A101" s="6">
        <v>39231</v>
      </c>
      <c r="B101">
        <v>0.30001153052630292</v>
      </c>
      <c r="C101">
        <v>0.48893105567999662</v>
      </c>
      <c r="D101">
        <v>1.0847161343272236</v>
      </c>
    </row>
    <row r="102" spans="1:4" x14ac:dyDescent="0.25">
      <c r="A102" s="6">
        <v>39232</v>
      </c>
      <c r="B102">
        <v>0.31501210705261806</v>
      </c>
      <c r="C102">
        <v>0.51337760846399649</v>
      </c>
      <c r="D102">
        <v>1.193187747759946</v>
      </c>
    </row>
    <row r="103" spans="1:4" x14ac:dyDescent="0.25">
      <c r="A103" s="6">
        <v>39233</v>
      </c>
      <c r="B103">
        <v>0.33076271240524896</v>
      </c>
      <c r="C103">
        <v>0.53904648888719631</v>
      </c>
      <c r="D103">
        <v>1.3125065225359407</v>
      </c>
    </row>
    <row r="104" spans="1:4" x14ac:dyDescent="0.25">
      <c r="A104" s="6">
        <v>39234</v>
      </c>
      <c r="B104">
        <v>0.34730084802551142</v>
      </c>
      <c r="C104">
        <v>0.56599881333155611</v>
      </c>
      <c r="D104">
        <v>1.4437571747895348</v>
      </c>
    </row>
    <row r="105" spans="1:4" x14ac:dyDescent="0.25">
      <c r="A105" s="6">
        <v>39237</v>
      </c>
      <c r="B105">
        <v>0.36466589042678699</v>
      </c>
      <c r="C105">
        <v>0.59429875399813392</v>
      </c>
      <c r="D105">
        <v>1.5881328922684883</v>
      </c>
    </row>
    <row r="106" spans="1:4" x14ac:dyDescent="0.25">
      <c r="A106" s="6">
        <v>39238</v>
      </c>
      <c r="B106">
        <v>0.38289918494812636</v>
      </c>
      <c r="C106">
        <v>0.62401369169804066</v>
      </c>
      <c r="D106">
        <v>1.7469461814953373</v>
      </c>
    </row>
    <row r="107" spans="1:4" x14ac:dyDescent="0.25">
      <c r="A107" s="6">
        <v>39239</v>
      </c>
      <c r="B107">
        <v>0.40204414419553269</v>
      </c>
      <c r="C107">
        <v>0.65521437628294277</v>
      </c>
      <c r="D107">
        <v>1.9216407996448712</v>
      </c>
    </row>
    <row r="108" spans="1:4" x14ac:dyDescent="0.25">
      <c r="A108" s="6">
        <v>39240</v>
      </c>
      <c r="B108">
        <v>0.42214635140530937</v>
      </c>
      <c r="C108">
        <v>0.68797509509708998</v>
      </c>
      <c r="D108">
        <v>2.1138048796093587</v>
      </c>
    </row>
    <row r="109" spans="1:4" x14ac:dyDescent="0.25">
      <c r="A109" s="6">
        <v>39241</v>
      </c>
      <c r="B109">
        <v>0.44325366897557483</v>
      </c>
      <c r="C109">
        <v>0.72237384985194453</v>
      </c>
      <c r="D109">
        <v>1.9024243916484229</v>
      </c>
    </row>
    <row r="110" spans="1:4" x14ac:dyDescent="0.25">
      <c r="A110" s="6">
        <v>39244</v>
      </c>
      <c r="B110">
        <v>0.4194218294511558</v>
      </c>
      <c r="C110">
        <v>0.61401777237415278</v>
      </c>
      <c r="D110">
        <v>1.7121819524835806</v>
      </c>
    </row>
    <row r="111" spans="1:4" x14ac:dyDescent="0.25">
      <c r="A111" s="6">
        <v>39245</v>
      </c>
      <c r="B111">
        <v>0.44039292092371363</v>
      </c>
      <c r="C111">
        <v>0.64471866099286046</v>
      </c>
      <c r="D111">
        <v>1.8834001477319389</v>
      </c>
    </row>
    <row r="112" spans="1:4" x14ac:dyDescent="0.25">
      <c r="A112" s="6">
        <v>39246</v>
      </c>
      <c r="B112">
        <v>0.46241256696989935</v>
      </c>
      <c r="C112">
        <v>0.67695459404250347</v>
      </c>
      <c r="D112">
        <v>2.071740162505133</v>
      </c>
    </row>
    <row r="113" spans="1:4" x14ac:dyDescent="0.25">
      <c r="A113" s="6">
        <v>39247</v>
      </c>
      <c r="B113">
        <v>0.39492532746618431</v>
      </c>
      <c r="C113">
        <v>0.57541140493612797</v>
      </c>
      <c r="D113">
        <v>1.8645661462546197</v>
      </c>
    </row>
    <row r="114" spans="1:4" x14ac:dyDescent="0.25">
      <c r="A114" s="6">
        <v>39248</v>
      </c>
      <c r="B114">
        <v>0.41467159383949354</v>
      </c>
      <c r="C114">
        <v>0.60418197518293437</v>
      </c>
      <c r="D114">
        <v>2.0510227608800817</v>
      </c>
    </row>
    <row r="115" spans="1:4" x14ac:dyDescent="0.25">
      <c r="A115" s="6">
        <v>39251</v>
      </c>
      <c r="B115">
        <v>0.43540517353146824</v>
      </c>
      <c r="C115">
        <v>0.63439107394208116</v>
      </c>
      <c r="D115">
        <v>2.2561250369680903</v>
      </c>
    </row>
    <row r="116" spans="1:4" x14ac:dyDescent="0.25">
      <c r="A116" s="6">
        <v>39252</v>
      </c>
      <c r="B116">
        <v>0.45717543220804169</v>
      </c>
      <c r="C116">
        <v>0.66611062763918527</v>
      </c>
      <c r="D116">
        <v>2.0305125332712812</v>
      </c>
    </row>
    <row r="117" spans="1:4" x14ac:dyDescent="0.25">
      <c r="A117" s="6">
        <v>39253</v>
      </c>
      <c r="B117">
        <v>0.48003420381844381</v>
      </c>
      <c r="C117">
        <v>0.69941615902114451</v>
      </c>
      <c r="D117">
        <v>1.8543612323080036</v>
      </c>
    </row>
    <row r="118" spans="1:4" x14ac:dyDescent="0.25">
      <c r="A118" s="6">
        <v>39254</v>
      </c>
      <c r="B118">
        <v>0.3747894464786356</v>
      </c>
      <c r="C118" s="9">
        <v>0.59450373516797284</v>
      </c>
      <c r="D118">
        <v>1.6689251090772033</v>
      </c>
    </row>
    <row r="119" spans="1:4" x14ac:dyDescent="0.25">
      <c r="A119" s="6">
        <v>39255</v>
      </c>
      <c r="B119">
        <v>0.39352891880256741</v>
      </c>
      <c r="C119">
        <v>0.62422892192637147</v>
      </c>
      <c r="D119">
        <v>1.8358176199849237</v>
      </c>
    </row>
    <row r="120" spans="1:4" x14ac:dyDescent="0.25">
      <c r="A120" s="6">
        <v>39258</v>
      </c>
      <c r="B120">
        <v>0.41320536474269581</v>
      </c>
      <c r="C120">
        <v>0.65544036802269012</v>
      </c>
      <c r="D120">
        <v>2.0193993819834164</v>
      </c>
    </row>
    <row r="121" spans="1:4" x14ac:dyDescent="0.25">
      <c r="A121" s="6">
        <v>39259</v>
      </c>
      <c r="B121">
        <v>0.43386563297983061</v>
      </c>
      <c r="C121">
        <v>0.68821238642382465</v>
      </c>
      <c r="D121">
        <v>2.2213393201817584</v>
      </c>
    </row>
    <row r="122" spans="1:4" x14ac:dyDescent="0.25">
      <c r="A122" s="6">
        <v>39260</v>
      </c>
      <c r="B122">
        <v>0.45555891462882214</v>
      </c>
      <c r="C122">
        <v>0.72262300574501592</v>
      </c>
      <c r="D122">
        <v>2.4434732521999343</v>
      </c>
    </row>
    <row r="123" spans="1:4" x14ac:dyDescent="0.25">
      <c r="A123" s="6">
        <v>39261</v>
      </c>
      <c r="B123">
        <v>0.47833686036026329</v>
      </c>
      <c r="C123">
        <v>0.7587541560322667</v>
      </c>
      <c r="D123">
        <v>2.6878205774199277</v>
      </c>
    </row>
    <row r="124" spans="1:4" x14ac:dyDescent="0.25">
      <c r="A124" s="6">
        <v>39262</v>
      </c>
      <c r="B124">
        <v>0.50225370337827646</v>
      </c>
      <c r="C124">
        <v>0.79669186383388002</v>
      </c>
      <c r="D124">
        <v>2.9566026351619206</v>
      </c>
    </row>
    <row r="125" spans="1:4" x14ac:dyDescent="0.25">
      <c r="A125" s="6">
        <v>39265</v>
      </c>
      <c r="B125">
        <v>0.52736638854719031</v>
      </c>
      <c r="C125">
        <v>0.83652645702557404</v>
      </c>
      <c r="D125">
        <v>3.2522628986781128</v>
      </c>
    </row>
    <row r="126" spans="1:4" x14ac:dyDescent="0.25">
      <c r="A126" s="6">
        <v>39266</v>
      </c>
      <c r="B126">
        <v>0.548994335942665</v>
      </c>
      <c r="C126">
        <v>0.87083344093729709</v>
      </c>
      <c r="D126">
        <v>3.3856422198036764</v>
      </c>
    </row>
    <row r="127" spans="1:4" x14ac:dyDescent="0.25">
      <c r="A127" s="6">
        <v>39267</v>
      </c>
      <c r="B127">
        <v>0.57644405273979826</v>
      </c>
      <c r="C127">
        <v>0.91437511298416196</v>
      </c>
      <c r="D127">
        <v>3.7242064417840441</v>
      </c>
    </row>
    <row r="128" spans="1:4" x14ac:dyDescent="0.25">
      <c r="A128" s="6">
        <v>39268</v>
      </c>
      <c r="B128">
        <v>0.55283591691151002</v>
      </c>
      <c r="C128">
        <v>0.87692708700013722</v>
      </c>
      <c r="D128">
        <v>3.5716824091180142</v>
      </c>
    </row>
    <row r="129" spans="1:4" x14ac:dyDescent="0.25">
      <c r="A129" s="6">
        <v>39269</v>
      </c>
      <c r="B129">
        <v>0.53396632204037719</v>
      </c>
      <c r="C129">
        <v>0.84699549544281094</v>
      </c>
      <c r="D129">
        <v>3.4497724571653148</v>
      </c>
    </row>
    <row r="130" spans="1:4" x14ac:dyDescent="0.25">
      <c r="A130" s="6">
        <v>39272</v>
      </c>
      <c r="B130">
        <v>0.56066463814239609</v>
      </c>
      <c r="C130">
        <v>0.88934527021495158</v>
      </c>
      <c r="D130">
        <v>3.7947497028818464</v>
      </c>
    </row>
    <row r="131" spans="1:4" x14ac:dyDescent="0.25">
      <c r="A131" s="6">
        <v>39273</v>
      </c>
      <c r="B131">
        <v>0.5886978700495159</v>
      </c>
      <c r="C131">
        <v>0.93381253372569917</v>
      </c>
      <c r="D131">
        <v>3.4152747325936619</v>
      </c>
    </row>
    <row r="132" spans="1:4" x14ac:dyDescent="0.25">
      <c r="A132" s="6">
        <v>39274</v>
      </c>
      <c r="B132">
        <v>0.55544439576834059</v>
      </c>
      <c r="C132">
        <v>0.88106474465849083</v>
      </c>
      <c r="D132">
        <v>3.2223578625633715</v>
      </c>
    </row>
    <row r="133" spans="1:4" x14ac:dyDescent="0.25">
      <c r="A133" s="6">
        <v>39275</v>
      </c>
      <c r="B133">
        <v>0.58321661555675763</v>
      </c>
      <c r="C133">
        <v>0.92511798189141536</v>
      </c>
      <c r="D133">
        <v>3.544593648819709</v>
      </c>
    </row>
    <row r="134" spans="1:4" x14ac:dyDescent="0.25">
      <c r="A134" s="6">
        <v>39276</v>
      </c>
      <c r="B134">
        <v>0.59143283115697987</v>
      </c>
      <c r="C134">
        <v>0.93815082182106346</v>
      </c>
      <c r="D134">
        <v>3.594529032786915</v>
      </c>
    </row>
    <row r="135" spans="1:4" x14ac:dyDescent="0.25">
      <c r="A135" s="6">
        <v>39279</v>
      </c>
      <c r="B135">
        <v>0.62100447271482884</v>
      </c>
      <c r="C135">
        <v>0.98505836291211668</v>
      </c>
      <c r="D135">
        <v>3.7667320515669398</v>
      </c>
    </row>
    <row r="136" spans="1:4" x14ac:dyDescent="0.25">
      <c r="A136" s="6">
        <v>39280</v>
      </c>
      <c r="B136">
        <v>0.65205469635057034</v>
      </c>
      <c r="C136">
        <v>1.0343112810577226</v>
      </c>
      <c r="D136">
        <v>3.3900588464102457</v>
      </c>
    </row>
    <row r="137" spans="1:4" x14ac:dyDescent="0.25">
      <c r="A137" s="6">
        <v>39281</v>
      </c>
      <c r="B137">
        <v>0.68465743116809885</v>
      </c>
      <c r="C137">
        <v>1.0860268451106088</v>
      </c>
      <c r="D137">
        <v>3.051052961769221</v>
      </c>
    </row>
    <row r="138" spans="1:4" x14ac:dyDescent="0.25">
      <c r="A138" s="6">
        <v>39282</v>
      </c>
      <c r="B138">
        <v>0.71889030272650378</v>
      </c>
      <c r="C138">
        <v>1.1403281873661393</v>
      </c>
      <c r="D138">
        <v>3.3561582579461433</v>
      </c>
    </row>
    <row r="139" spans="1:4" x14ac:dyDescent="0.25">
      <c r="A139" s="6">
        <v>39283</v>
      </c>
      <c r="B139">
        <v>0.66101574044924372</v>
      </c>
      <c r="C139">
        <v>1.0485255932207787</v>
      </c>
      <c r="D139">
        <v>3.0205424321515291</v>
      </c>
    </row>
    <row r="140" spans="1:4" x14ac:dyDescent="0.25">
      <c r="A140" s="6">
        <v>39286</v>
      </c>
      <c r="B140">
        <v>0.69406652747170594</v>
      </c>
      <c r="C140">
        <v>1.1009518728818177</v>
      </c>
      <c r="D140">
        <v>3.3225966753666825</v>
      </c>
    </row>
    <row r="141" spans="1:4" x14ac:dyDescent="0.25">
      <c r="A141" s="6">
        <v>39287</v>
      </c>
      <c r="B141">
        <v>0.72876985384529125</v>
      </c>
      <c r="C141">
        <v>1.1559994665259086</v>
      </c>
      <c r="D141">
        <v>3.2465066751674456</v>
      </c>
    </row>
    <row r="142" spans="1:4" x14ac:dyDescent="0.25">
      <c r="A142" s="6">
        <v>39288</v>
      </c>
      <c r="B142">
        <v>0.76520834653755587</v>
      </c>
      <c r="C142">
        <v>1.2137994398522041</v>
      </c>
      <c r="D142">
        <v>2.921856007650701</v>
      </c>
    </row>
    <row r="143" spans="1:4" x14ac:dyDescent="0.25">
      <c r="A143" s="6">
        <v>39289</v>
      </c>
      <c r="B143">
        <v>0.80346876386443367</v>
      </c>
      <c r="C143">
        <v>1.2744894118448142</v>
      </c>
      <c r="D143">
        <v>2.6296704068856309</v>
      </c>
    </row>
    <row r="144" spans="1:4" x14ac:dyDescent="0.25">
      <c r="A144" s="6">
        <v>39290</v>
      </c>
      <c r="B144">
        <v>0.84364220205765539</v>
      </c>
      <c r="C144">
        <v>1.3382138824370551</v>
      </c>
      <c r="D144">
        <v>2.8926374475741943</v>
      </c>
    </row>
    <row r="145" spans="1:4" x14ac:dyDescent="0.25">
      <c r="A145" s="6">
        <v>39293</v>
      </c>
      <c r="B145">
        <v>0.88582431216053814</v>
      </c>
      <c r="C145">
        <v>1.405124576558908</v>
      </c>
      <c r="D145">
        <v>3.1819011923316141</v>
      </c>
    </row>
    <row r="146" spans="1:4" x14ac:dyDescent="0.25">
      <c r="A146" s="6">
        <v>39294</v>
      </c>
      <c r="B146">
        <v>0.9301155277685651</v>
      </c>
      <c r="C146">
        <v>1.4753808053868533</v>
      </c>
      <c r="D146">
        <v>3.5000913115647756</v>
      </c>
    </row>
    <row r="147" spans="1:4" x14ac:dyDescent="0.25">
      <c r="A147" s="6">
        <v>39295</v>
      </c>
      <c r="B147">
        <v>0.97662130415699344</v>
      </c>
      <c r="C147">
        <v>1.5491498456561961</v>
      </c>
      <c r="D147">
        <v>3.8501004427212533</v>
      </c>
    </row>
    <row r="148" spans="1:4" x14ac:dyDescent="0.25">
      <c r="A148" s="6">
        <v>39296</v>
      </c>
      <c r="B148">
        <v>1.0254523693648432</v>
      </c>
      <c r="C148">
        <v>1.626607337939006</v>
      </c>
      <c r="D148">
        <v>4.2351104869933787</v>
      </c>
    </row>
    <row r="149" spans="1:4" x14ac:dyDescent="0.25">
      <c r="A149" s="6">
        <v>39297</v>
      </c>
      <c r="B149">
        <v>1.0767249878330853</v>
      </c>
      <c r="C149">
        <v>1.7079377048359563</v>
      </c>
      <c r="D149">
        <v>4.0736160014971325</v>
      </c>
    </row>
    <row r="150" spans="1:4" x14ac:dyDescent="0.25">
      <c r="A150" s="6">
        <v>39300</v>
      </c>
      <c r="B150">
        <v>1.1305612372247396</v>
      </c>
      <c r="C150">
        <v>1.7933345900777542</v>
      </c>
      <c r="D150">
        <v>4.4809776016468463</v>
      </c>
    </row>
    <row r="151" spans="1:4" x14ac:dyDescent="0.25">
      <c r="A151" s="6">
        <v>39301</v>
      </c>
      <c r="B151">
        <v>1.1870892990859765</v>
      </c>
      <c r="C151">
        <v>1.883001319581642</v>
      </c>
      <c r="D151">
        <v>4.9290753618115311</v>
      </c>
    </row>
    <row r="152" spans="1:4" x14ac:dyDescent="0.25">
      <c r="A152" s="6">
        <v>39302</v>
      </c>
      <c r="B152">
        <v>0.9678859088242322</v>
      </c>
      <c r="C152">
        <v>1.6005511216443957</v>
      </c>
      <c r="D152">
        <v>4.4361678256303785</v>
      </c>
    </row>
    <row r="153" spans="1:4" x14ac:dyDescent="0.25">
      <c r="A153" s="6">
        <v>39303</v>
      </c>
      <c r="B153">
        <v>1.0162802042654437</v>
      </c>
      <c r="C153">
        <v>1.6805786777266156</v>
      </c>
      <c r="D153">
        <v>4.8797846081934164</v>
      </c>
    </row>
    <row r="154" spans="1:4" x14ac:dyDescent="0.25">
      <c r="A154" s="6">
        <v>39304</v>
      </c>
      <c r="B154">
        <v>1.0670942144787159</v>
      </c>
      <c r="C154">
        <v>1.7646076116129465</v>
      </c>
      <c r="D154">
        <v>4.3918061473740746</v>
      </c>
    </row>
    <row r="155" spans="1:4" x14ac:dyDescent="0.25">
      <c r="A155" s="6">
        <v>39307</v>
      </c>
      <c r="B155">
        <v>1.1204489252026517</v>
      </c>
      <c r="C155">
        <v>1.852837992193594</v>
      </c>
      <c r="D155">
        <v>4.8309867621114826</v>
      </c>
    </row>
    <row r="156" spans="1:4" x14ac:dyDescent="0.25">
      <c r="A156" s="6">
        <v>39308</v>
      </c>
      <c r="B156">
        <v>1.1764713714627844</v>
      </c>
      <c r="C156">
        <v>1.9454798918032739</v>
      </c>
      <c r="D156">
        <v>5.314085438322631</v>
      </c>
    </row>
    <row r="157" spans="1:4" x14ac:dyDescent="0.25">
      <c r="A157" s="6">
        <v>39310</v>
      </c>
      <c r="B157">
        <v>1.2352949400359237</v>
      </c>
      <c r="C157">
        <v>2.0427538863934376</v>
      </c>
      <c r="D157">
        <v>5.8454939821548946</v>
      </c>
    </row>
    <row r="158" spans="1:4" x14ac:dyDescent="0.25">
      <c r="A158" s="6">
        <v>39311</v>
      </c>
      <c r="B158">
        <v>1.2970596870377198</v>
      </c>
      <c r="C158">
        <v>2.1448915807131095</v>
      </c>
      <c r="D158">
        <v>6.4300433803703845</v>
      </c>
    </row>
    <row r="159" spans="1:4" x14ac:dyDescent="0.25">
      <c r="A159" s="6">
        <v>39314</v>
      </c>
      <c r="B159">
        <v>1.3619126713896059</v>
      </c>
      <c r="C159">
        <v>2.252136159748765</v>
      </c>
      <c r="D159">
        <v>7.0730477184074232</v>
      </c>
    </row>
    <row r="160" spans="1:4" x14ac:dyDescent="0.25">
      <c r="A160" s="6">
        <v>39315</v>
      </c>
      <c r="B160">
        <v>1.4300083049590864</v>
      </c>
      <c r="C160">
        <v>2.3647429677362033</v>
      </c>
      <c r="D160">
        <v>7.7803524902481662</v>
      </c>
    </row>
    <row r="161" spans="1:4" x14ac:dyDescent="0.25">
      <c r="A161" s="6">
        <v>39316</v>
      </c>
      <c r="B161">
        <v>1.5015087202070407</v>
      </c>
      <c r="C161">
        <v>2.4829801161230134</v>
      </c>
      <c r="D161">
        <v>8.5583877392729839</v>
      </c>
    </row>
    <row r="162" spans="1:4" x14ac:dyDescent="0.25">
      <c r="A162" s="6">
        <v>39317</v>
      </c>
      <c r="B162">
        <v>1.5765841562173928</v>
      </c>
      <c r="C162">
        <v>2.6071291219291641</v>
      </c>
      <c r="D162">
        <v>9.4142265132002834</v>
      </c>
    </row>
    <row r="163" spans="1:4" x14ac:dyDescent="0.25">
      <c r="A163" s="6">
        <v>39318</v>
      </c>
      <c r="B163">
        <v>1.6554133640282624</v>
      </c>
      <c r="C163">
        <v>2.7374855780256224</v>
      </c>
      <c r="D163">
        <v>10.355649164520312</v>
      </c>
    </row>
    <row r="164" spans="1:4" x14ac:dyDescent="0.25">
      <c r="A164" s="6">
        <v>39321</v>
      </c>
      <c r="B164">
        <v>1.2673344921116165</v>
      </c>
      <c r="C164" s="9">
        <v>2.3268627413217788</v>
      </c>
      <c r="D164">
        <v>9.3200842480682802</v>
      </c>
    </row>
    <row r="165" spans="1:4" x14ac:dyDescent="0.25">
      <c r="A165" s="6">
        <v>39322</v>
      </c>
      <c r="B165">
        <v>1.3307012167171974</v>
      </c>
      <c r="C165">
        <v>2.4432058783878681</v>
      </c>
      <c r="D165">
        <v>8.3880758232614525</v>
      </c>
    </row>
    <row r="166" spans="1:4" x14ac:dyDescent="0.25">
      <c r="A166" s="6">
        <v>39323</v>
      </c>
      <c r="B166">
        <v>1.3972362775530573</v>
      </c>
      <c r="C166">
        <v>2.5653661723072614</v>
      </c>
      <c r="D166">
        <v>9.2268834055875981</v>
      </c>
    </row>
    <row r="167" spans="1:4" x14ac:dyDescent="0.25">
      <c r="A167" s="6">
        <v>39324</v>
      </c>
      <c r="B167">
        <v>1.4670980914307103</v>
      </c>
      <c r="C167">
        <v>2.6936344809226247</v>
      </c>
      <c r="D167">
        <v>10.149571746146359</v>
      </c>
    </row>
    <row r="168" spans="1:4" x14ac:dyDescent="0.25">
      <c r="A168" s="6">
        <v>39325</v>
      </c>
      <c r="B168">
        <v>1.5404529960022459</v>
      </c>
      <c r="C168">
        <v>2.8283162049687562</v>
      </c>
      <c r="D168">
        <v>11.164528920760995</v>
      </c>
    </row>
    <row r="169" spans="1:4" x14ac:dyDescent="0.25">
      <c r="A169" s="6">
        <v>39328</v>
      </c>
      <c r="B169">
        <v>1.6174756458023583</v>
      </c>
      <c r="C169">
        <v>2.9697320152171942</v>
      </c>
      <c r="D169">
        <v>12.280981812837096</v>
      </c>
    </row>
    <row r="170" spans="1:4" x14ac:dyDescent="0.25">
      <c r="A170" s="6">
        <v>39329</v>
      </c>
      <c r="B170">
        <v>1.6983494280924762</v>
      </c>
      <c r="C170">
        <v>3.1182186159780541</v>
      </c>
      <c r="D170">
        <v>13.509079994120807</v>
      </c>
    </row>
    <row r="171" spans="1:4" x14ac:dyDescent="0.25">
      <c r="A171" s="6">
        <v>39330</v>
      </c>
      <c r="B171">
        <v>1.7832668994971002</v>
      </c>
      <c r="C171">
        <v>3.2741295467769569</v>
      </c>
      <c r="D171">
        <v>14.859987993532888</v>
      </c>
    </row>
    <row r="172" spans="1:4" x14ac:dyDescent="0.25">
      <c r="A172" s="6">
        <v>39331</v>
      </c>
      <c r="B172">
        <v>1.8724302444719552</v>
      </c>
      <c r="C172">
        <v>3.4378360241158048</v>
      </c>
      <c r="D172">
        <v>16.34598679288618</v>
      </c>
    </row>
    <row r="173" spans="1:4" x14ac:dyDescent="0.25">
      <c r="A173" s="6">
        <v>39332</v>
      </c>
      <c r="B173">
        <v>1.9660517566955531</v>
      </c>
      <c r="C173">
        <v>3.609727825321595</v>
      </c>
      <c r="D173">
        <v>14.711388113597563</v>
      </c>
    </row>
    <row r="174" spans="1:4" x14ac:dyDescent="0.25">
      <c r="A174" s="6">
        <v>39335</v>
      </c>
      <c r="B174">
        <v>2.0643543445303307</v>
      </c>
      <c r="C174">
        <v>3.7902142165876751</v>
      </c>
      <c r="D174">
        <v>16.182526924957319</v>
      </c>
    </row>
    <row r="175" spans="1:4" x14ac:dyDescent="0.25">
      <c r="A175" s="6">
        <v>39336</v>
      </c>
      <c r="B175">
        <v>2.1675720617568475</v>
      </c>
      <c r="C175">
        <v>3.9797249274170592</v>
      </c>
      <c r="D175">
        <v>14.564274232461587</v>
      </c>
    </row>
    <row r="176" spans="1:4" x14ac:dyDescent="0.25">
      <c r="A176" s="6">
        <v>39337</v>
      </c>
      <c r="B176">
        <v>2.2759506648446899</v>
      </c>
      <c r="C176">
        <v>4.1787111737879119</v>
      </c>
      <c r="D176">
        <v>14.449348108676023</v>
      </c>
    </row>
    <row r="177" spans="1:4" x14ac:dyDescent="0.25">
      <c r="A177" s="6">
        <v>39338</v>
      </c>
      <c r="B177">
        <v>2.3897481980869246</v>
      </c>
      <c r="C177">
        <v>4.3876467324773074</v>
      </c>
      <c r="D177">
        <v>15.894282919543627</v>
      </c>
    </row>
    <row r="178" spans="1:4" x14ac:dyDescent="0.25">
      <c r="A178" s="6">
        <v>39339</v>
      </c>
      <c r="B178">
        <v>2.1962420386843111</v>
      </c>
      <c r="C178">
        <v>4.0323638333430836</v>
      </c>
      <c r="D178">
        <v>14.304854627589265</v>
      </c>
    </row>
    <row r="179" spans="1:4" x14ac:dyDescent="0.25">
      <c r="A179" s="6">
        <v>39342</v>
      </c>
      <c r="B179">
        <v>2.1273403276667642</v>
      </c>
      <c r="C179">
        <v>3.9058583013166341</v>
      </c>
      <c r="D179">
        <v>13.856074874566858</v>
      </c>
    </row>
    <row r="180" spans="1:4" x14ac:dyDescent="0.25">
      <c r="A180" s="6">
        <v>39343</v>
      </c>
      <c r="B180">
        <v>2.2337073440501025</v>
      </c>
      <c r="C180">
        <v>4.1011512163824664</v>
      </c>
      <c r="D180">
        <v>15.241682362023544</v>
      </c>
    </row>
    <row r="181" spans="1:4" x14ac:dyDescent="0.25">
      <c r="A181" s="6">
        <v>39344</v>
      </c>
      <c r="B181">
        <v>2.3453927112526078</v>
      </c>
      <c r="C181">
        <v>4.30620877720159</v>
      </c>
      <c r="D181">
        <v>16.765850598225899</v>
      </c>
    </row>
    <row r="182" spans="1:4" x14ac:dyDescent="0.25">
      <c r="A182" s="6">
        <v>39345</v>
      </c>
      <c r="B182">
        <v>2.4626623468152382</v>
      </c>
      <c r="C182">
        <v>4.5215192160616695</v>
      </c>
      <c r="D182">
        <v>17.557496892635815</v>
      </c>
    </row>
    <row r="183" spans="1:4" x14ac:dyDescent="0.25">
      <c r="A183" s="6">
        <v>39346</v>
      </c>
      <c r="B183">
        <v>2.5857954641560004</v>
      </c>
      <c r="C183">
        <v>4.7475951768647535</v>
      </c>
      <c r="D183">
        <v>19.313246581899399</v>
      </c>
    </row>
    <row r="184" spans="1:4" x14ac:dyDescent="0.25">
      <c r="A184" s="6">
        <v>39349</v>
      </c>
      <c r="B184">
        <v>2.7150852373638004</v>
      </c>
      <c r="C184">
        <v>4.9849749357079913</v>
      </c>
      <c r="D184">
        <v>17.381921923709459</v>
      </c>
    </row>
    <row r="185" spans="1:4" x14ac:dyDescent="0.25">
      <c r="A185" s="6">
        <v>39350</v>
      </c>
      <c r="B185">
        <v>2.5760765925056197</v>
      </c>
      <c r="C185">
        <v>4.7297510477325311</v>
      </c>
      <c r="D185">
        <v>15.643729731338514</v>
      </c>
    </row>
    <row r="186" spans="1:4" x14ac:dyDescent="0.25">
      <c r="A186" s="6">
        <v>39351</v>
      </c>
      <c r="B186">
        <v>2.7048804221309006</v>
      </c>
      <c r="C186">
        <v>4.9662386001191576</v>
      </c>
      <c r="D186">
        <v>15.228516495899274</v>
      </c>
    </row>
    <row r="187" spans="1:4" x14ac:dyDescent="0.25">
      <c r="A187" s="6">
        <v>39352</v>
      </c>
      <c r="B187">
        <v>2.6916035548342512</v>
      </c>
      <c r="C187">
        <v>4.9418618881884555</v>
      </c>
      <c r="D187">
        <v>15.153767538057505</v>
      </c>
    </row>
    <row r="188" spans="1:4" x14ac:dyDescent="0.25">
      <c r="A188" s="6">
        <v>39353</v>
      </c>
      <c r="B188">
        <v>2.4860312444973953</v>
      </c>
      <c r="C188">
        <v>4.5644251873429935</v>
      </c>
      <c r="D188">
        <v>13.996392412173499</v>
      </c>
    </row>
    <row r="189" spans="1:4" x14ac:dyDescent="0.25">
      <c r="A189" s="6">
        <v>39356</v>
      </c>
      <c r="B189">
        <v>2.6103328067222651</v>
      </c>
      <c r="C189">
        <v>4.7926464467101431</v>
      </c>
      <c r="D189">
        <v>14.094522100672133</v>
      </c>
    </row>
    <row r="190" spans="1:4" x14ac:dyDescent="0.25">
      <c r="A190" s="6">
        <v>39358</v>
      </c>
      <c r="B190">
        <v>2.7408494470583786</v>
      </c>
      <c r="C190">
        <v>5.0322787690456501</v>
      </c>
      <c r="D190">
        <v>15.503974310739348</v>
      </c>
    </row>
    <row r="191" spans="1:4" x14ac:dyDescent="0.25">
      <c r="A191" s="6">
        <v>39359</v>
      </c>
      <c r="B191">
        <v>2.8778919194112977</v>
      </c>
      <c r="C191">
        <v>5.2838927074979329</v>
      </c>
      <c r="D191">
        <v>17.054371741813284</v>
      </c>
    </row>
    <row r="192" spans="1:4" x14ac:dyDescent="0.25">
      <c r="A192" s="6">
        <v>39360</v>
      </c>
      <c r="B192">
        <v>3.0217865153818626</v>
      </c>
      <c r="C192">
        <v>5.5480873428728295</v>
      </c>
      <c r="D192">
        <v>18.759808915994615</v>
      </c>
    </row>
    <row r="193" spans="1:4" x14ac:dyDescent="0.25">
      <c r="A193" s="6">
        <v>39363</v>
      </c>
      <c r="B193">
        <v>2.5775212699209282</v>
      </c>
      <c r="C193">
        <v>4.715874241441905</v>
      </c>
      <c r="D193">
        <v>16.883828024395154</v>
      </c>
    </row>
    <row r="194" spans="1:4" x14ac:dyDescent="0.25">
      <c r="A194" s="6">
        <v>39364</v>
      </c>
      <c r="B194">
        <v>2.7063973334169749</v>
      </c>
      <c r="C194">
        <v>4.9516679535140007</v>
      </c>
      <c r="D194">
        <v>18.57221082683467</v>
      </c>
    </row>
    <row r="195" spans="1:4" x14ac:dyDescent="0.25">
      <c r="A195" s="6">
        <v>39365</v>
      </c>
      <c r="B195">
        <v>2.8417172000878237</v>
      </c>
      <c r="C195">
        <v>5.1992513511897007</v>
      </c>
      <c r="D195">
        <v>20.42943190951814</v>
      </c>
    </row>
    <row r="196" spans="1:4" x14ac:dyDescent="0.25">
      <c r="A196" s="6">
        <v>39366</v>
      </c>
      <c r="B196">
        <v>2.9838030600922152</v>
      </c>
      <c r="C196">
        <v>5.4592139187491862</v>
      </c>
      <c r="D196">
        <v>22.472375100469957</v>
      </c>
    </row>
    <row r="197" spans="1:4" x14ac:dyDescent="0.25">
      <c r="A197" s="6">
        <v>39367</v>
      </c>
      <c r="B197">
        <v>2.5184302441511126</v>
      </c>
      <c r="C197">
        <v>4.640331830936808</v>
      </c>
      <c r="D197">
        <v>20.22513759042296</v>
      </c>
    </row>
    <row r="198" spans="1:4" x14ac:dyDescent="0.25">
      <c r="A198" s="6">
        <v>39370</v>
      </c>
      <c r="B198">
        <v>2.6443517563586685</v>
      </c>
      <c r="C198">
        <v>4.8723484224836486</v>
      </c>
      <c r="D198">
        <v>22.247651349465258</v>
      </c>
    </row>
    <row r="199" spans="1:4" x14ac:dyDescent="0.25">
      <c r="A199" s="6">
        <v>39371</v>
      </c>
      <c r="B199">
        <v>2.5826694136964696</v>
      </c>
      <c r="C199">
        <v>4.7586956664754583</v>
      </c>
      <c r="D199">
        <v>20.022886214518731</v>
      </c>
    </row>
    <row r="200" spans="1:4" x14ac:dyDescent="0.25">
      <c r="A200" s="6">
        <v>39372</v>
      </c>
      <c r="B200">
        <v>2.7118028843812931</v>
      </c>
      <c r="C200">
        <v>4.9966304497992313</v>
      </c>
      <c r="D200">
        <v>22.025174835970606</v>
      </c>
    </row>
    <row r="201" spans="1:4" x14ac:dyDescent="0.25">
      <c r="A201" s="6">
        <v>39373</v>
      </c>
      <c r="B201">
        <v>2.8473930286003579</v>
      </c>
      <c r="C201">
        <v>5.2464619722891932</v>
      </c>
      <c r="D201">
        <v>24.227692319567669</v>
      </c>
    </row>
    <row r="202" spans="1:4" x14ac:dyDescent="0.25">
      <c r="A202" s="6">
        <v>39374</v>
      </c>
      <c r="B202">
        <v>2.9897626800303758</v>
      </c>
      <c r="C202">
        <v>5.5087850709036532</v>
      </c>
      <c r="D202">
        <v>26.65046155152444</v>
      </c>
    </row>
    <row r="203" spans="1:4" x14ac:dyDescent="0.25">
      <c r="A203" s="6">
        <v>39377</v>
      </c>
      <c r="B203">
        <v>3.1392508140318949</v>
      </c>
      <c r="C203">
        <v>5.7842243244488358</v>
      </c>
      <c r="D203">
        <v>29.315507706676886</v>
      </c>
    </row>
    <row r="204" spans="1:4" x14ac:dyDescent="0.25">
      <c r="A204" s="6">
        <v>39378</v>
      </c>
      <c r="B204">
        <v>3.29621335473349</v>
      </c>
      <c r="C204">
        <v>6.0734355406712774</v>
      </c>
      <c r="D204">
        <v>32.247058477344581</v>
      </c>
    </row>
    <row r="205" spans="1:4" x14ac:dyDescent="0.25">
      <c r="A205" s="6">
        <v>39379</v>
      </c>
      <c r="B205">
        <v>2.9407568335068244</v>
      </c>
      <c r="C205">
        <v>5.1624202095705858</v>
      </c>
      <c r="D205">
        <v>29.022352629610122</v>
      </c>
    </row>
    <row r="206" spans="1:4" x14ac:dyDescent="0.25">
      <c r="A206" s="6">
        <v>39380</v>
      </c>
      <c r="B206">
        <v>3.0877946751821659</v>
      </c>
      <c r="C206">
        <v>5.420541220049115</v>
      </c>
      <c r="D206">
        <v>31.924587892571136</v>
      </c>
    </row>
    <row r="207" spans="1:4" x14ac:dyDescent="0.25">
      <c r="A207" s="6">
        <v>39381</v>
      </c>
      <c r="B207">
        <v>3.2421844089412741</v>
      </c>
      <c r="C207">
        <v>5.6915682810515706</v>
      </c>
      <c r="D207">
        <v>31.324478749934062</v>
      </c>
    </row>
    <row r="208" spans="1:4" x14ac:dyDescent="0.25">
      <c r="A208" s="6">
        <v>39384</v>
      </c>
      <c r="B208">
        <v>3.4042936293883379</v>
      </c>
      <c r="C208">
        <v>5.9761466951041493</v>
      </c>
      <c r="D208">
        <v>34.456926624927469</v>
      </c>
    </row>
    <row r="209" spans="1:4" x14ac:dyDescent="0.25">
      <c r="A209" s="6">
        <v>39385</v>
      </c>
      <c r="B209">
        <v>3.1122268505495447</v>
      </c>
      <c r="C209">
        <v>5.4634312524527537</v>
      </c>
      <c r="D209">
        <v>31.500741094645996</v>
      </c>
    </row>
    <row r="210" spans="1:4" x14ac:dyDescent="0.25">
      <c r="A210" s="6">
        <v>39386</v>
      </c>
      <c r="B210">
        <v>3.2678381930770222</v>
      </c>
      <c r="C210">
        <v>5.7366028150753916</v>
      </c>
      <c r="D210">
        <v>31.796229974105238</v>
      </c>
    </row>
    <row r="211" spans="1:4" x14ac:dyDescent="0.25">
      <c r="A211" s="6">
        <v>39387</v>
      </c>
      <c r="B211">
        <v>2.8857693390120711</v>
      </c>
      <c r="C211">
        <v>4.8761123928140826</v>
      </c>
      <c r="D211">
        <v>28.616606976694715</v>
      </c>
    </row>
    <row r="212" spans="1:4" x14ac:dyDescent="0.25">
      <c r="A212" s="6">
        <v>39388</v>
      </c>
      <c r="B212">
        <v>2.8124958914475906</v>
      </c>
      <c r="C212">
        <v>4.752301539013934</v>
      </c>
      <c r="D212">
        <v>25.754946279025244</v>
      </c>
    </row>
    <row r="213" spans="1:4" x14ac:dyDescent="0.25">
      <c r="A213" s="6">
        <v>39391</v>
      </c>
      <c r="B213">
        <v>2.4801481446470026</v>
      </c>
      <c r="C213">
        <v>4.1907303333773198</v>
      </c>
      <c r="D213">
        <v>23.179451651122719</v>
      </c>
    </row>
    <row r="214" spans="1:4" x14ac:dyDescent="0.25">
      <c r="A214" s="6">
        <v>39392</v>
      </c>
      <c r="B214">
        <v>2.6041555518793529</v>
      </c>
      <c r="C214">
        <v>4.4002668500461857</v>
      </c>
      <c r="D214">
        <v>20.861506486010448</v>
      </c>
    </row>
    <row r="215" spans="1:4" x14ac:dyDescent="0.25">
      <c r="A215" s="6">
        <v>39393</v>
      </c>
      <c r="B215">
        <v>2.4846757171889267</v>
      </c>
      <c r="C215">
        <v>4.1983806165384125</v>
      </c>
      <c r="D215">
        <v>19.904371131886542</v>
      </c>
    </row>
    <row r="216" spans="1:4" x14ac:dyDescent="0.25">
      <c r="A216" s="6">
        <v>39394</v>
      </c>
      <c r="B216">
        <v>2.4465291178998068</v>
      </c>
      <c r="C216">
        <v>4.1339239383753998</v>
      </c>
      <c r="D216">
        <v>19.598784344678339</v>
      </c>
    </row>
    <row r="217" spans="1:4" x14ac:dyDescent="0.25">
      <c r="A217" s="6">
        <v>39395</v>
      </c>
      <c r="B217">
        <v>2.5688555737947971</v>
      </c>
      <c r="C217">
        <v>4.34062013529417</v>
      </c>
      <c r="D217">
        <v>21.558662779146175</v>
      </c>
    </row>
    <row r="218" spans="1:4" x14ac:dyDescent="0.25">
      <c r="A218" s="6">
        <v>39398</v>
      </c>
      <c r="B218">
        <v>2.6972983524845371</v>
      </c>
      <c r="C218">
        <v>4.5576511420588783</v>
      </c>
      <c r="D218">
        <v>23.714529057060794</v>
      </c>
    </row>
    <row r="219" spans="1:4" x14ac:dyDescent="0.25">
      <c r="A219" s="6">
        <v>39399</v>
      </c>
      <c r="B219">
        <v>2.8321632701087642</v>
      </c>
      <c r="C219">
        <v>4.7855336991618227</v>
      </c>
      <c r="D219">
        <v>26.085981962766876</v>
      </c>
    </row>
    <row r="220" spans="1:4" x14ac:dyDescent="0.25">
      <c r="A220" s="6">
        <v>39400</v>
      </c>
      <c r="B220">
        <v>2.9737714336142025</v>
      </c>
      <c r="C220">
        <v>5.0248103841199141</v>
      </c>
      <c r="D220">
        <v>28.694580159043568</v>
      </c>
    </row>
    <row r="221" spans="1:4" x14ac:dyDescent="0.25">
      <c r="A221" s="6">
        <v>39401</v>
      </c>
      <c r="B221">
        <v>3.1224600052949127</v>
      </c>
      <c r="C221">
        <v>5.2760509033259098</v>
      </c>
      <c r="D221">
        <v>25.825122143139211</v>
      </c>
    </row>
    <row r="222" spans="1:4" x14ac:dyDescent="0.25">
      <c r="A222" s="6">
        <v>39402</v>
      </c>
      <c r="B222">
        <v>3.2785830055596583</v>
      </c>
      <c r="C222">
        <v>5.5398534484922051</v>
      </c>
      <c r="D222">
        <v>28.407634357453134</v>
      </c>
    </row>
    <row r="223" spans="1:4" x14ac:dyDescent="0.25">
      <c r="A223" s="6">
        <v>39405</v>
      </c>
      <c r="B223">
        <v>3.1078115619495286</v>
      </c>
      <c r="C223">
        <v>5.2512992867756019</v>
      </c>
      <c r="D223">
        <v>26.927966854588469</v>
      </c>
    </row>
    <row r="224" spans="1:4" x14ac:dyDescent="0.25">
      <c r="A224" s="6">
        <v>39406</v>
      </c>
      <c r="B224">
        <v>3.2632021400470053</v>
      </c>
      <c r="C224">
        <v>5.5138642511143825</v>
      </c>
      <c r="D224">
        <v>29.620763540047317</v>
      </c>
    </row>
    <row r="225" spans="1:4" x14ac:dyDescent="0.25">
      <c r="A225" s="6">
        <v>39407</v>
      </c>
      <c r="B225">
        <v>3.4263622470493558</v>
      </c>
      <c r="C225">
        <v>5.7895574636701017</v>
      </c>
      <c r="D225">
        <v>29.563710764887009</v>
      </c>
    </row>
    <row r="226" spans="1:4" x14ac:dyDescent="0.25">
      <c r="A226" s="6">
        <v>39408</v>
      </c>
      <c r="B226">
        <v>3.5976803594018238</v>
      </c>
      <c r="C226">
        <v>6.0790353368536074</v>
      </c>
      <c r="D226">
        <v>32.520081841375713</v>
      </c>
    </row>
    <row r="227" spans="1:4" x14ac:dyDescent="0.25">
      <c r="A227" s="6">
        <v>39409</v>
      </c>
      <c r="B227">
        <v>2.8181829481980949</v>
      </c>
      <c r="C227" s="9">
        <v>5.1671800363255658</v>
      </c>
      <c r="D227">
        <v>29.268073657238144</v>
      </c>
    </row>
    <row r="228" spans="1:4" x14ac:dyDescent="0.25">
      <c r="A228" s="6">
        <v>39412</v>
      </c>
      <c r="B228">
        <v>2.9590920956079998</v>
      </c>
      <c r="C228">
        <v>5.425539038141844</v>
      </c>
      <c r="D228">
        <v>32.194881022961958</v>
      </c>
    </row>
    <row r="229" spans="1:4" x14ac:dyDescent="0.25">
      <c r="A229" s="6">
        <v>39413</v>
      </c>
      <c r="B229">
        <v>2.6995374460789554</v>
      </c>
      <c r="C229">
        <v>4.9496417567962601</v>
      </c>
      <c r="D229">
        <v>28.975392920665762</v>
      </c>
    </row>
    <row r="230" spans="1:4" x14ac:dyDescent="0.25">
      <c r="A230" s="6">
        <v>39414</v>
      </c>
      <c r="B230">
        <v>2.8345143183829031</v>
      </c>
      <c r="C230">
        <v>5.1971238446360735</v>
      </c>
      <c r="D230">
        <v>31.872932212732341</v>
      </c>
    </row>
    <row r="231" spans="1:4" x14ac:dyDescent="0.25">
      <c r="A231" s="6">
        <v>39415</v>
      </c>
      <c r="B231">
        <v>2.9762400343020485</v>
      </c>
      <c r="C231">
        <v>5.4569800368678774</v>
      </c>
      <c r="D231">
        <v>35.060225434005581</v>
      </c>
    </row>
    <row r="232" spans="1:4" x14ac:dyDescent="0.25">
      <c r="A232" s="6">
        <v>39416</v>
      </c>
      <c r="B232">
        <v>3.1250520360171512</v>
      </c>
      <c r="C232">
        <v>5.7298290387112711</v>
      </c>
      <c r="D232">
        <v>38.566247977406142</v>
      </c>
    </row>
    <row r="233" spans="1:4" x14ac:dyDescent="0.25">
      <c r="A233" s="6">
        <v>39419</v>
      </c>
      <c r="B233">
        <v>3.069455180027544</v>
      </c>
      <c r="C233">
        <v>5.627891382557455</v>
      </c>
      <c r="D233">
        <v>37.880127519203455</v>
      </c>
    </row>
    <row r="234" spans="1:4" x14ac:dyDescent="0.25">
      <c r="A234" s="6">
        <v>39420</v>
      </c>
      <c r="B234">
        <v>3.2229279390289212</v>
      </c>
      <c r="C234">
        <v>5.9092859516853284</v>
      </c>
      <c r="D234">
        <v>39.094466535369307</v>
      </c>
    </row>
    <row r="235" spans="1:4" x14ac:dyDescent="0.25">
      <c r="A235" s="6">
        <v>39421</v>
      </c>
      <c r="B235">
        <v>3.3840743359803676</v>
      </c>
      <c r="C235">
        <v>6.204750249269595</v>
      </c>
      <c r="D235">
        <v>43.003913188906239</v>
      </c>
    </row>
    <row r="236" spans="1:4" x14ac:dyDescent="0.25">
      <c r="A236" s="6">
        <v>39422</v>
      </c>
      <c r="B236">
        <v>3.5532780527793859</v>
      </c>
      <c r="C236">
        <v>6.5149877617330754</v>
      </c>
      <c r="D236">
        <v>40.460058258405901</v>
      </c>
    </row>
    <row r="237" spans="1:4" x14ac:dyDescent="0.25">
      <c r="A237" s="6">
        <v>39423</v>
      </c>
      <c r="B237">
        <v>3.7309419554183552</v>
      </c>
      <c r="C237">
        <v>6.8407371498197298</v>
      </c>
      <c r="D237">
        <v>44.506064084246496</v>
      </c>
    </row>
    <row r="238" spans="1:4" x14ac:dyDescent="0.25">
      <c r="A238" s="6">
        <v>39426</v>
      </c>
      <c r="B238">
        <v>3.845496362544671</v>
      </c>
      <c r="C238">
        <v>7.0507743462887094</v>
      </c>
      <c r="D238">
        <v>45.872573090716685</v>
      </c>
    </row>
    <row r="239" spans="1:4" x14ac:dyDescent="0.25">
      <c r="A239" s="6">
        <v>39427</v>
      </c>
      <c r="B239">
        <v>4.0377711806719043</v>
      </c>
      <c r="C239">
        <v>7.4033130636031448</v>
      </c>
      <c r="D239">
        <v>50.459830399788359</v>
      </c>
    </row>
    <row r="240" spans="1:4" x14ac:dyDescent="0.25">
      <c r="A240" s="6">
        <v>39428</v>
      </c>
      <c r="B240">
        <v>4.2396597397055</v>
      </c>
      <c r="C240">
        <v>7.7734787167833019</v>
      </c>
      <c r="D240">
        <v>55.505813439767202</v>
      </c>
    </row>
    <row r="241" spans="1:4" x14ac:dyDescent="0.25">
      <c r="A241" s="6">
        <v>39429</v>
      </c>
      <c r="B241">
        <v>4.4516427266907757</v>
      </c>
      <c r="C241">
        <v>8.162152652622467</v>
      </c>
      <c r="D241">
        <v>61.056394783743926</v>
      </c>
    </row>
    <row r="242" spans="1:4" x14ac:dyDescent="0.25">
      <c r="A242" s="6">
        <v>39430</v>
      </c>
      <c r="B242">
        <v>4.6742248630253149</v>
      </c>
      <c r="C242">
        <v>8.5702602852535907</v>
      </c>
      <c r="D242">
        <v>67.162034262118326</v>
      </c>
    </row>
    <row r="243" spans="1:4" x14ac:dyDescent="0.25">
      <c r="A243" s="6">
        <v>39433</v>
      </c>
      <c r="B243">
        <v>2.8862517464316135</v>
      </c>
      <c r="C243" s="9">
        <v>7.2847212424655519</v>
      </c>
      <c r="D243">
        <v>60.445830835906492</v>
      </c>
    </row>
    <row r="244" spans="1:4" x14ac:dyDescent="0.25">
      <c r="A244" s="6">
        <v>39434</v>
      </c>
      <c r="B244">
        <v>3.0305643337531945</v>
      </c>
      <c r="C244">
        <v>7.6489573045888299</v>
      </c>
      <c r="D244">
        <v>66.490413919497144</v>
      </c>
    </row>
    <row r="245" spans="1:4" x14ac:dyDescent="0.25">
      <c r="A245" s="6">
        <v>39435</v>
      </c>
      <c r="B245">
        <v>2.1640449165172004</v>
      </c>
      <c r="C245" s="9">
        <v>6.5016137089005053</v>
      </c>
      <c r="D245">
        <v>59.841372527547428</v>
      </c>
    </row>
    <row r="246" spans="1:4" x14ac:dyDescent="0.25">
      <c r="A246" s="6">
        <v>39436</v>
      </c>
      <c r="B246">
        <v>2.2722471623430605</v>
      </c>
      <c r="C246">
        <v>6.8266943943455312</v>
      </c>
      <c r="D246">
        <v>65.82550978030217</v>
      </c>
    </row>
    <row r="247" spans="1:4" x14ac:dyDescent="0.25">
      <c r="A247" s="6">
        <v>39440</v>
      </c>
      <c r="B247">
        <v>2.3858595204602135</v>
      </c>
      <c r="C247">
        <v>7.1680291140628078</v>
      </c>
      <c r="D247">
        <v>72.408060758332397</v>
      </c>
    </row>
    <row r="248" spans="1:4" x14ac:dyDescent="0.25">
      <c r="A248" s="6">
        <v>39442</v>
      </c>
      <c r="B248">
        <v>2.5051524964832241</v>
      </c>
      <c r="C248">
        <v>7.5264305697659486</v>
      </c>
      <c r="D248">
        <v>79.648866834165645</v>
      </c>
    </row>
    <row r="249" spans="1:4" x14ac:dyDescent="0.25">
      <c r="A249" s="6">
        <v>39443</v>
      </c>
      <c r="B249">
        <v>2.6304101213073854</v>
      </c>
      <c r="C249">
        <v>7.9027520982542461</v>
      </c>
      <c r="D249">
        <v>78.835703163979673</v>
      </c>
    </row>
    <row r="250" spans="1:4" x14ac:dyDescent="0.25">
      <c r="A250" s="6">
        <v>39444</v>
      </c>
      <c r="B250">
        <v>2.7619306273727546</v>
      </c>
      <c r="C250">
        <v>8.297889703166959</v>
      </c>
      <c r="D250">
        <v>78.70922877387703</v>
      </c>
    </row>
    <row r="251" spans="1:4" x14ac:dyDescent="0.25">
      <c r="A251" s="6">
        <v>39447</v>
      </c>
      <c r="B251">
        <v>2.9000271587413926</v>
      </c>
      <c r="C251">
        <v>8.7127841883253065</v>
      </c>
      <c r="D251">
        <v>86.580151651264742</v>
      </c>
    </row>
    <row r="252" spans="1:4" x14ac:dyDescent="0.25">
      <c r="A252" s="6">
        <v>39448</v>
      </c>
      <c r="B252">
        <v>2.8843935891524901</v>
      </c>
      <c r="C252">
        <v>8.6658150013262478</v>
      </c>
      <c r="D252">
        <v>86.113412289263323</v>
      </c>
    </row>
    <row r="253" spans="1:4" x14ac:dyDescent="0.25">
      <c r="A253" s="6">
        <v>39449</v>
      </c>
      <c r="B253">
        <v>3.0286132686101146</v>
      </c>
      <c r="C253">
        <v>9.0991057513925604</v>
      </c>
      <c r="D253">
        <v>94.724753518189658</v>
      </c>
    </row>
    <row r="254" spans="1:4" x14ac:dyDescent="0.25">
      <c r="A254" s="6">
        <v>39450</v>
      </c>
      <c r="B254">
        <v>3.0851473829575031</v>
      </c>
      <c r="C254">
        <v>9.2689557254185537</v>
      </c>
      <c r="D254">
        <v>96.492948917195861</v>
      </c>
    </row>
    <row r="255" spans="1:4" x14ac:dyDescent="0.25">
      <c r="A255" s="6">
        <v>39451</v>
      </c>
      <c r="B255">
        <v>3.2394047521053784</v>
      </c>
      <c r="C255">
        <v>9.7324035116894816</v>
      </c>
      <c r="D255">
        <v>106.14224380891545</v>
      </c>
    </row>
    <row r="256" spans="1:4" x14ac:dyDescent="0.25">
      <c r="A256" s="6">
        <v>39454</v>
      </c>
      <c r="B256">
        <v>3.2051552072649474</v>
      </c>
      <c r="C256">
        <v>9.6295048571566895</v>
      </c>
      <c r="D256">
        <v>105.02002419852724</v>
      </c>
    </row>
    <row r="257" spans="1:4" x14ac:dyDescent="0.25">
      <c r="A257" s="6">
        <v>39455</v>
      </c>
      <c r="B257">
        <v>3.0247720537398042</v>
      </c>
      <c r="C257">
        <v>9.0875652814748484</v>
      </c>
      <c r="D257">
        <v>94.518021778674523</v>
      </c>
    </row>
    <row r="258" spans="1:4" x14ac:dyDescent="0.25">
      <c r="A258" s="6">
        <v>39456</v>
      </c>
      <c r="B258">
        <v>2.8017361268600749</v>
      </c>
      <c r="C258">
        <v>8.417480557858136</v>
      </c>
      <c r="D258">
        <v>87.548599217334456</v>
      </c>
    </row>
    <row r="259" spans="1:4" x14ac:dyDescent="0.25">
      <c r="A259" s="6">
        <v>39457</v>
      </c>
      <c r="B259">
        <v>2.5933059999468195</v>
      </c>
      <c r="C259">
        <v>7.7912772105320389</v>
      </c>
      <c r="D259">
        <v>81.035578426044893</v>
      </c>
    </row>
    <row r="260" spans="1:4" x14ac:dyDescent="0.25">
      <c r="A260" s="6">
        <v>39458</v>
      </c>
      <c r="B260">
        <v>2.1295149860083402</v>
      </c>
      <c r="C260">
        <v>6.6225856289522333</v>
      </c>
      <c r="D260">
        <v>72.932020583440405</v>
      </c>
    </row>
    <row r="261" spans="1:4" x14ac:dyDescent="0.25">
      <c r="A261" s="6">
        <v>39461</v>
      </c>
      <c r="B261">
        <v>2.0614304927937073</v>
      </c>
      <c r="C261">
        <v>6.4108494405336192</v>
      </c>
      <c r="D261">
        <v>70.600250347885336</v>
      </c>
    </row>
    <row r="262" spans="1:4" x14ac:dyDescent="0.25">
      <c r="A262" s="6">
        <v>39462</v>
      </c>
      <c r="B262">
        <v>2.0115838122687615</v>
      </c>
      <c r="C262">
        <v>6.2558310855258155</v>
      </c>
      <c r="D262">
        <v>68.893092072903698</v>
      </c>
    </row>
    <row r="263" spans="1:4" x14ac:dyDescent="0.25">
      <c r="A263" s="6">
        <v>39463</v>
      </c>
      <c r="B263">
        <v>2.1121630028821996</v>
      </c>
      <c r="C263">
        <v>6.5686226398021068</v>
      </c>
      <c r="D263">
        <v>75.78240128019408</v>
      </c>
    </row>
    <row r="264" spans="1:4" x14ac:dyDescent="0.25">
      <c r="A264" s="6">
        <v>39464</v>
      </c>
      <c r="B264">
        <v>2.0593589278101447</v>
      </c>
      <c r="C264">
        <v>5.5833292438317903</v>
      </c>
      <c r="D264">
        <v>68.204161152174677</v>
      </c>
    </row>
    <row r="265" spans="1:4" x14ac:dyDescent="0.25">
      <c r="A265" s="6">
        <v>39465</v>
      </c>
      <c r="B265">
        <v>2.1623268742006521</v>
      </c>
      <c r="C265">
        <v>5.8624957060233802</v>
      </c>
      <c r="D265">
        <v>75.024577267392146</v>
      </c>
    </row>
    <row r="266" spans="1:4" x14ac:dyDescent="0.25">
      <c r="A266" s="6">
        <v>39468</v>
      </c>
      <c r="B266">
        <v>2.2704432179106848</v>
      </c>
      <c r="C266">
        <v>6.1556204913245498</v>
      </c>
      <c r="D266">
        <v>82.52703499413137</v>
      </c>
    </row>
    <row r="267" spans="1:4" x14ac:dyDescent="0.25">
      <c r="A267" s="6">
        <v>39469</v>
      </c>
      <c r="B267">
        <v>2.3839653788062192</v>
      </c>
      <c r="C267">
        <v>6.4634015158907774</v>
      </c>
      <c r="D267">
        <v>90.779738493544514</v>
      </c>
    </row>
    <row r="268" spans="1:4" x14ac:dyDescent="0.25">
      <c r="A268" s="6">
        <v>39470</v>
      </c>
      <c r="B268">
        <v>2.5031636477465304</v>
      </c>
      <c r="C268">
        <v>6.7865715916853162</v>
      </c>
      <c r="D268">
        <v>99.857712342898978</v>
      </c>
    </row>
    <row r="269" spans="1:4" x14ac:dyDescent="0.25">
      <c r="A269" s="6">
        <v>39471</v>
      </c>
      <c r="B269">
        <v>2.6283218301338569</v>
      </c>
      <c r="C269">
        <v>7.1259001712695822</v>
      </c>
      <c r="D269">
        <v>109.84348357718889</v>
      </c>
    </row>
    <row r="270" spans="1:4" x14ac:dyDescent="0.25">
      <c r="A270" s="6">
        <v>39472</v>
      </c>
      <c r="B270">
        <v>2.1607016937840808</v>
      </c>
      <c r="C270">
        <v>6.057015145579145</v>
      </c>
      <c r="D270">
        <v>98.859135219470005</v>
      </c>
    </row>
    <row r="271" spans="1:4" x14ac:dyDescent="0.25">
      <c r="A271" s="6">
        <v>39475</v>
      </c>
      <c r="B271">
        <v>2.268736778473285</v>
      </c>
      <c r="C271">
        <v>6.3598659028581022</v>
      </c>
      <c r="D271">
        <v>108.74504874141701</v>
      </c>
    </row>
    <row r="272" spans="1:4" x14ac:dyDescent="0.25">
      <c r="A272" s="6">
        <v>39476</v>
      </c>
      <c r="B272">
        <v>2.3821736173969494</v>
      </c>
      <c r="C272">
        <v>6.6778591980010074</v>
      </c>
      <c r="D272">
        <v>119.61955361555871</v>
      </c>
    </row>
    <row r="273" spans="1:4" x14ac:dyDescent="0.25">
      <c r="A273" s="6">
        <v>39477</v>
      </c>
      <c r="B273">
        <v>2.5012822982667968</v>
      </c>
      <c r="C273">
        <v>7.011752157901058</v>
      </c>
      <c r="D273">
        <v>131.58150897711459</v>
      </c>
    </row>
    <row r="274" spans="1:4" x14ac:dyDescent="0.25">
      <c r="A274" s="6">
        <v>39478</v>
      </c>
      <c r="B274">
        <v>2.435548383287975</v>
      </c>
      <c r="C274">
        <v>5.9599893342158987</v>
      </c>
      <c r="D274">
        <v>118.42335807940314</v>
      </c>
    </row>
    <row r="275" spans="1:4" x14ac:dyDescent="0.25">
      <c r="A275" s="6">
        <v>39479</v>
      </c>
      <c r="B275">
        <v>2.4640941266064909</v>
      </c>
      <c r="C275">
        <v>6.0298431408095263</v>
      </c>
      <c r="D275">
        <v>106.58102227146283</v>
      </c>
    </row>
    <row r="276" spans="1:4" x14ac:dyDescent="0.25">
      <c r="A276" s="6">
        <v>39482</v>
      </c>
      <c r="B276">
        <v>2.5872988329368156</v>
      </c>
      <c r="C276">
        <v>6.3313352978500026</v>
      </c>
      <c r="D276">
        <v>117.23912449860912</v>
      </c>
    </row>
    <row r="277" spans="1:4" x14ac:dyDescent="0.25">
      <c r="A277" s="6">
        <v>39483</v>
      </c>
      <c r="B277">
        <v>2.7166637745836564</v>
      </c>
      <c r="C277">
        <v>6.6479020627425029</v>
      </c>
      <c r="D277">
        <v>125.20741075690442</v>
      </c>
    </row>
    <row r="278" spans="1:4" x14ac:dyDescent="0.25">
      <c r="A278" s="6">
        <v>39484</v>
      </c>
      <c r="B278">
        <v>2.6704206176968177</v>
      </c>
      <c r="C278">
        <v>6.5347412141561323</v>
      </c>
      <c r="D278">
        <v>123.07612532026118</v>
      </c>
    </row>
    <row r="279" spans="1:4" x14ac:dyDescent="0.25">
      <c r="A279" s="6">
        <v>39485</v>
      </c>
      <c r="B279">
        <v>2.8039416485816586</v>
      </c>
      <c r="C279">
        <v>6.8614782748639396</v>
      </c>
      <c r="D279">
        <v>135.38373785228731</v>
      </c>
    </row>
    <row r="280" spans="1:4" x14ac:dyDescent="0.25">
      <c r="A280" s="6">
        <v>39486</v>
      </c>
      <c r="B280">
        <v>2.9441387310107419</v>
      </c>
      <c r="C280">
        <v>7.2045521886071366</v>
      </c>
      <c r="D280">
        <v>133.87635145234677</v>
      </c>
    </row>
    <row r="281" spans="1:4" x14ac:dyDescent="0.25">
      <c r="A281" s="6">
        <v>39489</v>
      </c>
      <c r="B281">
        <v>3.0913456675612792</v>
      </c>
      <c r="C281">
        <v>7.5647797980374936</v>
      </c>
      <c r="D281">
        <v>147.26398659758146</v>
      </c>
    </row>
    <row r="282" spans="1:4" x14ac:dyDescent="0.25">
      <c r="A282" s="6">
        <v>39490</v>
      </c>
      <c r="B282">
        <v>3.2459129509393434</v>
      </c>
      <c r="C282">
        <v>7.9430187879393683</v>
      </c>
      <c r="D282">
        <v>161.99038525733963</v>
      </c>
    </row>
    <row r="283" spans="1:4" x14ac:dyDescent="0.25">
      <c r="A283" s="6">
        <v>39491</v>
      </c>
      <c r="B283">
        <v>2.9098039002130438</v>
      </c>
      <c r="C283">
        <v>7.1205320037688731</v>
      </c>
      <c r="D283">
        <v>145.79134673160567</v>
      </c>
    </row>
    <row r="284" spans="1:4" x14ac:dyDescent="0.25">
      <c r="A284" s="6">
        <v>39492</v>
      </c>
      <c r="B284">
        <v>2.9144413738297259</v>
      </c>
      <c r="C284">
        <v>7.1318802871709961</v>
      </c>
      <c r="D284">
        <v>146.02370037026802</v>
      </c>
    </row>
    <row r="285" spans="1:4" x14ac:dyDescent="0.25">
      <c r="A285" s="6">
        <v>39493</v>
      </c>
      <c r="B285">
        <v>3.0601634425212123</v>
      </c>
      <c r="C285">
        <v>7.4884743015295463</v>
      </c>
      <c r="D285">
        <v>160.62607040729483</v>
      </c>
    </row>
    <row r="286" spans="1:4" x14ac:dyDescent="0.25">
      <c r="A286" s="6">
        <v>39496</v>
      </c>
      <c r="B286">
        <v>3.2131716146472731</v>
      </c>
      <c r="C286">
        <v>7.8628980166060236</v>
      </c>
      <c r="D286">
        <v>176.68867744802432</v>
      </c>
    </row>
    <row r="287" spans="1:4" x14ac:dyDescent="0.25">
      <c r="A287" s="6">
        <v>39497</v>
      </c>
      <c r="B287">
        <v>2.7950433888359711</v>
      </c>
      <c r="C287">
        <v>6.6834633141151203</v>
      </c>
      <c r="D287">
        <v>159.01980970322188</v>
      </c>
    </row>
    <row r="288" spans="1:4" x14ac:dyDescent="0.25">
      <c r="A288" s="6">
        <v>39498</v>
      </c>
      <c r="B288">
        <v>2.4645766181864839</v>
      </c>
      <c r="C288">
        <v>5.6809438169978517</v>
      </c>
      <c r="D288">
        <v>143.11782873289971</v>
      </c>
    </row>
    <row r="289" spans="1:4" x14ac:dyDescent="0.25">
      <c r="A289" s="6">
        <v>39499</v>
      </c>
      <c r="B289">
        <v>2.587805449095808</v>
      </c>
      <c r="C289">
        <v>5.9649910078477442</v>
      </c>
      <c r="D289">
        <v>157.4296116061897</v>
      </c>
    </row>
    <row r="290" spans="1:4" x14ac:dyDescent="0.25">
      <c r="A290" s="6">
        <v>39500</v>
      </c>
      <c r="B290">
        <v>2.1731684396384114</v>
      </c>
      <c r="C290">
        <v>5.0702423566705823</v>
      </c>
      <c r="D290">
        <v>141.68665044557073</v>
      </c>
    </row>
    <row r="291" spans="1:4" x14ac:dyDescent="0.25">
      <c r="A291" s="6">
        <v>39503</v>
      </c>
      <c r="B291">
        <v>1.9929342601831761</v>
      </c>
      <c r="C291">
        <v>4.3097060031699952</v>
      </c>
      <c r="D291">
        <v>127.51798540101366</v>
      </c>
    </row>
    <row r="292" spans="1:4" x14ac:dyDescent="0.25">
      <c r="A292" s="6">
        <v>39504</v>
      </c>
      <c r="B292">
        <v>2.092580973192335</v>
      </c>
      <c r="C292">
        <v>4.5251913033284952</v>
      </c>
      <c r="D292">
        <v>140.26978394111504</v>
      </c>
    </row>
    <row r="293" spans="1:4" x14ac:dyDescent="0.25">
      <c r="A293" s="6">
        <v>39505</v>
      </c>
      <c r="B293">
        <v>2.1972100218519519</v>
      </c>
      <c r="C293">
        <v>4.7514508684949197</v>
      </c>
      <c r="D293">
        <v>154.29676233522656</v>
      </c>
    </row>
    <row r="294" spans="1:4" x14ac:dyDescent="0.25">
      <c r="A294" s="6">
        <v>39506</v>
      </c>
      <c r="B294">
        <v>2.3070705229445494</v>
      </c>
      <c r="C294">
        <v>4.9890234119196659</v>
      </c>
      <c r="D294">
        <v>138.8670861017039</v>
      </c>
    </row>
    <row r="295" spans="1:4" x14ac:dyDescent="0.25">
      <c r="A295" s="6">
        <v>39507</v>
      </c>
      <c r="B295">
        <v>2.4224240490917768</v>
      </c>
      <c r="C295">
        <v>5.2384745825156491</v>
      </c>
      <c r="D295">
        <v>124.98037749153352</v>
      </c>
    </row>
    <row r="296" spans="1:4" x14ac:dyDescent="0.25">
      <c r="A296" s="6">
        <v>39510</v>
      </c>
      <c r="B296">
        <v>2.5435452515463659</v>
      </c>
      <c r="C296">
        <v>5.5003983116414314</v>
      </c>
      <c r="D296">
        <v>137.47841524068687</v>
      </c>
    </row>
    <row r="297" spans="1:4" x14ac:dyDescent="0.25">
      <c r="A297" s="6">
        <v>39511</v>
      </c>
      <c r="B297">
        <v>2.6707225141236841</v>
      </c>
      <c r="C297">
        <v>5.7754182272235033</v>
      </c>
      <c r="D297">
        <v>151.22625676475556</v>
      </c>
    </row>
    <row r="298" spans="1:4" x14ac:dyDescent="0.25">
      <c r="A298" s="6">
        <v>39512</v>
      </c>
      <c r="B298">
        <v>2.8042586398298686</v>
      </c>
      <c r="C298">
        <v>6.0641891385846787</v>
      </c>
      <c r="D298">
        <v>142.60287273120977</v>
      </c>
    </row>
    <row r="299" spans="1:4" x14ac:dyDescent="0.25">
      <c r="A299" s="6">
        <v>39514</v>
      </c>
      <c r="B299">
        <v>2.9444715718213623</v>
      </c>
      <c r="C299">
        <v>6.3673985955139125</v>
      </c>
      <c r="D299">
        <v>156.86316000433075</v>
      </c>
    </row>
    <row r="300" spans="1:4" x14ac:dyDescent="0.25">
      <c r="A300" s="6">
        <v>39517</v>
      </c>
      <c r="B300">
        <v>3.0916951504124306</v>
      </c>
      <c r="C300">
        <v>6.6857685252896086</v>
      </c>
      <c r="D300">
        <v>172.54947600476385</v>
      </c>
    </row>
    <row r="301" spans="1:4" x14ac:dyDescent="0.25">
      <c r="A301" s="6">
        <v>39518</v>
      </c>
      <c r="B301">
        <v>2.6030180291890783</v>
      </c>
      <c r="C301">
        <v>5.6829032464961671</v>
      </c>
      <c r="D301">
        <v>155.29452840428746</v>
      </c>
    </row>
    <row r="302" spans="1:4" x14ac:dyDescent="0.25">
      <c r="A302" s="6">
        <v>39519</v>
      </c>
      <c r="B302">
        <v>2.6001110727102721</v>
      </c>
      <c r="C302">
        <v>4.830467759521742</v>
      </c>
      <c r="D302">
        <v>139.76507556385872</v>
      </c>
    </row>
    <row r="303" spans="1:4" x14ac:dyDescent="0.25">
      <c r="A303" s="6">
        <v>39520</v>
      </c>
      <c r="B303">
        <v>2.7301166263457857</v>
      </c>
      <c r="C303">
        <v>5.0719911474978296</v>
      </c>
      <c r="D303">
        <v>153.7415831202446</v>
      </c>
    </row>
    <row r="304" spans="1:4" x14ac:dyDescent="0.25">
      <c r="A304" s="6">
        <v>39521</v>
      </c>
      <c r="B304">
        <v>2.0276607936947455</v>
      </c>
      <c r="C304" s="9">
        <v>4.3111924753731552</v>
      </c>
      <c r="D304">
        <v>138.36742480822014</v>
      </c>
    </row>
    <row r="305" spans="1:4" x14ac:dyDescent="0.25">
      <c r="A305" s="6">
        <v>39524</v>
      </c>
      <c r="B305">
        <v>2.129043833379483</v>
      </c>
      <c r="C305">
        <v>4.5267520991418131</v>
      </c>
      <c r="D305">
        <v>152.20416728904218</v>
      </c>
    </row>
    <row r="306" spans="1:4" x14ac:dyDescent="0.25">
      <c r="A306" s="6">
        <v>39525</v>
      </c>
      <c r="B306">
        <v>1.9885892302542494</v>
      </c>
      <c r="C306">
        <v>3.8477392842705411</v>
      </c>
      <c r="D306">
        <v>136.98375056013796</v>
      </c>
    </row>
    <row r="307" spans="1:4" x14ac:dyDescent="0.25">
      <c r="A307" s="6">
        <v>39526</v>
      </c>
      <c r="B307">
        <v>2.0880186917669619</v>
      </c>
      <c r="C307">
        <v>4.0401262484840688</v>
      </c>
      <c r="D307">
        <v>150.68212561615178</v>
      </c>
    </row>
    <row r="308" spans="1:4" x14ac:dyDescent="0.25">
      <c r="A308" s="6">
        <v>39531</v>
      </c>
      <c r="B308">
        <v>2.19241962635531</v>
      </c>
      <c r="C308">
        <v>4.2421325609082725</v>
      </c>
      <c r="D308">
        <v>147.2806349756211</v>
      </c>
    </row>
    <row r="309" spans="1:4" x14ac:dyDescent="0.25">
      <c r="A309" s="6">
        <v>39532</v>
      </c>
      <c r="B309">
        <v>1.5579690124006536</v>
      </c>
      <c r="C309" s="9">
        <v>3.6058126767720315</v>
      </c>
      <c r="D309">
        <v>132.55257147805898</v>
      </c>
    </row>
    <row r="310" spans="1:4" x14ac:dyDescent="0.25">
      <c r="A310" s="6">
        <v>39533</v>
      </c>
      <c r="B310">
        <v>1.6358674630206862</v>
      </c>
      <c r="C310">
        <v>3.7861033106106334</v>
      </c>
      <c r="D310">
        <v>145.80782862586489</v>
      </c>
    </row>
    <row r="311" spans="1:4" x14ac:dyDescent="0.25">
      <c r="A311" s="6">
        <v>39534</v>
      </c>
      <c r="B311">
        <v>1.7176608361717205</v>
      </c>
      <c r="C311">
        <v>3.9754084761411654</v>
      </c>
      <c r="D311">
        <v>143.85632639258341</v>
      </c>
    </row>
    <row r="312" spans="1:4" x14ac:dyDescent="0.25">
      <c r="A312" s="6">
        <v>39535</v>
      </c>
      <c r="B312">
        <v>1.6522015583009502</v>
      </c>
      <c r="C312">
        <v>3.8239074564931141</v>
      </c>
      <c r="D312">
        <v>129.47069375332507</v>
      </c>
    </row>
    <row r="313" spans="1:4" x14ac:dyDescent="0.25">
      <c r="A313" s="6">
        <v>39538</v>
      </c>
      <c r="B313">
        <v>1.7348116362159978</v>
      </c>
      <c r="C313">
        <v>4.0151028293177697</v>
      </c>
      <c r="D313">
        <v>142.41776312865758</v>
      </c>
    </row>
    <row r="314" spans="1:4" x14ac:dyDescent="0.25">
      <c r="A314" s="6">
        <v>39539</v>
      </c>
      <c r="B314">
        <v>1.8215522180267978</v>
      </c>
      <c r="C314">
        <v>4.2158579707836585</v>
      </c>
      <c r="D314">
        <v>156.65953944152335</v>
      </c>
    </row>
    <row r="315" spans="1:4" x14ac:dyDescent="0.25">
      <c r="A315" s="6">
        <v>39540</v>
      </c>
      <c r="B315">
        <v>1.9126298289281378</v>
      </c>
      <c r="C315">
        <v>4.4266508693228417</v>
      </c>
      <c r="D315">
        <v>140.99358549737101</v>
      </c>
    </row>
    <row r="316" spans="1:4" x14ac:dyDescent="0.25">
      <c r="A316" s="6">
        <v>39541</v>
      </c>
      <c r="B316">
        <v>2.0082613203745447</v>
      </c>
      <c r="C316">
        <v>4.6479834127889843</v>
      </c>
      <c r="D316">
        <v>145.6155831578987</v>
      </c>
    </row>
    <row r="317" spans="1:4" x14ac:dyDescent="0.25">
      <c r="A317" s="6">
        <v>39542</v>
      </c>
      <c r="B317">
        <v>2.1086743863932722</v>
      </c>
      <c r="C317">
        <v>4.8803825834284336</v>
      </c>
      <c r="D317">
        <v>160.17714147368858</v>
      </c>
    </row>
    <row r="318" spans="1:4" x14ac:dyDescent="0.25">
      <c r="A318" s="6">
        <v>39545</v>
      </c>
      <c r="B318">
        <v>1.799116082576818</v>
      </c>
      <c r="C318">
        <v>4.1483251959141683</v>
      </c>
      <c r="D318">
        <v>144.15942732631973</v>
      </c>
    </row>
    <row r="319" spans="1:4" x14ac:dyDescent="0.25">
      <c r="A319" s="6">
        <v>39546</v>
      </c>
      <c r="B319">
        <v>1.8890718867056591</v>
      </c>
      <c r="C319">
        <v>4.355741455709877</v>
      </c>
      <c r="D319">
        <v>158.57537005895171</v>
      </c>
    </row>
    <row r="320" spans="1:4" x14ac:dyDescent="0.25">
      <c r="A320" s="6">
        <v>39547</v>
      </c>
      <c r="B320">
        <v>1.6578802401059256</v>
      </c>
      <c r="C320">
        <v>3.8226696089500343</v>
      </c>
      <c r="D320">
        <v>142.71783305305655</v>
      </c>
    </row>
    <row r="321" spans="1:4" x14ac:dyDescent="0.25">
      <c r="A321" s="6">
        <v>39548</v>
      </c>
      <c r="B321">
        <v>1.5705355428922914</v>
      </c>
      <c r="C321">
        <v>3.6212739282100492</v>
      </c>
      <c r="D321">
        <v>128.44604974775089</v>
      </c>
    </row>
    <row r="322" spans="1:4" x14ac:dyDescent="0.25">
      <c r="A322" s="6">
        <v>39549</v>
      </c>
      <c r="B322">
        <v>1.6490623200369059</v>
      </c>
      <c r="C322">
        <v>3.8023376246205518</v>
      </c>
      <c r="D322">
        <v>115.60144477297581</v>
      </c>
    </row>
    <row r="323" spans="1:4" x14ac:dyDescent="0.25">
      <c r="A323" s="6">
        <v>39553</v>
      </c>
      <c r="B323">
        <v>1.0486055725662271</v>
      </c>
      <c r="C323" s="9">
        <v>3.2319869809274691</v>
      </c>
      <c r="D323">
        <v>104.04130029567823</v>
      </c>
    </row>
    <row r="324" spans="1:4" x14ac:dyDescent="0.25">
      <c r="A324" s="6">
        <v>39554</v>
      </c>
      <c r="B324">
        <v>0.9890718368334348</v>
      </c>
      <c r="C324">
        <v>3.0484935265264252</v>
      </c>
      <c r="D324">
        <v>98.134439375665522</v>
      </c>
    </row>
    <row r="325" spans="1:4" x14ac:dyDescent="0.25">
      <c r="A325" s="6">
        <v>39555</v>
      </c>
      <c r="B325">
        <v>1.0385254286751067</v>
      </c>
      <c r="C325">
        <v>3.2009182028527468</v>
      </c>
      <c r="D325">
        <v>107.94788331323208</v>
      </c>
    </row>
    <row r="326" spans="1:4" x14ac:dyDescent="0.25">
      <c r="A326" s="6">
        <v>39559</v>
      </c>
      <c r="B326">
        <v>1.024282794224705</v>
      </c>
      <c r="C326">
        <v>3.1570198960707661</v>
      </c>
      <c r="D326">
        <v>106.46745519922203</v>
      </c>
    </row>
    <row r="327" spans="1:4" x14ac:dyDescent="0.25">
      <c r="A327" s="6">
        <v>39560</v>
      </c>
      <c r="B327">
        <v>1.0754969339359404</v>
      </c>
      <c r="C327">
        <v>3.3148708908743045</v>
      </c>
      <c r="D327">
        <v>117.11420071914424</v>
      </c>
    </row>
    <row r="328" spans="1:4" x14ac:dyDescent="0.25">
      <c r="A328" s="6">
        <v>39561</v>
      </c>
      <c r="B328">
        <v>0.85195614679518528</v>
      </c>
      <c r="C328" s="9">
        <v>2.8176402572431587</v>
      </c>
      <c r="D328">
        <v>105.40278064722982</v>
      </c>
    </row>
    <row r="329" spans="1:4" x14ac:dyDescent="0.25">
      <c r="A329" s="6">
        <v>39562</v>
      </c>
      <c r="B329">
        <v>0.52128120755429574</v>
      </c>
      <c r="C329" s="9">
        <v>2.3949942186566848</v>
      </c>
      <c r="D329">
        <v>94.862502582506835</v>
      </c>
    </row>
    <row r="330" spans="1:4" x14ac:dyDescent="0.25">
      <c r="A330" s="6">
        <v>39563</v>
      </c>
      <c r="B330">
        <v>0.49913764650916198</v>
      </c>
      <c r="C330">
        <v>2.2932569990619371</v>
      </c>
      <c r="D330">
        <v>90.832828029907304</v>
      </c>
    </row>
    <row r="331" spans="1:4" x14ac:dyDescent="0.25">
      <c r="A331" s="6">
        <v>39566</v>
      </c>
      <c r="B331">
        <v>0.4806510670088226</v>
      </c>
      <c r="C331">
        <v>2.2083215546522355</v>
      </c>
      <c r="D331">
        <v>87.468649213984804</v>
      </c>
    </row>
    <row r="332" spans="1:4" x14ac:dyDescent="0.25">
      <c r="A332" s="6">
        <v>39567</v>
      </c>
      <c r="B332">
        <v>0.50468362035926373</v>
      </c>
      <c r="C332">
        <v>2.3187376323848472</v>
      </c>
      <c r="D332">
        <v>96.215514135383287</v>
      </c>
    </row>
    <row r="333" spans="1:4" x14ac:dyDescent="0.25">
      <c r="A333" s="6">
        <v>39568</v>
      </c>
      <c r="B333">
        <v>0.45965383348004962</v>
      </c>
      <c r="C333">
        <v>2.1118510658250362</v>
      </c>
      <c r="D333">
        <v>87.630801017675722</v>
      </c>
    </row>
    <row r="334" spans="1:4" x14ac:dyDescent="0.25">
      <c r="A334" s="6">
        <v>39570</v>
      </c>
      <c r="B334">
        <v>0.4747748866748504</v>
      </c>
      <c r="C334">
        <v>2.1813238080929915</v>
      </c>
      <c r="D334">
        <v>90.513557359897746</v>
      </c>
    </row>
    <row r="335" spans="1:4" x14ac:dyDescent="0.25">
      <c r="A335" s="6">
        <v>39573</v>
      </c>
      <c r="B335">
        <v>0.49851363100859297</v>
      </c>
      <c r="C335">
        <v>2.2903899984976412</v>
      </c>
      <c r="D335">
        <v>99.564913095887533</v>
      </c>
    </row>
    <row r="336" spans="1:4" x14ac:dyDescent="0.25">
      <c r="A336" s="6">
        <v>39574</v>
      </c>
      <c r="B336">
        <v>0.45165614495982892</v>
      </c>
      <c r="C336">
        <v>2.0751061813155549</v>
      </c>
      <c r="D336">
        <v>89.608421786298777</v>
      </c>
    </row>
    <row r="337" spans="1:4" x14ac:dyDescent="0.25">
      <c r="A337" s="6">
        <v>39575</v>
      </c>
      <c r="B337">
        <v>0.47423895220782036</v>
      </c>
      <c r="C337">
        <v>2.1788614903813328</v>
      </c>
      <c r="D337">
        <v>98.569263964928666</v>
      </c>
    </row>
    <row r="338" spans="1:4" x14ac:dyDescent="0.25">
      <c r="A338" s="6">
        <v>39576</v>
      </c>
      <c r="B338">
        <v>0.47978665315817609</v>
      </c>
      <c r="C338">
        <v>2.2043500587593789</v>
      </c>
      <c r="D338">
        <v>99.722338373575013</v>
      </c>
    </row>
    <row r="339" spans="1:4" x14ac:dyDescent="0.25">
      <c r="A339" s="6">
        <v>39577</v>
      </c>
      <c r="B339">
        <v>0.50377598581608496</v>
      </c>
      <c r="C339">
        <v>2.314567561697348</v>
      </c>
      <c r="D339">
        <v>100.448233813241</v>
      </c>
    </row>
    <row r="340" spans="1:4" x14ac:dyDescent="0.25">
      <c r="A340" s="6">
        <v>39580</v>
      </c>
      <c r="B340">
        <v>0.47779070275323948</v>
      </c>
      <c r="C340">
        <v>2.1951797882580184</v>
      </c>
      <c r="D340">
        <v>90.40341043191691</v>
      </c>
    </row>
    <row r="341" spans="1:4" x14ac:dyDescent="0.25">
      <c r="A341" s="6">
        <v>39581</v>
      </c>
      <c r="B341">
        <v>0.46915888549963958</v>
      </c>
      <c r="C341">
        <v>2.1555214385625336</v>
      </c>
      <c r="D341">
        <v>88.770172879461825</v>
      </c>
    </row>
    <row r="342" spans="1:4" x14ac:dyDescent="0.25">
      <c r="A342" s="6">
        <v>39582</v>
      </c>
      <c r="B342">
        <v>0.41776930761815417</v>
      </c>
      <c r="C342">
        <v>1.9194152061840233</v>
      </c>
      <c r="D342">
        <v>79.893155591515651</v>
      </c>
    </row>
    <row r="343" spans="1:4" x14ac:dyDescent="0.25">
      <c r="A343" s="6">
        <v>39583</v>
      </c>
      <c r="B343">
        <v>0.43865777299906189</v>
      </c>
      <c r="C343">
        <v>2.0153859664932243</v>
      </c>
      <c r="D343">
        <v>87.882471150667229</v>
      </c>
    </row>
    <row r="344" spans="1:4" x14ac:dyDescent="0.25">
      <c r="A344" s="6">
        <v>39584</v>
      </c>
      <c r="B344">
        <v>0.42853204295736397</v>
      </c>
      <c r="C344">
        <v>1.9688639270294885</v>
      </c>
      <c r="D344">
        <v>79.094224035600504</v>
      </c>
    </row>
    <row r="345" spans="1:4" x14ac:dyDescent="0.25">
      <c r="A345" s="6">
        <v>39588</v>
      </c>
      <c r="B345">
        <v>0.37292253598754788</v>
      </c>
      <c r="C345">
        <v>1.6735343379750651</v>
      </c>
      <c r="D345">
        <v>71.184801632040461</v>
      </c>
    </row>
    <row r="346" spans="1:4" x14ac:dyDescent="0.25">
      <c r="A346" s="6">
        <v>39589</v>
      </c>
      <c r="B346">
        <v>0.39156866278692526</v>
      </c>
      <c r="C346">
        <v>1.7572110548738185</v>
      </c>
      <c r="D346">
        <v>78.303281795244516</v>
      </c>
    </row>
    <row r="347" spans="1:4" x14ac:dyDescent="0.25">
      <c r="A347" s="6">
        <v>39590</v>
      </c>
      <c r="B347">
        <v>0.34991999592686135</v>
      </c>
      <c r="C347">
        <v>1.4936293966427456</v>
      </c>
      <c r="D347">
        <v>70.472953615720073</v>
      </c>
    </row>
    <row r="348" spans="1:4" x14ac:dyDescent="0.25">
      <c r="A348" s="6">
        <v>39591</v>
      </c>
      <c r="B348">
        <v>0.32811338748504243</v>
      </c>
      <c r="C348">
        <v>1.4005481443881977</v>
      </c>
      <c r="D348">
        <v>66.0811608541607</v>
      </c>
    </row>
    <row r="349" spans="1:4" x14ac:dyDescent="0.25">
      <c r="A349" s="6">
        <v>39594</v>
      </c>
      <c r="B349">
        <v>0.34451905685929457</v>
      </c>
      <c r="C349">
        <v>1.4705755516076078</v>
      </c>
      <c r="D349">
        <v>72.689276939576771</v>
      </c>
    </row>
    <row r="350" spans="1:4" x14ac:dyDescent="0.25">
      <c r="A350" s="6">
        <v>39595</v>
      </c>
      <c r="B350">
        <v>0.36174500970225931</v>
      </c>
      <c r="C350">
        <v>1.5441043291879881</v>
      </c>
      <c r="D350">
        <v>79.95820463353445</v>
      </c>
    </row>
    <row r="351" spans="1:4" x14ac:dyDescent="0.25">
      <c r="A351" s="6">
        <v>39596</v>
      </c>
      <c r="B351">
        <v>0.37983226018737232</v>
      </c>
      <c r="C351">
        <v>1.6213095456473876</v>
      </c>
      <c r="D351">
        <v>87.954025096887904</v>
      </c>
    </row>
    <row r="352" spans="1:4" x14ac:dyDescent="0.25">
      <c r="A352" s="6">
        <v>39597</v>
      </c>
      <c r="B352">
        <v>0.39882387319674095</v>
      </c>
      <c r="C352">
        <v>1.702375022929757</v>
      </c>
      <c r="D352">
        <v>96.749427606576702</v>
      </c>
    </row>
    <row r="353" spans="1:4" x14ac:dyDescent="0.25">
      <c r="A353" s="6">
        <v>39598</v>
      </c>
      <c r="B353">
        <v>0.34461417872643257</v>
      </c>
      <c r="C353">
        <v>1.4709815781813236</v>
      </c>
      <c r="D353">
        <v>87.074484845919031</v>
      </c>
    </row>
    <row r="354" spans="1:4" x14ac:dyDescent="0.25">
      <c r="A354" s="6">
        <v>39601</v>
      </c>
      <c r="B354">
        <v>0.36184488766275424</v>
      </c>
      <c r="C354">
        <v>1.5445306570903898</v>
      </c>
      <c r="D354">
        <v>95.781933330510938</v>
      </c>
    </row>
    <row r="355" spans="1:4" x14ac:dyDescent="0.25">
      <c r="A355" s="6">
        <v>39602</v>
      </c>
      <c r="B355">
        <v>0.37993713204589197</v>
      </c>
      <c r="C355">
        <v>1.6217571899449095</v>
      </c>
      <c r="D355">
        <v>86.203739997459849</v>
      </c>
    </row>
    <row r="356" spans="1:4" x14ac:dyDescent="0.25">
      <c r="A356" s="6">
        <v>39603</v>
      </c>
      <c r="B356">
        <v>0.39893398864818658</v>
      </c>
      <c r="C356">
        <v>1.702845049442155</v>
      </c>
      <c r="D356">
        <v>94.824113997205842</v>
      </c>
    </row>
    <row r="357" spans="1:4" x14ac:dyDescent="0.25">
      <c r="A357" s="6">
        <v>39604</v>
      </c>
      <c r="B357">
        <v>0.41888068808059592</v>
      </c>
      <c r="C357">
        <v>1.7879873019142627</v>
      </c>
      <c r="D357">
        <v>104.30652539692643</v>
      </c>
    </row>
    <row r="358" spans="1:4" x14ac:dyDescent="0.25">
      <c r="A358" s="6">
        <v>39605</v>
      </c>
      <c r="B358">
        <v>0.43982472248462573</v>
      </c>
      <c r="C358">
        <v>1.8773866670099759</v>
      </c>
      <c r="D358">
        <v>114.73717793661909</v>
      </c>
    </row>
    <row r="359" spans="1:4" x14ac:dyDescent="0.25">
      <c r="A359" s="6">
        <v>39608</v>
      </c>
      <c r="B359">
        <v>0.46181595860885705</v>
      </c>
      <c r="C359">
        <v>1.9712560003604749</v>
      </c>
      <c r="D359">
        <v>126.21089573028101</v>
      </c>
    </row>
    <row r="360" spans="1:4" x14ac:dyDescent="0.25">
      <c r="A360" s="6">
        <v>39609</v>
      </c>
      <c r="B360">
        <v>0.48490675653929993</v>
      </c>
      <c r="C360">
        <v>2.0698188003784987</v>
      </c>
      <c r="D360">
        <v>138.83198530330912</v>
      </c>
    </row>
    <row r="361" spans="1:4" x14ac:dyDescent="0.25">
      <c r="A361" s="6">
        <v>39610</v>
      </c>
      <c r="B361">
        <v>0.50915209436626496</v>
      </c>
      <c r="C361">
        <v>2.173309740397424</v>
      </c>
      <c r="D361">
        <v>134.2042524598655</v>
      </c>
    </row>
    <row r="362" spans="1:4" x14ac:dyDescent="0.25">
      <c r="A362" s="6">
        <v>39611</v>
      </c>
      <c r="B362">
        <v>0.53460969908457823</v>
      </c>
      <c r="C362">
        <v>2.2819752274172953</v>
      </c>
      <c r="D362">
        <v>147.62467770585206</v>
      </c>
    </row>
    <row r="363" spans="1:4" x14ac:dyDescent="0.25">
      <c r="A363" s="6">
        <v>39612</v>
      </c>
      <c r="B363">
        <v>0.56134018403880714</v>
      </c>
      <c r="C363">
        <v>2.3960739887881601</v>
      </c>
      <c r="D363">
        <v>162.3871454764373</v>
      </c>
    </row>
    <row r="364" spans="1:4" x14ac:dyDescent="0.25">
      <c r="A364" s="6">
        <v>39615</v>
      </c>
      <c r="B364">
        <v>0.58940719324074753</v>
      </c>
      <c r="C364">
        <v>2.5158776882275684</v>
      </c>
      <c r="D364">
        <v>178.62586002408105</v>
      </c>
    </row>
    <row r="365" spans="1:4" x14ac:dyDescent="0.25">
      <c r="A365" s="6">
        <v>39616</v>
      </c>
      <c r="B365">
        <v>0.6188775529027849</v>
      </c>
      <c r="C365">
        <v>2.641671572638947</v>
      </c>
      <c r="D365">
        <v>196.48844602648916</v>
      </c>
    </row>
    <row r="366" spans="1:4" x14ac:dyDescent="0.25">
      <c r="A366" s="6">
        <v>39617</v>
      </c>
      <c r="B366">
        <v>0.64982143054792418</v>
      </c>
      <c r="C366">
        <v>2.7737551512708944</v>
      </c>
      <c r="D366">
        <v>216.13729062913808</v>
      </c>
    </row>
    <row r="367" spans="1:4" x14ac:dyDescent="0.25">
      <c r="A367" s="6">
        <v>39618</v>
      </c>
      <c r="B367">
        <v>0.68231250207532046</v>
      </c>
      <c r="C367">
        <v>2.9124429088344392</v>
      </c>
      <c r="D367">
        <v>237.7510196920519</v>
      </c>
    </row>
    <row r="368" spans="1:4" x14ac:dyDescent="0.25">
      <c r="A368" s="6">
        <v>39619</v>
      </c>
      <c r="B368">
        <v>0.71642812717908655</v>
      </c>
      <c r="C368">
        <v>3.0580650542761614</v>
      </c>
      <c r="D368">
        <v>261.52612166125709</v>
      </c>
    </row>
    <row r="369" spans="1:4" x14ac:dyDescent="0.25">
      <c r="A369" s="6">
        <v>39622</v>
      </c>
      <c r="B369">
        <v>0.75224953353804092</v>
      </c>
      <c r="C369">
        <v>3.2109683069899697</v>
      </c>
      <c r="D369">
        <v>287.67873382738281</v>
      </c>
    </row>
    <row r="370" spans="1:4" x14ac:dyDescent="0.25">
      <c r="A370" s="6">
        <v>39623</v>
      </c>
      <c r="B370">
        <v>0.78986201021494296</v>
      </c>
      <c r="C370">
        <v>3.3715167223394684</v>
      </c>
      <c r="D370">
        <v>316.4466072101211</v>
      </c>
    </row>
    <row r="371" spans="1:4" x14ac:dyDescent="0.25">
      <c r="A371" s="6">
        <v>39624</v>
      </c>
      <c r="B371">
        <v>0.66376510161801094</v>
      </c>
      <c r="C371">
        <v>2.8657892139885481</v>
      </c>
      <c r="D371">
        <v>284.80194648910901</v>
      </c>
    </row>
    <row r="372" spans="1:4" x14ac:dyDescent="0.25">
      <c r="A372" s="6">
        <v>39625</v>
      </c>
      <c r="B372">
        <v>0.69695335669891156</v>
      </c>
      <c r="C372">
        <v>3.0090786746879759</v>
      </c>
      <c r="D372">
        <v>256.32175184019815</v>
      </c>
    </row>
    <row r="373" spans="1:4" x14ac:dyDescent="0.25">
      <c r="A373" s="6">
        <v>39626</v>
      </c>
      <c r="B373">
        <v>0.7318010245338572</v>
      </c>
      <c r="C373">
        <v>3.1595326084223747</v>
      </c>
      <c r="D373">
        <v>281.95392702421799</v>
      </c>
    </row>
    <row r="374" spans="1:4" x14ac:dyDescent="0.25">
      <c r="A374" s="6">
        <v>39629</v>
      </c>
      <c r="B374">
        <v>0.7683910757605501</v>
      </c>
      <c r="C374">
        <v>3.3175092388434937</v>
      </c>
      <c r="D374">
        <v>310.14931972663982</v>
      </c>
    </row>
    <row r="375" spans="1:4" x14ac:dyDescent="0.25">
      <c r="A375" s="6">
        <v>39630</v>
      </c>
      <c r="B375">
        <v>0.80681062954857763</v>
      </c>
      <c r="C375">
        <v>3.4833847007856686</v>
      </c>
      <c r="D375">
        <v>341.1642516993038</v>
      </c>
    </row>
    <row r="376" spans="1:4" x14ac:dyDescent="0.25">
      <c r="A376" s="6">
        <v>39631</v>
      </c>
      <c r="B376">
        <v>0.84715116102600652</v>
      </c>
      <c r="C376">
        <v>3.6575539358249523</v>
      </c>
      <c r="D376">
        <v>375.28067686923424</v>
      </c>
    </row>
    <row r="377" spans="1:4" x14ac:dyDescent="0.25">
      <c r="A377" s="6">
        <v>39632</v>
      </c>
      <c r="B377">
        <v>0.88950871907730689</v>
      </c>
      <c r="C377">
        <v>3.8404316326162</v>
      </c>
      <c r="D377">
        <v>412.80874455615771</v>
      </c>
    </row>
    <row r="378" spans="1:4" x14ac:dyDescent="0.25">
      <c r="A378" s="6">
        <v>39633</v>
      </c>
      <c r="B378">
        <v>0.76912568810602722</v>
      </c>
      <c r="C378">
        <v>3.3206809092597291</v>
      </c>
      <c r="D378">
        <v>371.52787010054192</v>
      </c>
    </row>
    <row r="379" spans="1:4" x14ac:dyDescent="0.25">
      <c r="A379" s="6">
        <v>39636</v>
      </c>
      <c r="B379">
        <v>0.66264849059483621</v>
      </c>
      <c r="C379">
        <v>2.8225787728707696</v>
      </c>
      <c r="D379">
        <v>334.37508309048775</v>
      </c>
    </row>
    <row r="380" spans="1:4" x14ac:dyDescent="0.25">
      <c r="A380" s="6">
        <v>39637</v>
      </c>
      <c r="B380">
        <v>0.69578091512457807</v>
      </c>
      <c r="C380">
        <v>2.9637077115143082</v>
      </c>
      <c r="D380">
        <v>367.81259139953653</v>
      </c>
    </row>
    <row r="381" spans="1:4" x14ac:dyDescent="0.25">
      <c r="A381" s="6">
        <v>39638</v>
      </c>
      <c r="B381">
        <v>0.71111168105105182</v>
      </c>
      <c r="C381">
        <v>3.0290097458358098</v>
      </c>
      <c r="D381">
        <v>375.91693663376361</v>
      </c>
    </row>
    <row r="382" spans="1:4" x14ac:dyDescent="0.25">
      <c r="A382" s="6">
        <v>39639</v>
      </c>
      <c r="B382">
        <v>0.74666726510360448</v>
      </c>
      <c r="C382">
        <v>3.1804602331276004</v>
      </c>
      <c r="D382">
        <v>375.79327974671298</v>
      </c>
    </row>
    <row r="383" spans="1:4" x14ac:dyDescent="0.25">
      <c r="A383" s="6">
        <v>39640</v>
      </c>
      <c r="B383">
        <v>0.7840006283587847</v>
      </c>
      <c r="C383">
        <v>3.3394832447839806</v>
      </c>
      <c r="D383">
        <v>413.37260772138433</v>
      </c>
    </row>
    <row r="384" spans="1:4" x14ac:dyDescent="0.25">
      <c r="A384" s="6">
        <v>39643</v>
      </c>
      <c r="B384">
        <v>0.7498160891761374</v>
      </c>
      <c r="C384">
        <v>3.1938727800703357</v>
      </c>
      <c r="D384">
        <v>395.34844856316238</v>
      </c>
    </row>
    <row r="385" spans="1:4" x14ac:dyDescent="0.25">
      <c r="A385" s="6">
        <v>39644</v>
      </c>
      <c r="B385">
        <v>0.78730689363494433</v>
      </c>
      <c r="C385">
        <v>3.3535664190738528</v>
      </c>
      <c r="D385">
        <v>434.88329341947866</v>
      </c>
    </row>
    <row r="386" spans="1:4" x14ac:dyDescent="0.25">
      <c r="A386" s="6">
        <v>39645</v>
      </c>
      <c r="B386">
        <v>0.82667223831669157</v>
      </c>
      <c r="C386">
        <v>3.5212447400275457</v>
      </c>
      <c r="D386">
        <v>478.37162276142658</v>
      </c>
    </row>
    <row r="387" spans="1:4" x14ac:dyDescent="0.25">
      <c r="A387" s="6">
        <v>39646</v>
      </c>
      <c r="B387">
        <v>0.86800585023252619</v>
      </c>
      <c r="C387">
        <v>3.6973069770289233</v>
      </c>
      <c r="D387">
        <v>526.20878503756933</v>
      </c>
    </row>
    <row r="388" spans="1:4" x14ac:dyDescent="0.25">
      <c r="A388" s="6">
        <v>39647</v>
      </c>
      <c r="B388">
        <v>0.91140614274415255</v>
      </c>
      <c r="C388">
        <v>3.8821723258803695</v>
      </c>
      <c r="D388">
        <v>496.93517620679614</v>
      </c>
    </row>
    <row r="389" spans="1:4" x14ac:dyDescent="0.25">
      <c r="A389" s="6">
        <v>39650</v>
      </c>
      <c r="B389">
        <v>0.93539051492163028</v>
      </c>
      <c r="C389">
        <v>3.9843347555088005</v>
      </c>
      <c r="D389">
        <v>447.24165858611656</v>
      </c>
    </row>
    <row r="390" spans="1:4" x14ac:dyDescent="0.25">
      <c r="A390" s="6">
        <v>39651</v>
      </c>
      <c r="B390">
        <v>0.98216004066771179</v>
      </c>
      <c r="C390">
        <v>4.1835514932842406</v>
      </c>
      <c r="D390">
        <v>491.96582444472824</v>
      </c>
    </row>
    <row r="391" spans="1:4" x14ac:dyDescent="0.25">
      <c r="A391" s="6">
        <v>39652</v>
      </c>
      <c r="B391">
        <v>1.0312680427010974</v>
      </c>
      <c r="C391">
        <v>4.3927290679484532</v>
      </c>
      <c r="D391">
        <v>541.16240688920107</v>
      </c>
    </row>
    <row r="392" spans="1:4" x14ac:dyDescent="0.25">
      <c r="A392" s="6">
        <v>39653</v>
      </c>
      <c r="B392">
        <v>0.87623848588354414</v>
      </c>
      <c r="C392">
        <v>3.7338197077561852</v>
      </c>
      <c r="D392">
        <v>487.04616620028099</v>
      </c>
    </row>
    <row r="393" spans="1:4" x14ac:dyDescent="0.25">
      <c r="A393" s="6">
        <v>39654</v>
      </c>
      <c r="B393">
        <v>0.92005041017772138</v>
      </c>
      <c r="C393">
        <v>3.9205106931439948</v>
      </c>
      <c r="D393">
        <v>535.75078282030915</v>
      </c>
    </row>
    <row r="394" spans="1:4" x14ac:dyDescent="0.25">
      <c r="A394" s="6">
        <v>39657</v>
      </c>
      <c r="B394">
        <v>0.96605293068660747</v>
      </c>
      <c r="C394">
        <v>4.1165362278011948</v>
      </c>
      <c r="D394">
        <v>589.32586110234013</v>
      </c>
    </row>
    <row r="395" spans="1:4" x14ac:dyDescent="0.25">
      <c r="A395" s="6">
        <v>39658</v>
      </c>
      <c r="B395">
        <v>0.62739784751902117</v>
      </c>
      <c r="C395" s="9">
        <v>3.4990557936310154</v>
      </c>
      <c r="D395">
        <v>530.39327499210617</v>
      </c>
    </row>
    <row r="396" spans="1:4" x14ac:dyDescent="0.25">
      <c r="A396" s="6">
        <v>39659</v>
      </c>
      <c r="B396">
        <v>0.65876773989497228</v>
      </c>
      <c r="C396">
        <v>3.6740085833125664</v>
      </c>
      <c r="D396">
        <v>583.43260249131686</v>
      </c>
    </row>
    <row r="397" spans="1:4" x14ac:dyDescent="0.25">
      <c r="A397" s="6">
        <v>39660</v>
      </c>
      <c r="B397">
        <v>0.69170612688972088</v>
      </c>
      <c r="C397">
        <v>3.8577090124781948</v>
      </c>
      <c r="D397">
        <v>641.77586274044859</v>
      </c>
    </row>
    <row r="398" spans="1:4" x14ac:dyDescent="0.25">
      <c r="A398" s="6">
        <v>39661</v>
      </c>
      <c r="B398">
        <v>0.72629143323420697</v>
      </c>
      <c r="C398">
        <v>4.0505944631021045</v>
      </c>
      <c r="D398">
        <v>705.95344901449346</v>
      </c>
    </row>
    <row r="399" spans="1:4" x14ac:dyDescent="0.25">
      <c r="A399" s="6">
        <v>39664</v>
      </c>
      <c r="B399">
        <v>0.76260600489591734</v>
      </c>
      <c r="C399">
        <v>4.2531241862572102</v>
      </c>
      <c r="D399">
        <v>697.25545523007418</v>
      </c>
    </row>
    <row r="400" spans="1:4" x14ac:dyDescent="0.25">
      <c r="A400" s="6">
        <v>39665</v>
      </c>
      <c r="B400">
        <v>0.80073630514071326</v>
      </c>
      <c r="C400">
        <v>4.4657803955700706</v>
      </c>
      <c r="D400">
        <v>766.98100075308162</v>
      </c>
    </row>
    <row r="401" spans="1:4" x14ac:dyDescent="0.25">
      <c r="A401" s="6">
        <v>39666</v>
      </c>
      <c r="B401">
        <v>0.70192810786741144</v>
      </c>
      <c r="C401">
        <v>3.9147179453328609</v>
      </c>
      <c r="D401">
        <v>690.28290067777345</v>
      </c>
    </row>
    <row r="402" spans="1:4" x14ac:dyDescent="0.25">
      <c r="A402" s="6">
        <v>39667</v>
      </c>
      <c r="B402">
        <v>0.737024513260782</v>
      </c>
      <c r="C402">
        <v>4.1104538425995045</v>
      </c>
      <c r="D402">
        <v>759.3111907455509</v>
      </c>
    </row>
    <row r="403" spans="1:4" x14ac:dyDescent="0.25">
      <c r="A403" s="6">
        <v>39668</v>
      </c>
      <c r="B403">
        <v>0.71724833194946525</v>
      </c>
      <c r="C403">
        <v>4.0001602512732086</v>
      </c>
      <c r="D403">
        <v>683.38007167099579</v>
      </c>
    </row>
    <row r="404" spans="1:4" x14ac:dyDescent="0.25">
      <c r="A404" s="6">
        <v>39671</v>
      </c>
      <c r="B404">
        <v>0.75311074854693849</v>
      </c>
      <c r="C404">
        <v>4.2001682638368694</v>
      </c>
      <c r="D404">
        <v>704.00227332874431</v>
      </c>
    </row>
    <row r="405" spans="1:4" x14ac:dyDescent="0.25">
      <c r="A405" s="6">
        <v>39672</v>
      </c>
      <c r="B405">
        <v>0.63998917520552578</v>
      </c>
      <c r="C405">
        <v>3.570143024261339</v>
      </c>
      <c r="D405">
        <v>633.60204599586984</v>
      </c>
    </row>
    <row r="406" spans="1:4" x14ac:dyDescent="0.25">
      <c r="A406" s="6">
        <v>39673</v>
      </c>
      <c r="B406">
        <v>0.67198863396580211</v>
      </c>
      <c r="C406">
        <v>3.7486501754744062</v>
      </c>
      <c r="D406">
        <v>696.96225059545691</v>
      </c>
    </row>
    <row r="407" spans="1:4" x14ac:dyDescent="0.25">
      <c r="A407" s="6">
        <v>39674</v>
      </c>
      <c r="B407">
        <v>0.51921765019061217</v>
      </c>
      <c r="C407" s="9">
        <v>3.1863526491532452</v>
      </c>
      <c r="D407">
        <v>627.26602553591124</v>
      </c>
    </row>
    <row r="408" spans="1:4" x14ac:dyDescent="0.25">
      <c r="A408" s="6">
        <v>39678</v>
      </c>
      <c r="B408">
        <v>0.54517853270014283</v>
      </c>
      <c r="C408">
        <v>3.3456702816109076</v>
      </c>
      <c r="D408">
        <v>597.09373570000662</v>
      </c>
    </row>
    <row r="409" spans="1:4" x14ac:dyDescent="0.25">
      <c r="A409" s="6">
        <v>39679</v>
      </c>
      <c r="B409">
        <v>0.57243745933515</v>
      </c>
      <c r="C409">
        <v>3.5129537956914532</v>
      </c>
      <c r="D409">
        <v>656.80310927000733</v>
      </c>
    </row>
    <row r="410" spans="1:4" x14ac:dyDescent="0.25">
      <c r="A410" s="6">
        <v>39680</v>
      </c>
      <c r="B410">
        <v>0.60105933230190756</v>
      </c>
      <c r="C410">
        <v>3.6886014854760258</v>
      </c>
      <c r="D410">
        <v>722.48342019700817</v>
      </c>
    </row>
    <row r="411" spans="1:4" x14ac:dyDescent="0.25">
      <c r="A411" s="6">
        <v>39681</v>
      </c>
      <c r="B411">
        <v>0.63111229891700293</v>
      </c>
      <c r="C411">
        <v>3.8730315597498275</v>
      </c>
      <c r="D411">
        <v>650.2350781773074</v>
      </c>
    </row>
    <row r="412" spans="1:4" x14ac:dyDescent="0.25">
      <c r="A412" s="6">
        <v>39682</v>
      </c>
      <c r="B412">
        <v>0.58178504107615603</v>
      </c>
      <c r="C412">
        <v>3.5703183552989644</v>
      </c>
      <c r="D412">
        <v>599.41319843664132</v>
      </c>
    </row>
    <row r="413" spans="1:4" x14ac:dyDescent="0.25">
      <c r="A413" s="6">
        <v>39685</v>
      </c>
      <c r="B413">
        <v>0.46707627532032892</v>
      </c>
      <c r="C413">
        <v>3.0347706020041194</v>
      </c>
      <c r="D413">
        <v>539.47187859297719</v>
      </c>
    </row>
    <row r="414" spans="1:4" x14ac:dyDescent="0.25">
      <c r="A414" s="6">
        <v>39686</v>
      </c>
      <c r="B414">
        <v>0.49043008908634539</v>
      </c>
      <c r="C414">
        <v>3.1865091321043257</v>
      </c>
      <c r="D414">
        <v>593.41906645227493</v>
      </c>
    </row>
    <row r="415" spans="1:4" x14ac:dyDescent="0.25">
      <c r="A415" s="6">
        <v>39687</v>
      </c>
      <c r="B415">
        <v>0.31348514217166962</v>
      </c>
      <c r="C415" s="9">
        <v>2.708532762288677</v>
      </c>
      <c r="D415">
        <v>534.07715980704745</v>
      </c>
    </row>
    <row r="416" spans="1:4" x14ac:dyDescent="0.25">
      <c r="A416" s="6">
        <v>39688</v>
      </c>
      <c r="B416">
        <v>0.32915939928025312</v>
      </c>
      <c r="C416">
        <v>2.843959400403111</v>
      </c>
      <c r="D416">
        <v>587.48487578775223</v>
      </c>
    </row>
    <row r="417" spans="1:4" x14ac:dyDescent="0.25">
      <c r="A417" s="6">
        <v>39689</v>
      </c>
      <c r="B417">
        <v>0.34561736924426578</v>
      </c>
      <c r="C417">
        <v>2.9861573704232667</v>
      </c>
      <c r="D417">
        <v>646.23336336652756</v>
      </c>
    </row>
    <row r="418" spans="1:4" x14ac:dyDescent="0.25">
      <c r="A418" s="6">
        <v>39692</v>
      </c>
      <c r="B418">
        <v>0.36289823770647911</v>
      </c>
      <c r="C418">
        <v>3.13546523894443</v>
      </c>
      <c r="D418">
        <v>653.27269107462735</v>
      </c>
    </row>
    <row r="419" spans="1:4" x14ac:dyDescent="0.25">
      <c r="A419" s="6">
        <v>39693</v>
      </c>
      <c r="B419">
        <v>0.38104314959180308</v>
      </c>
      <c r="C419">
        <v>3.2922385008916515</v>
      </c>
      <c r="D419">
        <v>718.59996018209017</v>
      </c>
    </row>
    <row r="420" spans="1:4" x14ac:dyDescent="0.25">
      <c r="A420" s="6">
        <v>39695</v>
      </c>
      <c r="B420">
        <v>0.34777296414236952</v>
      </c>
      <c r="C420">
        <v>3.0047818556645445</v>
      </c>
      <c r="D420">
        <v>646.73996416388115</v>
      </c>
    </row>
    <row r="421" spans="1:4" x14ac:dyDescent="0.25">
      <c r="A421" s="6">
        <v>39696</v>
      </c>
      <c r="B421">
        <v>0.36047324862503966</v>
      </c>
      <c r="C421">
        <v>3.1145131697976431</v>
      </c>
      <c r="D421">
        <v>670.35819323309272</v>
      </c>
    </row>
    <row r="422" spans="1:4" x14ac:dyDescent="0.25">
      <c r="A422" s="6">
        <v>39699</v>
      </c>
      <c r="B422">
        <v>0.37849691105629163</v>
      </c>
      <c r="C422">
        <v>3.2702388282875257</v>
      </c>
      <c r="D422">
        <v>737.394012556402</v>
      </c>
    </row>
    <row r="423" spans="1:4" x14ac:dyDescent="0.25">
      <c r="A423" s="6">
        <v>39700</v>
      </c>
      <c r="B423">
        <v>0.33856375071549022</v>
      </c>
      <c r="C423">
        <v>2.7797030040443969</v>
      </c>
      <c r="D423">
        <v>663.65461130076187</v>
      </c>
    </row>
    <row r="424" spans="1:4" x14ac:dyDescent="0.25">
      <c r="A424" s="6">
        <v>39701</v>
      </c>
      <c r="B424">
        <v>0.35549193825126474</v>
      </c>
      <c r="C424">
        <v>2.9186881542466168</v>
      </c>
      <c r="D424">
        <v>730.02007243083813</v>
      </c>
    </row>
    <row r="425" spans="1:4" x14ac:dyDescent="0.25">
      <c r="A425" s="6">
        <v>39702</v>
      </c>
      <c r="B425">
        <v>0.37326653516382802</v>
      </c>
      <c r="C425">
        <v>3.0646225619589478</v>
      </c>
      <c r="D425">
        <v>778.89762733417297</v>
      </c>
    </row>
    <row r="426" spans="1:4" x14ac:dyDescent="0.25">
      <c r="A426" s="6">
        <v>39703</v>
      </c>
      <c r="B426">
        <v>0.35332386745850253</v>
      </c>
      <c r="C426">
        <v>2.900887687176867</v>
      </c>
      <c r="D426">
        <v>701.00786460075574</v>
      </c>
    </row>
    <row r="427" spans="1:4" x14ac:dyDescent="0.25">
      <c r="A427" s="6">
        <v>39706</v>
      </c>
      <c r="B427">
        <v>0.37099006083142766</v>
      </c>
      <c r="C427">
        <v>3.0459320715357103</v>
      </c>
      <c r="D427">
        <v>771.10865106083133</v>
      </c>
    </row>
    <row r="428" spans="1:4" x14ac:dyDescent="0.25">
      <c r="A428" s="6">
        <v>39707</v>
      </c>
      <c r="B428">
        <v>0.26402953332082668</v>
      </c>
      <c r="C428" s="9">
        <v>2.5890422608053538</v>
      </c>
      <c r="D428">
        <v>693.99778595474822</v>
      </c>
    </row>
    <row r="429" spans="1:4" x14ac:dyDescent="0.25">
      <c r="A429" s="6">
        <v>39708</v>
      </c>
      <c r="B429">
        <v>0.277231009986868</v>
      </c>
      <c r="C429">
        <v>2.7184943738456218</v>
      </c>
      <c r="D429">
        <v>763.39756455022314</v>
      </c>
    </row>
    <row r="430" spans="1:4" x14ac:dyDescent="0.25">
      <c r="A430" s="6">
        <v>39709</v>
      </c>
      <c r="B430">
        <v>0.16347908881978804</v>
      </c>
      <c r="C430" s="9">
        <v>2.3107202177687785</v>
      </c>
      <c r="D430">
        <v>687.05780809520081</v>
      </c>
    </row>
    <row r="431" spans="1:4" x14ac:dyDescent="0.25">
      <c r="A431" s="6">
        <v>39710</v>
      </c>
      <c r="B431">
        <v>0.17165304326077746</v>
      </c>
      <c r="C431">
        <v>2.4262562286572176</v>
      </c>
      <c r="D431">
        <v>755.7635889047209</v>
      </c>
    </row>
    <row r="432" spans="1:4" x14ac:dyDescent="0.25">
      <c r="A432" s="6">
        <v>39713</v>
      </c>
      <c r="B432">
        <v>0.14374521404188945</v>
      </c>
      <c r="C432">
        <v>2.062317794358635</v>
      </c>
      <c r="D432">
        <v>680.18723001424883</v>
      </c>
    </row>
    <row r="433" spans="1:4" x14ac:dyDescent="0.25">
      <c r="A433" s="6">
        <v>39714</v>
      </c>
      <c r="B433">
        <v>0.15093247474398391</v>
      </c>
      <c r="C433">
        <v>2.1654336840765671</v>
      </c>
      <c r="D433">
        <v>748.2059530156738</v>
      </c>
    </row>
    <row r="434" spans="1:4" x14ac:dyDescent="0.25">
      <c r="A434" s="6">
        <v>39715</v>
      </c>
      <c r="B434">
        <v>0.11908940385287511</v>
      </c>
      <c r="C434" s="9">
        <v>1.8406186314650821</v>
      </c>
      <c r="D434">
        <v>673.38535771410648</v>
      </c>
    </row>
    <row r="435" spans="1:4" x14ac:dyDescent="0.25">
      <c r="A435" s="6">
        <v>39716</v>
      </c>
      <c r="B435">
        <v>0.12504387404551887</v>
      </c>
      <c r="C435">
        <v>1.9326495630383362</v>
      </c>
      <c r="D435">
        <v>740.72389348551724</v>
      </c>
    </row>
    <row r="436" spans="1:4" x14ac:dyDescent="0.25">
      <c r="A436" s="6">
        <v>39717</v>
      </c>
      <c r="B436">
        <v>0.12757376566811496</v>
      </c>
      <c r="C436">
        <v>1.9717509902475161</v>
      </c>
      <c r="D436">
        <v>755.71024277363688</v>
      </c>
    </row>
    <row r="437" spans="1:4" x14ac:dyDescent="0.25">
      <c r="A437" s="6">
        <v>39720</v>
      </c>
      <c r="B437">
        <v>0.13395245395152072</v>
      </c>
      <c r="C437">
        <v>2.0703385397598919</v>
      </c>
      <c r="D437">
        <v>831.28126705100067</v>
      </c>
    </row>
    <row r="438" spans="1:4" x14ac:dyDescent="0.25">
      <c r="A438" s="6">
        <v>39721</v>
      </c>
      <c r="B438">
        <v>0.14065007664909676</v>
      </c>
      <c r="C438">
        <v>2.1738554667478867</v>
      </c>
      <c r="D438">
        <v>748.15314034590062</v>
      </c>
    </row>
    <row r="439" spans="1:4" x14ac:dyDescent="0.25">
      <c r="A439" s="6">
        <v>39722</v>
      </c>
      <c r="B439">
        <v>0.12136855348315097</v>
      </c>
      <c r="C439">
        <v>1.8477771467357036</v>
      </c>
      <c r="D439">
        <v>673.33782631131055</v>
      </c>
    </row>
    <row r="440" spans="1:4" x14ac:dyDescent="0.25">
      <c r="A440" s="6">
        <v>39724</v>
      </c>
      <c r="B440">
        <v>0.12743698115730853</v>
      </c>
      <c r="C440">
        <v>1.9401660040724888</v>
      </c>
      <c r="D440">
        <v>740.67160894244171</v>
      </c>
    </row>
    <row r="441" spans="1:4" x14ac:dyDescent="0.25">
      <c r="A441" s="6">
        <v>39727</v>
      </c>
      <c r="B441">
        <v>0.13380883021517395</v>
      </c>
      <c r="C441">
        <v>2.0371743042761135</v>
      </c>
      <c r="D441">
        <v>814.73876983668595</v>
      </c>
    </row>
    <row r="442" spans="1:4" x14ac:dyDescent="0.25">
      <c r="A442" s="6">
        <v>39728</v>
      </c>
      <c r="B442">
        <v>0.14049927172593266</v>
      </c>
      <c r="C442">
        <v>2.1390330194899194</v>
      </c>
      <c r="D442">
        <v>896.21264682035462</v>
      </c>
    </row>
    <row r="443" spans="1:4" x14ac:dyDescent="0.25">
      <c r="A443" s="6">
        <v>39729</v>
      </c>
      <c r="B443">
        <v>0.1475242353122293</v>
      </c>
      <c r="C443">
        <v>2.2459846704644155</v>
      </c>
      <c r="D443">
        <v>985.83391150239015</v>
      </c>
    </row>
    <row r="444" spans="1:4" x14ac:dyDescent="0.25">
      <c r="A444" s="6">
        <v>39731</v>
      </c>
      <c r="B444">
        <v>0.15490044707784079</v>
      </c>
      <c r="C444">
        <v>2.3582839039876364</v>
      </c>
      <c r="D444">
        <v>1084.4173026526294</v>
      </c>
    </row>
    <row r="445" spans="1:4" x14ac:dyDescent="0.25">
      <c r="A445" s="6">
        <v>39734</v>
      </c>
      <c r="B445">
        <v>0.12943750825250139</v>
      </c>
      <c r="C445">
        <v>2.0045413183894909</v>
      </c>
      <c r="D445">
        <v>975.97557238736647</v>
      </c>
    </row>
    <row r="446" spans="1:4" x14ac:dyDescent="0.25">
      <c r="A446" s="6">
        <v>39735</v>
      </c>
      <c r="B446">
        <v>0.13590938366512648</v>
      </c>
      <c r="C446">
        <v>2.1047683843089655</v>
      </c>
      <c r="D446">
        <v>1073.5731296261033</v>
      </c>
    </row>
    <row r="447" spans="1:4" x14ac:dyDescent="0.25">
      <c r="A447" s="6">
        <v>39736</v>
      </c>
      <c r="B447">
        <v>0.1427048528483828</v>
      </c>
      <c r="C447">
        <v>2.210006803524414</v>
      </c>
      <c r="D447">
        <v>1180.9304425887137</v>
      </c>
    </row>
    <row r="448" spans="1:4" x14ac:dyDescent="0.25">
      <c r="A448" s="6">
        <v>39737</v>
      </c>
      <c r="B448">
        <v>0.14984009549080196</v>
      </c>
      <c r="C448">
        <v>2.320507143700635</v>
      </c>
      <c r="D448">
        <v>1299.0234868475852</v>
      </c>
    </row>
    <row r="449" spans="1:4" x14ac:dyDescent="0.25">
      <c r="A449" s="6">
        <v>39738</v>
      </c>
      <c r="B449">
        <v>0.15733210026534206</v>
      </c>
      <c r="C449">
        <v>2.4365325008856669</v>
      </c>
      <c r="D449">
        <v>1428.9258355323439</v>
      </c>
    </row>
    <row r="450" spans="1:4" x14ac:dyDescent="0.25">
      <c r="A450" s="6">
        <v>39741</v>
      </c>
      <c r="B450">
        <v>0.15344310028426611</v>
      </c>
      <c r="C450">
        <v>2.0710526257528166</v>
      </c>
      <c r="D450">
        <v>1286.0332519791095</v>
      </c>
    </row>
    <row r="451" spans="1:4" x14ac:dyDescent="0.25">
      <c r="A451" s="6">
        <v>39742</v>
      </c>
      <c r="B451">
        <v>0.16111525529847942</v>
      </c>
      <c r="C451">
        <v>2.1746052570404575</v>
      </c>
      <c r="D451">
        <v>1157.4299267811987</v>
      </c>
    </row>
    <row r="452" spans="1:4" x14ac:dyDescent="0.25">
      <c r="A452" s="6">
        <v>39743</v>
      </c>
      <c r="B452">
        <v>0.1691710180634034</v>
      </c>
      <c r="C452">
        <v>2.2833355198924803</v>
      </c>
      <c r="D452">
        <v>1273.1729194593186</v>
      </c>
    </row>
    <row r="453" spans="1:4" x14ac:dyDescent="0.25">
      <c r="A453" s="6">
        <v>39744</v>
      </c>
      <c r="B453">
        <v>0.17300077822726162</v>
      </c>
      <c r="C453">
        <v>2.3350265690740213</v>
      </c>
      <c r="D453">
        <v>1145.8556275133867</v>
      </c>
    </row>
    <row r="454" spans="1:4" x14ac:dyDescent="0.25">
      <c r="A454" s="6">
        <v>39745</v>
      </c>
      <c r="B454">
        <v>0.18165081713862472</v>
      </c>
      <c r="C454">
        <v>2.4517778975277222</v>
      </c>
      <c r="D454">
        <v>1260.4411902647255</v>
      </c>
    </row>
    <row r="455" spans="1:4" x14ac:dyDescent="0.25">
      <c r="A455" s="6">
        <v>39748</v>
      </c>
      <c r="B455">
        <v>0.19073335799555596</v>
      </c>
      <c r="C455">
        <v>2.5743667924041085</v>
      </c>
      <c r="D455">
        <v>1386.4853092911981</v>
      </c>
    </row>
    <row r="456" spans="1:4" x14ac:dyDescent="0.25">
      <c r="A456" s="6">
        <v>39749</v>
      </c>
      <c r="B456">
        <v>0.18636366025173889</v>
      </c>
      <c r="C456">
        <v>2.515388096266499</v>
      </c>
      <c r="D456">
        <v>1354.7209562094135</v>
      </c>
    </row>
    <row r="457" spans="1:4" x14ac:dyDescent="0.25">
      <c r="A457" s="6">
        <v>39750</v>
      </c>
      <c r="B457">
        <v>0.19568184326432583</v>
      </c>
      <c r="C457">
        <v>2.6411575010798241</v>
      </c>
      <c r="D457">
        <v>1383.9517754803137</v>
      </c>
    </row>
    <row r="458" spans="1:4" x14ac:dyDescent="0.25">
      <c r="A458" s="6">
        <v>40182</v>
      </c>
      <c r="B458">
        <v>0.19296625850065763</v>
      </c>
      <c r="C458">
        <v>2.604504703105655</v>
      </c>
      <c r="D458">
        <v>1364.7459141063011</v>
      </c>
    </row>
    <row r="459" spans="1:4" x14ac:dyDescent="0.25">
      <c r="A459" s="6">
        <v>40183</v>
      </c>
      <c r="B459">
        <v>0.18060862134011046</v>
      </c>
      <c r="C459">
        <v>2.4377111695936362</v>
      </c>
      <c r="D459">
        <v>1277.3470343544432</v>
      </c>
    </row>
    <row r="460" spans="1:4" x14ac:dyDescent="0.25">
      <c r="A460" s="6">
        <v>40184</v>
      </c>
      <c r="B460">
        <v>0.17354464777818226</v>
      </c>
      <c r="C460">
        <v>2.3423672866391283</v>
      </c>
      <c r="D460">
        <v>1227.3873723342376</v>
      </c>
    </row>
    <row r="461" spans="1:4" x14ac:dyDescent="0.25">
      <c r="A461" s="6">
        <v>40185</v>
      </c>
      <c r="B461">
        <v>0.1741810709650837</v>
      </c>
      <c r="C461">
        <v>2.3509572193886643</v>
      </c>
      <c r="D461">
        <v>1231.8884491064925</v>
      </c>
    </row>
    <row r="462" spans="1:4" x14ac:dyDescent="0.25">
      <c r="A462" s="6">
        <v>40186</v>
      </c>
      <c r="B462">
        <v>0.16676224757212643</v>
      </c>
      <c r="C462">
        <v>2.2508238563406286</v>
      </c>
      <c r="D462">
        <v>1179.419126274179</v>
      </c>
    </row>
    <row r="463" spans="1:4" x14ac:dyDescent="0.25">
      <c r="A463" s="6">
        <v>40189</v>
      </c>
      <c r="B463">
        <v>0.15669206353999318</v>
      </c>
      <c r="C463">
        <v>2.1149045413442136</v>
      </c>
      <c r="D463">
        <v>1108.1981645426465</v>
      </c>
    </row>
    <row r="464" spans="1:4" x14ac:dyDescent="0.25">
      <c r="A464" s="6">
        <v>40190</v>
      </c>
      <c r="B464">
        <v>0.14741107208416279</v>
      </c>
      <c r="C464">
        <v>1.9896371185107484</v>
      </c>
      <c r="D464">
        <v>1042.5587347966589</v>
      </c>
    </row>
    <row r="465" spans="1:4" x14ac:dyDescent="0.25">
      <c r="A465" s="6">
        <v>40191</v>
      </c>
      <c r="B465">
        <v>0.13449828864684127</v>
      </c>
      <c r="C465">
        <v>1.8153506631791076</v>
      </c>
      <c r="D465">
        <v>938.30286131699302</v>
      </c>
    </row>
    <row r="466" spans="1:4" x14ac:dyDescent="0.25">
      <c r="A466" s="6">
        <v>40192</v>
      </c>
      <c r="B466">
        <v>0.12048964503706783</v>
      </c>
      <c r="C466">
        <v>1.62627316098117</v>
      </c>
      <c r="D466">
        <v>844.47257518529375</v>
      </c>
    </row>
    <row r="467" spans="1:4" x14ac:dyDescent="0.25">
      <c r="A467" s="6">
        <v>40193</v>
      </c>
      <c r="B467">
        <v>0.10947815742721456</v>
      </c>
      <c r="C467">
        <v>1.4776488808044637</v>
      </c>
      <c r="D467">
        <v>767.29665441921463</v>
      </c>
    </row>
    <row r="468" spans="1:4" x14ac:dyDescent="0.25">
      <c r="A468" s="6">
        <v>40196</v>
      </c>
      <c r="B468">
        <v>0.1149520652985753</v>
      </c>
      <c r="C468">
        <v>1.5515313248446869</v>
      </c>
      <c r="D468">
        <v>783.38602750537314</v>
      </c>
    </row>
    <row r="469" spans="1:4" x14ac:dyDescent="0.25">
      <c r="A469" s="6">
        <v>40197</v>
      </c>
      <c r="B469">
        <v>0.10633276267011593</v>
      </c>
      <c r="C469">
        <v>1.4351948502312413</v>
      </c>
      <c r="D469">
        <v>705.04742475483579</v>
      </c>
    </row>
    <row r="470" spans="1:4" x14ac:dyDescent="0.25">
      <c r="A470" s="6">
        <v>40198</v>
      </c>
      <c r="B470">
        <v>9.835888302116115E-2</v>
      </c>
      <c r="C470">
        <v>1.3275697803922548</v>
      </c>
      <c r="D470">
        <v>634.54268227935222</v>
      </c>
    </row>
    <row r="471" spans="1:4" x14ac:dyDescent="0.25">
      <c r="A471" s="6">
        <v>40199</v>
      </c>
      <c r="B471">
        <v>0.10327682717221921</v>
      </c>
      <c r="C471">
        <v>1.3939482694118677</v>
      </c>
      <c r="D471">
        <v>697.99695050728747</v>
      </c>
    </row>
    <row r="472" spans="1:4" x14ac:dyDescent="0.25">
      <c r="A472" s="6">
        <v>40200</v>
      </c>
      <c r="B472">
        <v>0.10844066853083018</v>
      </c>
      <c r="C472">
        <v>1.4636456828824611</v>
      </c>
      <c r="D472">
        <v>767.79664555801628</v>
      </c>
    </row>
    <row r="473" spans="1:4" x14ac:dyDescent="0.25">
      <c r="A473" s="6">
        <v>40203</v>
      </c>
      <c r="B473">
        <v>0.11386270195737169</v>
      </c>
      <c r="C473">
        <v>1.5368279670265843</v>
      </c>
      <c r="D473">
        <v>844.57631011381795</v>
      </c>
    </row>
    <row r="474" spans="1:4" x14ac:dyDescent="0.25">
      <c r="A474" s="6">
        <v>40205</v>
      </c>
      <c r="B474">
        <v>0.11955583705524028</v>
      </c>
      <c r="C474">
        <v>1.6136693653779135</v>
      </c>
      <c r="D474">
        <v>929.03394112519982</v>
      </c>
    </row>
    <row r="475" spans="1:4" x14ac:dyDescent="0.25">
      <c r="A475" s="6">
        <v>40206</v>
      </c>
      <c r="B475">
        <v>0.12553362890800229</v>
      </c>
      <c r="C475">
        <v>1.6943528336468092</v>
      </c>
      <c r="D475">
        <v>1021.9373352377199</v>
      </c>
    </row>
    <row r="476" spans="1:4" x14ac:dyDescent="0.25">
      <c r="A476" s="6">
        <v>40207</v>
      </c>
      <c r="B476">
        <v>0.11123102692586105</v>
      </c>
      <c r="C476">
        <v>1.5013077157149186</v>
      </c>
      <c r="D476">
        <v>919.74360171394801</v>
      </c>
    </row>
    <row r="477" spans="1:4" x14ac:dyDescent="0.25">
      <c r="A477" s="6">
        <v>40210</v>
      </c>
      <c r="B477">
        <v>0.10573173175135486</v>
      </c>
      <c r="C477">
        <v>1.4270826140984161</v>
      </c>
      <c r="D477">
        <v>874.27120349488155</v>
      </c>
    </row>
    <row r="478" spans="1:4" x14ac:dyDescent="0.25">
      <c r="A478" s="6">
        <v>40211</v>
      </c>
      <c r="B478">
        <v>9.7981444045944555E-2</v>
      </c>
      <c r="C478">
        <v>1.3224754100410585</v>
      </c>
      <c r="D478">
        <v>786.84408314539337</v>
      </c>
    </row>
    <row r="479" spans="1:4" x14ac:dyDescent="0.25">
      <c r="A479" s="6">
        <v>40212</v>
      </c>
      <c r="B479">
        <v>0.10288051624824179</v>
      </c>
      <c r="C479">
        <v>1.3885991805431115</v>
      </c>
      <c r="D479">
        <v>815.2091647007494</v>
      </c>
    </row>
    <row r="480" spans="1:4" x14ac:dyDescent="0.25">
      <c r="A480" s="6">
        <v>40213</v>
      </c>
      <c r="B480">
        <v>9.7350715821047137E-2</v>
      </c>
      <c r="C480">
        <v>1.3139623433479961</v>
      </c>
      <c r="D480">
        <v>733.6882482306745</v>
      </c>
    </row>
    <row r="481" spans="1:4" x14ac:dyDescent="0.25">
      <c r="A481" s="6">
        <v>40214</v>
      </c>
      <c r="B481">
        <v>0.10221825161209949</v>
      </c>
      <c r="C481">
        <v>1.3796604605153959</v>
      </c>
      <c r="D481">
        <v>807.05707305374199</v>
      </c>
    </row>
    <row r="482" spans="1:4" x14ac:dyDescent="0.25">
      <c r="A482" s="6">
        <v>40215</v>
      </c>
      <c r="B482">
        <v>0.10732916419270447</v>
      </c>
      <c r="C482">
        <v>1.4486434835411657</v>
      </c>
      <c r="D482">
        <v>887.76278035911628</v>
      </c>
    </row>
    <row r="483" spans="1:4" x14ac:dyDescent="0.25">
      <c r="A483" s="6">
        <v>40217</v>
      </c>
      <c r="B483">
        <v>0.1126956224023397</v>
      </c>
      <c r="C483">
        <v>1.5210756577182241</v>
      </c>
      <c r="D483">
        <v>976.53905839502795</v>
      </c>
    </row>
    <row r="484" spans="1:4" x14ac:dyDescent="0.25">
      <c r="A484" s="6">
        <v>40218</v>
      </c>
      <c r="B484">
        <v>0.11833040352245669</v>
      </c>
      <c r="C484">
        <v>1.5971294406041354</v>
      </c>
      <c r="D484">
        <v>949.79077406573049</v>
      </c>
    </row>
    <row r="485" spans="1:4" x14ac:dyDescent="0.25">
      <c r="A485" s="6">
        <v>40219</v>
      </c>
      <c r="B485">
        <v>0.12424692369857952</v>
      </c>
      <c r="C485">
        <v>1.6769859126343423</v>
      </c>
      <c r="D485">
        <v>982.8391175887233</v>
      </c>
    </row>
    <row r="486" spans="1:4" x14ac:dyDescent="0.25">
      <c r="A486" s="6">
        <v>40220</v>
      </c>
      <c r="B486">
        <v>0.11048511207731002</v>
      </c>
      <c r="C486">
        <v>1.491239951815351</v>
      </c>
      <c r="D486">
        <v>884.55520582985093</v>
      </c>
    </row>
    <row r="487" spans="1:4" x14ac:dyDescent="0.25">
      <c r="A487" s="6">
        <v>40224</v>
      </c>
      <c r="B487">
        <v>0.10621344931385587</v>
      </c>
      <c r="C487">
        <v>1.433584453678304</v>
      </c>
      <c r="D487">
        <v>850.35583304631314</v>
      </c>
    </row>
    <row r="488" spans="1:4" x14ac:dyDescent="0.25">
      <c r="A488" s="6">
        <v>40225</v>
      </c>
      <c r="B488">
        <v>0.11152412177954867</v>
      </c>
      <c r="C488">
        <v>1.5052636763622194</v>
      </c>
      <c r="D488">
        <v>935.3914163509445</v>
      </c>
    </row>
    <row r="489" spans="1:4" x14ac:dyDescent="0.25">
      <c r="A489" s="6">
        <v>40226</v>
      </c>
      <c r="B489">
        <v>0.10271958584958431</v>
      </c>
      <c r="C489">
        <v>1.3864270703336232</v>
      </c>
      <c r="D489">
        <v>841.85227471585006</v>
      </c>
    </row>
    <row r="490" spans="1:4" x14ac:dyDescent="0.25">
      <c r="A490" s="6">
        <v>40227</v>
      </c>
      <c r="B490">
        <v>9.8100284020905468E-2</v>
      </c>
      <c r="C490">
        <v>1.324079417270652</v>
      </c>
      <c r="D490">
        <v>757.66704724426506</v>
      </c>
    </row>
    <row r="491" spans="1:4" x14ac:dyDescent="0.25">
      <c r="A491" s="6">
        <v>40228</v>
      </c>
      <c r="B491">
        <v>0.10300529822195074</v>
      </c>
      <c r="C491">
        <v>1.3902833881341847</v>
      </c>
      <c r="D491">
        <v>833.43375196869158</v>
      </c>
    </row>
    <row r="492" spans="1:4" x14ac:dyDescent="0.25">
      <c r="A492" s="6">
        <v>40231</v>
      </c>
      <c r="B492">
        <v>0.10815556313304829</v>
      </c>
      <c r="C492">
        <v>1.4597975575408941</v>
      </c>
      <c r="D492">
        <v>916.77712716556084</v>
      </c>
    </row>
    <row r="493" spans="1:4" x14ac:dyDescent="0.25">
      <c r="A493" s="6">
        <v>40232</v>
      </c>
      <c r="B493">
        <v>0.11356334128970071</v>
      </c>
      <c r="C493">
        <v>1.5327874354179389</v>
      </c>
      <c r="D493">
        <v>1008.454839882117</v>
      </c>
    </row>
    <row r="494" spans="1:4" x14ac:dyDescent="0.25">
      <c r="A494" s="6">
        <v>40233</v>
      </c>
      <c r="B494">
        <v>0.11924150835418575</v>
      </c>
      <c r="C494">
        <v>1.609426807188836</v>
      </c>
      <c r="D494">
        <v>1109.3003238703288</v>
      </c>
    </row>
    <row r="495" spans="1:4" x14ac:dyDescent="0.25">
      <c r="A495" s="6">
        <v>40234</v>
      </c>
      <c r="B495">
        <v>0.12520358377189503</v>
      </c>
      <c r="C495">
        <v>1.6898981475482779</v>
      </c>
      <c r="D495">
        <v>1220.2303562573618</v>
      </c>
    </row>
    <row r="496" spans="1:4" x14ac:dyDescent="0.25">
      <c r="A496" s="6">
        <v>40235</v>
      </c>
      <c r="B496">
        <v>0.10047505443112048</v>
      </c>
      <c r="C496">
        <v>1.4364134254160361</v>
      </c>
      <c r="D496">
        <v>1098.2073206316256</v>
      </c>
    </row>
    <row r="497" spans="1:4" x14ac:dyDescent="0.25">
      <c r="A497" s="6">
        <v>40239</v>
      </c>
      <c r="B497">
        <v>9.7133496124280905E-2</v>
      </c>
      <c r="C497">
        <v>1.3886417746224022</v>
      </c>
      <c r="D497">
        <v>1061.6835902821747</v>
      </c>
    </row>
    <row r="498" spans="1:4" x14ac:dyDescent="0.25">
      <c r="A498" s="6">
        <v>40240</v>
      </c>
      <c r="B498">
        <v>0.10199017093049495</v>
      </c>
      <c r="C498">
        <v>1.4580738633535224</v>
      </c>
      <c r="D498">
        <v>1167.8519493103922</v>
      </c>
    </row>
    <row r="499" spans="1:4" x14ac:dyDescent="0.25">
      <c r="A499" s="6">
        <v>40241</v>
      </c>
      <c r="B499">
        <v>0.10400916002850678</v>
      </c>
      <c r="C499">
        <v>1.4869377745260308</v>
      </c>
      <c r="D499">
        <v>1190.9706511640877</v>
      </c>
    </row>
    <row r="500" spans="1:4" x14ac:dyDescent="0.25">
      <c r="A500" s="6">
        <v>40242</v>
      </c>
      <c r="B500">
        <v>9.887068364878239E-2</v>
      </c>
      <c r="C500">
        <v>1.4134769886642102</v>
      </c>
      <c r="D500">
        <v>1071.8735860476791</v>
      </c>
    </row>
    <row r="501" spans="1:4" x14ac:dyDescent="0.25">
      <c r="A501" s="6">
        <v>40245</v>
      </c>
      <c r="B501">
        <v>9.1181328113185689E-2</v>
      </c>
      <c r="C501">
        <v>1.3035482746499267</v>
      </c>
      <c r="D501">
        <v>988.51199909220031</v>
      </c>
    </row>
    <row r="502" spans="1:4" x14ac:dyDescent="0.25">
      <c r="A502" s="6">
        <v>40246</v>
      </c>
      <c r="B502">
        <v>8.5771966654745443E-2</v>
      </c>
      <c r="C502">
        <v>1.2262148562623971</v>
      </c>
      <c r="D502">
        <v>929.86820852953781</v>
      </c>
    </row>
    <row r="503" spans="1:4" x14ac:dyDescent="0.25">
      <c r="A503" s="6">
        <v>40247</v>
      </c>
      <c r="B503">
        <v>9.0060564987482716E-2</v>
      </c>
      <c r="C503">
        <v>1.287525599075517</v>
      </c>
      <c r="D503">
        <v>952.34178431924158</v>
      </c>
    </row>
    <row r="504" spans="1:4" x14ac:dyDescent="0.25">
      <c r="A504" s="6">
        <v>40248</v>
      </c>
      <c r="B504">
        <v>9.4563593236856855E-2</v>
      </c>
      <c r="C504">
        <v>1.3519018790292929</v>
      </c>
      <c r="D504">
        <v>1047.5759627511659</v>
      </c>
    </row>
    <row r="505" spans="1:4" x14ac:dyDescent="0.25">
      <c r="A505" s="6">
        <v>40249</v>
      </c>
      <c r="B505">
        <v>9.9291772898699698E-2</v>
      </c>
      <c r="C505">
        <v>1.4194969729807576</v>
      </c>
      <c r="D505">
        <v>1028.096244435545</v>
      </c>
    </row>
    <row r="506" spans="1:4" x14ac:dyDescent="0.25">
      <c r="A506" s="6">
        <v>40252</v>
      </c>
      <c r="B506">
        <v>0.10081777350677397</v>
      </c>
      <c r="C506">
        <v>1.441313012524519</v>
      </c>
      <c r="D506">
        <v>1043.8969039299436</v>
      </c>
    </row>
    <row r="507" spans="1:4" x14ac:dyDescent="0.25">
      <c r="A507" s="6">
        <v>40253</v>
      </c>
      <c r="B507">
        <v>0.10585866218211268</v>
      </c>
      <c r="C507">
        <v>1.5133786631507451</v>
      </c>
      <c r="D507">
        <v>1148.2865943229381</v>
      </c>
    </row>
    <row r="508" spans="1:4" x14ac:dyDescent="0.25">
      <c r="A508" s="6">
        <v>40254</v>
      </c>
      <c r="B508">
        <v>0.11115159529121832</v>
      </c>
      <c r="C508">
        <v>1.5890475963082824</v>
      </c>
      <c r="D508">
        <v>1263.1152537552321</v>
      </c>
    </row>
    <row r="509" spans="1:4" x14ac:dyDescent="0.25">
      <c r="A509" s="6">
        <v>40255</v>
      </c>
      <c r="B509">
        <v>0.11670917505577924</v>
      </c>
      <c r="C509">
        <v>1.6684999761236965</v>
      </c>
      <c r="D509">
        <v>1389.4267791307554</v>
      </c>
    </row>
    <row r="510" spans="1:4" x14ac:dyDescent="0.25">
      <c r="A510" s="6">
        <v>40256</v>
      </c>
      <c r="B510">
        <v>0.12254463380856821</v>
      </c>
      <c r="C510">
        <v>1.7519249749298813</v>
      </c>
      <c r="D510">
        <v>1528.3694570438311</v>
      </c>
    </row>
    <row r="511" spans="1:4" x14ac:dyDescent="0.25">
      <c r="A511" s="6">
        <v>40259</v>
      </c>
      <c r="B511">
        <v>0.10975208492515254</v>
      </c>
      <c r="C511">
        <v>1.5690398890200625</v>
      </c>
      <c r="D511">
        <v>1375.5325113394481</v>
      </c>
    </row>
    <row r="512" spans="1:4" x14ac:dyDescent="0.25">
      <c r="A512" s="6">
        <v>40260</v>
      </c>
      <c r="B512">
        <v>0.10202768971885173</v>
      </c>
      <c r="C512">
        <v>1.3336839056670531</v>
      </c>
      <c r="D512">
        <v>1237.9792602055034</v>
      </c>
    </row>
    <row r="513" spans="1:4" x14ac:dyDescent="0.25">
      <c r="A513" s="6">
        <v>40262</v>
      </c>
      <c r="B513">
        <v>0.10712907420479433</v>
      </c>
      <c r="C513">
        <v>1.4003681009504059</v>
      </c>
      <c r="D513">
        <v>1361.7771862260538</v>
      </c>
    </row>
    <row r="514" spans="1:4" x14ac:dyDescent="0.25">
      <c r="A514" s="6">
        <v>40263</v>
      </c>
      <c r="B514">
        <v>0.11248552791503405</v>
      </c>
      <c r="C514">
        <v>1.4703865059979262</v>
      </c>
      <c r="D514">
        <v>1407.9565180875252</v>
      </c>
    </row>
    <row r="515" spans="1:4" x14ac:dyDescent="0.25">
      <c r="A515" s="6">
        <v>40266</v>
      </c>
      <c r="B515">
        <v>0.11810980431078576</v>
      </c>
      <c r="C515">
        <v>1.5439058312978227</v>
      </c>
      <c r="D515">
        <v>1548.7521698962778</v>
      </c>
    </row>
    <row r="516" spans="1:4" x14ac:dyDescent="0.25">
      <c r="A516" s="6">
        <v>40267</v>
      </c>
      <c r="B516">
        <v>0.11458128074522499</v>
      </c>
      <c r="C516">
        <v>1.4977817339755854</v>
      </c>
      <c r="D516">
        <v>1502.4832884890011</v>
      </c>
    </row>
    <row r="517" spans="1:4" x14ac:dyDescent="0.25">
      <c r="A517" s="6">
        <v>40268</v>
      </c>
      <c r="B517">
        <v>0.11523618685093716</v>
      </c>
      <c r="C517">
        <v>1.5063425250247433</v>
      </c>
      <c r="D517">
        <v>1511.0709519621462</v>
      </c>
    </row>
    <row r="518" spans="1:4" x14ac:dyDescent="0.25">
      <c r="A518" s="6">
        <v>40269</v>
      </c>
      <c r="B518">
        <v>0.10042552091873258</v>
      </c>
      <c r="C518">
        <v>1.2803911462710318</v>
      </c>
      <c r="D518">
        <v>1359.9638567659315</v>
      </c>
    </row>
    <row r="519" spans="1:4" x14ac:dyDescent="0.25">
      <c r="A519" s="6">
        <v>40273</v>
      </c>
      <c r="B519">
        <v>9.5730443561292525E-2</v>
      </c>
      <c r="C519">
        <v>1.2205305110009537</v>
      </c>
      <c r="D519">
        <v>1296.383051285165</v>
      </c>
    </row>
    <row r="520" spans="1:4" x14ac:dyDescent="0.25">
      <c r="A520" s="6">
        <v>40274</v>
      </c>
      <c r="B520">
        <v>9.4925986052374095E-2</v>
      </c>
      <c r="C520">
        <v>1.2102739520849792</v>
      </c>
      <c r="D520">
        <v>1285.4890760642811</v>
      </c>
    </row>
    <row r="521" spans="1:4" x14ac:dyDescent="0.25">
      <c r="A521" s="6">
        <v>40275</v>
      </c>
      <c r="B521">
        <v>9.9672285354992798E-2</v>
      </c>
      <c r="C521">
        <v>1.2707876496892283</v>
      </c>
      <c r="D521">
        <v>1339.5947356837032</v>
      </c>
    </row>
    <row r="522" spans="1:4" x14ac:dyDescent="0.25">
      <c r="A522" s="6">
        <v>40276</v>
      </c>
      <c r="B522">
        <v>0.10465589962274244</v>
      </c>
      <c r="C522">
        <v>1.3343270321736898</v>
      </c>
      <c r="D522">
        <v>1398.8231082703119</v>
      </c>
    </row>
    <row r="523" spans="1:4" x14ac:dyDescent="0.25">
      <c r="A523" s="6">
        <v>40277</v>
      </c>
      <c r="B523">
        <v>0.10988869460387957</v>
      </c>
      <c r="C523">
        <v>1.4010433837823744</v>
      </c>
      <c r="D523">
        <v>1335.2047582010987</v>
      </c>
    </row>
    <row r="524" spans="1:4" x14ac:dyDescent="0.25">
      <c r="A524" s="6">
        <v>40280</v>
      </c>
      <c r="B524">
        <v>0.11538312933407355</v>
      </c>
      <c r="C524">
        <v>1.4710955529714931</v>
      </c>
      <c r="D524">
        <v>1468.7252340212087</v>
      </c>
    </row>
    <row r="525" spans="1:4" x14ac:dyDescent="0.25">
      <c r="A525" s="6">
        <v>40281</v>
      </c>
      <c r="B525">
        <v>0.10334910595242483</v>
      </c>
      <c r="C525">
        <v>1.3176658584982084</v>
      </c>
      <c r="D525">
        <v>1321.8527106190879</v>
      </c>
    </row>
    <row r="526" spans="1:4" x14ac:dyDescent="0.25">
      <c r="A526" s="6">
        <v>40283</v>
      </c>
      <c r="B526">
        <v>0.10448188145287052</v>
      </c>
      <c r="C526">
        <v>1.3321083598486081</v>
      </c>
      <c r="D526">
        <v>1336.3411026761639</v>
      </c>
    </row>
    <row r="527" spans="1:4" x14ac:dyDescent="0.25">
      <c r="A527" s="6">
        <v>40284</v>
      </c>
      <c r="B527">
        <v>0.10038850009858337</v>
      </c>
      <c r="C527">
        <v>1.2799191434383543</v>
      </c>
      <c r="D527">
        <v>1202.7069924085476</v>
      </c>
    </row>
    <row r="528" spans="1:4" x14ac:dyDescent="0.25">
      <c r="A528" s="6">
        <v>40287</v>
      </c>
      <c r="B528">
        <v>0.10540792510351255</v>
      </c>
      <c r="C528">
        <v>1.3439151006102721</v>
      </c>
      <c r="D528">
        <v>1322.9776916494025</v>
      </c>
    </row>
    <row r="529" spans="1:4" x14ac:dyDescent="0.25">
      <c r="A529" s="6">
        <v>40288</v>
      </c>
      <c r="B529">
        <v>8.9716358148850789E-2</v>
      </c>
      <c r="C529">
        <v>1.1423278355187312</v>
      </c>
      <c r="D529">
        <v>1190.6799224844622</v>
      </c>
    </row>
    <row r="530" spans="1:4" x14ac:dyDescent="0.25">
      <c r="A530" s="6">
        <v>40289</v>
      </c>
      <c r="B530">
        <v>8.4220360367514804E-2</v>
      </c>
      <c r="C530">
        <v>1.0723491674239685</v>
      </c>
      <c r="D530">
        <v>1117.7392197265701</v>
      </c>
    </row>
    <row r="531" spans="1:4" x14ac:dyDescent="0.25">
      <c r="A531" s="6">
        <v>40290</v>
      </c>
      <c r="B531">
        <v>8.8431378385890547E-2</v>
      </c>
      <c r="C531">
        <v>1.125966625795167</v>
      </c>
      <c r="D531">
        <v>1005.9652977539131</v>
      </c>
    </row>
    <row r="532" spans="1:4" x14ac:dyDescent="0.25">
      <c r="A532" s="6">
        <v>40291</v>
      </c>
      <c r="B532">
        <v>9.2852947305185077E-2</v>
      </c>
      <c r="C532">
        <v>1.1822649570849255</v>
      </c>
      <c r="D532">
        <v>905.36876797852176</v>
      </c>
    </row>
    <row r="533" spans="1:4" x14ac:dyDescent="0.25">
      <c r="A533" s="6">
        <v>40294</v>
      </c>
      <c r="B533">
        <v>7.0279058103341882E-2</v>
      </c>
      <c r="C533" s="9">
        <v>1.0049252135221867</v>
      </c>
      <c r="D533">
        <v>814.83189118066957</v>
      </c>
    </row>
    <row r="534" spans="1:4" x14ac:dyDescent="0.25">
      <c r="A534" s="6">
        <v>40295</v>
      </c>
      <c r="B534">
        <v>7.3793011008508977E-2</v>
      </c>
      <c r="C534">
        <v>1.055171474198296</v>
      </c>
      <c r="D534">
        <v>733.34870206260268</v>
      </c>
    </row>
    <row r="535" spans="1:4" x14ac:dyDescent="0.25">
      <c r="A535" s="6">
        <v>40296</v>
      </c>
      <c r="B535">
        <v>7.7482661558934435E-2</v>
      </c>
      <c r="C535">
        <v>1.1079300479082108</v>
      </c>
      <c r="D535">
        <v>806.68357226886303</v>
      </c>
    </row>
    <row r="536" spans="1:4" x14ac:dyDescent="0.25">
      <c r="A536" s="6">
        <v>40297</v>
      </c>
      <c r="B536">
        <v>8.1356794636881155E-2</v>
      </c>
      <c r="C536">
        <v>1.1633265503036214</v>
      </c>
      <c r="D536">
        <v>726.01521504197672</v>
      </c>
    </row>
    <row r="537" spans="1:4" x14ac:dyDescent="0.25">
      <c r="A537" s="6">
        <v>40298</v>
      </c>
      <c r="B537">
        <v>7.7750689058464051E-2</v>
      </c>
      <c r="C537">
        <v>1.1117625920467302</v>
      </c>
      <c r="D537">
        <v>693.83489711445952</v>
      </c>
    </row>
    <row r="538" spans="1:4" x14ac:dyDescent="0.25">
      <c r="A538" s="6">
        <v>40301</v>
      </c>
      <c r="B538">
        <v>8.1638223511387262E-2</v>
      </c>
      <c r="C538">
        <v>1.1673507216490668</v>
      </c>
      <c r="D538">
        <v>763.21838682590555</v>
      </c>
    </row>
    <row r="539" spans="1:4" x14ac:dyDescent="0.25">
      <c r="A539" s="6">
        <v>40302</v>
      </c>
      <c r="B539">
        <v>8.5720134686956634E-2</v>
      </c>
      <c r="C539">
        <v>1.2257182577315202</v>
      </c>
      <c r="D539">
        <v>839.54022550849618</v>
      </c>
    </row>
    <row r="540" spans="1:4" x14ac:dyDescent="0.25">
      <c r="A540" s="6">
        <v>40303</v>
      </c>
      <c r="B540">
        <v>9.0006141421304475E-2</v>
      </c>
      <c r="C540">
        <v>1.2870041706180964</v>
      </c>
      <c r="D540">
        <v>755.58620295764661</v>
      </c>
    </row>
    <row r="541" spans="1:4" x14ac:dyDescent="0.25">
      <c r="A541" s="6">
        <v>40304</v>
      </c>
      <c r="B541">
        <v>9.4506448492369707E-2</v>
      </c>
      <c r="C541">
        <v>1.3513543791490013</v>
      </c>
      <c r="D541">
        <v>831.14482325341135</v>
      </c>
    </row>
    <row r="542" spans="1:4" x14ac:dyDescent="0.25">
      <c r="A542" s="6">
        <v>40305</v>
      </c>
      <c r="B542">
        <v>9.9231770916988191E-2</v>
      </c>
      <c r="C542">
        <v>1.4189220981064514</v>
      </c>
      <c r="D542">
        <v>914.25930557875256</v>
      </c>
    </row>
    <row r="543" spans="1:4" x14ac:dyDescent="0.25">
      <c r="A543" s="6">
        <v>40308</v>
      </c>
      <c r="B543">
        <v>6.7148639154209683E-2</v>
      </c>
      <c r="C543" s="9">
        <v>1.2060837833904836</v>
      </c>
      <c r="D543">
        <v>822.83337502087727</v>
      </c>
    </row>
    <row r="544" spans="1:4" x14ac:dyDescent="0.25">
      <c r="A544" s="6">
        <v>40309</v>
      </c>
      <c r="B544">
        <v>7.0506071111920171E-2</v>
      </c>
      <c r="C544">
        <v>1.2663879725600078</v>
      </c>
      <c r="D544">
        <v>905.11671252296503</v>
      </c>
    </row>
    <row r="545" spans="1:4" x14ac:dyDescent="0.25">
      <c r="A545" s="6">
        <v>40310</v>
      </c>
      <c r="B545">
        <v>7.4031374667516178E-2</v>
      </c>
      <c r="C545">
        <v>1.3297073711880083</v>
      </c>
      <c r="D545">
        <v>995.62838377526157</v>
      </c>
    </row>
    <row r="546" spans="1:4" x14ac:dyDescent="0.25">
      <c r="A546" s="6">
        <v>40311</v>
      </c>
      <c r="B546">
        <v>7.0570874486103913E-2</v>
      </c>
      <c r="C546">
        <v>1.1302512655098069</v>
      </c>
      <c r="D546">
        <v>896.06554539773538</v>
      </c>
    </row>
    <row r="547" spans="1:4" x14ac:dyDescent="0.25">
      <c r="A547" s="6">
        <v>40312</v>
      </c>
      <c r="B547">
        <v>7.4099418210409107E-2</v>
      </c>
      <c r="C547">
        <v>1.1867638287852973</v>
      </c>
      <c r="D547">
        <v>985.67209993750896</v>
      </c>
    </row>
    <row r="548" spans="1:4" x14ac:dyDescent="0.25">
      <c r="A548" s="6">
        <v>40315</v>
      </c>
      <c r="B548">
        <v>7.780438912092956E-2</v>
      </c>
      <c r="C548">
        <v>1.2461020202245623</v>
      </c>
      <c r="D548">
        <v>1084.2393099312599</v>
      </c>
    </row>
    <row r="549" spans="1:4" x14ac:dyDescent="0.25">
      <c r="A549" s="6">
        <v>40316</v>
      </c>
      <c r="B549">
        <v>8.1694608576976038E-2</v>
      </c>
      <c r="C549">
        <v>1.3084071212357904</v>
      </c>
      <c r="D549">
        <v>975.8153789381339</v>
      </c>
    </row>
    <row r="550" spans="1:4" x14ac:dyDescent="0.25">
      <c r="A550" s="6">
        <v>40317</v>
      </c>
      <c r="B550">
        <v>8.5779339005824851E-2</v>
      </c>
      <c r="C550">
        <v>1.37382747729758</v>
      </c>
      <c r="D550">
        <v>1073.3969168319475</v>
      </c>
    </row>
    <row r="551" spans="1:4" x14ac:dyDescent="0.25">
      <c r="A551" s="6">
        <v>40318</v>
      </c>
      <c r="B551">
        <v>9.006830595611609E-2</v>
      </c>
      <c r="C551">
        <v>1.4425188511624591</v>
      </c>
      <c r="D551">
        <v>966.05722514875276</v>
      </c>
    </row>
    <row r="552" spans="1:4" x14ac:dyDescent="0.25">
      <c r="A552" s="6">
        <v>40319</v>
      </c>
      <c r="B552">
        <v>9.4571721253921895E-2</v>
      </c>
      <c r="C552">
        <v>1.5146447937205822</v>
      </c>
      <c r="D552">
        <v>869.45150263387745</v>
      </c>
    </row>
    <row r="553" spans="1:4" x14ac:dyDescent="0.25">
      <c r="A553" s="6">
        <v>40322</v>
      </c>
      <c r="B553">
        <v>9.9300307316618E-2</v>
      </c>
      <c r="C553">
        <v>1.5903770334066114</v>
      </c>
      <c r="D553">
        <v>956.39665289726531</v>
      </c>
    </row>
    <row r="554" spans="1:4" x14ac:dyDescent="0.25">
      <c r="A554" s="6">
        <v>40323</v>
      </c>
      <c r="B554">
        <v>0.10426532268244891</v>
      </c>
      <c r="C554">
        <v>1.6698958850769421</v>
      </c>
      <c r="D554">
        <v>1052.0363181869918</v>
      </c>
    </row>
    <row r="555" spans="1:4" x14ac:dyDescent="0.25">
      <c r="A555" s="6">
        <v>40324</v>
      </c>
      <c r="B555">
        <v>9.0463035994404861E-2</v>
      </c>
      <c r="C555">
        <v>1.4194115023154008</v>
      </c>
      <c r="D555">
        <v>946.83268636829268</v>
      </c>
    </row>
    <row r="556" spans="1:4" x14ac:dyDescent="0.25">
      <c r="A556" s="6">
        <v>40325</v>
      </c>
      <c r="B556">
        <v>6.7094484092495882E-2</v>
      </c>
      <c r="C556" s="9">
        <v>1.2064997769680907</v>
      </c>
      <c r="D556">
        <v>852.14941773146347</v>
      </c>
    </row>
    <row r="557" spans="1:4" x14ac:dyDescent="0.25">
      <c r="A557" s="6">
        <v>40326</v>
      </c>
      <c r="B557">
        <v>6.2848596592195174E-2</v>
      </c>
      <c r="C557">
        <v>1.1301497998957228</v>
      </c>
      <c r="D557">
        <v>798.22351592191046</v>
      </c>
    </row>
    <row r="558" spans="1:4" x14ac:dyDescent="0.25">
      <c r="A558" s="6">
        <v>40329</v>
      </c>
      <c r="B558">
        <v>6.5991026421804933E-2</v>
      </c>
      <c r="C558">
        <v>1.186657289890509</v>
      </c>
      <c r="D558">
        <v>878.04586751410159</v>
      </c>
    </row>
    <row r="559" spans="1:4" x14ac:dyDescent="0.25">
      <c r="A559" s="6">
        <v>40330</v>
      </c>
      <c r="B559">
        <v>6.9290577742895182E-2</v>
      </c>
      <c r="C559">
        <v>1.2459901543850345</v>
      </c>
      <c r="D559">
        <v>965.85045426551187</v>
      </c>
    </row>
    <row r="560" spans="1:4" x14ac:dyDescent="0.25">
      <c r="A560" s="6">
        <v>40331</v>
      </c>
      <c r="B560">
        <v>7.2755106630039951E-2</v>
      </c>
      <c r="C560">
        <v>1.3082896621042863</v>
      </c>
      <c r="D560">
        <v>1062.4354996920631</v>
      </c>
    </row>
    <row r="561" spans="1:4" x14ac:dyDescent="0.25">
      <c r="A561" s="6">
        <v>40332</v>
      </c>
      <c r="B561">
        <v>7.002769685009029E-2</v>
      </c>
      <c r="C561">
        <v>1.2592451044820319</v>
      </c>
      <c r="D561">
        <v>1022.6074091751922</v>
      </c>
    </row>
    <row r="562" spans="1:4" x14ac:dyDescent="0.25">
      <c r="A562" s="6">
        <v>40333</v>
      </c>
      <c r="B562">
        <v>7.3529081692594811E-2</v>
      </c>
      <c r="C562">
        <v>1.3222073597061335</v>
      </c>
      <c r="D562">
        <v>920.34666825767295</v>
      </c>
    </row>
    <row r="563" spans="1:4" x14ac:dyDescent="0.25">
      <c r="A563" s="6">
        <v>40336</v>
      </c>
      <c r="B563">
        <v>7.7205535777224554E-2</v>
      </c>
      <c r="C563">
        <v>1.3883177276914402</v>
      </c>
      <c r="D563">
        <v>1012.3813350834404</v>
      </c>
    </row>
    <row r="564" spans="1:4" x14ac:dyDescent="0.25">
      <c r="A564" s="6">
        <v>40337</v>
      </c>
      <c r="B564">
        <v>8.106581256608579E-2</v>
      </c>
      <c r="C564">
        <v>1.4577336140760122</v>
      </c>
      <c r="D564">
        <v>1113.6194685917844</v>
      </c>
    </row>
    <row r="565" spans="1:4" x14ac:dyDescent="0.25">
      <c r="A565" s="6">
        <v>40338</v>
      </c>
      <c r="B565">
        <v>8.5119103194390089E-2</v>
      </c>
      <c r="C565">
        <v>1.5306202947798129</v>
      </c>
      <c r="D565">
        <v>1224.9814154509629</v>
      </c>
    </row>
    <row r="566" spans="1:4" x14ac:dyDescent="0.25">
      <c r="A566" s="6">
        <v>40339</v>
      </c>
      <c r="B566">
        <v>8.4700778558985876E-2</v>
      </c>
      <c r="C566">
        <v>1.5230979390132844</v>
      </c>
      <c r="D566">
        <v>1218.9611463836868</v>
      </c>
    </row>
    <row r="567" spans="1:4" x14ac:dyDescent="0.25">
      <c r="A567" s="6">
        <v>40340</v>
      </c>
      <c r="B567">
        <v>7.8844215717182115E-2</v>
      </c>
      <c r="C567">
        <v>1.417784635572501</v>
      </c>
      <c r="D567">
        <v>1097.0650317453183</v>
      </c>
    </row>
    <row r="568" spans="1:4" x14ac:dyDescent="0.25">
      <c r="A568" s="6">
        <v>40343</v>
      </c>
      <c r="B568">
        <v>8.278642650304123E-2</v>
      </c>
      <c r="C568">
        <v>1.4886738673511262</v>
      </c>
      <c r="D568">
        <v>1206.7715349198502</v>
      </c>
    </row>
    <row r="569" spans="1:4" x14ac:dyDescent="0.25">
      <c r="A569" s="6">
        <v>40344</v>
      </c>
      <c r="B569">
        <v>8.6925747828193289E-2</v>
      </c>
      <c r="C569">
        <v>1.5631075607186826</v>
      </c>
      <c r="D569">
        <v>1327.4486884118353</v>
      </c>
    </row>
    <row r="570" spans="1:4" x14ac:dyDescent="0.25">
      <c r="A570" s="6">
        <v>40345</v>
      </c>
      <c r="B570">
        <v>8.2833737614661521E-2</v>
      </c>
      <c r="C570">
        <v>1.489524620529872</v>
      </c>
      <c r="D570">
        <v>1194.7038195706518</v>
      </c>
    </row>
    <row r="571" spans="1:4" x14ac:dyDescent="0.25">
      <c r="A571" s="6">
        <v>40346</v>
      </c>
      <c r="B571">
        <v>8.6975424495394596E-2</v>
      </c>
      <c r="C571">
        <v>1.5640008515563657</v>
      </c>
      <c r="D571">
        <v>1314.1742015277171</v>
      </c>
    </row>
    <row r="572" spans="1:4" x14ac:dyDescent="0.25">
      <c r="A572" s="6">
        <v>40347</v>
      </c>
      <c r="B572">
        <v>7.8069188056697561E-2</v>
      </c>
      <c r="C572">
        <v>1.4038480100485664</v>
      </c>
      <c r="D572">
        <v>1182.7567813749454</v>
      </c>
    </row>
    <row r="573" spans="1:4" x14ac:dyDescent="0.25">
      <c r="A573" s="6">
        <v>40350</v>
      </c>
      <c r="B573">
        <v>8.1972647459532449E-2</v>
      </c>
      <c r="C573">
        <v>1.4740404105509948</v>
      </c>
      <c r="D573">
        <v>1301.03245951244</v>
      </c>
    </row>
    <row r="574" spans="1:4" x14ac:dyDescent="0.25">
      <c r="A574" s="6">
        <v>40351</v>
      </c>
      <c r="B574">
        <v>8.6071279832509076E-2</v>
      </c>
      <c r="C574">
        <v>1.5477424310785446</v>
      </c>
      <c r="D574">
        <v>1219.7179307929123</v>
      </c>
    </row>
    <row r="575" spans="1:4" x14ac:dyDescent="0.25">
      <c r="A575" s="6">
        <v>40352</v>
      </c>
      <c r="B575">
        <v>9.0374843824134535E-2</v>
      </c>
      <c r="C575">
        <v>1.6251295526324718</v>
      </c>
      <c r="D575">
        <v>1341.6897238722036</v>
      </c>
    </row>
    <row r="576" spans="1:4" x14ac:dyDescent="0.25">
      <c r="A576" s="6">
        <v>40353</v>
      </c>
      <c r="B576">
        <v>9.4893586015341272E-2</v>
      </c>
      <c r="C576">
        <v>1.7063860302640954</v>
      </c>
      <c r="D576">
        <v>1207.5207514849833</v>
      </c>
    </row>
    <row r="577" spans="1:4" x14ac:dyDescent="0.25">
      <c r="A577" s="6">
        <v>40354</v>
      </c>
      <c r="B577">
        <v>9.3252375838372467E-2</v>
      </c>
      <c r="C577">
        <v>1.6768736234060169</v>
      </c>
      <c r="D577">
        <v>1186.6363542411298</v>
      </c>
    </row>
    <row r="578" spans="1:4" x14ac:dyDescent="0.25">
      <c r="A578" s="6">
        <v>40357</v>
      </c>
      <c r="B578">
        <v>9.1122041390340691E-2</v>
      </c>
      <c r="C578">
        <v>1.6385657345954485</v>
      </c>
      <c r="D578">
        <v>1159.527851320966</v>
      </c>
    </row>
    <row r="579" spans="1:4" x14ac:dyDescent="0.25">
      <c r="A579" s="6">
        <v>40358</v>
      </c>
      <c r="B579">
        <v>8.9190899154189707E-2</v>
      </c>
      <c r="C579">
        <v>1.6038397402201463</v>
      </c>
      <c r="D579">
        <v>1134.9540690229248</v>
      </c>
    </row>
    <row r="580" spans="1:4" x14ac:dyDescent="0.25">
      <c r="A580" s="6">
        <v>40359</v>
      </c>
      <c r="B580">
        <v>8.8077783780130162E-2</v>
      </c>
      <c r="C580">
        <v>1.5838235873469655</v>
      </c>
      <c r="D580">
        <v>1120.7896774195074</v>
      </c>
    </row>
    <row r="581" spans="1:4" x14ac:dyDescent="0.25">
      <c r="A581" s="6">
        <v>40360</v>
      </c>
      <c r="B581">
        <v>9.2481672969136675E-2</v>
      </c>
      <c r="C581">
        <v>1.6630147667143138</v>
      </c>
      <c r="D581">
        <v>1153.6096656676691</v>
      </c>
    </row>
    <row r="582" spans="1:4" x14ac:dyDescent="0.25">
      <c r="A582" s="6">
        <v>40361</v>
      </c>
      <c r="B582">
        <v>8.9538509015390066E-2</v>
      </c>
      <c r="C582">
        <v>1.6100904957879507</v>
      </c>
      <c r="D582">
        <v>1116.8968524617505</v>
      </c>
    </row>
    <row r="583" spans="1:4" x14ac:dyDescent="0.25">
      <c r="A583" s="6">
        <v>40364</v>
      </c>
      <c r="B583">
        <v>7.6634429774936785E-2</v>
      </c>
      <c r="C583">
        <v>1.3685769214197581</v>
      </c>
      <c r="D583">
        <v>1005.2071672155755</v>
      </c>
    </row>
    <row r="584" spans="1:4" x14ac:dyDescent="0.25">
      <c r="A584" s="6">
        <v>40365</v>
      </c>
      <c r="B584">
        <v>7.357669691608644E-2</v>
      </c>
      <c r="C584">
        <v>1.3139703609641069</v>
      </c>
      <c r="D584">
        <v>904.686450494018</v>
      </c>
    </row>
    <row r="585" spans="1:4" x14ac:dyDescent="0.25">
      <c r="A585" s="6">
        <v>40366</v>
      </c>
      <c r="B585">
        <v>7.7255531761890761E-2</v>
      </c>
      <c r="C585">
        <v>1.3796688790123124</v>
      </c>
      <c r="D585">
        <v>942.84166153607339</v>
      </c>
    </row>
    <row r="586" spans="1:4" x14ac:dyDescent="0.25">
      <c r="A586" s="6">
        <v>40367</v>
      </c>
      <c r="B586">
        <v>8.1118308349985305E-2</v>
      </c>
      <c r="C586">
        <v>1.448652322962928</v>
      </c>
      <c r="D586">
        <v>924.05590952916191</v>
      </c>
    </row>
    <row r="587" spans="1:4" x14ac:dyDescent="0.25">
      <c r="A587" s="6">
        <v>40368</v>
      </c>
      <c r="B587">
        <v>7.8860102167753174E-2</v>
      </c>
      <c r="C587">
        <v>1.4083241196490037</v>
      </c>
      <c r="D587">
        <v>898.33164567218193</v>
      </c>
    </row>
    <row r="588" spans="1:4" x14ac:dyDescent="0.25">
      <c r="A588" s="6">
        <v>40371</v>
      </c>
      <c r="B588">
        <v>8.2803107276140833E-2</v>
      </c>
      <c r="C588">
        <v>1.478740325631454</v>
      </c>
      <c r="D588">
        <v>988.16481023940025</v>
      </c>
    </row>
    <row r="589" spans="1:4" x14ac:dyDescent="0.25">
      <c r="A589" s="6">
        <v>40372</v>
      </c>
      <c r="B589">
        <v>8.694326263994788E-2</v>
      </c>
      <c r="C589">
        <v>1.5526773419130266</v>
      </c>
      <c r="D589">
        <v>1086.9812912633404</v>
      </c>
    </row>
    <row r="590" spans="1:4" x14ac:dyDescent="0.25">
      <c r="A590" s="6">
        <v>40373</v>
      </c>
      <c r="B590">
        <v>7.6845164947912256E-2</v>
      </c>
      <c r="C590">
        <v>1.3723403381387531</v>
      </c>
      <c r="D590">
        <v>978.28316213700634</v>
      </c>
    </row>
    <row r="591" spans="1:4" x14ac:dyDescent="0.25">
      <c r="A591" s="6">
        <v>40374</v>
      </c>
      <c r="B591">
        <v>8.0687423195307875E-2</v>
      </c>
      <c r="C591">
        <v>1.4409573550456909</v>
      </c>
      <c r="D591">
        <v>963.24190810660957</v>
      </c>
    </row>
    <row r="592" spans="1:4" x14ac:dyDescent="0.25">
      <c r="A592" s="6">
        <v>40375</v>
      </c>
      <c r="B592">
        <v>8.1325369299002609E-2</v>
      </c>
      <c r="C592">
        <v>1.4523501235074692</v>
      </c>
      <c r="D592">
        <v>970.85767271845828</v>
      </c>
    </row>
    <row r="593" spans="1:4" x14ac:dyDescent="0.25">
      <c r="A593" s="6">
        <v>40378</v>
      </c>
      <c r="B593">
        <v>8.5391637763952741E-2</v>
      </c>
      <c r="C593">
        <v>1.5249676296828427</v>
      </c>
      <c r="D593">
        <v>1067.9434399903041</v>
      </c>
    </row>
    <row r="594" spans="1:4" x14ac:dyDescent="0.25">
      <c r="A594" s="6">
        <v>40379</v>
      </c>
      <c r="B594">
        <v>7.4453153106709996E-2</v>
      </c>
      <c r="C594">
        <v>1.2962224852304163</v>
      </c>
      <c r="D594">
        <v>961.14909599127373</v>
      </c>
    </row>
    <row r="595" spans="1:4" x14ac:dyDescent="0.25">
      <c r="A595" s="6">
        <v>40380</v>
      </c>
      <c r="B595">
        <v>7.8175810762045495E-2</v>
      </c>
      <c r="C595">
        <v>1.3610336094919371</v>
      </c>
      <c r="D595">
        <v>1057.2640055904012</v>
      </c>
    </row>
    <row r="596" spans="1:4" x14ac:dyDescent="0.25">
      <c r="A596" s="6">
        <v>40381</v>
      </c>
      <c r="B596">
        <v>8.2084601300147775E-2</v>
      </c>
      <c r="C596">
        <v>1.4290852899665341</v>
      </c>
      <c r="D596">
        <v>1162.9904061494415</v>
      </c>
    </row>
    <row r="597" spans="1:4" x14ac:dyDescent="0.25">
      <c r="A597" s="6">
        <v>40382</v>
      </c>
      <c r="B597">
        <v>6.5735101657202533E-2</v>
      </c>
      <c r="C597">
        <v>1.2147224964715539</v>
      </c>
      <c r="D597">
        <v>1046.6913655344974</v>
      </c>
    </row>
    <row r="598" spans="1:4" x14ac:dyDescent="0.25">
      <c r="A598" s="6">
        <v>40385</v>
      </c>
      <c r="B598">
        <v>5.0392344973890002E-2</v>
      </c>
      <c r="C598" s="9">
        <v>1.0325141220008209</v>
      </c>
      <c r="D598">
        <v>942.02222898104776</v>
      </c>
    </row>
    <row r="599" spans="1:4" x14ac:dyDescent="0.25">
      <c r="A599" s="6">
        <v>40386</v>
      </c>
      <c r="B599">
        <v>5.2911962222584506E-2</v>
      </c>
      <c r="C599">
        <v>1.0841398281008621</v>
      </c>
      <c r="D599">
        <v>1036.2244518791526</v>
      </c>
    </row>
    <row r="600" spans="1:4" x14ac:dyDescent="0.25">
      <c r="A600" s="6">
        <v>40387</v>
      </c>
      <c r="B600">
        <v>3.5463883120573449E-2</v>
      </c>
      <c r="C600" s="9">
        <v>0.92151885388573274</v>
      </c>
      <c r="D600">
        <v>932.60200669123742</v>
      </c>
    </row>
    <row r="601" spans="1:4" x14ac:dyDescent="0.25">
      <c r="A601" s="6">
        <v>40388</v>
      </c>
      <c r="B601">
        <v>3.7237077276602124E-2</v>
      </c>
      <c r="C601">
        <v>0.96759479658001946</v>
      </c>
      <c r="D601">
        <v>1025.8622073603613</v>
      </c>
    </row>
    <row r="602" spans="1:4" x14ac:dyDescent="0.25">
      <c r="A602" s="6">
        <v>40389</v>
      </c>
      <c r="B602">
        <v>3.6028081261128032E-2</v>
      </c>
      <c r="C602">
        <v>0.93617938110664223</v>
      </c>
      <c r="D602">
        <v>992.55499283567428</v>
      </c>
    </row>
    <row r="603" spans="1:4" x14ac:dyDescent="0.25">
      <c r="A603" s="6">
        <v>40392</v>
      </c>
      <c r="B603">
        <v>3.3157020710435296E-2</v>
      </c>
      <c r="C603">
        <v>0.86157569433281411</v>
      </c>
      <c r="D603">
        <v>913.45876054760515</v>
      </c>
    </row>
    <row r="604" spans="1:4" x14ac:dyDescent="0.25">
      <c r="A604" s="6">
        <v>40393</v>
      </c>
      <c r="B604">
        <v>3.4814871745957064E-2</v>
      </c>
      <c r="C604">
        <v>0.90465447904945484</v>
      </c>
      <c r="D604">
        <v>909.76268463787494</v>
      </c>
    </row>
    <row r="605" spans="1:4" x14ac:dyDescent="0.25">
      <c r="A605" s="6">
        <v>40394</v>
      </c>
      <c r="B605">
        <v>3.5115357246145382E-2</v>
      </c>
      <c r="C605">
        <v>0.91246250877934587</v>
      </c>
      <c r="D605">
        <v>917.61480304695169</v>
      </c>
    </row>
    <row r="606" spans="1:4" x14ac:dyDescent="0.25">
      <c r="A606" s="6">
        <v>40395</v>
      </c>
      <c r="B606">
        <v>3.6871125108452654E-2</v>
      </c>
      <c r="C606">
        <v>0.95808563421831316</v>
      </c>
      <c r="D606">
        <v>938.64973601349402</v>
      </c>
    </row>
    <row r="607" spans="1:4" x14ac:dyDescent="0.25">
      <c r="A607" s="6">
        <v>40396</v>
      </c>
      <c r="B607">
        <v>3.4821517917326364E-2</v>
      </c>
      <c r="C607">
        <v>0.90482717791049438</v>
      </c>
      <c r="D607">
        <v>886.47169036874629</v>
      </c>
    </row>
    <row r="608" spans="1:4" x14ac:dyDescent="0.25">
      <c r="A608" s="6">
        <v>40399</v>
      </c>
      <c r="B608">
        <v>3.6562593813192684E-2</v>
      </c>
      <c r="C608">
        <v>0.9500685368060191</v>
      </c>
      <c r="D608">
        <v>923.20314377064858</v>
      </c>
    </row>
    <row r="609" spans="1:4" x14ac:dyDescent="0.25">
      <c r="A609" s="6">
        <v>40400</v>
      </c>
      <c r="B609">
        <v>3.5119333531092964E-2</v>
      </c>
      <c r="C609">
        <v>0.91256583140578129</v>
      </c>
      <c r="D609">
        <v>830.88282939358373</v>
      </c>
    </row>
    <row r="610" spans="1:4" x14ac:dyDescent="0.25">
      <c r="A610" s="6">
        <v>40401</v>
      </c>
      <c r="B610">
        <v>3.6875300207647614E-2</v>
      </c>
      <c r="C610">
        <v>0.95819412297607043</v>
      </c>
      <c r="D610">
        <v>816.087907217772</v>
      </c>
    </row>
    <row r="611" spans="1:4" x14ac:dyDescent="0.25">
      <c r="A611" s="6">
        <v>40402</v>
      </c>
      <c r="B611">
        <v>3.5442734588069943E-2</v>
      </c>
      <c r="C611">
        <v>0.92096931532088511</v>
      </c>
      <c r="D611">
        <v>784.38377269276521</v>
      </c>
    </row>
    <row r="612" spans="1:4" x14ac:dyDescent="0.25">
      <c r="A612" s="6">
        <v>40403</v>
      </c>
      <c r="B612">
        <v>3.721487131747344E-2</v>
      </c>
      <c r="C612">
        <v>0.96701778108692937</v>
      </c>
      <c r="D612">
        <v>795.10776958504914</v>
      </c>
    </row>
    <row r="613" spans="1:4" x14ac:dyDescent="0.25">
      <c r="A613" s="6">
        <v>40406</v>
      </c>
      <c r="B613">
        <v>3.2604052968588162E-2</v>
      </c>
      <c r="C613">
        <v>0.84720698580841836</v>
      </c>
      <c r="D613">
        <v>715.59699262654419</v>
      </c>
    </row>
    <row r="614" spans="1:4" x14ac:dyDescent="0.25">
      <c r="A614" s="6">
        <v>40407</v>
      </c>
      <c r="B614">
        <v>3.0776055255062412E-2</v>
      </c>
      <c r="C614">
        <v>0.79970698835617238</v>
      </c>
      <c r="D614">
        <v>675.47591726246287</v>
      </c>
    </row>
    <row r="615" spans="1:4" x14ac:dyDescent="0.25">
      <c r="A615" s="6">
        <v>40408</v>
      </c>
      <c r="B615">
        <v>3.2314858017815536E-2</v>
      </c>
      <c r="C615">
        <v>0.839692337773981</v>
      </c>
      <c r="D615">
        <v>743.02350898870918</v>
      </c>
    </row>
    <row r="616" spans="1:4" x14ac:dyDescent="0.25">
      <c r="A616" s="6">
        <v>40409</v>
      </c>
      <c r="B616">
        <v>3.3930600918706311E-2</v>
      </c>
      <c r="C616">
        <v>0.88167695466268003</v>
      </c>
      <c r="D616">
        <v>817.32585988758012</v>
      </c>
    </row>
    <row r="617" spans="1:4" x14ac:dyDescent="0.25">
      <c r="A617" s="6">
        <v>40410</v>
      </c>
      <c r="B617">
        <v>3.562713096464163E-2</v>
      </c>
      <c r="C617">
        <v>0.92576080239581404</v>
      </c>
      <c r="D617">
        <v>735.59327389882208</v>
      </c>
    </row>
    <row r="618" spans="1:4" x14ac:dyDescent="0.25">
      <c r="A618" s="6">
        <v>40413</v>
      </c>
      <c r="B618">
        <v>3.7408487512873713E-2</v>
      </c>
      <c r="C618">
        <v>0.97204884251560475</v>
      </c>
      <c r="D618">
        <v>809.15260128870432</v>
      </c>
    </row>
    <row r="619" spans="1:4" x14ac:dyDescent="0.25">
      <c r="A619" s="6">
        <v>40414</v>
      </c>
      <c r="B619">
        <v>3.1948199619361732E-2</v>
      </c>
      <c r="C619">
        <v>0.82624151613826402</v>
      </c>
      <c r="D619">
        <v>728.23734115983393</v>
      </c>
    </row>
    <row r="620" spans="1:4" x14ac:dyDescent="0.25">
      <c r="A620" s="6">
        <v>40415</v>
      </c>
      <c r="B620">
        <v>2.3070315740387523E-2</v>
      </c>
      <c r="C620" s="9">
        <v>0.7023052887175244</v>
      </c>
      <c r="D620">
        <v>655.41360704385056</v>
      </c>
    </row>
    <row r="621" spans="1:4" x14ac:dyDescent="0.25">
      <c r="A621" s="6">
        <v>40416</v>
      </c>
      <c r="B621">
        <v>2.4223831527406901E-2</v>
      </c>
      <c r="C621">
        <v>0.7374205531534006</v>
      </c>
      <c r="D621">
        <v>720.95496774823573</v>
      </c>
    </row>
    <row r="622" spans="1:4" x14ac:dyDescent="0.25">
      <c r="A622" s="6">
        <v>40417</v>
      </c>
      <c r="B622">
        <v>2.5435023103777248E-2</v>
      </c>
      <c r="C622">
        <v>0.77429158081107063</v>
      </c>
      <c r="D622">
        <v>793.05046452305942</v>
      </c>
    </row>
    <row r="623" spans="1:4" x14ac:dyDescent="0.25">
      <c r="A623" s="6">
        <v>40420</v>
      </c>
      <c r="B623">
        <v>2.6706774258966112E-2</v>
      </c>
      <c r="C623">
        <v>0.81300615985162417</v>
      </c>
      <c r="D623">
        <v>773.36615705041072</v>
      </c>
    </row>
    <row r="624" spans="1:4" x14ac:dyDescent="0.25">
      <c r="A624" s="6">
        <v>40421</v>
      </c>
      <c r="B624">
        <v>2.8042112971914418E-2</v>
      </c>
      <c r="C624">
        <v>0.85365646784420546</v>
      </c>
      <c r="D624">
        <v>731.89054815941688</v>
      </c>
    </row>
    <row r="625" spans="1:4" x14ac:dyDescent="0.25">
      <c r="A625" s="6">
        <v>40422</v>
      </c>
      <c r="B625">
        <v>2.5378772571913125E-2</v>
      </c>
      <c r="C625">
        <v>0.77257920519966161</v>
      </c>
      <c r="D625">
        <v>658.70149334347525</v>
      </c>
    </row>
    <row r="626" spans="1:4" x14ac:dyDescent="0.25">
      <c r="A626" s="6">
        <v>40423</v>
      </c>
      <c r="B626">
        <v>2.3993945808942568E-2</v>
      </c>
      <c r="C626">
        <v>0.73042238469766985</v>
      </c>
      <c r="D626">
        <v>622.75856291979346</v>
      </c>
    </row>
    <row r="627" spans="1:4" x14ac:dyDescent="0.25">
      <c r="A627" s="6">
        <v>40424</v>
      </c>
      <c r="B627">
        <v>2.51936430993897E-2</v>
      </c>
      <c r="C627">
        <v>0.76694350393255339</v>
      </c>
      <c r="D627">
        <v>606.78546010077525</v>
      </c>
    </row>
    <row r="628" spans="1:4" x14ac:dyDescent="0.25">
      <c r="A628" s="6">
        <v>40427</v>
      </c>
      <c r="B628">
        <v>2.6453325254359186E-2</v>
      </c>
      <c r="C628">
        <v>0.80529067912918106</v>
      </c>
      <c r="D628">
        <v>617.75382219426888</v>
      </c>
    </row>
    <row r="629" spans="1:4" x14ac:dyDescent="0.25">
      <c r="A629" s="6">
        <v>40428</v>
      </c>
      <c r="B629">
        <v>2.7775991517077148E-2</v>
      </c>
      <c r="C629">
        <v>0.84555521308564019</v>
      </c>
      <c r="D629">
        <v>679.52920441369577</v>
      </c>
    </row>
    <row r="630" spans="1:4" x14ac:dyDescent="0.25">
      <c r="A630" s="6">
        <v>40429</v>
      </c>
      <c r="B630">
        <v>2.9164791092931006E-2</v>
      </c>
      <c r="C630">
        <v>0.8878329737399222</v>
      </c>
      <c r="D630">
        <v>747.48212485506542</v>
      </c>
    </row>
    <row r="631" spans="1:4" x14ac:dyDescent="0.25">
      <c r="A631" s="6">
        <v>40430</v>
      </c>
      <c r="B631">
        <v>3.0623030647577557E-2</v>
      </c>
      <c r="C631">
        <v>0.93222462242691839</v>
      </c>
      <c r="D631">
        <v>822.23033734057208</v>
      </c>
    </row>
    <row r="632" spans="1:4" x14ac:dyDescent="0.25">
      <c r="A632" s="6">
        <v>40434</v>
      </c>
      <c r="B632">
        <v>3.2154182179956435E-2</v>
      </c>
      <c r="C632">
        <v>0.9788358535482643</v>
      </c>
      <c r="D632">
        <v>904.45337107462933</v>
      </c>
    </row>
    <row r="633" spans="1:4" x14ac:dyDescent="0.25">
      <c r="A633" s="6">
        <v>40435</v>
      </c>
      <c r="B633">
        <v>3.3761891288954259E-2</v>
      </c>
      <c r="C633">
        <v>1.0277776462256776</v>
      </c>
      <c r="D633">
        <v>994.89870818209238</v>
      </c>
    </row>
    <row r="634" spans="1:4" x14ac:dyDescent="0.25">
      <c r="A634" s="6">
        <v>40436</v>
      </c>
      <c r="B634">
        <v>3.544998585340197E-2</v>
      </c>
      <c r="C634">
        <v>1.0791665285369616</v>
      </c>
      <c r="D634">
        <v>1094.3885790003017</v>
      </c>
    </row>
    <row r="635" spans="1:4" x14ac:dyDescent="0.25">
      <c r="A635" s="6">
        <v>40437</v>
      </c>
      <c r="B635">
        <v>3.7222485146072071E-2</v>
      </c>
      <c r="C635">
        <v>1.1331248549638098</v>
      </c>
      <c r="D635">
        <v>1203.827436900332</v>
      </c>
    </row>
    <row r="636" spans="1:4" x14ac:dyDescent="0.25">
      <c r="A636" s="6">
        <v>40438</v>
      </c>
      <c r="B636">
        <v>3.9083609403375678E-2</v>
      </c>
      <c r="C636">
        <v>1.1897810977120002</v>
      </c>
      <c r="D636">
        <v>1324.2101805903653</v>
      </c>
    </row>
    <row r="637" spans="1:4" x14ac:dyDescent="0.25">
      <c r="A637" s="6">
        <v>40441</v>
      </c>
      <c r="B637">
        <v>4.1037789873544464E-2</v>
      </c>
      <c r="C637">
        <v>1.2492701525976002</v>
      </c>
      <c r="D637">
        <v>1456.631198649402</v>
      </c>
    </row>
    <row r="638" spans="1:4" x14ac:dyDescent="0.25">
      <c r="A638" s="6">
        <v>40442</v>
      </c>
      <c r="B638">
        <v>4.3089679367221689E-2</v>
      </c>
      <c r="C638">
        <v>1.3117336602274803</v>
      </c>
      <c r="D638">
        <v>1602.2943185143424</v>
      </c>
    </row>
    <row r="639" spans="1:4" x14ac:dyDescent="0.25">
      <c r="A639" s="6">
        <v>40443</v>
      </c>
      <c r="B639">
        <v>4.5244163335582774E-2</v>
      </c>
      <c r="C639">
        <v>1.3773203432388543</v>
      </c>
      <c r="D639">
        <v>1442.0648866629083</v>
      </c>
    </row>
    <row r="640" spans="1:4" x14ac:dyDescent="0.25">
      <c r="A640" s="6">
        <v>40444</v>
      </c>
      <c r="B640">
        <v>4.1784522948047957E-2</v>
      </c>
      <c r="C640">
        <v>1.2720021599695674</v>
      </c>
      <c r="D640">
        <v>1297.8583979966174</v>
      </c>
    </row>
    <row r="641" spans="1:4" x14ac:dyDescent="0.25">
      <c r="A641" s="6">
        <v>40445</v>
      </c>
      <c r="B641">
        <v>4.387374909545036E-2</v>
      </c>
      <c r="C641">
        <v>1.3356022679680459</v>
      </c>
      <c r="D641">
        <v>1427.6442377962794</v>
      </c>
    </row>
    <row r="642" spans="1:4" x14ac:dyDescent="0.25">
      <c r="A642" s="6">
        <v>40448</v>
      </c>
      <c r="B642">
        <v>4.6067436550222877E-2</v>
      </c>
      <c r="C642">
        <v>1.4023823813664482</v>
      </c>
      <c r="D642">
        <v>1376.9579102564635</v>
      </c>
    </row>
    <row r="643" spans="1:4" x14ac:dyDescent="0.25">
      <c r="A643" s="6">
        <v>40449</v>
      </c>
      <c r="B643">
        <v>4.6272776711321843E-2</v>
      </c>
      <c r="C643">
        <v>1.4086333353086802</v>
      </c>
      <c r="D643">
        <v>1383.0955376195643</v>
      </c>
    </row>
    <row r="644" spans="1:4" x14ac:dyDescent="0.25">
      <c r="A644" s="6">
        <v>40450</v>
      </c>
      <c r="B644">
        <v>4.0751639635116896E-2</v>
      </c>
      <c r="C644">
        <v>1.2405591827055129</v>
      </c>
      <c r="D644">
        <v>1244.785983857608</v>
      </c>
    </row>
    <row r="645" spans="1:4" x14ac:dyDescent="0.25">
      <c r="A645" s="6">
        <v>40451</v>
      </c>
      <c r="B645">
        <v>4.2789221616872743E-2</v>
      </c>
      <c r="C645">
        <v>1.3025871418407886</v>
      </c>
      <c r="D645">
        <v>1346.253439591359</v>
      </c>
    </row>
    <row r="646" spans="1:4" x14ac:dyDescent="0.25">
      <c r="A646" s="6">
        <v>40452</v>
      </c>
      <c r="B646">
        <v>4.4928682697716382E-2</v>
      </c>
      <c r="C646">
        <v>1.3677164989328281</v>
      </c>
      <c r="D646">
        <v>1480.878783550495</v>
      </c>
    </row>
    <row r="647" spans="1:4" x14ac:dyDescent="0.25">
      <c r="A647" s="6">
        <v>40455</v>
      </c>
      <c r="B647">
        <v>4.7175116832602206E-2</v>
      </c>
      <c r="C647">
        <v>1.4361023238794695</v>
      </c>
      <c r="D647">
        <v>1628.9666619055447</v>
      </c>
    </row>
    <row r="648" spans="1:4" x14ac:dyDescent="0.25">
      <c r="A648" s="6">
        <v>40456</v>
      </c>
      <c r="B648">
        <v>4.9533872674232315E-2</v>
      </c>
      <c r="C648">
        <v>1.5079074400734429</v>
      </c>
      <c r="D648">
        <v>1791.8633280960994</v>
      </c>
    </row>
    <row r="649" spans="1:4" x14ac:dyDescent="0.25">
      <c r="A649" s="6">
        <v>40457</v>
      </c>
      <c r="B649">
        <v>5.2010566307943935E-2</v>
      </c>
      <c r="C649">
        <v>1.5833028120771151</v>
      </c>
      <c r="D649">
        <v>1971.0496609057095</v>
      </c>
    </row>
    <row r="650" spans="1:4" x14ac:dyDescent="0.25">
      <c r="A650" s="6">
        <v>40458</v>
      </c>
      <c r="B650">
        <v>5.4611094623341135E-2</v>
      </c>
      <c r="C650">
        <v>1.6624679526809709</v>
      </c>
      <c r="D650">
        <v>2168.1546269962805</v>
      </c>
    </row>
    <row r="651" spans="1:4" x14ac:dyDescent="0.25">
      <c r="A651" s="6">
        <v>40459</v>
      </c>
      <c r="B651">
        <v>4.9216837070845641E-2</v>
      </c>
      <c r="C651">
        <v>1.4982562595921793</v>
      </c>
      <c r="D651">
        <v>1953.9933003955502</v>
      </c>
    </row>
    <row r="652" spans="1:4" x14ac:dyDescent="0.25">
      <c r="A652" s="6">
        <v>40462</v>
      </c>
      <c r="B652">
        <v>4.6280605313778152E-2</v>
      </c>
      <c r="C652">
        <v>1.4088716531960552</v>
      </c>
      <c r="D652">
        <v>1837.4198364514978</v>
      </c>
    </row>
    <row r="653" spans="1:4" x14ac:dyDescent="0.25">
      <c r="A653" s="6">
        <v>40463</v>
      </c>
      <c r="B653">
        <v>4.1955315097537201E-2</v>
      </c>
      <c r="C653">
        <v>1.277201405233807</v>
      </c>
      <c r="D653">
        <v>1665.6983564093016</v>
      </c>
    </row>
    <row r="654" spans="1:4" x14ac:dyDescent="0.25">
      <c r="A654" s="6">
        <v>40464</v>
      </c>
      <c r="B654">
        <v>4.4053080852414064E-2</v>
      </c>
      <c r="C654">
        <v>1.3410614754954975</v>
      </c>
      <c r="D654">
        <v>1832.2681920502318</v>
      </c>
    </row>
    <row r="655" spans="1:4" x14ac:dyDescent="0.25">
      <c r="A655" s="6">
        <v>40465</v>
      </c>
      <c r="B655">
        <v>4.6255734895034768E-2</v>
      </c>
      <c r="C655">
        <v>1.4081145492702725</v>
      </c>
      <c r="D655">
        <v>2015.4950112552551</v>
      </c>
    </row>
    <row r="656" spans="1:4" x14ac:dyDescent="0.25">
      <c r="A656" s="6">
        <v>40466</v>
      </c>
      <c r="B656">
        <v>4.8568521639786512E-2</v>
      </c>
      <c r="C656">
        <v>1.4785202767337862</v>
      </c>
      <c r="D656">
        <v>2217.0445123807808</v>
      </c>
    </row>
    <row r="657" spans="1:4" x14ac:dyDescent="0.25">
      <c r="A657" s="6">
        <v>40469</v>
      </c>
      <c r="B657">
        <v>5.0996947721775841E-2</v>
      </c>
      <c r="C657">
        <v>1.5524462905704755</v>
      </c>
      <c r="D657">
        <v>2438.7489636188593</v>
      </c>
    </row>
    <row r="658" spans="1:4" x14ac:dyDescent="0.25">
      <c r="A658" s="6">
        <v>40470</v>
      </c>
      <c r="B658">
        <v>5.3546795107864635E-2</v>
      </c>
      <c r="C658">
        <v>1.6300686050989992</v>
      </c>
      <c r="D658">
        <v>2682.6238599807452</v>
      </c>
    </row>
    <row r="659" spans="1:4" x14ac:dyDescent="0.25">
      <c r="A659" s="6">
        <v>40471</v>
      </c>
      <c r="B659">
        <v>5.622413486325787E-2</v>
      </c>
      <c r="C659">
        <v>1.7115720353539492</v>
      </c>
      <c r="D659">
        <v>2950.8862459788202</v>
      </c>
    </row>
    <row r="660" spans="1:4" x14ac:dyDescent="0.25">
      <c r="A660" s="6">
        <v>40472</v>
      </c>
      <c r="B660">
        <v>5.9035341606420766E-2</v>
      </c>
      <c r="C660">
        <v>1.7971506371216468</v>
      </c>
      <c r="D660">
        <v>3245.9748705767024</v>
      </c>
    </row>
    <row r="661" spans="1:4" x14ac:dyDescent="0.25">
      <c r="A661" s="6">
        <v>40473</v>
      </c>
      <c r="B661">
        <v>6.1987108686741808E-2</v>
      </c>
      <c r="C661">
        <v>1.8870081689777292</v>
      </c>
      <c r="D661">
        <v>3570.572357634373</v>
      </c>
    </row>
    <row r="662" spans="1:4" x14ac:dyDescent="0.25">
      <c r="A662" s="6">
        <v>40476</v>
      </c>
      <c r="B662">
        <v>6.5086464121078907E-2</v>
      </c>
      <c r="C662">
        <v>1.9813585774266158</v>
      </c>
      <c r="D662">
        <v>3927.6295933978108</v>
      </c>
    </row>
    <row r="663" spans="1:4" x14ac:dyDescent="0.25">
      <c r="A663" s="6">
        <v>40477</v>
      </c>
      <c r="B663">
        <v>6.8340787327132863E-2</v>
      </c>
      <c r="C663">
        <v>2.0804265062979468</v>
      </c>
      <c r="D663">
        <v>4320.3925527375923</v>
      </c>
    </row>
    <row r="664" spans="1:4" x14ac:dyDescent="0.25">
      <c r="A664" s="6">
        <v>40478</v>
      </c>
      <c r="B664">
        <v>7.1757826693489513E-2</v>
      </c>
      <c r="C664">
        <v>2.1844478316128444</v>
      </c>
      <c r="D664">
        <v>4752.4318080113517</v>
      </c>
    </row>
    <row r="665" spans="1:4" x14ac:dyDescent="0.25">
      <c r="A665" s="6">
        <v>40479</v>
      </c>
      <c r="B665">
        <v>7.5345718028163991E-2</v>
      </c>
      <c r="C665">
        <v>2.2936702231934869</v>
      </c>
      <c r="D665">
        <v>5227.6749888124868</v>
      </c>
    </row>
    <row r="666" spans="1:4" x14ac:dyDescent="0.25">
      <c r="A666" s="6">
        <v>40480</v>
      </c>
      <c r="B666">
        <v>7.9113003929572198E-2</v>
      </c>
      <c r="C666">
        <v>2.4083537343531614</v>
      </c>
      <c r="D666">
        <v>5750.4424876937364</v>
      </c>
    </row>
    <row r="667" spans="1:4" x14ac:dyDescent="0.25">
      <c r="A667" s="6">
        <v>40483</v>
      </c>
      <c r="B667">
        <v>8.3068654126050814E-2</v>
      </c>
      <c r="C667">
        <v>2.5287714210708194</v>
      </c>
      <c r="D667">
        <v>6325.4867364631109</v>
      </c>
    </row>
    <row r="668" spans="1:4" x14ac:dyDescent="0.25">
      <c r="A668" s="6">
        <v>40484</v>
      </c>
      <c r="B668">
        <v>8.7222086832353357E-2</v>
      </c>
      <c r="C668">
        <v>2.6552099921243606</v>
      </c>
      <c r="D668">
        <v>6958.0354101094226</v>
      </c>
    </row>
    <row r="669" spans="1:4" x14ac:dyDescent="0.25">
      <c r="A669" s="6">
        <v>40485</v>
      </c>
      <c r="B669">
        <v>9.1583191173971026E-2</v>
      </c>
      <c r="C669">
        <v>2.7879704917305785</v>
      </c>
      <c r="D669">
        <v>7653.8389511203659</v>
      </c>
    </row>
    <row r="670" spans="1:4" x14ac:dyDescent="0.25">
      <c r="A670" s="6">
        <v>40486</v>
      </c>
      <c r="B670">
        <v>9.6162350732669585E-2</v>
      </c>
      <c r="C670">
        <v>2.9273690163171078</v>
      </c>
      <c r="D670">
        <v>8419.2228462324038</v>
      </c>
    </row>
    <row r="671" spans="1:4" x14ac:dyDescent="0.25">
      <c r="A671" s="6">
        <v>40487</v>
      </c>
      <c r="B671">
        <v>9.4108321881005152E-2</v>
      </c>
      <c r="C671">
        <v>2.8648403824685067</v>
      </c>
      <c r="D671">
        <v>8239.3881551813392</v>
      </c>
    </row>
    <row r="672" spans="1:4" x14ac:dyDescent="0.25">
      <c r="A672" s="6">
        <v>40490</v>
      </c>
      <c r="B672">
        <v>8.7094037020309115E-2</v>
      </c>
      <c r="C672">
        <v>2.6513119067565682</v>
      </c>
      <c r="D672">
        <v>7415.4493396632051</v>
      </c>
    </row>
    <row r="673" spans="1:4" x14ac:dyDescent="0.25">
      <c r="A673" s="6">
        <v>40491</v>
      </c>
      <c r="B673">
        <v>9.144873887132457E-2</v>
      </c>
      <c r="C673">
        <v>2.7838775020943967</v>
      </c>
      <c r="D673">
        <v>8156.9942736295261</v>
      </c>
    </row>
    <row r="674" spans="1:4" x14ac:dyDescent="0.25">
      <c r="A674" s="6">
        <v>40492</v>
      </c>
      <c r="B674">
        <v>9.6021175814890808E-2</v>
      </c>
      <c r="C674">
        <v>2.9230713771991166</v>
      </c>
      <c r="D674">
        <v>8972.6937009924786</v>
      </c>
    </row>
    <row r="675" spans="1:4" x14ac:dyDescent="0.25">
      <c r="A675" s="6">
        <v>40493</v>
      </c>
      <c r="B675">
        <v>0.10082223460563536</v>
      </c>
      <c r="C675">
        <v>3.0692249460590726</v>
      </c>
      <c r="D675">
        <v>8075.4243308932309</v>
      </c>
    </row>
    <row r="676" spans="1:4" x14ac:dyDescent="0.25">
      <c r="A676" s="6">
        <v>40494</v>
      </c>
      <c r="B676">
        <v>0.10586334633591712</v>
      </c>
      <c r="C676">
        <v>3.2226861933620263</v>
      </c>
      <c r="D676">
        <v>8882.9667639825548</v>
      </c>
    </row>
    <row r="677" spans="1:4" x14ac:dyDescent="0.25">
      <c r="A677" s="6">
        <v>40497</v>
      </c>
      <c r="B677">
        <v>0.11115651365271298</v>
      </c>
      <c r="C677">
        <v>3.3838205030301278</v>
      </c>
      <c r="D677">
        <v>9771.2634403808115</v>
      </c>
    </row>
    <row r="678" spans="1:4" x14ac:dyDescent="0.25">
      <c r="A678" s="6">
        <v>40498</v>
      </c>
      <c r="B678">
        <v>8.1709390326560799E-2</v>
      </c>
      <c r="C678" s="9">
        <v>2.8762474275756085</v>
      </c>
      <c r="D678">
        <v>8794.1370963427307</v>
      </c>
    </row>
    <row r="679" spans="1:4" x14ac:dyDescent="0.25">
      <c r="A679" s="6">
        <v>40500</v>
      </c>
      <c r="B679">
        <v>8.5794859842888843E-2</v>
      </c>
      <c r="C679">
        <v>3.0200597989543891</v>
      </c>
      <c r="D679">
        <v>9673.5508059770054</v>
      </c>
    </row>
    <row r="680" spans="1:4" x14ac:dyDescent="0.25">
      <c r="A680" s="6">
        <v>40501</v>
      </c>
      <c r="B680">
        <v>9.0084602835033292E-2</v>
      </c>
      <c r="C680">
        <v>3.1710627889021086</v>
      </c>
      <c r="D680">
        <v>10640.905886574707</v>
      </c>
    </row>
    <row r="681" spans="1:4" x14ac:dyDescent="0.25">
      <c r="A681" s="6">
        <v>40504</v>
      </c>
      <c r="B681">
        <v>9.4588832976784956E-2</v>
      </c>
      <c r="C681">
        <v>3.3296159283472142</v>
      </c>
      <c r="D681">
        <v>9576.8152979172355</v>
      </c>
    </row>
    <row r="682" spans="1:4" x14ac:dyDescent="0.25">
      <c r="A682" s="6">
        <v>40505</v>
      </c>
      <c r="B682">
        <v>9.9318274625624203E-2</v>
      </c>
      <c r="C682">
        <v>3.4960967247645751</v>
      </c>
      <c r="D682">
        <v>10534.496827708959</v>
      </c>
    </row>
    <row r="683" spans="1:4" x14ac:dyDescent="0.25">
      <c r="A683" s="6">
        <v>40506</v>
      </c>
      <c r="B683">
        <v>0.10428418835690542</v>
      </c>
      <c r="C683">
        <v>3.670901561002804</v>
      </c>
      <c r="D683">
        <v>11587.946510479856</v>
      </c>
    </row>
    <row r="684" spans="1:4" x14ac:dyDescent="0.25">
      <c r="A684" s="6">
        <v>40507</v>
      </c>
      <c r="B684">
        <v>0.10949839777475069</v>
      </c>
      <c r="C684">
        <v>3.8544466390529442</v>
      </c>
      <c r="D684">
        <v>12746.741161527843</v>
      </c>
    </row>
    <row r="685" spans="1:4" x14ac:dyDescent="0.25">
      <c r="A685" s="6">
        <v>40508</v>
      </c>
      <c r="B685">
        <v>0.11497331766348823</v>
      </c>
      <c r="C685">
        <v>4.0471689710055916</v>
      </c>
      <c r="D685">
        <v>12921.229884983424</v>
      </c>
    </row>
    <row r="686" spans="1:4" x14ac:dyDescent="0.25">
      <c r="A686" s="6">
        <v>40511</v>
      </c>
      <c r="B686">
        <v>0.12072198354666265</v>
      </c>
      <c r="C686">
        <v>4.2495274195558714</v>
      </c>
      <c r="D686">
        <v>12787.51345371181</v>
      </c>
    </row>
    <row r="687" spans="1:4" x14ac:dyDescent="0.25">
      <c r="A687" s="6">
        <v>40512</v>
      </c>
      <c r="B687">
        <v>0.11446750775701296</v>
      </c>
      <c r="C687">
        <v>4.0293639863333608</v>
      </c>
      <c r="D687">
        <v>12125.006170809638</v>
      </c>
    </row>
    <row r="688" spans="1:4" x14ac:dyDescent="0.25">
      <c r="A688" s="6">
        <v>40513</v>
      </c>
      <c r="B688">
        <v>0.12019088314486362</v>
      </c>
      <c r="C688">
        <v>4.2308321856500291</v>
      </c>
      <c r="D688">
        <v>13337.506787890603</v>
      </c>
    </row>
    <row r="689" spans="1:4" x14ac:dyDescent="0.25">
      <c r="A689" s="6">
        <v>40514</v>
      </c>
      <c r="B689">
        <v>0.12088978344558969</v>
      </c>
      <c r="C689">
        <v>4.2554341338968724</v>
      </c>
      <c r="D689">
        <v>13415.06331515031</v>
      </c>
    </row>
    <row r="690" spans="1:4" x14ac:dyDescent="0.25">
      <c r="A690" s="6">
        <v>40515</v>
      </c>
      <c r="B690">
        <v>0.11337719238064495</v>
      </c>
      <c r="C690">
        <v>3.9909838591045173</v>
      </c>
      <c r="D690">
        <v>12073.556983635279</v>
      </c>
    </row>
    <row r="691" spans="1:4" x14ac:dyDescent="0.25">
      <c r="A691" s="6">
        <v>40518</v>
      </c>
      <c r="B691">
        <v>0.1190460519996772</v>
      </c>
      <c r="C691">
        <v>4.1905330520597435</v>
      </c>
      <c r="D691">
        <v>13280.912681998807</v>
      </c>
    </row>
    <row r="692" spans="1:4" x14ac:dyDescent="0.25">
      <c r="A692" s="6">
        <v>40519</v>
      </c>
      <c r="B692">
        <v>0.12499835459966106</v>
      </c>
      <c r="C692">
        <v>4.4000597046627306</v>
      </c>
      <c r="D692">
        <v>13490.383204720685</v>
      </c>
    </row>
    <row r="693" spans="1:4" x14ac:dyDescent="0.25">
      <c r="A693" s="6">
        <v>40520</v>
      </c>
      <c r="B693">
        <v>0.13124827232964412</v>
      </c>
      <c r="C693">
        <v>4.6200626898958674</v>
      </c>
      <c r="D693">
        <v>12899.543987867084</v>
      </c>
    </row>
    <row r="694" spans="1:4" x14ac:dyDescent="0.25">
      <c r="A694" s="6">
        <v>40521</v>
      </c>
      <c r="B694">
        <v>0.11801802479761976</v>
      </c>
      <c r="C694">
        <v>4.1543455271794567</v>
      </c>
      <c r="D694">
        <v>11609.589589080377</v>
      </c>
    </row>
    <row r="695" spans="1:4" x14ac:dyDescent="0.25">
      <c r="A695" s="6">
        <v>40522</v>
      </c>
      <c r="B695">
        <v>0.12391892603750075</v>
      </c>
      <c r="C695">
        <v>4.3620628035384295</v>
      </c>
      <c r="D695">
        <v>11521.046285798921</v>
      </c>
    </row>
    <row r="696" spans="1:4" x14ac:dyDescent="0.25">
      <c r="A696" s="6">
        <v>40525</v>
      </c>
      <c r="B696">
        <v>0.1301148723393758</v>
      </c>
      <c r="C696">
        <v>4.5801659437153512</v>
      </c>
      <c r="D696">
        <v>12673.150914378813</v>
      </c>
    </row>
    <row r="697" spans="1:4" x14ac:dyDescent="0.25">
      <c r="A697" s="6">
        <v>40526</v>
      </c>
      <c r="B697">
        <v>0.12820881520642868</v>
      </c>
      <c r="C697">
        <v>4.5130709390464796</v>
      </c>
      <c r="D697">
        <v>12487.501501187508</v>
      </c>
    </row>
    <row r="698" spans="1:4" x14ac:dyDescent="0.25">
      <c r="A698" s="6">
        <v>40527</v>
      </c>
      <c r="B698">
        <v>0.11123025763710188</v>
      </c>
      <c r="C698">
        <v>3.8361102981895074</v>
      </c>
      <c r="D698">
        <v>11238.751351068757</v>
      </c>
    </row>
    <row r="699" spans="1:4" x14ac:dyDescent="0.25">
      <c r="A699" s="6">
        <v>40528</v>
      </c>
      <c r="B699">
        <v>0.11679177051895698</v>
      </c>
      <c r="C699">
        <v>4.0279158130989829</v>
      </c>
      <c r="D699">
        <v>12362.626486175634</v>
      </c>
    </row>
    <row r="700" spans="1:4" x14ac:dyDescent="0.25">
      <c r="A700" s="6">
        <v>40532</v>
      </c>
      <c r="B700">
        <v>0.12263135904490483</v>
      </c>
      <c r="C700">
        <v>4.2293116037539322</v>
      </c>
      <c r="D700">
        <v>13598.889134793199</v>
      </c>
    </row>
    <row r="701" spans="1:4" x14ac:dyDescent="0.25">
      <c r="A701" s="6">
        <v>40533</v>
      </c>
      <c r="B701">
        <v>0.12876292699715008</v>
      </c>
      <c r="C701">
        <v>4.4407771839416288</v>
      </c>
      <c r="D701">
        <v>14958.778048272519</v>
      </c>
    </row>
    <row r="702" spans="1:4" x14ac:dyDescent="0.25">
      <c r="A702" s="6">
        <v>40534</v>
      </c>
      <c r="B702">
        <v>0.13520107334700759</v>
      </c>
      <c r="C702">
        <v>4.6628160431387107</v>
      </c>
      <c r="D702">
        <v>13462.900243445267</v>
      </c>
    </row>
    <row r="703" spans="1:4" x14ac:dyDescent="0.25">
      <c r="A703" s="6">
        <v>40535</v>
      </c>
      <c r="B703">
        <v>0.12373985061188875</v>
      </c>
      <c r="C703">
        <v>4.2675412726039017</v>
      </c>
      <c r="D703">
        <v>12116.610219100741</v>
      </c>
    </row>
    <row r="704" spans="1:4" x14ac:dyDescent="0.25">
      <c r="A704" s="6">
        <v>40536</v>
      </c>
      <c r="B704">
        <v>0.12992684314248318</v>
      </c>
      <c r="C704">
        <v>4.4809183362340974</v>
      </c>
      <c r="D704">
        <v>13328.271241010816</v>
      </c>
    </row>
    <row r="705" spans="1:4" x14ac:dyDescent="0.25">
      <c r="A705" s="6">
        <v>40539</v>
      </c>
      <c r="B705">
        <v>0.13642318529960734</v>
      </c>
      <c r="C705">
        <v>4.7049642530458025</v>
      </c>
      <c r="D705">
        <v>14661.098365111899</v>
      </c>
    </row>
    <row r="706" spans="1:4" x14ac:dyDescent="0.25">
      <c r="A706" s="6">
        <v>40540</v>
      </c>
      <c r="B706">
        <v>0.14324434456458771</v>
      </c>
      <c r="C706">
        <v>4.9402124656980924</v>
      </c>
      <c r="D706">
        <v>16127.208201623091</v>
      </c>
    </row>
    <row r="707" spans="1:4" x14ac:dyDescent="0.25">
      <c r="A707" s="6">
        <v>40541</v>
      </c>
      <c r="B707">
        <v>0.15040656179281708</v>
      </c>
      <c r="C707">
        <v>5.1872230889829973</v>
      </c>
      <c r="D707">
        <v>17739.9290217854</v>
      </c>
    </row>
    <row r="708" spans="1:4" x14ac:dyDescent="0.25">
      <c r="A708" s="6">
        <v>40542</v>
      </c>
      <c r="B708">
        <v>0.15792688988245795</v>
      </c>
      <c r="C708">
        <v>5.4465842434321479</v>
      </c>
      <c r="D708">
        <v>19513.921923963942</v>
      </c>
    </row>
    <row r="709" spans="1:4" x14ac:dyDescent="0.25">
      <c r="A709" s="6">
        <v>40543</v>
      </c>
      <c r="B709">
        <v>0.16582323437658086</v>
      </c>
      <c r="C709">
        <v>5.7189134556037553</v>
      </c>
      <c r="D709">
        <v>21465.31411636034</v>
      </c>
    </row>
    <row r="710" spans="1:4" x14ac:dyDescent="0.25">
      <c r="A710" s="6">
        <v>40546</v>
      </c>
      <c r="B710">
        <v>0.17411439609540991</v>
      </c>
      <c r="C710">
        <v>6.0048591283839432</v>
      </c>
      <c r="D710">
        <v>23611.845527996375</v>
      </c>
    </row>
    <row r="711" spans="1:4" x14ac:dyDescent="0.25">
      <c r="A711" s="6">
        <v>40547</v>
      </c>
      <c r="B711">
        <v>0.18282011590018041</v>
      </c>
      <c r="C711">
        <v>6.3051020848031403</v>
      </c>
      <c r="D711">
        <v>25973.030080796016</v>
      </c>
    </row>
    <row r="712" spans="1:4" x14ac:dyDescent="0.25">
      <c r="A712" s="6">
        <v>40548</v>
      </c>
      <c r="B712">
        <v>0.19196112169518945</v>
      </c>
      <c r="C712">
        <v>6.6203571890432977</v>
      </c>
      <c r="D712">
        <v>26251.433801923504</v>
      </c>
    </row>
    <row r="713" spans="1:4" x14ac:dyDescent="0.25">
      <c r="A713" s="6">
        <v>40549</v>
      </c>
      <c r="B713">
        <v>0.18722195678847348</v>
      </c>
      <c r="C713">
        <v>6.4569128197711789</v>
      </c>
      <c r="D713">
        <v>25603.334474693063</v>
      </c>
    </row>
    <row r="714" spans="1:4" x14ac:dyDescent="0.25">
      <c r="A714" s="6">
        <v>40550</v>
      </c>
      <c r="B714">
        <v>0.19658305462789716</v>
      </c>
      <c r="C714">
        <v>6.7797584607597381</v>
      </c>
      <c r="D714">
        <v>28163.667922162371</v>
      </c>
    </row>
    <row r="715" spans="1:4" x14ac:dyDescent="0.25">
      <c r="A715" s="6">
        <v>40553</v>
      </c>
      <c r="B715">
        <v>0.20641220735929203</v>
      </c>
      <c r="C715">
        <v>7.118746383797725</v>
      </c>
      <c r="D715">
        <v>30980.034714378609</v>
      </c>
    </row>
    <row r="716" spans="1:4" x14ac:dyDescent="0.25">
      <c r="A716" s="6">
        <v>40554</v>
      </c>
      <c r="B716">
        <v>0.21673281772725664</v>
      </c>
      <c r="C716">
        <v>7.4746837029876119</v>
      </c>
      <c r="D716">
        <v>34078.038185816476</v>
      </c>
    </row>
    <row r="717" spans="1:4" x14ac:dyDescent="0.25">
      <c r="A717" s="6">
        <v>40555</v>
      </c>
      <c r="B717">
        <v>0.22756945861361949</v>
      </c>
      <c r="C717">
        <v>7.8484178881369928</v>
      </c>
      <c r="D717">
        <v>37485.842004398124</v>
      </c>
    </row>
    <row r="718" spans="1:4" x14ac:dyDescent="0.25">
      <c r="A718" s="6">
        <v>40556</v>
      </c>
      <c r="B718">
        <v>0.23894793154430047</v>
      </c>
      <c r="C718">
        <v>8.2408387825438432</v>
      </c>
      <c r="D718">
        <v>41234.426204837939</v>
      </c>
    </row>
    <row r="719" spans="1:4" x14ac:dyDescent="0.25">
      <c r="A719" s="6">
        <v>40557</v>
      </c>
      <c r="B719">
        <v>0.25089532812151549</v>
      </c>
      <c r="C719">
        <v>8.6528807216710355</v>
      </c>
      <c r="D719">
        <v>45357.868825321733</v>
      </c>
    </row>
    <row r="720" spans="1:4" x14ac:dyDescent="0.25">
      <c r="A720" s="6">
        <v>40560</v>
      </c>
      <c r="B720">
        <v>0.23819884270734584</v>
      </c>
      <c r="C720">
        <v>7.3549486134203796</v>
      </c>
      <c r="D720">
        <v>40822.081942789562</v>
      </c>
    </row>
    <row r="721" spans="1:4" x14ac:dyDescent="0.25">
      <c r="A721" s="6">
        <v>40561</v>
      </c>
      <c r="B721">
        <v>0.25010878484271315</v>
      </c>
      <c r="C721">
        <v>7.722696044091399</v>
      </c>
      <c r="D721">
        <v>36739.87374851061</v>
      </c>
    </row>
    <row r="722" spans="1:4" x14ac:dyDescent="0.25">
      <c r="A722" s="6">
        <v>40562</v>
      </c>
      <c r="B722">
        <v>0.2626142240848488</v>
      </c>
      <c r="C722">
        <v>8.1088308462959695</v>
      </c>
      <c r="D722">
        <v>40413.861123361676</v>
      </c>
    </row>
    <row r="723" spans="1:4" x14ac:dyDescent="0.25">
      <c r="A723" s="6">
        <v>40563</v>
      </c>
      <c r="B723">
        <v>0.27574493528909128</v>
      </c>
      <c r="C723">
        <v>8.5142723886107685</v>
      </c>
      <c r="D723">
        <v>36372.475011025512</v>
      </c>
    </row>
    <row r="724" spans="1:4" x14ac:dyDescent="0.25">
      <c r="A724" s="6">
        <v>40564</v>
      </c>
      <c r="B724">
        <v>0.28953218205354586</v>
      </c>
      <c r="C724">
        <v>8.9399860080413074</v>
      </c>
      <c r="D724">
        <v>36090.37675599879</v>
      </c>
    </row>
    <row r="725" spans="1:4" x14ac:dyDescent="0.25">
      <c r="A725" s="6">
        <v>40567</v>
      </c>
      <c r="B725">
        <v>0.25993669432409972</v>
      </c>
      <c r="C725">
        <v>8.0261558274865425</v>
      </c>
      <c r="D725">
        <v>32481.339080398913</v>
      </c>
    </row>
    <row r="726" spans="1:4" x14ac:dyDescent="0.25">
      <c r="A726" s="6">
        <v>40568</v>
      </c>
      <c r="B726">
        <v>0.27293352904030471</v>
      </c>
      <c r="C726">
        <v>8.4274636188608696</v>
      </c>
      <c r="D726">
        <v>35729.472988438807</v>
      </c>
    </row>
    <row r="727" spans="1:4" x14ac:dyDescent="0.25">
      <c r="A727" s="6">
        <v>40570</v>
      </c>
      <c r="B727">
        <v>0.28658020549231994</v>
      </c>
      <c r="C727">
        <v>8.8488367998039141</v>
      </c>
      <c r="D727">
        <v>39302.420287282694</v>
      </c>
    </row>
    <row r="728" spans="1:4" x14ac:dyDescent="0.25">
      <c r="A728" s="6">
        <v>40571</v>
      </c>
      <c r="B728">
        <v>0.27301646464305174</v>
      </c>
      <c r="C728">
        <v>8.4300244503472648</v>
      </c>
      <c r="D728">
        <v>37442.250487313693</v>
      </c>
    </row>
    <row r="729" spans="1:4" x14ac:dyDescent="0.25">
      <c r="A729" s="6">
        <v>40574</v>
      </c>
      <c r="B729">
        <v>0.23937720058987311</v>
      </c>
      <c r="C729">
        <v>7.1655207827951752</v>
      </c>
      <c r="D729">
        <v>33698.025438582328</v>
      </c>
    </row>
    <row r="730" spans="1:4" x14ac:dyDescent="0.25">
      <c r="A730" s="6">
        <v>40575</v>
      </c>
      <c r="B730">
        <v>0.25134606061936676</v>
      </c>
      <c r="C730">
        <v>7.5237968219349343</v>
      </c>
      <c r="D730">
        <v>37067.827982440562</v>
      </c>
    </row>
    <row r="731" spans="1:4" x14ac:dyDescent="0.25">
      <c r="A731" s="6">
        <v>40576</v>
      </c>
      <c r="B731">
        <v>0.22732033423663317</v>
      </c>
      <c r="C731">
        <v>6.3952272986446941</v>
      </c>
      <c r="D731">
        <v>33361.045184196504</v>
      </c>
    </row>
    <row r="732" spans="1:4" x14ac:dyDescent="0.25">
      <c r="A732" s="6">
        <v>40577</v>
      </c>
      <c r="B732">
        <v>0.18760830013820923</v>
      </c>
      <c r="C732">
        <v>5.43594320384799</v>
      </c>
      <c r="D732">
        <v>30024.940665776856</v>
      </c>
    </row>
    <row r="733" spans="1:4" x14ac:dyDescent="0.25">
      <c r="A733" s="6">
        <v>40578</v>
      </c>
      <c r="B733">
        <v>0.1969887151451197</v>
      </c>
      <c r="C733">
        <v>5.7077403640403901</v>
      </c>
      <c r="D733">
        <v>33027.434732354544</v>
      </c>
    </row>
    <row r="734" spans="1:4" x14ac:dyDescent="0.25">
      <c r="A734" s="6">
        <v>40581</v>
      </c>
      <c r="B734">
        <v>0.18800669614236376</v>
      </c>
      <c r="C734">
        <v>4.8515793094343316</v>
      </c>
      <c r="D734">
        <v>29724.691259119092</v>
      </c>
    </row>
    <row r="735" spans="1:4" x14ac:dyDescent="0.25">
      <c r="A735" s="6">
        <v>40582</v>
      </c>
      <c r="B735">
        <v>0.19740703094948195</v>
      </c>
      <c r="C735">
        <v>5.0941582749060483</v>
      </c>
      <c r="D735">
        <v>32697.160385031006</v>
      </c>
    </row>
    <row r="736" spans="1:4" x14ac:dyDescent="0.25">
      <c r="A736" s="6">
        <v>40583</v>
      </c>
      <c r="B736">
        <v>0.20727738249695604</v>
      </c>
      <c r="C736">
        <v>5.3488661886513507</v>
      </c>
      <c r="D736">
        <v>35966.876423534108</v>
      </c>
    </row>
    <row r="737" spans="1:4" x14ac:dyDescent="0.25">
      <c r="A737" s="6">
        <v>40584</v>
      </c>
      <c r="B737">
        <v>0.21764125162180387</v>
      </c>
      <c r="C737">
        <v>5.6163094980839183</v>
      </c>
      <c r="D737">
        <v>39563.56406588752</v>
      </c>
    </row>
    <row r="738" spans="1:4" x14ac:dyDescent="0.25">
      <c r="A738" s="6">
        <v>40585</v>
      </c>
      <c r="B738">
        <v>0.22852331420289407</v>
      </c>
      <c r="C738">
        <v>5.8971249729881148</v>
      </c>
      <c r="D738">
        <v>43519.920472476275</v>
      </c>
    </row>
    <row r="739" spans="1:4" x14ac:dyDescent="0.25">
      <c r="A739" s="6">
        <v>40588</v>
      </c>
      <c r="B739">
        <v>0.14947885963023338</v>
      </c>
      <c r="C739" s="9">
        <v>5.0125562270398971</v>
      </c>
      <c r="D739">
        <v>39167.928425228645</v>
      </c>
    </row>
    <row r="740" spans="1:4" x14ac:dyDescent="0.25">
      <c r="A740" s="6">
        <v>40589</v>
      </c>
      <c r="B740">
        <v>0.15695280261174507</v>
      </c>
      <c r="C740">
        <v>5.2631840383918922</v>
      </c>
      <c r="D740">
        <v>43084.721267751513</v>
      </c>
    </row>
    <row r="741" spans="1:4" x14ac:dyDescent="0.25">
      <c r="A741" s="6">
        <v>40590</v>
      </c>
      <c r="B741">
        <v>0.16480044274233233</v>
      </c>
      <c r="C741">
        <v>5.5263432403114869</v>
      </c>
      <c r="D741">
        <v>47393.193394526665</v>
      </c>
    </row>
    <row r="742" spans="1:4" x14ac:dyDescent="0.25">
      <c r="A742" s="6">
        <v>40591</v>
      </c>
      <c r="B742">
        <v>0.17304046487944896</v>
      </c>
      <c r="C742">
        <v>5.8026604023270618</v>
      </c>
      <c r="D742">
        <v>42653.874055073997</v>
      </c>
    </row>
    <row r="743" spans="1:4" x14ac:dyDescent="0.25">
      <c r="A743" s="6">
        <v>40592</v>
      </c>
      <c r="B743">
        <v>0.18169248812342143</v>
      </c>
      <c r="C743">
        <v>6.0927934224434148</v>
      </c>
      <c r="D743">
        <v>46919.261460581401</v>
      </c>
    </row>
    <row r="744" spans="1:4" x14ac:dyDescent="0.25">
      <c r="A744" s="6">
        <v>40595</v>
      </c>
      <c r="B744">
        <v>0.19077711252959251</v>
      </c>
      <c r="C744">
        <v>6.3974330935655859</v>
      </c>
      <c r="D744">
        <v>51611.187606639549</v>
      </c>
    </row>
    <row r="745" spans="1:4" x14ac:dyDescent="0.25">
      <c r="A745" s="6">
        <v>40596</v>
      </c>
      <c r="B745">
        <v>0.20031596815607214</v>
      </c>
      <c r="C745">
        <v>6.7173047482438655</v>
      </c>
      <c r="D745">
        <v>56772.306367303507</v>
      </c>
    </row>
    <row r="746" spans="1:4" x14ac:dyDescent="0.25">
      <c r="A746" s="6">
        <v>40597</v>
      </c>
      <c r="B746">
        <v>0.21033176656387575</v>
      </c>
      <c r="C746">
        <v>7.0531699856560595</v>
      </c>
      <c r="D746">
        <v>62449.53700403386</v>
      </c>
    </row>
    <row r="747" spans="1:4" x14ac:dyDescent="0.25">
      <c r="A747" s="6">
        <v>40598</v>
      </c>
      <c r="B747">
        <v>0.22084835489206955</v>
      </c>
      <c r="C747">
        <v>7.4058284849388629</v>
      </c>
      <c r="D747">
        <v>68694.490704437252</v>
      </c>
    </row>
    <row r="748" spans="1:4" x14ac:dyDescent="0.25">
      <c r="A748" s="6">
        <v>40599</v>
      </c>
      <c r="B748">
        <v>0.2072241887733757</v>
      </c>
      <c r="C748">
        <v>6.9489618826285504</v>
      </c>
      <c r="D748">
        <v>64456.717897600138</v>
      </c>
    </row>
    <row r="749" spans="1:4" x14ac:dyDescent="0.25">
      <c r="A749" s="6">
        <v>40602</v>
      </c>
      <c r="B749">
        <v>0.21758539821204451</v>
      </c>
      <c r="C749">
        <v>7.2964099767599784</v>
      </c>
      <c r="D749">
        <v>58011.046107840128</v>
      </c>
    </row>
    <row r="750" spans="1:4" x14ac:dyDescent="0.25">
      <c r="A750" s="6">
        <v>40603</v>
      </c>
      <c r="B750">
        <v>0.22846466812264674</v>
      </c>
      <c r="C750">
        <v>7.6612304755979777</v>
      </c>
      <c r="D750">
        <v>63812.150718624143</v>
      </c>
    </row>
    <row r="751" spans="1:4" x14ac:dyDescent="0.25">
      <c r="A751" s="6">
        <v>40605</v>
      </c>
      <c r="B751">
        <v>0.23988790152877909</v>
      </c>
      <c r="C751">
        <v>8.0442919993778776</v>
      </c>
      <c r="D751">
        <v>70193.365790486569</v>
      </c>
    </row>
    <row r="752" spans="1:4" x14ac:dyDescent="0.25">
      <c r="A752" s="6">
        <v>40606</v>
      </c>
      <c r="B752">
        <v>0.22337529258885772</v>
      </c>
      <c r="C752">
        <v>7.4905656666293732</v>
      </c>
      <c r="D752">
        <v>63174.029211437912</v>
      </c>
    </row>
    <row r="753" spans="1:4" x14ac:dyDescent="0.25">
      <c r="A753" s="6">
        <v>40609</v>
      </c>
      <c r="B753">
        <v>0.22563054084973272</v>
      </c>
      <c r="C753">
        <v>7.5661921381018882</v>
      </c>
      <c r="D753">
        <v>63811.848720750415</v>
      </c>
    </row>
    <row r="754" spans="1:4" x14ac:dyDescent="0.25">
      <c r="A754" s="6">
        <v>40610</v>
      </c>
      <c r="B754">
        <v>0.23691206789221936</v>
      </c>
      <c r="C754">
        <v>7.944501745006983</v>
      </c>
      <c r="D754">
        <v>70193.033592825464</v>
      </c>
    </row>
    <row r="755" spans="1:4" x14ac:dyDescent="0.25">
      <c r="A755" s="6">
        <v>40611</v>
      </c>
      <c r="B755">
        <v>0.22703356092068563</v>
      </c>
      <c r="C755">
        <v>7.6132403762990073</v>
      </c>
      <c r="D755">
        <v>63173.730233542919</v>
      </c>
    </row>
    <row r="756" spans="1:4" x14ac:dyDescent="0.25">
      <c r="A756" s="6">
        <v>40612</v>
      </c>
      <c r="B756">
        <v>0.22942890346913997</v>
      </c>
      <c r="C756">
        <v>7.6935647060192744</v>
      </c>
      <c r="D756">
        <v>63840.251620774499</v>
      </c>
    </row>
    <row r="757" spans="1:4" x14ac:dyDescent="0.25">
      <c r="A757" s="6">
        <v>40613</v>
      </c>
      <c r="B757">
        <v>0.24090034864259696</v>
      </c>
      <c r="C757">
        <v>8.078242941320239</v>
      </c>
      <c r="D757">
        <v>61464.599496862058</v>
      </c>
    </row>
    <row r="758" spans="1:4" x14ac:dyDescent="0.25">
      <c r="A758" s="6">
        <v>40616</v>
      </c>
      <c r="B758">
        <v>0.25294536607472684</v>
      </c>
      <c r="C758">
        <v>8.4821550883862518</v>
      </c>
      <c r="D758">
        <v>67611.059446548272</v>
      </c>
    </row>
    <row r="759" spans="1:4" x14ac:dyDescent="0.25">
      <c r="A759" s="6">
        <v>40617</v>
      </c>
      <c r="B759">
        <v>0.2655926343784632</v>
      </c>
      <c r="C759">
        <v>8.9062628428055639</v>
      </c>
      <c r="D759">
        <v>74372.165391203103</v>
      </c>
    </row>
    <row r="760" spans="1:4" x14ac:dyDescent="0.25">
      <c r="A760" s="6">
        <v>40618</v>
      </c>
      <c r="B760">
        <v>0.27887226609738636</v>
      </c>
      <c r="C760">
        <v>9.3515759849458426</v>
      </c>
      <c r="D760">
        <v>81809.38193032342</v>
      </c>
    </row>
    <row r="761" spans="1:4" x14ac:dyDescent="0.25">
      <c r="A761" s="6">
        <v>40619</v>
      </c>
      <c r="B761">
        <v>0.29281587940225567</v>
      </c>
      <c r="C761">
        <v>9.8191547841931346</v>
      </c>
      <c r="D761">
        <v>76652.548181965336</v>
      </c>
    </row>
    <row r="762" spans="1:4" x14ac:dyDescent="0.25">
      <c r="A762" s="6">
        <v>40620</v>
      </c>
      <c r="B762">
        <v>0.24001213350269446</v>
      </c>
      <c r="C762">
        <v>8.3462815665641639</v>
      </c>
      <c r="D762">
        <v>68987.293363768811</v>
      </c>
    </row>
    <row r="763" spans="1:4" x14ac:dyDescent="0.25">
      <c r="A763" s="6">
        <v>40623</v>
      </c>
      <c r="B763">
        <v>0.25201274017782921</v>
      </c>
      <c r="C763">
        <v>8.7635956448923729</v>
      </c>
      <c r="D763">
        <v>62430.330264410368</v>
      </c>
    </row>
    <row r="764" spans="1:4" x14ac:dyDescent="0.25">
      <c r="A764" s="6">
        <v>40624</v>
      </c>
      <c r="B764">
        <v>0.26461337718672068</v>
      </c>
      <c r="C764">
        <v>9.201775427136992</v>
      </c>
      <c r="D764">
        <v>59151.713357745488</v>
      </c>
    </row>
    <row r="765" spans="1:4" x14ac:dyDescent="0.25">
      <c r="A765" s="6">
        <v>40625</v>
      </c>
      <c r="B765">
        <v>0.27784404604605673</v>
      </c>
      <c r="C765">
        <v>9.6618641984938414</v>
      </c>
      <c r="D765">
        <v>65066.884693520042</v>
      </c>
    </row>
    <row r="766" spans="1:4" x14ac:dyDescent="0.25">
      <c r="A766" s="6">
        <v>40626</v>
      </c>
      <c r="B766">
        <v>0.29173624834835959</v>
      </c>
      <c r="C766">
        <v>10.144957408418534</v>
      </c>
      <c r="D766">
        <v>71573.573162872053</v>
      </c>
    </row>
    <row r="767" spans="1:4" x14ac:dyDescent="0.25">
      <c r="A767" s="6">
        <v>40627</v>
      </c>
      <c r="B767">
        <v>0.30632306076577759</v>
      </c>
      <c r="C767">
        <v>10.652205278839462</v>
      </c>
      <c r="D767">
        <v>78730.930479159259</v>
      </c>
    </row>
    <row r="768" spans="1:4" x14ac:dyDescent="0.25">
      <c r="A768" s="6">
        <v>40630</v>
      </c>
      <c r="B768">
        <v>0.32163921380406646</v>
      </c>
      <c r="C768">
        <v>11.184815542781436</v>
      </c>
      <c r="D768">
        <v>86604.023527075187</v>
      </c>
    </row>
    <row r="769" spans="1:4" x14ac:dyDescent="0.25">
      <c r="A769" s="6">
        <v>40631</v>
      </c>
      <c r="B769">
        <v>0.3377211744942698</v>
      </c>
      <c r="C769">
        <v>11.744056319920508</v>
      </c>
      <c r="D769">
        <v>95264.425879782721</v>
      </c>
    </row>
    <row r="770" spans="1:4" x14ac:dyDescent="0.25">
      <c r="A770" s="6">
        <v>40632</v>
      </c>
      <c r="B770">
        <v>0.3546072332189833</v>
      </c>
      <c r="C770">
        <v>12.331259135916534</v>
      </c>
      <c r="D770">
        <v>98643.920826946312</v>
      </c>
    </row>
    <row r="771" spans="1:4" x14ac:dyDescent="0.25">
      <c r="A771" s="6">
        <v>40633</v>
      </c>
      <c r="B771">
        <v>0.37233759487993245</v>
      </c>
      <c r="C771">
        <v>12.947822092712361</v>
      </c>
      <c r="D771">
        <v>108508.31290964095</v>
      </c>
    </row>
    <row r="772" spans="1:4" x14ac:dyDescent="0.25">
      <c r="A772" s="6">
        <v>40634</v>
      </c>
      <c r="B772">
        <v>0.39095447462392907</v>
      </c>
      <c r="C772">
        <v>13.595213197347979</v>
      </c>
      <c r="D772">
        <v>97657.481618676858</v>
      </c>
    </row>
    <row r="773" spans="1:4" x14ac:dyDescent="0.25">
      <c r="A773" s="6">
        <v>40637</v>
      </c>
      <c r="B773">
        <v>0.41050219835512552</v>
      </c>
      <c r="C773">
        <v>14.274973857215379</v>
      </c>
      <c r="D773">
        <v>107423.22978054456</v>
      </c>
    </row>
    <row r="774" spans="1:4" x14ac:dyDescent="0.25">
      <c r="A774" s="6">
        <v>40638</v>
      </c>
      <c r="B774">
        <v>0.43102730827288183</v>
      </c>
      <c r="C774">
        <v>14.988722550076149</v>
      </c>
      <c r="D774">
        <v>118165.55275859902</v>
      </c>
    </row>
    <row r="775" spans="1:4" x14ac:dyDescent="0.25">
      <c r="A775" s="6">
        <v>40639</v>
      </c>
      <c r="B775">
        <v>0.45257867368652593</v>
      </c>
      <c r="C775">
        <v>15.738158677579957</v>
      </c>
      <c r="D775">
        <v>129982.10803445893</v>
      </c>
    </row>
    <row r="776" spans="1:4" x14ac:dyDescent="0.25">
      <c r="A776" s="6">
        <v>40640</v>
      </c>
      <c r="B776">
        <v>0.47520760737085227</v>
      </c>
      <c r="C776">
        <v>16.525066611458957</v>
      </c>
      <c r="D776">
        <v>142980.31883790484</v>
      </c>
    </row>
    <row r="777" spans="1:4" x14ac:dyDescent="0.25">
      <c r="A777" s="6">
        <v>40641</v>
      </c>
      <c r="B777">
        <v>0.43645121103346746</v>
      </c>
      <c r="C777">
        <v>15.177335596295348</v>
      </c>
      <c r="D777">
        <v>131319.30622073312</v>
      </c>
    </row>
    <row r="778" spans="1:4" x14ac:dyDescent="0.25">
      <c r="A778" s="6">
        <v>40644</v>
      </c>
      <c r="B778">
        <v>0.45827377158514082</v>
      </c>
      <c r="C778">
        <v>15.936202376110117</v>
      </c>
      <c r="D778">
        <v>118187.37559865981</v>
      </c>
    </row>
    <row r="779" spans="1:4" x14ac:dyDescent="0.25">
      <c r="A779" s="6">
        <v>40646</v>
      </c>
      <c r="B779">
        <v>0.4811874601643979</v>
      </c>
      <c r="C779">
        <v>16.733012494915624</v>
      </c>
      <c r="D779">
        <v>106368.63803879383</v>
      </c>
    </row>
    <row r="780" spans="1:4" x14ac:dyDescent="0.25">
      <c r="A780" s="6">
        <v>40648</v>
      </c>
      <c r="B780">
        <v>0.50524683317261776</v>
      </c>
      <c r="C780">
        <v>17.569663119661406</v>
      </c>
      <c r="D780">
        <v>117005.50184267321</v>
      </c>
    </row>
    <row r="781" spans="1:4" x14ac:dyDescent="0.25">
      <c r="A781" s="6">
        <v>40651</v>
      </c>
      <c r="B781">
        <v>0.53050917483124871</v>
      </c>
      <c r="C781">
        <v>18.448146275644479</v>
      </c>
      <c r="D781">
        <v>128706.05202694054</v>
      </c>
    </row>
    <row r="782" spans="1:4" x14ac:dyDescent="0.25">
      <c r="A782" s="6">
        <v>40652</v>
      </c>
      <c r="B782">
        <v>0.43841377368647816</v>
      </c>
      <c r="C782">
        <v>15.680924334297806</v>
      </c>
      <c r="D782">
        <v>115835.44682424649</v>
      </c>
    </row>
    <row r="783" spans="1:4" x14ac:dyDescent="0.25">
      <c r="A783" s="6">
        <v>40653</v>
      </c>
      <c r="B783">
        <v>0.46033446237080211</v>
      </c>
      <c r="C783">
        <v>16.464970551012698</v>
      </c>
      <c r="D783">
        <v>127418.99150667115</v>
      </c>
    </row>
    <row r="784" spans="1:4" x14ac:dyDescent="0.25">
      <c r="A784" s="6">
        <v>40654</v>
      </c>
      <c r="B784">
        <v>0.48335118548934225</v>
      </c>
      <c r="C784">
        <v>17.288219078563333</v>
      </c>
      <c r="D784">
        <v>140160.89065733828</v>
      </c>
    </row>
    <row r="785" spans="1:4" x14ac:dyDescent="0.25">
      <c r="A785" s="6">
        <v>40658</v>
      </c>
      <c r="B785">
        <v>0.50751874476380943</v>
      </c>
      <c r="C785">
        <v>18.152630032491501</v>
      </c>
      <c r="D785">
        <v>154176.97972307212</v>
      </c>
    </row>
    <row r="786" spans="1:4" x14ac:dyDescent="0.25">
      <c r="A786" s="6">
        <v>40659</v>
      </c>
      <c r="B786">
        <v>0.53289468200199996</v>
      </c>
      <c r="C786">
        <v>19.060261534116076</v>
      </c>
      <c r="D786">
        <v>169594.67769537933</v>
      </c>
    </row>
    <row r="787" spans="1:4" x14ac:dyDescent="0.25">
      <c r="A787" s="6">
        <v>40660</v>
      </c>
      <c r="B787">
        <v>0.55953941610210001</v>
      </c>
      <c r="C787">
        <v>20.013274610821881</v>
      </c>
      <c r="D787">
        <v>186554.14546491727</v>
      </c>
    </row>
    <row r="788" spans="1:4" x14ac:dyDescent="0.25">
      <c r="A788" s="6">
        <v>40661</v>
      </c>
      <c r="B788">
        <v>0.58751638690720498</v>
      </c>
      <c r="C788">
        <v>21.013938341362977</v>
      </c>
      <c r="D788">
        <v>205209.56001140902</v>
      </c>
    </row>
    <row r="789" spans="1:4" x14ac:dyDescent="0.25">
      <c r="A789" s="6">
        <v>40662</v>
      </c>
      <c r="B789">
        <v>0.50242173315429706</v>
      </c>
      <c r="C789">
        <v>17.861847590158529</v>
      </c>
      <c r="D789">
        <v>184688.60401026811</v>
      </c>
    </row>
    <row r="790" spans="1:4" x14ac:dyDescent="0.25">
      <c r="A790" s="6">
        <v>40665</v>
      </c>
      <c r="B790">
        <v>0.5275428198120119</v>
      </c>
      <c r="C790">
        <v>18.754939969666456</v>
      </c>
      <c r="D790">
        <v>191878.83485901557</v>
      </c>
    </row>
    <row r="791" spans="1:4" x14ac:dyDescent="0.25">
      <c r="A791" s="6">
        <v>40666</v>
      </c>
      <c r="B791">
        <v>0.55391996080261252</v>
      </c>
      <c r="C791">
        <v>19.692686968149779</v>
      </c>
      <c r="D791">
        <v>211066.71834491714</v>
      </c>
    </row>
    <row r="792" spans="1:4" x14ac:dyDescent="0.25">
      <c r="A792" s="6">
        <v>40667</v>
      </c>
      <c r="B792">
        <v>0.5816159588427432</v>
      </c>
      <c r="C792">
        <v>20.677321316557268</v>
      </c>
      <c r="D792">
        <v>189960.04651042543</v>
      </c>
    </row>
    <row r="793" spans="1:4" x14ac:dyDescent="0.25">
      <c r="A793" s="6">
        <v>40668</v>
      </c>
      <c r="B793">
        <v>0.61069675678488033</v>
      </c>
      <c r="C793">
        <v>21.711187382385134</v>
      </c>
      <c r="D793">
        <v>208956.05116146797</v>
      </c>
    </row>
    <row r="794" spans="1:4" x14ac:dyDescent="0.25">
      <c r="A794" s="6">
        <v>40669</v>
      </c>
      <c r="B794">
        <v>0.49404382199561847</v>
      </c>
      <c r="C794">
        <v>18.454509275027362</v>
      </c>
      <c r="D794">
        <v>188060.44604532118</v>
      </c>
    </row>
    <row r="795" spans="1:4" x14ac:dyDescent="0.25">
      <c r="A795" s="6">
        <v>40672</v>
      </c>
      <c r="B795">
        <v>0.51874601309539936</v>
      </c>
      <c r="C795">
        <v>19.377234738778732</v>
      </c>
      <c r="D795">
        <v>206866.49064985331</v>
      </c>
    </row>
    <row r="796" spans="1:4" x14ac:dyDescent="0.25">
      <c r="A796" s="6">
        <v>40673</v>
      </c>
      <c r="B796">
        <v>0.54468331375016932</v>
      </c>
      <c r="C796">
        <v>20.346096475717669</v>
      </c>
      <c r="D796">
        <v>186179.84158486797</v>
      </c>
    </row>
    <row r="797" spans="1:4" x14ac:dyDescent="0.25">
      <c r="A797" s="6">
        <v>40674</v>
      </c>
      <c r="B797">
        <v>0.57191747943767779</v>
      </c>
      <c r="C797">
        <v>21.363401299503554</v>
      </c>
      <c r="D797">
        <v>167561.85742638118</v>
      </c>
    </row>
    <row r="798" spans="1:4" x14ac:dyDescent="0.25">
      <c r="A798" s="6">
        <v>40675</v>
      </c>
      <c r="B798">
        <v>0.60051335340956169</v>
      </c>
      <c r="C798">
        <v>22.431571364478732</v>
      </c>
      <c r="D798">
        <v>184318.04316901931</v>
      </c>
    </row>
    <row r="799" spans="1:4" x14ac:dyDescent="0.25">
      <c r="A799" s="6">
        <v>40676</v>
      </c>
      <c r="B799">
        <v>0.63053902108003979</v>
      </c>
      <c r="C799">
        <v>23.55314993270267</v>
      </c>
      <c r="D799">
        <v>165886.23885211739</v>
      </c>
    </row>
    <row r="800" spans="1:4" x14ac:dyDescent="0.25">
      <c r="A800" s="6">
        <v>40679</v>
      </c>
      <c r="B800">
        <v>0.66206597213404184</v>
      </c>
      <c r="C800">
        <v>24.730807429337805</v>
      </c>
      <c r="D800">
        <v>182474.86273732915</v>
      </c>
    </row>
    <row r="801" spans="1:4" x14ac:dyDescent="0.25">
      <c r="A801" s="6">
        <v>40680</v>
      </c>
      <c r="B801">
        <v>0.69516927074074397</v>
      </c>
      <c r="C801">
        <v>25.967347800804696</v>
      </c>
      <c r="D801">
        <v>200722.34901106209</v>
      </c>
    </row>
    <row r="802" spans="1:4" x14ac:dyDescent="0.25">
      <c r="A802" s="6">
        <v>40681</v>
      </c>
      <c r="B802">
        <v>0.72992773427778124</v>
      </c>
      <c r="C802">
        <v>27.265715190844933</v>
      </c>
      <c r="D802">
        <v>220794.58391216831</v>
      </c>
    </row>
    <row r="803" spans="1:4" x14ac:dyDescent="0.25">
      <c r="A803" s="6">
        <v>40682</v>
      </c>
      <c r="B803">
        <v>0.76642412099167034</v>
      </c>
      <c r="C803">
        <v>28.62900095038718</v>
      </c>
      <c r="D803">
        <v>226553.64772108351</v>
      </c>
    </row>
    <row r="804" spans="1:4" x14ac:dyDescent="0.25">
      <c r="A804" s="6">
        <v>40683</v>
      </c>
      <c r="B804">
        <v>0.66141131325358504</v>
      </c>
      <c r="C804">
        <v>24.334650807829103</v>
      </c>
      <c r="D804">
        <v>203898.28294897516</v>
      </c>
    </row>
    <row r="805" spans="1:4" x14ac:dyDescent="0.25">
      <c r="A805" s="6">
        <v>40686</v>
      </c>
      <c r="B805">
        <v>0.69448187891626434</v>
      </c>
      <c r="C805">
        <v>25.551383348220558</v>
      </c>
      <c r="D805">
        <v>224288.1112438727</v>
      </c>
    </row>
    <row r="806" spans="1:4" x14ac:dyDescent="0.25">
      <c r="A806" s="6">
        <v>40687</v>
      </c>
      <c r="B806">
        <v>0.72920597286207756</v>
      </c>
      <c r="C806">
        <v>26.828952515631588</v>
      </c>
      <c r="D806">
        <v>228039.77856464151</v>
      </c>
    </row>
    <row r="807" spans="1:4" x14ac:dyDescent="0.25">
      <c r="A807" s="6">
        <v>40688</v>
      </c>
      <c r="B807">
        <v>0.76566627150518152</v>
      </c>
      <c r="C807">
        <v>28.170400141413168</v>
      </c>
      <c r="D807">
        <v>250843.75642110567</v>
      </c>
    </row>
    <row r="808" spans="1:4" x14ac:dyDescent="0.25">
      <c r="A808" s="6">
        <v>40689</v>
      </c>
      <c r="B808">
        <v>0.6959953687852064</v>
      </c>
      <c r="C808">
        <v>25.607067680683393</v>
      </c>
      <c r="D808">
        <v>225759.38077899511</v>
      </c>
    </row>
    <row r="809" spans="1:4" x14ac:dyDescent="0.25">
      <c r="A809" s="6">
        <v>40690</v>
      </c>
      <c r="B809">
        <v>0.66979072387612471</v>
      </c>
      <c r="C809">
        <v>24.642946156561273</v>
      </c>
      <c r="D809">
        <v>217259.40409303893</v>
      </c>
    </row>
    <row r="810" spans="1:4" x14ac:dyDescent="0.25">
      <c r="A810" s="6">
        <v>40693</v>
      </c>
      <c r="B810">
        <v>0.70328026006993094</v>
      </c>
      <c r="C810">
        <v>25.875093464389337</v>
      </c>
      <c r="D810">
        <v>195533.46368373506</v>
      </c>
    </row>
    <row r="811" spans="1:4" x14ac:dyDescent="0.25">
      <c r="A811" s="6">
        <v>40694</v>
      </c>
      <c r="B811">
        <v>0.73844427307342753</v>
      </c>
      <c r="C811">
        <v>27.168848137608805</v>
      </c>
      <c r="D811">
        <v>215086.81005210857</v>
      </c>
    </row>
    <row r="812" spans="1:4" x14ac:dyDescent="0.25">
      <c r="A812" s="6">
        <v>40695</v>
      </c>
      <c r="B812">
        <v>0.77536648672709896</v>
      </c>
      <c r="C812">
        <v>28.527290544489247</v>
      </c>
      <c r="D812">
        <v>193578.12904689772</v>
      </c>
    </row>
    <row r="813" spans="1:4" x14ac:dyDescent="0.25">
      <c r="A813" s="6">
        <v>40696</v>
      </c>
      <c r="B813">
        <v>0.81413481106345398</v>
      </c>
      <c r="C813">
        <v>29.953655071713712</v>
      </c>
      <c r="D813">
        <v>212935.94195158751</v>
      </c>
    </row>
    <row r="814" spans="1:4" x14ac:dyDescent="0.25">
      <c r="A814" s="6">
        <v>40697</v>
      </c>
      <c r="B814">
        <v>0.85484155161662667</v>
      </c>
      <c r="C814">
        <v>31.451337825299397</v>
      </c>
      <c r="D814">
        <v>191642.34775642876</v>
      </c>
    </row>
    <row r="815" spans="1:4" x14ac:dyDescent="0.25">
      <c r="A815" s="6">
        <v>40700</v>
      </c>
      <c r="B815">
        <v>0.85696226814070942</v>
      </c>
      <c r="C815">
        <v>31.529363246156024</v>
      </c>
      <c r="D815">
        <v>172478.1129807859</v>
      </c>
    </row>
    <row r="816" spans="1:4" x14ac:dyDescent="0.25">
      <c r="A816" s="6">
        <v>40701</v>
      </c>
      <c r="B816">
        <v>0.89981038154774495</v>
      </c>
      <c r="C816">
        <v>33.105831408463828</v>
      </c>
      <c r="D816">
        <v>189725.92427886449</v>
      </c>
    </row>
    <row r="817" spans="1:4" x14ac:dyDescent="0.25">
      <c r="A817" s="6">
        <v>40702</v>
      </c>
      <c r="B817">
        <v>0.84700880169076287</v>
      </c>
      <c r="C817">
        <v>31.163155221688765</v>
      </c>
      <c r="D817">
        <v>170753.33185097805</v>
      </c>
    </row>
    <row r="818" spans="1:4" x14ac:dyDescent="0.25">
      <c r="A818" s="6">
        <v>40703</v>
      </c>
      <c r="B818">
        <v>0.8176362388578915</v>
      </c>
      <c r="C818">
        <v>30.082479633675501</v>
      </c>
      <c r="D818">
        <v>153677.99866588024</v>
      </c>
    </row>
    <row r="819" spans="1:4" x14ac:dyDescent="0.25">
      <c r="A819" s="6">
        <v>40704</v>
      </c>
      <c r="B819">
        <v>0.75728347605994506</v>
      </c>
      <c r="C819">
        <v>25.570107688624176</v>
      </c>
      <c r="D819">
        <v>138310.19879929221</v>
      </c>
    </row>
    <row r="820" spans="1:4" x14ac:dyDescent="0.25">
      <c r="A820" s="6">
        <v>40707</v>
      </c>
      <c r="B820">
        <v>0.72998141389673132</v>
      </c>
      <c r="C820">
        <v>24.648238016692201</v>
      </c>
      <c r="D820">
        <v>124479.178919363</v>
      </c>
    </row>
    <row r="821" spans="1:4" x14ac:dyDescent="0.25">
      <c r="A821" s="6">
        <v>40708</v>
      </c>
      <c r="B821">
        <v>0.76648048459156792</v>
      </c>
      <c r="C821">
        <v>25.88064991752681</v>
      </c>
      <c r="D821">
        <v>136927.0968112993</v>
      </c>
    </row>
    <row r="822" spans="1:4" x14ac:dyDescent="0.25">
      <c r="A822" s="6">
        <v>40709</v>
      </c>
      <c r="B822">
        <v>0.8048045088211464</v>
      </c>
      <c r="C822">
        <v>27.174682413403151</v>
      </c>
      <c r="D822">
        <v>123234.38713016937</v>
      </c>
    </row>
    <row r="823" spans="1:4" x14ac:dyDescent="0.25">
      <c r="A823" s="6">
        <v>40710</v>
      </c>
      <c r="B823">
        <v>0.76976787267446645</v>
      </c>
      <c r="C823">
        <v>25.991650447647128</v>
      </c>
      <c r="D823">
        <v>117869.45895778213</v>
      </c>
    </row>
    <row r="824" spans="1:4" x14ac:dyDescent="0.25">
      <c r="A824" s="6">
        <v>40711</v>
      </c>
      <c r="B824">
        <v>0.77873092324670334</v>
      </c>
      <c r="C824">
        <v>26.294292952859458</v>
      </c>
      <c r="D824">
        <v>119241.91156208508</v>
      </c>
    </row>
    <row r="825" spans="1:4" x14ac:dyDescent="0.25">
      <c r="A825" s="6">
        <v>40714</v>
      </c>
      <c r="B825">
        <v>0.81766746940903856</v>
      </c>
      <c r="C825">
        <v>27.60900760050243</v>
      </c>
      <c r="D825">
        <v>131166.10271829361</v>
      </c>
    </row>
    <row r="826" spans="1:4" x14ac:dyDescent="0.25">
      <c r="A826" s="6">
        <v>40715</v>
      </c>
      <c r="B826">
        <v>0.85855084287949057</v>
      </c>
      <c r="C826">
        <v>28.989457980527554</v>
      </c>
      <c r="D826">
        <v>118049.49244646425</v>
      </c>
    </row>
    <row r="827" spans="1:4" x14ac:dyDescent="0.25">
      <c r="A827" s="6">
        <v>40716</v>
      </c>
      <c r="B827">
        <v>0.82748485843319319</v>
      </c>
      <c r="C827">
        <v>27.940497329916358</v>
      </c>
      <c r="D827">
        <v>106244.54320181783</v>
      </c>
    </row>
    <row r="828" spans="1:4" x14ac:dyDescent="0.25">
      <c r="A828" s="6">
        <v>40717</v>
      </c>
      <c r="B828">
        <v>0.61241407001650894</v>
      </c>
      <c r="C828" s="9">
        <v>23.749422730428904</v>
      </c>
      <c r="D828">
        <v>95620.088881636038</v>
      </c>
    </row>
    <row r="829" spans="1:4" x14ac:dyDescent="0.25">
      <c r="A829" s="6">
        <v>40718</v>
      </c>
      <c r="B829">
        <v>0.6430347735173344</v>
      </c>
      <c r="C829">
        <v>24.936893866950349</v>
      </c>
      <c r="D829">
        <v>105182.09776979966</v>
      </c>
    </row>
    <row r="830" spans="1:4" x14ac:dyDescent="0.25">
      <c r="A830" s="6">
        <v>40721</v>
      </c>
      <c r="B830">
        <v>0.67518651219320114</v>
      </c>
      <c r="C830">
        <v>26.183738560297869</v>
      </c>
      <c r="D830">
        <v>115700.30754677963</v>
      </c>
    </row>
    <row r="831" spans="1:4" x14ac:dyDescent="0.25">
      <c r="A831" s="6">
        <v>40722</v>
      </c>
      <c r="B831">
        <v>0.64257388851294384</v>
      </c>
      <c r="C831">
        <v>22.256177776253189</v>
      </c>
      <c r="D831">
        <v>104130.27679210166</v>
      </c>
    </row>
    <row r="832" spans="1:4" x14ac:dyDescent="0.25">
      <c r="A832" s="6">
        <v>40723</v>
      </c>
      <c r="B832">
        <v>0.67470258293859109</v>
      </c>
      <c r="C832">
        <v>23.368986665065851</v>
      </c>
      <c r="D832">
        <v>114543.30447131184</v>
      </c>
    </row>
    <row r="833" spans="1:4" x14ac:dyDescent="0.25">
      <c r="A833" s="6">
        <v>40724</v>
      </c>
      <c r="B833">
        <v>0.70843771208552064</v>
      </c>
      <c r="C833">
        <v>24.537435998319143</v>
      </c>
      <c r="D833">
        <v>125997.63491844304</v>
      </c>
    </row>
    <row r="834" spans="1:4" x14ac:dyDescent="0.25">
      <c r="A834" s="6">
        <v>40725</v>
      </c>
      <c r="B834">
        <v>0.70219671319333865</v>
      </c>
      <c r="C834">
        <v>24.321272871667283</v>
      </c>
      <c r="D834">
        <v>124887.65575368534</v>
      </c>
    </row>
    <row r="835" spans="1:4" x14ac:dyDescent="0.25">
      <c r="A835" s="6">
        <v>40728</v>
      </c>
      <c r="B835">
        <v>0.73730654885300562</v>
      </c>
      <c r="C835">
        <v>25.537336515250647</v>
      </c>
      <c r="D835">
        <v>137376.42132905388</v>
      </c>
    </row>
    <row r="836" spans="1:4" x14ac:dyDescent="0.25">
      <c r="A836" s="6">
        <v>40729</v>
      </c>
      <c r="B836">
        <v>0.77417187629565598</v>
      </c>
      <c r="C836">
        <v>26.814203341013179</v>
      </c>
      <c r="D836">
        <v>140548.65599707063</v>
      </c>
    </row>
    <row r="837" spans="1:4" x14ac:dyDescent="0.25">
      <c r="A837" s="6">
        <v>40730</v>
      </c>
      <c r="B837">
        <v>0.81288047011043885</v>
      </c>
      <c r="C837">
        <v>28.154913508063839</v>
      </c>
      <c r="D837">
        <v>137784.00938787783</v>
      </c>
    </row>
    <row r="838" spans="1:4" x14ac:dyDescent="0.25">
      <c r="A838" s="6">
        <v>40731</v>
      </c>
      <c r="B838">
        <v>0.85352449361596083</v>
      </c>
      <c r="C838">
        <v>29.562659183467034</v>
      </c>
      <c r="D838">
        <v>151562.41032666562</v>
      </c>
    </row>
    <row r="839" spans="1:4" x14ac:dyDescent="0.25">
      <c r="A839" s="6">
        <v>40732</v>
      </c>
      <c r="B839">
        <v>0.89620071829675896</v>
      </c>
      <c r="C839">
        <v>31.040792142640388</v>
      </c>
      <c r="D839">
        <v>166718.6513593322</v>
      </c>
    </row>
    <row r="840" spans="1:4" x14ac:dyDescent="0.25">
      <c r="A840" s="6">
        <v>40735</v>
      </c>
      <c r="B840">
        <v>0.94101075421159697</v>
      </c>
      <c r="C840">
        <v>32.592831749772408</v>
      </c>
      <c r="D840">
        <v>176590.78409435911</v>
      </c>
    </row>
    <row r="841" spans="1:4" x14ac:dyDescent="0.25">
      <c r="A841" s="6">
        <v>40736</v>
      </c>
      <c r="B841">
        <v>0.98806129192217684</v>
      </c>
      <c r="C841">
        <v>34.222473337261029</v>
      </c>
      <c r="D841">
        <v>194249.86250379504</v>
      </c>
    </row>
    <row r="842" spans="1:4" x14ac:dyDescent="0.25">
      <c r="A842" s="6">
        <v>40737</v>
      </c>
      <c r="B842">
        <v>0.81412607832113015</v>
      </c>
      <c r="C842">
        <v>29.089102336671875</v>
      </c>
      <c r="D842">
        <v>174824.87625341554</v>
      </c>
    </row>
    <row r="843" spans="1:4" x14ac:dyDescent="0.25">
      <c r="A843" s="6">
        <v>40738</v>
      </c>
      <c r="B843">
        <v>0.85483238223718672</v>
      </c>
      <c r="C843">
        <v>30.543557453505471</v>
      </c>
      <c r="D843">
        <v>192307.36387875711</v>
      </c>
    </row>
    <row r="844" spans="1:4" x14ac:dyDescent="0.25">
      <c r="A844" s="6">
        <v>40739</v>
      </c>
      <c r="B844">
        <v>0.89757400134904608</v>
      </c>
      <c r="C844">
        <v>32.070735326180746</v>
      </c>
      <c r="D844">
        <v>211538.10026663283</v>
      </c>
    </row>
    <row r="845" spans="1:4" x14ac:dyDescent="0.25">
      <c r="A845" s="6">
        <v>40742</v>
      </c>
      <c r="B845">
        <v>0.85857150517531777</v>
      </c>
      <c r="C845">
        <v>27.260125027253633</v>
      </c>
      <c r="D845">
        <v>190384.29023996956</v>
      </c>
    </row>
    <row r="846" spans="1:4" x14ac:dyDescent="0.25">
      <c r="A846" s="6">
        <v>40743</v>
      </c>
      <c r="B846">
        <v>0.66984987979794564</v>
      </c>
      <c r="C846" s="9">
        <v>23.171106273165588</v>
      </c>
      <c r="D846">
        <v>171345.8612159726</v>
      </c>
    </row>
    <row r="847" spans="1:4" x14ac:dyDescent="0.25">
      <c r="A847" s="6">
        <v>40744</v>
      </c>
      <c r="B847">
        <v>0.70334237378784292</v>
      </c>
      <c r="C847">
        <v>24.329661586823867</v>
      </c>
      <c r="D847">
        <v>188480.44733756987</v>
      </c>
    </row>
    <row r="848" spans="1:4" x14ac:dyDescent="0.25">
      <c r="A848" s="6">
        <v>40745</v>
      </c>
      <c r="B848">
        <v>0.73850949247723507</v>
      </c>
      <c r="C848">
        <v>25.546144666165063</v>
      </c>
      <c r="D848">
        <v>169632.40260381289</v>
      </c>
    </row>
    <row r="849" spans="1:4" x14ac:dyDescent="0.25">
      <c r="A849" s="6">
        <v>40746</v>
      </c>
      <c r="B849">
        <v>0.49982961593624903</v>
      </c>
      <c r="C849" s="9">
        <v>21.714222966240303</v>
      </c>
      <c r="D849">
        <v>152669.16234343161</v>
      </c>
    </row>
    <row r="850" spans="1:4" x14ac:dyDescent="0.25">
      <c r="A850" s="6">
        <v>40749</v>
      </c>
      <c r="B850">
        <v>0.36215885554317584</v>
      </c>
      <c r="C850" s="9">
        <v>18.457089521304258</v>
      </c>
      <c r="D850">
        <v>137402.24610908845</v>
      </c>
    </row>
    <row r="851" spans="1:4" x14ac:dyDescent="0.25">
      <c r="A851" s="6">
        <v>40750</v>
      </c>
      <c r="B851">
        <v>0.38026679832033466</v>
      </c>
      <c r="C851">
        <v>19.379943997369473</v>
      </c>
      <c r="D851">
        <v>151142.47071999731</v>
      </c>
    </row>
    <row r="852" spans="1:4" x14ac:dyDescent="0.25">
      <c r="A852" s="6">
        <v>40751</v>
      </c>
      <c r="B852">
        <v>0.39928013823635139</v>
      </c>
      <c r="C852">
        <v>20.348941197237949</v>
      </c>
      <c r="D852">
        <v>166256.71779199704</v>
      </c>
    </row>
    <row r="853" spans="1:4" x14ac:dyDescent="0.25">
      <c r="A853" s="6">
        <v>40752</v>
      </c>
      <c r="B853">
        <v>0.41924414514816899</v>
      </c>
      <c r="C853">
        <v>21.366388257099846</v>
      </c>
      <c r="D853">
        <v>182882.38957119675</v>
      </c>
    </row>
    <row r="854" spans="1:4" x14ac:dyDescent="0.25">
      <c r="A854" s="6">
        <v>40753</v>
      </c>
      <c r="B854">
        <v>0.4348553439956066</v>
      </c>
      <c r="C854">
        <v>22.161998498991853</v>
      </c>
      <c r="D854">
        <v>189692.29588075652</v>
      </c>
    </row>
    <row r="855" spans="1:4" x14ac:dyDescent="0.25">
      <c r="A855" s="6">
        <v>40756</v>
      </c>
      <c r="B855">
        <v>0.4104206151425201</v>
      </c>
      <c r="C855">
        <v>20.916705250000881</v>
      </c>
      <c r="D855">
        <v>179033.3954455521</v>
      </c>
    </row>
    <row r="856" spans="1:4" x14ac:dyDescent="0.25">
      <c r="A856" s="6">
        <v>40757</v>
      </c>
      <c r="B856">
        <v>0.40464440140842078</v>
      </c>
      <c r="C856">
        <v>20.622325884833739</v>
      </c>
      <c r="D856">
        <v>176513.69950562977</v>
      </c>
    </row>
    <row r="857" spans="1:4" x14ac:dyDescent="0.25">
      <c r="A857" s="6">
        <v>40758</v>
      </c>
      <c r="B857">
        <v>0.42487662147884186</v>
      </c>
      <c r="C857">
        <v>21.653442179075427</v>
      </c>
      <c r="D857">
        <v>175776.7808190886</v>
      </c>
    </row>
    <row r="858" spans="1:4" x14ac:dyDescent="0.25">
      <c r="A858" s="6">
        <v>40759</v>
      </c>
      <c r="B858">
        <v>0.44612045255278399</v>
      </c>
      <c r="C858">
        <v>22.736114288029199</v>
      </c>
      <c r="D858">
        <v>193354.45890099747</v>
      </c>
    </row>
    <row r="859" spans="1:4" x14ac:dyDescent="0.25">
      <c r="A859" s="6">
        <v>40760</v>
      </c>
      <c r="B859">
        <v>0.46842647518042319</v>
      </c>
      <c r="C859">
        <v>23.872920002430661</v>
      </c>
      <c r="D859">
        <v>212689.90479109724</v>
      </c>
    </row>
    <row r="860" spans="1:4" x14ac:dyDescent="0.25">
      <c r="A860" s="6">
        <v>40763</v>
      </c>
      <c r="B860">
        <v>0.49184779893944436</v>
      </c>
      <c r="C860">
        <v>25.066566002552193</v>
      </c>
      <c r="D860">
        <v>233958.89527020699</v>
      </c>
    </row>
    <row r="861" spans="1:4" x14ac:dyDescent="0.25">
      <c r="A861" s="6">
        <v>40764</v>
      </c>
      <c r="B861">
        <v>0.3627269916505661</v>
      </c>
      <c r="C861" s="9">
        <v>21.306581102169364</v>
      </c>
      <c r="D861">
        <v>210563.00574318631</v>
      </c>
    </row>
    <row r="862" spans="1:4" x14ac:dyDescent="0.25">
      <c r="A862" s="6">
        <v>40765</v>
      </c>
      <c r="B862">
        <v>0.3808633412330944</v>
      </c>
      <c r="C862">
        <v>22.371910157277835</v>
      </c>
      <c r="D862">
        <v>205176.90167941173</v>
      </c>
    </row>
    <row r="863" spans="1:4" x14ac:dyDescent="0.25">
      <c r="A863" s="6">
        <v>40766</v>
      </c>
      <c r="B863">
        <v>0.36837680890659169</v>
      </c>
      <c r="C863">
        <v>21.638451330602525</v>
      </c>
      <c r="D863">
        <v>184659.21151147055</v>
      </c>
    </row>
    <row r="864" spans="1:4" x14ac:dyDescent="0.25">
      <c r="A864" s="6">
        <v>40767</v>
      </c>
      <c r="B864">
        <v>0.38679564935192129</v>
      </c>
      <c r="C864">
        <v>22.720373897132653</v>
      </c>
      <c r="D864">
        <v>203125.13266261763</v>
      </c>
    </row>
    <row r="865" spans="1:4" x14ac:dyDescent="0.25">
      <c r="A865" s="6">
        <v>40771</v>
      </c>
      <c r="B865">
        <v>0.40613543181951739</v>
      </c>
      <c r="C865">
        <v>23.856392591989287</v>
      </c>
      <c r="D865">
        <v>223437.64592887941</v>
      </c>
    </row>
    <row r="866" spans="1:4" x14ac:dyDescent="0.25">
      <c r="A866" s="6">
        <v>40772</v>
      </c>
      <c r="B866">
        <v>0.42644220341049327</v>
      </c>
      <c r="C866">
        <v>25.049212221588753</v>
      </c>
      <c r="D866">
        <v>201093.88133599146</v>
      </c>
    </row>
    <row r="867" spans="1:4" x14ac:dyDescent="0.25">
      <c r="A867" s="6">
        <v>40773</v>
      </c>
      <c r="B867">
        <v>0.44776431358101793</v>
      </c>
      <c r="C867">
        <v>26.301672832668192</v>
      </c>
      <c r="D867">
        <v>221203.26946959062</v>
      </c>
    </row>
    <row r="868" spans="1:4" x14ac:dyDescent="0.25">
      <c r="A868" s="6">
        <v>40774</v>
      </c>
      <c r="B868">
        <v>0.47015252926006884</v>
      </c>
      <c r="C868">
        <v>27.616756474301603</v>
      </c>
      <c r="D868">
        <v>243323.5964165497</v>
      </c>
    </row>
    <row r="869" spans="1:4" x14ac:dyDescent="0.25">
      <c r="A869" s="6">
        <v>40777</v>
      </c>
      <c r="B869">
        <v>0.4223640697989608</v>
      </c>
      <c r="C869">
        <v>24.809662680088667</v>
      </c>
      <c r="D869">
        <v>218991.23677489473</v>
      </c>
    </row>
    <row r="870" spans="1:4" x14ac:dyDescent="0.25">
      <c r="A870" s="6">
        <v>40778</v>
      </c>
      <c r="B870">
        <v>0.44348227328890888</v>
      </c>
      <c r="C870">
        <v>26.050145814093103</v>
      </c>
      <c r="D870">
        <v>240890.36045238422</v>
      </c>
    </row>
    <row r="871" spans="1:4" x14ac:dyDescent="0.25">
      <c r="A871" s="6">
        <v>40779</v>
      </c>
      <c r="B871">
        <v>0.46565638695335432</v>
      </c>
      <c r="C871">
        <v>27.35265310479776</v>
      </c>
      <c r="D871">
        <v>254712.44885259852</v>
      </c>
    </row>
    <row r="872" spans="1:4" x14ac:dyDescent="0.25">
      <c r="A872" s="6">
        <v>40780</v>
      </c>
      <c r="B872">
        <v>0.48893920630102206</v>
      </c>
      <c r="C872">
        <v>28.720285760037648</v>
      </c>
      <c r="D872">
        <v>280183.69373785838</v>
      </c>
    </row>
    <row r="873" spans="1:4" x14ac:dyDescent="0.25">
      <c r="A873" s="6">
        <v>40781</v>
      </c>
      <c r="B873">
        <v>0.51338616661607317</v>
      </c>
      <c r="C873">
        <v>30.15630004803953</v>
      </c>
      <c r="D873">
        <v>308202.06311164424</v>
      </c>
    </row>
    <row r="874" spans="1:4" x14ac:dyDescent="0.25">
      <c r="A874" s="6">
        <v>40784</v>
      </c>
      <c r="B874">
        <v>0.44018565099330292</v>
      </c>
      <c r="C874">
        <v>25.632855040833601</v>
      </c>
      <c r="D874">
        <v>277381.85680047981</v>
      </c>
    </row>
    <row r="875" spans="1:4" x14ac:dyDescent="0.25">
      <c r="A875" s="6">
        <v>40785</v>
      </c>
      <c r="B875">
        <v>0.46219493354296809</v>
      </c>
      <c r="C875">
        <v>26.914497792875281</v>
      </c>
      <c r="D875">
        <v>289153.7497864684</v>
      </c>
    </row>
    <row r="876" spans="1:4" x14ac:dyDescent="0.25">
      <c r="A876" s="6">
        <v>40788</v>
      </c>
      <c r="B876">
        <v>0.46002651248203669</v>
      </c>
      <c r="C876">
        <v>26.788226473951276</v>
      </c>
      <c r="D876">
        <v>287797.16399250925</v>
      </c>
    </row>
    <row r="877" spans="1:4" x14ac:dyDescent="0.25">
      <c r="A877" s="6">
        <v>40791</v>
      </c>
      <c r="B877">
        <v>0.46705492773276275</v>
      </c>
      <c r="C877">
        <v>27.19750457940998</v>
      </c>
      <c r="D877">
        <v>292194.21051403909</v>
      </c>
    </row>
    <row r="878" spans="1:4" x14ac:dyDescent="0.25">
      <c r="A878" s="6">
        <v>40792</v>
      </c>
      <c r="B878">
        <v>0.49040767411940089</v>
      </c>
      <c r="C878">
        <v>28.557379808380482</v>
      </c>
      <c r="D878">
        <v>321413.63156544301</v>
      </c>
    </row>
    <row r="879" spans="1:4" x14ac:dyDescent="0.25">
      <c r="A879" s="6">
        <v>40793</v>
      </c>
      <c r="B879">
        <v>0.51492805782537099</v>
      </c>
      <c r="C879">
        <v>29.985248798799507</v>
      </c>
      <c r="D879">
        <v>353554.99472198734</v>
      </c>
    </row>
    <row r="880" spans="1:4" x14ac:dyDescent="0.25">
      <c r="A880" s="6">
        <v>40794</v>
      </c>
      <c r="B880">
        <v>0.5406744607166396</v>
      </c>
      <c r="C880">
        <v>31.484511238739483</v>
      </c>
      <c r="D880">
        <v>373014.22311366262</v>
      </c>
    </row>
    <row r="881" spans="1:4" x14ac:dyDescent="0.25">
      <c r="A881" s="6">
        <v>40795</v>
      </c>
      <c r="B881">
        <v>0.4499492222610828</v>
      </c>
      <c r="C881">
        <v>26.761834552928558</v>
      </c>
      <c r="D881">
        <v>335712.80080229638</v>
      </c>
    </row>
    <row r="882" spans="1:4" x14ac:dyDescent="0.25">
      <c r="A882" s="6">
        <v>40798</v>
      </c>
      <c r="B882">
        <v>0.47244668337413698</v>
      </c>
      <c r="C882">
        <v>28.099926280574987</v>
      </c>
      <c r="D882">
        <v>339554.64097932051</v>
      </c>
    </row>
    <row r="883" spans="1:4" x14ac:dyDescent="0.25">
      <c r="A883" s="6">
        <v>40799</v>
      </c>
      <c r="B883">
        <v>0.49606901754284383</v>
      </c>
      <c r="C883">
        <v>29.504922594603737</v>
      </c>
      <c r="D883">
        <v>373510.10507725261</v>
      </c>
    </row>
    <row r="884" spans="1:4" x14ac:dyDescent="0.25">
      <c r="A884" s="6">
        <v>40800</v>
      </c>
      <c r="B884">
        <v>0.52087246841998602</v>
      </c>
      <c r="C884">
        <v>30.980168724333925</v>
      </c>
      <c r="D884">
        <v>410861.1155849779</v>
      </c>
    </row>
    <row r="885" spans="1:4" x14ac:dyDescent="0.25">
      <c r="A885" s="6">
        <v>40801</v>
      </c>
      <c r="B885">
        <v>0.54691609184098533</v>
      </c>
      <c r="C885">
        <v>32.529177160550624</v>
      </c>
      <c r="D885">
        <v>451947.22714347573</v>
      </c>
    </row>
    <row r="886" spans="1:4" x14ac:dyDescent="0.25">
      <c r="A886" s="6">
        <v>40802</v>
      </c>
      <c r="B886">
        <v>0.5742618964330346</v>
      </c>
      <c r="C886">
        <v>34.155636018578157</v>
      </c>
      <c r="D886">
        <v>406752.50442912814</v>
      </c>
    </row>
    <row r="887" spans="1:4" x14ac:dyDescent="0.25">
      <c r="A887" s="6">
        <v>40805</v>
      </c>
      <c r="B887">
        <v>0.53143998427091643</v>
      </c>
      <c r="C887">
        <v>31.608697671260192</v>
      </c>
      <c r="D887">
        <v>366077.25398621534</v>
      </c>
    </row>
    <row r="888" spans="1:4" x14ac:dyDescent="0.25">
      <c r="A888" s="6">
        <v>40806</v>
      </c>
      <c r="B888">
        <v>0.55801198348446224</v>
      </c>
      <c r="C888">
        <v>33.189132554823203</v>
      </c>
      <c r="D888">
        <v>402684.97938483692</v>
      </c>
    </row>
    <row r="889" spans="1:4" x14ac:dyDescent="0.25">
      <c r="A889" s="6">
        <v>40807</v>
      </c>
      <c r="B889">
        <v>0.5859125826586854</v>
      </c>
      <c r="C889">
        <v>34.848589182564368</v>
      </c>
      <c r="D889">
        <v>362416.48144635325</v>
      </c>
    </row>
    <row r="890" spans="1:4" x14ac:dyDescent="0.25">
      <c r="A890" s="6">
        <v>40808</v>
      </c>
      <c r="B890">
        <v>0.49213317617282604</v>
      </c>
      <c r="C890">
        <v>29.621300805179711</v>
      </c>
      <c r="D890">
        <v>326174.83330171794</v>
      </c>
    </row>
    <row r="891" spans="1:4" x14ac:dyDescent="0.25">
      <c r="A891" s="6">
        <v>40809</v>
      </c>
      <c r="B891">
        <v>0.51673983498146736</v>
      </c>
      <c r="C891">
        <v>31.102365845438698</v>
      </c>
      <c r="D891">
        <v>358792.31663188979</v>
      </c>
    </row>
    <row r="892" spans="1:4" x14ac:dyDescent="0.25">
      <c r="A892" s="6">
        <v>40812</v>
      </c>
      <c r="B892">
        <v>0.54257682673054075</v>
      </c>
      <c r="C892">
        <v>32.657484137710632</v>
      </c>
      <c r="D892">
        <v>394671.5482950788</v>
      </c>
    </row>
    <row r="893" spans="1:4" x14ac:dyDescent="0.25">
      <c r="A893" s="6">
        <v>40813</v>
      </c>
      <c r="B893">
        <v>0.56970566806706779</v>
      </c>
      <c r="C893">
        <v>34.290358344596164</v>
      </c>
      <c r="D893">
        <v>434138.70312458673</v>
      </c>
    </row>
    <row r="894" spans="1:4" x14ac:dyDescent="0.25">
      <c r="A894" s="6">
        <v>40814</v>
      </c>
      <c r="B894">
        <v>0.32468650030522794</v>
      </c>
      <c r="C894" s="9">
        <v>29.14680459290674</v>
      </c>
      <c r="D894">
        <v>390724.83281212806</v>
      </c>
    </row>
    <row r="895" spans="1:4" x14ac:dyDescent="0.25">
      <c r="A895" s="6">
        <v>40815</v>
      </c>
      <c r="B895">
        <v>0.34092082532048934</v>
      </c>
      <c r="C895">
        <v>30.60414482255208</v>
      </c>
      <c r="D895">
        <v>429797.31609334092</v>
      </c>
    </row>
    <row r="896" spans="1:4" x14ac:dyDescent="0.25">
      <c r="A896" s="6">
        <v>40816</v>
      </c>
      <c r="B896">
        <v>0.3416004017164771</v>
      </c>
      <c r="C896">
        <v>30.665149762397704</v>
      </c>
      <c r="D896">
        <v>430654.05492940743</v>
      </c>
    </row>
    <row r="897" spans="1:4" x14ac:dyDescent="0.25">
      <c r="A897" s="6">
        <v>40819</v>
      </c>
      <c r="B897">
        <v>0.35868042180230097</v>
      </c>
      <c r="C897">
        <v>32.19840725051759</v>
      </c>
      <c r="D897">
        <v>473719.46042234823</v>
      </c>
    </row>
    <row r="898" spans="1:4" x14ac:dyDescent="0.25">
      <c r="A898" s="6">
        <v>40820</v>
      </c>
      <c r="B898">
        <v>0.37661444289241602</v>
      </c>
      <c r="C898">
        <v>33.808327613043474</v>
      </c>
      <c r="D898">
        <v>521091.40646458312</v>
      </c>
    </row>
    <row r="899" spans="1:4" x14ac:dyDescent="0.25">
      <c r="A899" s="6">
        <v>40821</v>
      </c>
      <c r="B899">
        <v>0.36414305397562458</v>
      </c>
      <c r="C899">
        <v>28.737078471086953</v>
      </c>
      <c r="D899">
        <v>468982.26581812481</v>
      </c>
    </row>
    <row r="900" spans="1:4" x14ac:dyDescent="0.25">
      <c r="A900" s="6">
        <v>40823</v>
      </c>
      <c r="B900">
        <v>0.3354033402763707</v>
      </c>
      <c r="C900">
        <v>24.42651670042391</v>
      </c>
      <c r="D900">
        <v>422084.03923631232</v>
      </c>
    </row>
    <row r="901" spans="1:4" x14ac:dyDescent="0.25">
      <c r="A901" s="6">
        <v>40826</v>
      </c>
      <c r="B901">
        <v>0.29975179757478498</v>
      </c>
      <c r="C901">
        <v>21.83011142169714</v>
      </c>
      <c r="D901">
        <v>379875.63531268109</v>
      </c>
    </row>
    <row r="902" spans="1:4" x14ac:dyDescent="0.25">
      <c r="A902" s="6">
        <v>40827</v>
      </c>
      <c r="B902">
        <v>0.28600412900047512</v>
      </c>
      <c r="C902">
        <v>20.828905960399201</v>
      </c>
      <c r="D902">
        <v>362453.2065700104</v>
      </c>
    </row>
    <row r="903" spans="1:4" x14ac:dyDescent="0.25">
      <c r="A903" s="6">
        <v>40828</v>
      </c>
      <c r="B903">
        <v>0.30030433545049889</v>
      </c>
      <c r="C903">
        <v>21.870351258419163</v>
      </c>
      <c r="D903">
        <v>398698.52722701145</v>
      </c>
    </row>
    <row r="904" spans="1:4" x14ac:dyDescent="0.25">
      <c r="A904" s="6">
        <v>40829</v>
      </c>
      <c r="B904">
        <v>0.26792438080626363</v>
      </c>
      <c r="C904">
        <v>19.512206875525841</v>
      </c>
      <c r="D904">
        <v>358828.6745043103</v>
      </c>
    </row>
    <row r="905" spans="1:4" x14ac:dyDescent="0.25">
      <c r="A905" s="6">
        <v>40830</v>
      </c>
      <c r="B905">
        <v>0.28132059984657681</v>
      </c>
      <c r="C905">
        <v>20.487817219302134</v>
      </c>
      <c r="D905">
        <v>394711.54195474135</v>
      </c>
    </row>
    <row r="906" spans="1:4" x14ac:dyDescent="0.25">
      <c r="A906" s="6">
        <v>40833</v>
      </c>
      <c r="B906">
        <v>0.23341526994978765</v>
      </c>
      <c r="C906">
        <v>17.414644636406813</v>
      </c>
      <c r="D906">
        <v>355240.38775926724</v>
      </c>
    </row>
    <row r="907" spans="1:4" x14ac:dyDescent="0.25">
      <c r="A907" s="6">
        <v>40834</v>
      </c>
      <c r="B907">
        <v>0.24508603344727703</v>
      </c>
      <c r="C907">
        <v>18.285376868227154</v>
      </c>
      <c r="D907">
        <v>390764.42653519398</v>
      </c>
    </row>
    <row r="908" spans="1:4" x14ac:dyDescent="0.25">
      <c r="A908" s="6">
        <v>40835</v>
      </c>
      <c r="B908">
        <v>0.25734033511964088</v>
      </c>
      <c r="C908">
        <v>19.199645711638514</v>
      </c>
      <c r="D908">
        <v>429840.86918871343</v>
      </c>
    </row>
    <row r="909" spans="1:4" x14ac:dyDescent="0.25">
      <c r="A909" s="6">
        <v>40836</v>
      </c>
      <c r="B909">
        <v>0.27020735187562295</v>
      </c>
      <c r="C909">
        <v>20.15962799722044</v>
      </c>
      <c r="D909">
        <v>472824.95610758482</v>
      </c>
    </row>
    <row r="910" spans="1:4" x14ac:dyDescent="0.25">
      <c r="A910" s="6">
        <v>40837</v>
      </c>
      <c r="B910">
        <v>0.28371771946940411</v>
      </c>
      <c r="C910">
        <v>21.167609397081463</v>
      </c>
      <c r="D910">
        <v>520107.45171834336</v>
      </c>
    </row>
    <row r="911" spans="1:4" x14ac:dyDescent="0.25">
      <c r="A911" s="6">
        <v>40840</v>
      </c>
      <c r="B911">
        <v>0.29790360544287431</v>
      </c>
      <c r="C911">
        <v>22.225989866935539</v>
      </c>
      <c r="D911">
        <v>572118.19689017779</v>
      </c>
    </row>
    <row r="912" spans="1:4" x14ac:dyDescent="0.25">
      <c r="A912" s="6">
        <v>40841</v>
      </c>
      <c r="B912">
        <v>0.31279878571501801</v>
      </c>
      <c r="C912">
        <v>23.337289360282316</v>
      </c>
      <c r="D912">
        <v>629330.01657919562</v>
      </c>
    </row>
    <row r="913" spans="1:4" x14ac:dyDescent="0.25">
      <c r="A913" s="6">
        <v>40842</v>
      </c>
      <c r="B913">
        <v>0.32843872500076893</v>
      </c>
      <c r="C913">
        <v>24.504153828296435</v>
      </c>
      <c r="D913">
        <v>692263.01823711523</v>
      </c>
    </row>
    <row r="914" spans="1:4" x14ac:dyDescent="0.25">
      <c r="A914" s="6">
        <v>40844</v>
      </c>
      <c r="B914">
        <v>0.34486066125080739</v>
      </c>
      <c r="C914">
        <v>25.729361519711258</v>
      </c>
      <c r="D914">
        <v>761489.32006082684</v>
      </c>
    </row>
    <row r="915" spans="1:4" x14ac:dyDescent="0.25">
      <c r="A915" s="6">
        <v>40847</v>
      </c>
      <c r="B915">
        <v>0.36210369431334777</v>
      </c>
      <c r="C915">
        <v>27.015829595696822</v>
      </c>
      <c r="D915">
        <v>733148.87220369105</v>
      </c>
    </row>
    <row r="916" spans="1:4" x14ac:dyDescent="0.25">
      <c r="A916" s="6">
        <v>40848</v>
      </c>
      <c r="B916">
        <v>0.38020887902901518</v>
      </c>
      <c r="C916">
        <v>28.366621075481664</v>
      </c>
      <c r="D916">
        <v>806463.75942406023</v>
      </c>
    </row>
    <row r="917" spans="1:4" x14ac:dyDescent="0.25">
      <c r="A917" s="6">
        <v>40849</v>
      </c>
      <c r="B917">
        <v>0.39921932298046597</v>
      </c>
      <c r="C917">
        <v>29.78495212925575</v>
      </c>
      <c r="D917">
        <v>887110.13536646636</v>
      </c>
    </row>
    <row r="918" spans="1:4" x14ac:dyDescent="0.25">
      <c r="A918" s="6">
        <v>40850</v>
      </c>
      <c r="B918">
        <v>0.41918028912948929</v>
      </c>
      <c r="C918">
        <v>31.27419973571854</v>
      </c>
      <c r="D918">
        <v>975821.14890311309</v>
      </c>
    </row>
    <row r="919" spans="1:4" x14ac:dyDescent="0.25">
      <c r="A919" s="6">
        <v>40851</v>
      </c>
      <c r="B919">
        <v>0.44013930358596376</v>
      </c>
      <c r="C919">
        <v>32.83790972250447</v>
      </c>
      <c r="D919">
        <v>878239.03401280183</v>
      </c>
    </row>
    <row r="920" spans="1:4" x14ac:dyDescent="0.25">
      <c r="A920" s="6">
        <v>40855</v>
      </c>
      <c r="B920">
        <v>0.46214626876526199</v>
      </c>
      <c r="C920">
        <v>34.479805208629692</v>
      </c>
      <c r="D920">
        <v>790415.13061152166</v>
      </c>
    </row>
    <row r="921" spans="1:4" x14ac:dyDescent="0.25">
      <c r="A921" s="6">
        <v>40856</v>
      </c>
      <c r="B921">
        <v>0.4852535822035251</v>
      </c>
      <c r="C921">
        <v>36.203795469061177</v>
      </c>
      <c r="D921">
        <v>711373.61755036947</v>
      </c>
    </row>
    <row r="922" spans="1:4" x14ac:dyDescent="0.25">
      <c r="A922" s="6">
        <v>40858</v>
      </c>
      <c r="B922">
        <v>0.50951626131370142</v>
      </c>
      <c r="C922">
        <v>38.013985242514238</v>
      </c>
      <c r="D922">
        <v>640236.25579533249</v>
      </c>
    </row>
    <row r="923" spans="1:4" x14ac:dyDescent="0.25">
      <c r="A923" s="6">
        <v>40861</v>
      </c>
      <c r="B923">
        <v>0.53499207437938656</v>
      </c>
      <c r="C923">
        <v>39.914684504639951</v>
      </c>
      <c r="D923">
        <v>704259.88137486577</v>
      </c>
    </row>
    <row r="924" spans="1:4" x14ac:dyDescent="0.25">
      <c r="A924" s="6">
        <v>40862</v>
      </c>
      <c r="B924">
        <v>0.56174167809835596</v>
      </c>
      <c r="C924">
        <v>41.910418729871949</v>
      </c>
      <c r="D924">
        <v>774685.86951235239</v>
      </c>
    </row>
    <row r="925" spans="1:4" x14ac:dyDescent="0.25">
      <c r="A925" s="6">
        <v>40863</v>
      </c>
      <c r="B925">
        <v>0.58982876200327383</v>
      </c>
      <c r="C925">
        <v>44.005939666365549</v>
      </c>
      <c r="D925">
        <v>697217.2825611172</v>
      </c>
    </row>
    <row r="926" spans="1:4" x14ac:dyDescent="0.25">
      <c r="A926" s="6">
        <v>40864</v>
      </c>
      <c r="B926">
        <v>0.61932020010343758</v>
      </c>
      <c r="C926">
        <v>46.206236649683831</v>
      </c>
      <c r="D926">
        <v>766939.01081722893</v>
      </c>
    </row>
    <row r="927" spans="1:4" x14ac:dyDescent="0.25">
      <c r="A927" s="6">
        <v>40865</v>
      </c>
      <c r="B927">
        <v>0.65028621010860943</v>
      </c>
      <c r="C927">
        <v>48.516548482168027</v>
      </c>
      <c r="D927">
        <v>843632.91189895186</v>
      </c>
    </row>
    <row r="928" spans="1:4" x14ac:dyDescent="0.25">
      <c r="A928" s="6">
        <v>40868</v>
      </c>
      <c r="B928">
        <v>0.68280052061403995</v>
      </c>
      <c r="C928">
        <v>50.942375906276432</v>
      </c>
      <c r="D928">
        <v>927996.20308884711</v>
      </c>
    </row>
    <row r="929" spans="1:4" x14ac:dyDescent="0.25">
      <c r="A929" s="6">
        <v>40869</v>
      </c>
      <c r="B929">
        <v>0.71694054664474194</v>
      </c>
      <c r="C929">
        <v>53.489494701590253</v>
      </c>
      <c r="D929">
        <v>835196.58277996245</v>
      </c>
    </row>
    <row r="930" spans="1:4" x14ac:dyDescent="0.25">
      <c r="A930" s="6">
        <v>40870</v>
      </c>
      <c r="B930">
        <v>0.75278757397697904</v>
      </c>
      <c r="C930">
        <v>56.163969436669767</v>
      </c>
      <c r="D930">
        <v>918716.2410579588</v>
      </c>
    </row>
    <row r="931" spans="1:4" x14ac:dyDescent="0.25">
      <c r="A931" s="6">
        <v>40871</v>
      </c>
      <c r="B931">
        <v>0.79042695267582808</v>
      </c>
      <c r="C931">
        <v>58.972167908503259</v>
      </c>
      <c r="D931">
        <v>826844.61695216293</v>
      </c>
    </row>
    <row r="932" spans="1:4" x14ac:dyDescent="0.25">
      <c r="A932" s="6">
        <v>40872</v>
      </c>
      <c r="B932">
        <v>0.82994830030961952</v>
      </c>
      <c r="C932">
        <v>61.920776303928427</v>
      </c>
      <c r="D932">
        <v>830626.94815207471</v>
      </c>
    </row>
    <row r="933" spans="1:4" x14ac:dyDescent="0.25">
      <c r="A933" s="6">
        <v>40875</v>
      </c>
      <c r="B933">
        <v>0.81676115693079865</v>
      </c>
      <c r="C933">
        <v>60.936910013771353</v>
      </c>
      <c r="D933">
        <v>817429.0216601385</v>
      </c>
    </row>
    <row r="934" spans="1:4" x14ac:dyDescent="0.25">
      <c r="A934" s="6">
        <v>40876</v>
      </c>
      <c r="B934">
        <v>0.85759921477733858</v>
      </c>
      <c r="C934">
        <v>63.983755514459922</v>
      </c>
      <c r="D934">
        <v>790477.61032399058</v>
      </c>
    </row>
    <row r="935" spans="1:4" x14ac:dyDescent="0.25">
      <c r="A935" s="6">
        <v>40877</v>
      </c>
      <c r="B935">
        <v>0.86354026906431869</v>
      </c>
      <c r="C935">
        <v>64.427005646276996</v>
      </c>
      <c r="D935">
        <v>795953.67689991021</v>
      </c>
    </row>
    <row r="936" spans="1:4" x14ac:dyDescent="0.25">
      <c r="A936" s="6">
        <v>40878</v>
      </c>
      <c r="B936">
        <v>0.9067172825175347</v>
      </c>
      <c r="C936">
        <v>67.648355928590846</v>
      </c>
      <c r="D936">
        <v>777657.42627318401</v>
      </c>
    </row>
    <row r="937" spans="1:4" x14ac:dyDescent="0.25">
      <c r="A937" s="6">
        <v>40879</v>
      </c>
      <c r="B937">
        <v>0.95205314664341145</v>
      </c>
      <c r="C937">
        <v>71.030773725020396</v>
      </c>
      <c r="D937">
        <v>855423.1689005025</v>
      </c>
    </row>
    <row r="938" spans="1:4" x14ac:dyDescent="0.25">
      <c r="A938" s="6">
        <v>40882</v>
      </c>
      <c r="B938">
        <v>0.99965580397558207</v>
      </c>
      <c r="C938">
        <v>74.582312411271417</v>
      </c>
      <c r="D938">
        <v>940965.4857905528</v>
      </c>
    </row>
    <row r="939" spans="1:4" x14ac:dyDescent="0.25">
      <c r="A939" s="6">
        <v>40884</v>
      </c>
      <c r="B939">
        <v>1.0496385941743611</v>
      </c>
      <c r="C939">
        <v>78.311428031834993</v>
      </c>
      <c r="D939">
        <v>1035062.0343696082</v>
      </c>
    </row>
    <row r="940" spans="1:4" x14ac:dyDescent="0.25">
      <c r="A940" s="6">
        <v>40885</v>
      </c>
      <c r="B940">
        <v>1.1021205238830791</v>
      </c>
      <c r="C940">
        <v>82.226999433426741</v>
      </c>
      <c r="D940">
        <v>931555.83093264734</v>
      </c>
    </row>
    <row r="941" spans="1:4" x14ac:dyDescent="0.25">
      <c r="A941" s="6">
        <v>40886</v>
      </c>
      <c r="B941">
        <v>1.1572265500772332</v>
      </c>
      <c r="C941">
        <v>86.338349405098086</v>
      </c>
      <c r="D941">
        <v>1024711.4140259122</v>
      </c>
    </row>
    <row r="942" spans="1:4" x14ac:dyDescent="0.25">
      <c r="A942" s="6">
        <v>40889</v>
      </c>
      <c r="B942">
        <v>0.99726572156966975</v>
      </c>
      <c r="C942">
        <v>74.403993161808245</v>
      </c>
      <c r="D942">
        <v>922240.27262332093</v>
      </c>
    </row>
    <row r="943" spans="1:4" x14ac:dyDescent="0.25">
      <c r="A943" s="6">
        <v>40890</v>
      </c>
      <c r="B943">
        <v>1.0471290076481532</v>
      </c>
      <c r="C943">
        <v>78.124192819898667</v>
      </c>
      <c r="D943">
        <v>907241.10848759045</v>
      </c>
    </row>
    <row r="944" spans="1:4" x14ac:dyDescent="0.25">
      <c r="A944" s="6">
        <v>40891</v>
      </c>
      <c r="B944">
        <v>1.0994854580305609</v>
      </c>
      <c r="C944">
        <v>82.030402460893598</v>
      </c>
      <c r="D944">
        <v>924411.51035156206</v>
      </c>
    </row>
    <row r="945" spans="1:4" x14ac:dyDescent="0.25">
      <c r="A945" s="6">
        <v>40892</v>
      </c>
      <c r="B945">
        <v>1.154459730932089</v>
      </c>
      <c r="C945">
        <v>86.131922583938277</v>
      </c>
      <c r="D945">
        <v>1016852.6613867184</v>
      </c>
    </row>
    <row r="946" spans="1:4" x14ac:dyDescent="0.25">
      <c r="A946" s="6">
        <v>40893</v>
      </c>
      <c r="B946">
        <v>1.2121827174786934</v>
      </c>
      <c r="C946">
        <v>90.438518713135196</v>
      </c>
      <c r="D946">
        <v>1118537.9275253904</v>
      </c>
    </row>
    <row r="947" spans="1:4" x14ac:dyDescent="0.25">
      <c r="A947" s="6">
        <v>40896</v>
      </c>
      <c r="B947">
        <v>1.2727918533526281</v>
      </c>
      <c r="C947">
        <v>94.960444648791963</v>
      </c>
      <c r="D947">
        <v>1006684.1347728514</v>
      </c>
    </row>
    <row r="948" spans="1:4" x14ac:dyDescent="0.25">
      <c r="A948" s="6">
        <v>40897</v>
      </c>
      <c r="B948">
        <v>1.3364314460202595</v>
      </c>
      <c r="C948">
        <v>99.708466881231558</v>
      </c>
      <c r="D948">
        <v>1107352.5482501367</v>
      </c>
    </row>
    <row r="949" spans="1:4" x14ac:dyDescent="0.25">
      <c r="A949" s="6">
        <v>40898</v>
      </c>
      <c r="B949">
        <v>0.94816037928031172</v>
      </c>
      <c r="C949" s="9">
        <v>84.752196849046825</v>
      </c>
      <c r="D949">
        <v>996617.29342512297</v>
      </c>
    </row>
    <row r="950" spans="1:4" x14ac:dyDescent="0.25">
      <c r="A950" s="6">
        <v>40899</v>
      </c>
      <c r="B950">
        <v>0.9955683982443273</v>
      </c>
      <c r="C950">
        <v>88.989806691499169</v>
      </c>
      <c r="D950">
        <v>1096279.0227676353</v>
      </c>
    </row>
    <row r="951" spans="1:4" x14ac:dyDescent="0.25">
      <c r="A951" s="6">
        <v>40900</v>
      </c>
      <c r="B951">
        <v>1.0453468181565437</v>
      </c>
      <c r="C951">
        <v>93.439297026074129</v>
      </c>
      <c r="D951">
        <v>1205906.925044399</v>
      </c>
    </row>
    <row r="952" spans="1:4" x14ac:dyDescent="0.25">
      <c r="A952" s="6">
        <v>40903</v>
      </c>
      <c r="B952">
        <v>0.74036801886018133</v>
      </c>
      <c r="C952" s="9">
        <v>79.423402472163005</v>
      </c>
      <c r="D952">
        <v>1085316.232539959</v>
      </c>
    </row>
    <row r="953" spans="1:4" x14ac:dyDescent="0.25">
      <c r="A953" s="6">
        <v>40904</v>
      </c>
      <c r="B953">
        <v>0.77738641980319045</v>
      </c>
      <c r="C953">
        <v>83.394572595771152</v>
      </c>
      <c r="D953">
        <v>1193847.855793955</v>
      </c>
    </row>
    <row r="954" spans="1:4" x14ac:dyDescent="0.25">
      <c r="A954" s="6">
        <v>40905</v>
      </c>
      <c r="B954">
        <v>0.81625574079335006</v>
      </c>
      <c r="C954">
        <v>87.564301225559717</v>
      </c>
      <c r="D954">
        <v>1313232.6413733508</v>
      </c>
    </row>
    <row r="955" spans="1:4" x14ac:dyDescent="0.25">
      <c r="A955" s="6">
        <v>40906</v>
      </c>
      <c r="B955">
        <v>0.85706852783301757</v>
      </c>
      <c r="C955">
        <v>91.942516286837702</v>
      </c>
      <c r="D955">
        <v>1444555.9055106859</v>
      </c>
    </row>
    <row r="956" spans="1:4" x14ac:dyDescent="0.25">
      <c r="A956" s="6">
        <v>40907</v>
      </c>
      <c r="B956">
        <v>0.89992195422466847</v>
      </c>
      <c r="C956">
        <v>96.539642101179595</v>
      </c>
      <c r="D956">
        <v>1462620.1382944016</v>
      </c>
    </row>
    <row r="957" spans="1:4" x14ac:dyDescent="0.25">
      <c r="A957" s="6">
        <v>40910</v>
      </c>
      <c r="B957">
        <v>0.86684181914842573</v>
      </c>
      <c r="C957">
        <v>92.990951699831882</v>
      </c>
      <c r="D957">
        <v>1408855.8407207339</v>
      </c>
    </row>
    <row r="958" spans="1:4" x14ac:dyDescent="0.25">
      <c r="A958" s="6">
        <v>40911</v>
      </c>
      <c r="B958">
        <v>0.91018391010584709</v>
      </c>
      <c r="C958">
        <v>97.640499284823477</v>
      </c>
      <c r="D958">
        <v>1549741.4247928073</v>
      </c>
    </row>
    <row r="959" spans="1:4" x14ac:dyDescent="0.25">
      <c r="A959" s="6">
        <v>40912</v>
      </c>
      <c r="B959">
        <v>0.95569310561113952</v>
      </c>
      <c r="C959">
        <v>102.52252424906466</v>
      </c>
      <c r="D959">
        <v>1536124.4499306111</v>
      </c>
    </row>
    <row r="960" spans="1:4" x14ac:dyDescent="0.25">
      <c r="A960" s="6">
        <v>40913</v>
      </c>
      <c r="B960">
        <v>1.0034777608916965</v>
      </c>
      <c r="C960">
        <v>107.6486504615179</v>
      </c>
      <c r="D960">
        <v>1689736.8949236723</v>
      </c>
    </row>
    <row r="961" spans="1:4" x14ac:dyDescent="0.25">
      <c r="A961" s="6">
        <v>40914</v>
      </c>
      <c r="B961">
        <v>1.0536516489362813</v>
      </c>
      <c r="C961">
        <v>113.03108298459381</v>
      </c>
      <c r="D961">
        <v>1858710.5844160398</v>
      </c>
    </row>
    <row r="962" spans="1:4" x14ac:dyDescent="0.25">
      <c r="A962" s="6">
        <v>40915</v>
      </c>
      <c r="B962">
        <v>1.02318973438837</v>
      </c>
      <c r="C962">
        <v>109.76326368719072</v>
      </c>
      <c r="D962">
        <v>1804973.7701198342</v>
      </c>
    </row>
    <row r="963" spans="1:4" x14ac:dyDescent="0.25">
      <c r="A963" s="6">
        <v>40917</v>
      </c>
      <c r="B963">
        <v>1.0743492211077885</v>
      </c>
      <c r="C963">
        <v>115.25142687155025</v>
      </c>
      <c r="D963">
        <v>1985471.1471318179</v>
      </c>
    </row>
    <row r="964" spans="1:4" x14ac:dyDescent="0.25">
      <c r="A964" s="6">
        <v>40918</v>
      </c>
      <c r="B964">
        <v>1.128066682163178</v>
      </c>
      <c r="C964">
        <v>121.01399821512777</v>
      </c>
      <c r="D964">
        <v>2184018.2618449996</v>
      </c>
    </row>
    <row r="965" spans="1:4" x14ac:dyDescent="0.25">
      <c r="A965" s="6">
        <v>40919</v>
      </c>
      <c r="B965">
        <v>1.0948611216089061</v>
      </c>
      <c r="C965">
        <v>117.45185272392204</v>
      </c>
      <c r="D965">
        <v>2119729.9074489078</v>
      </c>
    </row>
    <row r="966" spans="1:4" x14ac:dyDescent="0.25">
      <c r="A966" s="6">
        <v>40920</v>
      </c>
      <c r="B966">
        <v>1.1496041776893515</v>
      </c>
      <c r="C966">
        <v>123.32444536011815</v>
      </c>
      <c r="D966">
        <v>2331702.898193799</v>
      </c>
    </row>
    <row r="967" spans="1:4" x14ac:dyDescent="0.25">
      <c r="A967" s="6">
        <v>40921</v>
      </c>
      <c r="B967">
        <v>1.2070843865738192</v>
      </c>
      <c r="C967">
        <v>129.49066762812407</v>
      </c>
      <c r="D967">
        <v>2564873.1880131792</v>
      </c>
    </row>
    <row r="968" spans="1:4" x14ac:dyDescent="0.25">
      <c r="A968" s="6">
        <v>40924</v>
      </c>
      <c r="B968">
        <v>1.2674386059025102</v>
      </c>
      <c r="C968">
        <v>135.96520100953029</v>
      </c>
      <c r="D968">
        <v>2821360.5068144975</v>
      </c>
    </row>
    <row r="969" spans="1:4" x14ac:dyDescent="0.25">
      <c r="A969" s="6">
        <v>40925</v>
      </c>
      <c r="B969">
        <v>1.3308105361976359</v>
      </c>
      <c r="C969">
        <v>142.76346106000682</v>
      </c>
      <c r="D969">
        <v>3103496.5574959475</v>
      </c>
    </row>
    <row r="970" spans="1:4" x14ac:dyDescent="0.25">
      <c r="A970" s="6">
        <v>40926</v>
      </c>
      <c r="B970">
        <v>1.2297481087768531</v>
      </c>
      <c r="C970">
        <v>131.92193138370882</v>
      </c>
      <c r="D970">
        <v>2793146.9017463527</v>
      </c>
    </row>
    <row r="971" spans="1:4" x14ac:dyDescent="0.25">
      <c r="A971" s="6">
        <v>40927</v>
      </c>
      <c r="B971">
        <v>1.2912355142156959</v>
      </c>
      <c r="C971">
        <v>138.51802795289427</v>
      </c>
      <c r="D971">
        <v>2977503.8614304401</v>
      </c>
    </row>
    <row r="972" spans="1:4" x14ac:dyDescent="0.25">
      <c r="A972" s="6">
        <v>40928</v>
      </c>
      <c r="B972">
        <v>1.3557972899264807</v>
      </c>
      <c r="C972">
        <v>145.44392935053898</v>
      </c>
      <c r="D972">
        <v>3151225.2536170189</v>
      </c>
    </row>
    <row r="973" spans="1:4" x14ac:dyDescent="0.25">
      <c r="A973" s="6">
        <v>40931</v>
      </c>
      <c r="B973">
        <v>1.4235871544228049</v>
      </c>
      <c r="C973">
        <v>152.71612581806593</v>
      </c>
      <c r="D973">
        <v>3253643.5658929455</v>
      </c>
    </row>
    <row r="974" spans="1:4" x14ac:dyDescent="0.25">
      <c r="A974" s="6">
        <v>40932</v>
      </c>
      <c r="B974">
        <v>1.4947665121439453</v>
      </c>
      <c r="C974">
        <v>160.35193210896924</v>
      </c>
      <c r="D974">
        <v>3579007.9224822405</v>
      </c>
    </row>
    <row r="975" spans="1:4" x14ac:dyDescent="0.25">
      <c r="A975" s="6">
        <v>40933</v>
      </c>
      <c r="B975">
        <v>1.5695048377511427</v>
      </c>
      <c r="C975">
        <v>168.3695287144177</v>
      </c>
      <c r="D975">
        <v>3723976.2716008746</v>
      </c>
    </row>
    <row r="976" spans="1:4" x14ac:dyDescent="0.25">
      <c r="A976" s="6">
        <v>40935</v>
      </c>
      <c r="B976">
        <v>1.6479800796386999</v>
      </c>
      <c r="C976">
        <v>176.78800515013859</v>
      </c>
      <c r="D976">
        <v>4061778.5939031909</v>
      </c>
    </row>
    <row r="977" spans="1:4" x14ac:dyDescent="0.25">
      <c r="A977" s="6">
        <v>40938</v>
      </c>
      <c r="B977">
        <v>1.730379083620635</v>
      </c>
      <c r="C977">
        <v>185.62740540764551</v>
      </c>
      <c r="D977">
        <v>4103827.8436638624</v>
      </c>
    </row>
    <row r="978" spans="1:4" x14ac:dyDescent="0.25">
      <c r="A978" s="6">
        <v>40939</v>
      </c>
      <c r="B978">
        <v>1.8168980378016668</v>
      </c>
      <c r="C978">
        <v>194.90877567802781</v>
      </c>
      <c r="D978">
        <v>4129476.767686761</v>
      </c>
    </row>
    <row r="979" spans="1:4" x14ac:dyDescent="0.25">
      <c r="A979" s="6">
        <v>40940</v>
      </c>
      <c r="B979">
        <v>1.9077429396917502</v>
      </c>
      <c r="C979">
        <v>204.6542144619292</v>
      </c>
      <c r="D979">
        <v>4542424.4444554374</v>
      </c>
    </row>
    <row r="980" spans="1:4" x14ac:dyDescent="0.25">
      <c r="A980" s="6">
        <v>40941</v>
      </c>
      <c r="B980">
        <v>2.0031300866763377</v>
      </c>
      <c r="C980">
        <v>214.88692518502566</v>
      </c>
      <c r="D980">
        <v>4600763.8195170881</v>
      </c>
    </row>
    <row r="981" spans="1:4" x14ac:dyDescent="0.25">
      <c r="A981" s="6">
        <v>40942</v>
      </c>
      <c r="B981">
        <v>2.1032865910101548</v>
      </c>
      <c r="C981">
        <v>225.63127144427696</v>
      </c>
      <c r="D981">
        <v>5060840.2014687974</v>
      </c>
    </row>
    <row r="982" spans="1:4" x14ac:dyDescent="0.25">
      <c r="A982" s="6">
        <v>40945</v>
      </c>
      <c r="B982">
        <v>2.2084509205606628</v>
      </c>
      <c r="C982">
        <v>236.91283501649082</v>
      </c>
      <c r="D982">
        <v>5026071.0703136679</v>
      </c>
    </row>
    <row r="983" spans="1:4" x14ac:dyDescent="0.25">
      <c r="A983" s="6">
        <v>40946</v>
      </c>
      <c r="B983">
        <v>2.3188734665886961</v>
      </c>
      <c r="C983">
        <v>248.75847676731536</v>
      </c>
      <c r="D983">
        <v>5528678.1773450347</v>
      </c>
    </row>
    <row r="984" spans="1:4" x14ac:dyDescent="0.25">
      <c r="A984" s="6">
        <v>40947</v>
      </c>
      <c r="B984">
        <v>2.4348171399181311</v>
      </c>
      <c r="C984">
        <v>261.19640060568116</v>
      </c>
      <c r="D984">
        <v>6081545.9950795388</v>
      </c>
    </row>
    <row r="985" spans="1:4" x14ac:dyDescent="0.25">
      <c r="A985" s="6">
        <v>40948</v>
      </c>
      <c r="B985">
        <v>2.5565579969140377</v>
      </c>
      <c r="C985">
        <v>274.25622063596524</v>
      </c>
      <c r="D985">
        <v>6689700.5945874928</v>
      </c>
    </row>
    <row r="986" spans="1:4" x14ac:dyDescent="0.25">
      <c r="A986" s="6">
        <v>40949</v>
      </c>
      <c r="B986">
        <v>2.6843858967597396</v>
      </c>
      <c r="C986">
        <v>287.96903166776349</v>
      </c>
      <c r="D986">
        <v>6020730.5351287434</v>
      </c>
    </row>
    <row r="987" spans="1:4" x14ac:dyDescent="0.25">
      <c r="A987" s="6">
        <v>40952</v>
      </c>
      <c r="B987">
        <v>2.8186051915977268</v>
      </c>
      <c r="C987">
        <v>302.36748325115167</v>
      </c>
      <c r="D987">
        <v>6622803.5886416184</v>
      </c>
    </row>
    <row r="988" spans="1:4" x14ac:dyDescent="0.25">
      <c r="A988" s="6">
        <v>40953</v>
      </c>
      <c r="B988">
        <v>2.9595354511776133</v>
      </c>
      <c r="C988">
        <v>317.48585741370925</v>
      </c>
      <c r="D988">
        <v>7285083.9475057805</v>
      </c>
    </row>
    <row r="989" spans="1:4" x14ac:dyDescent="0.25">
      <c r="A989" s="6">
        <v>40954</v>
      </c>
      <c r="B989">
        <v>3.1075122237364941</v>
      </c>
      <c r="C989">
        <v>333.36015028439471</v>
      </c>
      <c r="D989">
        <v>8013592.3422563588</v>
      </c>
    </row>
    <row r="990" spans="1:4" x14ac:dyDescent="0.25">
      <c r="A990" s="6">
        <v>40955</v>
      </c>
      <c r="B990">
        <v>3.262887834923319</v>
      </c>
      <c r="C990">
        <v>350.02815779861447</v>
      </c>
      <c r="D990">
        <v>8245676.6693785666</v>
      </c>
    </row>
    <row r="991" spans="1:4" x14ac:dyDescent="0.25">
      <c r="A991" s="6">
        <v>40956</v>
      </c>
      <c r="B991">
        <v>3.4260322266694851</v>
      </c>
      <c r="C991">
        <v>367.52956568854523</v>
      </c>
      <c r="D991">
        <v>9070244.3363164235</v>
      </c>
    </row>
    <row r="992" spans="1:4" x14ac:dyDescent="0.25">
      <c r="A992" s="6">
        <v>40960</v>
      </c>
      <c r="B992">
        <v>3.5973338380029594</v>
      </c>
      <c r="C992">
        <v>385.9060439729725</v>
      </c>
      <c r="D992">
        <v>9977268.7699480671</v>
      </c>
    </row>
    <row r="993" spans="1:4" x14ac:dyDescent="0.25">
      <c r="A993" s="6">
        <v>40961</v>
      </c>
      <c r="B993">
        <v>2.7406402561247578</v>
      </c>
      <c r="C993" s="9">
        <v>328.02013737702663</v>
      </c>
      <c r="D993">
        <v>8979541.8929532599</v>
      </c>
    </row>
    <row r="994" spans="1:4" x14ac:dyDescent="0.25">
      <c r="A994" s="6">
        <v>40962</v>
      </c>
      <c r="B994">
        <v>2.8776722689309957</v>
      </c>
      <c r="C994">
        <v>344.421144245878</v>
      </c>
      <c r="D994">
        <v>8081587.7036579344</v>
      </c>
    </row>
    <row r="995" spans="1:4" x14ac:dyDescent="0.25">
      <c r="A995" s="6">
        <v>40963</v>
      </c>
      <c r="B995">
        <v>3.0215558823775455</v>
      </c>
      <c r="C995">
        <v>361.64220145817194</v>
      </c>
      <c r="D995">
        <v>8889746.4740237277</v>
      </c>
    </row>
    <row r="996" spans="1:4" x14ac:dyDescent="0.25">
      <c r="A996" s="6">
        <v>40966</v>
      </c>
      <c r="B996">
        <v>3.1726336764964227</v>
      </c>
      <c r="C996">
        <v>379.72431153108056</v>
      </c>
      <c r="D996">
        <v>9778721.1214261018</v>
      </c>
    </row>
    <row r="997" spans="1:4" x14ac:dyDescent="0.25">
      <c r="A997" s="6">
        <v>40967</v>
      </c>
      <c r="B997">
        <v>3.3312653603212441</v>
      </c>
      <c r="C997">
        <v>398.71052710763462</v>
      </c>
      <c r="D997">
        <v>10756593.233568713</v>
      </c>
    </row>
    <row r="998" spans="1:4" x14ac:dyDescent="0.25">
      <c r="A998" s="6">
        <v>40968</v>
      </c>
      <c r="B998">
        <v>3.4978286283373063</v>
      </c>
      <c r="C998">
        <v>418.64605346301636</v>
      </c>
      <c r="D998">
        <v>11832252.556925585</v>
      </c>
    </row>
    <row r="999" spans="1:4" x14ac:dyDescent="0.25">
      <c r="A999" s="6">
        <v>40969</v>
      </c>
      <c r="B999">
        <v>3.6727200597541718</v>
      </c>
      <c r="C999">
        <v>439.5783561361672</v>
      </c>
      <c r="D999">
        <v>13015477.812618146</v>
      </c>
    </row>
    <row r="1000" spans="1:4" x14ac:dyDescent="0.25">
      <c r="A1000" s="6">
        <v>40970</v>
      </c>
      <c r="B1000">
        <v>3.8563560627418805</v>
      </c>
      <c r="C1000">
        <v>461.5572739429756</v>
      </c>
      <c r="D1000">
        <v>14317025.593879962</v>
      </c>
    </row>
    <row r="1001" spans="1:4" x14ac:dyDescent="0.25">
      <c r="A1001" s="6">
        <v>40971</v>
      </c>
      <c r="B1001">
        <v>4.0491738658789744</v>
      </c>
      <c r="C1001">
        <v>484.63513764012441</v>
      </c>
      <c r="D1001">
        <v>15748728.153267959</v>
      </c>
    </row>
    <row r="1002" spans="1:4" x14ac:dyDescent="0.25">
      <c r="A1002" s="6">
        <v>40973</v>
      </c>
      <c r="B1002">
        <v>4.2516325591729229</v>
      </c>
      <c r="C1002">
        <v>508.86689452213068</v>
      </c>
      <c r="D1002">
        <v>17323600.968594756</v>
      </c>
    </row>
    <row r="1003" spans="1:4" x14ac:dyDescent="0.25">
      <c r="A1003" s="6">
        <v>40974</v>
      </c>
      <c r="B1003">
        <v>4.464214187131569</v>
      </c>
      <c r="C1003">
        <v>534.31023924823728</v>
      </c>
      <c r="D1003">
        <v>15591240.87173528</v>
      </c>
    </row>
    <row r="1004" spans="1:4" x14ac:dyDescent="0.25">
      <c r="A1004" s="6">
        <v>40975</v>
      </c>
      <c r="B1004">
        <v>4.6874248964881478</v>
      </c>
      <c r="C1004">
        <v>561.02575121064922</v>
      </c>
      <c r="D1004">
        <v>14032116.784561753</v>
      </c>
    </row>
    <row r="1005" spans="1:4" x14ac:dyDescent="0.25">
      <c r="A1005" s="6">
        <v>40977</v>
      </c>
      <c r="B1005">
        <v>4.2744070384759052</v>
      </c>
      <c r="C1005">
        <v>476.87188852905183</v>
      </c>
      <c r="D1005">
        <v>12628905.106105579</v>
      </c>
    </row>
    <row r="1006" spans="1:4" x14ac:dyDescent="0.25">
      <c r="A1006" s="6">
        <v>40980</v>
      </c>
      <c r="B1006">
        <v>4.4881273903997005</v>
      </c>
      <c r="C1006">
        <v>500.71548295550446</v>
      </c>
      <c r="D1006">
        <v>13891795.616716139</v>
      </c>
    </row>
    <row r="1007" spans="1:4" x14ac:dyDescent="0.25">
      <c r="A1007" s="6">
        <v>40981</v>
      </c>
      <c r="B1007">
        <v>4.7125337599196859</v>
      </c>
      <c r="C1007">
        <v>525.75125710327973</v>
      </c>
      <c r="D1007">
        <v>12502616.055044526</v>
      </c>
    </row>
    <row r="1008" spans="1:4" x14ac:dyDescent="0.25">
      <c r="A1008" s="6">
        <v>40982</v>
      </c>
      <c r="B1008">
        <v>4.9481604479156704</v>
      </c>
      <c r="C1008">
        <v>552.0388199584437</v>
      </c>
      <c r="D1008">
        <v>13752877.660548979</v>
      </c>
    </row>
    <row r="1009" spans="1:4" x14ac:dyDescent="0.25">
      <c r="A1009" s="6">
        <v>40983</v>
      </c>
      <c r="B1009">
        <v>5.1955684703114544</v>
      </c>
      <c r="C1009">
        <v>579.64076095636585</v>
      </c>
      <c r="D1009">
        <v>15128165.426603878</v>
      </c>
    </row>
    <row r="1010" spans="1:4" x14ac:dyDescent="0.25">
      <c r="A1010" s="6">
        <v>40984</v>
      </c>
      <c r="B1010">
        <v>5.4553468938270271</v>
      </c>
      <c r="C1010">
        <v>608.62279900418412</v>
      </c>
      <c r="D1010">
        <v>16640981.969264267</v>
      </c>
    </row>
    <row r="1011" spans="1:4" x14ac:dyDescent="0.25">
      <c r="A1011" s="6">
        <v>40987</v>
      </c>
      <c r="B1011">
        <v>5.728114238518379</v>
      </c>
      <c r="C1011">
        <v>639.0539389543934</v>
      </c>
      <c r="D1011">
        <v>18305080.166190695</v>
      </c>
    </row>
    <row r="1012" spans="1:4" x14ac:dyDescent="0.25">
      <c r="A1012" s="6">
        <v>40988</v>
      </c>
      <c r="B1012">
        <v>5.1102295068126331</v>
      </c>
      <c r="C1012">
        <v>543.19584811123434</v>
      </c>
      <c r="D1012">
        <v>16474572.149571626</v>
      </c>
    </row>
    <row r="1013" spans="1:4" x14ac:dyDescent="0.25">
      <c r="A1013" s="6">
        <v>40989</v>
      </c>
      <c r="B1013">
        <v>3.3932376658747008</v>
      </c>
      <c r="C1013" s="9">
        <v>461.71647089454916</v>
      </c>
      <c r="D1013">
        <v>14827114.934614463</v>
      </c>
    </row>
    <row r="1014" spans="1:4" x14ac:dyDescent="0.25">
      <c r="A1014" s="6">
        <v>40990</v>
      </c>
      <c r="B1014">
        <v>3.5628995491684359</v>
      </c>
      <c r="C1014">
        <v>484.80229443927664</v>
      </c>
      <c r="D1014">
        <v>16309826.42807591</v>
      </c>
    </row>
    <row r="1015" spans="1:4" x14ac:dyDescent="0.25">
      <c r="A1015" s="6">
        <v>40991</v>
      </c>
      <c r="B1015">
        <v>3.7410445266268577</v>
      </c>
      <c r="C1015">
        <v>509.04240916124047</v>
      </c>
      <c r="D1015">
        <v>14678843.78526832</v>
      </c>
    </row>
    <row r="1016" spans="1:4" x14ac:dyDescent="0.25">
      <c r="A1016" s="6">
        <v>40994</v>
      </c>
      <c r="B1016">
        <v>3.9280967529582007</v>
      </c>
      <c r="C1016">
        <v>534.49452961930251</v>
      </c>
      <c r="D1016">
        <v>16146728.163795153</v>
      </c>
    </row>
    <row r="1017" spans="1:4" x14ac:dyDescent="0.25">
      <c r="A1017" s="6">
        <v>40995</v>
      </c>
      <c r="B1017">
        <v>4.1245015906061111</v>
      </c>
      <c r="C1017">
        <v>561.21925610026767</v>
      </c>
      <c r="D1017">
        <v>17761400.980174668</v>
      </c>
    </row>
    <row r="1018" spans="1:4" x14ac:dyDescent="0.25">
      <c r="A1018" s="6">
        <v>40996</v>
      </c>
      <c r="B1018">
        <v>4.3307266701364169</v>
      </c>
      <c r="C1018">
        <v>589.28021890528112</v>
      </c>
      <c r="D1018">
        <v>19537541.078192137</v>
      </c>
    </row>
    <row r="1019" spans="1:4" x14ac:dyDescent="0.25">
      <c r="A1019" s="6">
        <v>40997</v>
      </c>
      <c r="B1019">
        <v>4.5472630036432378</v>
      </c>
      <c r="C1019">
        <v>618.74422985054525</v>
      </c>
      <c r="D1019">
        <v>18445255.421326902</v>
      </c>
    </row>
    <row r="1020" spans="1:4" x14ac:dyDescent="0.25">
      <c r="A1020" s="6">
        <v>40998</v>
      </c>
      <c r="B1020">
        <v>4.7746261538254</v>
      </c>
      <c r="C1020">
        <v>649.68144134307249</v>
      </c>
      <c r="D1020">
        <v>20289780.963459592</v>
      </c>
    </row>
    <row r="1021" spans="1:4" x14ac:dyDescent="0.25">
      <c r="A1021" s="6">
        <v>41001</v>
      </c>
      <c r="B1021">
        <v>5.0133574615166703</v>
      </c>
      <c r="C1021">
        <v>682.16551341022614</v>
      </c>
      <c r="D1021">
        <v>22318759.059805553</v>
      </c>
    </row>
    <row r="1022" spans="1:4" x14ac:dyDescent="0.25">
      <c r="A1022" s="6">
        <v>41002</v>
      </c>
      <c r="B1022">
        <v>5.2640253345925041</v>
      </c>
      <c r="C1022">
        <v>716.27378908073752</v>
      </c>
      <c r="D1022">
        <v>22009834.256740365</v>
      </c>
    </row>
    <row r="1023" spans="1:4" x14ac:dyDescent="0.25">
      <c r="A1023" s="6">
        <v>41003</v>
      </c>
      <c r="B1023">
        <v>5.5272266013221296</v>
      </c>
      <c r="C1023">
        <v>752.08747853477439</v>
      </c>
      <c r="D1023">
        <v>24210817.682414405</v>
      </c>
    </row>
    <row r="1024" spans="1:4" x14ac:dyDescent="0.25">
      <c r="A1024" s="6">
        <v>41008</v>
      </c>
      <c r="B1024">
        <v>5.8035879313882361</v>
      </c>
      <c r="C1024">
        <v>789.69185246151312</v>
      </c>
      <c r="D1024">
        <v>26631899.450655848</v>
      </c>
    </row>
    <row r="1025" spans="1:4" x14ac:dyDescent="0.25">
      <c r="A1025" s="6">
        <v>41009</v>
      </c>
      <c r="B1025">
        <v>6.0937673279576483</v>
      </c>
      <c r="C1025">
        <v>829.17644508458886</v>
      </c>
      <c r="D1025">
        <v>23968709.505590264</v>
      </c>
    </row>
    <row r="1026" spans="1:4" x14ac:dyDescent="0.25">
      <c r="A1026" s="6">
        <v>41010</v>
      </c>
      <c r="B1026">
        <v>6.3984556943555306</v>
      </c>
      <c r="C1026">
        <v>870.63526733881838</v>
      </c>
      <c r="D1026">
        <v>26365580.456149291</v>
      </c>
    </row>
    <row r="1027" spans="1:4" x14ac:dyDescent="0.25">
      <c r="A1027" s="6">
        <v>41011</v>
      </c>
      <c r="B1027">
        <v>6.7183784790733077</v>
      </c>
      <c r="C1027">
        <v>914.16703070575932</v>
      </c>
      <c r="D1027">
        <v>25194805.809702117</v>
      </c>
    </row>
    <row r="1028" spans="1:4" x14ac:dyDescent="0.25">
      <c r="A1028" s="6">
        <v>41012</v>
      </c>
      <c r="B1028">
        <v>7.0542974030269736</v>
      </c>
      <c r="C1028">
        <v>959.8753822410473</v>
      </c>
      <c r="D1028">
        <v>27714286.39067233</v>
      </c>
    </row>
    <row r="1029" spans="1:4" x14ac:dyDescent="0.25">
      <c r="A1029" s="6">
        <v>41015</v>
      </c>
      <c r="B1029">
        <v>7.4070122731783226</v>
      </c>
      <c r="C1029">
        <v>1007.8691513530997</v>
      </c>
      <c r="D1029">
        <v>30485715.029739566</v>
      </c>
    </row>
    <row r="1030" spans="1:4" x14ac:dyDescent="0.25">
      <c r="A1030" s="6">
        <v>41016</v>
      </c>
      <c r="B1030">
        <v>7.7773628868372393</v>
      </c>
      <c r="C1030">
        <v>1058.2626089207547</v>
      </c>
      <c r="D1030">
        <v>33534286.532713525</v>
      </c>
    </row>
    <row r="1031" spans="1:4" x14ac:dyDescent="0.25">
      <c r="A1031" s="6">
        <v>41017</v>
      </c>
      <c r="B1031">
        <v>8.1662310311791018</v>
      </c>
      <c r="C1031">
        <v>1111.1757393667924</v>
      </c>
      <c r="D1031">
        <v>36887715.18598488</v>
      </c>
    </row>
    <row r="1032" spans="1:4" x14ac:dyDescent="0.25">
      <c r="A1032" s="6">
        <v>41018</v>
      </c>
      <c r="B1032">
        <v>8.5745425827380579</v>
      </c>
      <c r="C1032">
        <v>1166.7345263351322</v>
      </c>
      <c r="D1032">
        <v>40576486.704583369</v>
      </c>
    </row>
    <row r="1033" spans="1:4" x14ac:dyDescent="0.25">
      <c r="A1033" s="6">
        <v>41019</v>
      </c>
      <c r="B1033">
        <v>9.0032697118749621</v>
      </c>
      <c r="C1033">
        <v>1225.0712526518889</v>
      </c>
      <c r="D1033">
        <v>44634135.375041708</v>
      </c>
    </row>
    <row r="1034" spans="1:4" x14ac:dyDescent="0.25">
      <c r="A1034" s="6">
        <v>41022</v>
      </c>
      <c r="B1034">
        <v>9.4534331974687102</v>
      </c>
      <c r="C1034">
        <v>1286.3248152844835</v>
      </c>
      <c r="D1034">
        <v>49097548.912545882</v>
      </c>
    </row>
    <row r="1035" spans="1:4" x14ac:dyDescent="0.25">
      <c r="A1035" s="6">
        <v>41023</v>
      </c>
      <c r="B1035">
        <v>9.9261048573421462</v>
      </c>
      <c r="C1035">
        <v>1350.6410560487077</v>
      </c>
      <c r="D1035">
        <v>44910702.716936141</v>
      </c>
    </row>
    <row r="1036" spans="1:4" x14ac:dyDescent="0.25">
      <c r="A1036" s="6">
        <v>41024</v>
      </c>
      <c r="B1036">
        <v>10.422410100209254</v>
      </c>
      <c r="C1036">
        <v>1418.1731088511431</v>
      </c>
      <c r="D1036">
        <v>49401772.988629758</v>
      </c>
    </row>
    <row r="1037" spans="1:4" x14ac:dyDescent="0.25">
      <c r="A1037" s="6">
        <v>41025</v>
      </c>
      <c r="B1037">
        <v>3.1196329551646746</v>
      </c>
      <c r="C1037" s="9">
        <v>1205.4471425234715</v>
      </c>
      <c r="D1037">
        <v>44461595.689766787</v>
      </c>
    </row>
    <row r="1038" spans="1:4" x14ac:dyDescent="0.25">
      <c r="A1038" s="6">
        <v>41026</v>
      </c>
      <c r="B1038">
        <v>3.2756146029229085</v>
      </c>
      <c r="C1038">
        <v>1265.7194996496451</v>
      </c>
      <c r="D1038">
        <v>40015436.120790109</v>
      </c>
    </row>
    <row r="1039" spans="1:4" x14ac:dyDescent="0.25">
      <c r="A1039" s="6">
        <v>41027</v>
      </c>
      <c r="B1039">
        <v>3.4393953330690539</v>
      </c>
      <c r="C1039">
        <v>1329.0054746321273</v>
      </c>
      <c r="D1039">
        <v>44016979.732869126</v>
      </c>
    </row>
    <row r="1040" spans="1:4" x14ac:dyDescent="0.25">
      <c r="A1040" s="6">
        <v>41029</v>
      </c>
      <c r="B1040">
        <v>3.6113650997225069</v>
      </c>
      <c r="C1040">
        <v>1395.4557483637336</v>
      </c>
      <c r="D1040">
        <v>48418677.706156045</v>
      </c>
    </row>
    <row r="1041" spans="1:4" x14ac:dyDescent="0.25">
      <c r="A1041" s="6">
        <v>41031</v>
      </c>
      <c r="B1041">
        <v>3.7919333547086325</v>
      </c>
      <c r="C1041">
        <v>1465.2285357819203</v>
      </c>
      <c r="D1041">
        <v>53260545.476771653</v>
      </c>
    </row>
    <row r="1042" spans="1:4" x14ac:dyDescent="0.25">
      <c r="A1042" s="6">
        <v>41032</v>
      </c>
      <c r="B1042">
        <v>3.9815300224440642</v>
      </c>
      <c r="C1042">
        <v>1538.4899625710163</v>
      </c>
      <c r="D1042">
        <v>58586600.024448819</v>
      </c>
    </row>
    <row r="1043" spans="1:4" x14ac:dyDescent="0.25">
      <c r="A1043" s="6">
        <v>41033</v>
      </c>
      <c r="B1043">
        <v>4.1806065235662677</v>
      </c>
      <c r="C1043">
        <v>1615.4144606995671</v>
      </c>
      <c r="D1043">
        <v>64445260.026893705</v>
      </c>
    </row>
    <row r="1044" spans="1:4" x14ac:dyDescent="0.25">
      <c r="A1044" s="6">
        <v>41036</v>
      </c>
      <c r="B1044">
        <v>4.3896368497445817</v>
      </c>
      <c r="C1044">
        <v>1696.1851837345455</v>
      </c>
      <c r="D1044">
        <v>58000734.024204336</v>
      </c>
    </row>
    <row r="1045" spans="1:4" x14ac:dyDescent="0.25">
      <c r="A1045" s="6">
        <v>41037</v>
      </c>
      <c r="B1045">
        <v>4.609118692231811</v>
      </c>
      <c r="C1045">
        <v>1780.9944429212728</v>
      </c>
      <c r="D1045">
        <v>63800807.426624775</v>
      </c>
    </row>
    <row r="1046" spans="1:4" x14ac:dyDescent="0.25">
      <c r="A1046" s="6">
        <v>41038</v>
      </c>
      <c r="B1046">
        <v>4.4333161781011263</v>
      </c>
      <c r="C1046">
        <v>1513.8452764830818</v>
      </c>
      <c r="D1046">
        <v>57420726.6839623</v>
      </c>
    </row>
    <row r="1047" spans="1:4" x14ac:dyDescent="0.25">
      <c r="A1047" s="6">
        <v>41039</v>
      </c>
      <c r="B1047">
        <v>4.6549819870061828</v>
      </c>
      <c r="C1047">
        <v>1589.537540307236</v>
      </c>
      <c r="D1047">
        <v>63162799.352358535</v>
      </c>
    </row>
    <row r="1048" spans="1:4" x14ac:dyDescent="0.25">
      <c r="A1048" s="6">
        <v>41040</v>
      </c>
      <c r="B1048">
        <v>4.8877310863564922</v>
      </c>
      <c r="C1048">
        <v>1669.0144173225979</v>
      </c>
      <c r="D1048">
        <v>69479079.287594393</v>
      </c>
    </row>
    <row r="1049" spans="1:4" x14ac:dyDescent="0.25">
      <c r="A1049" s="6">
        <v>41043</v>
      </c>
      <c r="B1049">
        <v>5.1321176406743172</v>
      </c>
      <c r="C1049">
        <v>1752.4651381887279</v>
      </c>
      <c r="D1049">
        <v>76426987.216353834</v>
      </c>
    </row>
    <row r="1050" spans="1:4" x14ac:dyDescent="0.25">
      <c r="A1050" s="6">
        <v>41044</v>
      </c>
      <c r="B1050">
        <v>4.2222643362361856</v>
      </c>
      <c r="C1050">
        <v>1489.5953674604186</v>
      </c>
      <c r="D1050">
        <v>68784288.494718447</v>
      </c>
    </row>
    <row r="1051" spans="1:4" x14ac:dyDescent="0.25">
      <c r="A1051" s="6">
        <v>41045</v>
      </c>
      <c r="B1051">
        <v>4.4333775530479951</v>
      </c>
      <c r="C1051">
        <v>1564.0751358334396</v>
      </c>
      <c r="D1051">
        <v>75662717.3441903</v>
      </c>
    </row>
    <row r="1052" spans="1:4" x14ac:dyDescent="0.25">
      <c r="A1052" s="6">
        <v>41046</v>
      </c>
      <c r="B1052">
        <v>4.6550464307003949</v>
      </c>
      <c r="C1052">
        <v>1642.2788926251117</v>
      </c>
      <c r="D1052">
        <v>83228989.078609332</v>
      </c>
    </row>
    <row r="1053" spans="1:4" x14ac:dyDescent="0.25">
      <c r="A1053" s="6">
        <v>41047</v>
      </c>
      <c r="B1053">
        <v>4.8877987522354145</v>
      </c>
      <c r="C1053">
        <v>1724.3928372563673</v>
      </c>
      <c r="D1053">
        <v>74906090.170748398</v>
      </c>
    </row>
    <row r="1054" spans="1:4" x14ac:dyDescent="0.25">
      <c r="A1054" s="6">
        <v>41050</v>
      </c>
      <c r="B1054">
        <v>4.8479653012344555</v>
      </c>
      <c r="C1054">
        <v>1710.3397796181325</v>
      </c>
      <c r="D1054">
        <v>67415481.153673559</v>
      </c>
    </row>
    <row r="1055" spans="1:4" x14ac:dyDescent="0.25">
      <c r="A1055" s="6">
        <v>41051</v>
      </c>
      <c r="B1055">
        <v>5.0903635662961788</v>
      </c>
      <c r="C1055">
        <v>1795.8567685990392</v>
      </c>
      <c r="D1055">
        <v>74157029.269040927</v>
      </c>
    </row>
    <row r="1056" spans="1:4" x14ac:dyDescent="0.25">
      <c r="A1056" s="6">
        <v>41052</v>
      </c>
      <c r="B1056">
        <v>5.344881744610988</v>
      </c>
      <c r="C1056">
        <v>1885.6496070289913</v>
      </c>
      <c r="D1056">
        <v>81572732.195945024</v>
      </c>
    </row>
    <row r="1057" spans="1:4" x14ac:dyDescent="0.25">
      <c r="A1057" s="6">
        <v>41053</v>
      </c>
      <c r="B1057">
        <v>5.6121258318415377</v>
      </c>
      <c r="C1057">
        <v>1979.9320873804411</v>
      </c>
      <c r="D1057">
        <v>73415458.976350531</v>
      </c>
    </row>
    <row r="1058" spans="1:4" x14ac:dyDescent="0.25">
      <c r="A1058" s="6">
        <v>41054</v>
      </c>
      <c r="B1058">
        <v>5.892732123433615</v>
      </c>
      <c r="C1058">
        <v>2078.9286917494633</v>
      </c>
      <c r="D1058">
        <v>66073913.078715481</v>
      </c>
    </row>
    <row r="1059" spans="1:4" x14ac:dyDescent="0.25">
      <c r="A1059" s="6">
        <v>41057</v>
      </c>
      <c r="B1059">
        <v>4.8956707819850358</v>
      </c>
      <c r="C1059">
        <v>1767.0893879870437</v>
      </c>
      <c r="D1059">
        <v>59466521.770843931</v>
      </c>
    </row>
    <row r="1060" spans="1:4" x14ac:dyDescent="0.25">
      <c r="A1060" s="6">
        <v>41058</v>
      </c>
      <c r="B1060">
        <v>5.1404543210842881</v>
      </c>
      <c r="C1060">
        <v>1855.4438573863958</v>
      </c>
      <c r="D1060">
        <v>65413173.947928332</v>
      </c>
    </row>
    <row r="1061" spans="1:4" x14ac:dyDescent="0.25">
      <c r="A1061" s="6">
        <v>41059</v>
      </c>
      <c r="B1061">
        <v>5.3974770371385024</v>
      </c>
      <c r="C1061">
        <v>1948.2160502557158</v>
      </c>
      <c r="D1061">
        <v>71954491.342721164</v>
      </c>
    </row>
    <row r="1062" spans="1:4" x14ac:dyDescent="0.25">
      <c r="A1062" s="6">
        <v>41060</v>
      </c>
      <c r="B1062">
        <v>5.6673508889954274</v>
      </c>
      <c r="C1062">
        <v>2045.6268527685017</v>
      </c>
      <c r="D1062">
        <v>70958275.987643182</v>
      </c>
    </row>
    <row r="1063" spans="1:4" x14ac:dyDescent="0.25">
      <c r="A1063" s="6">
        <v>41061</v>
      </c>
      <c r="B1063">
        <v>5.950718433445199</v>
      </c>
      <c r="C1063">
        <v>2147.908195406927</v>
      </c>
      <c r="D1063">
        <v>70710507.031721249</v>
      </c>
    </row>
    <row r="1064" spans="1:4" x14ac:dyDescent="0.25">
      <c r="A1064" s="6">
        <v>41064</v>
      </c>
      <c r="B1064">
        <v>6.2482543551174592</v>
      </c>
      <c r="C1064">
        <v>2255.3036051772733</v>
      </c>
      <c r="D1064">
        <v>63639456.328549124</v>
      </c>
    </row>
    <row r="1065" spans="1:4" x14ac:dyDescent="0.25">
      <c r="A1065" s="6">
        <v>41065</v>
      </c>
      <c r="B1065">
        <v>6.5606670728733327</v>
      </c>
      <c r="C1065">
        <v>2368.0687854361372</v>
      </c>
      <c r="D1065">
        <v>70003401.96140404</v>
      </c>
    </row>
    <row r="1066" spans="1:4" x14ac:dyDescent="0.25">
      <c r="A1066" s="6">
        <v>41066</v>
      </c>
      <c r="B1066">
        <v>6.8887004265169995</v>
      </c>
      <c r="C1066">
        <v>2486.472224707944</v>
      </c>
      <c r="D1066">
        <v>71886833.998678148</v>
      </c>
    </row>
    <row r="1067" spans="1:4" x14ac:dyDescent="0.25">
      <c r="A1067" s="6">
        <v>41067</v>
      </c>
      <c r="B1067">
        <v>7.2331354478428498</v>
      </c>
      <c r="C1067">
        <v>2610.7958359433414</v>
      </c>
      <c r="D1067">
        <v>64698150.598810337</v>
      </c>
    </row>
    <row r="1068" spans="1:4" x14ac:dyDescent="0.25">
      <c r="A1068" s="6">
        <v>41068</v>
      </c>
      <c r="B1068">
        <v>7.5947922202349929</v>
      </c>
      <c r="C1068">
        <v>2741.3356277405087</v>
      </c>
      <c r="D1068">
        <v>71167965.658691376</v>
      </c>
    </row>
    <row r="1069" spans="1:4" x14ac:dyDescent="0.25">
      <c r="A1069" s="6">
        <v>41071</v>
      </c>
      <c r="B1069">
        <v>6.7751799316800589</v>
      </c>
      <c r="C1069">
        <v>2330.1352835794323</v>
      </c>
      <c r="D1069">
        <v>64051169.092822239</v>
      </c>
    </row>
    <row r="1070" spans="1:4" x14ac:dyDescent="0.25">
      <c r="A1070" s="6">
        <v>41072</v>
      </c>
      <c r="B1070">
        <v>7.1139389282640622</v>
      </c>
      <c r="C1070">
        <v>2446.6420477584043</v>
      </c>
      <c r="D1070">
        <v>70456286.002104461</v>
      </c>
    </row>
    <row r="1071" spans="1:4" x14ac:dyDescent="0.25">
      <c r="A1071" s="6">
        <v>41073</v>
      </c>
      <c r="B1071">
        <v>7.469635874677266</v>
      </c>
      <c r="C1071">
        <v>2568.9741501463245</v>
      </c>
      <c r="D1071">
        <v>71770959.454679951</v>
      </c>
    </row>
    <row r="1072" spans="1:4" x14ac:dyDescent="0.25">
      <c r="A1072" s="6">
        <v>41074</v>
      </c>
      <c r="B1072">
        <v>7.8431176684111295</v>
      </c>
      <c r="C1072">
        <v>2697.4228576536407</v>
      </c>
      <c r="D1072">
        <v>64593863.509211957</v>
      </c>
    </row>
    <row r="1073" spans="1:4" x14ac:dyDescent="0.25">
      <c r="A1073" s="6">
        <v>41075</v>
      </c>
      <c r="B1073">
        <v>8.2352735518316855</v>
      </c>
      <c r="C1073">
        <v>2832.294000536323</v>
      </c>
      <c r="D1073">
        <v>71053249.860133156</v>
      </c>
    </row>
    <row r="1074" spans="1:4" x14ac:dyDescent="0.25">
      <c r="A1074" s="6">
        <v>41078</v>
      </c>
      <c r="B1074">
        <v>5.2025192383213215</v>
      </c>
      <c r="C1074" s="9">
        <v>2407.4499004558743</v>
      </c>
      <c r="D1074">
        <v>63947924.874119841</v>
      </c>
    </row>
    <row r="1075" spans="1:4" x14ac:dyDescent="0.25">
      <c r="A1075" s="6">
        <v>41079</v>
      </c>
      <c r="B1075">
        <v>5.4626452002373878</v>
      </c>
      <c r="C1075">
        <v>2527.8223954786681</v>
      </c>
      <c r="D1075">
        <v>70342717.361531824</v>
      </c>
    </row>
    <row r="1076" spans="1:4" x14ac:dyDescent="0.25">
      <c r="A1076" s="6">
        <v>41080</v>
      </c>
      <c r="B1076">
        <v>5.7357774602492571</v>
      </c>
      <c r="C1076">
        <v>2654.2135152526016</v>
      </c>
      <c r="D1076">
        <v>63308445.625378646</v>
      </c>
    </row>
    <row r="1077" spans="1:4" x14ac:dyDescent="0.25">
      <c r="A1077" s="6">
        <v>41081</v>
      </c>
      <c r="B1077">
        <v>6.0225663332617199</v>
      </c>
      <c r="C1077">
        <v>2786.9241910152318</v>
      </c>
      <c r="D1077">
        <v>69639290.187916517</v>
      </c>
    </row>
    <row r="1078" spans="1:4" x14ac:dyDescent="0.25">
      <c r="A1078" s="6">
        <v>41082</v>
      </c>
      <c r="B1078">
        <v>6.3236946499248061</v>
      </c>
      <c r="C1078">
        <v>2926.2704005659934</v>
      </c>
      <c r="D1078">
        <v>76603219.206708178</v>
      </c>
    </row>
    <row r="1079" spans="1:4" x14ac:dyDescent="0.25">
      <c r="A1079" s="6">
        <v>41085</v>
      </c>
      <c r="B1079">
        <v>6.6398793824210465</v>
      </c>
      <c r="C1079">
        <v>3072.5839205942934</v>
      </c>
      <c r="D1079">
        <v>84263541.127379</v>
      </c>
    </row>
    <row r="1080" spans="1:4" x14ac:dyDescent="0.25">
      <c r="A1080" s="6">
        <v>41086</v>
      </c>
      <c r="B1080">
        <v>6.971873351542099</v>
      </c>
      <c r="C1080">
        <v>3226.2131166240083</v>
      </c>
      <c r="D1080">
        <v>92689895.240116909</v>
      </c>
    </row>
    <row r="1081" spans="1:4" x14ac:dyDescent="0.25">
      <c r="A1081" s="6">
        <v>41087</v>
      </c>
      <c r="B1081">
        <v>6.4611685675426491</v>
      </c>
      <c r="C1081">
        <v>2989.8860363999797</v>
      </c>
      <c r="D1081">
        <v>83420905.716105223</v>
      </c>
    </row>
    <row r="1082" spans="1:4" x14ac:dyDescent="0.25">
      <c r="A1082" s="6">
        <v>41088</v>
      </c>
      <c r="B1082">
        <v>6.7842269959197816</v>
      </c>
      <c r="C1082">
        <v>3139.380338219979</v>
      </c>
      <c r="D1082">
        <v>75078815.144494697</v>
      </c>
    </row>
    <row r="1083" spans="1:4" x14ac:dyDescent="0.25">
      <c r="A1083" s="6">
        <v>41089</v>
      </c>
      <c r="B1083">
        <v>7.1234383457157708</v>
      </c>
      <c r="C1083">
        <v>3296.349355130978</v>
      </c>
      <c r="D1083">
        <v>82586696.658944175</v>
      </c>
    </row>
    <row r="1084" spans="1:4" x14ac:dyDescent="0.25">
      <c r="A1084" s="6">
        <v>41092</v>
      </c>
      <c r="B1084">
        <v>7.4796102630015593</v>
      </c>
      <c r="C1084">
        <v>3461.1668228875269</v>
      </c>
      <c r="D1084">
        <v>90845366.324838594</v>
      </c>
    </row>
    <row r="1085" spans="1:4" x14ac:dyDescent="0.25">
      <c r="A1085" s="6">
        <v>41093</v>
      </c>
      <c r="B1085">
        <v>7.8535907761516377</v>
      </c>
      <c r="C1085">
        <v>3634.2251640319032</v>
      </c>
      <c r="D1085">
        <v>99929902.957322463</v>
      </c>
    </row>
    <row r="1086" spans="1:4" x14ac:dyDescent="0.25">
      <c r="A1086" s="6">
        <v>41094</v>
      </c>
      <c r="B1086">
        <v>8.2462703149592205</v>
      </c>
      <c r="C1086">
        <v>3815.9364222334984</v>
      </c>
      <c r="D1086">
        <v>99634834.346228018</v>
      </c>
    </row>
    <row r="1087" spans="1:4" x14ac:dyDescent="0.25">
      <c r="A1087" s="6">
        <v>41095</v>
      </c>
      <c r="B1087">
        <v>8.6585838307071814</v>
      </c>
      <c r="C1087">
        <v>4006.7332433451734</v>
      </c>
      <c r="D1087">
        <v>109598317.78085083</v>
      </c>
    </row>
    <row r="1088" spans="1:4" x14ac:dyDescent="0.25">
      <c r="A1088" s="6">
        <v>41096</v>
      </c>
      <c r="B1088">
        <v>8.0435044548905577</v>
      </c>
      <c r="C1088">
        <v>3722.1071392887106</v>
      </c>
      <c r="D1088">
        <v>101812787.6977296</v>
      </c>
    </row>
    <row r="1089" spans="1:4" x14ac:dyDescent="0.25">
      <c r="A1089" s="6">
        <v>41099</v>
      </c>
      <c r="B1089">
        <v>8.445679677635086</v>
      </c>
      <c r="C1089">
        <v>3908.2124962531461</v>
      </c>
      <c r="D1089">
        <v>92793168.820503414</v>
      </c>
    </row>
    <row r="1090" spans="1:4" x14ac:dyDescent="0.25">
      <c r="A1090" s="6">
        <v>41100</v>
      </c>
      <c r="B1090">
        <v>8.8679636615168409</v>
      </c>
      <c r="C1090">
        <v>4103.6231210658034</v>
      </c>
      <c r="D1090">
        <v>102072485.70255376</v>
      </c>
    </row>
    <row r="1091" spans="1:4" x14ac:dyDescent="0.25">
      <c r="A1091" s="6">
        <v>41101</v>
      </c>
      <c r="B1091">
        <v>9.3113618445926836</v>
      </c>
      <c r="C1091">
        <v>4308.804277119094</v>
      </c>
      <c r="D1091">
        <v>112279734.27280915</v>
      </c>
    </row>
    <row r="1092" spans="1:4" x14ac:dyDescent="0.25">
      <c r="A1092" s="6">
        <v>41102</v>
      </c>
      <c r="B1092">
        <v>9.7769299368223184</v>
      </c>
      <c r="C1092">
        <v>4524.2444909750493</v>
      </c>
      <c r="D1092">
        <v>123507707.70009007</v>
      </c>
    </row>
    <row r="1093" spans="1:4" x14ac:dyDescent="0.25">
      <c r="A1093" s="6">
        <v>41103</v>
      </c>
      <c r="B1093">
        <v>10.265776433663435</v>
      </c>
      <c r="C1093">
        <v>4750.4567155238019</v>
      </c>
      <c r="D1093">
        <v>113923255.20846853</v>
      </c>
    </row>
    <row r="1094" spans="1:4" x14ac:dyDescent="0.25">
      <c r="A1094" s="6">
        <v>41106</v>
      </c>
      <c r="B1094">
        <v>10.779065255346607</v>
      </c>
      <c r="C1094">
        <v>4987.9795512999926</v>
      </c>
      <c r="D1094">
        <v>102530929.68762168</v>
      </c>
    </row>
    <row r="1095" spans="1:4" x14ac:dyDescent="0.25">
      <c r="A1095" s="6">
        <v>41107</v>
      </c>
      <c r="B1095">
        <v>11.318018518113938</v>
      </c>
      <c r="C1095">
        <v>5237.3785288649924</v>
      </c>
      <c r="D1095">
        <v>92277836.718859524</v>
      </c>
    </row>
    <row r="1096" spans="1:4" x14ac:dyDescent="0.25">
      <c r="A1096" s="6">
        <v>41108</v>
      </c>
      <c r="B1096">
        <v>11.883919444019636</v>
      </c>
      <c r="C1096">
        <v>5499.247455308242</v>
      </c>
      <c r="D1096">
        <v>101505620.39074549</v>
      </c>
    </row>
    <row r="1097" spans="1:4" x14ac:dyDescent="0.25">
      <c r="A1097" s="6">
        <v>41109</v>
      </c>
      <c r="B1097">
        <v>12.478115416220618</v>
      </c>
      <c r="C1097">
        <v>5774.2098280736545</v>
      </c>
      <c r="D1097">
        <v>111656182.42982005</v>
      </c>
    </row>
    <row r="1098" spans="1:4" x14ac:dyDescent="0.25">
      <c r="A1098" s="6">
        <v>41110</v>
      </c>
      <c r="B1098">
        <v>13.102021187031649</v>
      </c>
      <c r="C1098">
        <v>6062.9203194773372</v>
      </c>
      <c r="D1098">
        <v>122821800.67280206</v>
      </c>
    </row>
    <row r="1099" spans="1:4" x14ac:dyDescent="0.25">
      <c r="A1099" s="6">
        <v>41113</v>
      </c>
      <c r="B1099">
        <v>13.757122246383233</v>
      </c>
      <c r="C1099">
        <v>6366.0663354512044</v>
      </c>
      <c r="D1099">
        <v>135103980.74008226</v>
      </c>
    </row>
    <row r="1100" spans="1:4" x14ac:dyDescent="0.25">
      <c r="A1100" s="6">
        <v>41114</v>
      </c>
      <c r="B1100">
        <v>14.444978358702395</v>
      </c>
      <c r="C1100">
        <v>6684.3696522237651</v>
      </c>
      <c r="D1100">
        <v>148614378.81409049</v>
      </c>
    </row>
    <row r="1101" spans="1:4" x14ac:dyDescent="0.25">
      <c r="A1101" s="6">
        <v>41115</v>
      </c>
      <c r="B1101">
        <v>15.167227276637515</v>
      </c>
      <c r="C1101">
        <v>7018.588134834954</v>
      </c>
      <c r="D1101">
        <v>163475816.69549954</v>
      </c>
    </row>
    <row r="1102" spans="1:4" x14ac:dyDescent="0.25">
      <c r="A1102" s="6">
        <v>41116</v>
      </c>
      <c r="B1102">
        <v>15.925588640469391</v>
      </c>
      <c r="C1102">
        <v>7369.5175415767017</v>
      </c>
      <c r="D1102">
        <v>179823398.36504951</v>
      </c>
    </row>
    <row r="1103" spans="1:4" x14ac:dyDescent="0.25">
      <c r="A1103" s="6">
        <v>41117</v>
      </c>
      <c r="B1103">
        <v>16.72186807249286</v>
      </c>
      <c r="C1103">
        <v>7737.9934186555374</v>
      </c>
      <c r="D1103">
        <v>197805738.20155448</v>
      </c>
    </row>
    <row r="1104" spans="1:4" x14ac:dyDescent="0.25">
      <c r="A1104" s="6">
        <v>41120</v>
      </c>
      <c r="B1104">
        <v>17.557961476117505</v>
      </c>
      <c r="C1104">
        <v>8124.893089588315</v>
      </c>
      <c r="D1104">
        <v>217586312.02170995</v>
      </c>
    </row>
    <row r="1105" spans="1:4" x14ac:dyDescent="0.25">
      <c r="A1105" s="6">
        <v>41121</v>
      </c>
      <c r="B1105">
        <v>17.313882191023495</v>
      </c>
      <c r="C1105">
        <v>8011.9461452935884</v>
      </c>
      <c r="D1105">
        <v>195827680.81953895</v>
      </c>
    </row>
    <row r="1106" spans="1:4" x14ac:dyDescent="0.25">
      <c r="A1106" s="6">
        <v>41122</v>
      </c>
      <c r="B1106">
        <v>18.17957630057467</v>
      </c>
      <c r="C1106">
        <v>8412.5434525582677</v>
      </c>
      <c r="D1106">
        <v>215410448.90149286</v>
      </c>
    </row>
    <row r="1107" spans="1:4" x14ac:dyDescent="0.25">
      <c r="A1107" s="6">
        <v>41123</v>
      </c>
      <c r="B1107">
        <v>19.088555115603405</v>
      </c>
      <c r="C1107">
        <v>8833.1706251861815</v>
      </c>
      <c r="D1107">
        <v>216727198.30614316</v>
      </c>
    </row>
    <row r="1108" spans="1:4" x14ac:dyDescent="0.25">
      <c r="A1108" s="6">
        <v>41124</v>
      </c>
      <c r="B1108">
        <v>20.042982871383575</v>
      </c>
      <c r="C1108">
        <v>9274.8291564454903</v>
      </c>
      <c r="D1108">
        <v>238399918.13675749</v>
      </c>
    </row>
    <row r="1109" spans="1:4" x14ac:dyDescent="0.25">
      <c r="A1109" s="6">
        <v>41127</v>
      </c>
      <c r="B1109">
        <v>21.045132014952756</v>
      </c>
      <c r="C1109">
        <v>9738.5706142677645</v>
      </c>
      <c r="D1109">
        <v>262239909.95043325</v>
      </c>
    </row>
    <row r="1110" spans="1:4" x14ac:dyDescent="0.25">
      <c r="A1110" s="6">
        <v>41128</v>
      </c>
      <c r="B1110">
        <v>22.097388615700396</v>
      </c>
      <c r="C1110">
        <v>10225.499144981153</v>
      </c>
      <c r="D1110">
        <v>288463900.94547659</v>
      </c>
    </row>
    <row r="1111" spans="1:4" x14ac:dyDescent="0.25">
      <c r="A1111" s="6">
        <v>41129</v>
      </c>
      <c r="B1111">
        <v>23.202258046485415</v>
      </c>
      <c r="C1111">
        <v>10736.774102230211</v>
      </c>
      <c r="D1111">
        <v>317310291.04002428</v>
      </c>
    </row>
    <row r="1112" spans="1:4" x14ac:dyDescent="0.25">
      <c r="A1112" s="6">
        <v>41130</v>
      </c>
      <c r="B1112">
        <v>24.362370948809687</v>
      </c>
      <c r="C1112">
        <v>11273.612807341722</v>
      </c>
      <c r="D1112">
        <v>285579261.93602186</v>
      </c>
    </row>
    <row r="1113" spans="1:4" x14ac:dyDescent="0.25">
      <c r="A1113" s="6">
        <v>41131</v>
      </c>
      <c r="B1113">
        <v>25.580489496250173</v>
      </c>
      <c r="C1113">
        <v>11837.293447708809</v>
      </c>
      <c r="D1113">
        <v>314137188.12962407</v>
      </c>
    </row>
    <row r="1114" spans="1:4" x14ac:dyDescent="0.25">
      <c r="A1114" s="6">
        <v>41134</v>
      </c>
      <c r="B1114">
        <v>26.859513971062682</v>
      </c>
      <c r="C1114">
        <v>12429.158120094251</v>
      </c>
      <c r="D1114">
        <v>345550906.94258648</v>
      </c>
    </row>
    <row r="1115" spans="1:4" x14ac:dyDescent="0.25">
      <c r="A1115" s="6">
        <v>41135</v>
      </c>
      <c r="B1115">
        <v>28.202489669615819</v>
      </c>
      <c r="C1115">
        <v>13050.616026098964</v>
      </c>
      <c r="D1115">
        <v>380105997.63684517</v>
      </c>
    </row>
    <row r="1116" spans="1:4" x14ac:dyDescent="0.25">
      <c r="A1116" s="6">
        <v>41137</v>
      </c>
      <c r="B1116">
        <v>26.026455416955379</v>
      </c>
      <c r="C1116">
        <v>12043.662816513852</v>
      </c>
      <c r="D1116">
        <v>350777960.28308803</v>
      </c>
    </row>
    <row r="1117" spans="1:4" x14ac:dyDescent="0.25">
      <c r="A1117" s="6">
        <v>41138</v>
      </c>
      <c r="B1117">
        <v>27.327778187803148</v>
      </c>
      <c r="C1117">
        <v>12645.845957339545</v>
      </c>
      <c r="D1117">
        <v>385855756.31139684</v>
      </c>
    </row>
    <row r="1118" spans="1:4" x14ac:dyDescent="0.25">
      <c r="A1118" s="6">
        <v>41142</v>
      </c>
      <c r="B1118">
        <v>28.694167097193308</v>
      </c>
      <c r="C1118">
        <v>13278.138255206522</v>
      </c>
      <c r="D1118">
        <v>424441331.94253653</v>
      </c>
    </row>
    <row r="1119" spans="1:4" x14ac:dyDescent="0.25">
      <c r="A1119" s="6">
        <v>41143</v>
      </c>
      <c r="B1119">
        <v>30.128875452052974</v>
      </c>
      <c r="C1119">
        <v>13942.045167966849</v>
      </c>
      <c r="D1119">
        <v>466885465.13679022</v>
      </c>
    </row>
    <row r="1120" spans="1:4" x14ac:dyDescent="0.25">
      <c r="A1120" s="6">
        <v>41144</v>
      </c>
      <c r="B1120">
        <v>31.635319224655625</v>
      </c>
      <c r="C1120">
        <v>14639.147426365193</v>
      </c>
      <c r="D1120">
        <v>420196918.62311119</v>
      </c>
    </row>
    <row r="1121" spans="1:4" x14ac:dyDescent="0.25">
      <c r="A1121" s="6">
        <v>41145</v>
      </c>
      <c r="B1121">
        <v>33.217085185888408</v>
      </c>
      <c r="C1121">
        <v>15371.104797683452</v>
      </c>
      <c r="D1121">
        <v>418736694.34856457</v>
      </c>
    </row>
    <row r="1122" spans="1:4" x14ac:dyDescent="0.25">
      <c r="A1122" s="6">
        <v>41148</v>
      </c>
      <c r="B1122">
        <v>29.25295231317423</v>
      </c>
      <c r="C1122">
        <v>13536.714408597847</v>
      </c>
      <c r="D1122">
        <v>376863024.91370809</v>
      </c>
    </row>
    <row r="1123" spans="1:4" x14ac:dyDescent="0.25">
      <c r="A1123" s="6">
        <v>41149</v>
      </c>
      <c r="B1123">
        <v>27.543072961790912</v>
      </c>
      <c r="C1123">
        <v>11506.20724730817</v>
      </c>
      <c r="D1123">
        <v>339176722.42233729</v>
      </c>
    </row>
    <row r="1124" spans="1:4" x14ac:dyDescent="0.25">
      <c r="A1124" s="6">
        <v>41150</v>
      </c>
      <c r="B1124">
        <v>22.132419671116519</v>
      </c>
      <c r="C1124">
        <v>9780.2761602119444</v>
      </c>
      <c r="D1124">
        <v>305259050.1801036</v>
      </c>
    </row>
    <row r="1125" spans="1:4" x14ac:dyDescent="0.25">
      <c r="A1125" s="6">
        <v>41151</v>
      </c>
      <c r="B1125">
        <v>23.239040654672348</v>
      </c>
      <c r="C1125">
        <v>10269.289968222542</v>
      </c>
      <c r="D1125">
        <v>335784955.19811398</v>
      </c>
    </row>
    <row r="1126" spans="1:4" x14ac:dyDescent="0.25">
      <c r="A1126" s="6">
        <v>41152</v>
      </c>
      <c r="B1126">
        <v>24.400992687405967</v>
      </c>
      <c r="C1126">
        <v>10782.754466633669</v>
      </c>
      <c r="D1126">
        <v>369363450.71792543</v>
      </c>
    </row>
    <row r="1127" spans="1:4" x14ac:dyDescent="0.25">
      <c r="A1127" s="6">
        <v>41155</v>
      </c>
      <c r="B1127">
        <v>25.621042321776265</v>
      </c>
      <c r="C1127">
        <v>11321.892189965352</v>
      </c>
      <c r="D1127">
        <v>406299795.78971803</v>
      </c>
    </row>
    <row r="1128" spans="1:4" x14ac:dyDescent="0.25">
      <c r="A1128" s="6">
        <v>41156</v>
      </c>
      <c r="B1128">
        <v>26.902094437865081</v>
      </c>
      <c r="C1128">
        <v>11887.986799463621</v>
      </c>
      <c r="D1128">
        <v>365669816.21074623</v>
      </c>
    </row>
    <row r="1129" spans="1:4" x14ac:dyDescent="0.25">
      <c r="A1129" s="6">
        <v>41157</v>
      </c>
      <c r="B1129">
        <v>28.247199159758335</v>
      </c>
      <c r="C1129">
        <v>12482.386139436801</v>
      </c>
      <c r="D1129">
        <v>402236797.83182091</v>
      </c>
    </row>
    <row r="1130" spans="1:4" x14ac:dyDescent="0.25">
      <c r="A1130" s="6">
        <v>41158</v>
      </c>
      <c r="B1130">
        <v>29.659559117746252</v>
      </c>
      <c r="C1130">
        <v>13106.505446408642</v>
      </c>
      <c r="D1130">
        <v>362013118.04863882</v>
      </c>
    </row>
    <row r="1131" spans="1:4" x14ac:dyDescent="0.25">
      <c r="A1131" s="6">
        <v>41159</v>
      </c>
      <c r="B1131">
        <v>27.362722859667976</v>
      </c>
      <c r="C1131">
        <v>11140.529629447346</v>
      </c>
      <c r="D1131">
        <v>325811806.24377495</v>
      </c>
    </row>
    <row r="1132" spans="1:4" x14ac:dyDescent="0.25">
      <c r="A1132" s="6">
        <v>41160</v>
      </c>
      <c r="B1132">
        <v>28.730859002651375</v>
      </c>
      <c r="C1132">
        <v>11697.556110919715</v>
      </c>
      <c r="D1132">
        <v>358392986.8681525</v>
      </c>
    </row>
    <row r="1133" spans="1:4" x14ac:dyDescent="0.25">
      <c r="A1133" s="6">
        <v>41162</v>
      </c>
      <c r="B1133">
        <v>30.167401952783944</v>
      </c>
      <c r="C1133">
        <v>12282.433916465701</v>
      </c>
      <c r="D1133">
        <v>344646406.54992199</v>
      </c>
    </row>
    <row r="1134" spans="1:4" x14ac:dyDescent="0.25">
      <c r="A1134" s="6">
        <v>41163</v>
      </c>
      <c r="B1134">
        <v>31.675772050423141</v>
      </c>
      <c r="C1134">
        <v>12896.555612288987</v>
      </c>
      <c r="D1134">
        <v>379111047.20491421</v>
      </c>
    </row>
    <row r="1135" spans="1:4" x14ac:dyDescent="0.25">
      <c r="A1135" s="6">
        <v>41164</v>
      </c>
      <c r="B1135">
        <v>33.259560652944302</v>
      </c>
      <c r="C1135">
        <v>13541.383392903437</v>
      </c>
      <c r="D1135">
        <v>417022151.92540568</v>
      </c>
    </row>
    <row r="1136" spans="1:4" x14ac:dyDescent="0.25">
      <c r="A1136" s="6">
        <v>41165</v>
      </c>
      <c r="B1136">
        <v>34.922538685591519</v>
      </c>
      <c r="C1136">
        <v>14218.452562548609</v>
      </c>
      <c r="D1136">
        <v>431949649.4090991</v>
      </c>
    </row>
    <row r="1137" spans="1:4" x14ac:dyDescent="0.25">
      <c r="A1137" s="6">
        <v>41166</v>
      </c>
      <c r="B1137">
        <v>36.668665619871099</v>
      </c>
      <c r="C1137">
        <v>14929.375190676041</v>
      </c>
      <c r="D1137">
        <v>475144614.35000902</v>
      </c>
    </row>
    <row r="1138" spans="1:4" x14ac:dyDescent="0.25">
      <c r="A1138" s="6">
        <v>41169</v>
      </c>
      <c r="B1138">
        <v>33.599093186252993</v>
      </c>
      <c r="C1138">
        <v>13679.621545110949</v>
      </c>
      <c r="D1138">
        <v>427630152.91500813</v>
      </c>
    </row>
    <row r="1139" spans="1:4" x14ac:dyDescent="0.25">
      <c r="A1139" s="6">
        <v>41170</v>
      </c>
      <c r="B1139">
        <v>35.279047845565643</v>
      </c>
      <c r="C1139">
        <v>14363.602622366498</v>
      </c>
      <c r="D1139">
        <v>438394612.43202853</v>
      </c>
    </row>
    <row r="1140" spans="1:4" x14ac:dyDescent="0.25">
      <c r="A1140" s="6">
        <v>41172</v>
      </c>
      <c r="B1140">
        <v>37.043000237843927</v>
      </c>
      <c r="C1140">
        <v>15081.782753484824</v>
      </c>
      <c r="D1140">
        <v>482234073.6752314</v>
      </c>
    </row>
    <row r="1141" spans="1:4" x14ac:dyDescent="0.25">
      <c r="A1141" s="6">
        <v>41173</v>
      </c>
      <c r="B1141">
        <v>38.895150249736126</v>
      </c>
      <c r="C1141">
        <v>15835.871891159066</v>
      </c>
      <c r="D1141">
        <v>530457481.04275459</v>
      </c>
    </row>
    <row r="1142" spans="1:4" x14ac:dyDescent="0.25">
      <c r="A1142" s="6">
        <v>41176</v>
      </c>
      <c r="B1142">
        <v>40.839907762222936</v>
      </c>
      <c r="C1142">
        <v>16627.665485717022</v>
      </c>
      <c r="D1142">
        <v>505219681.30782831</v>
      </c>
    </row>
    <row r="1143" spans="1:4" x14ac:dyDescent="0.25">
      <c r="A1143" s="6">
        <v>41177</v>
      </c>
      <c r="B1143">
        <v>39.047963104312984</v>
      </c>
      <c r="C1143">
        <v>15898.088511299718</v>
      </c>
      <c r="D1143">
        <v>483052008.59266216</v>
      </c>
    </row>
    <row r="1144" spans="1:4" x14ac:dyDescent="0.25">
      <c r="A1144" s="6">
        <v>41178</v>
      </c>
      <c r="B1144">
        <v>41.000361259528638</v>
      </c>
      <c r="C1144">
        <v>16692.992936864706</v>
      </c>
      <c r="D1144">
        <v>503490670.89006573</v>
      </c>
    </row>
    <row r="1145" spans="1:4" x14ac:dyDescent="0.25">
      <c r="A1145" s="6">
        <v>41179</v>
      </c>
      <c r="B1145">
        <v>43.050379322505073</v>
      </c>
      <c r="C1145">
        <v>17527.642583707944</v>
      </c>
      <c r="D1145">
        <v>475812929.88721645</v>
      </c>
    </row>
    <row r="1146" spans="1:4" x14ac:dyDescent="0.25">
      <c r="A1146" s="6">
        <v>41180</v>
      </c>
      <c r="B1146">
        <v>45.20289828863033</v>
      </c>
      <c r="C1146">
        <v>18404.024712893341</v>
      </c>
      <c r="D1146">
        <v>523394222.87593812</v>
      </c>
    </row>
    <row r="1147" spans="1:4" x14ac:dyDescent="0.25">
      <c r="A1147" s="6">
        <v>41183</v>
      </c>
      <c r="B1147">
        <v>47.463043203061851</v>
      </c>
      <c r="C1147">
        <v>19324.225948538009</v>
      </c>
      <c r="D1147">
        <v>575733645.16353202</v>
      </c>
    </row>
    <row r="1148" spans="1:4" x14ac:dyDescent="0.25">
      <c r="A1148" s="6">
        <v>41185</v>
      </c>
      <c r="B1148">
        <v>49.836195363214948</v>
      </c>
      <c r="C1148">
        <v>20290.437245964909</v>
      </c>
      <c r="D1148">
        <v>633307009.67988527</v>
      </c>
    </row>
    <row r="1149" spans="1:4" x14ac:dyDescent="0.25">
      <c r="A1149" s="6">
        <v>41186</v>
      </c>
      <c r="B1149">
        <v>52.328005131375697</v>
      </c>
      <c r="C1149">
        <v>21304.959108263156</v>
      </c>
      <c r="D1149">
        <v>696637710.64787388</v>
      </c>
    </row>
    <row r="1150" spans="1:4" x14ac:dyDescent="0.25">
      <c r="A1150" s="6">
        <v>41187</v>
      </c>
      <c r="B1150">
        <v>54.944405387944485</v>
      </c>
      <c r="C1150">
        <v>22370.207063676316</v>
      </c>
      <c r="D1150">
        <v>766301481.71266139</v>
      </c>
    </row>
    <row r="1151" spans="1:4" x14ac:dyDescent="0.25">
      <c r="A1151" s="6">
        <v>41190</v>
      </c>
      <c r="B1151">
        <v>57.69162565734171</v>
      </c>
      <c r="C1151">
        <v>23488.717416860134</v>
      </c>
      <c r="D1151">
        <v>842931629.88392758</v>
      </c>
    </row>
    <row r="1152" spans="1:4" x14ac:dyDescent="0.25">
      <c r="A1152" s="6">
        <v>41191</v>
      </c>
      <c r="B1152">
        <v>60.576206940208799</v>
      </c>
      <c r="C1152">
        <v>24663.153287703142</v>
      </c>
      <c r="D1152">
        <v>927224792.87232041</v>
      </c>
    </row>
    <row r="1153" spans="1:4" x14ac:dyDescent="0.25">
      <c r="A1153" s="6">
        <v>41192</v>
      </c>
      <c r="B1153">
        <v>63.605017287219241</v>
      </c>
      <c r="C1153">
        <v>25896.310952088301</v>
      </c>
      <c r="D1153">
        <v>1019947272.1595526</v>
      </c>
    </row>
    <row r="1154" spans="1:4" x14ac:dyDescent="0.25">
      <c r="A1154" s="6">
        <v>41193</v>
      </c>
      <c r="B1154">
        <v>66.785268151580212</v>
      </c>
      <c r="C1154">
        <v>27191.126499692717</v>
      </c>
      <c r="D1154">
        <v>1121941999.3755078</v>
      </c>
    </row>
    <row r="1155" spans="1:4" x14ac:dyDescent="0.25">
      <c r="A1155" s="6">
        <v>41194</v>
      </c>
      <c r="B1155">
        <v>70.124531559159223</v>
      </c>
      <c r="C1155">
        <v>28550.682824677355</v>
      </c>
      <c r="D1155">
        <v>1234136199.3130586</v>
      </c>
    </row>
    <row r="1156" spans="1:4" x14ac:dyDescent="0.25">
      <c r="A1156" s="6">
        <v>41197</v>
      </c>
      <c r="B1156">
        <v>73.630758137117184</v>
      </c>
      <c r="C1156">
        <v>29978.216965911222</v>
      </c>
      <c r="D1156">
        <v>1110722579.3817527</v>
      </c>
    </row>
    <row r="1157" spans="1:4" x14ac:dyDescent="0.25">
      <c r="A1157" s="6">
        <v>41198</v>
      </c>
      <c r="B1157">
        <v>77.312296043973049</v>
      </c>
      <c r="C1157">
        <v>31477.127814206786</v>
      </c>
      <c r="D1157">
        <v>1221794837.3199282</v>
      </c>
    </row>
    <row r="1158" spans="1:4" x14ac:dyDescent="0.25">
      <c r="A1158" s="6">
        <v>41199</v>
      </c>
      <c r="B1158">
        <v>81.177910846171699</v>
      </c>
      <c r="C1158">
        <v>33050.984204917127</v>
      </c>
      <c r="D1158">
        <v>1099615353.5879354</v>
      </c>
    </row>
    <row r="1159" spans="1:4" x14ac:dyDescent="0.25">
      <c r="A1159" s="6">
        <v>41200</v>
      </c>
      <c r="B1159">
        <v>85.236806388480289</v>
      </c>
      <c r="C1159">
        <v>34703.533415162987</v>
      </c>
      <c r="D1159">
        <v>1209576888.9467292</v>
      </c>
    </row>
    <row r="1160" spans="1:4" x14ac:dyDescent="0.25">
      <c r="A1160" s="6">
        <v>41201</v>
      </c>
      <c r="B1160">
        <v>89.498646707904314</v>
      </c>
      <c r="C1160">
        <v>36438.710085921135</v>
      </c>
      <c r="D1160">
        <v>1330534577.8414023</v>
      </c>
    </row>
    <row r="1161" spans="1:4" x14ac:dyDescent="0.25">
      <c r="A1161" s="6">
        <v>41204</v>
      </c>
      <c r="B1161">
        <v>73.139321025472171</v>
      </c>
      <c r="C1161">
        <v>30972.903573032963</v>
      </c>
      <c r="D1161">
        <v>1197481120.0572622</v>
      </c>
    </row>
    <row r="1162" spans="1:4" x14ac:dyDescent="0.25">
      <c r="A1162" s="6">
        <v>41205</v>
      </c>
      <c r="B1162">
        <v>55.970761575812752</v>
      </c>
      <c r="C1162" s="9">
        <v>26326.968037078019</v>
      </c>
      <c r="D1162">
        <v>1077733008.0515361</v>
      </c>
    </row>
    <row r="1163" spans="1:4" x14ac:dyDescent="0.25">
      <c r="A1163" s="6">
        <v>41207</v>
      </c>
      <c r="B1163">
        <v>58.769299654603394</v>
      </c>
      <c r="C1163">
        <v>27643.316438931921</v>
      </c>
      <c r="D1163">
        <v>1185506308.8566897</v>
      </c>
    </row>
    <row r="1164" spans="1:4" x14ac:dyDescent="0.25">
      <c r="A1164" s="6">
        <v>41208</v>
      </c>
      <c r="B1164">
        <v>61.707764637333568</v>
      </c>
      <c r="C1164">
        <v>29025.482260878518</v>
      </c>
      <c r="D1164">
        <v>1304056939.7423587</v>
      </c>
    </row>
    <row r="1165" spans="1:4" x14ac:dyDescent="0.25">
      <c r="A1165" s="6">
        <v>41211</v>
      </c>
      <c r="B1165">
        <v>64.793152869200256</v>
      </c>
      <c r="C1165">
        <v>30476.756373922446</v>
      </c>
      <c r="D1165">
        <v>1434462633.7165947</v>
      </c>
    </row>
    <row r="1166" spans="1:4" x14ac:dyDescent="0.25">
      <c r="A1166" s="6">
        <v>41212</v>
      </c>
      <c r="B1166">
        <v>68.032810512660276</v>
      </c>
      <c r="C1166">
        <v>32000.59419261857</v>
      </c>
      <c r="D1166">
        <v>1577908897.0882542</v>
      </c>
    </row>
    <row r="1167" spans="1:4" x14ac:dyDescent="0.25">
      <c r="A1167" s="6">
        <v>41213</v>
      </c>
      <c r="B1167">
        <v>71.43445103829329</v>
      </c>
      <c r="C1167">
        <v>33600.623902249499</v>
      </c>
      <c r="D1167">
        <v>1735699786.7970798</v>
      </c>
    </row>
    <row r="1168" spans="1:4" x14ac:dyDescent="0.25">
      <c r="A1168" s="6">
        <v>41214</v>
      </c>
      <c r="B1168">
        <v>75.00617359020795</v>
      </c>
      <c r="C1168">
        <v>35280.655097361974</v>
      </c>
      <c r="D1168">
        <v>1909269765.476788</v>
      </c>
    </row>
    <row r="1169" spans="1:4" x14ac:dyDescent="0.25">
      <c r="A1169" s="6">
        <v>41215</v>
      </c>
      <c r="B1169">
        <v>78.756482269718347</v>
      </c>
      <c r="C1169">
        <v>37044.687852230076</v>
      </c>
      <c r="D1169">
        <v>2100196742.024467</v>
      </c>
    </row>
    <row r="1170" spans="1:4" x14ac:dyDescent="0.25">
      <c r="A1170" s="6">
        <v>41218</v>
      </c>
      <c r="B1170">
        <v>82.694306383204264</v>
      </c>
      <c r="C1170">
        <v>38896.922244841582</v>
      </c>
      <c r="D1170">
        <v>2310216416.2269139</v>
      </c>
    </row>
    <row r="1171" spans="1:4" x14ac:dyDescent="0.25">
      <c r="A1171" s="6">
        <v>41219</v>
      </c>
      <c r="B1171">
        <v>86.829021702364486</v>
      </c>
      <c r="C1171">
        <v>40841.76835708366</v>
      </c>
      <c r="D1171">
        <v>2541238057.8496056</v>
      </c>
    </row>
    <row r="1172" spans="1:4" x14ac:dyDescent="0.25">
      <c r="A1172" s="6">
        <v>41220</v>
      </c>
      <c r="B1172">
        <v>91.170472787482709</v>
      </c>
      <c r="C1172">
        <v>42883.856774937842</v>
      </c>
      <c r="D1172">
        <v>2795361863.6345663</v>
      </c>
    </row>
    <row r="1173" spans="1:4" x14ac:dyDescent="0.25">
      <c r="A1173" s="6">
        <v>41221</v>
      </c>
      <c r="B1173">
        <v>95.728996426856853</v>
      </c>
      <c r="C1173">
        <v>45028.049613684736</v>
      </c>
      <c r="D1173">
        <v>3074898049.998023</v>
      </c>
    </row>
    <row r="1174" spans="1:4" x14ac:dyDescent="0.25">
      <c r="A1174" s="6">
        <v>41222</v>
      </c>
      <c r="B1174">
        <v>100.51544624819969</v>
      </c>
      <c r="C1174">
        <v>47279.452094368971</v>
      </c>
      <c r="D1174">
        <v>3382387854.9978256</v>
      </c>
    </row>
    <row r="1175" spans="1:4" x14ac:dyDescent="0.25">
      <c r="A1175" s="6">
        <v>41225</v>
      </c>
      <c r="B1175">
        <v>105.54121856060968</v>
      </c>
      <c r="C1175">
        <v>49643.424699087424</v>
      </c>
      <c r="D1175">
        <v>3044149069.4980431</v>
      </c>
    </row>
    <row r="1176" spans="1:4" x14ac:dyDescent="0.25">
      <c r="A1176" s="6">
        <v>41226</v>
      </c>
      <c r="B1176">
        <v>102.47883669320763</v>
      </c>
      <c r="C1176">
        <v>48202.97209007269</v>
      </c>
      <c r="D1176">
        <v>2955820101.5437264</v>
      </c>
    </row>
    <row r="1177" spans="1:4" x14ac:dyDescent="0.25">
      <c r="A1177" s="6">
        <v>41228</v>
      </c>
      <c r="B1177">
        <v>107.60277852786801</v>
      </c>
      <c r="C1177">
        <v>50613.120694576326</v>
      </c>
      <c r="D1177">
        <v>2660238091.3893538</v>
      </c>
    </row>
    <row r="1178" spans="1:4" x14ac:dyDescent="0.25">
      <c r="A1178" s="6">
        <v>41229</v>
      </c>
      <c r="B1178">
        <v>112.98291745426141</v>
      </c>
      <c r="C1178">
        <v>53143.776729305144</v>
      </c>
      <c r="D1178">
        <v>2926261900.5282893</v>
      </c>
    </row>
    <row r="1179" spans="1:4" x14ac:dyDescent="0.25">
      <c r="A1179" s="6">
        <v>41232</v>
      </c>
      <c r="B1179">
        <v>118.63206332697449</v>
      </c>
      <c r="C1179">
        <v>55800.965565770406</v>
      </c>
      <c r="D1179">
        <v>3218888090.5811186</v>
      </c>
    </row>
    <row r="1180" spans="1:4" x14ac:dyDescent="0.25">
      <c r="A1180" s="6">
        <v>41233</v>
      </c>
      <c r="B1180">
        <v>124.56366649332323</v>
      </c>
      <c r="C1180">
        <v>58591.013844058929</v>
      </c>
      <c r="D1180">
        <v>3540776899.6392307</v>
      </c>
    </row>
    <row r="1181" spans="1:4" x14ac:dyDescent="0.25">
      <c r="A1181" s="6">
        <v>41234</v>
      </c>
      <c r="B1181">
        <v>130.7918498179894</v>
      </c>
      <c r="C1181">
        <v>61520.564536261882</v>
      </c>
      <c r="D1181">
        <v>3894854589.6031542</v>
      </c>
    </row>
    <row r="1182" spans="1:4" x14ac:dyDescent="0.25">
      <c r="A1182" s="6">
        <v>41235</v>
      </c>
      <c r="B1182">
        <v>137.33144230888888</v>
      </c>
      <c r="C1182">
        <v>64596.592763074979</v>
      </c>
      <c r="D1182">
        <v>4284340048.5634699</v>
      </c>
    </row>
    <row r="1183" spans="1:4" x14ac:dyDescent="0.25">
      <c r="A1183" s="6">
        <v>41236</v>
      </c>
      <c r="B1183">
        <v>144.19801442433334</v>
      </c>
      <c r="C1183">
        <v>67826.42240122873</v>
      </c>
      <c r="D1183">
        <v>4712774053.419817</v>
      </c>
    </row>
    <row r="1184" spans="1:4" x14ac:dyDescent="0.25">
      <c r="A1184" s="6">
        <v>41239</v>
      </c>
      <c r="B1184">
        <v>151.40791514555002</v>
      </c>
      <c r="C1184">
        <v>71217.743521290176</v>
      </c>
      <c r="D1184">
        <v>5184051458.7617989</v>
      </c>
    </row>
    <row r="1185" spans="1:4" x14ac:dyDescent="0.25">
      <c r="A1185" s="6">
        <v>41240</v>
      </c>
      <c r="B1185">
        <v>118.21220487932902</v>
      </c>
      <c r="C1185" s="9">
        <v>60535.081993096646</v>
      </c>
      <c r="D1185">
        <v>4665646312.8856192</v>
      </c>
    </row>
    <row r="1186" spans="1:4" x14ac:dyDescent="0.25">
      <c r="A1186" s="6">
        <v>41242</v>
      </c>
      <c r="B1186">
        <v>124.12281512329548</v>
      </c>
      <c r="C1186">
        <v>63561.83609275148</v>
      </c>
      <c r="D1186">
        <v>5132210944.1741819</v>
      </c>
    </row>
    <row r="1187" spans="1:4" x14ac:dyDescent="0.25">
      <c r="A1187" s="6">
        <v>41243</v>
      </c>
      <c r="B1187">
        <v>130.32895587946027</v>
      </c>
      <c r="C1187">
        <v>66739.927897389061</v>
      </c>
      <c r="D1187">
        <v>5645432038.5916004</v>
      </c>
    </row>
    <row r="1188" spans="1:4" x14ac:dyDescent="0.25">
      <c r="A1188" s="6">
        <v>41246</v>
      </c>
      <c r="B1188">
        <v>136.84540367343328</v>
      </c>
      <c r="C1188">
        <v>70076.924292258511</v>
      </c>
      <c r="D1188">
        <v>6209975242.4507608</v>
      </c>
    </row>
    <row r="1189" spans="1:4" x14ac:dyDescent="0.25">
      <c r="A1189" s="6">
        <v>41247</v>
      </c>
      <c r="B1189">
        <v>143.68767385710495</v>
      </c>
      <c r="C1189">
        <v>73580.770506871442</v>
      </c>
      <c r="D1189">
        <v>6830972766.695837</v>
      </c>
    </row>
    <row r="1190" spans="1:4" x14ac:dyDescent="0.25">
      <c r="A1190" s="6">
        <v>41248</v>
      </c>
      <c r="B1190">
        <v>150.8720575499602</v>
      </c>
      <c r="C1190">
        <v>77259.809032215024</v>
      </c>
      <c r="D1190">
        <v>7514070043.3654213</v>
      </c>
    </row>
    <row r="1191" spans="1:4" x14ac:dyDescent="0.25">
      <c r="A1191" s="6">
        <v>41249</v>
      </c>
      <c r="B1191">
        <v>158.41566042745822</v>
      </c>
      <c r="C1191">
        <v>81122.799483825773</v>
      </c>
      <c r="D1191">
        <v>8265477047.7019644</v>
      </c>
    </row>
    <row r="1192" spans="1:4" x14ac:dyDescent="0.25">
      <c r="A1192" s="6">
        <v>41250</v>
      </c>
      <c r="B1192">
        <v>166.33644344883115</v>
      </c>
      <c r="C1192">
        <v>85178.939458017063</v>
      </c>
      <c r="D1192">
        <v>9092024752.4721622</v>
      </c>
    </row>
    <row r="1193" spans="1:4" x14ac:dyDescent="0.25">
      <c r="A1193" s="6">
        <v>41253</v>
      </c>
      <c r="B1193">
        <v>174.65326562127271</v>
      </c>
      <c r="C1193">
        <v>89437.886430917919</v>
      </c>
      <c r="D1193">
        <v>10001227227.719379</v>
      </c>
    </row>
    <row r="1194" spans="1:4" x14ac:dyDescent="0.25">
      <c r="A1194" s="6">
        <v>41254</v>
      </c>
      <c r="B1194">
        <v>183.38592890233636</v>
      </c>
      <c r="C1194">
        <v>93909.780752463819</v>
      </c>
      <c r="D1194">
        <v>11001349950.491318</v>
      </c>
    </row>
    <row r="1195" spans="1:4" x14ac:dyDescent="0.25">
      <c r="A1195" s="6">
        <v>41255</v>
      </c>
      <c r="B1195">
        <v>192.55522534745319</v>
      </c>
      <c r="C1195">
        <v>98605.269790087012</v>
      </c>
      <c r="D1195">
        <v>12101484945.540451</v>
      </c>
    </row>
    <row r="1196" spans="1:4" x14ac:dyDescent="0.25">
      <c r="A1196" s="6">
        <v>41256</v>
      </c>
      <c r="B1196">
        <v>202.18298661482586</v>
      </c>
      <c r="C1196">
        <v>103535.53327959137</v>
      </c>
      <c r="D1196">
        <v>13311633440.094498</v>
      </c>
    </row>
    <row r="1197" spans="1:4" x14ac:dyDescent="0.25">
      <c r="A1197" s="6">
        <v>41257</v>
      </c>
      <c r="B1197">
        <v>212.29213594556717</v>
      </c>
      <c r="C1197">
        <v>108712.30994357094</v>
      </c>
      <c r="D1197">
        <v>14642796784.103949</v>
      </c>
    </row>
    <row r="1198" spans="1:4" x14ac:dyDescent="0.25">
      <c r="A1198" s="6">
        <v>41260</v>
      </c>
      <c r="B1198">
        <v>222.90674274284552</v>
      </c>
      <c r="C1198">
        <v>114147.9254407495</v>
      </c>
      <c r="D1198">
        <v>16107076462.514345</v>
      </c>
    </row>
    <row r="1199" spans="1:4" x14ac:dyDescent="0.25">
      <c r="A1199" s="6">
        <v>41261</v>
      </c>
      <c r="B1199">
        <v>234.05207987998782</v>
      </c>
      <c r="C1199">
        <v>119855.32171278699</v>
      </c>
      <c r="D1199">
        <v>17717784108.765781</v>
      </c>
    </row>
    <row r="1200" spans="1:4" x14ac:dyDescent="0.25">
      <c r="A1200" s="6">
        <v>41262</v>
      </c>
      <c r="B1200">
        <v>245.7546838739872</v>
      </c>
      <c r="C1200">
        <v>125848.08779842634</v>
      </c>
      <c r="D1200">
        <v>19489562519.642361</v>
      </c>
    </row>
    <row r="1201" spans="1:4" x14ac:dyDescent="0.25">
      <c r="A1201" s="6">
        <v>41263</v>
      </c>
      <c r="B1201">
        <v>258.04241806768658</v>
      </c>
      <c r="C1201">
        <v>132140.49218834765</v>
      </c>
      <c r="D1201">
        <v>21438518771.606598</v>
      </c>
    </row>
    <row r="1202" spans="1:4" x14ac:dyDescent="0.25">
      <c r="A1202" s="6">
        <v>41264</v>
      </c>
      <c r="B1202">
        <v>270.94453897107093</v>
      </c>
      <c r="C1202">
        <v>138747.51679776504</v>
      </c>
      <c r="D1202">
        <v>23582370648.767258</v>
      </c>
    </row>
    <row r="1203" spans="1:4" x14ac:dyDescent="0.25">
      <c r="A1203" s="6">
        <v>41267</v>
      </c>
      <c r="B1203">
        <v>219.86039204980975</v>
      </c>
      <c r="C1203">
        <v>117935.38927810028</v>
      </c>
      <c r="D1203">
        <v>21224133583.890533</v>
      </c>
    </row>
    <row r="1204" spans="1:4" x14ac:dyDescent="0.25">
      <c r="A1204" s="6">
        <v>41269</v>
      </c>
      <c r="B1204">
        <v>150.73909650306672</v>
      </c>
      <c r="C1204" s="9">
        <v>100245.08088638523</v>
      </c>
      <c r="D1204">
        <v>19101720225.50148</v>
      </c>
    </row>
    <row r="1205" spans="1:4" x14ac:dyDescent="0.25">
      <c r="A1205" s="6">
        <v>41270</v>
      </c>
      <c r="B1205">
        <v>92.255621903516243</v>
      </c>
      <c r="C1205" s="9">
        <v>85208.318753427448</v>
      </c>
      <c r="D1205">
        <v>17191548202.951332</v>
      </c>
    </row>
    <row r="1206" spans="1:4" x14ac:dyDescent="0.25">
      <c r="A1206" s="6">
        <v>41271</v>
      </c>
      <c r="B1206">
        <v>96.868402998692062</v>
      </c>
      <c r="C1206">
        <v>89468.734691098827</v>
      </c>
      <c r="D1206">
        <v>18910703023.246468</v>
      </c>
    </row>
    <row r="1207" spans="1:4" x14ac:dyDescent="0.25">
      <c r="A1207" s="6">
        <v>41274</v>
      </c>
      <c r="B1207">
        <v>101.71182314862666</v>
      </c>
      <c r="C1207">
        <v>93942.171425653767</v>
      </c>
      <c r="D1207">
        <v>20801773325.571117</v>
      </c>
    </row>
    <row r="1208" spans="1:4" x14ac:dyDescent="0.25">
      <c r="A1208" s="6">
        <v>41275</v>
      </c>
      <c r="B1208">
        <v>106.797414306058</v>
      </c>
      <c r="C1208">
        <v>98639.279996936457</v>
      </c>
      <c r="D1208">
        <v>22881950658.128231</v>
      </c>
    </row>
    <row r="1209" spans="1:4" x14ac:dyDescent="0.25">
      <c r="A1209" s="6">
        <v>41276</v>
      </c>
      <c r="B1209">
        <v>112.13728502136091</v>
      </c>
      <c r="C1209">
        <v>103571.24399678329</v>
      </c>
      <c r="D1209">
        <v>25170145723.941055</v>
      </c>
    </row>
    <row r="1210" spans="1:4" x14ac:dyDescent="0.25">
      <c r="A1210" s="6">
        <v>41277</v>
      </c>
      <c r="B1210">
        <v>117.74414927242896</v>
      </c>
      <c r="C1210">
        <v>108749.80619662246</v>
      </c>
      <c r="D1210">
        <v>27687160296.335163</v>
      </c>
    </row>
    <row r="1211" spans="1:4" x14ac:dyDescent="0.25">
      <c r="A1211" s="6">
        <v>41278</v>
      </c>
      <c r="B1211">
        <v>123.63135673605041</v>
      </c>
      <c r="C1211">
        <v>114187.2965064536</v>
      </c>
      <c r="D1211">
        <v>30455876325.968681</v>
      </c>
    </row>
    <row r="1212" spans="1:4" x14ac:dyDescent="0.25">
      <c r="A1212" s="6">
        <v>41281</v>
      </c>
      <c r="B1212">
        <v>129.81292457285292</v>
      </c>
      <c r="C1212">
        <v>119896.66133177628</v>
      </c>
      <c r="D1212">
        <v>27410288693.371815</v>
      </c>
    </row>
    <row r="1213" spans="1:4" x14ac:dyDescent="0.25">
      <c r="A1213" s="6">
        <v>41282</v>
      </c>
      <c r="B1213">
        <v>136.30357080149557</v>
      </c>
      <c r="C1213">
        <v>125891.4943983651</v>
      </c>
      <c r="D1213">
        <v>30151317562.709</v>
      </c>
    </row>
    <row r="1214" spans="1:4" x14ac:dyDescent="0.25">
      <c r="A1214" s="6">
        <v>41283</v>
      </c>
      <c r="B1214">
        <v>143.11874934157035</v>
      </c>
      <c r="C1214">
        <v>132186.06911828337</v>
      </c>
      <c r="D1214">
        <v>33166449318.979904</v>
      </c>
    </row>
    <row r="1215" spans="1:4" x14ac:dyDescent="0.25">
      <c r="A1215" s="6">
        <v>41284</v>
      </c>
      <c r="B1215">
        <v>150.27468680864888</v>
      </c>
      <c r="C1215">
        <v>138795.37257419754</v>
      </c>
      <c r="D1215">
        <v>36483094250.877899</v>
      </c>
    </row>
    <row r="1216" spans="1:4" x14ac:dyDescent="0.25">
      <c r="A1216" s="6">
        <v>41285</v>
      </c>
      <c r="B1216">
        <v>157.78842114908133</v>
      </c>
      <c r="C1216">
        <v>145735.14120290743</v>
      </c>
      <c r="D1216">
        <v>40131403675.965691</v>
      </c>
    </row>
    <row r="1217" spans="1:4" x14ac:dyDescent="0.25">
      <c r="A1217" s="6">
        <v>41288</v>
      </c>
      <c r="B1217">
        <v>165.67784220653542</v>
      </c>
      <c r="C1217">
        <v>153021.8982630528</v>
      </c>
      <c r="D1217">
        <v>44144544043.562263</v>
      </c>
    </row>
    <row r="1218" spans="1:4" x14ac:dyDescent="0.25">
      <c r="A1218" s="6">
        <v>41289</v>
      </c>
      <c r="B1218">
        <v>173.96173431686219</v>
      </c>
      <c r="C1218">
        <v>160672.99317620546</v>
      </c>
      <c r="D1218">
        <v>48558998447.918495</v>
      </c>
    </row>
    <row r="1219" spans="1:4" x14ac:dyDescent="0.25">
      <c r="A1219" s="6">
        <v>41290</v>
      </c>
      <c r="B1219">
        <v>182.65982103270531</v>
      </c>
      <c r="C1219">
        <v>168706.64283501575</v>
      </c>
      <c r="D1219">
        <v>53414898292.71035</v>
      </c>
    </row>
    <row r="1220" spans="1:4" x14ac:dyDescent="0.25">
      <c r="A1220" s="6">
        <v>41291</v>
      </c>
      <c r="B1220">
        <v>191.7928120843406</v>
      </c>
      <c r="C1220">
        <v>177141.97497676653</v>
      </c>
      <c r="D1220">
        <v>58756388121.981392</v>
      </c>
    </row>
    <row r="1221" spans="1:4" x14ac:dyDescent="0.25">
      <c r="A1221" s="6">
        <v>41292</v>
      </c>
      <c r="B1221">
        <v>201.38245268855763</v>
      </c>
      <c r="C1221">
        <v>185999.07372560486</v>
      </c>
      <c r="D1221">
        <v>64632026934.179535</v>
      </c>
    </row>
    <row r="1222" spans="1:4" x14ac:dyDescent="0.25">
      <c r="A1222" s="6">
        <v>41295</v>
      </c>
      <c r="B1222">
        <v>211.45157532298552</v>
      </c>
      <c r="C1222">
        <v>195299.02741188512</v>
      </c>
      <c r="D1222">
        <v>65240102453.738541</v>
      </c>
    </row>
    <row r="1223" spans="1:4" x14ac:dyDescent="0.25">
      <c r="A1223" s="6">
        <v>41296</v>
      </c>
      <c r="B1223">
        <v>174.3129156494866</v>
      </c>
      <c r="C1223">
        <v>166004.17330010235</v>
      </c>
      <c r="D1223">
        <v>58716092208.364685</v>
      </c>
    </row>
    <row r="1224" spans="1:4" x14ac:dyDescent="0.25">
      <c r="A1224" s="6">
        <v>41297</v>
      </c>
      <c r="B1224">
        <v>166.58499475618711</v>
      </c>
      <c r="C1224">
        <v>141103.54730508701</v>
      </c>
      <c r="D1224">
        <v>52844482987.528221</v>
      </c>
    </row>
    <row r="1225" spans="1:4" x14ac:dyDescent="0.25">
      <c r="A1225" s="6">
        <v>41298</v>
      </c>
      <c r="B1225">
        <v>135.66203165773322</v>
      </c>
      <c r="C1225">
        <v>119938.01520932394</v>
      </c>
      <c r="D1225">
        <v>47560034688.775398</v>
      </c>
    </row>
    <row r="1226" spans="1:4" x14ac:dyDescent="0.25">
      <c r="A1226" s="6">
        <v>41299</v>
      </c>
      <c r="B1226">
        <v>142.4451332406199</v>
      </c>
      <c r="C1226">
        <v>125934.91596979015</v>
      </c>
      <c r="D1226">
        <v>52316038157.652939</v>
      </c>
    </row>
    <row r="1227" spans="1:4" x14ac:dyDescent="0.25">
      <c r="A1227" s="6">
        <v>41302</v>
      </c>
      <c r="B1227">
        <v>128.38478567808232</v>
      </c>
      <c r="C1227">
        <v>107044.67857432162</v>
      </c>
      <c r="D1227">
        <v>47084434341.88765</v>
      </c>
    </row>
    <row r="1228" spans="1:4" x14ac:dyDescent="0.25">
      <c r="A1228" s="6">
        <v>41303</v>
      </c>
      <c r="B1228">
        <v>134.80402496198644</v>
      </c>
      <c r="C1228">
        <v>112396.9125030377</v>
      </c>
      <c r="D1228">
        <v>51792877776.076416</v>
      </c>
    </row>
    <row r="1229" spans="1:4" x14ac:dyDescent="0.25">
      <c r="A1229" s="6">
        <v>41304</v>
      </c>
      <c r="B1229">
        <v>141.54422621008578</v>
      </c>
      <c r="C1229">
        <v>118016.7581281896</v>
      </c>
      <c r="D1229">
        <v>50615766917.529228</v>
      </c>
    </row>
    <row r="1230" spans="1:4" x14ac:dyDescent="0.25">
      <c r="A1230" s="6">
        <v>41305</v>
      </c>
      <c r="B1230">
        <v>119.01269632358235</v>
      </c>
      <c r="C1230">
        <v>100314.24440896115</v>
      </c>
      <c r="D1230">
        <v>45554190225.776306</v>
      </c>
    </row>
    <row r="1231" spans="1:4" x14ac:dyDescent="0.25">
      <c r="A1231" s="6">
        <v>41306</v>
      </c>
      <c r="B1231">
        <v>124.96333113976146</v>
      </c>
      <c r="C1231">
        <v>105329.95662940922</v>
      </c>
      <c r="D1231">
        <v>50109609248.353943</v>
      </c>
    </row>
    <row r="1232" spans="1:4" x14ac:dyDescent="0.25">
      <c r="A1232" s="6">
        <v>41309</v>
      </c>
      <c r="B1232">
        <v>131.21149769674955</v>
      </c>
      <c r="C1232">
        <v>110596.45446087969</v>
      </c>
      <c r="D1232">
        <v>55120570173.189339</v>
      </c>
    </row>
    <row r="1233" spans="1:4" x14ac:dyDescent="0.25">
      <c r="A1233" s="6">
        <v>41310</v>
      </c>
      <c r="B1233">
        <v>137.77207258158703</v>
      </c>
      <c r="C1233">
        <v>116126.27718392368</v>
      </c>
      <c r="D1233">
        <v>60632627190.508278</v>
      </c>
    </row>
    <row r="1234" spans="1:4" x14ac:dyDescent="0.25">
      <c r="A1234" s="6">
        <v>41311</v>
      </c>
      <c r="B1234">
        <v>138.51027601617534</v>
      </c>
      <c r="C1234">
        <v>116748.49919929156</v>
      </c>
      <c r="D1234">
        <v>60957505903.598984</v>
      </c>
    </row>
    <row r="1235" spans="1:4" x14ac:dyDescent="0.25">
      <c r="A1235" s="6">
        <v>41312</v>
      </c>
      <c r="B1235">
        <v>145.43578981698411</v>
      </c>
      <c r="C1235">
        <v>122585.92415925614</v>
      </c>
      <c r="D1235">
        <v>54861755313.23909</v>
      </c>
    </row>
    <row r="1236" spans="1:4" x14ac:dyDescent="0.25">
      <c r="A1236" s="6">
        <v>41313</v>
      </c>
      <c r="B1236">
        <v>152.70757930783333</v>
      </c>
      <c r="C1236">
        <v>128715.22036721896</v>
      </c>
      <c r="D1236">
        <v>60347930844.563004</v>
      </c>
    </row>
    <row r="1237" spans="1:4" x14ac:dyDescent="0.25">
      <c r="A1237" s="6">
        <v>41316</v>
      </c>
      <c r="B1237">
        <v>150.00414369329275</v>
      </c>
      <c r="C1237">
        <v>126436.52986311032</v>
      </c>
      <c r="D1237">
        <v>54313137760.106705</v>
      </c>
    </row>
    <row r="1238" spans="1:4" x14ac:dyDescent="0.25">
      <c r="A1238" s="6">
        <v>41317</v>
      </c>
      <c r="B1238">
        <v>136.67926910907872</v>
      </c>
      <c r="C1238">
        <v>107471.05038364377</v>
      </c>
      <c r="D1238">
        <v>48881823984.096039</v>
      </c>
    </row>
    <row r="1239" spans="1:4" x14ac:dyDescent="0.25">
      <c r="A1239" s="6">
        <v>41318</v>
      </c>
      <c r="B1239">
        <v>143.51323256453267</v>
      </c>
      <c r="C1239">
        <v>112844.60290282597</v>
      </c>
      <c r="D1239">
        <v>53770006382.505646</v>
      </c>
    </row>
    <row r="1240" spans="1:4" x14ac:dyDescent="0.25">
      <c r="A1240" s="6">
        <v>41319</v>
      </c>
      <c r="B1240">
        <v>150.68889419275931</v>
      </c>
      <c r="C1240">
        <v>118486.83304796727</v>
      </c>
      <c r="D1240">
        <v>59147007020.756218</v>
      </c>
    </row>
    <row r="1241" spans="1:4" x14ac:dyDescent="0.25">
      <c r="A1241" s="6">
        <v>41320</v>
      </c>
      <c r="B1241">
        <v>158.22333890239727</v>
      </c>
      <c r="C1241">
        <v>124411.17470036565</v>
      </c>
      <c r="D1241">
        <v>65061707722.831848</v>
      </c>
    </row>
    <row r="1242" spans="1:4" x14ac:dyDescent="0.25">
      <c r="A1242" s="6">
        <v>41323</v>
      </c>
      <c r="B1242">
        <v>149.79550936382589</v>
      </c>
      <c r="C1242">
        <v>105749.49849531079</v>
      </c>
      <c r="D1242">
        <v>58555536950.548668</v>
      </c>
    </row>
    <row r="1243" spans="1:4" x14ac:dyDescent="0.25">
      <c r="A1243" s="6">
        <v>41324</v>
      </c>
      <c r="B1243">
        <v>157.2852848320172</v>
      </c>
      <c r="C1243">
        <v>111036.97342007633</v>
      </c>
      <c r="D1243">
        <v>52699983255.493805</v>
      </c>
    </row>
    <row r="1244" spans="1:4" x14ac:dyDescent="0.25">
      <c r="A1244" s="6">
        <v>41325</v>
      </c>
      <c r="B1244">
        <v>165.14954907361806</v>
      </c>
      <c r="C1244">
        <v>116588.82209108016</v>
      </c>
      <c r="D1244">
        <v>52957223655.374184</v>
      </c>
    </row>
    <row r="1245" spans="1:4" x14ac:dyDescent="0.25">
      <c r="A1245" s="6">
        <v>41326</v>
      </c>
      <c r="B1245">
        <v>173.40702652729897</v>
      </c>
      <c r="C1245">
        <v>122418.26319563418</v>
      </c>
      <c r="D1245">
        <v>58252946020.911606</v>
      </c>
    </row>
    <row r="1246" spans="1:4" x14ac:dyDescent="0.25">
      <c r="A1246" s="6">
        <v>41327</v>
      </c>
      <c r="B1246">
        <v>168.27784709426817</v>
      </c>
      <c r="C1246">
        <v>104055.52371628906</v>
      </c>
      <c r="D1246">
        <v>52427651418.82045</v>
      </c>
    </row>
    <row r="1247" spans="1:4" x14ac:dyDescent="0.25">
      <c r="A1247" s="6">
        <v>41330</v>
      </c>
      <c r="B1247">
        <v>176.69173944898159</v>
      </c>
      <c r="C1247">
        <v>109258.29990210351</v>
      </c>
      <c r="D1247">
        <v>57670416560.702499</v>
      </c>
    </row>
    <row r="1248" spans="1:4" x14ac:dyDescent="0.25">
      <c r="A1248" s="6">
        <v>41331</v>
      </c>
      <c r="B1248">
        <v>185.52632642143067</v>
      </c>
      <c r="C1248">
        <v>114721.21489720869</v>
      </c>
      <c r="D1248">
        <v>63437458216.772751</v>
      </c>
    </row>
    <row r="1249" spans="1:4" x14ac:dyDescent="0.25">
      <c r="A1249" s="6">
        <v>41332</v>
      </c>
      <c r="B1249">
        <v>194.8026427425022</v>
      </c>
      <c r="C1249">
        <v>120457.27564206913</v>
      </c>
      <c r="D1249">
        <v>69781204038.450027</v>
      </c>
    </row>
    <row r="1250" spans="1:4" x14ac:dyDescent="0.25">
      <c r="A1250" s="6">
        <v>41333</v>
      </c>
      <c r="B1250">
        <v>204.54277487962733</v>
      </c>
      <c r="C1250">
        <v>126480.13942417259</v>
      </c>
      <c r="D1250">
        <v>76759324442.295044</v>
      </c>
    </row>
    <row r="1251" spans="1:4" x14ac:dyDescent="0.25">
      <c r="A1251" s="6">
        <v>41334</v>
      </c>
      <c r="B1251">
        <v>185.27711004656962</v>
      </c>
      <c r="C1251">
        <v>114567.11059380436</v>
      </c>
      <c r="D1251">
        <v>69083391998.065536</v>
      </c>
    </row>
    <row r="1252" spans="1:4" x14ac:dyDescent="0.25">
      <c r="A1252" s="6">
        <v>41337</v>
      </c>
      <c r="B1252">
        <v>170.73768422715833</v>
      </c>
      <c r="C1252">
        <v>105576.57741135014</v>
      </c>
      <c r="D1252">
        <v>62175052798.258987</v>
      </c>
    </row>
    <row r="1253" spans="1:4" x14ac:dyDescent="0.25">
      <c r="A1253" s="6">
        <v>41338</v>
      </c>
      <c r="B1253">
        <v>179.27456843851624</v>
      </c>
      <c r="C1253">
        <v>110855.40628191765</v>
      </c>
      <c r="D1253">
        <v>68392558078.084892</v>
      </c>
    </row>
    <row r="1254" spans="1:4" x14ac:dyDescent="0.25">
      <c r="A1254" s="6">
        <v>41339</v>
      </c>
      <c r="B1254">
        <v>188.23829686044206</v>
      </c>
      <c r="C1254">
        <v>116398.17659601354</v>
      </c>
      <c r="D1254">
        <v>75231813885.893387</v>
      </c>
    </row>
    <row r="1255" spans="1:4" x14ac:dyDescent="0.25">
      <c r="A1255" s="6">
        <v>41340</v>
      </c>
      <c r="B1255">
        <v>197.65021170346418</v>
      </c>
      <c r="C1255">
        <v>122218.08542581422</v>
      </c>
      <c r="D1255">
        <v>82754995274.482727</v>
      </c>
    </row>
    <row r="1256" spans="1:4" x14ac:dyDescent="0.25">
      <c r="A1256" s="6">
        <v>41341</v>
      </c>
      <c r="B1256">
        <v>207.53272228863739</v>
      </c>
      <c r="C1256">
        <v>128328.98969710493</v>
      </c>
      <c r="D1256">
        <v>91030494801.931</v>
      </c>
    </row>
    <row r="1257" spans="1:4" x14ac:dyDescent="0.25">
      <c r="A1257" s="6">
        <v>41344</v>
      </c>
      <c r="B1257">
        <v>217.90935840306926</v>
      </c>
      <c r="C1257">
        <v>134745.43918196019</v>
      </c>
      <c r="D1257">
        <v>100133544282.12411</v>
      </c>
    </row>
    <row r="1258" spans="1:4" x14ac:dyDescent="0.25">
      <c r="A1258" s="6">
        <v>41345</v>
      </c>
      <c r="B1258">
        <v>228.80482632322273</v>
      </c>
      <c r="C1258">
        <v>141482.71114105821</v>
      </c>
      <c r="D1258">
        <v>110146898710.33653</v>
      </c>
    </row>
    <row r="1259" spans="1:4" x14ac:dyDescent="0.25">
      <c r="A1259" s="6">
        <v>41346</v>
      </c>
      <c r="B1259">
        <v>240.24506763938388</v>
      </c>
      <c r="C1259">
        <v>148556.84669811113</v>
      </c>
      <c r="D1259">
        <v>99132208839.302887</v>
      </c>
    </row>
    <row r="1260" spans="1:4" x14ac:dyDescent="0.25">
      <c r="A1260" s="6">
        <v>41347</v>
      </c>
      <c r="B1260">
        <v>252.25732102135308</v>
      </c>
      <c r="C1260">
        <v>155984.68903301668</v>
      </c>
      <c r="D1260">
        <v>109045429723.23318</v>
      </c>
    </row>
    <row r="1261" spans="1:4" x14ac:dyDescent="0.25">
      <c r="A1261" s="6">
        <v>41348</v>
      </c>
      <c r="B1261">
        <v>264.87018707242072</v>
      </c>
      <c r="C1261">
        <v>163783.92348466752</v>
      </c>
      <c r="D1261">
        <v>119949972695.55652</v>
      </c>
    </row>
    <row r="1262" spans="1:4" x14ac:dyDescent="0.25">
      <c r="A1262" s="6">
        <v>41351</v>
      </c>
      <c r="B1262">
        <v>278.11369642604177</v>
      </c>
      <c r="C1262">
        <v>171973.11965890092</v>
      </c>
      <c r="D1262">
        <v>131944969965.11218</v>
      </c>
    </row>
    <row r="1263" spans="1:4" x14ac:dyDescent="0.25">
      <c r="A1263" s="6">
        <v>41352</v>
      </c>
      <c r="B1263">
        <v>191.14442769702475</v>
      </c>
      <c r="C1263" s="9">
        <v>146177.15171006578</v>
      </c>
      <c r="D1263">
        <v>118750472968.60097</v>
      </c>
    </row>
    <row r="1264" spans="1:4" x14ac:dyDescent="0.25">
      <c r="A1264" s="6">
        <v>41353</v>
      </c>
      <c r="B1264">
        <v>200.70164908187598</v>
      </c>
      <c r="C1264">
        <v>153486.00929556906</v>
      </c>
      <c r="D1264">
        <v>130625520265.46107</v>
      </c>
    </row>
    <row r="1265" spans="1:4" x14ac:dyDescent="0.25">
      <c r="A1265" s="6">
        <v>41354</v>
      </c>
      <c r="B1265">
        <v>210.7367315359698</v>
      </c>
      <c r="C1265">
        <v>161160.30976034753</v>
      </c>
      <c r="D1265">
        <v>143688072292.0072</v>
      </c>
    </row>
    <row r="1266" spans="1:4" x14ac:dyDescent="0.25">
      <c r="A1266" s="6">
        <v>41355</v>
      </c>
      <c r="B1266">
        <v>175.73197440133438</v>
      </c>
      <c r="C1266">
        <v>136986.26329629539</v>
      </c>
      <c r="D1266">
        <v>129319265062.80649</v>
      </c>
    </row>
    <row r="1267" spans="1:4" x14ac:dyDescent="0.25">
      <c r="A1267" s="6">
        <v>41358</v>
      </c>
      <c r="B1267">
        <v>184.51857312140112</v>
      </c>
      <c r="C1267">
        <v>143835.57646111018</v>
      </c>
      <c r="D1267">
        <v>142251191569.08716</v>
      </c>
    </row>
    <row r="1268" spans="1:4" x14ac:dyDescent="0.25">
      <c r="A1268" s="6">
        <v>41359</v>
      </c>
      <c r="B1268">
        <v>140.02268804056322</v>
      </c>
      <c r="C1268" s="9">
        <v>122260.23999194364</v>
      </c>
      <c r="D1268">
        <v>128026072412.17845</v>
      </c>
    </row>
    <row r="1269" spans="1:4" x14ac:dyDescent="0.25">
      <c r="A1269" s="6">
        <v>41361</v>
      </c>
      <c r="B1269">
        <v>147.02382244259138</v>
      </c>
      <c r="C1269">
        <v>128373.25199154083</v>
      </c>
      <c r="D1269">
        <v>140828679653.3963</v>
      </c>
    </row>
    <row r="1270" spans="1:4" x14ac:dyDescent="0.25">
      <c r="A1270" s="6">
        <v>41365</v>
      </c>
      <c r="B1270">
        <v>154.37501356472094</v>
      </c>
      <c r="C1270">
        <v>134791.91459111788</v>
      </c>
      <c r="D1270">
        <v>126745811688.05667</v>
      </c>
    </row>
    <row r="1271" spans="1:4" x14ac:dyDescent="0.25">
      <c r="A1271" s="6">
        <v>41366</v>
      </c>
      <c r="B1271">
        <v>162.09376424295701</v>
      </c>
      <c r="C1271">
        <v>141531.51032067378</v>
      </c>
      <c r="D1271">
        <v>139420392856.86234</v>
      </c>
    </row>
    <row r="1272" spans="1:4" x14ac:dyDescent="0.25">
      <c r="A1272" s="6">
        <v>41367</v>
      </c>
      <c r="B1272">
        <v>170.19845245510487</v>
      </c>
      <c r="C1272">
        <v>148608.08583670747</v>
      </c>
      <c r="D1272">
        <v>153362432142.54858</v>
      </c>
    </row>
    <row r="1273" spans="1:4" x14ac:dyDescent="0.25">
      <c r="A1273" s="6">
        <v>41368</v>
      </c>
      <c r="B1273">
        <v>178.70837507786013</v>
      </c>
      <c r="C1273">
        <v>156038.49012854285</v>
      </c>
      <c r="D1273">
        <v>168698675356.80347</v>
      </c>
    </row>
    <row r="1274" spans="1:4" x14ac:dyDescent="0.25">
      <c r="A1274" s="6">
        <v>41369</v>
      </c>
      <c r="B1274">
        <v>187.64379383175313</v>
      </c>
      <c r="C1274">
        <v>163840.41463496999</v>
      </c>
      <c r="D1274">
        <v>151828807821.12314</v>
      </c>
    </row>
    <row r="1275" spans="1:4" x14ac:dyDescent="0.25">
      <c r="A1275" s="6">
        <v>41372</v>
      </c>
      <c r="B1275">
        <v>186.99433448143023</v>
      </c>
      <c r="C1275">
        <v>139264.35243972449</v>
      </c>
      <c r="D1275">
        <v>136645927039.01083</v>
      </c>
    </row>
    <row r="1276" spans="1:4" x14ac:dyDescent="0.25">
      <c r="A1276" s="6">
        <v>41373</v>
      </c>
      <c r="B1276">
        <v>196.34405120550176</v>
      </c>
      <c r="C1276">
        <v>146227.57006171072</v>
      </c>
      <c r="D1276">
        <v>150310519742.91193</v>
      </c>
    </row>
    <row r="1277" spans="1:4" x14ac:dyDescent="0.25">
      <c r="A1277" s="6">
        <v>41374</v>
      </c>
      <c r="B1277">
        <v>206.16125376577685</v>
      </c>
      <c r="C1277">
        <v>153538.94856479627</v>
      </c>
      <c r="D1277">
        <v>165341571717.20312</v>
      </c>
    </row>
    <row r="1278" spans="1:4" x14ac:dyDescent="0.25">
      <c r="A1278" s="6">
        <v>41375</v>
      </c>
      <c r="B1278">
        <v>216.46931645406571</v>
      </c>
      <c r="C1278">
        <v>161215.8959930361</v>
      </c>
      <c r="D1278">
        <v>181875728888.92346</v>
      </c>
    </row>
    <row r="1279" spans="1:4" x14ac:dyDescent="0.25">
      <c r="A1279" s="6">
        <v>41376</v>
      </c>
      <c r="B1279">
        <v>227.292782276769</v>
      </c>
      <c r="C1279">
        <v>169276.69079268791</v>
      </c>
      <c r="D1279">
        <v>163688156000.03113</v>
      </c>
    </row>
    <row r="1280" spans="1:4" x14ac:dyDescent="0.25">
      <c r="A1280" s="6">
        <v>41379</v>
      </c>
      <c r="B1280">
        <v>174.40515907622097</v>
      </c>
      <c r="C1280" s="9">
        <v>143885.18717378471</v>
      </c>
      <c r="D1280">
        <v>147319340400.02802</v>
      </c>
    </row>
    <row r="1281" spans="1:4" x14ac:dyDescent="0.25">
      <c r="A1281" s="6">
        <v>41380</v>
      </c>
      <c r="B1281">
        <v>110.97584553011143</v>
      </c>
      <c r="C1281" s="9">
        <v>122302.409097717</v>
      </c>
      <c r="D1281">
        <v>132587406360.02522</v>
      </c>
    </row>
    <row r="1282" spans="1:4" x14ac:dyDescent="0.25">
      <c r="A1282" s="6">
        <v>41381</v>
      </c>
      <c r="B1282">
        <v>97.916851247611007</v>
      </c>
      <c r="C1282">
        <v>107910.5704636986</v>
      </c>
      <c r="D1282">
        <v>119328665724.02271</v>
      </c>
    </row>
    <row r="1283" spans="1:4" x14ac:dyDescent="0.25">
      <c r="A1283" s="6">
        <v>41382</v>
      </c>
      <c r="B1283">
        <v>102.81269380999156</v>
      </c>
      <c r="C1283">
        <v>113306.09898688355</v>
      </c>
      <c r="D1283">
        <v>131261532296.42499</v>
      </c>
    </row>
    <row r="1284" spans="1:4" x14ac:dyDescent="0.25">
      <c r="A1284" s="6">
        <v>41386</v>
      </c>
      <c r="B1284">
        <v>107.95332850049114</v>
      </c>
      <c r="C1284">
        <v>118971.40393622773</v>
      </c>
      <c r="D1284">
        <v>144387685526.0675</v>
      </c>
    </row>
    <row r="1285" spans="1:4" x14ac:dyDescent="0.25">
      <c r="A1285" s="6">
        <v>41387</v>
      </c>
      <c r="B1285">
        <v>113.35099492551571</v>
      </c>
      <c r="C1285">
        <v>124919.97413303911</v>
      </c>
      <c r="D1285">
        <v>158826454078.67426</v>
      </c>
    </row>
    <row r="1286" spans="1:4" x14ac:dyDescent="0.25">
      <c r="A1286" s="6">
        <v>41389</v>
      </c>
      <c r="B1286">
        <v>119.0185446717915</v>
      </c>
      <c r="C1286">
        <v>131165.97283969107</v>
      </c>
      <c r="D1286">
        <v>174709099486.54169</v>
      </c>
    </row>
    <row r="1287" spans="1:4" x14ac:dyDescent="0.25">
      <c r="A1287" s="6">
        <v>41390</v>
      </c>
      <c r="B1287">
        <v>124.96947190538108</v>
      </c>
      <c r="C1287">
        <v>137724.27148167562</v>
      </c>
      <c r="D1287">
        <v>170088617934.26602</v>
      </c>
    </row>
    <row r="1288" spans="1:4" x14ac:dyDescent="0.25">
      <c r="A1288" s="6">
        <v>41393</v>
      </c>
      <c r="B1288">
        <v>131.21794550065013</v>
      </c>
      <c r="C1288">
        <v>144610.4850557594</v>
      </c>
      <c r="D1288">
        <v>169154834690.04825</v>
      </c>
    </row>
    <row r="1289" spans="1:4" x14ac:dyDescent="0.25">
      <c r="A1289" s="6">
        <v>41394</v>
      </c>
      <c r="B1289">
        <v>137.77884277568265</v>
      </c>
      <c r="C1289">
        <v>151841.00930854739</v>
      </c>
      <c r="D1289">
        <v>175292393287.92795</v>
      </c>
    </row>
    <row r="1290" spans="1:4" x14ac:dyDescent="0.25">
      <c r="A1290" s="6">
        <v>41396</v>
      </c>
      <c r="B1290">
        <v>144.66778491446678</v>
      </c>
      <c r="C1290">
        <v>159433.05977397476</v>
      </c>
      <c r="D1290">
        <v>192821632616.72076</v>
      </c>
    </row>
    <row r="1291" spans="1:4" x14ac:dyDescent="0.25">
      <c r="A1291" s="6">
        <v>41397</v>
      </c>
      <c r="B1291">
        <v>123.75593456431359</v>
      </c>
      <c r="C1291">
        <v>136386.87648699345</v>
      </c>
      <c r="D1291">
        <v>173539469355.04871</v>
      </c>
    </row>
    <row r="1292" spans="1:4" x14ac:dyDescent="0.25">
      <c r="A1292" s="6">
        <v>41400</v>
      </c>
      <c r="B1292">
        <v>129.94373129252926</v>
      </c>
      <c r="C1292">
        <v>143206.22031134315</v>
      </c>
      <c r="D1292">
        <v>178066585946.91956</v>
      </c>
    </row>
    <row r="1293" spans="1:4" x14ac:dyDescent="0.25">
      <c r="A1293" s="6">
        <v>41401</v>
      </c>
      <c r="B1293">
        <v>136.44091785715574</v>
      </c>
      <c r="C1293">
        <v>150366.53132691031</v>
      </c>
      <c r="D1293">
        <v>195873244541.61154</v>
      </c>
    </row>
    <row r="1294" spans="1:4" x14ac:dyDescent="0.25">
      <c r="A1294" s="6">
        <v>41402</v>
      </c>
      <c r="B1294">
        <v>143.26296375001354</v>
      </c>
      <c r="C1294">
        <v>157884.85789325583</v>
      </c>
      <c r="D1294">
        <v>200259690160.27051</v>
      </c>
    </row>
    <row r="1295" spans="1:4" x14ac:dyDescent="0.25">
      <c r="A1295" s="6">
        <v>41403</v>
      </c>
      <c r="B1295">
        <v>130.25496663427535</v>
      </c>
      <c r="C1295">
        <v>143549.22136630304</v>
      </c>
      <c r="D1295">
        <v>180233721144.24347</v>
      </c>
    </row>
    <row r="1296" spans="1:4" x14ac:dyDescent="0.25">
      <c r="A1296" s="6">
        <v>41404</v>
      </c>
      <c r="B1296">
        <v>136.76771496598911</v>
      </c>
      <c r="C1296">
        <v>150726.68243461821</v>
      </c>
      <c r="D1296">
        <v>198257093258.66785</v>
      </c>
    </row>
    <row r="1297" spans="1:4" x14ac:dyDescent="0.25">
      <c r="A1297" s="6">
        <v>41405</v>
      </c>
      <c r="B1297">
        <v>143.60610071428857</v>
      </c>
      <c r="C1297">
        <v>158263.01655634912</v>
      </c>
      <c r="D1297">
        <v>218082802584.53464</v>
      </c>
    </row>
    <row r="1298" spans="1:4" x14ac:dyDescent="0.25">
      <c r="A1298" s="6">
        <v>41407</v>
      </c>
      <c r="B1298">
        <v>105.85821138367557</v>
      </c>
      <c r="C1298" s="9">
        <v>134523.56407289676</v>
      </c>
      <c r="D1298">
        <v>196274522326.08118</v>
      </c>
    </row>
    <row r="1299" spans="1:4" x14ac:dyDescent="0.25">
      <c r="A1299" s="6">
        <v>41408</v>
      </c>
      <c r="B1299">
        <v>111.15112195285936</v>
      </c>
      <c r="C1299">
        <v>141249.7422765416</v>
      </c>
      <c r="D1299">
        <v>215901974558.6893</v>
      </c>
    </row>
    <row r="1300" spans="1:4" x14ac:dyDescent="0.25">
      <c r="A1300" s="6">
        <v>41409</v>
      </c>
      <c r="B1300">
        <v>116.70867805050233</v>
      </c>
      <c r="C1300">
        <v>148312.22939036868</v>
      </c>
      <c r="D1300">
        <v>237492172014.55826</v>
      </c>
    </row>
    <row r="1301" spans="1:4" x14ac:dyDescent="0.25">
      <c r="A1301" s="6">
        <v>41410</v>
      </c>
      <c r="B1301">
        <v>122.54411195302745</v>
      </c>
      <c r="C1301">
        <v>155727.84085988713</v>
      </c>
      <c r="D1301">
        <v>261241389216.0141</v>
      </c>
    </row>
    <row r="1302" spans="1:4" x14ac:dyDescent="0.25">
      <c r="A1302" s="6">
        <v>41411</v>
      </c>
      <c r="B1302">
        <v>128.67131755067882</v>
      </c>
      <c r="C1302">
        <v>163514.23290288149</v>
      </c>
      <c r="D1302">
        <v>270591536700.79605</v>
      </c>
    </row>
    <row r="1303" spans="1:4" x14ac:dyDescent="0.25">
      <c r="A1303" s="6">
        <v>41414</v>
      </c>
      <c r="B1303">
        <v>135.10488342821276</v>
      </c>
      <c r="C1303">
        <v>171689.94454802555</v>
      </c>
      <c r="D1303">
        <v>243532383030.71646</v>
      </c>
    </row>
    <row r="1304" spans="1:4" x14ac:dyDescent="0.25">
      <c r="A1304" s="6">
        <v>41415</v>
      </c>
      <c r="B1304">
        <v>141.86012759962341</v>
      </c>
      <c r="C1304">
        <v>180274.44177542685</v>
      </c>
      <c r="D1304">
        <v>267885621333.78812</v>
      </c>
    </row>
    <row r="1305" spans="1:4" x14ac:dyDescent="0.25">
      <c r="A1305" s="6">
        <v>41416</v>
      </c>
      <c r="B1305">
        <v>148.95313397960459</v>
      </c>
      <c r="C1305">
        <v>189288.1638641982</v>
      </c>
      <c r="D1305">
        <v>241097059200.4093</v>
      </c>
    </row>
    <row r="1306" spans="1:4" x14ac:dyDescent="0.25">
      <c r="A1306" s="6">
        <v>41417</v>
      </c>
      <c r="B1306">
        <v>156.40079067858483</v>
      </c>
      <c r="C1306">
        <v>198752.57205740811</v>
      </c>
      <c r="D1306">
        <v>265206765120.45026</v>
      </c>
    </row>
    <row r="1307" spans="1:4" x14ac:dyDescent="0.25">
      <c r="A1307" s="6">
        <v>41418</v>
      </c>
      <c r="B1307">
        <v>133.37917896655011</v>
      </c>
      <c r="C1307">
        <v>168939.68624879688</v>
      </c>
      <c r="D1307">
        <v>238686088608.40524</v>
      </c>
    </row>
    <row r="1308" spans="1:4" x14ac:dyDescent="0.25">
      <c r="A1308" s="6">
        <v>41421</v>
      </c>
      <c r="B1308">
        <v>140.04813791487763</v>
      </c>
      <c r="C1308">
        <v>177386.67056123674</v>
      </c>
      <c r="D1308">
        <v>262554697469.24579</v>
      </c>
    </row>
    <row r="1309" spans="1:4" x14ac:dyDescent="0.25">
      <c r="A1309" s="6">
        <v>41422</v>
      </c>
      <c r="B1309">
        <v>147.05054481062152</v>
      </c>
      <c r="C1309">
        <v>186256.00408929857</v>
      </c>
      <c r="D1309">
        <v>288810167216.17041</v>
      </c>
    </row>
    <row r="1310" spans="1:4" x14ac:dyDescent="0.25">
      <c r="A1310" s="6">
        <v>41423</v>
      </c>
      <c r="B1310">
        <v>136.04004381858243</v>
      </c>
      <c r="C1310">
        <v>158317.60347590377</v>
      </c>
      <c r="D1310">
        <v>259929150494.55338</v>
      </c>
    </row>
    <row r="1311" spans="1:4" x14ac:dyDescent="0.25">
      <c r="A1311" s="6">
        <v>41424</v>
      </c>
      <c r="B1311">
        <v>142.84204600951156</v>
      </c>
      <c r="C1311">
        <v>166233.48364969896</v>
      </c>
      <c r="D1311">
        <v>285922065544.00873</v>
      </c>
    </row>
    <row r="1312" spans="1:4" x14ac:dyDescent="0.25">
      <c r="A1312" s="6">
        <v>41425</v>
      </c>
      <c r="B1312">
        <v>149.98414830998715</v>
      </c>
      <c r="C1312">
        <v>174545.1578321839</v>
      </c>
      <c r="D1312">
        <v>314514272098.40961</v>
      </c>
    </row>
    <row r="1313" spans="1:4" x14ac:dyDescent="0.25">
      <c r="A1313" s="6">
        <v>41428</v>
      </c>
      <c r="B1313">
        <v>157.48335572548652</v>
      </c>
      <c r="C1313">
        <v>183272.41572379312</v>
      </c>
      <c r="D1313">
        <v>345965699308.25061</v>
      </c>
    </row>
    <row r="1314" spans="1:4" x14ac:dyDescent="0.25">
      <c r="A1314" s="6">
        <v>41429</v>
      </c>
      <c r="B1314">
        <v>156.81577049562011</v>
      </c>
      <c r="C1314">
        <v>155781.55336522416</v>
      </c>
      <c r="D1314">
        <v>311369129377.42554</v>
      </c>
    </row>
    <row r="1315" spans="1:4" x14ac:dyDescent="0.25">
      <c r="A1315" s="6">
        <v>41430</v>
      </c>
      <c r="B1315">
        <v>164.65655902040112</v>
      </c>
      <c r="C1315">
        <v>163570.63103348538</v>
      </c>
      <c r="D1315">
        <v>280232216439.68298</v>
      </c>
    </row>
    <row r="1316" spans="1:4" x14ac:dyDescent="0.25">
      <c r="A1316" s="6">
        <v>41431</v>
      </c>
      <c r="B1316">
        <v>172.88938697142117</v>
      </c>
      <c r="C1316">
        <v>171749.16258515965</v>
      </c>
      <c r="D1316">
        <v>252208994795.71469</v>
      </c>
    </row>
    <row r="1317" spans="1:4" x14ac:dyDescent="0.25">
      <c r="A1317" s="6">
        <v>41432</v>
      </c>
      <c r="B1317">
        <v>171.33338248867838</v>
      </c>
      <c r="C1317">
        <v>145986.7881973857</v>
      </c>
      <c r="D1317">
        <v>226988095316.14322</v>
      </c>
    </row>
    <row r="1318" spans="1:4" x14ac:dyDescent="0.25">
      <c r="A1318" s="6">
        <v>41435</v>
      </c>
      <c r="B1318">
        <v>179.90005161311231</v>
      </c>
      <c r="C1318">
        <v>153286.12760725498</v>
      </c>
      <c r="D1318">
        <v>249686904847.75757</v>
      </c>
    </row>
    <row r="1319" spans="1:4" x14ac:dyDescent="0.25">
      <c r="A1319" s="6">
        <v>41436</v>
      </c>
      <c r="B1319">
        <v>188.89505419376795</v>
      </c>
      <c r="C1319">
        <v>160950.43398761773</v>
      </c>
      <c r="D1319">
        <v>274655595332.53336</v>
      </c>
    </row>
    <row r="1320" spans="1:4" x14ac:dyDescent="0.25">
      <c r="A1320" s="6">
        <v>41437</v>
      </c>
      <c r="B1320">
        <v>198.33980690345635</v>
      </c>
      <c r="C1320">
        <v>168997.95568699861</v>
      </c>
      <c r="D1320">
        <v>247190035799.28003</v>
      </c>
    </row>
    <row r="1321" spans="1:4" x14ac:dyDescent="0.25">
      <c r="A1321" s="6">
        <v>41438</v>
      </c>
      <c r="B1321">
        <v>208.25679724862917</v>
      </c>
      <c r="C1321">
        <v>177447.85347134856</v>
      </c>
      <c r="D1321">
        <v>255695086830.53192</v>
      </c>
    </row>
    <row r="1322" spans="1:4" x14ac:dyDescent="0.25">
      <c r="A1322" s="6">
        <v>41439</v>
      </c>
      <c r="B1322">
        <v>180.28722179274166</v>
      </c>
      <c r="C1322">
        <v>150830.67545064626</v>
      </c>
      <c r="D1322">
        <v>230125578147.47873</v>
      </c>
    </row>
    <row r="1323" spans="1:4" x14ac:dyDescent="0.25">
      <c r="A1323" s="6">
        <v>41442</v>
      </c>
      <c r="B1323">
        <v>189.30158288237874</v>
      </c>
      <c r="C1323">
        <v>158372.20922317859</v>
      </c>
      <c r="D1323">
        <v>253138135962.22662</v>
      </c>
    </row>
    <row r="1324" spans="1:4" x14ac:dyDescent="0.25">
      <c r="A1324" s="6">
        <v>41443</v>
      </c>
      <c r="B1324">
        <v>198.76666202649767</v>
      </c>
      <c r="C1324">
        <v>166290.81968433753</v>
      </c>
      <c r="D1324">
        <v>278451949558.44928</v>
      </c>
    </row>
    <row r="1325" spans="1:4" x14ac:dyDescent="0.25">
      <c r="A1325" s="6">
        <v>41444</v>
      </c>
      <c r="B1325">
        <v>208.70499512782257</v>
      </c>
      <c r="C1325">
        <v>174605.36066855441</v>
      </c>
      <c r="D1325">
        <v>250606754602.60437</v>
      </c>
    </row>
    <row r="1326" spans="1:4" x14ac:dyDescent="0.25">
      <c r="A1326" s="6">
        <v>41445</v>
      </c>
      <c r="B1326">
        <v>219.1402448842137</v>
      </c>
      <c r="C1326">
        <v>183335.62870198215</v>
      </c>
      <c r="D1326">
        <v>275667430062.86481</v>
      </c>
    </row>
    <row r="1327" spans="1:4" x14ac:dyDescent="0.25">
      <c r="A1327" s="6">
        <v>41446</v>
      </c>
      <c r="B1327">
        <v>201.90164305939192</v>
      </c>
      <c r="C1327">
        <v>168913.58630093111</v>
      </c>
      <c r="D1327">
        <v>248100687056.57834</v>
      </c>
    </row>
    <row r="1328" spans="1:4" x14ac:dyDescent="0.25">
      <c r="A1328" s="6">
        <v>41449</v>
      </c>
      <c r="B1328">
        <v>211.99672521236153</v>
      </c>
      <c r="C1328">
        <v>177359.26561597767</v>
      </c>
      <c r="D1328">
        <v>272910755762.23621</v>
      </c>
    </row>
    <row r="1329" spans="1:4" x14ac:dyDescent="0.25">
      <c r="A1329" s="6">
        <v>41450</v>
      </c>
      <c r="B1329">
        <v>222.5965614729796</v>
      </c>
      <c r="C1329">
        <v>186227.22889677656</v>
      </c>
      <c r="D1329">
        <v>245619680186.0126</v>
      </c>
    </row>
    <row r="1330" spans="1:4" x14ac:dyDescent="0.25">
      <c r="A1330" s="6">
        <v>41451</v>
      </c>
      <c r="B1330">
        <v>233.72638954662858</v>
      </c>
      <c r="C1330">
        <v>195538.5903416154</v>
      </c>
      <c r="D1330">
        <v>270181648204.61389</v>
      </c>
    </row>
    <row r="1331" spans="1:4" x14ac:dyDescent="0.25">
      <c r="A1331" s="6">
        <v>41452</v>
      </c>
      <c r="B1331">
        <v>209.48059840578722</v>
      </c>
      <c r="C1331">
        <v>166207.80179037308</v>
      </c>
      <c r="D1331">
        <v>243163483384.1525</v>
      </c>
    </row>
    <row r="1332" spans="1:4" x14ac:dyDescent="0.25">
      <c r="A1332" s="6">
        <v>41453</v>
      </c>
      <c r="B1332">
        <v>206.01286175696211</v>
      </c>
      <c r="C1332">
        <v>163456.40194725894</v>
      </c>
      <c r="D1332">
        <v>239138161089.84732</v>
      </c>
    </row>
    <row r="1333" spans="1:4" x14ac:dyDescent="0.25">
      <c r="A1333" s="6">
        <v>41456</v>
      </c>
      <c r="B1333">
        <v>216.31350484481021</v>
      </c>
      <c r="C1333">
        <v>171629.22204462189</v>
      </c>
      <c r="D1333">
        <v>253944946584.05496</v>
      </c>
    </row>
    <row r="1334" spans="1:4" x14ac:dyDescent="0.25">
      <c r="A1334" s="6">
        <v>41457</v>
      </c>
      <c r="B1334">
        <v>208.97830641062632</v>
      </c>
      <c r="C1334">
        <v>165809.26918636134</v>
      </c>
      <c r="D1334">
        <v>245333664658.36728</v>
      </c>
    </row>
    <row r="1335" spans="1:4" x14ac:dyDescent="0.25">
      <c r="A1335" s="6">
        <v>41458</v>
      </c>
      <c r="B1335">
        <v>219.42722173115763</v>
      </c>
      <c r="C1335">
        <v>174099.73264567941</v>
      </c>
      <c r="D1335">
        <v>255300344785.11349</v>
      </c>
    </row>
    <row r="1336" spans="1:4" x14ac:dyDescent="0.25">
      <c r="A1336" s="6">
        <v>41459</v>
      </c>
      <c r="B1336">
        <v>230.39858281771552</v>
      </c>
      <c r="C1336">
        <v>182804.71927796339</v>
      </c>
      <c r="D1336">
        <v>263264201104.15814</v>
      </c>
    </row>
    <row r="1337" spans="1:4" x14ac:dyDescent="0.25">
      <c r="A1337" s="6">
        <v>41460</v>
      </c>
      <c r="B1337">
        <v>227.96479497104951</v>
      </c>
      <c r="C1337">
        <v>180873.68351094265</v>
      </c>
      <c r="D1337">
        <v>260483241233.33957</v>
      </c>
    </row>
    <row r="1338" spans="1:4" x14ac:dyDescent="0.25">
      <c r="A1338" s="6">
        <v>41463</v>
      </c>
      <c r="B1338">
        <v>226.62073183740836</v>
      </c>
      <c r="C1338">
        <v>179807.26599729186</v>
      </c>
      <c r="D1338">
        <v>258947451807.96997</v>
      </c>
    </row>
    <row r="1339" spans="1:4" x14ac:dyDescent="0.25">
      <c r="A1339" s="6">
        <v>41464</v>
      </c>
      <c r="B1339">
        <v>237.95176842927879</v>
      </c>
      <c r="C1339">
        <v>188797.62929715647</v>
      </c>
      <c r="D1339">
        <v>262365032390.20715</v>
      </c>
    </row>
    <row r="1340" spans="1:4" x14ac:dyDescent="0.25">
      <c r="A1340" s="6">
        <v>41465</v>
      </c>
      <c r="B1340">
        <v>221.34911792003669</v>
      </c>
      <c r="C1340">
        <v>175624.61916621579</v>
      </c>
      <c r="D1340">
        <v>244058990929.05609</v>
      </c>
    </row>
    <row r="1341" spans="1:4" x14ac:dyDescent="0.25">
      <c r="A1341" s="6">
        <v>41466</v>
      </c>
      <c r="B1341">
        <v>232.41657381603852</v>
      </c>
      <c r="C1341">
        <v>184405.85012452659</v>
      </c>
      <c r="D1341">
        <v>268464890021.96173</v>
      </c>
    </row>
    <row r="1342" spans="1:4" x14ac:dyDescent="0.25">
      <c r="A1342" s="6">
        <v>41467</v>
      </c>
      <c r="B1342">
        <v>233.22473126232052</v>
      </c>
      <c r="C1342">
        <v>156744.97260584761</v>
      </c>
      <c r="D1342">
        <v>241618401019.76556</v>
      </c>
    </row>
    <row r="1343" spans="1:4" x14ac:dyDescent="0.25">
      <c r="A1343" s="6">
        <v>41470</v>
      </c>
      <c r="B1343">
        <v>244.88596782543655</v>
      </c>
      <c r="C1343">
        <v>164582.22123614</v>
      </c>
      <c r="D1343">
        <v>265780241121.74216</v>
      </c>
    </row>
    <row r="1344" spans="1:4" x14ac:dyDescent="0.25">
      <c r="A1344" s="6">
        <v>41471</v>
      </c>
      <c r="B1344">
        <v>257.13026621670838</v>
      </c>
      <c r="C1344">
        <v>172811.332297947</v>
      </c>
      <c r="D1344">
        <v>292358265233.91638</v>
      </c>
    </row>
    <row r="1345" spans="1:4" x14ac:dyDescent="0.25">
      <c r="A1345" s="6">
        <v>41472</v>
      </c>
      <c r="B1345">
        <v>269.98677952754383</v>
      </c>
      <c r="C1345">
        <v>181451.89891284436</v>
      </c>
      <c r="D1345">
        <v>263122438710.52475</v>
      </c>
    </row>
    <row r="1346" spans="1:4" x14ac:dyDescent="0.25">
      <c r="A1346" s="6">
        <v>41473</v>
      </c>
      <c r="B1346">
        <v>283.48611850392103</v>
      </c>
      <c r="C1346">
        <v>190524.49385848659</v>
      </c>
      <c r="D1346">
        <v>289434682581.57727</v>
      </c>
    </row>
    <row r="1347" spans="1:4" x14ac:dyDescent="0.25">
      <c r="A1347" s="6">
        <v>41474</v>
      </c>
      <c r="B1347">
        <v>297.66042442911709</v>
      </c>
      <c r="C1347">
        <v>200050.71855141092</v>
      </c>
      <c r="D1347">
        <v>270366822685.68512</v>
      </c>
    </row>
    <row r="1348" spans="1:4" x14ac:dyDescent="0.25">
      <c r="A1348" s="6">
        <v>41477</v>
      </c>
      <c r="B1348">
        <v>312.54344565057295</v>
      </c>
      <c r="C1348">
        <v>210053.25447898146</v>
      </c>
      <c r="D1348">
        <v>297403504954.25366</v>
      </c>
    </row>
    <row r="1349" spans="1:4" x14ac:dyDescent="0.25">
      <c r="A1349" s="6">
        <v>41478</v>
      </c>
      <c r="B1349">
        <v>328.1706179331016</v>
      </c>
      <c r="C1349">
        <v>220555.91720293055</v>
      </c>
      <c r="D1349">
        <v>327143855449.67908</v>
      </c>
    </row>
    <row r="1350" spans="1:4" x14ac:dyDescent="0.25">
      <c r="A1350" s="6">
        <v>41479</v>
      </c>
      <c r="B1350">
        <v>344.57914882975672</v>
      </c>
      <c r="C1350">
        <v>231583.7130630771</v>
      </c>
      <c r="D1350">
        <v>294429469904.71118</v>
      </c>
    </row>
    <row r="1351" spans="1:4" x14ac:dyDescent="0.25">
      <c r="A1351" s="6">
        <v>41480</v>
      </c>
      <c r="B1351">
        <v>361.80810627124458</v>
      </c>
      <c r="C1351">
        <v>243162.89871623096</v>
      </c>
      <c r="D1351">
        <v>264986522914.24008</v>
      </c>
    </row>
    <row r="1352" spans="1:4" x14ac:dyDescent="0.25">
      <c r="A1352" s="6">
        <v>41481</v>
      </c>
      <c r="B1352">
        <v>379.89851158480684</v>
      </c>
      <c r="C1352">
        <v>255321.04365204251</v>
      </c>
      <c r="D1352">
        <v>291485175205.66412</v>
      </c>
    </row>
    <row r="1353" spans="1:4" x14ac:dyDescent="0.25">
      <c r="A1353" s="6">
        <v>41484</v>
      </c>
      <c r="B1353">
        <v>398.89343716404721</v>
      </c>
      <c r="C1353">
        <v>268087.09583464463</v>
      </c>
      <c r="D1353">
        <v>320633692726.23059</v>
      </c>
    </row>
    <row r="1354" spans="1:4" x14ac:dyDescent="0.25">
      <c r="A1354" s="6">
        <v>41485</v>
      </c>
      <c r="B1354">
        <v>383.90692109081931</v>
      </c>
      <c r="C1354">
        <v>227874.03145944793</v>
      </c>
      <c r="D1354">
        <v>288570323453.60754</v>
      </c>
    </row>
    <row r="1355" spans="1:4" x14ac:dyDescent="0.25">
      <c r="A1355" s="6">
        <v>41486</v>
      </c>
      <c r="B1355">
        <v>403.10226714536032</v>
      </c>
      <c r="C1355">
        <v>239267.73303242034</v>
      </c>
      <c r="D1355">
        <v>317427355798.96832</v>
      </c>
    </row>
    <row r="1356" spans="1:4" x14ac:dyDescent="0.25">
      <c r="A1356" s="6">
        <v>41487</v>
      </c>
      <c r="B1356">
        <v>423.25738050262834</v>
      </c>
      <c r="C1356">
        <v>251231.11968404136</v>
      </c>
      <c r="D1356">
        <v>349170091378.86517</v>
      </c>
    </row>
    <row r="1357" spans="1:4" x14ac:dyDescent="0.25">
      <c r="A1357" s="6">
        <v>41488</v>
      </c>
      <c r="B1357">
        <v>444.42024952775978</v>
      </c>
      <c r="C1357">
        <v>263792.67566824344</v>
      </c>
      <c r="D1357">
        <v>384087100516.75171</v>
      </c>
    </row>
    <row r="1358" spans="1:4" x14ac:dyDescent="0.25">
      <c r="A1358" s="6">
        <v>41491</v>
      </c>
      <c r="B1358">
        <v>466.64126200414779</v>
      </c>
      <c r="C1358">
        <v>276982.3094516556</v>
      </c>
      <c r="D1358">
        <v>345678390465.07654</v>
      </c>
    </row>
    <row r="1359" spans="1:4" x14ac:dyDescent="0.25">
      <c r="A1359" s="6">
        <v>41492</v>
      </c>
      <c r="B1359">
        <v>489.97332510435518</v>
      </c>
      <c r="C1359">
        <v>290831.42492423841</v>
      </c>
      <c r="D1359">
        <v>380246229511.58423</v>
      </c>
    </row>
    <row r="1360" spans="1:4" x14ac:dyDescent="0.25">
      <c r="A1360" s="6">
        <v>41493</v>
      </c>
      <c r="B1360">
        <v>514.47199135957294</v>
      </c>
      <c r="C1360">
        <v>305372.99617045035</v>
      </c>
      <c r="D1360">
        <v>418270852462.74268</v>
      </c>
    </row>
    <row r="1361" spans="1:4" x14ac:dyDescent="0.25">
      <c r="A1361" s="6">
        <v>41494</v>
      </c>
      <c r="B1361">
        <v>468.47240865233522</v>
      </c>
      <c r="C1361">
        <v>259567.0467448828</v>
      </c>
      <c r="D1361">
        <v>376443767216.46844</v>
      </c>
    </row>
    <row r="1362" spans="1:4" x14ac:dyDescent="0.25">
      <c r="A1362" s="6">
        <v>41498</v>
      </c>
      <c r="B1362">
        <v>491.89602908495198</v>
      </c>
      <c r="C1362">
        <v>272545.39908212697</v>
      </c>
      <c r="D1362">
        <v>414088143938.1153</v>
      </c>
    </row>
    <row r="1363" spans="1:4" x14ac:dyDescent="0.25">
      <c r="A1363" s="6">
        <v>41499</v>
      </c>
      <c r="B1363">
        <v>356.36088184889468</v>
      </c>
      <c r="C1363" s="9">
        <v>231663.58921980791</v>
      </c>
      <c r="D1363">
        <v>372679329544.30377</v>
      </c>
    </row>
    <row r="1364" spans="1:4" x14ac:dyDescent="0.25">
      <c r="A1364" s="6">
        <v>41500</v>
      </c>
      <c r="B1364">
        <v>304.09929582971625</v>
      </c>
      <c r="C1364">
        <v>196914.05083683672</v>
      </c>
      <c r="D1364">
        <v>335411396589.87341</v>
      </c>
    </row>
    <row r="1365" spans="1:4" x14ac:dyDescent="0.25">
      <c r="A1365" s="6">
        <v>41502</v>
      </c>
      <c r="B1365">
        <v>319.3042606212021</v>
      </c>
      <c r="C1365">
        <v>206759.75337867855</v>
      </c>
      <c r="D1365">
        <v>368952536248.86078</v>
      </c>
    </row>
    <row r="1366" spans="1:4" x14ac:dyDescent="0.25">
      <c r="A1366" s="6">
        <v>41505</v>
      </c>
      <c r="B1366">
        <v>335.26947365226221</v>
      </c>
      <c r="C1366">
        <v>217097.74104761248</v>
      </c>
      <c r="D1366">
        <v>405847789873.74689</v>
      </c>
    </row>
    <row r="1367" spans="1:4" x14ac:dyDescent="0.25">
      <c r="A1367" s="6">
        <v>41506</v>
      </c>
      <c r="B1367">
        <v>300.75680658407623</v>
      </c>
      <c r="C1367">
        <v>194749.6818091422</v>
      </c>
      <c r="D1367">
        <v>365263010886.37219</v>
      </c>
    </row>
    <row r="1368" spans="1:4" x14ac:dyDescent="0.25">
      <c r="A1368" s="6">
        <v>41507</v>
      </c>
      <c r="B1368">
        <v>315.79464691328008</v>
      </c>
      <c r="C1368">
        <v>204487.16589959932</v>
      </c>
      <c r="D1368">
        <v>401789311975.00946</v>
      </c>
    </row>
    <row r="1369" spans="1:4" x14ac:dyDescent="0.25">
      <c r="A1369" s="6">
        <v>41508</v>
      </c>
      <c r="B1369">
        <v>251.79968912585909</v>
      </c>
      <c r="C1369" s="9">
        <v>173814.09101465941</v>
      </c>
      <c r="D1369">
        <v>361610380777.50854</v>
      </c>
    </row>
    <row r="1370" spans="1:4" x14ac:dyDescent="0.25">
      <c r="A1370" s="6">
        <v>41509</v>
      </c>
      <c r="B1370">
        <v>264.38967358215206</v>
      </c>
      <c r="C1370">
        <v>182504.79556539239</v>
      </c>
      <c r="D1370">
        <v>325449342699.75769</v>
      </c>
    </row>
    <row r="1371" spans="1:4" x14ac:dyDescent="0.25">
      <c r="A1371" s="6">
        <v>41512</v>
      </c>
      <c r="B1371">
        <v>277.60915726125967</v>
      </c>
      <c r="C1371">
        <v>191630.03534366202</v>
      </c>
      <c r="D1371">
        <v>357994276969.73346</v>
      </c>
    </row>
    <row r="1372" spans="1:4" x14ac:dyDescent="0.25">
      <c r="A1372" s="6">
        <v>41513</v>
      </c>
      <c r="B1372">
        <v>291.48961512432265</v>
      </c>
      <c r="C1372">
        <v>201211.53711084512</v>
      </c>
      <c r="D1372">
        <v>393793704666.70685</v>
      </c>
    </row>
    <row r="1373" spans="1:4" x14ac:dyDescent="0.25">
      <c r="A1373" s="6">
        <v>41514</v>
      </c>
      <c r="B1373">
        <v>306.06409588053879</v>
      </c>
      <c r="C1373">
        <v>211272.11396638738</v>
      </c>
      <c r="D1373">
        <v>433173075133.37756</v>
      </c>
    </row>
    <row r="1374" spans="1:4" x14ac:dyDescent="0.25">
      <c r="A1374" s="6">
        <v>41515</v>
      </c>
      <c r="B1374">
        <v>262.14227429094956</v>
      </c>
      <c r="C1374">
        <v>179581.29687142925</v>
      </c>
      <c r="D1374">
        <v>389855767620.03979</v>
      </c>
    </row>
    <row r="1375" spans="1:4" x14ac:dyDescent="0.25">
      <c r="A1375" s="6">
        <v>41516</v>
      </c>
      <c r="B1375">
        <v>275.24938800549705</v>
      </c>
      <c r="C1375">
        <v>188560.36171500073</v>
      </c>
      <c r="D1375">
        <v>395884792188.47601</v>
      </c>
    </row>
    <row r="1376" spans="1:4" x14ac:dyDescent="0.25">
      <c r="A1376" s="6">
        <v>41519</v>
      </c>
      <c r="B1376">
        <v>289.01185740577193</v>
      </c>
      <c r="C1376">
        <v>197988.37980075079</v>
      </c>
      <c r="D1376">
        <v>417494360049.00787</v>
      </c>
    </row>
    <row r="1377" spans="1:4" x14ac:dyDescent="0.25">
      <c r="A1377" s="6">
        <v>41520</v>
      </c>
      <c r="B1377">
        <v>283.91723547958702</v>
      </c>
      <c r="C1377">
        <v>194498.29482667116</v>
      </c>
      <c r="D1377">
        <v>410134883729.05212</v>
      </c>
    </row>
    <row r="1378" spans="1:4" x14ac:dyDescent="0.25">
      <c r="A1378" s="6">
        <v>41521</v>
      </c>
      <c r="B1378">
        <v>275.7142375083954</v>
      </c>
      <c r="C1378">
        <v>188878.80816476286</v>
      </c>
      <c r="D1378">
        <v>398285178256.04211</v>
      </c>
    </row>
    <row r="1379" spans="1:4" x14ac:dyDescent="0.25">
      <c r="A1379" s="6">
        <v>41522</v>
      </c>
      <c r="B1379">
        <v>289.49994938381519</v>
      </c>
      <c r="C1379">
        <v>198322.74857300101</v>
      </c>
      <c r="D1379">
        <v>438113696081.64636</v>
      </c>
    </row>
    <row r="1380" spans="1:4" x14ac:dyDescent="0.25">
      <c r="A1380" s="6">
        <v>41523</v>
      </c>
      <c r="B1380">
        <v>303.97494685300597</v>
      </c>
      <c r="C1380">
        <v>208238.88600165106</v>
      </c>
      <c r="D1380">
        <v>481925065689.81104</v>
      </c>
    </row>
    <row r="1381" spans="1:4" x14ac:dyDescent="0.25">
      <c r="A1381" s="6">
        <v>41527</v>
      </c>
      <c r="B1381">
        <v>319.17369419565631</v>
      </c>
      <c r="C1381">
        <v>218650.83030173363</v>
      </c>
      <c r="D1381">
        <v>530117572258.79218</v>
      </c>
    </row>
    <row r="1382" spans="1:4" x14ac:dyDescent="0.25">
      <c r="A1382" s="6">
        <v>41528</v>
      </c>
      <c r="B1382">
        <v>335.13237890543911</v>
      </c>
      <c r="C1382">
        <v>229583.37181682032</v>
      </c>
      <c r="D1382">
        <v>583129329484.67139</v>
      </c>
    </row>
    <row r="1383" spans="1:4" x14ac:dyDescent="0.25">
      <c r="A1383" s="6">
        <v>41529</v>
      </c>
      <c r="B1383">
        <v>290.52208008239938</v>
      </c>
      <c r="C1383">
        <v>195145.86604429726</v>
      </c>
      <c r="D1383">
        <v>524816396536.20428</v>
      </c>
    </row>
    <row r="1384" spans="1:4" x14ac:dyDescent="0.25">
      <c r="A1384" s="6">
        <v>41530</v>
      </c>
      <c r="B1384">
        <v>305.04818408651937</v>
      </c>
      <c r="C1384">
        <v>204903.15934651214</v>
      </c>
      <c r="D1384">
        <v>577298036189.82471</v>
      </c>
    </row>
    <row r="1385" spans="1:4" x14ac:dyDescent="0.25">
      <c r="A1385" s="6">
        <v>41533</v>
      </c>
      <c r="B1385">
        <v>320.30059329084537</v>
      </c>
      <c r="C1385">
        <v>215148.31731383776</v>
      </c>
      <c r="D1385">
        <v>519568232570.84222</v>
      </c>
    </row>
    <row r="1386" spans="1:4" x14ac:dyDescent="0.25">
      <c r="A1386" s="6">
        <v>41534</v>
      </c>
      <c r="B1386">
        <v>336.31562295538765</v>
      </c>
      <c r="C1386">
        <v>225905.73317952966</v>
      </c>
      <c r="D1386">
        <v>571525055827.92651</v>
      </c>
    </row>
    <row r="1387" spans="1:4" x14ac:dyDescent="0.25">
      <c r="A1387" s="6">
        <v>41535</v>
      </c>
      <c r="B1387">
        <v>353.13140410315702</v>
      </c>
      <c r="C1387">
        <v>237201.01983850615</v>
      </c>
      <c r="D1387">
        <v>628677561410.71924</v>
      </c>
    </row>
    <row r="1388" spans="1:4" x14ac:dyDescent="0.25">
      <c r="A1388" s="6">
        <v>41536</v>
      </c>
      <c r="B1388">
        <v>370.78797430831492</v>
      </c>
      <c r="C1388">
        <v>249061.07083043148</v>
      </c>
      <c r="D1388">
        <v>691545317551.79126</v>
      </c>
    </row>
    <row r="1389" spans="1:4" x14ac:dyDescent="0.25">
      <c r="A1389" s="6">
        <v>41537</v>
      </c>
      <c r="B1389">
        <v>389.32737302373067</v>
      </c>
      <c r="C1389">
        <v>261514.12437195305</v>
      </c>
      <c r="D1389">
        <v>622390785796.61218</v>
      </c>
    </row>
    <row r="1390" spans="1:4" x14ac:dyDescent="0.25">
      <c r="A1390" s="6">
        <v>41540</v>
      </c>
      <c r="B1390">
        <v>408.79374167491721</v>
      </c>
      <c r="C1390">
        <v>274589.83059055073</v>
      </c>
      <c r="D1390">
        <v>560151707216.95093</v>
      </c>
    </row>
    <row r="1391" spans="1:4" x14ac:dyDescent="0.25">
      <c r="A1391" s="6">
        <v>41541</v>
      </c>
      <c r="B1391">
        <v>429.23342875866308</v>
      </c>
      <c r="C1391">
        <v>288319.32212007826</v>
      </c>
      <c r="D1391">
        <v>616166877938.64612</v>
      </c>
    </row>
    <row r="1392" spans="1:4" x14ac:dyDescent="0.25">
      <c r="A1392" s="6">
        <v>41542</v>
      </c>
      <c r="B1392">
        <v>410.05732965863854</v>
      </c>
      <c r="C1392">
        <v>245071.42380206651</v>
      </c>
      <c r="D1392">
        <v>554550190144.78149</v>
      </c>
    </row>
    <row r="1393" spans="1:4" x14ac:dyDescent="0.25">
      <c r="A1393" s="6">
        <v>41543</v>
      </c>
      <c r="B1393">
        <v>430.56019614157049</v>
      </c>
      <c r="C1393">
        <v>257324.99499216984</v>
      </c>
      <c r="D1393">
        <v>549188359464.50897</v>
      </c>
    </row>
    <row r="1394" spans="1:4" x14ac:dyDescent="0.25">
      <c r="A1394" s="6">
        <v>41544</v>
      </c>
      <c r="B1394">
        <v>452.08820594864903</v>
      </c>
      <c r="C1394">
        <v>270191.24474177836</v>
      </c>
      <c r="D1394">
        <v>604107195410.95996</v>
      </c>
    </row>
    <row r="1395" spans="1:4" x14ac:dyDescent="0.25">
      <c r="A1395" s="6">
        <v>41547</v>
      </c>
      <c r="B1395">
        <v>474.69261624608151</v>
      </c>
      <c r="C1395">
        <v>283700.80697886727</v>
      </c>
      <c r="D1395">
        <v>664517914952.05603</v>
      </c>
    </row>
    <row r="1396" spans="1:4" x14ac:dyDescent="0.25">
      <c r="A1396" s="6">
        <v>41548</v>
      </c>
      <c r="B1396">
        <v>498.4272470583856</v>
      </c>
      <c r="C1396">
        <v>297885.84732781065</v>
      </c>
      <c r="D1396">
        <v>598066123456.85046</v>
      </c>
    </row>
    <row r="1397" spans="1:4" x14ac:dyDescent="0.25">
      <c r="A1397" s="6">
        <v>41550</v>
      </c>
      <c r="B1397">
        <v>523.34860941130489</v>
      </c>
      <c r="C1397">
        <v>312780.13969420118</v>
      </c>
      <c r="D1397">
        <v>657872735802.53552</v>
      </c>
    </row>
    <row r="1398" spans="1:4" x14ac:dyDescent="0.25">
      <c r="A1398" s="6">
        <v>41551</v>
      </c>
      <c r="B1398">
        <v>549.51603988187014</v>
      </c>
      <c r="C1398">
        <v>328419.14667891123</v>
      </c>
      <c r="D1398">
        <v>723660009382.78918</v>
      </c>
    </row>
    <row r="1399" spans="1:4" x14ac:dyDescent="0.25">
      <c r="A1399" s="6">
        <v>41554</v>
      </c>
      <c r="B1399">
        <v>576.9918418759637</v>
      </c>
      <c r="C1399">
        <v>344840.10401285678</v>
      </c>
      <c r="D1399">
        <v>796026010321.06812</v>
      </c>
    </row>
    <row r="1400" spans="1:4" x14ac:dyDescent="0.25">
      <c r="A1400" s="6">
        <v>41555</v>
      </c>
      <c r="B1400">
        <v>605.84143396976197</v>
      </c>
      <c r="C1400">
        <v>362082.10921349964</v>
      </c>
      <c r="D1400">
        <v>716423409288.9613</v>
      </c>
    </row>
    <row r="1401" spans="1:4" x14ac:dyDescent="0.25">
      <c r="A1401" s="6">
        <v>41556</v>
      </c>
      <c r="B1401">
        <v>636.13350566825011</v>
      </c>
      <c r="C1401">
        <v>380186.21467417467</v>
      </c>
      <c r="D1401">
        <v>788065750217.85754</v>
      </c>
    </row>
    <row r="1402" spans="1:4" x14ac:dyDescent="0.25">
      <c r="A1402" s="6">
        <v>41557</v>
      </c>
      <c r="B1402">
        <v>667.94018095166268</v>
      </c>
      <c r="C1402">
        <v>399195.5254078834</v>
      </c>
      <c r="D1402">
        <v>866872325239.64331</v>
      </c>
    </row>
    <row r="1403" spans="1:4" x14ac:dyDescent="0.25">
      <c r="A1403" s="6">
        <v>41558</v>
      </c>
      <c r="B1403">
        <v>701.33718999924588</v>
      </c>
      <c r="C1403">
        <v>419155.30167827761</v>
      </c>
      <c r="D1403">
        <v>953559557763.60767</v>
      </c>
    </row>
    <row r="1404" spans="1:4" x14ac:dyDescent="0.25">
      <c r="A1404" s="6">
        <v>41561</v>
      </c>
      <c r="B1404">
        <v>736.40404949920821</v>
      </c>
      <c r="C1404">
        <v>440113.06676219153</v>
      </c>
      <c r="D1404">
        <v>1048915513539.9685</v>
      </c>
    </row>
    <row r="1405" spans="1:4" x14ac:dyDescent="0.25">
      <c r="A1405" s="6">
        <v>41562</v>
      </c>
      <c r="B1405">
        <v>773.22425197416862</v>
      </c>
      <c r="C1405">
        <v>462118.72010030114</v>
      </c>
      <c r="D1405">
        <v>1153807064893.9653</v>
      </c>
    </row>
    <row r="1406" spans="1:4" x14ac:dyDescent="0.25">
      <c r="A1406" s="6">
        <v>41564</v>
      </c>
      <c r="B1406">
        <v>596.55238457810617</v>
      </c>
      <c r="C1406" s="9">
        <v>392800.91208525596</v>
      </c>
      <c r="D1406">
        <v>1038426358404.5688</v>
      </c>
    </row>
    <row r="1407" spans="1:4" x14ac:dyDescent="0.25">
      <c r="A1407" s="6">
        <v>41565</v>
      </c>
      <c r="B1407">
        <v>626.38000380701146</v>
      </c>
      <c r="C1407">
        <v>412440.95768951875</v>
      </c>
      <c r="D1407">
        <v>1142268994245.0259</v>
      </c>
    </row>
    <row r="1408" spans="1:4" x14ac:dyDescent="0.25">
      <c r="A1408" s="6">
        <v>41568</v>
      </c>
      <c r="B1408">
        <v>657.69900399736207</v>
      </c>
      <c r="C1408">
        <v>433063.00557399471</v>
      </c>
      <c r="D1408">
        <v>1256495893669.5286</v>
      </c>
    </row>
    <row r="1409" spans="1:4" x14ac:dyDescent="0.25">
      <c r="A1409" s="6">
        <v>41569</v>
      </c>
      <c r="B1409">
        <v>690.58395419723024</v>
      </c>
      <c r="C1409">
        <v>454716.15585269447</v>
      </c>
      <c r="D1409">
        <v>1382145483036.4814</v>
      </c>
    </row>
    <row r="1410" spans="1:4" x14ac:dyDescent="0.25">
      <c r="A1410" s="6">
        <v>41570</v>
      </c>
      <c r="B1410">
        <v>725.11315190709183</v>
      </c>
      <c r="C1410">
        <v>477451.96364532923</v>
      </c>
      <c r="D1410">
        <v>1243930934732.8333</v>
      </c>
    </row>
    <row r="1411" spans="1:4" x14ac:dyDescent="0.25">
      <c r="A1411" s="6">
        <v>41571</v>
      </c>
      <c r="B1411">
        <v>761.36880950244642</v>
      </c>
      <c r="C1411">
        <v>501324.56182759569</v>
      </c>
      <c r="D1411">
        <v>1368324028206.1167</v>
      </c>
    </row>
    <row r="1412" spans="1:4" x14ac:dyDescent="0.25">
      <c r="A1412" s="6">
        <v>41572</v>
      </c>
      <c r="B1412">
        <v>799.43724997756874</v>
      </c>
      <c r="C1412">
        <v>526390.78991897556</v>
      </c>
      <c r="D1412">
        <v>1231491625385.5051</v>
      </c>
    </row>
    <row r="1413" spans="1:4" x14ac:dyDescent="0.25">
      <c r="A1413" s="6">
        <v>41575</v>
      </c>
      <c r="B1413">
        <v>839.40911247644726</v>
      </c>
      <c r="C1413">
        <v>552710.32941492437</v>
      </c>
      <c r="D1413">
        <v>1108342462846.9546</v>
      </c>
    </row>
    <row r="1414" spans="1:4" x14ac:dyDescent="0.25">
      <c r="A1414" s="6">
        <v>41576</v>
      </c>
      <c r="B1414">
        <v>881.37956810026969</v>
      </c>
      <c r="C1414">
        <v>580345.84588567063</v>
      </c>
      <c r="D1414">
        <v>1219176709131.6501</v>
      </c>
    </row>
    <row r="1415" spans="1:4" x14ac:dyDescent="0.25">
      <c r="A1415" s="6">
        <v>41577</v>
      </c>
      <c r="B1415">
        <v>925.44854650528316</v>
      </c>
      <c r="C1415">
        <v>609363.13817995414</v>
      </c>
      <c r="D1415">
        <v>1341094380044.8152</v>
      </c>
    </row>
    <row r="1416" spans="1:4" x14ac:dyDescent="0.25">
      <c r="A1416" s="6">
        <v>41578</v>
      </c>
      <c r="B1416">
        <v>971.72097383054734</v>
      </c>
      <c r="C1416">
        <v>639831.29508895183</v>
      </c>
      <c r="D1416">
        <v>1475203818049.2969</v>
      </c>
    </row>
    <row r="1417" spans="1:4" x14ac:dyDescent="0.25">
      <c r="A1417" s="6">
        <v>41579</v>
      </c>
      <c r="B1417">
        <v>1020.3070225220747</v>
      </c>
      <c r="C1417">
        <v>671822.85984339949</v>
      </c>
      <c r="D1417">
        <v>1622724199854.2268</v>
      </c>
    </row>
    <row r="1418" spans="1:4" x14ac:dyDescent="0.25">
      <c r="A1418" s="6">
        <v>41581</v>
      </c>
      <c r="B1418">
        <v>1071.3223736481784</v>
      </c>
      <c r="C1418">
        <v>705414.00283556955</v>
      </c>
      <c r="D1418">
        <v>1784996619839.6497</v>
      </c>
    </row>
    <row r="1419" spans="1:4" x14ac:dyDescent="0.25">
      <c r="A1419" s="6">
        <v>41583</v>
      </c>
      <c r="B1419">
        <v>1124.8884923305875</v>
      </c>
      <c r="C1419">
        <v>740684.70297734812</v>
      </c>
      <c r="D1419">
        <v>1963496281823.6147</v>
      </c>
    </row>
    <row r="1420" spans="1:4" x14ac:dyDescent="0.25">
      <c r="A1420" s="6">
        <v>41584</v>
      </c>
      <c r="B1420">
        <v>1181.1329169471169</v>
      </c>
      <c r="C1420">
        <v>777718.93812621559</v>
      </c>
      <c r="D1420">
        <v>2159845910005.9763</v>
      </c>
    </row>
    <row r="1421" spans="1:4" x14ac:dyDescent="0.25">
      <c r="A1421" s="6">
        <v>41585</v>
      </c>
      <c r="B1421">
        <v>1240.1895627944727</v>
      </c>
      <c r="C1421">
        <v>816604.88503252645</v>
      </c>
      <c r="D1421">
        <v>2375830501006.5742</v>
      </c>
    </row>
    <row r="1422" spans="1:4" x14ac:dyDescent="0.25">
      <c r="A1422" s="6">
        <v>41586</v>
      </c>
      <c r="B1422">
        <v>1302.1990409341965</v>
      </c>
      <c r="C1422">
        <v>857435.12928415276</v>
      </c>
      <c r="D1422">
        <v>2613413551107.2319</v>
      </c>
    </row>
    <row r="1423" spans="1:4" x14ac:dyDescent="0.25">
      <c r="A1423" s="6">
        <v>41589</v>
      </c>
      <c r="B1423">
        <v>1367.3089929809064</v>
      </c>
      <c r="C1423">
        <v>900306.88574836042</v>
      </c>
      <c r="D1423">
        <v>2874754906217.9556</v>
      </c>
    </row>
    <row r="1424" spans="1:4" x14ac:dyDescent="0.25">
      <c r="A1424" s="6">
        <v>41590</v>
      </c>
      <c r="B1424">
        <v>1435.6744426299517</v>
      </c>
      <c r="C1424">
        <v>945322.23003577848</v>
      </c>
      <c r="D1424">
        <v>3162230396839.7515</v>
      </c>
    </row>
    <row r="1425" spans="1:4" x14ac:dyDescent="0.25">
      <c r="A1425" s="6">
        <v>41591</v>
      </c>
      <c r="B1425">
        <v>1507.4581647614493</v>
      </c>
      <c r="C1425">
        <v>992588.34153756744</v>
      </c>
      <c r="D1425">
        <v>2846007357155.7764</v>
      </c>
    </row>
    <row r="1426" spans="1:4" x14ac:dyDescent="0.25">
      <c r="A1426" s="6">
        <v>41592</v>
      </c>
      <c r="B1426">
        <v>1582.8310729995219</v>
      </c>
      <c r="C1426">
        <v>1042217.7586144458</v>
      </c>
      <c r="D1426">
        <v>2561406621440.1987</v>
      </c>
    </row>
    <row r="1427" spans="1:4" x14ac:dyDescent="0.25">
      <c r="A1427" s="6">
        <v>41596</v>
      </c>
      <c r="B1427">
        <v>1248.2276422085413</v>
      </c>
      <c r="C1427" s="9">
        <v>885885.09482227894</v>
      </c>
      <c r="D1427">
        <v>2305265959296.1787</v>
      </c>
    </row>
    <row r="1428" spans="1:4" x14ac:dyDescent="0.25">
      <c r="A1428" s="6">
        <v>41597</v>
      </c>
      <c r="B1428">
        <v>1310.6390243189685</v>
      </c>
      <c r="C1428">
        <v>930179.34956339293</v>
      </c>
      <c r="D1428">
        <v>2535792555225.7969</v>
      </c>
    </row>
    <row r="1429" spans="1:4" x14ac:dyDescent="0.25">
      <c r="A1429" s="6">
        <v>41598</v>
      </c>
      <c r="B1429">
        <v>1376.170975534917</v>
      </c>
      <c r="C1429">
        <v>976688.31704156264</v>
      </c>
      <c r="D1429">
        <v>2789371810748.377</v>
      </c>
    </row>
    <row r="1430" spans="1:4" x14ac:dyDescent="0.25">
      <c r="A1430" s="6">
        <v>41599</v>
      </c>
      <c r="B1430">
        <v>1444.979524311663</v>
      </c>
      <c r="C1430">
        <v>1025522.7328936408</v>
      </c>
      <c r="D1430">
        <v>3068308991823.2148</v>
      </c>
    </row>
    <row r="1431" spans="1:4" x14ac:dyDescent="0.25">
      <c r="A1431" s="6">
        <v>41600</v>
      </c>
      <c r="B1431">
        <v>1517.2285005272463</v>
      </c>
      <c r="C1431">
        <v>1076798.8695383228</v>
      </c>
      <c r="D1431">
        <v>3375139891005.5366</v>
      </c>
    </row>
    <row r="1432" spans="1:4" x14ac:dyDescent="0.25">
      <c r="A1432" s="6">
        <v>41603</v>
      </c>
      <c r="B1432">
        <v>1073.5703958503545</v>
      </c>
      <c r="C1432" s="9">
        <v>915279.03910757438</v>
      </c>
      <c r="D1432">
        <v>3037625901904.9829</v>
      </c>
    </row>
    <row r="1433" spans="1:4" x14ac:dyDescent="0.25">
      <c r="A1433" s="6">
        <v>41604</v>
      </c>
      <c r="B1433">
        <v>1127.2489156428724</v>
      </c>
      <c r="C1433">
        <v>961042.99106295314</v>
      </c>
      <c r="D1433">
        <v>3341388492095.4814</v>
      </c>
    </row>
    <row r="1434" spans="1:4" x14ac:dyDescent="0.25">
      <c r="A1434" s="6">
        <v>41605</v>
      </c>
      <c r="B1434">
        <v>1183.611361425016</v>
      </c>
      <c r="C1434">
        <v>1009095.1406161009</v>
      </c>
      <c r="D1434">
        <v>3675527341305.0298</v>
      </c>
    </row>
    <row r="1435" spans="1:4" x14ac:dyDescent="0.25">
      <c r="A1435" s="6">
        <v>41606</v>
      </c>
      <c r="B1435">
        <v>1242.7919294962669</v>
      </c>
      <c r="C1435">
        <v>1059549.8976469059</v>
      </c>
      <c r="D1435">
        <v>4043080075435.5332</v>
      </c>
    </row>
    <row r="1436" spans="1:4" x14ac:dyDescent="0.25">
      <c r="A1436" s="6">
        <v>41607</v>
      </c>
      <c r="B1436">
        <v>1304.9315259710802</v>
      </c>
      <c r="C1436">
        <v>1112527.3925292513</v>
      </c>
      <c r="D1436">
        <v>4447388082979.0869</v>
      </c>
    </row>
    <row r="1437" spans="1:4" x14ac:dyDescent="0.25">
      <c r="A1437" s="6">
        <v>41610</v>
      </c>
      <c r="B1437">
        <v>1370.1781022696343</v>
      </c>
      <c r="C1437">
        <v>1168153.762155714</v>
      </c>
      <c r="D1437">
        <v>4892126891276.9961</v>
      </c>
    </row>
    <row r="1438" spans="1:4" x14ac:dyDescent="0.25">
      <c r="A1438" s="6">
        <v>41611</v>
      </c>
      <c r="B1438">
        <v>1438.6870073831162</v>
      </c>
      <c r="C1438">
        <v>1226561.4502634997</v>
      </c>
      <c r="D1438">
        <v>5381339580404.6963</v>
      </c>
    </row>
    <row r="1439" spans="1:4" x14ac:dyDescent="0.25">
      <c r="A1439" s="6">
        <v>41612</v>
      </c>
      <c r="B1439">
        <v>1510.6213577522722</v>
      </c>
      <c r="C1439">
        <v>1287889.5227766747</v>
      </c>
      <c r="D1439">
        <v>4843205622364.2266</v>
      </c>
    </row>
    <row r="1440" spans="1:4" x14ac:dyDescent="0.25">
      <c r="A1440" s="6">
        <v>41613</v>
      </c>
      <c r="B1440">
        <v>1586.1524256398859</v>
      </c>
      <c r="C1440">
        <v>1352283.9989155084</v>
      </c>
      <c r="D1440">
        <v>5327526184600.6494</v>
      </c>
    </row>
    <row r="1441" spans="1:4" x14ac:dyDescent="0.25">
      <c r="A1441" s="6">
        <v>41614</v>
      </c>
      <c r="B1441">
        <v>1665.4600469218803</v>
      </c>
      <c r="C1441">
        <v>1419898.1988612839</v>
      </c>
      <c r="D1441">
        <v>5860278803060.7148</v>
      </c>
    </row>
    <row r="1442" spans="1:4" x14ac:dyDescent="0.25">
      <c r="A1442" s="6">
        <v>41617</v>
      </c>
      <c r="B1442">
        <v>1748.7330492679744</v>
      </c>
      <c r="C1442">
        <v>1490893.1088043482</v>
      </c>
      <c r="D1442">
        <v>6446306683366.7871</v>
      </c>
    </row>
    <row r="1443" spans="1:4" x14ac:dyDescent="0.25">
      <c r="A1443" s="6">
        <v>41618</v>
      </c>
      <c r="B1443">
        <v>1836.1697017313732</v>
      </c>
      <c r="C1443">
        <v>1565437.7642445657</v>
      </c>
      <c r="D1443">
        <v>7090937351703.4668</v>
      </c>
    </row>
    <row r="1444" spans="1:4" x14ac:dyDescent="0.25">
      <c r="A1444" s="6">
        <v>41619</v>
      </c>
      <c r="B1444">
        <v>1927.9781868179418</v>
      </c>
      <c r="C1444">
        <v>1643709.6524567942</v>
      </c>
      <c r="D1444">
        <v>7800031086873.8145</v>
      </c>
    </row>
    <row r="1445" spans="1:4" x14ac:dyDescent="0.25">
      <c r="A1445" s="6">
        <v>41620</v>
      </c>
      <c r="B1445">
        <v>2024.3770961588391</v>
      </c>
      <c r="C1445">
        <v>1725895.1350796339</v>
      </c>
      <c r="D1445">
        <v>8580034195561.1963</v>
      </c>
    </row>
    <row r="1446" spans="1:4" x14ac:dyDescent="0.25">
      <c r="A1446" s="6">
        <v>41621</v>
      </c>
      <c r="B1446">
        <v>2125.5959509667809</v>
      </c>
      <c r="C1446">
        <v>1812189.8918336157</v>
      </c>
      <c r="D1446">
        <v>9438037615117.3164</v>
      </c>
    </row>
    <row r="1447" spans="1:4" x14ac:dyDescent="0.25">
      <c r="A1447" s="6">
        <v>41624</v>
      </c>
      <c r="B1447">
        <v>2231.87574851512</v>
      </c>
      <c r="C1447">
        <v>1902799.3864252965</v>
      </c>
      <c r="D1447">
        <v>10381841376629.049</v>
      </c>
    </row>
    <row r="1448" spans="1:4" x14ac:dyDescent="0.25">
      <c r="A1448" s="6">
        <v>41625</v>
      </c>
      <c r="B1448">
        <v>2343.4695359408761</v>
      </c>
      <c r="C1448">
        <v>1997939.3557465614</v>
      </c>
      <c r="D1448">
        <v>11420025514291.955</v>
      </c>
    </row>
    <row r="1449" spans="1:4" x14ac:dyDescent="0.25">
      <c r="A1449" s="6">
        <v>41626</v>
      </c>
      <c r="B1449">
        <v>2460.6430127379199</v>
      </c>
      <c r="C1449">
        <v>2097836.3235338894</v>
      </c>
      <c r="D1449">
        <v>12562028065721.152</v>
      </c>
    </row>
    <row r="1450" spans="1:4" x14ac:dyDescent="0.25">
      <c r="A1450" s="6">
        <v>41627</v>
      </c>
      <c r="B1450">
        <v>2583.6751633748158</v>
      </c>
      <c r="C1450">
        <v>2202728.1397105837</v>
      </c>
      <c r="D1450">
        <v>13818230872293.27</v>
      </c>
    </row>
    <row r="1451" spans="1:4" x14ac:dyDescent="0.25">
      <c r="A1451" s="6">
        <v>41628</v>
      </c>
      <c r="B1451">
        <v>2712.8589215435568</v>
      </c>
      <c r="C1451">
        <v>2312864.546696113</v>
      </c>
      <c r="D1451">
        <v>15200053959522.598</v>
      </c>
    </row>
    <row r="1452" spans="1:4" x14ac:dyDescent="0.25">
      <c r="A1452" s="6">
        <v>41631</v>
      </c>
      <c r="B1452">
        <v>2848.5018676207346</v>
      </c>
      <c r="C1452">
        <v>2428507.7740309187</v>
      </c>
      <c r="D1452">
        <v>16720059355474.859</v>
      </c>
    </row>
    <row r="1453" spans="1:4" x14ac:dyDescent="0.25">
      <c r="A1453" s="6">
        <v>41632</v>
      </c>
      <c r="B1453">
        <v>2990.9269610017714</v>
      </c>
      <c r="C1453">
        <v>2549933.1627324647</v>
      </c>
      <c r="D1453">
        <v>18392065291022.348</v>
      </c>
    </row>
    <row r="1454" spans="1:4" x14ac:dyDescent="0.25">
      <c r="A1454" s="6">
        <v>41634</v>
      </c>
      <c r="B1454">
        <v>3140.4733090518603</v>
      </c>
      <c r="C1454">
        <v>2677429.8208690882</v>
      </c>
      <c r="D1454">
        <v>20231271820124.586</v>
      </c>
    </row>
    <row r="1455" spans="1:4" x14ac:dyDescent="0.25">
      <c r="A1455" s="6">
        <v>41635</v>
      </c>
      <c r="B1455">
        <v>3297.4969745044536</v>
      </c>
      <c r="C1455">
        <v>2811301.3119125427</v>
      </c>
      <c r="D1455">
        <v>22254399002137.047</v>
      </c>
    </row>
    <row r="1456" spans="1:4" x14ac:dyDescent="0.25">
      <c r="A1456" s="6">
        <v>41638</v>
      </c>
      <c r="B1456">
        <v>3462.3718232296765</v>
      </c>
      <c r="C1456">
        <v>2951866.37750817</v>
      </c>
      <c r="D1456">
        <v>24479838902350.754</v>
      </c>
    </row>
    <row r="1457" spans="1:4" x14ac:dyDescent="0.25">
      <c r="A1457" s="6">
        <v>41639</v>
      </c>
      <c r="B1457">
        <v>3635.4904143911604</v>
      </c>
      <c r="C1457">
        <v>3099459.6963835787</v>
      </c>
      <c r="D1457">
        <v>26927822792585.832</v>
      </c>
    </row>
    <row r="1458" spans="1:4" x14ac:dyDescent="0.25">
      <c r="A1458" s="6">
        <v>41640</v>
      </c>
      <c r="B1458">
        <v>3817.2649351107184</v>
      </c>
      <c r="C1458">
        <v>3254432.6812027576</v>
      </c>
      <c r="D1458">
        <v>29620605071844.418</v>
      </c>
    </row>
    <row r="1459" spans="1:4" x14ac:dyDescent="0.25">
      <c r="A1459" s="6">
        <v>41641</v>
      </c>
      <c r="B1459">
        <v>4008.1281818662546</v>
      </c>
      <c r="C1459">
        <v>3417154.3152628955</v>
      </c>
      <c r="D1459">
        <v>32582665579028.863</v>
      </c>
    </row>
    <row r="1460" spans="1:4" x14ac:dyDescent="0.25">
      <c r="A1460" s="6">
        <v>41642</v>
      </c>
      <c r="B1460">
        <v>4208.5345909595671</v>
      </c>
      <c r="C1460">
        <v>3588012.0310260407</v>
      </c>
      <c r="D1460">
        <v>29324399021125.977</v>
      </c>
    </row>
    <row r="1461" spans="1:4" x14ac:dyDescent="0.25">
      <c r="A1461" s="6">
        <v>41645</v>
      </c>
      <c r="B1461">
        <v>4418.9613205075457</v>
      </c>
      <c r="C1461">
        <v>3767412.6325773429</v>
      </c>
      <c r="D1461">
        <v>32256838923238.578</v>
      </c>
    </row>
    <row r="1462" spans="1:4" x14ac:dyDescent="0.25">
      <c r="A1462" s="6">
        <v>41646</v>
      </c>
      <c r="B1462">
        <v>4639.9093865329232</v>
      </c>
      <c r="C1462">
        <v>3955783.2642062102</v>
      </c>
      <c r="D1462">
        <v>35482522815562.437</v>
      </c>
    </row>
    <row r="1463" spans="1:4" x14ac:dyDescent="0.25">
      <c r="A1463" s="6">
        <v>41647</v>
      </c>
      <c r="B1463">
        <v>4871.9048558595696</v>
      </c>
      <c r="C1463">
        <v>4153572.4274165207</v>
      </c>
      <c r="D1463">
        <v>39030775097118.687</v>
      </c>
    </row>
    <row r="1464" spans="1:4" x14ac:dyDescent="0.25">
      <c r="A1464" s="6">
        <v>41648</v>
      </c>
      <c r="B1464">
        <v>5115.5000986525483</v>
      </c>
      <c r="C1464">
        <v>4361251.048787347</v>
      </c>
      <c r="D1464">
        <v>39403648497220.266</v>
      </c>
    </row>
    <row r="1465" spans="1:4" x14ac:dyDescent="0.25">
      <c r="A1465" s="6">
        <v>41649</v>
      </c>
      <c r="B1465">
        <v>5371.2751035851761</v>
      </c>
      <c r="C1465">
        <v>4579313.6012267144</v>
      </c>
      <c r="D1465">
        <v>35463283647498.242</v>
      </c>
    </row>
    <row r="1466" spans="1:4" x14ac:dyDescent="0.25">
      <c r="A1466" s="6">
        <v>41652</v>
      </c>
      <c r="B1466">
        <v>4953.6912159588892</v>
      </c>
      <c r="C1466">
        <v>4223299.8913752474</v>
      </c>
      <c r="D1466">
        <v>31916955282748.418</v>
      </c>
    </row>
    <row r="1467" spans="1:4" x14ac:dyDescent="0.25">
      <c r="A1467" s="6">
        <v>41653</v>
      </c>
      <c r="B1467">
        <v>5201.3757767568341</v>
      </c>
      <c r="C1467">
        <v>4434464.8859440098</v>
      </c>
      <c r="D1467">
        <v>31821204416900.176</v>
      </c>
    </row>
    <row r="1468" spans="1:4" x14ac:dyDescent="0.25">
      <c r="A1468" s="6">
        <v>41654</v>
      </c>
      <c r="B1468">
        <v>5461.4445655946756</v>
      </c>
      <c r="C1468">
        <v>4656188.1302412106</v>
      </c>
      <c r="D1468">
        <v>32289983997927.82</v>
      </c>
    </row>
    <row r="1469" spans="1:4" x14ac:dyDescent="0.25">
      <c r="A1469" s="6">
        <v>41655</v>
      </c>
      <c r="B1469">
        <v>5250.503939816791</v>
      </c>
      <c r="C1469">
        <v>4476349.4033007147</v>
      </c>
      <c r="D1469">
        <v>31042828717108.977</v>
      </c>
    </row>
    <row r="1470" spans="1:4" x14ac:dyDescent="0.25">
      <c r="A1470" s="6">
        <v>41656</v>
      </c>
      <c r="B1470">
        <v>5513.0291368076305</v>
      </c>
      <c r="C1470">
        <v>4700166.8734657504</v>
      </c>
      <c r="D1470">
        <v>34147111588819.879</v>
      </c>
    </row>
    <row r="1471" spans="1:4" x14ac:dyDescent="0.25">
      <c r="A1471" s="6">
        <v>41659</v>
      </c>
      <c r="B1471">
        <v>5788.6805936480123</v>
      </c>
      <c r="C1471">
        <v>4935175.2171390383</v>
      </c>
      <c r="D1471">
        <v>30732400429937.891</v>
      </c>
    </row>
    <row r="1472" spans="1:4" x14ac:dyDescent="0.25">
      <c r="A1472" s="6">
        <v>41660</v>
      </c>
      <c r="B1472">
        <v>6078.1146233304135</v>
      </c>
      <c r="C1472">
        <v>5181933.9779959908</v>
      </c>
      <c r="D1472">
        <v>28849189451832.18</v>
      </c>
    </row>
    <row r="1473" spans="1:4" x14ac:dyDescent="0.25">
      <c r="A1473" s="6">
        <v>41661</v>
      </c>
      <c r="B1473">
        <v>6382.0203544969345</v>
      </c>
      <c r="C1473">
        <v>5441030.6768957907</v>
      </c>
      <c r="D1473">
        <v>31734108397015.398</v>
      </c>
    </row>
    <row r="1474" spans="1:4" x14ac:dyDescent="0.25">
      <c r="A1474" s="6">
        <v>41662</v>
      </c>
      <c r="B1474">
        <v>6701.1213722217817</v>
      </c>
      <c r="C1474">
        <v>5713082.2107405802</v>
      </c>
      <c r="D1474">
        <v>34907519236716.941</v>
      </c>
    </row>
    <row r="1475" spans="1:4" x14ac:dyDescent="0.25">
      <c r="A1475" s="6">
        <v>41663</v>
      </c>
      <c r="B1475">
        <v>7036.1774408328711</v>
      </c>
      <c r="C1475">
        <v>5998736.3212776091</v>
      </c>
      <c r="D1475">
        <v>38398271160388.641</v>
      </c>
    </row>
    <row r="1476" spans="1:4" x14ac:dyDescent="0.25">
      <c r="A1476" s="6">
        <v>41666</v>
      </c>
      <c r="B1476">
        <v>7387.9863128745146</v>
      </c>
      <c r="C1476">
        <v>6298673.13734149</v>
      </c>
      <c r="D1476">
        <v>42238098276427.508</v>
      </c>
    </row>
    <row r="1477" spans="1:4" x14ac:dyDescent="0.25">
      <c r="A1477" s="6">
        <v>41667</v>
      </c>
      <c r="B1477">
        <v>7757.385628518241</v>
      </c>
      <c r="C1477">
        <v>6613606.7942085648</v>
      </c>
      <c r="D1477">
        <v>46461908104070.266</v>
      </c>
    </row>
    <row r="1478" spans="1:4" x14ac:dyDescent="0.25">
      <c r="A1478" s="6">
        <v>41668</v>
      </c>
      <c r="B1478">
        <v>8145.254909944153</v>
      </c>
      <c r="C1478">
        <v>6944287.1339189932</v>
      </c>
      <c r="D1478">
        <v>51108098914477.297</v>
      </c>
    </row>
    <row r="1479" spans="1:4" x14ac:dyDescent="0.25">
      <c r="A1479" s="6">
        <v>41669</v>
      </c>
      <c r="B1479">
        <v>8552.5176554413611</v>
      </c>
      <c r="C1479">
        <v>7291501.4906149432</v>
      </c>
      <c r="D1479">
        <v>56218908805925.031</v>
      </c>
    </row>
    <row r="1480" spans="1:4" x14ac:dyDescent="0.25">
      <c r="A1480" s="6">
        <v>41726</v>
      </c>
      <c r="B1480">
        <v>8980.1435382134296</v>
      </c>
      <c r="C1480">
        <v>7656076.5651456909</v>
      </c>
      <c r="D1480">
        <v>61840799686517.539</v>
      </c>
    </row>
    <row r="1481" spans="1:4" x14ac:dyDescent="0.25">
      <c r="A1481" s="6">
        <v>41729</v>
      </c>
      <c r="B1481">
        <v>9429.1507151241021</v>
      </c>
      <c r="C1481">
        <v>8038880.393402976</v>
      </c>
      <c r="D1481">
        <v>68024879655169.297</v>
      </c>
    </row>
    <row r="1482" spans="1:4" x14ac:dyDescent="0.25">
      <c r="A1482" s="6">
        <v>41730</v>
      </c>
      <c r="B1482">
        <v>9900.6082508803083</v>
      </c>
      <c r="C1482">
        <v>8440824.4130731244</v>
      </c>
      <c r="D1482">
        <v>74827367620686.234</v>
      </c>
    </row>
    <row r="1483" spans="1:4" x14ac:dyDescent="0.25">
      <c r="A1483" s="6">
        <v>41731</v>
      </c>
      <c r="B1483">
        <v>10395.638663424324</v>
      </c>
      <c r="C1483">
        <v>8862865.6337267812</v>
      </c>
      <c r="D1483">
        <v>82310104382754.859</v>
      </c>
    </row>
    <row r="1484" spans="1:4" x14ac:dyDescent="0.25">
      <c r="A1484" s="6">
        <v>41732</v>
      </c>
      <c r="B1484">
        <v>10915.420596595541</v>
      </c>
      <c r="C1484">
        <v>9306008.9154131208</v>
      </c>
      <c r="D1484">
        <v>90541114821030.359</v>
      </c>
    </row>
    <row r="1485" spans="1:4" x14ac:dyDescent="0.25">
      <c r="A1485" s="6">
        <v>41733</v>
      </c>
      <c r="B1485">
        <v>11461.191626425318</v>
      </c>
      <c r="C1485">
        <v>9771309.3611837775</v>
      </c>
      <c r="D1485">
        <v>99595226303133.406</v>
      </c>
    </row>
    <row r="1486" spans="1:4" x14ac:dyDescent="0.25">
      <c r="A1486" s="6">
        <v>41736</v>
      </c>
      <c r="B1486">
        <v>12034.251207746584</v>
      </c>
      <c r="C1486">
        <v>10259874.829242967</v>
      </c>
      <c r="D1486">
        <v>109554748933446.75</v>
      </c>
    </row>
    <row r="1487" spans="1:4" x14ac:dyDescent="0.25">
      <c r="A1487" s="6">
        <v>41738</v>
      </c>
      <c r="B1487">
        <v>12635.963768133914</v>
      </c>
      <c r="C1487">
        <v>10772868.570705116</v>
      </c>
      <c r="D1487">
        <v>120510223826791.44</v>
      </c>
    </row>
    <row r="1488" spans="1:4" x14ac:dyDescent="0.25">
      <c r="A1488" s="6">
        <v>41739</v>
      </c>
      <c r="B1488">
        <v>13267.761956540609</v>
      </c>
      <c r="C1488">
        <v>11311511.999240372</v>
      </c>
      <c r="D1488">
        <v>132561246209470.59</v>
      </c>
    </row>
    <row r="1489" spans="1:4" x14ac:dyDescent="0.25">
      <c r="A1489" s="6">
        <v>41740</v>
      </c>
      <c r="B1489">
        <v>13931.150054367641</v>
      </c>
      <c r="C1489">
        <v>11877087.599202391</v>
      </c>
      <c r="D1489">
        <v>145817370830417.66</v>
      </c>
    </row>
    <row r="1490" spans="1:4" x14ac:dyDescent="0.25">
      <c r="A1490" s="6">
        <v>41744</v>
      </c>
      <c r="B1490">
        <v>14627.707557086023</v>
      </c>
      <c r="C1490">
        <v>12470941.97916251</v>
      </c>
      <c r="D1490">
        <v>160399107913459.44</v>
      </c>
    </row>
    <row r="1491" spans="1:4" x14ac:dyDescent="0.25">
      <c r="A1491" s="6">
        <v>41745</v>
      </c>
      <c r="B1491">
        <v>15359.092934940325</v>
      </c>
      <c r="C1491">
        <v>13094489.078120636</v>
      </c>
      <c r="D1491">
        <v>176439018704805.41</v>
      </c>
    </row>
    <row r="1492" spans="1:4" x14ac:dyDescent="0.25">
      <c r="A1492" s="6">
        <v>41746</v>
      </c>
      <c r="B1492">
        <v>16127.047581687342</v>
      </c>
      <c r="C1492">
        <v>13749213.532026669</v>
      </c>
      <c r="D1492">
        <v>194082920575285.97</v>
      </c>
    </row>
    <row r="1493" spans="1:4" x14ac:dyDescent="0.25">
      <c r="A1493" s="6">
        <v>41750</v>
      </c>
      <c r="B1493">
        <v>16933.399960771709</v>
      </c>
      <c r="C1493">
        <v>14436674.208628003</v>
      </c>
      <c r="D1493">
        <v>213491212632814.59</v>
      </c>
    </row>
    <row r="1494" spans="1:4" x14ac:dyDescent="0.25">
      <c r="A1494" s="6">
        <v>41751</v>
      </c>
      <c r="B1494">
        <v>17780.069958810294</v>
      </c>
      <c r="C1494">
        <v>15158507.919059403</v>
      </c>
      <c r="D1494">
        <v>234840333896096.06</v>
      </c>
    </row>
    <row r="1495" spans="1:4" x14ac:dyDescent="0.25">
      <c r="A1495" s="6">
        <v>41752</v>
      </c>
      <c r="B1495">
        <v>18669.073456750812</v>
      </c>
      <c r="C1495">
        <v>15916433.315012375</v>
      </c>
      <c r="D1495">
        <v>258324367285705.69</v>
      </c>
    </row>
    <row r="1496" spans="1:4" x14ac:dyDescent="0.25">
      <c r="A1496" s="6">
        <v>41789</v>
      </c>
      <c r="B1496">
        <v>19602.527129588354</v>
      </c>
      <c r="C1496">
        <v>16712254.980762994</v>
      </c>
      <c r="D1496">
        <v>232491930557135.12</v>
      </c>
    </row>
    <row r="1497" spans="1:4" x14ac:dyDescent="0.25">
      <c r="A1497" s="6">
        <v>41792</v>
      </c>
      <c r="B1497">
        <v>20582.653486067771</v>
      </c>
      <c r="C1497">
        <v>17547867.729801144</v>
      </c>
      <c r="D1497">
        <v>255741123612848.66</v>
      </c>
    </row>
    <row r="1498" spans="1:4" x14ac:dyDescent="0.25">
      <c r="A1498" s="6">
        <v>41793</v>
      </c>
      <c r="B1498">
        <v>20288.435445629799</v>
      </c>
      <c r="C1498">
        <v>17297030.331172172</v>
      </c>
      <c r="D1498">
        <v>252085440816667.44</v>
      </c>
    </row>
    <row r="1499" spans="1:4" x14ac:dyDescent="0.25">
      <c r="A1499" s="6">
        <v>41794</v>
      </c>
      <c r="B1499">
        <v>19474.058147997479</v>
      </c>
      <c r="C1499">
        <v>16602727.960941916</v>
      </c>
      <c r="D1499">
        <v>241966737449180.78</v>
      </c>
    </row>
    <row r="1500" spans="1:4" x14ac:dyDescent="0.25">
      <c r="A1500" s="6">
        <v>41795</v>
      </c>
      <c r="B1500">
        <v>20447.761055397354</v>
      </c>
      <c r="C1500">
        <v>17432864.358989011</v>
      </c>
      <c r="D1500">
        <v>266163411194098.87</v>
      </c>
    </row>
    <row r="1501" spans="1:4" x14ac:dyDescent="0.25">
      <c r="A1501" s="6">
        <v>41796</v>
      </c>
      <c r="B1501">
        <v>21470.149108167221</v>
      </c>
      <c r="C1501">
        <v>18304507.576938462</v>
      </c>
      <c r="D1501">
        <v>292779752313508.81</v>
      </c>
    </row>
    <row r="1502" spans="1:4" x14ac:dyDescent="0.25">
      <c r="A1502" s="6">
        <v>41799</v>
      </c>
      <c r="B1502">
        <v>22543.656563575583</v>
      </c>
      <c r="C1502">
        <v>19219732.955785386</v>
      </c>
      <c r="D1502">
        <v>322057727544859.75</v>
      </c>
    </row>
    <row r="1503" spans="1:4" x14ac:dyDescent="0.25">
      <c r="A1503" s="6">
        <v>41800</v>
      </c>
      <c r="B1503">
        <v>21865.502514652417</v>
      </c>
      <c r="C1503">
        <v>16336773.012417577</v>
      </c>
      <c r="D1503">
        <v>289851954790373.81</v>
      </c>
    </row>
    <row r="1504" spans="1:4" x14ac:dyDescent="0.25">
      <c r="A1504" s="6">
        <v>41801</v>
      </c>
      <c r="B1504">
        <v>22958.77764038504</v>
      </c>
      <c r="C1504">
        <v>17153611.663038455</v>
      </c>
      <c r="D1504">
        <v>318837150269411.25</v>
      </c>
    </row>
    <row r="1505" spans="1:4" x14ac:dyDescent="0.25">
      <c r="A1505" s="6">
        <v>41802</v>
      </c>
      <c r="B1505">
        <v>24106.716522404295</v>
      </c>
      <c r="C1505">
        <v>18011292.24619038</v>
      </c>
      <c r="D1505">
        <v>350720865296352.37</v>
      </c>
    </row>
    <row r="1506" spans="1:4" x14ac:dyDescent="0.25">
      <c r="A1506" s="6">
        <v>41803</v>
      </c>
      <c r="B1506">
        <v>18365.809127093908</v>
      </c>
      <c r="C1506" s="9">
        <v>15309598.409261823</v>
      </c>
      <c r="D1506">
        <v>315648778766717.12</v>
      </c>
    </row>
    <row r="1507" spans="1:4" x14ac:dyDescent="0.25">
      <c r="A1507" s="6">
        <v>41806</v>
      </c>
      <c r="B1507">
        <v>19284.099583448602</v>
      </c>
      <c r="C1507">
        <v>16075078.329724915</v>
      </c>
      <c r="D1507">
        <v>347213656643388.87</v>
      </c>
    </row>
    <row r="1508" spans="1:4" x14ac:dyDescent="0.25">
      <c r="A1508" s="6">
        <v>41807</v>
      </c>
      <c r="B1508">
        <v>20248.304562621033</v>
      </c>
      <c r="C1508">
        <v>16878832.24621116</v>
      </c>
      <c r="D1508">
        <v>381935022307727.81</v>
      </c>
    </row>
    <row r="1509" spans="1:4" x14ac:dyDescent="0.25">
      <c r="A1509" s="6">
        <v>41808</v>
      </c>
      <c r="B1509">
        <v>21260.719790752086</v>
      </c>
      <c r="C1509">
        <v>17722773.858521719</v>
      </c>
      <c r="D1509">
        <v>343741520076955.06</v>
      </c>
    </row>
    <row r="1510" spans="1:4" x14ac:dyDescent="0.25">
      <c r="A1510" s="6">
        <v>41809</v>
      </c>
      <c r="B1510">
        <v>22323.755780289692</v>
      </c>
      <c r="C1510">
        <v>18608912.551447805</v>
      </c>
      <c r="D1510">
        <v>309367368069259.56</v>
      </c>
    </row>
    <row r="1511" spans="1:4" x14ac:dyDescent="0.25">
      <c r="A1511" s="6">
        <v>41810</v>
      </c>
      <c r="B1511">
        <v>23439.943569304178</v>
      </c>
      <c r="C1511">
        <v>19539358.179020196</v>
      </c>
      <c r="D1511">
        <v>340304104876185.56</v>
      </c>
    </row>
    <row r="1512" spans="1:4" x14ac:dyDescent="0.25">
      <c r="A1512" s="6">
        <v>41813</v>
      </c>
      <c r="B1512">
        <v>24611.940747769389</v>
      </c>
      <c r="C1512">
        <v>20516326.087971207</v>
      </c>
      <c r="D1512">
        <v>306273694388567</v>
      </c>
    </row>
    <row r="1513" spans="1:4" x14ac:dyDescent="0.25">
      <c r="A1513" s="6">
        <v>41814</v>
      </c>
      <c r="B1513">
        <v>25842.53778515786</v>
      </c>
      <c r="C1513">
        <v>21542142.39236977</v>
      </c>
      <c r="D1513">
        <v>336901063827423.75</v>
      </c>
    </row>
    <row r="1514" spans="1:4" x14ac:dyDescent="0.25">
      <c r="A1514" s="6">
        <v>41815</v>
      </c>
      <c r="B1514">
        <v>24258.338007273032</v>
      </c>
      <c r="C1514">
        <v>20221565.540480413</v>
      </c>
      <c r="D1514">
        <v>316248347947828.62</v>
      </c>
    </row>
    <row r="1515" spans="1:4" x14ac:dyDescent="0.25">
      <c r="A1515" s="6">
        <v>41816</v>
      </c>
      <c r="B1515">
        <v>17337.033845925591</v>
      </c>
      <c r="C1515" s="9">
        <v>17188330.70940835</v>
      </c>
      <c r="D1515">
        <v>284623513153045.75</v>
      </c>
    </row>
    <row r="1516" spans="1:4" x14ac:dyDescent="0.25">
      <c r="A1516" s="6">
        <v>41817</v>
      </c>
      <c r="B1516">
        <v>18203.885538221872</v>
      </c>
      <c r="C1516">
        <v>18047747.244878769</v>
      </c>
      <c r="D1516">
        <v>256161161837741.19</v>
      </c>
    </row>
    <row r="1517" spans="1:4" x14ac:dyDescent="0.25">
      <c r="A1517" s="6">
        <v>41820</v>
      </c>
      <c r="B1517">
        <v>19114.079815132965</v>
      </c>
      <c r="C1517">
        <v>18950134.607122708</v>
      </c>
      <c r="D1517">
        <v>252467121689464.19</v>
      </c>
    </row>
    <row r="1518" spans="1:4" x14ac:dyDescent="0.25">
      <c r="A1518" s="6">
        <v>41821</v>
      </c>
      <c r="B1518">
        <v>20069.783805889616</v>
      </c>
      <c r="C1518">
        <v>19897641.337478843</v>
      </c>
      <c r="D1518">
        <v>277713833858410.62</v>
      </c>
    </row>
    <row r="1519" spans="1:4" x14ac:dyDescent="0.25">
      <c r="A1519" s="6">
        <v>41822</v>
      </c>
      <c r="B1519">
        <v>21073.272996184096</v>
      </c>
      <c r="C1519">
        <v>20892523.404352784</v>
      </c>
      <c r="D1519">
        <v>305485217244251.69</v>
      </c>
    </row>
    <row r="1520" spans="1:4" x14ac:dyDescent="0.25">
      <c r="A1520" s="6">
        <v>41823</v>
      </c>
      <c r="B1520">
        <v>19751.114218761093</v>
      </c>
      <c r="C1520">
        <v>19581705.04184296</v>
      </c>
      <c r="D1520">
        <v>286318761163812.81</v>
      </c>
    </row>
    <row r="1521" spans="1:4" x14ac:dyDescent="0.25">
      <c r="A1521" s="6">
        <v>41824</v>
      </c>
      <c r="B1521">
        <v>20738.66992969915</v>
      </c>
      <c r="C1521">
        <v>20560790.293935109</v>
      </c>
      <c r="D1521">
        <v>314950637280194.12</v>
      </c>
    </row>
    <row r="1522" spans="1:4" x14ac:dyDescent="0.25">
      <c r="A1522" s="6">
        <v>41827</v>
      </c>
      <c r="B1522">
        <v>21775.603426184109</v>
      </c>
      <c r="C1522">
        <v>21588829.808631863</v>
      </c>
      <c r="D1522">
        <v>346445701008213.56</v>
      </c>
    </row>
    <row r="1523" spans="1:4" x14ac:dyDescent="0.25">
      <c r="A1523" s="6">
        <v>41828</v>
      </c>
      <c r="B1523">
        <v>18178.876550382614</v>
      </c>
      <c r="C1523">
        <v>18350505.337337084</v>
      </c>
      <c r="D1523">
        <v>311801130907392.19</v>
      </c>
    </row>
    <row r="1524" spans="1:4" x14ac:dyDescent="0.25">
      <c r="A1524" s="6">
        <v>41829</v>
      </c>
      <c r="B1524">
        <v>19087.820377901746</v>
      </c>
      <c r="C1524">
        <v>19268030.604203939</v>
      </c>
      <c r="D1524">
        <v>290590169621175.06</v>
      </c>
    </row>
    <row r="1525" spans="1:4" x14ac:dyDescent="0.25">
      <c r="A1525" s="6">
        <v>41830</v>
      </c>
      <c r="B1525">
        <v>15134.039468883489</v>
      </c>
      <c r="C1525" s="9">
        <v>16377826.013573349</v>
      </c>
      <c r="D1525">
        <v>261531152659057.56</v>
      </c>
    </row>
    <row r="1526" spans="1:4" x14ac:dyDescent="0.25">
      <c r="A1526" s="6">
        <v>41831</v>
      </c>
      <c r="B1526">
        <v>15418.279330644471</v>
      </c>
      <c r="C1526">
        <v>16685426.044061901</v>
      </c>
      <c r="D1526">
        <v>235378037393151.81</v>
      </c>
    </row>
    <row r="1527" spans="1:4" x14ac:dyDescent="0.25">
      <c r="A1527" s="6">
        <v>41834</v>
      </c>
      <c r="B1527">
        <v>16189.193297176695</v>
      </c>
      <c r="C1527">
        <v>17519697.346264996</v>
      </c>
      <c r="D1527">
        <v>258915841132467</v>
      </c>
    </row>
    <row r="1528" spans="1:4" x14ac:dyDescent="0.25">
      <c r="A1528" s="6">
        <v>41835</v>
      </c>
      <c r="B1528">
        <v>16998.652962035529</v>
      </c>
      <c r="C1528">
        <v>18395682.213578247</v>
      </c>
      <c r="D1528">
        <v>233024257019220.31</v>
      </c>
    </row>
    <row r="1529" spans="1:4" x14ac:dyDescent="0.25">
      <c r="A1529" s="6">
        <v>41836</v>
      </c>
      <c r="B1529">
        <v>17848.585610137307</v>
      </c>
      <c r="C1529">
        <v>19315466.324257161</v>
      </c>
      <c r="D1529">
        <v>256326682721142.37</v>
      </c>
    </row>
    <row r="1530" spans="1:4" x14ac:dyDescent="0.25">
      <c r="A1530" s="6">
        <v>41837</v>
      </c>
      <c r="B1530">
        <v>18741.014890644172</v>
      </c>
      <c r="C1530">
        <v>20281239.64047002</v>
      </c>
      <c r="D1530">
        <v>281959350993256.62</v>
      </c>
    </row>
    <row r="1531" spans="1:4" x14ac:dyDescent="0.25">
      <c r="A1531" s="6">
        <v>41838</v>
      </c>
      <c r="B1531">
        <v>19678.065635176383</v>
      </c>
      <c r="C1531">
        <v>21295301.622493524</v>
      </c>
      <c r="D1531">
        <v>310155286092582.31</v>
      </c>
    </row>
    <row r="1532" spans="1:4" x14ac:dyDescent="0.25">
      <c r="A1532" s="6">
        <v>41841</v>
      </c>
      <c r="B1532">
        <v>20661.968916935202</v>
      </c>
      <c r="C1532">
        <v>22360066.703618202</v>
      </c>
      <c r="D1532">
        <v>341170814701840.56</v>
      </c>
    </row>
    <row r="1533" spans="1:4" x14ac:dyDescent="0.25">
      <c r="A1533" s="6">
        <v>41842</v>
      </c>
      <c r="B1533">
        <v>21695.067362781963</v>
      </c>
      <c r="C1533">
        <v>23478070.038799115</v>
      </c>
      <c r="D1533">
        <v>375287896172024.62</v>
      </c>
    </row>
    <row r="1534" spans="1:4" x14ac:dyDescent="0.25">
      <c r="A1534" s="6">
        <v>41843</v>
      </c>
      <c r="B1534">
        <v>22779.820730921063</v>
      </c>
      <c r="C1534">
        <v>24651973.540739071</v>
      </c>
      <c r="D1534">
        <v>337759106554822.19</v>
      </c>
    </row>
    <row r="1535" spans="1:4" x14ac:dyDescent="0.25">
      <c r="A1535" s="6">
        <v>41844</v>
      </c>
      <c r="B1535">
        <v>23918.811767467116</v>
      </c>
      <c r="C1535">
        <v>25884572.217776027</v>
      </c>
      <c r="D1535">
        <v>371535017210304.44</v>
      </c>
    </row>
    <row r="1536" spans="1:4" x14ac:dyDescent="0.25">
      <c r="A1536" s="6">
        <v>41845</v>
      </c>
      <c r="B1536">
        <v>19830.831853821463</v>
      </c>
      <c r="C1536">
        <v>22001886.385109622</v>
      </c>
      <c r="D1536">
        <v>334381515489274</v>
      </c>
    </row>
    <row r="1537" spans="1:4" x14ac:dyDescent="0.25">
      <c r="A1537" s="6">
        <v>41848</v>
      </c>
      <c r="B1537">
        <v>14725.17003612034</v>
      </c>
      <c r="C1537" s="9">
        <v>18701603.427343179</v>
      </c>
      <c r="D1537">
        <v>300943363940346.62</v>
      </c>
    </row>
    <row r="1538" spans="1:4" x14ac:dyDescent="0.25">
      <c r="A1538" s="6">
        <v>41850</v>
      </c>
      <c r="B1538">
        <v>15461.428537926358</v>
      </c>
      <c r="C1538">
        <v>19636683.59871034</v>
      </c>
      <c r="D1538">
        <v>331037700334381.31</v>
      </c>
    </row>
    <row r="1539" spans="1:4" x14ac:dyDescent="0.25">
      <c r="A1539" s="6">
        <v>41851</v>
      </c>
      <c r="B1539">
        <v>10367.89749911631</v>
      </c>
      <c r="C1539" s="9">
        <v>16691181.058903787</v>
      </c>
      <c r="D1539">
        <v>297933930300943.19</v>
      </c>
    </row>
    <row r="1540" spans="1:4" x14ac:dyDescent="0.25">
      <c r="A1540" s="6">
        <v>41852</v>
      </c>
      <c r="B1540">
        <v>10886.292374072127</v>
      </c>
      <c r="C1540">
        <v>17525740.111848976</v>
      </c>
      <c r="D1540">
        <v>327727323331037.56</v>
      </c>
    </row>
    <row r="1541" spans="1:4" x14ac:dyDescent="0.25">
      <c r="A1541" s="6">
        <v>41855</v>
      </c>
      <c r="B1541">
        <v>11430.606992775734</v>
      </c>
      <c r="C1541">
        <v>18402027.117441427</v>
      </c>
      <c r="D1541">
        <v>360500055664141.37</v>
      </c>
    </row>
    <row r="1542" spans="1:4" x14ac:dyDescent="0.25">
      <c r="A1542" s="6">
        <v>41856</v>
      </c>
      <c r="B1542">
        <v>12002.137342414522</v>
      </c>
      <c r="C1542">
        <v>19322128.473313499</v>
      </c>
      <c r="D1542">
        <v>396550061230555.56</v>
      </c>
    </row>
    <row r="1543" spans="1:4" x14ac:dyDescent="0.25">
      <c r="A1543" s="6">
        <v>41857</v>
      </c>
      <c r="B1543">
        <v>12602.244209535249</v>
      </c>
      <c r="C1543">
        <v>20288234.896979176</v>
      </c>
      <c r="D1543">
        <v>436205067353611.12</v>
      </c>
    </row>
    <row r="1544" spans="1:4" x14ac:dyDescent="0.25">
      <c r="A1544" s="6">
        <v>41858</v>
      </c>
      <c r="B1544">
        <v>13232.356420012013</v>
      </c>
      <c r="C1544">
        <v>21302646.641828135</v>
      </c>
      <c r="D1544">
        <v>479825574088972.25</v>
      </c>
    </row>
    <row r="1545" spans="1:4" x14ac:dyDescent="0.25">
      <c r="A1545" s="6">
        <v>41859</v>
      </c>
      <c r="B1545">
        <v>13893.974241012615</v>
      </c>
      <c r="C1545">
        <v>22367778.973919541</v>
      </c>
      <c r="D1545">
        <v>431843016680075.06</v>
      </c>
    </row>
    <row r="1546" spans="1:4" x14ac:dyDescent="0.25">
      <c r="A1546" s="6">
        <v>41862</v>
      </c>
      <c r="B1546">
        <v>13000.843567639289</v>
      </c>
      <c r="C1546">
        <v>19012612.127831608</v>
      </c>
      <c r="D1546">
        <v>388658715012067.56</v>
      </c>
    </row>
    <row r="1547" spans="1:4" x14ac:dyDescent="0.25">
      <c r="A1547" s="6">
        <v>41863</v>
      </c>
      <c r="B1547">
        <v>13650.885746021255</v>
      </c>
      <c r="C1547">
        <v>19963242.734223191</v>
      </c>
      <c r="D1547">
        <v>427524586513274.37</v>
      </c>
    </row>
    <row r="1548" spans="1:4" x14ac:dyDescent="0.25">
      <c r="A1548" s="6">
        <v>41864</v>
      </c>
      <c r="B1548">
        <v>14333.430033322318</v>
      </c>
      <c r="C1548">
        <v>20961404.870934352</v>
      </c>
      <c r="D1548">
        <v>470277045164601.87</v>
      </c>
    </row>
    <row r="1549" spans="1:4" x14ac:dyDescent="0.25">
      <c r="A1549" s="6">
        <v>41865</v>
      </c>
      <c r="B1549">
        <v>15050.101534988435</v>
      </c>
      <c r="C1549">
        <v>22009475.114481069</v>
      </c>
      <c r="D1549">
        <v>517304749681062.12</v>
      </c>
    </row>
    <row r="1550" spans="1:4" x14ac:dyDescent="0.25">
      <c r="A1550" s="6">
        <v>41869</v>
      </c>
      <c r="B1550">
        <v>15802.606611737858</v>
      </c>
      <c r="C1550">
        <v>23109948.870205123</v>
      </c>
      <c r="D1550">
        <v>569035224649168.37</v>
      </c>
    </row>
    <row r="1551" spans="1:4" x14ac:dyDescent="0.25">
      <c r="A1551" s="6">
        <v>41870</v>
      </c>
      <c r="B1551">
        <v>16592.736942324751</v>
      </c>
      <c r="C1551">
        <v>24265446.31371538</v>
      </c>
      <c r="D1551">
        <v>625938747114085.25</v>
      </c>
    </row>
    <row r="1552" spans="1:4" x14ac:dyDescent="0.25">
      <c r="A1552" s="6">
        <v>41871</v>
      </c>
      <c r="B1552">
        <v>15254.374470595349</v>
      </c>
      <c r="C1552">
        <v>22308206.660068996</v>
      </c>
      <c r="D1552">
        <v>563344872402676.75</v>
      </c>
    </row>
    <row r="1553" spans="1:4" x14ac:dyDescent="0.25">
      <c r="A1553" s="6">
        <v>41872</v>
      </c>
      <c r="B1553">
        <v>16017.093194125116</v>
      </c>
      <c r="C1553">
        <v>23423616.993072446</v>
      </c>
      <c r="D1553">
        <v>619679359642944.5</v>
      </c>
    </row>
    <row r="1554" spans="1:4" x14ac:dyDescent="0.25">
      <c r="A1554" s="6">
        <v>41873</v>
      </c>
      <c r="B1554">
        <v>16817.947853831374</v>
      </c>
      <c r="C1554">
        <v>24594797.84272607</v>
      </c>
      <c r="D1554">
        <v>681647295607239</v>
      </c>
    </row>
    <row r="1555" spans="1:4" x14ac:dyDescent="0.25">
      <c r="A1555" s="6">
        <v>41876</v>
      </c>
      <c r="B1555">
        <v>17658.845246522942</v>
      </c>
      <c r="C1555">
        <v>25824537.734862376</v>
      </c>
      <c r="D1555">
        <v>749812025167963</v>
      </c>
    </row>
    <row r="1556" spans="1:4" x14ac:dyDescent="0.25">
      <c r="A1556" s="6">
        <v>41877</v>
      </c>
      <c r="B1556">
        <v>18541.787508849091</v>
      </c>
      <c r="C1556">
        <v>27115764.621605497</v>
      </c>
      <c r="D1556">
        <v>674830822651166.75</v>
      </c>
    </row>
    <row r="1557" spans="1:4" x14ac:dyDescent="0.25">
      <c r="A1557" s="6">
        <v>41878</v>
      </c>
      <c r="B1557">
        <v>19468.876884291545</v>
      </c>
      <c r="C1557">
        <v>28471552.852685772</v>
      </c>
      <c r="D1557">
        <v>693118920825995.12</v>
      </c>
    </row>
    <row r="1558" spans="1:4" x14ac:dyDescent="0.25">
      <c r="A1558" s="6">
        <v>41879</v>
      </c>
      <c r="B1558">
        <v>20442.320728506122</v>
      </c>
      <c r="C1558">
        <v>29895130.495320063</v>
      </c>
      <c r="D1558">
        <v>715145107757927.37</v>
      </c>
    </row>
    <row r="1559" spans="1:4" x14ac:dyDescent="0.25">
      <c r="A1559" s="6">
        <v>41883</v>
      </c>
      <c r="B1559">
        <v>21464.43676493143</v>
      </c>
      <c r="C1559">
        <v>31389887.020086069</v>
      </c>
      <c r="D1559">
        <v>786659618533720.12</v>
      </c>
    </row>
    <row r="1560" spans="1:4" x14ac:dyDescent="0.25">
      <c r="A1560" s="6">
        <v>41884</v>
      </c>
      <c r="B1560">
        <v>22537.658603178003</v>
      </c>
      <c r="C1560">
        <v>32959381.371090375</v>
      </c>
      <c r="D1560">
        <v>865325580387092.25</v>
      </c>
    </row>
    <row r="1561" spans="1:4" x14ac:dyDescent="0.25">
      <c r="A1561" s="6">
        <v>41885</v>
      </c>
      <c r="B1561">
        <v>23664.541533336902</v>
      </c>
      <c r="C1561">
        <v>34607350.439644895</v>
      </c>
      <c r="D1561">
        <v>951858138425801.5</v>
      </c>
    </row>
    <row r="1562" spans="1:4" x14ac:dyDescent="0.25">
      <c r="A1562" s="6">
        <v>41886</v>
      </c>
      <c r="B1562">
        <v>24847.768610003746</v>
      </c>
      <c r="C1562">
        <v>36337717.961627141</v>
      </c>
      <c r="D1562">
        <v>856672324583221.37</v>
      </c>
    </row>
    <row r="1563" spans="1:4" x14ac:dyDescent="0.25">
      <c r="A1563" s="6">
        <v>41887</v>
      </c>
      <c r="B1563">
        <v>26090.157040503935</v>
      </c>
      <c r="C1563">
        <v>38154603.859708503</v>
      </c>
      <c r="D1563">
        <v>942339557041543.62</v>
      </c>
    </row>
    <row r="1564" spans="1:4" x14ac:dyDescent="0.25">
      <c r="A1564" s="6">
        <v>41890</v>
      </c>
      <c r="B1564">
        <v>27394.664892529134</v>
      </c>
      <c r="C1564">
        <v>40062334.052693933</v>
      </c>
      <c r="D1564">
        <v>1036573512745698.1</v>
      </c>
    </row>
    <row r="1565" spans="1:4" x14ac:dyDescent="0.25">
      <c r="A1565" s="6">
        <v>41891</v>
      </c>
      <c r="B1565">
        <v>28764.398137155593</v>
      </c>
      <c r="C1565">
        <v>42065450.755328633</v>
      </c>
      <c r="D1565">
        <v>1140230864020268</v>
      </c>
    </row>
    <row r="1566" spans="1:4" x14ac:dyDescent="0.25">
      <c r="A1566" s="6">
        <v>41892</v>
      </c>
      <c r="B1566">
        <v>30202.618044013372</v>
      </c>
      <c r="C1566">
        <v>44168723.293095067</v>
      </c>
      <c r="D1566">
        <v>1026207777618241.2</v>
      </c>
    </row>
    <row r="1567" spans="1:4" x14ac:dyDescent="0.25">
      <c r="A1567" s="6">
        <v>41893</v>
      </c>
      <c r="B1567">
        <v>31712.748946214044</v>
      </c>
      <c r="C1567">
        <v>46377159.457749821</v>
      </c>
      <c r="D1567">
        <v>1128828555380065.5</v>
      </c>
    </row>
    <row r="1568" spans="1:4" x14ac:dyDescent="0.25">
      <c r="A1568" s="6">
        <v>41894</v>
      </c>
      <c r="B1568">
        <v>33298.38639352475</v>
      </c>
      <c r="C1568">
        <v>48696017.430637315</v>
      </c>
      <c r="D1568">
        <v>1241711410918072.2</v>
      </c>
    </row>
    <row r="1569" spans="1:4" x14ac:dyDescent="0.25">
      <c r="A1569" s="6">
        <v>41897</v>
      </c>
      <c r="B1569">
        <v>34963.305713200993</v>
      </c>
      <c r="C1569">
        <v>51130818.302169181</v>
      </c>
      <c r="D1569">
        <v>1117540269826265</v>
      </c>
    </row>
    <row r="1570" spans="1:4" x14ac:dyDescent="0.25">
      <c r="A1570" s="6">
        <v>41898</v>
      </c>
      <c r="B1570">
        <v>36711.470998861041</v>
      </c>
      <c r="C1570">
        <v>53687359.217277646</v>
      </c>
      <c r="D1570">
        <v>1050198656524349.5</v>
      </c>
    </row>
    <row r="1571" spans="1:4" x14ac:dyDescent="0.25">
      <c r="A1571" s="6">
        <v>41899</v>
      </c>
      <c r="B1571">
        <v>38547.044548804093</v>
      </c>
      <c r="C1571">
        <v>56371727.178141534</v>
      </c>
      <c r="D1571">
        <v>1155218522176784.5</v>
      </c>
    </row>
    <row r="1572" spans="1:4" x14ac:dyDescent="0.25">
      <c r="A1572" s="6">
        <v>41900</v>
      </c>
      <c r="B1572">
        <v>40474.396776244299</v>
      </c>
      <c r="C1572">
        <v>59190313.537048616</v>
      </c>
      <c r="D1572">
        <v>1270740374394463</v>
      </c>
    </row>
    <row r="1573" spans="1:4" x14ac:dyDescent="0.25">
      <c r="A1573" s="6">
        <v>41901</v>
      </c>
      <c r="B1573">
        <v>42498.116615056519</v>
      </c>
      <c r="C1573">
        <v>62149829.21390105</v>
      </c>
      <c r="D1573">
        <v>1397814411833909.5</v>
      </c>
    </row>
    <row r="1574" spans="1:4" x14ac:dyDescent="0.25">
      <c r="A1574" s="6">
        <v>41904</v>
      </c>
      <c r="B1574">
        <v>44623.022445809343</v>
      </c>
      <c r="C1574">
        <v>65257320.674596108</v>
      </c>
      <c r="D1574">
        <v>1537595853017300.5</v>
      </c>
    </row>
    <row r="1575" spans="1:4" x14ac:dyDescent="0.25">
      <c r="A1575" s="6">
        <v>41905</v>
      </c>
      <c r="B1575">
        <v>46854.17356809981</v>
      </c>
      <c r="C1575">
        <v>68520186.708325922</v>
      </c>
      <c r="D1575">
        <v>1691355438319030.7</v>
      </c>
    </row>
    <row r="1576" spans="1:4" x14ac:dyDescent="0.25">
      <c r="A1576" s="6">
        <v>41906</v>
      </c>
      <c r="B1576">
        <v>49196.8822465048</v>
      </c>
      <c r="C1576">
        <v>71946196.043742225</v>
      </c>
      <c r="D1576">
        <v>1860490982150934</v>
      </c>
    </row>
    <row r="1577" spans="1:4" x14ac:dyDescent="0.25">
      <c r="A1577" s="6">
        <v>41907</v>
      </c>
      <c r="B1577">
        <v>51656.726358830041</v>
      </c>
      <c r="C1577">
        <v>75543505.84592934</v>
      </c>
      <c r="D1577">
        <v>2046540080366027.5</v>
      </c>
    </row>
    <row r="1578" spans="1:4" x14ac:dyDescent="0.25">
      <c r="A1578" s="6">
        <v>41908</v>
      </c>
      <c r="B1578">
        <v>54239.562676771544</v>
      </c>
      <c r="C1578">
        <v>79320681.138225809</v>
      </c>
      <c r="D1578">
        <v>2251194088402630.5</v>
      </c>
    </row>
    <row r="1579" spans="1:4" x14ac:dyDescent="0.25">
      <c r="A1579" s="6">
        <v>41911</v>
      </c>
      <c r="B1579">
        <v>56951.540810610124</v>
      </c>
      <c r="C1579">
        <v>83286715.195137098</v>
      </c>
      <c r="D1579">
        <v>2476313497242894</v>
      </c>
    </row>
    <row r="1580" spans="1:4" x14ac:dyDescent="0.25">
      <c r="A1580" s="6">
        <v>41912</v>
      </c>
      <c r="B1580">
        <v>59799.117851140632</v>
      </c>
      <c r="C1580">
        <v>87451050.954893962</v>
      </c>
      <c r="D1580">
        <v>2723944846967183.5</v>
      </c>
    </row>
    <row r="1581" spans="1:4" x14ac:dyDescent="0.25">
      <c r="A1581" s="6">
        <v>41913</v>
      </c>
      <c r="B1581">
        <v>62789.073743697663</v>
      </c>
      <c r="C1581">
        <v>91823603.502638668</v>
      </c>
      <c r="D1581">
        <v>2451550362270465</v>
      </c>
    </row>
    <row r="1582" spans="1:4" x14ac:dyDescent="0.25">
      <c r="A1582" s="6">
        <v>41919</v>
      </c>
      <c r="B1582">
        <v>65928.527430882546</v>
      </c>
      <c r="C1582">
        <v>96414783.6777706</v>
      </c>
      <c r="D1582">
        <v>2696705398497511.5</v>
      </c>
    </row>
    <row r="1583" spans="1:4" x14ac:dyDescent="0.25">
      <c r="A1583" s="6">
        <v>41920</v>
      </c>
      <c r="B1583">
        <v>69224.95380242668</v>
      </c>
      <c r="C1583">
        <v>101235522.86165914</v>
      </c>
      <c r="D1583">
        <v>2427034858647760.5</v>
      </c>
    </row>
    <row r="1584" spans="1:4" x14ac:dyDescent="0.25">
      <c r="A1584" s="6">
        <v>41921</v>
      </c>
      <c r="B1584">
        <v>57319.019685859683</v>
      </c>
      <c r="C1584">
        <v>86050194.43241027</v>
      </c>
      <c r="D1584">
        <v>2184331372782984.5</v>
      </c>
    </row>
    <row r="1585" spans="1:4" x14ac:dyDescent="0.25">
      <c r="A1585" s="6">
        <v>41922</v>
      </c>
      <c r="B1585">
        <v>60184.970670152667</v>
      </c>
      <c r="C1585">
        <v>90352704.154030785</v>
      </c>
      <c r="D1585">
        <v>2402764510061283</v>
      </c>
    </row>
    <row r="1586" spans="1:4" x14ac:dyDescent="0.25">
      <c r="A1586" s="6">
        <v>41925</v>
      </c>
      <c r="B1586">
        <v>63194.219203660301</v>
      </c>
      <c r="C1586">
        <v>94870339.361732334</v>
      </c>
      <c r="D1586">
        <v>2162488059055154.7</v>
      </c>
    </row>
    <row r="1587" spans="1:4" x14ac:dyDescent="0.25">
      <c r="A1587" s="6">
        <v>41926</v>
      </c>
      <c r="B1587">
        <v>66353.930163843324</v>
      </c>
      <c r="C1587">
        <v>99613856.329818949</v>
      </c>
      <c r="D1587">
        <v>2378736864960670.5</v>
      </c>
    </row>
    <row r="1588" spans="1:4" x14ac:dyDescent="0.25">
      <c r="A1588" s="6">
        <v>41928</v>
      </c>
      <c r="B1588">
        <v>69671.626672035491</v>
      </c>
      <c r="C1588">
        <v>104594549.1463099</v>
      </c>
      <c r="D1588">
        <v>2616610551456738</v>
      </c>
    </row>
    <row r="1589" spans="1:4" x14ac:dyDescent="0.25">
      <c r="A1589" s="6">
        <v>41929</v>
      </c>
      <c r="B1589">
        <v>73155.208005637265</v>
      </c>
      <c r="C1589">
        <v>109824276.6036254</v>
      </c>
      <c r="D1589">
        <v>2878271606602412</v>
      </c>
    </row>
    <row r="1590" spans="1:4" x14ac:dyDescent="0.25">
      <c r="A1590" s="6">
        <v>41932</v>
      </c>
      <c r="B1590">
        <v>76812.968405919135</v>
      </c>
      <c r="C1590">
        <v>115315490.43380667</v>
      </c>
      <c r="D1590">
        <v>3166098767262653.5</v>
      </c>
    </row>
    <row r="1591" spans="1:4" x14ac:dyDescent="0.25">
      <c r="A1591" s="6">
        <v>41933</v>
      </c>
      <c r="B1591">
        <v>62145.031134667108</v>
      </c>
      <c r="C1591">
        <v>98018166.868735671</v>
      </c>
      <c r="D1591">
        <v>2849488890536388</v>
      </c>
    </row>
    <row r="1592" spans="1:4" x14ac:dyDescent="0.25">
      <c r="A1592" s="6">
        <v>41934</v>
      </c>
      <c r="B1592">
        <v>65252.282691400469</v>
      </c>
      <c r="C1592">
        <v>102919075.21217246</v>
      </c>
      <c r="D1592">
        <v>2564540001482749.5</v>
      </c>
    </row>
    <row r="1593" spans="1:4" x14ac:dyDescent="0.25">
      <c r="A1593" s="6">
        <v>41935</v>
      </c>
      <c r="B1593">
        <v>67488.226130283409</v>
      </c>
      <c r="C1593">
        <v>106445713.99728401</v>
      </c>
      <c r="D1593">
        <v>2652416871893351.5</v>
      </c>
    </row>
    <row r="1594" spans="1:4" x14ac:dyDescent="0.25">
      <c r="A1594" s="6">
        <v>41939</v>
      </c>
      <c r="B1594">
        <v>70862.63743679758</v>
      </c>
      <c r="C1594">
        <v>111767999.69714822</v>
      </c>
      <c r="D1594">
        <v>2387175184704016.5</v>
      </c>
    </row>
    <row r="1595" spans="1:4" x14ac:dyDescent="0.25">
      <c r="A1595" s="6">
        <v>41940</v>
      </c>
      <c r="B1595">
        <v>74405.769308637464</v>
      </c>
      <c r="C1595">
        <v>117356399.68200563</v>
      </c>
      <c r="D1595">
        <v>2625892703174418.5</v>
      </c>
    </row>
    <row r="1596" spans="1:4" x14ac:dyDescent="0.25">
      <c r="A1596" s="6">
        <v>41941</v>
      </c>
      <c r="B1596">
        <v>78126.057774069341</v>
      </c>
      <c r="C1596">
        <v>123224219.66610591</v>
      </c>
      <c r="D1596">
        <v>2888481973491860.5</v>
      </c>
    </row>
    <row r="1597" spans="1:4" x14ac:dyDescent="0.25">
      <c r="A1597" s="6">
        <v>41942</v>
      </c>
      <c r="B1597">
        <v>82032.360662772815</v>
      </c>
      <c r="C1597">
        <v>129385430.64941122</v>
      </c>
      <c r="D1597">
        <v>3177330170841047</v>
      </c>
    </row>
    <row r="1598" spans="1:4" x14ac:dyDescent="0.25">
      <c r="A1598" s="6">
        <v>41943</v>
      </c>
      <c r="B1598">
        <v>86133.978695911457</v>
      </c>
      <c r="C1598">
        <v>135854702.18188179</v>
      </c>
      <c r="D1598">
        <v>3495063187925152</v>
      </c>
    </row>
    <row r="1599" spans="1:4" x14ac:dyDescent="0.25">
      <c r="A1599" s="6">
        <v>41946</v>
      </c>
      <c r="B1599">
        <v>90440.677630707039</v>
      </c>
      <c r="C1599">
        <v>142647437.29097587</v>
      </c>
      <c r="D1599">
        <v>3145556869132637</v>
      </c>
    </row>
    <row r="1600" spans="1:4" x14ac:dyDescent="0.25">
      <c r="A1600" s="6">
        <v>41948</v>
      </c>
      <c r="B1600">
        <v>94962.7115122424</v>
      </c>
      <c r="C1600">
        <v>149779809.15552467</v>
      </c>
      <c r="D1600">
        <v>3460112556045901</v>
      </c>
    </row>
    <row r="1601" spans="1:4" x14ac:dyDescent="0.25">
      <c r="A1601" s="6">
        <v>41950</v>
      </c>
      <c r="B1601">
        <v>99710.847087854519</v>
      </c>
      <c r="C1601">
        <v>157268799.61330092</v>
      </c>
      <c r="D1601">
        <v>3806123811650491.5</v>
      </c>
    </row>
    <row r="1602" spans="1:4" x14ac:dyDescent="0.25">
      <c r="A1602" s="6">
        <v>41953</v>
      </c>
      <c r="B1602">
        <v>104696.38944224725</v>
      </c>
      <c r="C1602">
        <v>165132239.59396598</v>
      </c>
      <c r="D1602">
        <v>4186736192815541</v>
      </c>
    </row>
    <row r="1603" spans="1:4" x14ac:dyDescent="0.25">
      <c r="A1603" s="6">
        <v>41954</v>
      </c>
      <c r="B1603">
        <v>109931.20891435962</v>
      </c>
      <c r="C1603">
        <v>173388851.57366428</v>
      </c>
      <c r="D1603">
        <v>4605409812097095</v>
      </c>
    </row>
    <row r="1604" spans="1:4" x14ac:dyDescent="0.25">
      <c r="A1604" s="6">
        <v>41955</v>
      </c>
      <c r="B1604">
        <v>115427.76936007761</v>
      </c>
      <c r="C1604">
        <v>182058294.15234751</v>
      </c>
      <c r="D1604">
        <v>5065950793306805</v>
      </c>
    </row>
    <row r="1605" spans="1:4" x14ac:dyDescent="0.25">
      <c r="A1605" s="6">
        <v>41956</v>
      </c>
      <c r="B1605">
        <v>121199.1578280815</v>
      </c>
      <c r="C1605">
        <v>191161208.85996488</v>
      </c>
      <c r="D1605">
        <v>4559355713976125</v>
      </c>
    </row>
    <row r="1606" spans="1:4" x14ac:dyDescent="0.25">
      <c r="A1606" s="6">
        <v>41957</v>
      </c>
      <c r="B1606">
        <v>127259.11571948558</v>
      </c>
      <c r="C1606">
        <v>200719269.30296314</v>
      </c>
      <c r="D1606">
        <v>5015291285373738</v>
      </c>
    </row>
    <row r="1607" spans="1:4" x14ac:dyDescent="0.25">
      <c r="A1607" s="6">
        <v>41960</v>
      </c>
      <c r="B1607">
        <v>133622.07150545987</v>
      </c>
      <c r="C1607">
        <v>210755232.76811129</v>
      </c>
      <c r="D1607">
        <v>5516820413911112</v>
      </c>
    </row>
    <row r="1608" spans="1:4" x14ac:dyDescent="0.25">
      <c r="A1608" s="6">
        <v>41961</v>
      </c>
      <c r="B1608">
        <v>140303.17508073288</v>
      </c>
      <c r="C1608">
        <v>221292994.40651685</v>
      </c>
      <c r="D1608">
        <v>5483448343354371</v>
      </c>
    </row>
    <row r="1609" spans="1:4" x14ac:dyDescent="0.25">
      <c r="A1609" s="6">
        <v>41962</v>
      </c>
      <c r="B1609">
        <v>115971.02287088049</v>
      </c>
      <c r="C1609">
        <v>188099045.24553931</v>
      </c>
      <c r="D1609">
        <v>4935103509018934</v>
      </c>
    </row>
    <row r="1610" spans="1:4" x14ac:dyDescent="0.25">
      <c r="A1610" s="6">
        <v>41963</v>
      </c>
      <c r="B1610">
        <v>121769.57401442452</v>
      </c>
      <c r="C1610">
        <v>197503997.50781628</v>
      </c>
      <c r="D1610">
        <v>4441593158117040.5</v>
      </c>
    </row>
    <row r="1611" spans="1:4" x14ac:dyDescent="0.25">
      <c r="A1611" s="6">
        <v>41964</v>
      </c>
      <c r="B1611">
        <v>127858.05271514575</v>
      </c>
      <c r="C1611">
        <v>207379197.38320711</v>
      </c>
      <c r="D1611">
        <v>4885752473928745</v>
      </c>
    </row>
    <row r="1612" spans="1:4" x14ac:dyDescent="0.25">
      <c r="A1612" s="6">
        <v>41967</v>
      </c>
      <c r="B1612">
        <v>131895.88175995945</v>
      </c>
      <c r="C1612">
        <v>213928348.79527831</v>
      </c>
      <c r="D1612">
        <v>5040047278409707</v>
      </c>
    </row>
    <row r="1613" spans="1:4" x14ac:dyDescent="0.25">
      <c r="A1613" s="6">
        <v>41968</v>
      </c>
      <c r="B1613">
        <v>106379.4053255131</v>
      </c>
      <c r="C1613">
        <v>181839096.47598657</v>
      </c>
      <c r="D1613">
        <v>4536042550568736</v>
      </c>
    </row>
    <row r="1614" spans="1:4" x14ac:dyDescent="0.25">
      <c r="A1614" s="6">
        <v>41969</v>
      </c>
      <c r="B1614">
        <v>111698.37559178876</v>
      </c>
      <c r="C1614">
        <v>190931051.29978591</v>
      </c>
      <c r="D1614">
        <v>4989646805625610</v>
      </c>
    </row>
    <row r="1615" spans="1:4" x14ac:dyDescent="0.25">
      <c r="A1615" s="6">
        <v>41970</v>
      </c>
      <c r="B1615">
        <v>117283.2943713782</v>
      </c>
      <c r="C1615">
        <v>200477603.86477521</v>
      </c>
      <c r="D1615">
        <v>5140686684001029</v>
      </c>
    </row>
    <row r="1616" spans="1:4" x14ac:dyDescent="0.25">
      <c r="A1616" s="6">
        <v>41971</v>
      </c>
      <c r="B1616">
        <v>123147.45908994712</v>
      </c>
      <c r="C1616">
        <v>210501484.05801398</v>
      </c>
      <c r="D1616">
        <v>5654755352401132</v>
      </c>
    </row>
    <row r="1617" spans="1:4" x14ac:dyDescent="0.25">
      <c r="A1617" s="6">
        <v>41974</v>
      </c>
      <c r="B1617">
        <v>129304.83204444448</v>
      </c>
      <c r="C1617">
        <v>221026558.26091468</v>
      </c>
      <c r="D1617">
        <v>6220230887641246</v>
      </c>
    </row>
    <row r="1618" spans="1:4" x14ac:dyDescent="0.25">
      <c r="A1618" s="6">
        <v>41975</v>
      </c>
      <c r="B1618">
        <v>135770.07364666671</v>
      </c>
      <c r="C1618">
        <v>232077886.17396042</v>
      </c>
      <c r="D1618">
        <v>6842253976405371</v>
      </c>
    </row>
    <row r="1619" spans="1:4" x14ac:dyDescent="0.25">
      <c r="A1619" s="6">
        <v>41976</v>
      </c>
      <c r="B1619">
        <v>142558.57732900005</v>
      </c>
      <c r="C1619">
        <v>243681780.48265845</v>
      </c>
      <c r="D1619">
        <v>7526479374045909</v>
      </c>
    </row>
    <row r="1620" spans="1:4" x14ac:dyDescent="0.25">
      <c r="A1620" s="6">
        <v>41977</v>
      </c>
      <c r="B1620">
        <v>137545.79716563041</v>
      </c>
      <c r="C1620">
        <v>235113210.15693888</v>
      </c>
      <c r="D1620">
        <v>7261826154203814</v>
      </c>
    </row>
    <row r="1621" spans="1:4" x14ac:dyDescent="0.25">
      <c r="A1621" s="6">
        <v>41978</v>
      </c>
      <c r="B1621">
        <v>144423.08702391194</v>
      </c>
      <c r="C1621">
        <v>246868870.66478583</v>
      </c>
      <c r="D1621">
        <v>7988008769624196</v>
      </c>
    </row>
    <row r="1622" spans="1:4" x14ac:dyDescent="0.25">
      <c r="A1622" s="6">
        <v>41981</v>
      </c>
      <c r="B1622">
        <v>151644.24137510755</v>
      </c>
      <c r="C1622">
        <v>259212314.19802514</v>
      </c>
      <c r="D1622">
        <v>8786809646586616</v>
      </c>
    </row>
    <row r="1623" spans="1:4" x14ac:dyDescent="0.25">
      <c r="A1623" s="6">
        <v>41982</v>
      </c>
      <c r="B1623">
        <v>159226.45344386293</v>
      </c>
      <c r="C1623">
        <v>272172929.90792638</v>
      </c>
      <c r="D1623">
        <v>9665490611245278</v>
      </c>
    </row>
    <row r="1624" spans="1:4" x14ac:dyDescent="0.25">
      <c r="A1624" s="6">
        <v>41983</v>
      </c>
      <c r="B1624">
        <v>167187.77611605608</v>
      </c>
      <c r="C1624">
        <v>285781576.4033227</v>
      </c>
      <c r="D1624">
        <v>8698941550120750</v>
      </c>
    </row>
    <row r="1625" spans="1:4" x14ac:dyDescent="0.25">
      <c r="A1625" s="6">
        <v>41984</v>
      </c>
      <c r="B1625">
        <v>175547.1649218589</v>
      </c>
      <c r="C1625">
        <v>300070655.22348887</v>
      </c>
      <c r="D1625">
        <v>9568835705132826</v>
      </c>
    </row>
    <row r="1626" spans="1:4" x14ac:dyDescent="0.25">
      <c r="A1626" s="6">
        <v>41985</v>
      </c>
      <c r="B1626">
        <v>184324.52316795185</v>
      </c>
      <c r="C1626">
        <v>315074187.98466331</v>
      </c>
      <c r="D1626">
        <v>1.052571927564611E+16</v>
      </c>
    </row>
    <row r="1627" spans="1:4" x14ac:dyDescent="0.25">
      <c r="A1627" s="6">
        <v>41988</v>
      </c>
      <c r="B1627">
        <v>169388.18630912868</v>
      </c>
      <c r="C1627">
        <v>267813059.78696379</v>
      </c>
      <c r="D1627">
        <v>9473147348081500</v>
      </c>
    </row>
    <row r="1628" spans="1:4" x14ac:dyDescent="0.25">
      <c r="A1628" s="6">
        <v>41989</v>
      </c>
      <c r="B1628">
        <v>177857.59562458511</v>
      </c>
      <c r="C1628">
        <v>281203712.77631199</v>
      </c>
      <c r="D1628">
        <v>1.042046208288965E+16</v>
      </c>
    </row>
    <row r="1629" spans="1:4" x14ac:dyDescent="0.25">
      <c r="A1629" s="6">
        <v>41990</v>
      </c>
      <c r="B1629">
        <v>186750.47540581439</v>
      </c>
      <c r="C1629">
        <v>295263898.41512764</v>
      </c>
      <c r="D1629">
        <v>1.1462508291178616E+16</v>
      </c>
    </row>
    <row r="1630" spans="1:4" x14ac:dyDescent="0.25">
      <c r="A1630" s="6">
        <v>41991</v>
      </c>
      <c r="B1630">
        <v>196087.99917610511</v>
      </c>
      <c r="C1630">
        <v>310027093.33588403</v>
      </c>
      <c r="D1630">
        <v>1.0316257462060754E+16</v>
      </c>
    </row>
    <row r="1631" spans="1:4" x14ac:dyDescent="0.25">
      <c r="A1631" s="6">
        <v>41992</v>
      </c>
      <c r="B1631">
        <v>191592.67976397509</v>
      </c>
      <c r="C1631">
        <v>263523029.33550143</v>
      </c>
      <c r="D1631">
        <v>9284631715854678</v>
      </c>
    </row>
    <row r="1632" spans="1:4" x14ac:dyDescent="0.25">
      <c r="A1632" s="6">
        <v>41995</v>
      </c>
      <c r="B1632">
        <v>201172.31375217385</v>
      </c>
      <c r="C1632">
        <v>276699180.80227649</v>
      </c>
      <c r="D1632">
        <v>8356168544269210</v>
      </c>
    </row>
    <row r="1633" spans="1:4" x14ac:dyDescent="0.25">
      <c r="A1633" s="6">
        <v>41996</v>
      </c>
      <c r="B1633">
        <v>211230.92943978254</v>
      </c>
      <c r="C1633">
        <v>290534139.84239036</v>
      </c>
      <c r="D1633">
        <v>9191785398696132</v>
      </c>
    </row>
    <row r="1634" spans="1:4" x14ac:dyDescent="0.25">
      <c r="A1634" s="6">
        <v>41997</v>
      </c>
      <c r="B1634">
        <v>221792.47591177167</v>
      </c>
      <c r="C1634">
        <v>305060846.83450991</v>
      </c>
      <c r="D1634">
        <v>1.0110963938565746E+16</v>
      </c>
    </row>
    <row r="1635" spans="1:4" x14ac:dyDescent="0.25">
      <c r="A1635" s="6">
        <v>41999</v>
      </c>
      <c r="B1635">
        <v>232882.09970736026</v>
      </c>
      <c r="C1635">
        <v>320313889.17623544</v>
      </c>
      <c r="D1635">
        <v>1.1122060332422322E+16</v>
      </c>
    </row>
    <row r="1636" spans="1:4" x14ac:dyDescent="0.25">
      <c r="A1636" s="6">
        <v>42002</v>
      </c>
      <c r="B1636">
        <v>244526.20469272829</v>
      </c>
      <c r="C1636">
        <v>336329583.6350472</v>
      </c>
      <c r="D1636">
        <v>1.2234266365664556E+16</v>
      </c>
    </row>
    <row r="1637" spans="1:4" x14ac:dyDescent="0.25">
      <c r="A1637" s="6">
        <v>42003</v>
      </c>
      <c r="B1637">
        <v>256752.51492736471</v>
      </c>
      <c r="C1637">
        <v>353146062.81679958</v>
      </c>
      <c r="D1637">
        <v>1.3457693002231012E+16</v>
      </c>
    </row>
    <row r="1638" spans="1:4" x14ac:dyDescent="0.25">
      <c r="A1638" s="6">
        <v>42004</v>
      </c>
      <c r="B1638">
        <v>269590.14067373297</v>
      </c>
      <c r="C1638">
        <v>370803365.95763958</v>
      </c>
      <c r="D1638">
        <v>1.4803462302454114E+16</v>
      </c>
    </row>
    <row r="1639" spans="1:4" x14ac:dyDescent="0.25">
      <c r="A1639" s="6">
        <v>42005</v>
      </c>
      <c r="B1639">
        <v>283069.64770741964</v>
      </c>
      <c r="C1639">
        <v>389343534.2555216</v>
      </c>
      <c r="D1639">
        <v>1.6283808532699526E+16</v>
      </c>
    </row>
    <row r="1640" spans="1:4" x14ac:dyDescent="0.25">
      <c r="A1640" s="6">
        <v>42006</v>
      </c>
      <c r="B1640">
        <v>297223.13009279064</v>
      </c>
      <c r="C1640">
        <v>408810710.96829772</v>
      </c>
      <c r="D1640">
        <v>1.791218938596948E+16</v>
      </c>
    </row>
    <row r="1641" spans="1:4" x14ac:dyDescent="0.25">
      <c r="A1641" s="6">
        <v>42009</v>
      </c>
      <c r="B1641">
        <v>312084.28659743018</v>
      </c>
      <c r="C1641">
        <v>429251246.51671261</v>
      </c>
      <c r="D1641">
        <v>1.9703408324566428E+16</v>
      </c>
    </row>
    <row r="1642" spans="1:4" x14ac:dyDescent="0.25">
      <c r="A1642" s="6">
        <v>42010</v>
      </c>
      <c r="B1642">
        <v>327688.50092730171</v>
      </c>
      <c r="C1642">
        <v>450713808.84254825</v>
      </c>
      <c r="D1642">
        <v>2.1673749157023072E+16</v>
      </c>
    </row>
    <row r="1643" spans="1:4" x14ac:dyDescent="0.25">
      <c r="A1643" s="6">
        <v>42011</v>
      </c>
      <c r="B1643">
        <v>344072.92597366683</v>
      </c>
      <c r="C1643">
        <v>473249499.28467566</v>
      </c>
      <c r="D1643">
        <v>2.384112407272538E+16</v>
      </c>
    </row>
    <row r="1644" spans="1:4" x14ac:dyDescent="0.25">
      <c r="A1644" s="6">
        <v>42012</v>
      </c>
      <c r="B1644">
        <v>308779.90109161549</v>
      </c>
      <c r="C1644">
        <v>402262074.39197427</v>
      </c>
      <c r="D1644">
        <v>2.1457011665452844E+16</v>
      </c>
    </row>
    <row r="1645" spans="1:4" x14ac:dyDescent="0.25">
      <c r="A1645" s="6">
        <v>42013</v>
      </c>
      <c r="B1645">
        <v>324218.89614619629</v>
      </c>
      <c r="C1645">
        <v>422375178.11157298</v>
      </c>
      <c r="D1645">
        <v>2.3602712831998132E+16</v>
      </c>
    </row>
    <row r="1646" spans="1:4" x14ac:dyDescent="0.25">
      <c r="A1646" s="6">
        <v>42016</v>
      </c>
      <c r="B1646">
        <v>340429.84095350612</v>
      </c>
      <c r="C1646">
        <v>443493937.01715165</v>
      </c>
      <c r="D1646">
        <v>2.5962984115197948E+16</v>
      </c>
    </row>
    <row r="1647" spans="1:4" x14ac:dyDescent="0.25">
      <c r="A1647" s="6">
        <v>42017</v>
      </c>
      <c r="B1647">
        <v>357451.33300118143</v>
      </c>
      <c r="C1647">
        <v>465668633.86800927</v>
      </c>
      <c r="D1647">
        <v>2.8559282526717744E+16</v>
      </c>
    </row>
    <row r="1648" spans="1:4" x14ac:dyDescent="0.25">
      <c r="A1648" s="6">
        <v>42018</v>
      </c>
      <c r="B1648">
        <v>375323.8996512405</v>
      </c>
      <c r="C1648">
        <v>488952065.56140977</v>
      </c>
      <c r="D1648">
        <v>3.141521077938952E+16</v>
      </c>
    </row>
    <row r="1649" spans="1:4" x14ac:dyDescent="0.25">
      <c r="A1649" s="6">
        <v>42019</v>
      </c>
      <c r="B1649">
        <v>394090.09463380254</v>
      </c>
      <c r="C1649">
        <v>513399668.83948028</v>
      </c>
      <c r="D1649">
        <v>3.4556731857328476E+16</v>
      </c>
    </row>
    <row r="1650" spans="1:4" x14ac:dyDescent="0.25">
      <c r="A1650" s="6">
        <v>42020</v>
      </c>
      <c r="B1650">
        <v>413794.5993654927</v>
      </c>
      <c r="C1650">
        <v>539069652.28145432</v>
      </c>
      <c r="D1650">
        <v>3.8012405043061328E+16</v>
      </c>
    </row>
    <row r="1651" spans="1:4" x14ac:dyDescent="0.25">
      <c r="A1651" s="6">
        <v>42023</v>
      </c>
      <c r="B1651">
        <v>434484.32933376735</v>
      </c>
      <c r="C1651">
        <v>566023134.89552712</v>
      </c>
      <c r="D1651">
        <v>4.1813645547367464E+16</v>
      </c>
    </row>
    <row r="1652" spans="1:4" x14ac:dyDescent="0.25">
      <c r="A1652" s="6">
        <v>42024</v>
      </c>
      <c r="B1652">
        <v>456208.54580045573</v>
      </c>
      <c r="C1652">
        <v>594324291.64030349</v>
      </c>
      <c r="D1652">
        <v>4.5995010102104216E+16</v>
      </c>
    </row>
    <row r="1653" spans="1:4" x14ac:dyDescent="0.25">
      <c r="A1653" s="6">
        <v>42025</v>
      </c>
      <c r="B1653">
        <v>479018.97309047851</v>
      </c>
      <c r="C1653">
        <v>624040506.22231865</v>
      </c>
      <c r="D1653">
        <v>4.5767186716898416E+16</v>
      </c>
    </row>
    <row r="1654" spans="1:4" x14ac:dyDescent="0.25">
      <c r="A1654" s="6">
        <v>42026</v>
      </c>
      <c r="B1654">
        <v>502969.92174500244</v>
      </c>
      <c r="C1654">
        <v>655242531.53343463</v>
      </c>
      <c r="D1654">
        <v>4.7529517127234056E+16</v>
      </c>
    </row>
    <row r="1655" spans="1:4" x14ac:dyDescent="0.25">
      <c r="A1655" s="6">
        <v>42027</v>
      </c>
      <c r="B1655">
        <v>528118.41783225257</v>
      </c>
      <c r="C1655">
        <v>688004658.11010635</v>
      </c>
      <c r="D1655">
        <v>4.7421984283054792E+16</v>
      </c>
    </row>
    <row r="1656" spans="1:4" x14ac:dyDescent="0.25">
      <c r="A1656" s="6">
        <v>42031</v>
      </c>
      <c r="B1656">
        <v>554524.33872386522</v>
      </c>
      <c r="C1656">
        <v>722404891.01561165</v>
      </c>
      <c r="D1656">
        <v>5.2164182711360272E+16</v>
      </c>
    </row>
    <row r="1657" spans="1:4" x14ac:dyDescent="0.25">
      <c r="A1657" s="6">
        <v>42032</v>
      </c>
      <c r="B1657">
        <v>582250.55566005851</v>
      </c>
      <c r="C1657">
        <v>758525135.5663923</v>
      </c>
      <c r="D1657">
        <v>5.7380600982496304E+16</v>
      </c>
    </row>
    <row r="1658" spans="1:4" x14ac:dyDescent="0.25">
      <c r="A1658" s="6">
        <v>42033</v>
      </c>
      <c r="B1658">
        <v>611363.08344306145</v>
      </c>
      <c r="C1658">
        <v>796451392.3447119</v>
      </c>
      <c r="D1658">
        <v>6.3118661080745936E+16</v>
      </c>
    </row>
    <row r="1659" spans="1:4" x14ac:dyDescent="0.25">
      <c r="A1659" s="6">
        <v>42034</v>
      </c>
      <c r="B1659">
        <v>641931.23761521454</v>
      </c>
      <c r="C1659">
        <v>836273961.96194756</v>
      </c>
      <c r="D1659">
        <v>5.6806794972671344E+16</v>
      </c>
    </row>
    <row r="1660" spans="1:4" x14ac:dyDescent="0.25">
      <c r="A1660" s="6">
        <v>42037</v>
      </c>
      <c r="B1660">
        <v>674027.79949597525</v>
      </c>
      <c r="C1660">
        <v>878087660.060045</v>
      </c>
      <c r="D1660">
        <v>6.248747446993848E+16</v>
      </c>
    </row>
    <row r="1661" spans="1:4" x14ac:dyDescent="0.25">
      <c r="A1661" s="6">
        <v>42038</v>
      </c>
      <c r="B1661">
        <v>707729.18947077403</v>
      </c>
      <c r="C1661">
        <v>921992043.06304729</v>
      </c>
      <c r="D1661">
        <v>6.8736221916932336E+16</v>
      </c>
    </row>
    <row r="1662" spans="1:4" x14ac:dyDescent="0.25">
      <c r="A1662" s="6">
        <v>42039</v>
      </c>
      <c r="B1662">
        <v>743115.64894431271</v>
      </c>
      <c r="C1662">
        <v>968091645.21619964</v>
      </c>
      <c r="D1662">
        <v>7.5609844108625568E+16</v>
      </c>
    </row>
    <row r="1663" spans="1:4" x14ac:dyDescent="0.25">
      <c r="A1663" s="6">
        <v>42040</v>
      </c>
      <c r="B1663">
        <v>780271.43139152834</v>
      </c>
      <c r="C1663">
        <v>1016496227.4770097</v>
      </c>
      <c r="D1663">
        <v>6.8048859697763016E+16</v>
      </c>
    </row>
    <row r="1664" spans="1:4" x14ac:dyDescent="0.25">
      <c r="A1664" s="6">
        <v>42041</v>
      </c>
      <c r="B1664">
        <v>819285.00296110474</v>
      </c>
      <c r="C1664">
        <v>1067321038.8508602</v>
      </c>
      <c r="D1664">
        <v>6.1243973727986712E+16</v>
      </c>
    </row>
    <row r="1665" spans="1:4" x14ac:dyDescent="0.25">
      <c r="A1665" s="6">
        <v>42044</v>
      </c>
      <c r="B1665">
        <v>860249.25310916</v>
      </c>
      <c r="C1665">
        <v>1120687090.7934034</v>
      </c>
      <c r="D1665">
        <v>6.7368371100785392E+16</v>
      </c>
    </row>
    <row r="1666" spans="1:4" x14ac:dyDescent="0.25">
      <c r="A1666" s="6">
        <v>42045</v>
      </c>
      <c r="B1666">
        <v>696532.54104484327</v>
      </c>
      <c r="C1666">
        <v>952584027.17439282</v>
      </c>
      <c r="D1666">
        <v>6.0631533990706856E+16</v>
      </c>
    </row>
    <row r="1667" spans="1:4" x14ac:dyDescent="0.25">
      <c r="A1667" s="6">
        <v>42046</v>
      </c>
      <c r="B1667">
        <v>613106.23817006755</v>
      </c>
      <c r="C1667">
        <v>809696423.09823382</v>
      </c>
      <c r="D1667">
        <v>5.4568380591636168E+16</v>
      </c>
    </row>
    <row r="1668" spans="1:4" x14ac:dyDescent="0.25">
      <c r="A1668" s="6">
        <v>42047</v>
      </c>
      <c r="B1668">
        <v>643761.55007857096</v>
      </c>
      <c r="C1668">
        <v>850181244.25314558</v>
      </c>
      <c r="D1668">
        <v>6.0025218650799792E+16</v>
      </c>
    </row>
    <row r="1669" spans="1:4" x14ac:dyDescent="0.25">
      <c r="A1669" s="6">
        <v>42048</v>
      </c>
      <c r="B1669">
        <v>557351.39710254536</v>
      </c>
      <c r="C1669">
        <v>722654057.6151737</v>
      </c>
      <c r="D1669">
        <v>5.4022696785719816E+16</v>
      </c>
    </row>
    <row r="1670" spans="1:4" x14ac:dyDescent="0.25">
      <c r="A1670" s="6">
        <v>42051</v>
      </c>
      <c r="B1670">
        <v>585218.96695767262</v>
      </c>
      <c r="C1670">
        <v>758786760.49593246</v>
      </c>
      <c r="D1670">
        <v>4.8620427107147832E+16</v>
      </c>
    </row>
    <row r="1671" spans="1:4" x14ac:dyDescent="0.25">
      <c r="A1671" s="6">
        <v>42053</v>
      </c>
      <c r="B1671">
        <v>517186.56068383006</v>
      </c>
      <c r="C1671">
        <v>644968746.42154253</v>
      </c>
      <c r="D1671">
        <v>4.3758384396433048E+16</v>
      </c>
    </row>
    <row r="1672" spans="1:4" x14ac:dyDescent="0.25">
      <c r="A1672" s="6">
        <v>42054</v>
      </c>
      <c r="B1672">
        <v>543045.88871802157</v>
      </c>
      <c r="C1672">
        <v>677217183.74261963</v>
      </c>
      <c r="D1672">
        <v>4.813422283607636E+16</v>
      </c>
    </row>
    <row r="1673" spans="1:4" x14ac:dyDescent="0.25">
      <c r="A1673" s="6">
        <v>42055</v>
      </c>
      <c r="B1673">
        <v>570198.18315392267</v>
      </c>
      <c r="C1673">
        <v>711078042.92975068</v>
      </c>
      <c r="D1673">
        <v>5.2947645119684E+16</v>
      </c>
    </row>
    <row r="1674" spans="1:4" x14ac:dyDescent="0.25">
      <c r="A1674" s="6">
        <v>42058</v>
      </c>
      <c r="B1674">
        <v>598708.09231161885</v>
      </c>
      <c r="C1674">
        <v>746631945.07623827</v>
      </c>
      <c r="D1674">
        <v>5.8242409631652408E+16</v>
      </c>
    </row>
    <row r="1675" spans="1:4" x14ac:dyDescent="0.25">
      <c r="A1675" s="6">
        <v>42059</v>
      </c>
      <c r="B1675">
        <v>628643.49692719977</v>
      </c>
      <c r="C1675">
        <v>783963542.33005023</v>
      </c>
      <c r="D1675">
        <v>6.4066650594817656E+16</v>
      </c>
    </row>
    <row r="1676" spans="1:4" x14ac:dyDescent="0.25">
      <c r="A1676" s="6">
        <v>42060</v>
      </c>
      <c r="B1676">
        <v>660075.67177355976</v>
      </c>
      <c r="C1676">
        <v>823161719.44655275</v>
      </c>
      <c r="D1676">
        <v>7.0473315654299424E+16</v>
      </c>
    </row>
    <row r="1677" spans="1:4" x14ac:dyDescent="0.25">
      <c r="A1677" s="6">
        <v>42061</v>
      </c>
      <c r="B1677">
        <v>693079.45536223776</v>
      </c>
      <c r="C1677">
        <v>864319805.41888046</v>
      </c>
      <c r="D1677">
        <v>7.7520647219729376E+16</v>
      </c>
    </row>
    <row r="1678" spans="1:4" x14ac:dyDescent="0.25">
      <c r="A1678" s="6">
        <v>42062</v>
      </c>
      <c r="B1678">
        <v>727733.42813034973</v>
      </c>
      <c r="C1678">
        <v>907535795.68982458</v>
      </c>
      <c r="D1678">
        <v>8.527271194170232E+16</v>
      </c>
    </row>
    <row r="1679" spans="1:4" x14ac:dyDescent="0.25">
      <c r="A1679" s="6">
        <v>42063</v>
      </c>
      <c r="B1679">
        <v>612218.79334094748</v>
      </c>
      <c r="C1679">
        <v>771405426.33635092</v>
      </c>
      <c r="D1679">
        <v>7.6745440747532096E+16</v>
      </c>
    </row>
    <row r="1680" spans="1:4" x14ac:dyDescent="0.25">
      <c r="A1680" s="6">
        <v>42065</v>
      </c>
      <c r="B1680">
        <v>642829.73300799483</v>
      </c>
      <c r="C1680">
        <v>809975697.65316844</v>
      </c>
      <c r="D1680">
        <v>8.4419984822285312E+16</v>
      </c>
    </row>
    <row r="1681" spans="1:4" x14ac:dyDescent="0.25">
      <c r="A1681" s="6">
        <v>42066</v>
      </c>
      <c r="B1681">
        <v>674971.21965839458</v>
      </c>
      <c r="C1681">
        <v>850474482.53582692</v>
      </c>
      <c r="D1681">
        <v>9.2861983304513856E+16</v>
      </c>
    </row>
    <row r="1682" spans="1:4" x14ac:dyDescent="0.25">
      <c r="A1682" s="6">
        <v>42067</v>
      </c>
      <c r="B1682">
        <v>708719.78064131434</v>
      </c>
      <c r="C1682">
        <v>892998206.66261828</v>
      </c>
      <c r="D1682">
        <v>1.0214818163496525E+17</v>
      </c>
    </row>
    <row r="1683" spans="1:4" x14ac:dyDescent="0.25">
      <c r="A1683" s="6">
        <v>42068</v>
      </c>
      <c r="B1683">
        <v>744155.76967338007</v>
      </c>
      <c r="C1683">
        <v>937648116.99574924</v>
      </c>
      <c r="D1683">
        <v>1.1236299979846178E+17</v>
      </c>
    </row>
    <row r="1684" spans="1:4" x14ac:dyDescent="0.25">
      <c r="A1684" s="6">
        <v>42072</v>
      </c>
      <c r="B1684">
        <v>781363.55815704912</v>
      </c>
      <c r="C1684">
        <v>984530522.84553671</v>
      </c>
      <c r="D1684">
        <v>1.2359929977830797E+17</v>
      </c>
    </row>
    <row r="1685" spans="1:4" x14ac:dyDescent="0.25">
      <c r="A1685" s="6">
        <v>42073</v>
      </c>
      <c r="B1685">
        <v>820431.73606490158</v>
      </c>
      <c r="C1685">
        <v>1033757048.9878136</v>
      </c>
      <c r="D1685">
        <v>1.3595922975613877E+17</v>
      </c>
    </row>
    <row r="1686" spans="1:4" x14ac:dyDescent="0.25">
      <c r="A1686" s="6">
        <v>42074</v>
      </c>
      <c r="B1686">
        <v>861453.3228681467</v>
      </c>
      <c r="C1686">
        <v>1085444901.4372044</v>
      </c>
      <c r="D1686">
        <v>1.4955515273175267E+17</v>
      </c>
    </row>
    <row r="1687" spans="1:4" x14ac:dyDescent="0.25">
      <c r="A1687" s="6">
        <v>42075</v>
      </c>
      <c r="B1687">
        <v>904525.98901155405</v>
      </c>
      <c r="C1687">
        <v>1139717146.5090647</v>
      </c>
      <c r="D1687">
        <v>1.6451066800492797E+17</v>
      </c>
    </row>
    <row r="1688" spans="1:4" x14ac:dyDescent="0.25">
      <c r="A1688" s="6">
        <v>42076</v>
      </c>
      <c r="B1688">
        <v>949752.28846213175</v>
      </c>
      <c r="C1688">
        <v>1196703003.834518</v>
      </c>
      <c r="D1688">
        <v>1.8096173480542077E+17</v>
      </c>
    </row>
    <row r="1689" spans="1:4" x14ac:dyDescent="0.25">
      <c r="A1689" s="6">
        <v>42079</v>
      </c>
      <c r="B1689">
        <v>997239.90288523841</v>
      </c>
      <c r="C1689">
        <v>1256538154.0262439</v>
      </c>
      <c r="D1689">
        <v>1.9905790828596285E+17</v>
      </c>
    </row>
    <row r="1690" spans="1:4" x14ac:dyDescent="0.25">
      <c r="A1690" s="6">
        <v>42080</v>
      </c>
      <c r="B1690">
        <v>1047101.8980295004</v>
      </c>
      <c r="C1690">
        <v>1319365061.7275562</v>
      </c>
      <c r="D1690">
        <v>2.1896369911455914E+17</v>
      </c>
    </row>
    <row r="1691" spans="1:4" x14ac:dyDescent="0.25">
      <c r="A1691" s="6">
        <v>42081</v>
      </c>
      <c r="B1691">
        <v>1099456.9929309755</v>
      </c>
      <c r="C1691">
        <v>1385333314.8139341</v>
      </c>
      <c r="D1691">
        <v>2.4086006902601507E+17</v>
      </c>
    </row>
    <row r="1692" spans="1:4" x14ac:dyDescent="0.25">
      <c r="A1692" s="6">
        <v>42082</v>
      </c>
      <c r="B1692">
        <v>1154429.8425775243</v>
      </c>
      <c r="C1692">
        <v>1454599980.5546308</v>
      </c>
      <c r="D1692">
        <v>2.6494607592861661E+17</v>
      </c>
    </row>
    <row r="1693" spans="1:4" x14ac:dyDescent="0.25">
      <c r="A1693" s="6">
        <v>42083</v>
      </c>
      <c r="B1693">
        <v>1212151.3347064005</v>
      </c>
      <c r="C1693">
        <v>1527329979.5823624</v>
      </c>
      <c r="D1693">
        <v>2.9144068352147827E+17</v>
      </c>
    </row>
    <row r="1694" spans="1:4" x14ac:dyDescent="0.25">
      <c r="A1694" s="6">
        <v>42086</v>
      </c>
      <c r="B1694">
        <v>1272758.9014417205</v>
      </c>
      <c r="C1694">
        <v>1603696478.5614805</v>
      </c>
      <c r="D1694">
        <v>3.2058475187362611E+17</v>
      </c>
    </row>
    <row r="1695" spans="1:4" x14ac:dyDescent="0.25">
      <c r="A1695" s="6">
        <v>42087</v>
      </c>
      <c r="B1695">
        <v>1336396.8465138066</v>
      </c>
      <c r="C1695">
        <v>1683881302.4895546</v>
      </c>
      <c r="D1695">
        <v>2.8852627668626349E+17</v>
      </c>
    </row>
    <row r="1696" spans="1:4" x14ac:dyDescent="0.25">
      <c r="A1696" s="6">
        <v>42088</v>
      </c>
      <c r="B1696">
        <v>1403216.688839497</v>
      </c>
      <c r="C1696">
        <v>1768075367.6140325</v>
      </c>
      <c r="D1696">
        <v>3.1737890435488986E+17</v>
      </c>
    </row>
    <row r="1697" spans="1:4" x14ac:dyDescent="0.25">
      <c r="A1697" s="6">
        <v>42089</v>
      </c>
      <c r="B1697">
        <v>1473377.523281472</v>
      </c>
      <c r="C1697">
        <v>1856479135.9947343</v>
      </c>
      <c r="D1697">
        <v>3.4911679479037888E+17</v>
      </c>
    </row>
    <row r="1698" spans="1:4" x14ac:dyDescent="0.25">
      <c r="A1698" s="6">
        <v>42090</v>
      </c>
      <c r="B1698">
        <v>1547046.3994455456</v>
      </c>
      <c r="C1698">
        <v>1949303092.794471</v>
      </c>
      <c r="D1698">
        <v>3.8402847426941677E+17</v>
      </c>
    </row>
    <row r="1699" spans="1:4" x14ac:dyDescent="0.25">
      <c r="A1699" s="6">
        <v>42093</v>
      </c>
      <c r="B1699">
        <v>1624398.719417823</v>
      </c>
      <c r="C1699">
        <v>2046768247.4341946</v>
      </c>
      <c r="D1699">
        <v>4.2243132169635846E+17</v>
      </c>
    </row>
    <row r="1700" spans="1:4" x14ac:dyDescent="0.25">
      <c r="A1700" s="6">
        <v>42094</v>
      </c>
      <c r="B1700">
        <v>1705618.6553887143</v>
      </c>
      <c r="C1700">
        <v>2149106659.8059044</v>
      </c>
      <c r="D1700">
        <v>4.6467445386599437E+17</v>
      </c>
    </row>
    <row r="1701" spans="1:4" x14ac:dyDescent="0.25">
      <c r="A1701" s="6">
        <v>42095</v>
      </c>
      <c r="B1701">
        <v>1790899.58815815</v>
      </c>
      <c r="C1701">
        <v>2256561992.7961998</v>
      </c>
      <c r="D1701">
        <v>5.1114189925259386E+17</v>
      </c>
    </row>
    <row r="1702" spans="1:4" x14ac:dyDescent="0.25">
      <c r="A1702" s="6">
        <v>42100</v>
      </c>
      <c r="B1702">
        <v>1880444.5675660574</v>
      </c>
      <c r="C1702">
        <v>2369390092.4360099</v>
      </c>
      <c r="D1702">
        <v>5.6225608917785331E+17</v>
      </c>
    </row>
    <row r="1703" spans="1:4" x14ac:dyDescent="0.25">
      <c r="A1703" s="6">
        <v>42101</v>
      </c>
      <c r="B1703">
        <v>1974466.7959443603</v>
      </c>
      <c r="C1703">
        <v>2487859597.0578103</v>
      </c>
      <c r="D1703">
        <v>6.1848169809563866E+17</v>
      </c>
    </row>
    <row r="1704" spans="1:4" x14ac:dyDescent="0.25">
      <c r="A1704" s="6">
        <v>42102</v>
      </c>
      <c r="B1704">
        <v>2073190.1357415784</v>
      </c>
      <c r="C1704">
        <v>2612252576.9107008</v>
      </c>
      <c r="D1704">
        <v>6.8032986790520256E+17</v>
      </c>
    </row>
    <row r="1705" spans="1:4" x14ac:dyDescent="0.25">
      <c r="A1705" s="6">
        <v>42103</v>
      </c>
      <c r="B1705">
        <v>2176849.6425286573</v>
      </c>
      <c r="C1705">
        <v>2742865205.7562361</v>
      </c>
      <c r="D1705">
        <v>7.4836285469572288E+17</v>
      </c>
    </row>
    <row r="1706" spans="1:4" x14ac:dyDescent="0.25">
      <c r="A1706" s="6">
        <v>42104</v>
      </c>
      <c r="B1706">
        <v>2285692.1246550903</v>
      </c>
      <c r="C1706">
        <v>2880008466.0440478</v>
      </c>
      <c r="D1706">
        <v>8.2319914016529523E+17</v>
      </c>
    </row>
    <row r="1707" spans="1:4" x14ac:dyDescent="0.25">
      <c r="A1707" s="6">
        <v>42107</v>
      </c>
      <c r="B1707">
        <v>2399976.7308878447</v>
      </c>
      <c r="C1707">
        <v>3024008889.3462505</v>
      </c>
      <c r="D1707">
        <v>9.0551905418182477E+17</v>
      </c>
    </row>
    <row r="1708" spans="1:4" x14ac:dyDescent="0.25">
      <c r="A1708" s="6">
        <v>42109</v>
      </c>
      <c r="B1708">
        <v>2519975.5674322369</v>
      </c>
      <c r="C1708">
        <v>3175209333.8135633</v>
      </c>
      <c r="D1708">
        <v>8.1496714876364237E+17</v>
      </c>
    </row>
    <row r="1709" spans="1:4" x14ac:dyDescent="0.25">
      <c r="A1709" s="6">
        <v>42110</v>
      </c>
      <c r="B1709">
        <v>2645974.3458038489</v>
      </c>
      <c r="C1709">
        <v>3333969800.5042415</v>
      </c>
      <c r="D1709">
        <v>7.3347043388727821E+17</v>
      </c>
    </row>
    <row r="1710" spans="1:4" x14ac:dyDescent="0.25">
      <c r="A1710" s="6">
        <v>42111</v>
      </c>
      <c r="B1710">
        <v>2778273.0630940413</v>
      </c>
      <c r="C1710">
        <v>3500668290.5294538</v>
      </c>
      <c r="D1710">
        <v>8.0681747727600614E+17</v>
      </c>
    </row>
    <row r="1711" spans="1:4" x14ac:dyDescent="0.25">
      <c r="A1711" s="6">
        <v>42114</v>
      </c>
      <c r="B1711">
        <v>2917186.7162487437</v>
      </c>
      <c r="C1711">
        <v>3675701705.0559268</v>
      </c>
      <c r="D1711">
        <v>7.261357295484055E+17</v>
      </c>
    </row>
    <row r="1712" spans="1:4" x14ac:dyDescent="0.25">
      <c r="A1712" s="6">
        <v>42115</v>
      </c>
      <c r="B1712">
        <v>3063046.052061181</v>
      </c>
      <c r="C1712">
        <v>3859486790.3087234</v>
      </c>
      <c r="D1712">
        <v>7.9874930250324608E+17</v>
      </c>
    </row>
    <row r="1713" spans="1:4" x14ac:dyDescent="0.25">
      <c r="A1713" s="6">
        <v>42116</v>
      </c>
      <c r="B1713">
        <v>3216198.35466424</v>
      </c>
      <c r="C1713">
        <v>4052461129.8241596</v>
      </c>
      <c r="D1713">
        <v>8.7862423275357082E+17</v>
      </c>
    </row>
    <row r="1714" spans="1:4" x14ac:dyDescent="0.25">
      <c r="A1714" s="6">
        <v>42117</v>
      </c>
      <c r="B1714">
        <v>3377008.272397452</v>
      </c>
      <c r="C1714">
        <v>4255084186.3153677</v>
      </c>
      <c r="D1714">
        <v>9.66486656028928E+17</v>
      </c>
    </row>
    <row r="1715" spans="1:4" x14ac:dyDescent="0.25">
      <c r="A1715" s="6">
        <v>42118</v>
      </c>
      <c r="B1715">
        <v>3545858.6860173247</v>
      </c>
      <c r="C1715">
        <v>4467838395.6311359</v>
      </c>
      <c r="D1715">
        <v>1.0631353216318209E+18</v>
      </c>
    </row>
    <row r="1716" spans="1:4" x14ac:dyDescent="0.25">
      <c r="A1716" s="6">
        <v>42121</v>
      </c>
      <c r="B1716">
        <v>3723151.6203181911</v>
      </c>
      <c r="C1716">
        <v>4691230315.412693</v>
      </c>
      <c r="D1716">
        <v>1.1694488537950031E+18</v>
      </c>
    </row>
    <row r="1717" spans="1:4" x14ac:dyDescent="0.25">
      <c r="A1717" s="6">
        <v>42122</v>
      </c>
      <c r="B1717">
        <v>2557200.5487929042</v>
      </c>
      <c r="C1717" s="9">
        <v>3987545768.1007891</v>
      </c>
      <c r="D1717">
        <v>1.0525039684155028E+18</v>
      </c>
    </row>
    <row r="1718" spans="1:4" x14ac:dyDescent="0.25">
      <c r="A1718" s="6">
        <v>42123</v>
      </c>
      <c r="B1718">
        <v>2685060.5762325497</v>
      </c>
      <c r="C1718">
        <v>4186923056.5058289</v>
      </c>
      <c r="D1718">
        <v>1.1577543652570532E+18</v>
      </c>
    </row>
    <row r="1719" spans="1:4" x14ac:dyDescent="0.25">
      <c r="A1719" s="6">
        <v>42124</v>
      </c>
      <c r="B1719">
        <v>2819313.6050441773</v>
      </c>
      <c r="C1719">
        <v>4396269209.3311205</v>
      </c>
      <c r="D1719">
        <v>1.2735298017827587E+18</v>
      </c>
    </row>
    <row r="1720" spans="1:4" x14ac:dyDescent="0.25">
      <c r="A1720" s="6">
        <v>42128</v>
      </c>
      <c r="B1720">
        <v>2960279.2852963861</v>
      </c>
      <c r="C1720">
        <v>4616082669.797677</v>
      </c>
      <c r="D1720">
        <v>1.1461768216044828E+18</v>
      </c>
    </row>
    <row r="1721" spans="1:4" x14ac:dyDescent="0.25">
      <c r="A1721" s="6">
        <v>42129</v>
      </c>
      <c r="B1721">
        <v>3108293.2495612055</v>
      </c>
      <c r="C1721">
        <v>4846886803.2875614</v>
      </c>
      <c r="D1721">
        <v>1.2607945037649311E+18</v>
      </c>
    </row>
    <row r="1722" spans="1:4" x14ac:dyDescent="0.25">
      <c r="A1722" s="6">
        <v>42130</v>
      </c>
      <c r="B1722">
        <v>3263707.912039266</v>
      </c>
      <c r="C1722">
        <v>5089231143.4519396</v>
      </c>
      <c r="D1722">
        <v>1.3868739541414244E+18</v>
      </c>
    </row>
    <row r="1723" spans="1:4" x14ac:dyDescent="0.25">
      <c r="A1723" s="6">
        <v>42131</v>
      </c>
      <c r="B1723">
        <v>3426893.3076412296</v>
      </c>
      <c r="C1723">
        <v>5343692700.6245365</v>
      </c>
      <c r="D1723">
        <v>1.2481865587272819E+18</v>
      </c>
    </row>
    <row r="1724" spans="1:4" x14ac:dyDescent="0.25">
      <c r="A1724" s="6">
        <v>42132</v>
      </c>
      <c r="B1724">
        <v>3126490.9616028075</v>
      </c>
      <c r="C1724">
        <v>4542138795.5308561</v>
      </c>
      <c r="D1724">
        <v>1.1233679028545537E+18</v>
      </c>
    </row>
    <row r="1725" spans="1:4" x14ac:dyDescent="0.25">
      <c r="A1725" s="6">
        <v>42135</v>
      </c>
      <c r="B1725">
        <v>2891788.8164136168</v>
      </c>
      <c r="C1725">
        <v>3860817976.2012277</v>
      </c>
      <c r="D1725">
        <v>1.0110311125690984E+18</v>
      </c>
    </row>
    <row r="1726" spans="1:4" x14ac:dyDescent="0.25">
      <c r="A1726" s="6">
        <v>42136</v>
      </c>
      <c r="B1726">
        <v>3036378.2572342977</v>
      </c>
      <c r="C1726">
        <v>4053858875.0112891</v>
      </c>
      <c r="D1726">
        <v>1.1121342238260083E+18</v>
      </c>
    </row>
    <row r="1727" spans="1:4" x14ac:dyDescent="0.25">
      <c r="A1727" s="6">
        <v>42137</v>
      </c>
      <c r="B1727">
        <v>3188197.1700960128</v>
      </c>
      <c r="C1727">
        <v>4256551818.7618537</v>
      </c>
      <c r="D1727">
        <v>1.2233476462086093E+18</v>
      </c>
    </row>
    <row r="1728" spans="1:4" x14ac:dyDescent="0.25">
      <c r="A1728" s="6">
        <v>42138</v>
      </c>
      <c r="B1728">
        <v>3347607.0286008134</v>
      </c>
      <c r="C1728">
        <v>4469379409.6999464</v>
      </c>
      <c r="D1728">
        <v>1.1010128815877484E+18</v>
      </c>
    </row>
    <row r="1729" spans="1:4" x14ac:dyDescent="0.25">
      <c r="A1729" s="6">
        <v>42139</v>
      </c>
      <c r="B1729">
        <v>2918519.4862652845</v>
      </c>
      <c r="C1729">
        <v>3798972498.2449541</v>
      </c>
      <c r="D1729">
        <v>9.9091159342897357E+17</v>
      </c>
    </row>
    <row r="1730" spans="1:4" x14ac:dyDescent="0.25">
      <c r="A1730" s="6">
        <v>42142</v>
      </c>
      <c r="B1730">
        <v>3064445.4605785487</v>
      </c>
      <c r="C1730">
        <v>3988921123.1572018</v>
      </c>
      <c r="D1730">
        <v>9.0184325428310528E+17</v>
      </c>
    </row>
    <row r="1731" spans="1:4" x14ac:dyDescent="0.25">
      <c r="A1731" s="6">
        <v>42143</v>
      </c>
      <c r="B1731">
        <v>3217667.7336074761</v>
      </c>
      <c r="C1731">
        <v>4188367179.315062</v>
      </c>
      <c r="D1731">
        <v>9.9202757971141594E+17</v>
      </c>
    </row>
    <row r="1732" spans="1:4" x14ac:dyDescent="0.25">
      <c r="A1732" s="6">
        <v>42144</v>
      </c>
      <c r="B1732">
        <v>3378551.12028785</v>
      </c>
      <c r="C1732">
        <v>4397785538.2808151</v>
      </c>
      <c r="D1732">
        <v>1.0912303376825576E+18</v>
      </c>
    </row>
    <row r="1733" spans="1:4" x14ac:dyDescent="0.25">
      <c r="A1733" s="6">
        <v>42145</v>
      </c>
      <c r="B1733">
        <v>3064462.5995352631</v>
      </c>
      <c r="C1733">
        <v>3738117707.538693</v>
      </c>
      <c r="D1733">
        <v>9.8210730391430182E+17</v>
      </c>
    </row>
    <row r="1734" spans="1:4" x14ac:dyDescent="0.25">
      <c r="A1734" s="6">
        <v>42146</v>
      </c>
      <c r="B1734">
        <v>3217685.7295120265</v>
      </c>
      <c r="C1734">
        <v>3925023592.915628</v>
      </c>
      <c r="D1734">
        <v>1.0803180343057321E+18</v>
      </c>
    </row>
    <row r="1735" spans="1:4" x14ac:dyDescent="0.25">
      <c r="A1735" s="6">
        <v>42149</v>
      </c>
      <c r="B1735">
        <v>2281876.2638372839</v>
      </c>
      <c r="C1735" s="9">
        <v>3336270053.9782839</v>
      </c>
      <c r="D1735">
        <v>9.7228623087515891E+17</v>
      </c>
    </row>
    <row r="1736" spans="1:4" x14ac:dyDescent="0.25">
      <c r="A1736" s="6">
        <v>42150</v>
      </c>
      <c r="B1736">
        <v>1798352.3312482287</v>
      </c>
      <c r="C1736" s="9">
        <v>2835829545.8815413</v>
      </c>
      <c r="D1736">
        <v>8.7505760778764301E+17</v>
      </c>
    </row>
    <row r="1737" spans="1:4" x14ac:dyDescent="0.25">
      <c r="A1737" s="6">
        <v>42151</v>
      </c>
      <c r="B1737">
        <v>1888269.9478106401</v>
      </c>
      <c r="C1737">
        <v>2977621023.1756186</v>
      </c>
      <c r="D1737">
        <v>9.6256336856640742E+17</v>
      </c>
    </row>
    <row r="1738" spans="1:4" x14ac:dyDescent="0.25">
      <c r="A1738" s="6">
        <v>42152</v>
      </c>
      <c r="B1738">
        <v>495217.91808253463</v>
      </c>
      <c r="C1738" s="9">
        <v>2530977869.699276</v>
      </c>
      <c r="D1738">
        <v>8.6630703170976666E+17</v>
      </c>
    </row>
    <row r="1739" spans="1:4" x14ac:dyDescent="0.25">
      <c r="A1739" s="6">
        <v>42153</v>
      </c>
      <c r="B1739">
        <v>519978.81398666138</v>
      </c>
      <c r="C1739">
        <v>2657526763.1842399</v>
      </c>
      <c r="D1739">
        <v>9.5293773488074342E+17</v>
      </c>
    </row>
    <row r="1740" spans="1:4" x14ac:dyDescent="0.25">
      <c r="A1740" s="6">
        <v>42156</v>
      </c>
      <c r="B1740">
        <v>545977.75468599447</v>
      </c>
      <c r="C1740">
        <v>2790403101.343452</v>
      </c>
      <c r="D1740">
        <v>8.9942661592205555E+17</v>
      </c>
    </row>
    <row r="1741" spans="1:4" x14ac:dyDescent="0.25">
      <c r="A1741" s="6">
        <v>42157</v>
      </c>
      <c r="B1741">
        <v>493212.95538208389</v>
      </c>
      <c r="C1741">
        <v>2520730832.9117913</v>
      </c>
      <c r="D1741">
        <v>8.0948395432984998E+17</v>
      </c>
    </row>
    <row r="1742" spans="1:4" x14ac:dyDescent="0.25">
      <c r="A1742" s="6">
        <v>42158</v>
      </c>
      <c r="B1742">
        <v>517873.60315118812</v>
      </c>
      <c r="C1742">
        <v>2646767374.5573812</v>
      </c>
      <c r="D1742">
        <v>8.9043234976283507E+17</v>
      </c>
    </row>
    <row r="1743" spans="1:4" x14ac:dyDescent="0.25">
      <c r="A1743" s="6">
        <v>42159</v>
      </c>
      <c r="B1743">
        <v>543767.28330874757</v>
      </c>
      <c r="C1743">
        <v>2779105743.2852502</v>
      </c>
      <c r="D1743">
        <v>9.7947558473911872E+17</v>
      </c>
    </row>
    <row r="1744" spans="1:4" x14ac:dyDescent="0.25">
      <c r="A1744" s="6">
        <v>42160</v>
      </c>
      <c r="B1744">
        <v>537402.71405142464</v>
      </c>
      <c r="C1744">
        <v>2746577469.6661844</v>
      </c>
      <c r="D1744">
        <v>8.8152802626520691E+17</v>
      </c>
    </row>
    <row r="1745" spans="1:4" x14ac:dyDescent="0.25">
      <c r="A1745" s="6">
        <v>42163</v>
      </c>
      <c r="B1745">
        <v>564272.84975399589</v>
      </c>
      <c r="C1745">
        <v>2883906343.1494937</v>
      </c>
      <c r="D1745">
        <v>9.6968082889172774E+17</v>
      </c>
    </row>
    <row r="1746" spans="1:4" x14ac:dyDescent="0.25">
      <c r="A1746" s="6">
        <v>42164</v>
      </c>
      <c r="B1746">
        <v>550673.86557555944</v>
      </c>
      <c r="C1746">
        <v>2814404156.840724</v>
      </c>
      <c r="D1746">
        <v>8.7271274600255501E+17</v>
      </c>
    </row>
    <row r="1747" spans="1:4" x14ac:dyDescent="0.25">
      <c r="A1747" s="6">
        <v>42165</v>
      </c>
      <c r="B1747">
        <v>431038.11716981023</v>
      </c>
      <c r="C1747" s="9">
        <v>2392243533.3146152</v>
      </c>
      <c r="D1747">
        <v>7.8544147140229952E+17</v>
      </c>
    </row>
    <row r="1748" spans="1:4" x14ac:dyDescent="0.25">
      <c r="A1748" s="6">
        <v>42166</v>
      </c>
      <c r="B1748">
        <v>452590.02302830078</v>
      </c>
      <c r="C1748">
        <v>2511855709.9803462</v>
      </c>
      <c r="D1748">
        <v>8.6398561854252954E+17</v>
      </c>
    </row>
    <row r="1749" spans="1:4" x14ac:dyDescent="0.25">
      <c r="A1749" s="6">
        <v>42167</v>
      </c>
      <c r="B1749">
        <v>475219.52417971584</v>
      </c>
      <c r="C1749">
        <v>2637448495.4793634</v>
      </c>
      <c r="D1749">
        <v>9.5038418039678259E+17</v>
      </c>
    </row>
    <row r="1750" spans="1:4" x14ac:dyDescent="0.25">
      <c r="A1750" s="6">
        <v>42170</v>
      </c>
      <c r="B1750">
        <v>498980.50038870168</v>
      </c>
      <c r="C1750">
        <v>2769320920.2533317</v>
      </c>
      <c r="D1750">
        <v>8.5534576235710438E+17</v>
      </c>
    </row>
    <row r="1751" spans="1:4" x14ac:dyDescent="0.25">
      <c r="A1751" s="6">
        <v>42171</v>
      </c>
      <c r="B1751">
        <v>523929.52540813677</v>
      </c>
      <c r="C1751">
        <v>2907786966.2659984</v>
      </c>
      <c r="D1751">
        <v>9.4088033859281485E+17</v>
      </c>
    </row>
    <row r="1752" spans="1:4" x14ac:dyDescent="0.25">
      <c r="A1752" s="6">
        <v>42172</v>
      </c>
      <c r="B1752">
        <v>550126.00167854363</v>
      </c>
      <c r="C1752">
        <v>3053176314.5792985</v>
      </c>
      <c r="D1752">
        <v>8.4679230473353344E+17</v>
      </c>
    </row>
    <row r="1753" spans="1:4" x14ac:dyDescent="0.25">
      <c r="A1753" s="6">
        <v>42173</v>
      </c>
      <c r="B1753">
        <v>403678.50263166026</v>
      </c>
      <c r="C1753" s="9">
        <v>2595199867.3924036</v>
      </c>
      <c r="D1753">
        <v>7.621130742601801E+17</v>
      </c>
    </row>
    <row r="1754" spans="1:4" x14ac:dyDescent="0.25">
      <c r="A1754" s="6">
        <v>42174</v>
      </c>
      <c r="B1754">
        <v>423862.42776324326</v>
      </c>
      <c r="C1754">
        <v>2724959860.7620239</v>
      </c>
      <c r="D1754">
        <v>8.3832438168619814E+17</v>
      </c>
    </row>
    <row r="1755" spans="1:4" x14ac:dyDescent="0.25">
      <c r="A1755" s="6">
        <v>42177</v>
      </c>
      <c r="B1755">
        <v>445055.54915140546</v>
      </c>
      <c r="C1755">
        <v>2861207853.8001251</v>
      </c>
      <c r="D1755">
        <v>9.2215681985481805E+17</v>
      </c>
    </row>
    <row r="1756" spans="1:4" x14ac:dyDescent="0.25">
      <c r="A1756" s="6">
        <v>42178</v>
      </c>
      <c r="B1756">
        <v>467308.32660897577</v>
      </c>
      <c r="C1756">
        <v>3004268246.4901314</v>
      </c>
      <c r="D1756">
        <v>8.2994113786933632E+17</v>
      </c>
    </row>
    <row r="1757" spans="1:4" x14ac:dyDescent="0.25">
      <c r="A1757" s="6">
        <v>42179</v>
      </c>
      <c r="B1757">
        <v>490673.74293942458</v>
      </c>
      <c r="C1757">
        <v>3154481658.8146381</v>
      </c>
      <c r="D1757">
        <v>9.1293525165627008E+17</v>
      </c>
    </row>
    <row r="1758" spans="1:4" x14ac:dyDescent="0.25">
      <c r="A1758" s="6">
        <v>42180</v>
      </c>
      <c r="B1758">
        <v>515207.43008639582</v>
      </c>
      <c r="C1758">
        <v>3312205741.7553701</v>
      </c>
      <c r="D1758">
        <v>1.0042287768218972E+18</v>
      </c>
    </row>
    <row r="1759" spans="1:4" x14ac:dyDescent="0.25">
      <c r="A1759" s="6">
        <v>42181</v>
      </c>
      <c r="B1759">
        <v>465153.38694650651</v>
      </c>
      <c r="C1759">
        <v>2815374880.4920645</v>
      </c>
      <c r="D1759">
        <v>9.0380589913970752E+17</v>
      </c>
    </row>
    <row r="1760" spans="1:4" x14ac:dyDescent="0.25">
      <c r="A1760" s="6">
        <v>42184</v>
      </c>
      <c r="B1760">
        <v>488411.05629383185</v>
      </c>
      <c r="C1760">
        <v>2956143624.5166678</v>
      </c>
      <c r="D1760">
        <v>9.9418648905367834E+17</v>
      </c>
    </row>
    <row r="1761" spans="1:4" x14ac:dyDescent="0.25">
      <c r="A1761" s="6">
        <v>42185</v>
      </c>
      <c r="B1761">
        <v>512831.60910852347</v>
      </c>
      <c r="C1761">
        <v>3103950805.7425013</v>
      </c>
      <c r="D1761">
        <v>9.556924197993536E+17</v>
      </c>
    </row>
    <row r="1762" spans="1:4" x14ac:dyDescent="0.25">
      <c r="A1762" s="6">
        <v>42186</v>
      </c>
      <c r="B1762">
        <v>538473.18956394971</v>
      </c>
      <c r="C1762">
        <v>3259148346.0296264</v>
      </c>
      <c r="D1762">
        <v>9.0622959585410048E+17</v>
      </c>
    </row>
    <row r="1763" spans="1:4" x14ac:dyDescent="0.25">
      <c r="A1763" s="6">
        <v>42187</v>
      </c>
      <c r="B1763">
        <v>517448.83076300396</v>
      </c>
      <c r="C1763">
        <v>3131896877.3577623</v>
      </c>
      <c r="D1763">
        <v>8.7084641141978995E+17</v>
      </c>
    </row>
    <row r="1764" spans="1:4" x14ac:dyDescent="0.25">
      <c r="A1764" s="6">
        <v>42188</v>
      </c>
      <c r="B1764">
        <v>543321.27230115421</v>
      </c>
      <c r="C1764">
        <v>3288491721.2256508</v>
      </c>
      <c r="D1764">
        <v>9.4537976489810483E+17</v>
      </c>
    </row>
    <row r="1765" spans="1:4" x14ac:dyDescent="0.25">
      <c r="A1765" s="6">
        <v>42191</v>
      </c>
      <c r="B1765">
        <v>530407.17229262821</v>
      </c>
      <c r="C1765">
        <v>3210328186.8121138</v>
      </c>
      <c r="D1765">
        <v>8.508417884082944E+17</v>
      </c>
    </row>
    <row r="1766" spans="1:4" x14ac:dyDescent="0.25">
      <c r="A1766" s="6">
        <v>42192</v>
      </c>
      <c r="B1766">
        <v>523294.61410883645</v>
      </c>
      <c r="C1766">
        <v>3167278908.4264693</v>
      </c>
      <c r="D1766">
        <v>8.3943232405452672E+17</v>
      </c>
    </row>
    <row r="1767" spans="1:4" x14ac:dyDescent="0.25">
      <c r="A1767" s="6">
        <v>42193</v>
      </c>
      <c r="B1767">
        <v>549459.3448142783</v>
      </c>
      <c r="C1767">
        <v>3325642853.8477931</v>
      </c>
      <c r="D1767">
        <v>9.2337555645997952E+17</v>
      </c>
    </row>
    <row r="1768" spans="1:4" x14ac:dyDescent="0.25">
      <c r="A1768" s="6">
        <v>42194</v>
      </c>
      <c r="B1768">
        <v>519841.64778897335</v>
      </c>
      <c r="C1768">
        <v>3146379577.3392687</v>
      </c>
      <c r="D1768">
        <v>8.3103800081398157E+17</v>
      </c>
    </row>
    <row r="1769" spans="1:4" x14ac:dyDescent="0.25">
      <c r="A1769" s="6">
        <v>42195</v>
      </c>
      <c r="B1769">
        <v>477113.58524291695</v>
      </c>
      <c r="C1769">
        <v>2674422640.7383785</v>
      </c>
      <c r="D1769">
        <v>7.4793420073258342E+17</v>
      </c>
    </row>
    <row r="1770" spans="1:4" x14ac:dyDescent="0.25">
      <c r="A1770" s="6">
        <v>42198</v>
      </c>
      <c r="B1770">
        <v>443630.20747633232</v>
      </c>
      <c r="C1770">
        <v>2486734202.6869717</v>
      </c>
      <c r="D1770">
        <v>6.7314078065932506E+17</v>
      </c>
    </row>
    <row r="1771" spans="1:4" x14ac:dyDescent="0.25">
      <c r="A1771" s="6">
        <v>42199</v>
      </c>
      <c r="B1771">
        <v>465811.71785014897</v>
      </c>
      <c r="C1771">
        <v>2611070912.8213205</v>
      </c>
      <c r="D1771">
        <v>7.404548587252576E+17</v>
      </c>
    </row>
    <row r="1772" spans="1:4" x14ac:dyDescent="0.25">
      <c r="A1772" s="6">
        <v>42200</v>
      </c>
      <c r="B1772">
        <v>489102.30374265643</v>
      </c>
      <c r="C1772">
        <v>2741624458.4623866</v>
      </c>
      <c r="D1772">
        <v>8.1450034459778342E+17</v>
      </c>
    </row>
    <row r="1773" spans="1:4" x14ac:dyDescent="0.25">
      <c r="A1773" s="6">
        <v>42201</v>
      </c>
      <c r="B1773">
        <v>513557.41892978927</v>
      </c>
      <c r="C1773">
        <v>2878705681.3855062</v>
      </c>
      <c r="D1773">
        <v>8.9595037905756186E+17</v>
      </c>
    </row>
    <row r="1774" spans="1:4" x14ac:dyDescent="0.25">
      <c r="A1774" s="6">
        <v>42202</v>
      </c>
      <c r="B1774">
        <v>489244.25253387506</v>
      </c>
      <c r="C1774">
        <v>2742420141.2364736</v>
      </c>
      <c r="D1774">
        <v>8.5353371863056678E+17</v>
      </c>
    </row>
    <row r="1775" spans="1:4" x14ac:dyDescent="0.25">
      <c r="A1775" s="6">
        <v>42205</v>
      </c>
      <c r="B1775">
        <v>513706.46516056883</v>
      </c>
      <c r="C1775">
        <v>2879541148.2982974</v>
      </c>
      <c r="D1775">
        <v>9.3888709049362355E+17</v>
      </c>
    </row>
    <row r="1776" spans="1:4" x14ac:dyDescent="0.25">
      <c r="A1776" s="6">
        <v>42206</v>
      </c>
      <c r="B1776">
        <v>372331.93958559999</v>
      </c>
      <c r="C1776" s="9">
        <v>2447609976.0535526</v>
      </c>
      <c r="D1776">
        <v>8.4499838144426125E+17</v>
      </c>
    </row>
    <row r="1777" spans="1:4" x14ac:dyDescent="0.25">
      <c r="A1777" s="6">
        <v>42207</v>
      </c>
      <c r="B1777">
        <v>390948.53656487999</v>
      </c>
      <c r="C1777">
        <v>2569990474.8562303</v>
      </c>
      <c r="D1777">
        <v>9.2949821958868749E+17</v>
      </c>
    </row>
    <row r="1778" spans="1:4" x14ac:dyDescent="0.25">
      <c r="A1778" s="6">
        <v>42208</v>
      </c>
      <c r="B1778">
        <v>410495.963393124</v>
      </c>
      <c r="C1778">
        <v>2698489998.5990419</v>
      </c>
      <c r="D1778">
        <v>8.3654839762981875E+17</v>
      </c>
    </row>
    <row r="1779" spans="1:4" x14ac:dyDescent="0.25">
      <c r="A1779" s="6">
        <v>42209</v>
      </c>
      <c r="B1779">
        <v>431020.76156278019</v>
      </c>
      <c r="C1779">
        <v>2833414498.5289941</v>
      </c>
      <c r="D1779">
        <v>7.5289355786683686E+17</v>
      </c>
    </row>
    <row r="1780" spans="1:4" x14ac:dyDescent="0.25">
      <c r="A1780" s="6">
        <v>42212</v>
      </c>
      <c r="B1780">
        <v>452571.7996409192</v>
      </c>
      <c r="C1780">
        <v>2975085223.4554439</v>
      </c>
      <c r="D1780">
        <v>6.7760420208015322E+17</v>
      </c>
    </row>
    <row r="1781" spans="1:4" x14ac:dyDescent="0.25">
      <c r="A1781" s="6">
        <v>42213</v>
      </c>
      <c r="B1781">
        <v>475200.38962296519</v>
      </c>
      <c r="C1781">
        <v>3123839484.6282163</v>
      </c>
      <c r="D1781">
        <v>6.0984378187213786E+17</v>
      </c>
    </row>
    <row r="1782" spans="1:4" x14ac:dyDescent="0.25">
      <c r="A1782" s="6">
        <v>42214</v>
      </c>
      <c r="B1782">
        <v>498960.40910411347</v>
      </c>
      <c r="C1782">
        <v>3280031458.8596272</v>
      </c>
      <c r="D1782">
        <v>6.7082816005935168E+17</v>
      </c>
    </row>
    <row r="1783" spans="1:4" x14ac:dyDescent="0.25">
      <c r="A1783" s="6">
        <v>42215</v>
      </c>
      <c r="B1783">
        <v>523908.42955931916</v>
      </c>
      <c r="C1783">
        <v>3444033031.802609</v>
      </c>
      <c r="D1783">
        <v>7.3791097606528691E+17</v>
      </c>
    </row>
    <row r="1784" spans="1:4" x14ac:dyDescent="0.25">
      <c r="A1784" s="6">
        <v>42216</v>
      </c>
      <c r="B1784">
        <v>550103.85103728517</v>
      </c>
      <c r="C1784">
        <v>3616234683.3927398</v>
      </c>
      <c r="D1784">
        <v>8.1170207367181568E+17</v>
      </c>
    </row>
    <row r="1785" spans="1:4" x14ac:dyDescent="0.25">
      <c r="A1785" s="6">
        <v>42219</v>
      </c>
      <c r="B1785">
        <v>577609.04358914949</v>
      </c>
      <c r="C1785">
        <v>3797046417.562377</v>
      </c>
      <c r="D1785">
        <v>8.9287228103899738E+17</v>
      </c>
    </row>
    <row r="1786" spans="1:4" x14ac:dyDescent="0.25">
      <c r="A1786" s="6">
        <v>42220</v>
      </c>
      <c r="B1786">
        <v>529163.68386817048</v>
      </c>
      <c r="C1786">
        <v>3478579659.4364324</v>
      </c>
      <c r="D1786">
        <v>8.1798508991912858E+17</v>
      </c>
    </row>
    <row r="1787" spans="1:4" x14ac:dyDescent="0.25">
      <c r="A1787" s="6">
        <v>42221</v>
      </c>
      <c r="B1787">
        <v>555621.86806157907</v>
      </c>
      <c r="C1787">
        <v>3652508642.4082541</v>
      </c>
      <c r="D1787">
        <v>8.9978359891104154E+17</v>
      </c>
    </row>
    <row r="1788" spans="1:4" x14ac:dyDescent="0.25">
      <c r="A1788" s="6">
        <v>42222</v>
      </c>
      <c r="B1788">
        <v>583402.96146465803</v>
      </c>
      <c r="C1788">
        <v>3835134074.528667</v>
      </c>
      <c r="D1788">
        <v>9.8976195880214579E+17</v>
      </c>
    </row>
    <row r="1789" spans="1:4" x14ac:dyDescent="0.25">
      <c r="A1789" s="6">
        <v>42223</v>
      </c>
      <c r="B1789">
        <v>612573.109537891</v>
      </c>
      <c r="C1789">
        <v>4026890778.2551007</v>
      </c>
      <c r="D1789">
        <v>1.0887381546823604E+18</v>
      </c>
    </row>
    <row r="1790" spans="1:4" x14ac:dyDescent="0.25">
      <c r="A1790" s="6">
        <v>42226</v>
      </c>
      <c r="B1790">
        <v>643201.76501478557</v>
      </c>
      <c r="C1790">
        <v>4228235317.1678557</v>
      </c>
      <c r="D1790">
        <v>1.1976119701505966E+18</v>
      </c>
    </row>
    <row r="1791" spans="1:4" x14ac:dyDescent="0.25">
      <c r="A1791" s="6">
        <v>42227</v>
      </c>
      <c r="B1791">
        <v>630659.79511440103</v>
      </c>
      <c r="C1791">
        <v>4145787782.0954928</v>
      </c>
      <c r="D1791">
        <v>1.1742594016426048E+18</v>
      </c>
    </row>
    <row r="1792" spans="1:4" x14ac:dyDescent="0.25">
      <c r="A1792" s="6">
        <v>42228</v>
      </c>
      <c r="B1792">
        <v>662192.78487012116</v>
      </c>
      <c r="C1792">
        <v>4353077171.2002678</v>
      </c>
      <c r="D1792">
        <v>1.2916853418068654E+18</v>
      </c>
    </row>
    <row r="1793" spans="1:4" x14ac:dyDescent="0.25">
      <c r="A1793" s="6">
        <v>42229</v>
      </c>
      <c r="B1793">
        <v>637969.71546686348</v>
      </c>
      <c r="C1793">
        <v>3700115595.5202274</v>
      </c>
      <c r="D1793">
        <v>1.1625168076261788E+18</v>
      </c>
    </row>
    <row r="1794" spans="1:4" x14ac:dyDescent="0.25">
      <c r="A1794" s="6">
        <v>42230</v>
      </c>
      <c r="B1794">
        <v>579235.99563023157</v>
      </c>
      <c r="C1794">
        <v>3145098256.192193</v>
      </c>
      <c r="D1794">
        <v>1.046265126863561E+18</v>
      </c>
    </row>
    <row r="1795" spans="1:4" x14ac:dyDescent="0.25">
      <c r="A1795" s="6">
        <v>42233</v>
      </c>
      <c r="B1795">
        <v>608197.79541174322</v>
      </c>
      <c r="C1795">
        <v>3302353169.0018029</v>
      </c>
      <c r="D1795">
        <v>1.0307957533642988E+18</v>
      </c>
    </row>
    <row r="1796" spans="1:4" x14ac:dyDescent="0.25">
      <c r="A1796" s="6">
        <v>42234</v>
      </c>
      <c r="B1796">
        <v>568896.12500648142</v>
      </c>
      <c r="C1796">
        <v>3088955493.4610429</v>
      </c>
      <c r="D1796">
        <v>9.6418585234280461E+17</v>
      </c>
    </row>
    <row r="1797" spans="1:4" x14ac:dyDescent="0.25">
      <c r="A1797" s="6">
        <v>42235</v>
      </c>
      <c r="B1797">
        <v>597340.93125680555</v>
      </c>
      <c r="C1797">
        <v>3243403268.1340952</v>
      </c>
      <c r="D1797">
        <v>9.4267196311705382E+17</v>
      </c>
    </row>
    <row r="1798" spans="1:4" x14ac:dyDescent="0.25">
      <c r="A1798" s="6">
        <v>42236</v>
      </c>
      <c r="B1798">
        <v>627207.97781964589</v>
      </c>
      <c r="C1798">
        <v>3405573431.5408001</v>
      </c>
      <c r="D1798">
        <v>1.0369391594287593E+18</v>
      </c>
    </row>
    <row r="1799" spans="1:4" x14ac:dyDescent="0.25">
      <c r="A1799" s="6">
        <v>42237</v>
      </c>
      <c r="B1799">
        <v>658568.37671062816</v>
      </c>
      <c r="C1799">
        <v>3575852103.1178403</v>
      </c>
      <c r="D1799">
        <v>1.1406330753716353E+18</v>
      </c>
    </row>
    <row r="1800" spans="1:4" x14ac:dyDescent="0.25">
      <c r="A1800" s="6">
        <v>42240</v>
      </c>
      <c r="B1800">
        <v>691496.79554615961</v>
      </c>
      <c r="C1800">
        <v>3754644708.2737327</v>
      </c>
      <c r="D1800">
        <v>1.254696382908799E+18</v>
      </c>
    </row>
    <row r="1801" spans="1:4" x14ac:dyDescent="0.25">
      <c r="A1801" s="6">
        <v>42241</v>
      </c>
      <c r="B1801">
        <v>726071.63532346766</v>
      </c>
      <c r="C1801">
        <v>3942376943.6874194</v>
      </c>
      <c r="D1801">
        <v>1.380166021199679E+18</v>
      </c>
    </row>
    <row r="1802" spans="1:4" x14ac:dyDescent="0.25">
      <c r="A1802" s="6">
        <v>42242</v>
      </c>
      <c r="B1802">
        <v>762375.21708964102</v>
      </c>
      <c r="C1802">
        <v>4139495790.8717904</v>
      </c>
      <c r="D1802">
        <v>1.2421494190797112E+18</v>
      </c>
    </row>
    <row r="1803" spans="1:4" x14ac:dyDescent="0.25">
      <c r="A1803" s="6">
        <v>42243</v>
      </c>
      <c r="B1803">
        <v>800493.97794412309</v>
      </c>
      <c r="C1803">
        <v>4346470580.4153805</v>
      </c>
      <c r="D1803">
        <v>1.1179344771717402E+18</v>
      </c>
    </row>
    <row r="1804" spans="1:4" x14ac:dyDescent="0.25">
      <c r="A1804" s="6">
        <v>42244</v>
      </c>
      <c r="B1804">
        <v>840518.67684132932</v>
      </c>
      <c r="C1804">
        <v>4563794109.4361496</v>
      </c>
      <c r="D1804">
        <v>1.2297279248889142E+18</v>
      </c>
    </row>
    <row r="1805" spans="1:4" x14ac:dyDescent="0.25">
      <c r="A1805" s="6">
        <v>42247</v>
      </c>
      <c r="B1805">
        <v>872292.03036037507</v>
      </c>
      <c r="C1805">
        <v>4736315015.4226646</v>
      </c>
      <c r="D1805">
        <v>1.2762141971946918E+18</v>
      </c>
    </row>
    <row r="1806" spans="1:4" x14ac:dyDescent="0.25">
      <c r="A1806" s="6">
        <v>42248</v>
      </c>
      <c r="B1806">
        <v>915906.63187839382</v>
      </c>
      <c r="C1806">
        <v>4973130766.1937981</v>
      </c>
      <c r="D1806">
        <v>1.4038356169141612E+18</v>
      </c>
    </row>
    <row r="1807" spans="1:4" x14ac:dyDescent="0.25">
      <c r="A1807" s="6">
        <v>42249</v>
      </c>
      <c r="B1807">
        <v>961701.9634723136</v>
      </c>
      <c r="C1807">
        <v>5221787304.5034885</v>
      </c>
      <c r="D1807">
        <v>1.4792596534375572E+18</v>
      </c>
    </row>
    <row r="1808" spans="1:4" x14ac:dyDescent="0.25">
      <c r="A1808" s="6">
        <v>42250</v>
      </c>
      <c r="B1808">
        <v>789929.34984159982</v>
      </c>
      <c r="C1808">
        <v>4438519208.8279648</v>
      </c>
      <c r="D1808">
        <v>1.3313336880938015E+18</v>
      </c>
    </row>
    <row r="1809" spans="1:4" x14ac:dyDescent="0.25">
      <c r="A1809" s="6">
        <v>42251</v>
      </c>
      <c r="B1809">
        <v>829425.81733367988</v>
      </c>
      <c r="C1809">
        <v>4660445169.2693634</v>
      </c>
      <c r="D1809">
        <v>1.4644670569031818E+18</v>
      </c>
    </row>
    <row r="1810" spans="1:4" x14ac:dyDescent="0.25">
      <c r="A1810" s="6">
        <v>42254</v>
      </c>
      <c r="B1810">
        <v>870897.10820036393</v>
      </c>
      <c r="C1810">
        <v>4893467427.732832</v>
      </c>
      <c r="D1810">
        <v>1.6109137625935002E+18</v>
      </c>
    </row>
    <row r="1811" spans="1:4" x14ac:dyDescent="0.25">
      <c r="A1811" s="6">
        <v>42255</v>
      </c>
      <c r="B1811">
        <v>671332.58579709299</v>
      </c>
      <c r="C1811" s="9">
        <v>4159447313.572907</v>
      </c>
      <c r="D1811">
        <v>1.4498223863341501E+18</v>
      </c>
    </row>
    <row r="1812" spans="1:4" x14ac:dyDescent="0.25">
      <c r="A1812" s="6">
        <v>42256</v>
      </c>
      <c r="B1812">
        <v>704899.21508694766</v>
      </c>
      <c r="C1812">
        <v>4367419679.2515526</v>
      </c>
      <c r="D1812">
        <v>1.4910070470062776E+18</v>
      </c>
    </row>
    <row r="1813" spans="1:4" x14ac:dyDescent="0.25">
      <c r="A1813" s="6">
        <v>42257</v>
      </c>
      <c r="B1813">
        <v>740144.17584129504</v>
      </c>
      <c r="C1813">
        <v>4585790663.2141304</v>
      </c>
      <c r="D1813">
        <v>1.3419063423056499E+18</v>
      </c>
    </row>
    <row r="1814" spans="1:4" x14ac:dyDescent="0.25">
      <c r="A1814" s="6">
        <v>42258</v>
      </c>
      <c r="B1814">
        <v>777151.38463335985</v>
      </c>
      <c r="C1814">
        <v>4815080196.3748369</v>
      </c>
      <c r="D1814">
        <v>1.476096976536215E+18</v>
      </c>
    </row>
    <row r="1815" spans="1:4" x14ac:dyDescent="0.25">
      <c r="A1815" s="6">
        <v>42261</v>
      </c>
      <c r="B1815">
        <v>642561.49490359297</v>
      </c>
      <c r="C1815">
        <v>4092818166.918611</v>
      </c>
      <c r="D1815">
        <v>1.3284872788825935E+18</v>
      </c>
    </row>
    <row r="1816" spans="1:4" x14ac:dyDescent="0.25">
      <c r="A1816" s="6">
        <v>42262</v>
      </c>
      <c r="B1816">
        <v>674689.56964877259</v>
      </c>
      <c r="C1816">
        <v>4297459075.2645416</v>
      </c>
      <c r="D1816">
        <v>1.3550205665077834E+18</v>
      </c>
    </row>
    <row r="1817" spans="1:4" x14ac:dyDescent="0.25">
      <c r="A1817" s="6">
        <v>42263</v>
      </c>
      <c r="B1817">
        <v>630047.60979034542</v>
      </c>
      <c r="C1817">
        <v>4013110533.1178708</v>
      </c>
      <c r="D1817">
        <v>1.2195185098570051E+18</v>
      </c>
    </row>
    <row r="1818" spans="1:4" x14ac:dyDescent="0.25">
      <c r="A1818" s="6">
        <v>42265</v>
      </c>
      <c r="B1818">
        <v>661549.99027986277</v>
      </c>
      <c r="C1818">
        <v>4213766059.7737646</v>
      </c>
      <c r="D1818">
        <v>1.3414703608427057E+18</v>
      </c>
    </row>
    <row r="1819" spans="1:4" x14ac:dyDescent="0.25">
      <c r="A1819" s="6">
        <v>42268</v>
      </c>
      <c r="B1819">
        <v>694627.48979385593</v>
      </c>
      <c r="C1819">
        <v>4424454362.7624531</v>
      </c>
      <c r="D1819">
        <v>1.2073233247584351E+18</v>
      </c>
    </row>
    <row r="1820" spans="1:4" x14ac:dyDescent="0.25">
      <c r="A1820" s="6">
        <v>42269</v>
      </c>
      <c r="B1820">
        <v>729358.86428354878</v>
      </c>
      <c r="C1820">
        <v>4645677080.9005756</v>
      </c>
      <c r="D1820">
        <v>1.3280556572342787E+18</v>
      </c>
    </row>
    <row r="1821" spans="1:4" x14ac:dyDescent="0.25">
      <c r="A1821" s="6">
        <v>42270</v>
      </c>
      <c r="B1821">
        <v>765826.80749772629</v>
      </c>
      <c r="C1821">
        <v>4877960934.9456043</v>
      </c>
      <c r="D1821">
        <v>1.1952500915108508E+18</v>
      </c>
    </row>
    <row r="1822" spans="1:4" x14ac:dyDescent="0.25">
      <c r="A1822" s="6">
        <v>42271</v>
      </c>
      <c r="B1822">
        <v>804118.14787261258</v>
      </c>
      <c r="C1822">
        <v>5121858981.6928844</v>
      </c>
      <c r="D1822">
        <v>1.3147751006619361E+18</v>
      </c>
    </row>
    <row r="1823" spans="1:4" x14ac:dyDescent="0.25">
      <c r="A1823" s="6">
        <v>42275</v>
      </c>
      <c r="B1823">
        <v>844324.05526624329</v>
      </c>
      <c r="C1823">
        <v>5377951930.7775288</v>
      </c>
      <c r="D1823">
        <v>1.3449892916938609E+18</v>
      </c>
    </row>
    <row r="1824" spans="1:4" x14ac:dyDescent="0.25">
      <c r="A1824" s="6">
        <v>42276</v>
      </c>
      <c r="B1824">
        <v>886540.25802955544</v>
      </c>
      <c r="C1824">
        <v>5646849527.3164053</v>
      </c>
      <c r="D1824">
        <v>1.2104903625244749E+18</v>
      </c>
    </row>
    <row r="1825" spans="1:4" x14ac:dyDescent="0.25">
      <c r="A1825" s="6">
        <v>42277</v>
      </c>
      <c r="B1825">
        <v>852624.68586587242</v>
      </c>
      <c r="C1825">
        <v>5430823090.9458485</v>
      </c>
      <c r="D1825">
        <v>1.0894413262720274E+18</v>
      </c>
    </row>
    <row r="1826" spans="1:4" x14ac:dyDescent="0.25">
      <c r="A1826" s="6">
        <v>42278</v>
      </c>
      <c r="B1826">
        <v>895255.9201591661</v>
      </c>
      <c r="C1826">
        <v>5702364245.4931412</v>
      </c>
      <c r="D1826">
        <v>1.0645778831157596E+18</v>
      </c>
    </row>
    <row r="1827" spans="1:4" x14ac:dyDescent="0.25">
      <c r="A1827" s="6">
        <v>42282</v>
      </c>
      <c r="B1827">
        <v>940018.71616712445</v>
      </c>
      <c r="C1827">
        <v>5987482457.7677984</v>
      </c>
      <c r="D1827">
        <v>1.1710356714273357E+18</v>
      </c>
    </row>
    <row r="1828" spans="1:4" x14ac:dyDescent="0.25">
      <c r="A1828" s="6">
        <v>42283</v>
      </c>
      <c r="B1828">
        <v>930952.5458081523</v>
      </c>
      <c r="C1828">
        <v>5929735165.0279064</v>
      </c>
      <c r="D1828">
        <v>1.1597414187587474E+18</v>
      </c>
    </row>
    <row r="1829" spans="1:4" x14ac:dyDescent="0.25">
      <c r="A1829" s="6">
        <v>42284</v>
      </c>
      <c r="B1829">
        <v>977500.17309855996</v>
      </c>
      <c r="C1829">
        <v>6226221923.2793016</v>
      </c>
      <c r="D1829">
        <v>1.2061131828669978E+18</v>
      </c>
    </row>
    <row r="1830" spans="1:4" x14ac:dyDescent="0.25">
      <c r="A1830" s="6">
        <v>42285</v>
      </c>
      <c r="B1830">
        <v>909372.8399152857</v>
      </c>
      <c r="C1830">
        <v>5792282465.1453276</v>
      </c>
      <c r="D1830">
        <v>1.1220525587082803E+18</v>
      </c>
    </row>
    <row r="1831" spans="1:4" x14ac:dyDescent="0.25">
      <c r="A1831" s="6">
        <v>42286</v>
      </c>
      <c r="B1831">
        <v>954841.48191105004</v>
      </c>
      <c r="C1831">
        <v>6081896588.4025946</v>
      </c>
      <c r="D1831">
        <v>1.0098473028374523E+18</v>
      </c>
    </row>
    <row r="1832" spans="1:4" x14ac:dyDescent="0.25">
      <c r="A1832" s="6">
        <v>42289</v>
      </c>
      <c r="B1832">
        <v>805735.00416394311</v>
      </c>
      <c r="C1832">
        <v>5169612100.1422052</v>
      </c>
      <c r="D1832">
        <v>9.0886257255370714E+17</v>
      </c>
    </row>
    <row r="1833" spans="1:4" x14ac:dyDescent="0.25">
      <c r="A1833" s="6">
        <v>42290</v>
      </c>
      <c r="B1833">
        <v>744090.21774520958</v>
      </c>
      <c r="C1833">
        <v>4774097902.3798294</v>
      </c>
      <c r="D1833">
        <v>8.1797631529833638E+17</v>
      </c>
    </row>
    <row r="1834" spans="1:4" x14ac:dyDescent="0.25">
      <c r="A1834" s="6">
        <v>42291</v>
      </c>
      <c r="B1834">
        <v>781294.72863247013</v>
      </c>
      <c r="C1834">
        <v>5012802797.4988213</v>
      </c>
      <c r="D1834">
        <v>7.9117499435147085E+17</v>
      </c>
    </row>
    <row r="1835" spans="1:4" x14ac:dyDescent="0.25">
      <c r="A1835" s="6">
        <v>42292</v>
      </c>
      <c r="B1835">
        <v>820359.4650640937</v>
      </c>
      <c r="C1835">
        <v>5263442937.3737621</v>
      </c>
      <c r="D1835">
        <v>8.7029249378661798E+17</v>
      </c>
    </row>
    <row r="1836" spans="1:4" x14ac:dyDescent="0.25">
      <c r="A1836" s="6">
        <v>42293</v>
      </c>
      <c r="B1836">
        <v>861377.43831729842</v>
      </c>
      <c r="C1836">
        <v>5526615084.2424507</v>
      </c>
      <c r="D1836">
        <v>9.5732174316527987E+17</v>
      </c>
    </row>
    <row r="1837" spans="1:4" x14ac:dyDescent="0.25">
      <c r="A1837" s="6">
        <v>42296</v>
      </c>
      <c r="B1837">
        <v>875515.06696615124</v>
      </c>
      <c r="C1837">
        <v>5617322395.8929644</v>
      </c>
      <c r="D1837">
        <v>9.73034087952E+17</v>
      </c>
    </row>
    <row r="1838" spans="1:4" x14ac:dyDescent="0.25">
      <c r="A1838" s="6">
        <v>42297</v>
      </c>
      <c r="B1838">
        <v>847684.42908281903</v>
      </c>
      <c r="C1838">
        <v>5438760459.7566061</v>
      </c>
      <c r="D1838">
        <v>9.4210354161226752E+17</v>
      </c>
    </row>
    <row r="1839" spans="1:4" x14ac:dyDescent="0.25">
      <c r="A1839" s="6">
        <v>42298</v>
      </c>
      <c r="B1839">
        <v>890068.65053695999</v>
      </c>
      <c r="C1839">
        <v>5710698482.7444363</v>
      </c>
      <c r="D1839">
        <v>8.4789318745104077E+17</v>
      </c>
    </row>
    <row r="1840" spans="1:4" x14ac:dyDescent="0.25">
      <c r="A1840" s="6">
        <v>42300</v>
      </c>
      <c r="B1840">
        <v>934572.08306380804</v>
      </c>
      <c r="C1840">
        <v>5996233406.8816586</v>
      </c>
      <c r="D1840">
        <v>8.0533484213496538E+17</v>
      </c>
    </row>
    <row r="1841" spans="1:4" x14ac:dyDescent="0.25">
      <c r="A1841" s="6">
        <v>42303</v>
      </c>
      <c r="B1841">
        <v>769753.31864112976</v>
      </c>
      <c r="C1841">
        <v>5096798395.8494101</v>
      </c>
      <c r="D1841">
        <v>7.248013579214688E+17</v>
      </c>
    </row>
    <row r="1842" spans="1:4" x14ac:dyDescent="0.25">
      <c r="A1842" s="6">
        <v>42304</v>
      </c>
      <c r="B1842">
        <v>808240.98457318626</v>
      </c>
      <c r="C1842">
        <v>5351638315.641881</v>
      </c>
      <c r="D1842">
        <v>7.2682445558571277E+17</v>
      </c>
    </row>
    <row r="1843" spans="1:4" x14ac:dyDescent="0.25">
      <c r="A1843" s="6">
        <v>42305</v>
      </c>
      <c r="B1843">
        <v>848653.03380184562</v>
      </c>
      <c r="C1843">
        <v>5619220231.423975</v>
      </c>
      <c r="D1843">
        <v>6.541420100271415E+17</v>
      </c>
    </row>
    <row r="1844" spans="1:4" x14ac:dyDescent="0.25">
      <c r="A1844" s="6">
        <v>42306</v>
      </c>
      <c r="B1844">
        <v>637702.13682824397</v>
      </c>
      <c r="C1844" s="9">
        <v>4776337196.7103786</v>
      </c>
      <c r="D1844">
        <v>5.8872780902442739E+17</v>
      </c>
    </row>
    <row r="1845" spans="1:4" x14ac:dyDescent="0.25">
      <c r="A1845" s="6">
        <v>42307</v>
      </c>
      <c r="B1845">
        <v>669587.24366965622</v>
      </c>
      <c r="C1845">
        <v>5015154056.5458975</v>
      </c>
      <c r="D1845">
        <v>6.4760058992687014E+17</v>
      </c>
    </row>
    <row r="1846" spans="1:4" x14ac:dyDescent="0.25">
      <c r="A1846" s="6">
        <v>42310</v>
      </c>
      <c r="B1846">
        <v>703066.60585313907</v>
      </c>
      <c r="C1846">
        <v>5265911759.3731928</v>
      </c>
      <c r="D1846">
        <v>5.8284053093418317E+17</v>
      </c>
    </row>
    <row r="1847" spans="1:4" x14ac:dyDescent="0.25">
      <c r="A1847" s="6">
        <v>42311</v>
      </c>
      <c r="B1847">
        <v>738219.93614579609</v>
      </c>
      <c r="C1847">
        <v>5529207347.3418522</v>
      </c>
      <c r="D1847">
        <v>5.2455647784076486E+17</v>
      </c>
    </row>
    <row r="1848" spans="1:4" x14ac:dyDescent="0.25">
      <c r="A1848" s="6">
        <v>42312</v>
      </c>
      <c r="B1848">
        <v>775130.93295308598</v>
      </c>
      <c r="C1848">
        <v>5805667714.7089453</v>
      </c>
      <c r="D1848">
        <v>5.7701212562484134E+17</v>
      </c>
    </row>
    <row r="1849" spans="1:4" x14ac:dyDescent="0.25">
      <c r="A1849" s="6">
        <v>42313</v>
      </c>
      <c r="B1849">
        <v>743780.84466378018</v>
      </c>
      <c r="C1849">
        <v>4934817557.5026035</v>
      </c>
      <c r="D1849">
        <v>5.1931091306235725E+17</v>
      </c>
    </row>
    <row r="1850" spans="1:4" x14ac:dyDescent="0.25">
      <c r="A1850" s="6">
        <v>42314</v>
      </c>
      <c r="B1850">
        <v>780969.88689696917</v>
      </c>
      <c r="C1850">
        <v>5181558435.3777342</v>
      </c>
      <c r="D1850">
        <v>4.6737982175612154E+17</v>
      </c>
    </row>
    <row r="1851" spans="1:4" x14ac:dyDescent="0.25">
      <c r="A1851" s="6">
        <v>42317</v>
      </c>
      <c r="B1851">
        <v>820018.38124181761</v>
      </c>
      <c r="C1851">
        <v>5440636357.1466208</v>
      </c>
      <c r="D1851">
        <v>4.2064183958050938E+17</v>
      </c>
    </row>
    <row r="1852" spans="1:4" x14ac:dyDescent="0.25">
      <c r="A1852" s="6">
        <v>42318</v>
      </c>
      <c r="B1852">
        <v>861019.30030390853</v>
      </c>
      <c r="C1852">
        <v>5712668175.003952</v>
      </c>
      <c r="D1852">
        <v>4.6270602353856032E+17</v>
      </c>
    </row>
    <row r="1853" spans="1:4" x14ac:dyDescent="0.25">
      <c r="A1853" s="6">
        <v>42319</v>
      </c>
      <c r="B1853">
        <v>864797.61284532654</v>
      </c>
      <c r="C1853">
        <v>5737736423.535615</v>
      </c>
      <c r="D1853">
        <v>4.6473646347307552E+17</v>
      </c>
    </row>
    <row r="1854" spans="1:4" x14ac:dyDescent="0.25">
      <c r="A1854" s="6">
        <v>42321</v>
      </c>
      <c r="B1854">
        <v>908037.4934875929</v>
      </c>
      <c r="C1854">
        <v>6024623244.7123957</v>
      </c>
      <c r="D1854">
        <v>4.18262817125768E+17</v>
      </c>
    </row>
    <row r="1855" spans="1:4" x14ac:dyDescent="0.25">
      <c r="A1855" s="6">
        <v>42324</v>
      </c>
      <c r="B1855">
        <v>700640.8925065666</v>
      </c>
      <c r="C1855" s="9">
        <v>5120929758.0055361</v>
      </c>
      <c r="D1855">
        <v>3.7643653541319123E+17</v>
      </c>
    </row>
    <row r="1856" spans="1:4" x14ac:dyDescent="0.25">
      <c r="A1856" s="6">
        <v>42325</v>
      </c>
      <c r="B1856">
        <v>735672.93713189499</v>
      </c>
      <c r="C1856">
        <v>5376976245.9058132</v>
      </c>
      <c r="D1856">
        <v>4.140801889545104E+17</v>
      </c>
    </row>
    <row r="1857" spans="1:4" x14ac:dyDescent="0.25">
      <c r="A1857" s="6">
        <v>42326</v>
      </c>
      <c r="B1857">
        <v>772456.58398848982</v>
      </c>
      <c r="C1857">
        <v>5645825058.2011042</v>
      </c>
      <c r="D1857">
        <v>4.5548820784996147E+17</v>
      </c>
    </row>
    <row r="1858" spans="1:4" x14ac:dyDescent="0.25">
      <c r="A1858" s="6">
        <v>42327</v>
      </c>
      <c r="B1858">
        <v>592926.5128999101</v>
      </c>
      <c r="C1858" s="9">
        <v>4798951299.4709387</v>
      </c>
      <c r="D1858">
        <v>4.0993938706496531E+17</v>
      </c>
    </row>
    <row r="1859" spans="1:4" x14ac:dyDescent="0.25">
      <c r="A1859" s="6">
        <v>42328</v>
      </c>
      <c r="B1859">
        <v>542609.60667271749</v>
      </c>
      <c r="C1859">
        <v>4079108604.5502977</v>
      </c>
      <c r="D1859">
        <v>3.689454483584688E+17</v>
      </c>
    </row>
    <row r="1860" spans="1:4" x14ac:dyDescent="0.25">
      <c r="A1860" s="6">
        <v>42331</v>
      </c>
      <c r="B1860">
        <v>569740.08700635342</v>
      </c>
      <c r="C1860">
        <v>4283064034.777813</v>
      </c>
      <c r="D1860">
        <v>4.0583999319431571E+17</v>
      </c>
    </row>
    <row r="1861" spans="1:4" x14ac:dyDescent="0.25">
      <c r="A1861" s="6">
        <v>42332</v>
      </c>
      <c r="B1861">
        <v>560924.19826259371</v>
      </c>
      <c r="C1861">
        <v>3640604429.561141</v>
      </c>
      <c r="D1861">
        <v>3.6525599387488416E+17</v>
      </c>
    </row>
    <row r="1862" spans="1:4" x14ac:dyDescent="0.25">
      <c r="A1862" s="6">
        <v>42334</v>
      </c>
      <c r="B1862">
        <v>483096.38873088453</v>
      </c>
      <c r="C1862">
        <v>3094513765.1269698</v>
      </c>
      <c r="D1862">
        <v>3.2873039448739578E+17</v>
      </c>
    </row>
    <row r="1863" spans="1:4" x14ac:dyDescent="0.25">
      <c r="A1863" s="6">
        <v>42335</v>
      </c>
      <c r="B1863">
        <v>461098.86983197054</v>
      </c>
      <c r="C1863">
        <v>2953606843.40446</v>
      </c>
      <c r="D1863">
        <v>2.9585735503865619E+17</v>
      </c>
    </row>
    <row r="1864" spans="1:4" x14ac:dyDescent="0.25">
      <c r="A1864" s="6">
        <v>42338</v>
      </c>
      <c r="B1864">
        <v>484153.81332356908</v>
      </c>
      <c r="C1864">
        <v>3101287185.5746832</v>
      </c>
      <c r="D1864">
        <v>2.6627161953479059E+17</v>
      </c>
    </row>
    <row r="1865" spans="1:4" x14ac:dyDescent="0.25">
      <c r="A1865" s="6">
        <v>42339</v>
      </c>
      <c r="B1865">
        <v>508361.50398974755</v>
      </c>
      <c r="C1865">
        <v>3256351544.8534174</v>
      </c>
      <c r="D1865">
        <v>2.928987814882697E+17</v>
      </c>
    </row>
    <row r="1866" spans="1:4" x14ac:dyDescent="0.25">
      <c r="A1866" s="6">
        <v>42340</v>
      </c>
      <c r="B1866">
        <v>533779.579189235</v>
      </c>
      <c r="C1866">
        <v>3419169122.0960884</v>
      </c>
      <c r="D1866">
        <v>3.221886596370967E+17</v>
      </c>
    </row>
    <row r="1867" spans="1:4" x14ac:dyDescent="0.25">
      <c r="A1867" s="6">
        <v>42341</v>
      </c>
      <c r="B1867">
        <v>560468.55814869679</v>
      </c>
      <c r="C1867">
        <v>3590127578.2008929</v>
      </c>
      <c r="D1867">
        <v>3.544075256008064E+17</v>
      </c>
    </row>
    <row r="1868" spans="1:4" x14ac:dyDescent="0.25">
      <c r="A1868" s="6">
        <v>42342</v>
      </c>
      <c r="B1868">
        <v>588491.98605613166</v>
      </c>
      <c r="C1868">
        <v>3769633957.1109376</v>
      </c>
      <c r="D1868">
        <v>3.8984827816088704E+17</v>
      </c>
    </row>
    <row r="1869" spans="1:4" x14ac:dyDescent="0.25">
      <c r="A1869" s="6">
        <v>42345</v>
      </c>
      <c r="B1869">
        <v>617916.58535893832</v>
      </c>
      <c r="C1869">
        <v>3958115654.9664845</v>
      </c>
      <c r="D1869">
        <v>4.2883310597697581E+17</v>
      </c>
    </row>
    <row r="1870" spans="1:4" x14ac:dyDescent="0.25">
      <c r="A1870" s="6">
        <v>42346</v>
      </c>
      <c r="B1870">
        <v>648812.41462688521</v>
      </c>
      <c r="C1870">
        <v>4156021437.7148089</v>
      </c>
      <c r="D1870">
        <v>4.7171641657467341E+17</v>
      </c>
    </row>
    <row r="1871" spans="1:4" x14ac:dyDescent="0.25">
      <c r="A1871" s="6">
        <v>42347</v>
      </c>
      <c r="B1871">
        <v>681253.03535822954</v>
      </c>
      <c r="C1871">
        <v>4363822509.6005497</v>
      </c>
      <c r="D1871">
        <v>5.188880582321408E+17</v>
      </c>
    </row>
    <row r="1872" spans="1:4" x14ac:dyDescent="0.25">
      <c r="A1872" s="6">
        <v>42348</v>
      </c>
      <c r="B1872">
        <v>610433.77663164434</v>
      </c>
      <c r="C1872">
        <v>3709249133.1604671</v>
      </c>
      <c r="D1872">
        <v>4.6699925240892672E+17</v>
      </c>
    </row>
    <row r="1873" spans="1:4" x14ac:dyDescent="0.25">
      <c r="A1873" s="6">
        <v>42349</v>
      </c>
      <c r="B1873">
        <v>640955.46546322654</v>
      </c>
      <c r="C1873">
        <v>3894711589.8184905</v>
      </c>
      <c r="D1873">
        <v>5.1369917764981946E+17</v>
      </c>
    </row>
    <row r="1874" spans="1:4" x14ac:dyDescent="0.25">
      <c r="A1874" s="6">
        <v>42352</v>
      </c>
      <c r="B1874">
        <v>542054.88868065854</v>
      </c>
      <c r="C1874">
        <v>3310504851.345717</v>
      </c>
      <c r="D1874">
        <v>4.623292598848375E+17</v>
      </c>
    </row>
    <row r="1875" spans="1:4" x14ac:dyDescent="0.25">
      <c r="A1875" s="6">
        <v>42353</v>
      </c>
      <c r="B1875">
        <v>569157.63311469147</v>
      </c>
      <c r="C1875">
        <v>3476030093.913003</v>
      </c>
      <c r="D1875">
        <v>5.0856218587332128E+17</v>
      </c>
    </row>
    <row r="1876" spans="1:4" x14ac:dyDescent="0.25">
      <c r="A1876" s="6">
        <v>42354</v>
      </c>
      <c r="B1876">
        <v>597615.51477042609</v>
      </c>
      <c r="C1876">
        <v>3649831598.6086531</v>
      </c>
      <c r="D1876">
        <v>4.5770596728598918E+17</v>
      </c>
    </row>
    <row r="1877" spans="1:4" x14ac:dyDescent="0.25">
      <c r="A1877" s="6">
        <v>42355</v>
      </c>
      <c r="B1877">
        <v>468284.16118613328</v>
      </c>
      <c r="C1877" s="9">
        <v>3102356858.8173552</v>
      </c>
      <c r="D1877">
        <v>4.1193537055739027E+17</v>
      </c>
    </row>
    <row r="1878" spans="1:4" x14ac:dyDescent="0.25">
      <c r="A1878" s="6">
        <v>42356</v>
      </c>
      <c r="B1878">
        <v>491698.36924543994</v>
      </c>
      <c r="C1878">
        <v>3257474701.7582231</v>
      </c>
      <c r="D1878">
        <v>3.7074183350165126E+17</v>
      </c>
    </row>
    <row r="1879" spans="1:4" x14ac:dyDescent="0.25">
      <c r="A1879" s="6">
        <v>42359</v>
      </c>
      <c r="B1879">
        <v>372700.28909136361</v>
      </c>
      <c r="C1879" s="9">
        <v>2768853496.4944897</v>
      </c>
      <c r="D1879">
        <v>3.3366765015148614E+17</v>
      </c>
    </row>
    <row r="1880" spans="1:4" x14ac:dyDescent="0.25">
      <c r="A1880" s="6">
        <v>42360</v>
      </c>
      <c r="B1880">
        <v>391335.30354593182</v>
      </c>
      <c r="C1880">
        <v>2907296171.3192143</v>
      </c>
      <c r="D1880">
        <v>3.6703441516663482E+17</v>
      </c>
    </row>
    <row r="1881" spans="1:4" x14ac:dyDescent="0.25">
      <c r="A1881" s="6">
        <v>42361</v>
      </c>
      <c r="B1881">
        <v>410902.06872322841</v>
      </c>
      <c r="C1881">
        <v>3052660979.8851752</v>
      </c>
      <c r="D1881">
        <v>3.3033097364997133E+17</v>
      </c>
    </row>
    <row r="1882" spans="1:4" x14ac:dyDescent="0.25">
      <c r="A1882" s="6">
        <v>42362</v>
      </c>
      <c r="B1882">
        <v>431447.17215938983</v>
      </c>
      <c r="C1882">
        <v>3205294028.8794341</v>
      </c>
      <c r="D1882">
        <v>3.6336407101496851E+17</v>
      </c>
    </row>
    <row r="1883" spans="1:4" x14ac:dyDescent="0.25">
      <c r="A1883" s="6">
        <v>42366</v>
      </c>
      <c r="B1883">
        <v>366060.47351807024</v>
      </c>
      <c r="C1883">
        <v>2724499924.5475187</v>
      </c>
      <c r="D1883">
        <v>3.2702766391347168E+17</v>
      </c>
    </row>
    <row r="1884" spans="1:4" x14ac:dyDescent="0.25">
      <c r="A1884" s="6">
        <v>42367</v>
      </c>
      <c r="B1884">
        <v>328125.31098253652</v>
      </c>
      <c r="C1884">
        <v>2315824935.8653908</v>
      </c>
      <c r="D1884">
        <v>2.9432489752212454E+17</v>
      </c>
    </row>
    <row r="1885" spans="1:4" x14ac:dyDescent="0.25">
      <c r="A1885" s="6">
        <v>42368</v>
      </c>
      <c r="B1885">
        <v>221908.01871347392</v>
      </c>
      <c r="C1885" s="9">
        <v>1968451195.4855821</v>
      </c>
      <c r="D1885">
        <v>2.648924077699121E+17</v>
      </c>
    </row>
    <row r="1886" spans="1:4" x14ac:dyDescent="0.25">
      <c r="A1886" s="6">
        <v>42369</v>
      </c>
      <c r="B1886">
        <v>233003.41964914763</v>
      </c>
      <c r="C1886">
        <v>2066873755.2598612</v>
      </c>
      <c r="D1886">
        <v>2.9138164854690336E+17</v>
      </c>
    </row>
    <row r="1887" spans="1:4" x14ac:dyDescent="0.25">
      <c r="A1887" s="6">
        <v>42373</v>
      </c>
      <c r="B1887">
        <v>244653.59063160504</v>
      </c>
      <c r="C1887">
        <v>2170217443.0228543</v>
      </c>
      <c r="D1887">
        <v>3.2051981340159373E+17</v>
      </c>
    </row>
    <row r="1888" spans="1:4" x14ac:dyDescent="0.25">
      <c r="A1888" s="6">
        <v>42374</v>
      </c>
      <c r="B1888">
        <v>243223.15633154125</v>
      </c>
      <c r="C1888">
        <v>2157528671.6826</v>
      </c>
      <c r="D1888">
        <v>3.1864580642807635E+17</v>
      </c>
    </row>
    <row r="1889" spans="1:4" x14ac:dyDescent="0.25">
      <c r="A1889" s="6">
        <v>42375</v>
      </c>
      <c r="B1889">
        <v>234001.42528579562</v>
      </c>
      <c r="C1889">
        <v>1833899370.9302099</v>
      </c>
      <c r="D1889">
        <v>2.8678122578526874E+17</v>
      </c>
    </row>
    <row r="1890" spans="1:4" x14ac:dyDescent="0.25">
      <c r="A1890" s="6">
        <v>42376</v>
      </c>
      <c r="B1890">
        <v>245701.4965500854</v>
      </c>
      <c r="C1890">
        <v>1925594339.4767203</v>
      </c>
      <c r="D1890">
        <v>3.1545934836379565E+17</v>
      </c>
    </row>
    <row r="1891" spans="1:4" x14ac:dyDescent="0.25">
      <c r="A1891" s="6">
        <v>42377</v>
      </c>
      <c r="B1891">
        <v>247883.83756079062</v>
      </c>
      <c r="C1891">
        <v>1942697627.6374631</v>
      </c>
      <c r="D1891">
        <v>2.839134135274161E+17</v>
      </c>
    </row>
    <row r="1892" spans="1:4" x14ac:dyDescent="0.25">
      <c r="A1892" s="6">
        <v>42380</v>
      </c>
      <c r="B1892">
        <v>209007.7861414137</v>
      </c>
      <c r="C1892">
        <v>1651292983.4918437</v>
      </c>
      <c r="D1892">
        <v>2.555220721746745E+17</v>
      </c>
    </row>
    <row r="1893" spans="1:4" x14ac:dyDescent="0.25">
      <c r="A1893" s="6">
        <v>42381</v>
      </c>
      <c r="B1893">
        <v>219458.1754484844</v>
      </c>
      <c r="C1893">
        <v>1733857632.666436</v>
      </c>
      <c r="D1893">
        <v>2.8107427939214198E+17</v>
      </c>
    </row>
    <row r="1894" spans="1:4" x14ac:dyDescent="0.25">
      <c r="A1894" s="6">
        <v>42382</v>
      </c>
      <c r="B1894">
        <v>230431.08422090864</v>
      </c>
      <c r="C1894">
        <v>1820550514.2997577</v>
      </c>
      <c r="D1894">
        <v>3.0918170733135622E+17</v>
      </c>
    </row>
    <row r="1895" spans="1:4" x14ac:dyDescent="0.25">
      <c r="A1895" s="6">
        <v>42383</v>
      </c>
      <c r="B1895">
        <v>241952.63843195408</v>
      </c>
      <c r="C1895">
        <v>1911578040.0147457</v>
      </c>
      <c r="D1895">
        <v>2.7826353659822061E+17</v>
      </c>
    </row>
    <row r="1896" spans="1:4" x14ac:dyDescent="0.25">
      <c r="A1896" s="6">
        <v>42384</v>
      </c>
      <c r="B1896">
        <v>254050.27035355181</v>
      </c>
      <c r="C1896">
        <v>2007156942.0154831</v>
      </c>
      <c r="D1896">
        <v>3.0608989025804269E+17</v>
      </c>
    </row>
    <row r="1897" spans="1:4" x14ac:dyDescent="0.25">
      <c r="A1897" s="6">
        <v>42387</v>
      </c>
      <c r="B1897">
        <v>266752.78387122939</v>
      </c>
      <c r="C1897">
        <v>2107514789.1162574</v>
      </c>
      <c r="D1897">
        <v>3.3669887928384698E+17</v>
      </c>
    </row>
    <row r="1898" spans="1:4" x14ac:dyDescent="0.25">
      <c r="A1898" s="6">
        <v>42388</v>
      </c>
      <c r="B1898">
        <v>243106.16263274281</v>
      </c>
      <c r="C1898">
        <v>1791387570.7488189</v>
      </c>
      <c r="D1898">
        <v>3.0302899135546227E+17</v>
      </c>
    </row>
    <row r="1899" spans="1:4" x14ac:dyDescent="0.25">
      <c r="A1899" s="6">
        <v>42389</v>
      </c>
      <c r="B1899">
        <v>255261.47076437995</v>
      </c>
      <c r="C1899">
        <v>1880956949.2862599</v>
      </c>
      <c r="D1899">
        <v>3.3333189049100851E+17</v>
      </c>
    </row>
    <row r="1900" spans="1:4" x14ac:dyDescent="0.25">
      <c r="A1900" s="6">
        <v>42390</v>
      </c>
      <c r="B1900">
        <v>268024.54430259898</v>
      </c>
      <c r="C1900">
        <v>1975004796.7505729</v>
      </c>
      <c r="D1900">
        <v>3.6666507954010938E+17</v>
      </c>
    </row>
    <row r="1901" spans="1:4" x14ac:dyDescent="0.25">
      <c r="A1901" s="6">
        <v>42391</v>
      </c>
      <c r="B1901">
        <v>228246.1055878796</v>
      </c>
      <c r="C1901">
        <v>1678754077.237987</v>
      </c>
      <c r="D1901">
        <v>3.2999857158609843E+17</v>
      </c>
    </row>
    <row r="1902" spans="1:4" x14ac:dyDescent="0.25">
      <c r="A1902" s="6">
        <v>42394</v>
      </c>
      <c r="B1902">
        <v>239658.4108672736</v>
      </c>
      <c r="C1902">
        <v>1762691781.0998864</v>
      </c>
      <c r="D1902">
        <v>3.372572999762425E+17</v>
      </c>
    </row>
    <row r="1903" spans="1:4" x14ac:dyDescent="0.25">
      <c r="A1903" s="6">
        <v>42396</v>
      </c>
      <c r="B1903">
        <v>235893.87628774095</v>
      </c>
      <c r="C1903">
        <v>1735003563.7784276</v>
      </c>
      <c r="D1903">
        <v>3.3195969008487296E+17</v>
      </c>
    </row>
    <row r="1904" spans="1:4" x14ac:dyDescent="0.25">
      <c r="A1904" s="6">
        <v>42397</v>
      </c>
      <c r="B1904">
        <v>238353.74577816352</v>
      </c>
      <c r="C1904">
        <v>1753095946.6731284</v>
      </c>
      <c r="D1904">
        <v>3.3542132091031181E+17</v>
      </c>
    </row>
    <row r="1905" spans="1:4" x14ac:dyDescent="0.25">
      <c r="A1905" s="6">
        <v>42398</v>
      </c>
      <c r="B1905">
        <v>250271.43306707172</v>
      </c>
      <c r="C1905">
        <v>1840750744.0067849</v>
      </c>
      <c r="D1905">
        <v>3.6896345300134304E+17</v>
      </c>
    </row>
    <row r="1906" spans="1:4" x14ac:dyDescent="0.25">
      <c r="A1906" s="6">
        <v>42401</v>
      </c>
      <c r="B1906">
        <v>246707.96564260681</v>
      </c>
      <c r="C1906">
        <v>1814541379.1086752</v>
      </c>
      <c r="D1906">
        <v>3.6370999986258221E+17</v>
      </c>
    </row>
    <row r="1907" spans="1:4" x14ac:dyDescent="0.25">
      <c r="A1907" s="6">
        <v>42402</v>
      </c>
      <c r="B1907">
        <v>207672.66799349614</v>
      </c>
      <c r="C1907">
        <v>1542360172.2423739</v>
      </c>
      <c r="D1907">
        <v>3.2733899987632397E+17</v>
      </c>
    </row>
    <row r="1908" spans="1:4" x14ac:dyDescent="0.25">
      <c r="A1908" s="6">
        <v>42403</v>
      </c>
      <c r="B1908">
        <v>218056.30139317096</v>
      </c>
      <c r="C1908">
        <v>1619478180.8544927</v>
      </c>
      <c r="D1908">
        <v>3.2452864869177664E+17</v>
      </c>
    </row>
    <row r="1909" spans="1:4" x14ac:dyDescent="0.25">
      <c r="A1909" s="6">
        <v>42404</v>
      </c>
      <c r="B1909">
        <v>228959.11646282952</v>
      </c>
      <c r="C1909">
        <v>1700452089.8972173</v>
      </c>
      <c r="D1909">
        <v>3.1830073136185523E+17</v>
      </c>
    </row>
    <row r="1910" spans="1:4" x14ac:dyDescent="0.25">
      <c r="A1910" s="6">
        <v>42405</v>
      </c>
      <c r="B1910">
        <v>240407.07228597102</v>
      </c>
      <c r="C1910">
        <v>1785474694.3920782</v>
      </c>
      <c r="D1910">
        <v>3.5013080449804077E+17</v>
      </c>
    </row>
    <row r="1911" spans="1:4" x14ac:dyDescent="0.25">
      <c r="A1911" s="6">
        <v>42408</v>
      </c>
      <c r="B1911">
        <v>252427.42590026959</v>
      </c>
      <c r="C1911">
        <v>1874748429.1116822</v>
      </c>
      <c r="D1911">
        <v>3.8514388494784486E+17</v>
      </c>
    </row>
    <row r="1912" spans="1:4" x14ac:dyDescent="0.25">
      <c r="A1912" s="6">
        <v>42409</v>
      </c>
      <c r="B1912">
        <v>265048.79719528306</v>
      </c>
      <c r="C1912">
        <v>1968485850.5672665</v>
      </c>
      <c r="D1912">
        <v>4.2365827344262938E+17</v>
      </c>
    </row>
    <row r="1913" spans="1:4" x14ac:dyDescent="0.25">
      <c r="A1913" s="6">
        <v>42410</v>
      </c>
      <c r="B1913">
        <v>278301.23705504724</v>
      </c>
      <c r="C1913">
        <v>2066910143.0956299</v>
      </c>
      <c r="D1913">
        <v>4.6602410078689235E+17</v>
      </c>
    </row>
    <row r="1914" spans="1:4" x14ac:dyDescent="0.25">
      <c r="A1914" s="6">
        <v>42411</v>
      </c>
      <c r="B1914">
        <v>292216.29890779959</v>
      </c>
      <c r="C1914">
        <v>2170255650.2504115</v>
      </c>
      <c r="D1914">
        <v>5.1262651086558163E+17</v>
      </c>
    </row>
    <row r="1915" spans="1:4" x14ac:dyDescent="0.25">
      <c r="A1915" s="6">
        <v>42412</v>
      </c>
      <c r="B1915">
        <v>306827.11385318957</v>
      </c>
      <c r="C1915">
        <v>2278768432.7629323</v>
      </c>
      <c r="D1915">
        <v>5.6388916195213984E+17</v>
      </c>
    </row>
    <row r="1916" spans="1:4" x14ac:dyDescent="0.25">
      <c r="A1916" s="6">
        <v>42415</v>
      </c>
      <c r="B1916">
        <v>231782.84774068274</v>
      </c>
      <c r="C1916" s="9">
        <v>1936953167.8484924</v>
      </c>
      <c r="D1916">
        <v>5.0750024575692589E+17</v>
      </c>
    </row>
    <row r="1917" spans="1:4" x14ac:dyDescent="0.25">
      <c r="A1917" s="6">
        <v>42416</v>
      </c>
      <c r="B1917">
        <v>243371.99012771688</v>
      </c>
      <c r="C1917">
        <v>2033800826.2409172</v>
      </c>
      <c r="D1917">
        <v>5.582502703326185E+17</v>
      </c>
    </row>
    <row r="1918" spans="1:4" x14ac:dyDescent="0.25">
      <c r="A1918" s="6">
        <v>42417</v>
      </c>
      <c r="B1918">
        <v>255540.58963410274</v>
      </c>
      <c r="C1918">
        <v>2135490867.5529633</v>
      </c>
      <c r="D1918">
        <v>6.1407529736588045E+17</v>
      </c>
    </row>
    <row r="1919" spans="1:4" x14ac:dyDescent="0.25">
      <c r="A1919" s="6">
        <v>42418</v>
      </c>
      <c r="B1919">
        <v>268317.61911580787</v>
      </c>
      <c r="C1919">
        <v>2242265410.9306116</v>
      </c>
      <c r="D1919">
        <v>6.7548282710246861E+17</v>
      </c>
    </row>
    <row r="1920" spans="1:4" x14ac:dyDescent="0.25">
      <c r="A1920" s="6">
        <v>42419</v>
      </c>
      <c r="B1920">
        <v>208369.27308816521</v>
      </c>
      <c r="C1920" s="9">
        <v>1905925599.2910199</v>
      </c>
      <c r="D1920">
        <v>6.0793454439222182E+17</v>
      </c>
    </row>
    <row r="1921" spans="1:4" x14ac:dyDescent="0.25">
      <c r="A1921" s="6">
        <v>42422</v>
      </c>
      <c r="B1921">
        <v>182819.7568170263</v>
      </c>
      <c r="C1921">
        <v>1620036759.397367</v>
      </c>
      <c r="D1921">
        <v>5.4714108995299968E+17</v>
      </c>
    </row>
    <row r="1922" spans="1:4" x14ac:dyDescent="0.25">
      <c r="A1922" s="6">
        <v>42423</v>
      </c>
      <c r="B1922">
        <v>191960.74465787763</v>
      </c>
      <c r="C1922">
        <v>1701038597.3672354</v>
      </c>
      <c r="D1922">
        <v>6.0185519894829965E+17</v>
      </c>
    </row>
    <row r="1923" spans="1:4" x14ac:dyDescent="0.25">
      <c r="A1923" s="6">
        <v>42424</v>
      </c>
      <c r="B1923">
        <v>201558.78189077153</v>
      </c>
      <c r="C1923">
        <v>1786090527.2355974</v>
      </c>
      <c r="D1923">
        <v>6.6204071884312973E+17</v>
      </c>
    </row>
    <row r="1924" spans="1:4" x14ac:dyDescent="0.25">
      <c r="A1924" s="6">
        <v>42425</v>
      </c>
      <c r="B1924">
        <v>211636.72098531012</v>
      </c>
      <c r="C1924">
        <v>1875395053.5973773</v>
      </c>
      <c r="D1924">
        <v>7.2824479072744282E+17</v>
      </c>
    </row>
    <row r="1925" spans="1:4" x14ac:dyDescent="0.25">
      <c r="A1925" s="6">
        <v>42426</v>
      </c>
      <c r="B1925">
        <v>222218.55703457564</v>
      </c>
      <c r="C1925">
        <v>1969164806.2772462</v>
      </c>
      <c r="D1925">
        <v>8.0106926980018714E+17</v>
      </c>
    </row>
    <row r="1926" spans="1:4" x14ac:dyDescent="0.25">
      <c r="A1926" s="6">
        <v>42429</v>
      </c>
      <c r="B1926">
        <v>233329.48488630445</v>
      </c>
      <c r="C1926">
        <v>2067623046.5911086</v>
      </c>
      <c r="D1926">
        <v>7.2096234282016845E+17</v>
      </c>
    </row>
    <row r="1927" spans="1:4" x14ac:dyDescent="0.25">
      <c r="A1927" s="6">
        <v>42430</v>
      </c>
      <c r="B1927">
        <v>244995.95913061968</v>
      </c>
      <c r="C1927">
        <v>2171004198.9206643</v>
      </c>
      <c r="D1927">
        <v>7.9305857710218534E+17</v>
      </c>
    </row>
    <row r="1928" spans="1:4" x14ac:dyDescent="0.25">
      <c r="A1928" s="6">
        <v>42431</v>
      </c>
      <c r="B1928">
        <v>257245.75708715068</v>
      </c>
      <c r="C1928">
        <v>2279554408.8666978</v>
      </c>
      <c r="D1928">
        <v>8.7236443481240397E+17</v>
      </c>
    </row>
    <row r="1929" spans="1:4" x14ac:dyDescent="0.25">
      <c r="A1929" s="6">
        <v>42432</v>
      </c>
      <c r="B1929">
        <v>270108.04494150821</v>
      </c>
      <c r="C1929">
        <v>2393532129.3100328</v>
      </c>
      <c r="D1929">
        <v>7.8512799133116365E+17</v>
      </c>
    </row>
    <row r="1930" spans="1:4" x14ac:dyDescent="0.25">
      <c r="A1930" s="6">
        <v>42433</v>
      </c>
      <c r="B1930">
        <v>272130.96539221139</v>
      </c>
      <c r="C1930">
        <v>2034502309.913528</v>
      </c>
      <c r="D1930">
        <v>7.0661519219804736E+17</v>
      </c>
    </row>
    <row r="1931" spans="1:4" x14ac:dyDescent="0.25">
      <c r="A1931" s="6">
        <v>42437</v>
      </c>
      <c r="B1931">
        <v>285737.51366182195</v>
      </c>
      <c r="C1931">
        <v>2136227425.4092045</v>
      </c>
      <c r="D1931">
        <v>6.3595367297824269E+17</v>
      </c>
    </row>
    <row r="1932" spans="1:4" x14ac:dyDescent="0.25">
      <c r="A1932" s="6">
        <v>42438</v>
      </c>
      <c r="B1932">
        <v>300024.38934491307</v>
      </c>
      <c r="C1932">
        <v>2243038796.6796646</v>
      </c>
      <c r="D1932">
        <v>6.9954904027606707E+17</v>
      </c>
    </row>
    <row r="1933" spans="1:4" x14ac:dyDescent="0.25">
      <c r="A1933" s="6">
        <v>42439</v>
      </c>
      <c r="B1933">
        <v>276175.63666259375</v>
      </c>
      <c r="C1933">
        <v>1906582977.1777148</v>
      </c>
      <c r="D1933">
        <v>6.2959413624846042E+17</v>
      </c>
    </row>
    <row r="1934" spans="1:4" x14ac:dyDescent="0.25">
      <c r="A1934" s="6">
        <v>42440</v>
      </c>
      <c r="B1934">
        <v>289984.41849572345</v>
      </c>
      <c r="C1934">
        <v>2001912126.0366006</v>
      </c>
      <c r="D1934">
        <v>5.666347226236144E+17</v>
      </c>
    </row>
    <row r="1935" spans="1:4" x14ac:dyDescent="0.25">
      <c r="A1935" s="6">
        <v>42443</v>
      </c>
      <c r="B1935">
        <v>304483.63942050963</v>
      </c>
      <c r="C1935">
        <v>2102007732.3384306</v>
      </c>
      <c r="D1935">
        <v>5.4097885831305939E+17</v>
      </c>
    </row>
    <row r="1936" spans="1:4" x14ac:dyDescent="0.25">
      <c r="A1936" s="6">
        <v>42444</v>
      </c>
      <c r="B1936">
        <v>274121.08270396193</v>
      </c>
      <c r="C1936">
        <v>1892399330.6745071</v>
      </c>
      <c r="D1936">
        <v>4.8688097248175347E+17</v>
      </c>
    </row>
    <row r="1937" spans="1:4" x14ac:dyDescent="0.25">
      <c r="A1937" s="6">
        <v>42445</v>
      </c>
      <c r="B1937">
        <v>287827.13683916006</v>
      </c>
      <c r="C1937">
        <v>1987019297.2082326</v>
      </c>
      <c r="D1937">
        <v>5.3556906972992883E+17</v>
      </c>
    </row>
    <row r="1938" spans="1:4" x14ac:dyDescent="0.25">
      <c r="A1938" s="6">
        <v>42446</v>
      </c>
      <c r="B1938">
        <v>302218.49368111807</v>
      </c>
      <c r="C1938">
        <v>2086370262.0686443</v>
      </c>
      <c r="D1938">
        <v>4.8201216275693594E+17</v>
      </c>
    </row>
    <row r="1939" spans="1:4" x14ac:dyDescent="0.25">
      <c r="A1939" s="6">
        <v>42447</v>
      </c>
      <c r="B1939">
        <v>317329.41836517397</v>
      </c>
      <c r="C1939">
        <v>2190688775.1720767</v>
      </c>
      <c r="D1939">
        <v>5.3021337903262957E+17</v>
      </c>
    </row>
    <row r="1940" spans="1:4" x14ac:dyDescent="0.25">
      <c r="A1940" s="6">
        <v>42450</v>
      </c>
      <c r="B1940">
        <v>333195.88928343268</v>
      </c>
      <c r="C1940">
        <v>2300223213.9306808</v>
      </c>
      <c r="D1940">
        <v>5.8323471693589261E+17</v>
      </c>
    </row>
    <row r="1941" spans="1:4" x14ac:dyDescent="0.25">
      <c r="A1941" s="6">
        <v>42451</v>
      </c>
      <c r="B1941">
        <v>349855.68374760431</v>
      </c>
      <c r="C1941">
        <v>2415234374.6272149</v>
      </c>
      <c r="D1941">
        <v>6.0596378790038093E+17</v>
      </c>
    </row>
    <row r="1942" spans="1:4" x14ac:dyDescent="0.25">
      <c r="A1942" s="6">
        <v>42452</v>
      </c>
      <c r="B1942">
        <v>367348.46793498454</v>
      </c>
      <c r="C1942">
        <v>2535996093.3585758</v>
      </c>
      <c r="D1942">
        <v>6.3840457833827482E+17</v>
      </c>
    </row>
    <row r="1943" spans="1:4" x14ac:dyDescent="0.25">
      <c r="A1943" s="6">
        <v>42457</v>
      </c>
      <c r="B1943">
        <v>322599.61798731983</v>
      </c>
      <c r="C1943">
        <v>2155596679.3547893</v>
      </c>
      <c r="D1943">
        <v>5.7456412050444736E+17</v>
      </c>
    </row>
    <row r="1944" spans="1:4" x14ac:dyDescent="0.25">
      <c r="A1944" s="6">
        <v>42458</v>
      </c>
      <c r="B1944">
        <v>338729.59888668585</v>
      </c>
      <c r="C1944">
        <v>2263376513.3225288</v>
      </c>
      <c r="D1944">
        <v>5.5246550048504557E+17</v>
      </c>
    </row>
    <row r="1945" spans="1:4" x14ac:dyDescent="0.25">
      <c r="A1945" s="6">
        <v>42459</v>
      </c>
      <c r="B1945">
        <v>355666.07883102016</v>
      </c>
      <c r="C1945">
        <v>2376545338.9886556</v>
      </c>
      <c r="D1945">
        <v>6.0771205053355021E+17</v>
      </c>
    </row>
    <row r="1946" spans="1:4" x14ac:dyDescent="0.25">
      <c r="A1946" s="6">
        <v>42460</v>
      </c>
      <c r="B1946">
        <v>373449.38277257117</v>
      </c>
      <c r="C1946">
        <v>2495372605.9380884</v>
      </c>
      <c r="D1946">
        <v>6.089557937100201E+17</v>
      </c>
    </row>
    <row r="1947" spans="1:4" x14ac:dyDescent="0.25">
      <c r="A1947" s="6">
        <v>42461</v>
      </c>
      <c r="B1947">
        <v>392121.85191119974</v>
      </c>
      <c r="C1947">
        <v>2620141236.234993</v>
      </c>
      <c r="D1947">
        <v>5.4806021433901811E+17</v>
      </c>
    </row>
    <row r="1948" spans="1:4" x14ac:dyDescent="0.25">
      <c r="A1948" s="6">
        <v>42464</v>
      </c>
      <c r="B1948">
        <v>411727.94450675976</v>
      </c>
      <c r="C1948">
        <v>2751148298.0467429</v>
      </c>
      <c r="D1948">
        <v>6.0286623577291994E+17</v>
      </c>
    </row>
    <row r="1949" spans="1:4" x14ac:dyDescent="0.25">
      <c r="A1949" s="6">
        <v>42465</v>
      </c>
      <c r="B1949">
        <v>432314.34173209779</v>
      </c>
      <c r="C1949">
        <v>2888705712.94908</v>
      </c>
      <c r="D1949">
        <v>6.6315285935021197E+17</v>
      </c>
    </row>
    <row r="1950" spans="1:4" x14ac:dyDescent="0.25">
      <c r="A1950" s="6">
        <v>42466</v>
      </c>
      <c r="B1950">
        <v>418693.03464076383</v>
      </c>
      <c r="C1950">
        <v>2797688728.7451329</v>
      </c>
      <c r="D1950">
        <v>6.4225832064600422E+17</v>
      </c>
    </row>
    <row r="1951" spans="1:4" x14ac:dyDescent="0.25">
      <c r="A1951" s="6">
        <v>42467</v>
      </c>
      <c r="B1951">
        <v>439627.68637280201</v>
      </c>
      <c r="C1951">
        <v>2937573165.1823897</v>
      </c>
      <c r="D1951">
        <v>7.0648415271060467E+17</v>
      </c>
    </row>
    <row r="1952" spans="1:4" x14ac:dyDescent="0.25">
      <c r="A1952" s="6">
        <v>42468</v>
      </c>
      <c r="B1952">
        <v>410630.96663331933</v>
      </c>
      <c r="C1952">
        <v>2496937190.4050312</v>
      </c>
      <c r="D1952">
        <v>6.3583573743954419E+17</v>
      </c>
    </row>
    <row r="1953" spans="1:4" x14ac:dyDescent="0.25">
      <c r="A1953" s="6">
        <v>42471</v>
      </c>
      <c r="B1953">
        <v>431162.51496498531</v>
      </c>
      <c r="C1953">
        <v>2621784049.925283</v>
      </c>
      <c r="D1953">
        <v>6.9941931118349862E+17</v>
      </c>
    </row>
    <row r="1954" spans="1:4" x14ac:dyDescent="0.25">
      <c r="A1954" s="6">
        <v>42472</v>
      </c>
      <c r="B1954">
        <v>396466.08191275719</v>
      </c>
      <c r="C1954">
        <v>2228516442.4364905</v>
      </c>
      <c r="D1954">
        <v>6.294773800651488E+17</v>
      </c>
    </row>
    <row r="1955" spans="1:4" x14ac:dyDescent="0.25">
      <c r="A1955" s="6">
        <v>42473</v>
      </c>
      <c r="B1955">
        <v>416289.38600839506</v>
      </c>
      <c r="C1955">
        <v>2339942264.5583153</v>
      </c>
      <c r="D1955">
        <v>6.9242511807166374E+17</v>
      </c>
    </row>
    <row r="1956" spans="1:4" x14ac:dyDescent="0.25">
      <c r="A1956" s="6">
        <v>42478</v>
      </c>
      <c r="B1956">
        <v>437103.85530881485</v>
      </c>
      <c r="C1956">
        <v>2456939377.786231</v>
      </c>
      <c r="D1956">
        <v>7.6166762987883021E+17</v>
      </c>
    </row>
    <row r="1957" spans="1:4" x14ac:dyDescent="0.25">
      <c r="A1957" s="6">
        <v>42480</v>
      </c>
      <c r="B1957">
        <v>458959.04807425558</v>
      </c>
      <c r="C1957">
        <v>2579786346.6755428</v>
      </c>
      <c r="D1957">
        <v>6.855008668909472E+17</v>
      </c>
    </row>
    <row r="1958" spans="1:4" x14ac:dyDescent="0.25">
      <c r="A1958" s="6">
        <v>42481</v>
      </c>
      <c r="B1958">
        <v>481907.00047796837</v>
      </c>
      <c r="C1958">
        <v>2708775664.0093203</v>
      </c>
      <c r="D1958">
        <v>6.1695078020185254E+17</v>
      </c>
    </row>
    <row r="1959" spans="1:4" x14ac:dyDescent="0.25">
      <c r="A1959" s="6">
        <v>42482</v>
      </c>
      <c r="B1959">
        <v>506002.35050186678</v>
      </c>
      <c r="C1959">
        <v>2844214447.2097864</v>
      </c>
      <c r="D1959">
        <v>6.7864585822203789E+17</v>
      </c>
    </row>
    <row r="1960" spans="1:4" x14ac:dyDescent="0.25">
      <c r="A1960" s="6">
        <v>42485</v>
      </c>
      <c r="B1960">
        <v>370124.79624122562</v>
      </c>
      <c r="C1960" s="9">
        <v>2417582280.1283183</v>
      </c>
      <c r="D1960">
        <v>6.1078127239983411E+17</v>
      </c>
    </row>
    <row r="1961" spans="1:4" x14ac:dyDescent="0.25">
      <c r="A1961" s="6">
        <v>42486</v>
      </c>
      <c r="B1961">
        <v>388631.03605328692</v>
      </c>
      <c r="C1961">
        <v>2538461394.1347342</v>
      </c>
      <c r="D1961">
        <v>6.718593996398176E+17</v>
      </c>
    </row>
    <row r="1962" spans="1:4" x14ac:dyDescent="0.25">
      <c r="A1962" s="6">
        <v>42487</v>
      </c>
      <c r="B1962">
        <v>408062.58785595128</v>
      </c>
      <c r="C1962">
        <v>2665384463.8414712</v>
      </c>
      <c r="D1962">
        <v>7.3904533960379942E+17</v>
      </c>
    </row>
    <row r="1963" spans="1:4" x14ac:dyDescent="0.25">
      <c r="A1963" s="6">
        <v>42488</v>
      </c>
      <c r="B1963">
        <v>428465.71724874887</v>
      </c>
      <c r="C1963">
        <v>2798653687.033545</v>
      </c>
      <c r="D1963">
        <v>8.1294987356417946E+17</v>
      </c>
    </row>
    <row r="1964" spans="1:4" x14ac:dyDescent="0.25">
      <c r="A1964" s="6">
        <v>42489</v>
      </c>
      <c r="B1964">
        <v>449889.00311118632</v>
      </c>
      <c r="C1964">
        <v>2938586371.3852224</v>
      </c>
      <c r="D1964">
        <v>8.942448609205975E+17</v>
      </c>
    </row>
    <row r="1965" spans="1:4" x14ac:dyDescent="0.25">
      <c r="A1965" s="6">
        <v>42492</v>
      </c>
      <c r="B1965">
        <v>472383.45326674567</v>
      </c>
      <c r="C1965">
        <v>3085515689.9544835</v>
      </c>
      <c r="D1965">
        <v>9.8366934701265728E+17</v>
      </c>
    </row>
    <row r="1966" spans="1:4" x14ac:dyDescent="0.25">
      <c r="A1966" s="6">
        <v>42493</v>
      </c>
      <c r="B1966">
        <v>496002.62593008298</v>
      </c>
      <c r="C1966">
        <v>3239791474.452208</v>
      </c>
      <c r="D1966">
        <v>1.0820362817139231E+18</v>
      </c>
    </row>
    <row r="1967" spans="1:4" x14ac:dyDescent="0.25">
      <c r="A1967" s="6">
        <v>42494</v>
      </c>
      <c r="B1967">
        <v>520802.75722658716</v>
      </c>
      <c r="C1967">
        <v>3401781048.1748185</v>
      </c>
      <c r="D1967">
        <v>1.1902399098853156E+18</v>
      </c>
    </row>
    <row r="1968" spans="1:4" x14ac:dyDescent="0.25">
      <c r="A1968" s="6">
        <v>42495</v>
      </c>
      <c r="B1968">
        <v>546842.89508791652</v>
      </c>
      <c r="C1968">
        <v>3571870100.5835595</v>
      </c>
      <c r="D1968">
        <v>1.071215918896784E+18</v>
      </c>
    </row>
    <row r="1969" spans="1:4" x14ac:dyDescent="0.25">
      <c r="A1969" s="6">
        <v>42496</v>
      </c>
      <c r="B1969">
        <v>574185.03984231234</v>
      </c>
      <c r="C1969">
        <v>3750463605.6127377</v>
      </c>
      <c r="D1969">
        <v>1.1783375107864625E+18</v>
      </c>
    </row>
    <row r="1970" spans="1:4" x14ac:dyDescent="0.25">
      <c r="A1970" s="6">
        <v>42499</v>
      </c>
      <c r="B1970">
        <v>508120.60291994567</v>
      </c>
      <c r="C1970">
        <v>3187894064.7708268</v>
      </c>
      <c r="D1970">
        <v>1.0605037597078162E+18</v>
      </c>
    </row>
    <row r="1971" spans="1:4" x14ac:dyDescent="0.25">
      <c r="A1971" s="6">
        <v>42500</v>
      </c>
      <c r="B1971">
        <v>533526.63306594302</v>
      </c>
      <c r="C1971">
        <v>3347288768.0093684</v>
      </c>
      <c r="D1971">
        <v>1.1665541356785979E+18</v>
      </c>
    </row>
    <row r="1972" spans="1:4" x14ac:dyDescent="0.25">
      <c r="A1972" s="6">
        <v>42501</v>
      </c>
      <c r="B1972">
        <v>560202.9647192402</v>
      </c>
      <c r="C1972">
        <v>3514653206.4098368</v>
      </c>
      <c r="D1972">
        <v>1.2832095492464579E+18</v>
      </c>
    </row>
    <row r="1973" spans="1:4" x14ac:dyDescent="0.25">
      <c r="A1973" s="6">
        <v>42502</v>
      </c>
      <c r="B1973">
        <v>588213.11295520223</v>
      </c>
      <c r="C1973">
        <v>3690385866.7303286</v>
      </c>
      <c r="D1973">
        <v>1.4115305041711037E+18</v>
      </c>
    </row>
    <row r="1974" spans="1:4" x14ac:dyDescent="0.25">
      <c r="A1974" s="6">
        <v>42503</v>
      </c>
      <c r="B1974">
        <v>617623.76860296237</v>
      </c>
      <c r="C1974">
        <v>3874905160.0668449</v>
      </c>
      <c r="D1974">
        <v>1.5526835545882143E+18</v>
      </c>
    </row>
    <row r="1975" spans="1:4" x14ac:dyDescent="0.25">
      <c r="A1975" s="6">
        <v>42506</v>
      </c>
      <c r="B1975">
        <v>648504.95703311055</v>
      </c>
      <c r="C1975">
        <v>4068650418.0701876</v>
      </c>
      <c r="D1975">
        <v>1.7079519100470359E+18</v>
      </c>
    </row>
    <row r="1976" spans="1:4" x14ac:dyDescent="0.25">
      <c r="A1976" s="6">
        <v>42507</v>
      </c>
      <c r="B1976">
        <v>680930.20488476614</v>
      </c>
      <c r="C1976">
        <v>4272082938.9736972</v>
      </c>
      <c r="D1976">
        <v>1.8787471010517396E+18</v>
      </c>
    </row>
    <row r="1977" spans="1:4" x14ac:dyDescent="0.25">
      <c r="A1977" s="6">
        <v>42508</v>
      </c>
      <c r="B1977">
        <v>626923.11514803325</v>
      </c>
      <c r="C1977">
        <v>3631270498.1276426</v>
      </c>
      <c r="D1977">
        <v>1.6908723909465656E+18</v>
      </c>
    </row>
    <row r="1978" spans="1:4" x14ac:dyDescent="0.25">
      <c r="A1978" s="6">
        <v>42509</v>
      </c>
      <c r="B1978">
        <v>658269.27090543497</v>
      </c>
      <c r="C1978">
        <v>3812834023.0340247</v>
      </c>
      <c r="D1978">
        <v>1.8599596300412224E+18</v>
      </c>
    </row>
    <row r="1979" spans="1:4" x14ac:dyDescent="0.25">
      <c r="A1979" s="6">
        <v>42510</v>
      </c>
      <c r="B1979">
        <v>691182.73445070675</v>
      </c>
      <c r="C1979">
        <v>4003475724.1857262</v>
      </c>
      <c r="D1979">
        <v>2.0459555930453448E+18</v>
      </c>
    </row>
    <row r="1980" spans="1:4" x14ac:dyDescent="0.25">
      <c r="A1980" s="6">
        <v>42513</v>
      </c>
      <c r="B1980">
        <v>725741.87117324211</v>
      </c>
      <c r="C1980">
        <v>4203649510.3950129</v>
      </c>
      <c r="D1980">
        <v>2.2505511523498796E+18</v>
      </c>
    </row>
    <row r="1981" spans="1:4" x14ac:dyDescent="0.25">
      <c r="A1981" s="6">
        <v>42514</v>
      </c>
      <c r="B1981">
        <v>762028.96473190421</v>
      </c>
      <c r="C1981">
        <v>4413831985.9147635</v>
      </c>
      <c r="D1981">
        <v>2.0254960371148915E+18</v>
      </c>
    </row>
    <row r="1982" spans="1:4" x14ac:dyDescent="0.25">
      <c r="A1982" s="6">
        <v>42515</v>
      </c>
      <c r="B1982">
        <v>516460.71829261986</v>
      </c>
      <c r="C1982" s="9">
        <v>3751757188.0275488</v>
      </c>
      <c r="D1982">
        <v>1.8229464334034025E+18</v>
      </c>
    </row>
    <row r="1983" spans="1:4" x14ac:dyDescent="0.25">
      <c r="A1983" s="6">
        <v>42516</v>
      </c>
      <c r="B1983">
        <v>542283.75420725089</v>
      </c>
      <c r="C1983">
        <v>3939345047.4289265</v>
      </c>
      <c r="D1983">
        <v>2.005241076743743E+18</v>
      </c>
    </row>
    <row r="1984" spans="1:4" x14ac:dyDescent="0.25">
      <c r="A1984" s="6">
        <v>42517</v>
      </c>
      <c r="B1984">
        <v>569397.9419176135</v>
      </c>
      <c r="C1984">
        <v>4136312299.8003731</v>
      </c>
      <c r="D1984">
        <v>2.2057651844181174E+18</v>
      </c>
    </row>
    <row r="1985" spans="1:4" x14ac:dyDescent="0.25">
      <c r="A1985" s="6">
        <v>42520</v>
      </c>
      <c r="B1985">
        <v>597867.8390134942</v>
      </c>
      <c r="C1985">
        <v>4343127914.7903919</v>
      </c>
      <c r="D1985">
        <v>2.4263417028599291E+18</v>
      </c>
    </row>
    <row r="1986" spans="1:4" x14ac:dyDescent="0.25">
      <c r="A1986" s="6">
        <v>42521</v>
      </c>
      <c r="B1986">
        <v>627761.23096416891</v>
      </c>
      <c r="C1986">
        <v>4560284310.529912</v>
      </c>
      <c r="D1986">
        <v>2.668975873145922E+18</v>
      </c>
    </row>
    <row r="1987" spans="1:4" x14ac:dyDescent="0.25">
      <c r="A1987" s="6">
        <v>42522</v>
      </c>
      <c r="B1987">
        <v>659149.29251237737</v>
      </c>
      <c r="C1987">
        <v>4788298526.0564079</v>
      </c>
      <c r="D1987">
        <v>2.6737283230624927E+18</v>
      </c>
    </row>
    <row r="1988" spans="1:4" x14ac:dyDescent="0.25">
      <c r="A1988" s="6">
        <v>42523</v>
      </c>
      <c r="B1988">
        <v>692106.75713799626</v>
      </c>
      <c r="C1988">
        <v>5027713452.3592281</v>
      </c>
      <c r="D1988">
        <v>2.674199464617217E+18</v>
      </c>
    </row>
    <row r="1989" spans="1:4" x14ac:dyDescent="0.25">
      <c r="A1989" s="6">
        <v>42524</v>
      </c>
      <c r="B1989">
        <v>726712.09499489609</v>
      </c>
      <c r="C1989">
        <v>5279099124.97719</v>
      </c>
      <c r="D1989">
        <v>2.9416194110789391E+18</v>
      </c>
    </row>
    <row r="1990" spans="1:4" x14ac:dyDescent="0.25">
      <c r="A1990" s="6">
        <v>42527</v>
      </c>
      <c r="B1990">
        <v>763047.69974464097</v>
      </c>
      <c r="C1990">
        <v>5543054081.2260494</v>
      </c>
      <c r="D1990">
        <v>2.8676605453571896E+18</v>
      </c>
    </row>
    <row r="1991" spans="1:4" x14ac:dyDescent="0.25">
      <c r="A1991" s="6">
        <v>42528</v>
      </c>
      <c r="B1991">
        <v>801200.08473187301</v>
      </c>
      <c r="C1991">
        <v>5820206785.2873526</v>
      </c>
      <c r="D1991">
        <v>3.1544265998929091E+18</v>
      </c>
    </row>
    <row r="1992" spans="1:4" x14ac:dyDescent="0.25">
      <c r="A1992" s="6">
        <v>42529</v>
      </c>
      <c r="B1992">
        <v>805635.29948663886</v>
      </c>
      <c r="C1992">
        <v>5852425787.1344795</v>
      </c>
      <c r="D1992">
        <v>3.1718886042851738E+18</v>
      </c>
    </row>
    <row r="1993" spans="1:4" x14ac:dyDescent="0.25">
      <c r="A1993" s="6">
        <v>42530</v>
      </c>
      <c r="B1993">
        <v>750008.7954807654</v>
      </c>
      <c r="C1993">
        <v>5448334771.3863392</v>
      </c>
      <c r="D1993">
        <v>2.8546997438566564E+18</v>
      </c>
    </row>
    <row r="1994" spans="1:4" x14ac:dyDescent="0.25">
      <c r="A1994" s="6">
        <v>42531</v>
      </c>
      <c r="B1994">
        <v>787509.23525480367</v>
      </c>
      <c r="C1994">
        <v>5720751509.9556561</v>
      </c>
      <c r="D1994">
        <v>3.1401697182423224E+18</v>
      </c>
    </row>
    <row r="1995" spans="1:4" x14ac:dyDescent="0.25">
      <c r="A1995" s="6">
        <v>42534</v>
      </c>
      <c r="B1995">
        <v>826884.69701754395</v>
      </c>
      <c r="C1995">
        <v>6006789085.4534388</v>
      </c>
      <c r="D1995">
        <v>2.8261527464180905E+18</v>
      </c>
    </row>
    <row r="1996" spans="1:4" x14ac:dyDescent="0.25">
      <c r="A1996" s="6">
        <v>42535</v>
      </c>
      <c r="B1996">
        <v>839016.88881239085</v>
      </c>
      <c r="C1996">
        <v>6094921708.4403753</v>
      </c>
      <c r="D1996">
        <v>2.8676185363701207E+18</v>
      </c>
    </row>
    <row r="1997" spans="1:4" x14ac:dyDescent="0.25">
      <c r="A1997" s="6">
        <v>42536</v>
      </c>
      <c r="B1997">
        <v>880967.73325301043</v>
      </c>
      <c r="C1997">
        <v>6399667793.8623943</v>
      </c>
      <c r="D1997">
        <v>3.1543803900071332E+18</v>
      </c>
    </row>
    <row r="1998" spans="1:4" x14ac:dyDescent="0.25">
      <c r="A1998" s="6">
        <v>42537</v>
      </c>
      <c r="B1998">
        <v>843675.11914593773</v>
      </c>
      <c r="C1998">
        <v>6128760775.9984055</v>
      </c>
      <c r="D1998">
        <v>3.0208509925148088E+18</v>
      </c>
    </row>
    <row r="1999" spans="1:4" x14ac:dyDescent="0.25">
      <c r="A1999" s="6">
        <v>42538</v>
      </c>
      <c r="B1999">
        <v>885858.87510323466</v>
      </c>
      <c r="C1999">
        <v>6435198814.7983255</v>
      </c>
      <c r="D1999">
        <v>2.7187658932633283E+18</v>
      </c>
    </row>
    <row r="2000" spans="1:4" x14ac:dyDescent="0.25">
      <c r="A2000" s="6">
        <v>42541</v>
      </c>
      <c r="B2000">
        <v>930151.81885839638</v>
      </c>
      <c r="C2000">
        <v>6756958755.5382423</v>
      </c>
      <c r="D2000">
        <v>2.9906424825896612E+18</v>
      </c>
    </row>
    <row r="2001" spans="1:4" x14ac:dyDescent="0.25">
      <c r="A2001" s="6">
        <v>42542</v>
      </c>
      <c r="B2001">
        <v>890786.49989560666</v>
      </c>
      <c r="C2001">
        <v>6470994861.0025787</v>
      </c>
      <c r="D2001">
        <v>2.8640743322684564E+18</v>
      </c>
    </row>
    <row r="2002" spans="1:4" x14ac:dyDescent="0.25">
      <c r="A2002" s="6">
        <v>42543</v>
      </c>
      <c r="B2002">
        <v>935325.82489038701</v>
      </c>
      <c r="C2002">
        <v>6794544604.0527077</v>
      </c>
      <c r="D2002">
        <v>3.1504817654953021E+18</v>
      </c>
    </row>
    <row r="2003" spans="1:4" x14ac:dyDescent="0.25">
      <c r="A2003" s="6">
        <v>42544</v>
      </c>
      <c r="B2003">
        <v>982092.11613490642</v>
      </c>
      <c r="C2003">
        <v>7134271834.2553434</v>
      </c>
      <c r="D2003">
        <v>3.4655299420448328E+18</v>
      </c>
    </row>
    <row r="2004" spans="1:4" x14ac:dyDescent="0.25">
      <c r="A2004" s="6">
        <v>42545</v>
      </c>
      <c r="B2004">
        <v>1031196.7219416518</v>
      </c>
      <c r="C2004">
        <v>7490985425.968111</v>
      </c>
      <c r="D2004">
        <v>3.8120829362493164E+18</v>
      </c>
    </row>
    <row r="2005" spans="1:4" x14ac:dyDescent="0.25">
      <c r="A2005" s="6">
        <v>42548</v>
      </c>
      <c r="B2005">
        <v>1082756.5580387344</v>
      </c>
      <c r="C2005">
        <v>7865534697.2665167</v>
      </c>
      <c r="D2005">
        <v>4.1932912298742482E+18</v>
      </c>
    </row>
    <row r="2006" spans="1:4" x14ac:dyDescent="0.25">
      <c r="A2006" s="6">
        <v>42549</v>
      </c>
      <c r="B2006">
        <v>922178.25493976951</v>
      </c>
      <c r="C2006">
        <v>6685704492.6765394</v>
      </c>
      <c r="D2006">
        <v>3.7739621068868234E+18</v>
      </c>
    </row>
    <row r="2007" spans="1:4" x14ac:dyDescent="0.25">
      <c r="A2007" s="6">
        <v>42550</v>
      </c>
      <c r="B2007">
        <v>968287.16768675798</v>
      </c>
      <c r="C2007">
        <v>7019989717.3103666</v>
      </c>
      <c r="D2007">
        <v>4.1513583175755059E+18</v>
      </c>
    </row>
    <row r="2008" spans="1:4" x14ac:dyDescent="0.25">
      <c r="A2008" s="6">
        <v>42551</v>
      </c>
      <c r="B2008">
        <v>1016701.526071096</v>
      </c>
      <c r="C2008">
        <v>7370989203.1758852</v>
      </c>
      <c r="D2008">
        <v>4.566494149333057E+18</v>
      </c>
    </row>
    <row r="2009" spans="1:4" x14ac:dyDescent="0.25">
      <c r="A2009" s="6">
        <v>42552</v>
      </c>
      <c r="B2009">
        <v>1067536.6023746508</v>
      </c>
      <c r="C2009">
        <v>7739538663.3346796</v>
      </c>
      <c r="D2009">
        <v>5.0231435642663629E+18</v>
      </c>
    </row>
    <row r="2010" spans="1:4" x14ac:dyDescent="0.25">
      <c r="A2010" s="6">
        <v>42555</v>
      </c>
      <c r="B2010">
        <v>1120913.4324933833</v>
      </c>
      <c r="C2010">
        <v>8126515596.5014143</v>
      </c>
      <c r="D2010">
        <v>5.0241003535166996E+18</v>
      </c>
    </row>
    <row r="2011" spans="1:4" x14ac:dyDescent="0.25">
      <c r="A2011" s="6">
        <v>42556</v>
      </c>
      <c r="B2011">
        <v>1059146.1609812768</v>
      </c>
      <c r="C2011">
        <v>7678708762.5874729</v>
      </c>
      <c r="D2011">
        <v>4.7472502760317307E+18</v>
      </c>
    </row>
    <row r="2012" spans="1:4" x14ac:dyDescent="0.25">
      <c r="A2012" s="6">
        <v>42558</v>
      </c>
      <c r="B2012">
        <v>1112103.4690303407</v>
      </c>
      <c r="C2012">
        <v>8062644200.7168465</v>
      </c>
      <c r="D2012">
        <v>5.2219753036349041E+18</v>
      </c>
    </row>
    <row r="2013" spans="1:4" x14ac:dyDescent="0.25">
      <c r="A2013" s="6">
        <v>42559</v>
      </c>
      <c r="B2013">
        <v>969418.49564531574</v>
      </c>
      <c r="C2013">
        <v>7028191737.2286463</v>
      </c>
      <c r="D2013">
        <v>4.6997777732714138E+18</v>
      </c>
    </row>
    <row r="2014" spans="1:4" x14ac:dyDescent="0.25">
      <c r="A2014" s="6">
        <v>42562</v>
      </c>
      <c r="B2014">
        <v>1017889.4204275815</v>
      </c>
      <c r="C2014">
        <v>7379601324.0900793</v>
      </c>
      <c r="D2014">
        <v>5.1697555505985556E+18</v>
      </c>
    </row>
    <row r="2015" spans="1:4" x14ac:dyDescent="0.25">
      <c r="A2015" s="6">
        <v>42563</v>
      </c>
      <c r="B2015">
        <v>1040997.8583867577</v>
      </c>
      <c r="C2015">
        <v>7547135297.7603779</v>
      </c>
      <c r="D2015">
        <v>5.2871209274338212E+18</v>
      </c>
    </row>
    <row r="2016" spans="1:4" x14ac:dyDescent="0.25">
      <c r="A2016" s="6">
        <v>42564</v>
      </c>
      <c r="B2016">
        <v>997388.24309389293</v>
      </c>
      <c r="C2016">
        <v>7230969741.5616531</v>
      </c>
      <c r="D2016">
        <v>5.0656321820010895E+18</v>
      </c>
    </row>
    <row r="2017" spans="1:4" x14ac:dyDescent="0.25">
      <c r="A2017" s="6">
        <v>42565</v>
      </c>
      <c r="B2017">
        <v>1047257.6552485876</v>
      </c>
      <c r="C2017">
        <v>7592518228.6397362</v>
      </c>
      <c r="D2017">
        <v>5.5721954002011986E+18</v>
      </c>
    </row>
    <row r="2018" spans="1:4" x14ac:dyDescent="0.25">
      <c r="A2018" s="6">
        <v>42566</v>
      </c>
      <c r="B2018">
        <v>928435.72204471752</v>
      </c>
      <c r="C2018">
        <v>6453640494.3437757</v>
      </c>
      <c r="D2018">
        <v>5.014975860181079E+18</v>
      </c>
    </row>
    <row r="2019" spans="1:4" x14ac:dyDescent="0.25">
      <c r="A2019" s="6">
        <v>42569</v>
      </c>
      <c r="B2019">
        <v>974857.50814695342</v>
      </c>
      <c r="C2019">
        <v>6776322519.0609646</v>
      </c>
      <c r="D2019">
        <v>5.5164734461991875E+18</v>
      </c>
    </row>
    <row r="2020" spans="1:4" x14ac:dyDescent="0.25">
      <c r="A2020" s="6">
        <v>42570</v>
      </c>
      <c r="B2020">
        <v>1023600.3835543011</v>
      </c>
      <c r="C2020">
        <v>7115138645.0140133</v>
      </c>
      <c r="D2020">
        <v>4.9648261015792691E+18</v>
      </c>
    </row>
    <row r="2021" spans="1:4" x14ac:dyDescent="0.25">
      <c r="A2021" s="6">
        <v>42571</v>
      </c>
      <c r="B2021">
        <v>1074780.4027320163</v>
      </c>
      <c r="C2021">
        <v>7470895577.2647142</v>
      </c>
      <c r="D2021">
        <v>5.4613087117371965E+18</v>
      </c>
    </row>
    <row r="2022" spans="1:4" x14ac:dyDescent="0.25">
      <c r="A2022" s="6">
        <v>42572</v>
      </c>
      <c r="B2022">
        <v>1128519.4228686171</v>
      </c>
      <c r="C2022">
        <v>7844440356.1279507</v>
      </c>
      <c r="D2022">
        <v>4.9151778405634775E+18</v>
      </c>
    </row>
    <row r="2023" spans="1:4" x14ac:dyDescent="0.25">
      <c r="A2023" s="6">
        <v>42573</v>
      </c>
      <c r="B2023">
        <v>1184945.3940120479</v>
      </c>
      <c r="C2023">
        <v>8236662373.9343481</v>
      </c>
      <c r="D2023">
        <v>5.4066956246198262E+18</v>
      </c>
    </row>
    <row r="2024" spans="1:4" x14ac:dyDescent="0.25">
      <c r="A2024" s="6">
        <v>42576</v>
      </c>
      <c r="B2024">
        <v>1244192.6637126503</v>
      </c>
      <c r="C2024">
        <v>8648495492.6310654</v>
      </c>
      <c r="D2024">
        <v>5.9473651870818089E+18</v>
      </c>
    </row>
    <row r="2025" spans="1:4" x14ac:dyDescent="0.25">
      <c r="A2025" s="6">
        <v>42577</v>
      </c>
      <c r="B2025">
        <v>1306402.2968982828</v>
      </c>
      <c r="C2025">
        <v>9080920267.262619</v>
      </c>
      <c r="D2025">
        <v>5.3526286683736279E+18</v>
      </c>
    </row>
    <row r="2026" spans="1:4" x14ac:dyDescent="0.25">
      <c r="A2026" s="6">
        <v>42578</v>
      </c>
      <c r="B2026">
        <v>1371722.4117431971</v>
      </c>
      <c r="C2026">
        <v>9534966280.6257496</v>
      </c>
      <c r="D2026">
        <v>5.8878915352109916E+18</v>
      </c>
    </row>
    <row r="2027" spans="1:4" x14ac:dyDescent="0.25">
      <c r="A2027" s="6">
        <v>42579</v>
      </c>
      <c r="B2027">
        <v>1440308.532330357</v>
      </c>
      <c r="C2027">
        <v>10011714594.657038</v>
      </c>
      <c r="D2027">
        <v>6.4766806887320914E+18</v>
      </c>
    </row>
    <row r="2028" spans="1:4" x14ac:dyDescent="0.25">
      <c r="A2028" s="6">
        <v>42580</v>
      </c>
      <c r="B2028">
        <v>1512323.9589468748</v>
      </c>
      <c r="C2028">
        <v>10512300324.389891</v>
      </c>
      <c r="D2028">
        <v>7.1243487576053012E+18</v>
      </c>
    </row>
    <row r="2029" spans="1:4" x14ac:dyDescent="0.25">
      <c r="A2029" s="6">
        <v>42583</v>
      </c>
      <c r="B2029">
        <v>1587940.1568942186</v>
      </c>
      <c r="C2029">
        <v>11037915340.609386</v>
      </c>
      <c r="D2029">
        <v>6.4119138818447708E+18</v>
      </c>
    </row>
    <row r="2030" spans="1:4" x14ac:dyDescent="0.25">
      <c r="A2030" s="6">
        <v>42584</v>
      </c>
      <c r="B2030">
        <v>1667337.1647389296</v>
      </c>
      <c r="C2030">
        <v>11589811107.639856</v>
      </c>
      <c r="D2030">
        <v>7.0531052700292485E+18</v>
      </c>
    </row>
    <row r="2031" spans="1:4" x14ac:dyDescent="0.25">
      <c r="A2031" s="6">
        <v>42585</v>
      </c>
      <c r="B2031">
        <v>1750704.0229758762</v>
      </c>
      <c r="C2031">
        <v>12169301663.021851</v>
      </c>
      <c r="D2031">
        <v>7.2005476074871009E+18</v>
      </c>
    </row>
    <row r="2032" spans="1:4" x14ac:dyDescent="0.25">
      <c r="A2032" s="6">
        <v>42586</v>
      </c>
      <c r="B2032">
        <v>1838239.22412467</v>
      </c>
      <c r="C2032">
        <v>12777766746.172943</v>
      </c>
      <c r="D2032">
        <v>7.9206023682358118E+18</v>
      </c>
    </row>
    <row r="2033" spans="1:4" x14ac:dyDescent="0.25">
      <c r="A2033" s="6">
        <v>42587</v>
      </c>
      <c r="B2033">
        <v>1699434.2457401722</v>
      </c>
      <c r="C2033">
        <v>10861101734.247002</v>
      </c>
      <c r="D2033">
        <v>7.1285421314122312E+18</v>
      </c>
    </row>
    <row r="2034" spans="1:4" x14ac:dyDescent="0.25">
      <c r="A2034" s="6">
        <v>42590</v>
      </c>
      <c r="B2034">
        <v>1784405.958027181</v>
      </c>
      <c r="C2034">
        <v>11404156820.959352</v>
      </c>
      <c r="D2034">
        <v>7.8413963445534546E+18</v>
      </c>
    </row>
    <row r="2035" spans="1:4" x14ac:dyDescent="0.25">
      <c r="A2035" s="6">
        <v>42591</v>
      </c>
      <c r="B2035">
        <v>1873626.2559285401</v>
      </c>
      <c r="C2035">
        <v>11974364662.00732</v>
      </c>
      <c r="D2035">
        <v>7.0572567100981094E+18</v>
      </c>
    </row>
    <row r="2036" spans="1:4" x14ac:dyDescent="0.25">
      <c r="A2036" s="6">
        <v>42592</v>
      </c>
      <c r="B2036">
        <v>1967307.5687249673</v>
      </c>
      <c r="C2036">
        <v>12573082895.107687</v>
      </c>
      <c r="D2036">
        <v>7.7629823811079209E+18</v>
      </c>
    </row>
    <row r="2037" spans="1:4" x14ac:dyDescent="0.25">
      <c r="A2037" s="6">
        <v>42593</v>
      </c>
      <c r="B2037">
        <v>2065672.9471612158</v>
      </c>
      <c r="C2037">
        <v>13201737039.863071</v>
      </c>
      <c r="D2037">
        <v>8.5392806192187136E+18</v>
      </c>
    </row>
    <row r="2038" spans="1:4" x14ac:dyDescent="0.25">
      <c r="A2038" s="6">
        <v>42594</v>
      </c>
      <c r="B2038">
        <v>1869576.2478116013</v>
      </c>
      <c r="C2038">
        <v>11221476483.88361</v>
      </c>
      <c r="D2038">
        <v>7.6853525572968428E+18</v>
      </c>
    </row>
    <row r="2039" spans="1:4" x14ac:dyDescent="0.25">
      <c r="A2039" s="6">
        <v>42598</v>
      </c>
      <c r="B2039">
        <v>1963055.0602021813</v>
      </c>
      <c r="C2039">
        <v>11782550308.077791</v>
      </c>
      <c r="D2039">
        <v>8.4538878130265272E+18</v>
      </c>
    </row>
    <row r="2040" spans="1:4" x14ac:dyDescent="0.25">
      <c r="A2040" s="6">
        <v>42599</v>
      </c>
      <c r="B2040">
        <v>2061207.8132122904</v>
      </c>
      <c r="C2040">
        <v>12371677823.481682</v>
      </c>
      <c r="D2040">
        <v>7.6084990317238743E+18</v>
      </c>
    </row>
    <row r="2041" spans="1:4" x14ac:dyDescent="0.25">
      <c r="A2041" s="6">
        <v>42600</v>
      </c>
      <c r="B2041">
        <v>1852152.9282423607</v>
      </c>
      <c r="C2041">
        <v>10515926149.959429</v>
      </c>
      <c r="D2041">
        <v>6.8476491285514875E+18</v>
      </c>
    </row>
    <row r="2042" spans="1:4" x14ac:dyDescent="0.25">
      <c r="A2042" s="6">
        <v>42601</v>
      </c>
      <c r="B2042">
        <v>1580578.2998645701</v>
      </c>
      <c r="C2042">
        <v>8938537227.4655151</v>
      </c>
      <c r="D2042">
        <v>6.1628842156963389E+18</v>
      </c>
    </row>
    <row r="2043" spans="1:4" x14ac:dyDescent="0.25">
      <c r="A2043" s="6">
        <v>42604</v>
      </c>
      <c r="B2043">
        <v>1659607.2148577988</v>
      </c>
      <c r="C2043">
        <v>9385464088.8387909</v>
      </c>
      <c r="D2043">
        <v>6.7791726372659732E+18</v>
      </c>
    </row>
    <row r="2044" spans="1:4" x14ac:dyDescent="0.25">
      <c r="A2044" s="6">
        <v>42605</v>
      </c>
      <c r="B2044">
        <v>1742587.5756006888</v>
      </c>
      <c r="C2044">
        <v>9854737293.2807312</v>
      </c>
      <c r="D2044">
        <v>6.1012553735393761E+18</v>
      </c>
    </row>
    <row r="2045" spans="1:4" x14ac:dyDescent="0.25">
      <c r="A2045" s="6">
        <v>42606</v>
      </c>
      <c r="B2045">
        <v>1829716.9543807234</v>
      </c>
      <c r="C2045">
        <v>10347474157.944769</v>
      </c>
      <c r="D2045">
        <v>6.711380910893314E+18</v>
      </c>
    </row>
    <row r="2046" spans="1:4" x14ac:dyDescent="0.25">
      <c r="A2046" s="6">
        <v>42607</v>
      </c>
      <c r="B2046">
        <v>1921202.8020997597</v>
      </c>
      <c r="C2046">
        <v>10864847865.842009</v>
      </c>
      <c r="D2046">
        <v>7.3825190019826463E+18</v>
      </c>
    </row>
    <row r="2047" spans="1:4" x14ac:dyDescent="0.25">
      <c r="A2047" s="6">
        <v>42608</v>
      </c>
      <c r="B2047">
        <v>2017262.9422047478</v>
      </c>
      <c r="C2047">
        <v>11408090259.134109</v>
      </c>
      <c r="D2047">
        <v>8.1207709021809111E+18</v>
      </c>
    </row>
    <row r="2048" spans="1:4" x14ac:dyDescent="0.25">
      <c r="A2048" s="6">
        <v>42611</v>
      </c>
      <c r="B2048">
        <v>2118126.0893149851</v>
      </c>
      <c r="C2048">
        <v>11978494772.090815</v>
      </c>
      <c r="D2048">
        <v>8.9328479923990026E+18</v>
      </c>
    </row>
    <row r="2049" spans="1:4" x14ac:dyDescent="0.25">
      <c r="A2049" s="6">
        <v>42612</v>
      </c>
      <c r="B2049">
        <v>2224032.3937807344</v>
      </c>
      <c r="C2049">
        <v>12577419510.695356</v>
      </c>
      <c r="D2049">
        <v>9.8261327916389028E+18</v>
      </c>
    </row>
    <row r="2050" spans="1:4" x14ac:dyDescent="0.25">
      <c r="A2050" s="6">
        <v>42613</v>
      </c>
      <c r="B2050">
        <v>2335234.013469771</v>
      </c>
      <c r="C2050">
        <v>13206290486.230125</v>
      </c>
      <c r="D2050">
        <v>1.0808746070802794E+19</v>
      </c>
    </row>
    <row r="2051" spans="1:4" x14ac:dyDescent="0.25">
      <c r="A2051" s="6">
        <v>42614</v>
      </c>
      <c r="B2051">
        <v>2451995.7141432595</v>
      </c>
      <c r="C2051">
        <v>13866605010.541632</v>
      </c>
      <c r="D2051">
        <v>1.1889620677883075E+19</v>
      </c>
    </row>
    <row r="2052" spans="1:4" x14ac:dyDescent="0.25">
      <c r="A2052" s="6">
        <v>42615</v>
      </c>
      <c r="B2052">
        <v>2574595.4998504226</v>
      </c>
      <c r="C2052">
        <v>14559935261.068714</v>
      </c>
      <c r="D2052">
        <v>1.217215017612841E+19</v>
      </c>
    </row>
    <row r="2053" spans="1:4" x14ac:dyDescent="0.25">
      <c r="A2053" s="6">
        <v>42619</v>
      </c>
      <c r="B2053">
        <v>2703325.274842944</v>
      </c>
      <c r="C2053">
        <v>15287932024.12215</v>
      </c>
      <c r="D2053">
        <v>1.3389365193741253E+19</v>
      </c>
    </row>
    <row r="2054" spans="1:4" x14ac:dyDescent="0.25">
      <c r="A2054" s="6">
        <v>42620</v>
      </c>
      <c r="B2054">
        <v>2838491.5385850915</v>
      </c>
      <c r="C2054">
        <v>16052328625.328259</v>
      </c>
      <c r="D2054">
        <v>1.2783782573149577E+19</v>
      </c>
    </row>
    <row r="2055" spans="1:4" x14ac:dyDescent="0.25">
      <c r="A2055" s="6">
        <v>42621</v>
      </c>
      <c r="B2055">
        <v>2980416.1155143464</v>
      </c>
      <c r="C2055">
        <v>16854945056.594671</v>
      </c>
      <c r="D2055">
        <v>1.4062160830464537E+19</v>
      </c>
    </row>
    <row r="2056" spans="1:4" x14ac:dyDescent="0.25">
      <c r="A2056" s="6">
        <v>42622</v>
      </c>
      <c r="B2056">
        <v>2657342.1376383817</v>
      </c>
      <c r="C2056">
        <v>15027886707.940184</v>
      </c>
      <c r="D2056">
        <v>1.2655944747418083E+19</v>
      </c>
    </row>
    <row r="2057" spans="1:4" x14ac:dyDescent="0.25">
      <c r="A2057" s="6">
        <v>42625</v>
      </c>
      <c r="B2057">
        <v>2790209.244520301</v>
      </c>
      <c r="C2057">
        <v>15779281043.337193</v>
      </c>
      <c r="D2057">
        <v>1.3921539222159892E+19</v>
      </c>
    </row>
    <row r="2058" spans="1:4" x14ac:dyDescent="0.25">
      <c r="A2058" s="6">
        <v>42627</v>
      </c>
      <c r="B2058">
        <v>2929719.706746316</v>
      </c>
      <c r="C2058">
        <v>16568245095.504053</v>
      </c>
      <c r="D2058">
        <v>1.5313693144375884E+19</v>
      </c>
    </row>
    <row r="2059" spans="1:4" x14ac:dyDescent="0.25">
      <c r="A2059" s="6">
        <v>42628</v>
      </c>
      <c r="B2059">
        <v>3076205.6920836321</v>
      </c>
      <c r="C2059">
        <v>17396657350.279255</v>
      </c>
      <c r="D2059">
        <v>1.6845062458813473E+19</v>
      </c>
    </row>
    <row r="2060" spans="1:4" x14ac:dyDescent="0.25">
      <c r="A2060" s="6">
        <v>42629</v>
      </c>
      <c r="B2060">
        <v>3230015.9766878136</v>
      </c>
      <c r="C2060">
        <v>18266490217.793217</v>
      </c>
      <c r="D2060">
        <v>1.8529568704694821E+19</v>
      </c>
    </row>
    <row r="2061" spans="1:4" x14ac:dyDescent="0.25">
      <c r="A2061" s="6">
        <v>42632</v>
      </c>
      <c r="B2061">
        <v>3391516.7755222046</v>
      </c>
      <c r="C2061">
        <v>19179814728.682877</v>
      </c>
      <c r="D2061">
        <v>2.0382525575164305E+19</v>
      </c>
    </row>
    <row r="2062" spans="1:4" x14ac:dyDescent="0.25">
      <c r="A2062" s="6">
        <v>42633</v>
      </c>
      <c r="B2062">
        <v>3354034.0560769229</v>
      </c>
      <c r="C2062">
        <v>18967841248.357983</v>
      </c>
      <c r="D2062">
        <v>2.0157259849447076E+19</v>
      </c>
    </row>
    <row r="2063" spans="1:4" x14ac:dyDescent="0.25">
      <c r="A2063" s="6">
        <v>42634</v>
      </c>
      <c r="B2063">
        <v>3521735.7588807694</v>
      </c>
      <c r="C2063">
        <v>19916233310.775883</v>
      </c>
      <c r="D2063">
        <v>2.2172985834391785E+19</v>
      </c>
    </row>
    <row r="2064" spans="1:4" x14ac:dyDescent="0.25">
      <c r="A2064" s="6">
        <v>42635</v>
      </c>
      <c r="B2064">
        <v>3697822.5468248078</v>
      </c>
      <c r="C2064">
        <v>20912044976.314678</v>
      </c>
      <c r="D2064">
        <v>1.9955687250952606E+19</v>
      </c>
    </row>
    <row r="2065" spans="1:4" x14ac:dyDescent="0.25">
      <c r="A2065" s="6">
        <v>42636</v>
      </c>
      <c r="B2065">
        <v>3231883.9990399019</v>
      </c>
      <c r="C2065">
        <v>17775238229.867477</v>
      </c>
      <c r="D2065">
        <v>1.7960118525857346E+19</v>
      </c>
    </row>
    <row r="2066" spans="1:4" x14ac:dyDescent="0.25">
      <c r="A2066" s="6">
        <v>42639</v>
      </c>
      <c r="B2066">
        <v>3393478.1989918971</v>
      </c>
      <c r="C2066">
        <v>18664000141.360851</v>
      </c>
      <c r="D2066">
        <v>1.975613037844308E+19</v>
      </c>
    </row>
    <row r="2067" spans="1:4" x14ac:dyDescent="0.25">
      <c r="A2067" s="6">
        <v>42640</v>
      </c>
      <c r="B2067">
        <v>3563152.1089414922</v>
      </c>
      <c r="C2067">
        <v>19597200148.428894</v>
      </c>
      <c r="D2067">
        <v>1.7780517340598772E+19</v>
      </c>
    </row>
    <row r="2068" spans="1:4" x14ac:dyDescent="0.25">
      <c r="A2068" s="6">
        <v>42641</v>
      </c>
      <c r="B2068">
        <v>3741309.714388567</v>
      </c>
      <c r="C2068">
        <v>20577060155.850338</v>
      </c>
      <c r="D2068">
        <v>1.9558569074658652E+19</v>
      </c>
    </row>
    <row r="2069" spans="1:4" x14ac:dyDescent="0.25">
      <c r="A2069" s="6">
        <v>42642</v>
      </c>
      <c r="B2069">
        <v>250277.98988374072</v>
      </c>
      <c r="C2069" s="11">
        <v>17490501132.472786</v>
      </c>
      <c r="D2069">
        <v>1.7602712167192787E+19</v>
      </c>
    </row>
    <row r="2070" spans="1:4" x14ac:dyDescent="0.25">
      <c r="A2070" s="6">
        <v>42643</v>
      </c>
      <c r="B2070">
        <v>234621.11841279306</v>
      </c>
      <c r="C2070">
        <v>14866925962.601868</v>
      </c>
      <c r="D2070">
        <v>1.5842440950473509E+19</v>
      </c>
    </row>
    <row r="2071" spans="1:4" x14ac:dyDescent="0.25">
      <c r="A2071" s="6">
        <v>42646</v>
      </c>
      <c r="B2071">
        <v>246352.17433343272</v>
      </c>
      <c r="C2071">
        <v>15610272260.731962</v>
      </c>
      <c r="D2071">
        <v>1.7426685045520861E+19</v>
      </c>
    </row>
    <row r="2072" spans="1:4" x14ac:dyDescent="0.25">
      <c r="A2072" s="6">
        <v>42647</v>
      </c>
      <c r="B2072">
        <v>258669.78305010436</v>
      </c>
      <c r="C2072">
        <v>16390785873.76856</v>
      </c>
      <c r="D2072">
        <v>1.9169353550072951E+19</v>
      </c>
    </row>
    <row r="2073" spans="1:4" x14ac:dyDescent="0.25">
      <c r="A2073" s="6">
        <v>42648</v>
      </c>
      <c r="B2073">
        <v>271603.27220260957</v>
      </c>
      <c r="C2073">
        <v>17210325167.456989</v>
      </c>
      <c r="D2073">
        <v>1.7252418195065655E+19</v>
      </c>
    </row>
    <row r="2074" spans="1:4" x14ac:dyDescent="0.25">
      <c r="A2074" s="6">
        <v>42649</v>
      </c>
      <c r="B2074">
        <v>285183.43581274006</v>
      </c>
      <c r="C2074">
        <v>18070841425.829838</v>
      </c>
      <c r="D2074">
        <v>1.897766001457222E+19</v>
      </c>
    </row>
    <row r="2075" spans="1:4" x14ac:dyDescent="0.25">
      <c r="A2075" s="6">
        <v>42650</v>
      </c>
      <c r="B2075">
        <v>299442.60760337708</v>
      </c>
      <c r="C2075">
        <v>18974383497.12133</v>
      </c>
      <c r="D2075">
        <v>1.7639799659114547E+19</v>
      </c>
    </row>
    <row r="2076" spans="1:4" x14ac:dyDescent="0.25">
      <c r="A2076" s="6">
        <v>42653</v>
      </c>
      <c r="B2076">
        <v>314414.73798354593</v>
      </c>
      <c r="C2076">
        <v>19923102671.977398</v>
      </c>
      <c r="D2076">
        <v>1.5875819693203094E+19</v>
      </c>
    </row>
    <row r="2077" spans="1:4" x14ac:dyDescent="0.25">
      <c r="A2077" s="6">
        <v>42656</v>
      </c>
      <c r="B2077">
        <v>330135.47488272324</v>
      </c>
      <c r="C2077">
        <v>20919257805.576267</v>
      </c>
      <c r="D2077">
        <v>1.4288237723882785E+19</v>
      </c>
    </row>
    <row r="2078" spans="1:4" x14ac:dyDescent="0.25">
      <c r="A2078" s="6">
        <v>42657</v>
      </c>
      <c r="B2078">
        <v>312886.14998664358</v>
      </c>
      <c r="C2078">
        <v>19826242658.987068</v>
      </c>
      <c r="D2078">
        <v>1.2859413951494506E+19</v>
      </c>
    </row>
    <row r="2079" spans="1:4" x14ac:dyDescent="0.25">
      <c r="A2079" s="6">
        <v>42660</v>
      </c>
      <c r="B2079">
        <v>315687.27935089282</v>
      </c>
      <c r="C2079">
        <v>20003738116.990532</v>
      </c>
      <c r="D2079">
        <v>1.297453851686151E+19</v>
      </c>
    </row>
    <row r="2080" spans="1:4" x14ac:dyDescent="0.25">
      <c r="A2080" s="6">
        <v>42661</v>
      </c>
      <c r="B2080">
        <v>331471.64331843745</v>
      </c>
      <c r="C2080">
        <v>21003925022.840061</v>
      </c>
      <c r="D2080">
        <v>1.3124871116348799E+19</v>
      </c>
    </row>
    <row r="2081" spans="1:4" x14ac:dyDescent="0.25">
      <c r="A2081" s="6">
        <v>42662</v>
      </c>
      <c r="B2081">
        <v>302521.24531575898</v>
      </c>
      <c r="C2081">
        <v>19169463459.42519</v>
      </c>
      <c r="D2081">
        <v>1.1978558150484845E+19</v>
      </c>
    </row>
    <row r="2082" spans="1:4" x14ac:dyDescent="0.25">
      <c r="A2082" s="6">
        <v>42663</v>
      </c>
      <c r="B2082">
        <v>317647.30758154695</v>
      </c>
      <c r="C2082">
        <v>20127936632.39645</v>
      </c>
      <c r="D2082">
        <v>1.078070233543636E+19</v>
      </c>
    </row>
    <row r="2083" spans="1:4" x14ac:dyDescent="0.25">
      <c r="A2083" s="6">
        <v>42664</v>
      </c>
      <c r="B2083">
        <v>305068.29918902699</v>
      </c>
      <c r="C2083">
        <v>17108746137.536982</v>
      </c>
      <c r="D2083">
        <v>9.7026321018927247E+18</v>
      </c>
    </row>
    <row r="2084" spans="1:4" x14ac:dyDescent="0.25">
      <c r="A2084" s="6">
        <v>42667</v>
      </c>
      <c r="B2084">
        <v>320321.71414847835</v>
      </c>
      <c r="C2084">
        <v>17964183444.41383</v>
      </c>
      <c r="D2084">
        <v>1.0672895312081998E+19</v>
      </c>
    </row>
    <row r="2085" spans="1:4" x14ac:dyDescent="0.25">
      <c r="A2085" s="6">
        <v>42668</v>
      </c>
      <c r="B2085">
        <v>293865.19279464812</v>
      </c>
      <c r="C2085">
        <v>15269555927.751755</v>
      </c>
      <c r="D2085">
        <v>9.6056057808737976E+18</v>
      </c>
    </row>
    <row r="2086" spans="1:4" x14ac:dyDescent="0.25">
      <c r="A2086" s="6">
        <v>42669</v>
      </c>
      <c r="B2086">
        <v>174126.09184996312</v>
      </c>
      <c r="C2086" s="9">
        <v>12979122538.588991</v>
      </c>
      <c r="D2086">
        <v>8.6450452027864177E+18</v>
      </c>
    </row>
    <row r="2087" spans="1:4" x14ac:dyDescent="0.25">
      <c r="A2087" s="6">
        <v>42670</v>
      </c>
      <c r="B2087">
        <v>182832.39644246129</v>
      </c>
      <c r="C2087">
        <v>13628078665.518442</v>
      </c>
      <c r="D2087">
        <v>9.5095497230650593E+18</v>
      </c>
    </row>
    <row r="2088" spans="1:4" x14ac:dyDescent="0.25">
      <c r="A2088" s="6">
        <v>42671</v>
      </c>
      <c r="B2088">
        <v>191974.01626458435</v>
      </c>
      <c r="C2088">
        <v>14309482598.794365</v>
      </c>
      <c r="D2088">
        <v>1.0460504695371567E+19</v>
      </c>
    </row>
    <row r="2089" spans="1:4" x14ac:dyDescent="0.25">
      <c r="A2089" s="6">
        <v>42673</v>
      </c>
      <c r="B2089">
        <v>198886.89406395843</v>
      </c>
      <c r="C2089">
        <v>14824759126.850126</v>
      </c>
      <c r="D2089">
        <v>1.0837181664921549E+19</v>
      </c>
    </row>
    <row r="2090" spans="1:4" x14ac:dyDescent="0.25">
      <c r="A2090" s="6">
        <v>42675</v>
      </c>
      <c r="B2090">
        <v>208831.23876715638</v>
      </c>
      <c r="C2090">
        <v>15565997083.192633</v>
      </c>
      <c r="D2090">
        <v>1.1920899831413705E+19</v>
      </c>
    </row>
    <row r="2091" spans="1:4" x14ac:dyDescent="0.25">
      <c r="A2091" s="6">
        <v>42676</v>
      </c>
      <c r="B2091">
        <v>219272.80070551421</v>
      </c>
      <c r="C2091">
        <v>16344296937.352264</v>
      </c>
      <c r="D2091">
        <v>1.3112989814555077E+19</v>
      </c>
    </row>
    <row r="2092" spans="1:4" x14ac:dyDescent="0.25">
      <c r="A2092" s="6">
        <v>42677</v>
      </c>
      <c r="B2092">
        <v>202726.94101857796</v>
      </c>
      <c r="C2092">
        <v>13892652396.749424</v>
      </c>
      <c r="D2092">
        <v>1.1801690833099569E+19</v>
      </c>
    </row>
    <row r="2093" spans="1:4" x14ac:dyDescent="0.25">
      <c r="A2093" s="6">
        <v>42678</v>
      </c>
      <c r="B2093">
        <v>212863.28806950687</v>
      </c>
      <c r="C2093">
        <v>14587285016.586895</v>
      </c>
      <c r="D2093">
        <v>1.0621521749789612E+19</v>
      </c>
    </row>
    <row r="2094" spans="1:4" x14ac:dyDescent="0.25">
      <c r="A2094" s="6">
        <v>42681</v>
      </c>
      <c r="B2094">
        <v>195800.34115773853</v>
      </c>
      <c r="C2094">
        <v>12399192264.09886</v>
      </c>
      <c r="D2094">
        <v>9.5593695748106506E+18</v>
      </c>
    </row>
    <row r="2095" spans="1:4" x14ac:dyDescent="0.25">
      <c r="A2095" s="6">
        <v>42682</v>
      </c>
      <c r="B2095">
        <v>205590.35821562546</v>
      </c>
      <c r="C2095">
        <v>13019151877.303802</v>
      </c>
      <c r="D2095">
        <v>8.6034326173295862E+18</v>
      </c>
    </row>
    <row r="2096" spans="1:4" x14ac:dyDescent="0.25">
      <c r="A2096" s="6">
        <v>42683</v>
      </c>
      <c r="B2096">
        <v>215869.87612640674</v>
      </c>
      <c r="C2096">
        <v>13670109471.168993</v>
      </c>
      <c r="D2096">
        <v>9.4637758790625464E+18</v>
      </c>
    </row>
    <row r="2097" spans="1:4" x14ac:dyDescent="0.25">
      <c r="A2097" s="6">
        <v>42684</v>
      </c>
      <c r="B2097">
        <v>188251.00826497647</v>
      </c>
      <c r="C2097">
        <v>11619593050.493643</v>
      </c>
      <c r="D2097">
        <v>8.5173982911562916E+18</v>
      </c>
    </row>
    <row r="2098" spans="1:4" x14ac:dyDescent="0.25">
      <c r="A2098" s="6">
        <v>42685</v>
      </c>
      <c r="B2098">
        <v>197663.55867822529</v>
      </c>
      <c r="C2098">
        <v>12200572703.018326</v>
      </c>
      <c r="D2098">
        <v>9.3691381202719212E+18</v>
      </c>
    </row>
    <row r="2099" spans="1:4" x14ac:dyDescent="0.25">
      <c r="A2099" s="6">
        <v>42689</v>
      </c>
      <c r="B2099">
        <v>207546.73661213656</v>
      </c>
      <c r="C2099">
        <v>12810601338.169243</v>
      </c>
      <c r="D2099">
        <v>1.0306051932299114E+19</v>
      </c>
    </row>
    <row r="2100" spans="1:4" x14ac:dyDescent="0.25">
      <c r="A2100" s="6">
        <v>42690</v>
      </c>
      <c r="B2100">
        <v>217924.07344274339</v>
      </c>
      <c r="C2100">
        <v>13451131405.077705</v>
      </c>
      <c r="D2100">
        <v>1.1336657125529027E+19</v>
      </c>
    </row>
    <row r="2101" spans="1:4" x14ac:dyDescent="0.25">
      <c r="A2101" s="6">
        <v>42691</v>
      </c>
      <c r="B2101">
        <v>228820.27711488056</v>
      </c>
      <c r="C2101">
        <v>14123687975.331591</v>
      </c>
      <c r="D2101">
        <v>1.0202991412976124E+19</v>
      </c>
    </row>
    <row r="2102" spans="1:4" x14ac:dyDescent="0.25">
      <c r="A2102" s="6">
        <v>42692</v>
      </c>
      <c r="B2102">
        <v>240261.2909706246</v>
      </c>
      <c r="C2102">
        <v>14829872374.098171</v>
      </c>
      <c r="D2102">
        <v>9.1826922716785121E+18</v>
      </c>
    </row>
    <row r="2103" spans="1:4" x14ac:dyDescent="0.25">
      <c r="A2103" s="6">
        <v>42695</v>
      </c>
      <c r="B2103">
        <v>252274.35551915583</v>
      </c>
      <c r="C2103">
        <v>15571365992.80308</v>
      </c>
      <c r="D2103">
        <v>1.0100961498846364E+19</v>
      </c>
    </row>
    <row r="2104" spans="1:4" x14ac:dyDescent="0.25">
      <c r="A2104" s="6">
        <v>42696</v>
      </c>
      <c r="B2104">
        <v>264888.07329511363</v>
      </c>
      <c r="C2104">
        <v>16349934292.443233</v>
      </c>
      <c r="D2104">
        <v>9.8951425341363302E+18</v>
      </c>
    </row>
    <row r="2105" spans="1:4" x14ac:dyDescent="0.25">
      <c r="A2105" s="6">
        <v>42697</v>
      </c>
      <c r="B2105">
        <v>278132.47695986932</v>
      </c>
      <c r="C2105">
        <v>17167431007.065395</v>
      </c>
      <c r="D2105">
        <v>1.0884656787549964E+19</v>
      </c>
    </row>
    <row r="2106" spans="1:4" x14ac:dyDescent="0.25">
      <c r="A2106" s="6">
        <v>42698</v>
      </c>
      <c r="B2106">
        <v>284567.70779964945</v>
      </c>
      <c r="C2106">
        <v>17564638778.930187</v>
      </c>
      <c r="D2106">
        <v>1.1136498211483245E+19</v>
      </c>
    </row>
    <row r="2107" spans="1:4" x14ac:dyDescent="0.25">
      <c r="A2107" s="6">
        <v>42699</v>
      </c>
      <c r="B2107">
        <v>298796.09318963194</v>
      </c>
      <c r="C2107">
        <v>18442870717.876698</v>
      </c>
      <c r="D2107">
        <v>1.225014803263157E+19</v>
      </c>
    </row>
    <row r="2108" spans="1:4" x14ac:dyDescent="0.25">
      <c r="A2108" s="6">
        <v>42702</v>
      </c>
      <c r="B2108">
        <v>288846.23046249046</v>
      </c>
      <c r="C2108">
        <v>17828726034.864296</v>
      </c>
      <c r="D2108">
        <v>1.1025133229368414E+19</v>
      </c>
    </row>
    <row r="2109" spans="1:4" x14ac:dyDescent="0.25">
      <c r="A2109" s="6">
        <v>42703</v>
      </c>
      <c r="B2109">
        <v>303288.54198561498</v>
      </c>
      <c r="C2109">
        <v>18720162336.607513</v>
      </c>
      <c r="D2109">
        <v>1.2127646552305256E+19</v>
      </c>
    </row>
    <row r="2110" spans="1:4" x14ac:dyDescent="0.25">
      <c r="A2110" s="6">
        <v>42704</v>
      </c>
      <c r="B2110">
        <v>318452.96908489574</v>
      </c>
      <c r="C2110">
        <v>19656170453.437889</v>
      </c>
      <c r="D2110">
        <v>1.3340411207535784E+19</v>
      </c>
    </row>
    <row r="2111" spans="1:4" x14ac:dyDescent="0.25">
      <c r="A2111" s="6">
        <v>42705</v>
      </c>
      <c r="B2111">
        <v>334375.61753914051</v>
      </c>
      <c r="C2111">
        <v>20638978976.109783</v>
      </c>
      <c r="D2111">
        <v>1.4674452328289364E+19</v>
      </c>
    </row>
    <row r="2112" spans="1:4" x14ac:dyDescent="0.25">
      <c r="A2112" s="6">
        <v>42706</v>
      </c>
      <c r="B2112">
        <v>351094.39841609757</v>
      </c>
      <c r="C2112">
        <v>21670927924.915272</v>
      </c>
      <c r="D2112">
        <v>1.6141897561118302E+19</v>
      </c>
    </row>
    <row r="2113" spans="1:4" x14ac:dyDescent="0.25">
      <c r="A2113" s="6">
        <v>42709</v>
      </c>
      <c r="B2113">
        <v>368649.11833690247</v>
      </c>
      <c r="C2113">
        <v>22754474321.161037</v>
      </c>
      <c r="D2113">
        <v>1.7756087317230133E+19</v>
      </c>
    </row>
    <row r="2114" spans="1:4" x14ac:dyDescent="0.25">
      <c r="A2114" s="6">
        <v>42710</v>
      </c>
      <c r="B2114">
        <v>387081.57425374759</v>
      </c>
      <c r="C2114">
        <v>23892198037.21909</v>
      </c>
      <c r="D2114">
        <v>1.9531696048953147E+19</v>
      </c>
    </row>
    <row r="2115" spans="1:4" x14ac:dyDescent="0.25">
      <c r="A2115" s="6">
        <v>42711</v>
      </c>
      <c r="B2115">
        <v>406435.65296643501</v>
      </c>
      <c r="C2115">
        <v>25086807939.080044</v>
      </c>
      <c r="D2115">
        <v>2.1484865653848465E+19</v>
      </c>
    </row>
    <row r="2116" spans="1:4" x14ac:dyDescent="0.25">
      <c r="A2116" s="6">
        <v>42712</v>
      </c>
      <c r="B2116">
        <v>426757.43561475677</v>
      </c>
      <c r="C2116">
        <v>26341148336.034046</v>
      </c>
      <c r="D2116">
        <v>2.3633352219233313E+19</v>
      </c>
    </row>
    <row r="2117" spans="1:4" x14ac:dyDescent="0.25">
      <c r="A2117" s="6">
        <v>42713</v>
      </c>
      <c r="B2117">
        <v>448095.30739549466</v>
      </c>
      <c r="C2117">
        <v>27658205752.835751</v>
      </c>
      <c r="D2117">
        <v>2.355960773236795E+19</v>
      </c>
    </row>
    <row r="2118" spans="1:4" x14ac:dyDescent="0.25">
      <c r="A2118" s="6">
        <v>42716</v>
      </c>
      <c r="B2118">
        <v>470500.07276526943</v>
      </c>
      <c r="C2118">
        <v>29041116040.477539</v>
      </c>
      <c r="D2118">
        <v>2.1203646959131156E+19</v>
      </c>
    </row>
    <row r="2119" spans="1:4" x14ac:dyDescent="0.25">
      <c r="A2119" s="6">
        <v>42717</v>
      </c>
      <c r="B2119">
        <v>494025.07640353293</v>
      </c>
      <c r="C2119">
        <v>30493171842.501419</v>
      </c>
      <c r="D2119">
        <v>2.3324011655044272E+19</v>
      </c>
    </row>
    <row r="2120" spans="1:4" x14ac:dyDescent="0.25">
      <c r="A2120" s="6">
        <v>42718</v>
      </c>
      <c r="B2120">
        <v>486115.91267388442</v>
      </c>
      <c r="C2120">
        <v>30004987132.335709</v>
      </c>
      <c r="D2120">
        <v>2.2950602620112425E+19</v>
      </c>
    </row>
    <row r="2121" spans="1:4" x14ac:dyDescent="0.25">
      <c r="A2121" s="6">
        <v>42719</v>
      </c>
      <c r="B2121">
        <v>510421.70830757864</v>
      </c>
      <c r="C2121">
        <v>31505236488.952496</v>
      </c>
      <c r="D2121">
        <v>2.524566288212367E+19</v>
      </c>
    </row>
    <row r="2122" spans="1:4" x14ac:dyDescent="0.25">
      <c r="A2122" s="6">
        <v>42720</v>
      </c>
      <c r="B2122">
        <v>446006.63464327727</v>
      </c>
      <c r="C2122">
        <v>27529284651.057323</v>
      </c>
      <c r="D2122">
        <v>2.2721096593911304E+19</v>
      </c>
    </row>
    <row r="2123" spans="1:4" x14ac:dyDescent="0.25">
      <c r="A2123" s="6">
        <v>42723</v>
      </c>
      <c r="B2123">
        <v>398701.21419820795</v>
      </c>
      <c r="C2123">
        <v>24609407941.124866</v>
      </c>
      <c r="D2123">
        <v>2.0448986934520173E+19</v>
      </c>
    </row>
    <row r="2124" spans="1:4" x14ac:dyDescent="0.25">
      <c r="A2124" s="6">
        <v>42724</v>
      </c>
      <c r="B2124">
        <v>328956.89923590038</v>
      </c>
      <c r="C2124">
        <v>20917996749.956135</v>
      </c>
      <c r="D2124">
        <v>1.8404088241068155E+19</v>
      </c>
    </row>
    <row r="2125" spans="1:4" x14ac:dyDescent="0.25">
      <c r="A2125" s="6">
        <v>42725</v>
      </c>
      <c r="B2125">
        <v>267883.8704426472</v>
      </c>
      <c r="C2125">
        <v>17780297237.462715</v>
      </c>
      <c r="D2125">
        <v>1.6563679416961339E+19</v>
      </c>
    </row>
    <row r="2126" spans="1:4" x14ac:dyDescent="0.25">
      <c r="A2126" s="6">
        <v>42726</v>
      </c>
      <c r="B2126">
        <v>281278.06396477955</v>
      </c>
      <c r="C2126">
        <v>18669312099.335854</v>
      </c>
      <c r="D2126">
        <v>1.8220047358657475E+19</v>
      </c>
    </row>
    <row r="2127" spans="1:4" x14ac:dyDescent="0.25">
      <c r="A2127" s="6">
        <v>42727</v>
      </c>
      <c r="B2127">
        <v>295341.96716301853</v>
      </c>
      <c r="C2127">
        <v>19602777704.302647</v>
      </c>
      <c r="D2127">
        <v>2.0042052094523224E+19</v>
      </c>
    </row>
    <row r="2128" spans="1:4" x14ac:dyDescent="0.25">
      <c r="A2128" s="6">
        <v>42730</v>
      </c>
      <c r="B2128">
        <v>310109.06552116945</v>
      </c>
      <c r="C2128">
        <v>20582916589.51778</v>
      </c>
      <c r="D2128">
        <v>2.2046257303975547E+19</v>
      </c>
    </row>
    <row r="2129" spans="1:4" x14ac:dyDescent="0.25">
      <c r="A2129" s="6">
        <v>42731</v>
      </c>
      <c r="B2129">
        <v>325614.51879722794</v>
      </c>
      <c r="C2129">
        <v>21612062418.993671</v>
      </c>
      <c r="D2129">
        <v>2.4250883034373104E+19</v>
      </c>
    </row>
    <row r="2130" spans="1:4" x14ac:dyDescent="0.25">
      <c r="A2130" s="6">
        <v>42732</v>
      </c>
      <c r="B2130">
        <v>341895.24473708932</v>
      </c>
      <c r="C2130">
        <v>22692665539.943356</v>
      </c>
      <c r="D2130">
        <v>2.6675971337810416E+19</v>
      </c>
    </row>
    <row r="2131" spans="1:4" x14ac:dyDescent="0.25">
      <c r="A2131" s="6">
        <v>42733</v>
      </c>
      <c r="B2131">
        <v>358990.00697394379</v>
      </c>
      <c r="C2131">
        <v>23827298816.940525</v>
      </c>
      <c r="D2131">
        <v>2.9343568471591461E+19</v>
      </c>
    </row>
    <row r="2132" spans="1:4" x14ac:dyDescent="0.25">
      <c r="A2132" s="6">
        <v>42734</v>
      </c>
      <c r="B2132">
        <v>376939.50732264097</v>
      </c>
      <c r="C2132">
        <v>25018663757.787552</v>
      </c>
      <c r="D2132">
        <v>3.2277925318750609E+19</v>
      </c>
    </row>
    <row r="2133" spans="1:4" x14ac:dyDescent="0.25">
      <c r="A2133" s="6">
        <v>42737</v>
      </c>
      <c r="B2133">
        <v>360901.04492710502</v>
      </c>
      <c r="C2133">
        <v>23954140432.238724</v>
      </c>
      <c r="D2133">
        <v>3.090452645401557E+19</v>
      </c>
    </row>
    <row r="2134" spans="1:4" x14ac:dyDescent="0.25">
      <c r="A2134" s="6">
        <v>42738</v>
      </c>
      <c r="B2134">
        <v>365900.47718969698</v>
      </c>
      <c r="C2134">
        <v>24285968516.92543</v>
      </c>
      <c r="D2134">
        <v>3.1332635734346244E+19</v>
      </c>
    </row>
    <row r="2135" spans="1:4" x14ac:dyDescent="0.25">
      <c r="A2135" s="6">
        <v>42739</v>
      </c>
      <c r="B2135">
        <v>358255.01088137692</v>
      </c>
      <c r="C2135">
        <v>23778514808.509487</v>
      </c>
      <c r="D2135">
        <v>3.0677942379755139E+19</v>
      </c>
    </row>
    <row r="2136" spans="1:4" x14ac:dyDescent="0.25">
      <c r="A2136" s="6">
        <v>42740</v>
      </c>
      <c r="B2136">
        <v>376167.76142544579</v>
      </c>
      <c r="C2136">
        <v>24967440548.934963</v>
      </c>
      <c r="D2136">
        <v>3.3745736617730654E+19</v>
      </c>
    </row>
    <row r="2137" spans="1:4" x14ac:dyDescent="0.25">
      <c r="A2137" s="6">
        <v>42741</v>
      </c>
      <c r="B2137">
        <v>394976.14949671808</v>
      </c>
      <c r="C2137">
        <v>26215812576.381714</v>
      </c>
      <c r="D2137">
        <v>3.0371162955957588E+19</v>
      </c>
    </row>
    <row r="2138" spans="1:4" x14ac:dyDescent="0.25">
      <c r="A2138" s="6">
        <v>42744</v>
      </c>
      <c r="B2138">
        <v>375247.39157261804</v>
      </c>
      <c r="C2138">
        <v>24906352699.470058</v>
      </c>
      <c r="D2138">
        <v>2.885414649155849E+19</v>
      </c>
    </row>
    <row r="2139" spans="1:4" x14ac:dyDescent="0.25">
      <c r="A2139" s="6">
        <v>42745</v>
      </c>
      <c r="B2139">
        <v>394009.76115124894</v>
      </c>
      <c r="C2139">
        <v>26151670334.443562</v>
      </c>
      <c r="D2139">
        <v>3.173956114071434E+19</v>
      </c>
    </row>
    <row r="2140" spans="1:4" x14ac:dyDescent="0.25">
      <c r="A2140" s="6">
        <v>42746</v>
      </c>
      <c r="B2140">
        <v>413710.24920881138</v>
      </c>
      <c r="C2140">
        <v>27459253851.165741</v>
      </c>
      <c r="D2140">
        <v>3.4913517254785778E+19</v>
      </c>
    </row>
    <row r="2141" spans="1:4" x14ac:dyDescent="0.25">
      <c r="A2141" s="6">
        <v>42747</v>
      </c>
      <c r="B2141">
        <v>420959.47649191564</v>
      </c>
      <c r="C2141">
        <v>27940407925.961426</v>
      </c>
      <c r="D2141">
        <v>3.5525288469824688E+19</v>
      </c>
    </row>
    <row r="2142" spans="1:4" x14ac:dyDescent="0.25">
      <c r="A2142" s="6">
        <v>42748</v>
      </c>
      <c r="B2142">
        <v>382289.26803072722</v>
      </c>
      <c r="C2142">
        <v>25373744246.142071</v>
      </c>
      <c r="D2142">
        <v>3.1972759622842221E+19</v>
      </c>
    </row>
    <row r="2143" spans="1:4" x14ac:dyDescent="0.25">
      <c r="A2143" s="6">
        <v>42751</v>
      </c>
      <c r="B2143">
        <v>401403.73143226362</v>
      </c>
      <c r="C2143">
        <v>26642431458.449177</v>
      </c>
      <c r="D2143">
        <v>3.5170035585126445E+19</v>
      </c>
    </row>
    <row r="2144" spans="1:4" x14ac:dyDescent="0.25">
      <c r="A2144" s="6">
        <v>42752</v>
      </c>
      <c r="B2144">
        <v>367580.51271305449</v>
      </c>
      <c r="C2144">
        <v>24397477772.504856</v>
      </c>
      <c r="D2144">
        <v>3.1653032026613801E+19</v>
      </c>
    </row>
    <row r="2145" spans="1:4" x14ac:dyDescent="0.25">
      <c r="A2145" s="6">
        <v>42753</v>
      </c>
      <c r="B2145">
        <v>385959.53834870725</v>
      </c>
      <c r="C2145">
        <v>25617351661.1301</v>
      </c>
      <c r="D2145">
        <v>3.4818335229275185E+19</v>
      </c>
    </row>
    <row r="2146" spans="1:4" x14ac:dyDescent="0.25">
      <c r="A2146" s="6">
        <v>42754</v>
      </c>
      <c r="B2146">
        <v>405257.51526614261</v>
      </c>
      <c r="C2146">
        <v>26898219244.186607</v>
      </c>
      <c r="D2146">
        <v>3.8300168752202703E+19</v>
      </c>
    </row>
    <row r="2147" spans="1:4" x14ac:dyDescent="0.25">
      <c r="A2147" s="6">
        <v>42755</v>
      </c>
      <c r="B2147">
        <v>425520.39102944976</v>
      </c>
      <c r="C2147">
        <v>28243130206.395939</v>
      </c>
      <c r="D2147">
        <v>3.4470151876982432E+19</v>
      </c>
    </row>
    <row r="2148" spans="1:4" x14ac:dyDescent="0.25">
      <c r="A2148" s="6">
        <v>42758</v>
      </c>
      <c r="B2148">
        <v>446796.41058092227</v>
      </c>
      <c r="C2148">
        <v>29655286716.715736</v>
      </c>
      <c r="D2148">
        <v>3.7917167064680677E+19</v>
      </c>
    </row>
    <row r="2149" spans="1:4" x14ac:dyDescent="0.25">
      <c r="A2149" s="6">
        <v>42759</v>
      </c>
      <c r="B2149">
        <v>469136.23110996839</v>
      </c>
      <c r="C2149">
        <v>31138051052.551525</v>
      </c>
      <c r="D2149">
        <v>4.1708883771148747E+19</v>
      </c>
    </row>
    <row r="2150" spans="1:4" x14ac:dyDescent="0.25">
      <c r="A2150" s="6">
        <v>42760</v>
      </c>
      <c r="B2150">
        <v>492593.04266546684</v>
      </c>
      <c r="C2150">
        <v>32694953605.179104</v>
      </c>
      <c r="D2150">
        <v>4.5879772148263625E+19</v>
      </c>
    </row>
    <row r="2151" spans="1:4" x14ac:dyDescent="0.25">
      <c r="A2151" s="6">
        <v>42762</v>
      </c>
      <c r="B2151">
        <v>517222.69479874021</v>
      </c>
      <c r="C2151">
        <v>34329701285.438061</v>
      </c>
      <c r="D2151">
        <v>5.046774936308999E+19</v>
      </c>
    </row>
    <row r="2152" spans="1:4" x14ac:dyDescent="0.25">
      <c r="A2152" s="6">
        <v>42765</v>
      </c>
      <c r="B2152">
        <v>543083.82953867724</v>
      </c>
      <c r="C2152">
        <v>36046186349.709969</v>
      </c>
      <c r="D2152">
        <v>5.0346806451230474E+19</v>
      </c>
    </row>
    <row r="2153" spans="1:4" x14ac:dyDescent="0.25">
      <c r="A2153" s="6">
        <v>42766</v>
      </c>
      <c r="B2153">
        <v>530545.23565965588</v>
      </c>
      <c r="C2153">
        <v>35213960334.233757</v>
      </c>
      <c r="D2153">
        <v>4.9184411025585218E+19</v>
      </c>
    </row>
    <row r="2154" spans="1:4" x14ac:dyDescent="0.25">
      <c r="A2154" s="6">
        <v>42767</v>
      </c>
      <c r="B2154">
        <v>472607.23047859245</v>
      </c>
      <c r="C2154">
        <v>29931866284.098694</v>
      </c>
      <c r="D2154">
        <v>4.4265969923026698E+19</v>
      </c>
    </row>
    <row r="2155" spans="1:4" x14ac:dyDescent="0.25">
      <c r="A2155" s="6">
        <v>42768</v>
      </c>
      <c r="B2155">
        <v>496237.59200252208</v>
      </c>
      <c r="C2155">
        <v>31428459598.303631</v>
      </c>
      <c r="D2155">
        <v>4.8692566915329368E+19</v>
      </c>
    </row>
    <row r="2156" spans="1:4" x14ac:dyDescent="0.25">
      <c r="A2156" s="6">
        <v>42769</v>
      </c>
      <c r="B2156">
        <v>521049.47160264821</v>
      </c>
      <c r="C2156">
        <v>32999882578.218815</v>
      </c>
      <c r="D2156">
        <v>4.8818009337610166E+19</v>
      </c>
    </row>
    <row r="2157" spans="1:4" x14ac:dyDescent="0.25">
      <c r="A2157" s="6">
        <v>42772</v>
      </c>
      <c r="B2157">
        <v>547101.94518278062</v>
      </c>
      <c r="C2157">
        <v>34649876707.129761</v>
      </c>
      <c r="D2157">
        <v>5.369981027137119E+19</v>
      </c>
    </row>
    <row r="2158" spans="1:4" x14ac:dyDescent="0.25">
      <c r="A2158" s="6">
        <v>42773</v>
      </c>
      <c r="B2158">
        <v>519703.87055167119</v>
      </c>
      <c r="C2158">
        <v>32914660964.726364</v>
      </c>
      <c r="D2158">
        <v>5.1010601390931354E+19</v>
      </c>
    </row>
    <row r="2159" spans="1:4" x14ac:dyDescent="0.25">
      <c r="A2159" s="6">
        <v>42774</v>
      </c>
      <c r="B2159">
        <v>545689.06407925475</v>
      </c>
      <c r="C2159">
        <v>34560394012.962685</v>
      </c>
      <c r="D2159">
        <v>4.5909541251838222E+19</v>
      </c>
    </row>
    <row r="2160" spans="1:4" x14ac:dyDescent="0.25">
      <c r="A2160" s="6">
        <v>42775</v>
      </c>
      <c r="B2160">
        <v>572973.51728321752</v>
      </c>
      <c r="C2160">
        <v>36288413713.610817</v>
      </c>
      <c r="D2160">
        <v>4.1318587126654403E+19</v>
      </c>
    </row>
    <row r="2161" spans="1:4" x14ac:dyDescent="0.25">
      <c r="A2161" s="6">
        <v>42776</v>
      </c>
      <c r="B2161">
        <v>601622.19314737839</v>
      </c>
      <c r="C2161">
        <v>38102834399.291359</v>
      </c>
      <c r="D2161">
        <v>4.5450445839319843E+19</v>
      </c>
    </row>
    <row r="2162" spans="1:4" x14ac:dyDescent="0.25">
      <c r="A2162" s="6">
        <v>42779</v>
      </c>
      <c r="B2162">
        <v>631703.30280474736</v>
      </c>
      <c r="C2162">
        <v>40007976119.255928</v>
      </c>
      <c r="D2162">
        <v>4.9995490423251829E+19</v>
      </c>
    </row>
    <row r="2163" spans="1:4" x14ac:dyDescent="0.25">
      <c r="A2163" s="6">
        <v>42780</v>
      </c>
      <c r="B2163">
        <v>617839.83487569913</v>
      </c>
      <c r="C2163">
        <v>39129954283.098351</v>
      </c>
      <c r="D2163">
        <v>4.8898280902575915E+19</v>
      </c>
    </row>
    <row r="2164" spans="1:4" x14ac:dyDescent="0.25">
      <c r="A2164" s="6">
        <v>42781</v>
      </c>
      <c r="B2164">
        <v>648731.82661948411</v>
      </c>
      <c r="C2164">
        <v>41086451997.253273</v>
      </c>
      <c r="D2164">
        <v>4.4008452812318327E+19</v>
      </c>
    </row>
    <row r="2165" spans="1:4" x14ac:dyDescent="0.25">
      <c r="A2165" s="6">
        <v>42782</v>
      </c>
      <c r="B2165">
        <v>681168.41795045836</v>
      </c>
      <c r="C2165">
        <v>43140774597.115936</v>
      </c>
      <c r="D2165">
        <v>4.8409298093550166E+19</v>
      </c>
    </row>
    <row r="2166" spans="1:4" x14ac:dyDescent="0.25">
      <c r="A2166" s="6">
        <v>42783</v>
      </c>
      <c r="B2166">
        <v>594034.82947313553</v>
      </c>
      <c r="C2166">
        <v>36669658407.548546</v>
      </c>
      <c r="D2166">
        <v>4.3568368284195152E+19</v>
      </c>
    </row>
    <row r="2167" spans="1:4" x14ac:dyDescent="0.25">
      <c r="A2167" s="6">
        <v>42786</v>
      </c>
      <c r="B2167">
        <v>623736.57094679237</v>
      </c>
      <c r="C2167">
        <v>38503141327.925972</v>
      </c>
      <c r="D2167">
        <v>4.7925205112614674E+19</v>
      </c>
    </row>
    <row r="2168" spans="1:4" x14ac:dyDescent="0.25">
      <c r="A2168" s="6">
        <v>42787</v>
      </c>
      <c r="B2168">
        <v>654923.39949413203</v>
      </c>
      <c r="C2168">
        <v>40428298394.322273</v>
      </c>
      <c r="D2168">
        <v>5.2717725623876149E+19</v>
      </c>
    </row>
    <row r="2169" spans="1:4" x14ac:dyDescent="0.25">
      <c r="A2169" s="6">
        <v>42788</v>
      </c>
      <c r="B2169">
        <v>687669.56946883863</v>
      </c>
      <c r="C2169">
        <v>42449713314.038391</v>
      </c>
      <c r="D2169">
        <v>5.7989498186263765E+19</v>
      </c>
    </row>
    <row r="2170" spans="1:4" x14ac:dyDescent="0.25">
      <c r="A2170" s="6">
        <v>42789</v>
      </c>
      <c r="B2170">
        <v>722053.04794228054</v>
      </c>
      <c r="C2170">
        <v>44572198979.740311</v>
      </c>
      <c r="D2170">
        <v>6.3788448004890149E+19</v>
      </c>
    </row>
    <row r="2171" spans="1:4" x14ac:dyDescent="0.25">
      <c r="A2171" s="6">
        <v>42793</v>
      </c>
      <c r="B2171">
        <v>684085.06978921453</v>
      </c>
      <c r="C2171">
        <v>42228442822.322678</v>
      </c>
      <c r="D2171">
        <v>6.0434236832775193E+19</v>
      </c>
    </row>
    <row r="2172" spans="1:4" x14ac:dyDescent="0.25">
      <c r="A2172" s="6">
        <v>42794</v>
      </c>
      <c r="B2172">
        <v>718289.32327867532</v>
      </c>
      <c r="C2172">
        <v>44339864963.438812</v>
      </c>
      <c r="D2172">
        <v>5.9669539817636561E+19</v>
      </c>
    </row>
    <row r="2173" spans="1:4" x14ac:dyDescent="0.25">
      <c r="A2173" s="6">
        <v>42795</v>
      </c>
      <c r="B2173">
        <v>754203.78944260906</v>
      </c>
      <c r="C2173">
        <v>46556858211.610756</v>
      </c>
      <c r="D2173">
        <v>6.5636493799400219E+19</v>
      </c>
    </row>
    <row r="2174" spans="1:4" x14ac:dyDescent="0.25">
      <c r="A2174" s="6">
        <v>42796</v>
      </c>
      <c r="B2174">
        <v>791913.97891473956</v>
      </c>
      <c r="C2174">
        <v>48884701122.191299</v>
      </c>
      <c r="D2174">
        <v>6.0017519190031008E+19</v>
      </c>
    </row>
    <row r="2175" spans="1:4" x14ac:dyDescent="0.25">
      <c r="A2175" s="6">
        <v>42797</v>
      </c>
      <c r="B2175">
        <v>831509.67786047654</v>
      </c>
      <c r="C2175">
        <v>51328936178.300865</v>
      </c>
      <c r="D2175">
        <v>6.6019271109034115E+19</v>
      </c>
    </row>
    <row r="2176" spans="1:4" x14ac:dyDescent="0.25">
      <c r="A2176" s="6">
        <v>42800</v>
      </c>
      <c r="B2176">
        <v>873085.16175350046</v>
      </c>
      <c r="C2176">
        <v>53895382987.215912</v>
      </c>
      <c r="D2176">
        <v>7.262119821993753E+19</v>
      </c>
    </row>
    <row r="2177" spans="1:4" x14ac:dyDescent="0.25">
      <c r="A2177" s="6">
        <v>42801</v>
      </c>
      <c r="B2177">
        <v>874488.83564699488</v>
      </c>
      <c r="C2177">
        <v>53982031512.918839</v>
      </c>
      <c r="D2177">
        <v>7.2737952557911712E+19</v>
      </c>
    </row>
    <row r="2178" spans="1:4" x14ac:dyDescent="0.25">
      <c r="A2178" s="6">
        <v>42802</v>
      </c>
      <c r="B2178">
        <v>918213.27742934471</v>
      </c>
      <c r="C2178">
        <v>56681133088.564781</v>
      </c>
      <c r="D2178">
        <v>8.0011747813702894E+19</v>
      </c>
    </row>
    <row r="2179" spans="1:4" x14ac:dyDescent="0.25">
      <c r="A2179" s="6">
        <v>42803</v>
      </c>
      <c r="B2179">
        <v>964123.94130081194</v>
      </c>
      <c r="C2179">
        <v>59515189742.993019</v>
      </c>
      <c r="D2179">
        <v>8.8012922595073196E+19</v>
      </c>
    </row>
    <row r="2180" spans="1:4" x14ac:dyDescent="0.25">
      <c r="A2180" s="6">
        <v>42804</v>
      </c>
      <c r="B2180">
        <v>1012330.1383658525</v>
      </c>
      <c r="C2180">
        <v>62490949230.14267</v>
      </c>
      <c r="D2180">
        <v>9.6814214854580519E+19</v>
      </c>
    </row>
    <row r="2181" spans="1:4" x14ac:dyDescent="0.25">
      <c r="A2181" s="6">
        <v>42808</v>
      </c>
      <c r="B2181">
        <v>1062946.6452841451</v>
      </c>
      <c r="C2181">
        <v>65615496691.649803</v>
      </c>
      <c r="D2181">
        <v>1.0649563634003858E+20</v>
      </c>
    </row>
    <row r="2182" spans="1:4" x14ac:dyDescent="0.25">
      <c r="A2182" s="6">
        <v>42809</v>
      </c>
      <c r="B2182">
        <v>1116093.9775483524</v>
      </c>
      <c r="C2182">
        <v>68896271526.2323</v>
      </c>
      <c r="D2182">
        <v>1.1714519997404245E+20</v>
      </c>
    </row>
    <row r="2183" spans="1:4" x14ac:dyDescent="0.25">
      <c r="A2183" s="6">
        <v>42810</v>
      </c>
      <c r="B2183">
        <v>1171898.6764257702</v>
      </c>
      <c r="C2183">
        <v>72341085102.543915</v>
      </c>
      <c r="D2183">
        <v>1.288597199714467E+20</v>
      </c>
    </row>
    <row r="2184" spans="1:4" x14ac:dyDescent="0.25">
      <c r="A2184" s="6">
        <v>42811</v>
      </c>
      <c r="B2184">
        <v>1064473.1214527478</v>
      </c>
      <c r="C2184">
        <v>65709725778.721298</v>
      </c>
      <c r="D2184">
        <v>1.1597374797430204E+20</v>
      </c>
    </row>
    <row r="2185" spans="1:4" x14ac:dyDescent="0.25">
      <c r="A2185" s="6">
        <v>42814</v>
      </c>
      <c r="B2185">
        <v>1027418.0729040611</v>
      </c>
      <c r="C2185">
        <v>63422324594.247612</v>
      </c>
      <c r="D2185">
        <v>1.1193662127288191E+20</v>
      </c>
    </row>
    <row r="2186" spans="1:4" x14ac:dyDescent="0.25">
      <c r="A2186" s="6">
        <v>42815</v>
      </c>
      <c r="B2186">
        <v>1078788.976549264</v>
      </c>
      <c r="C2186">
        <v>66593440823.959999</v>
      </c>
      <c r="D2186">
        <v>1.2313028340017011E+20</v>
      </c>
    </row>
    <row r="2187" spans="1:4" x14ac:dyDescent="0.25">
      <c r="A2187" s="6">
        <v>42816</v>
      </c>
      <c r="B2187">
        <v>1132728.4253767272</v>
      </c>
      <c r="C2187">
        <v>69923112865.158005</v>
      </c>
      <c r="D2187">
        <v>1.3544331174018713E+20</v>
      </c>
    </row>
    <row r="2188" spans="1:4" x14ac:dyDescent="0.25">
      <c r="A2188" s="6">
        <v>42817</v>
      </c>
      <c r="B2188">
        <v>1189364.8466455636</v>
      </c>
      <c r="C2188">
        <v>73419268508.415909</v>
      </c>
      <c r="D2188">
        <v>1.4898764291420586E+20</v>
      </c>
    </row>
    <row r="2189" spans="1:4" x14ac:dyDescent="0.25">
      <c r="A2189" s="6">
        <v>42818</v>
      </c>
      <c r="B2189">
        <v>1248833.0889778419</v>
      </c>
      <c r="C2189">
        <v>77090231933.8367</v>
      </c>
      <c r="D2189">
        <v>1.6388640720562645E+20</v>
      </c>
    </row>
    <row r="2190" spans="1:4" x14ac:dyDescent="0.25">
      <c r="A2190" s="6">
        <v>42821</v>
      </c>
      <c r="B2190">
        <v>1086328.4149885818</v>
      </c>
      <c r="C2190">
        <v>65526697143.761192</v>
      </c>
      <c r="D2190">
        <v>1.4749776648506381E+20</v>
      </c>
    </row>
    <row r="2191" spans="1:4" x14ac:dyDescent="0.25">
      <c r="A2191" s="6">
        <v>42822</v>
      </c>
      <c r="B2191">
        <v>1140644.8357380109</v>
      </c>
      <c r="C2191">
        <v>68803032000.949249</v>
      </c>
      <c r="D2191">
        <v>1.622475431335702E+20</v>
      </c>
    </row>
    <row r="2192" spans="1:4" x14ac:dyDescent="0.25">
      <c r="A2192" s="6">
        <v>42823</v>
      </c>
      <c r="B2192">
        <v>1197677.0775249116</v>
      </c>
      <c r="C2192">
        <v>72243183600.996719</v>
      </c>
      <c r="D2192">
        <v>1.6835816488795141E+20</v>
      </c>
    </row>
    <row r="2193" spans="1:4" x14ac:dyDescent="0.25">
      <c r="A2193" s="6">
        <v>42824</v>
      </c>
      <c r="B2193">
        <v>1257560.9314011573</v>
      </c>
      <c r="C2193">
        <v>75855342781.046555</v>
      </c>
      <c r="D2193">
        <v>1.8519398137674655E+20</v>
      </c>
    </row>
    <row r="2194" spans="1:4" x14ac:dyDescent="0.25">
      <c r="A2194" s="6">
        <v>42825</v>
      </c>
      <c r="B2194">
        <v>1320438.9779712153</v>
      </c>
      <c r="C2194">
        <v>79648109920.098892</v>
      </c>
      <c r="D2194">
        <v>1.9457633971746947E+20</v>
      </c>
    </row>
    <row r="2195" spans="1:4" x14ac:dyDescent="0.25">
      <c r="A2195" s="6">
        <v>42828</v>
      </c>
      <c r="B2195">
        <v>1386460.9268697761</v>
      </c>
      <c r="C2195">
        <v>83630515416.103836</v>
      </c>
      <c r="D2195">
        <v>1.7511870574572254E+20</v>
      </c>
    </row>
    <row r="2196" spans="1:4" x14ac:dyDescent="0.25">
      <c r="A2196" s="6">
        <v>42830</v>
      </c>
      <c r="B2196">
        <v>1455783.973213265</v>
      </c>
      <c r="C2196">
        <v>87812041186.909027</v>
      </c>
      <c r="D2196">
        <v>1.7482474149147315E+20</v>
      </c>
    </row>
    <row r="2197" spans="1:4" x14ac:dyDescent="0.25">
      <c r="A2197" s="6">
        <v>42831</v>
      </c>
      <c r="B2197">
        <v>1528573.1718739283</v>
      </c>
      <c r="C2197">
        <v>92202643246.254486</v>
      </c>
      <c r="D2197">
        <v>1.7410677540731925E+20</v>
      </c>
    </row>
    <row r="2198" spans="1:4" x14ac:dyDescent="0.25">
      <c r="A2198" s="6">
        <v>42832</v>
      </c>
      <c r="B2198">
        <v>1605001.8304676248</v>
      </c>
      <c r="C2198">
        <v>96812775408.567215</v>
      </c>
      <c r="D2198">
        <v>1.915174529480512E+20</v>
      </c>
    </row>
    <row r="2199" spans="1:4" x14ac:dyDescent="0.25">
      <c r="A2199" s="6">
        <v>42835</v>
      </c>
      <c r="B2199">
        <v>1685251.9219910062</v>
      </c>
      <c r="C2199">
        <v>101653414178.99557</v>
      </c>
      <c r="D2199">
        <v>2.1066919824285634E+20</v>
      </c>
    </row>
    <row r="2200" spans="1:4" x14ac:dyDescent="0.25">
      <c r="A2200" s="6">
        <v>42836</v>
      </c>
      <c r="B2200">
        <v>1769514.5180905566</v>
      </c>
      <c r="C2200">
        <v>106736084887.94536</v>
      </c>
      <c r="D2200">
        <v>2.31736118067142E+20</v>
      </c>
    </row>
    <row r="2201" spans="1:4" x14ac:dyDescent="0.25">
      <c r="A2201" s="6">
        <v>42837</v>
      </c>
      <c r="B2201">
        <v>1857990.2439950844</v>
      </c>
      <c r="C2201">
        <v>112072889132.34264</v>
      </c>
      <c r="D2201">
        <v>2.5490972987385623E+20</v>
      </c>
    </row>
    <row r="2202" spans="1:4" x14ac:dyDescent="0.25">
      <c r="A2202" s="6">
        <v>42838</v>
      </c>
      <c r="B2202">
        <v>1950889.7561948388</v>
      </c>
      <c r="C2202">
        <v>117676533588.95978</v>
      </c>
      <c r="D2202">
        <v>2.2941875688647062E+20</v>
      </c>
    </row>
    <row r="2203" spans="1:4" x14ac:dyDescent="0.25">
      <c r="A2203" s="6">
        <v>42842</v>
      </c>
      <c r="B2203">
        <v>2048434.2440045809</v>
      </c>
      <c r="C2203">
        <v>123560360268.40778</v>
      </c>
      <c r="D2203">
        <v>2.0647688119782356E+20</v>
      </c>
    </row>
    <row r="2204" spans="1:4" x14ac:dyDescent="0.25">
      <c r="A2204" s="6">
        <v>42843</v>
      </c>
      <c r="B2204">
        <v>2150855.9562048102</v>
      </c>
      <c r="C2204">
        <v>129738378281.82817</v>
      </c>
      <c r="D2204">
        <v>2.2712456931760593E+20</v>
      </c>
    </row>
    <row r="2205" spans="1:4" x14ac:dyDescent="0.25">
      <c r="A2205" s="6">
        <v>42844</v>
      </c>
      <c r="B2205">
        <v>1770446.4419620857</v>
      </c>
      <c r="C2205">
        <v>110277621539.55394</v>
      </c>
      <c r="D2205">
        <v>2.0441211238584533E+20</v>
      </c>
    </row>
    <row r="2206" spans="1:4" x14ac:dyDescent="0.25">
      <c r="A2206" s="6">
        <v>42845</v>
      </c>
      <c r="B2206">
        <v>1858968.7640601899</v>
      </c>
      <c r="C2206">
        <v>115791502616.53165</v>
      </c>
      <c r="D2206">
        <v>2.2485332362442988E+20</v>
      </c>
    </row>
    <row r="2207" spans="1:4" x14ac:dyDescent="0.25">
      <c r="A2207" s="6">
        <v>42846</v>
      </c>
      <c r="B2207">
        <v>1951917.2022631995</v>
      </c>
      <c r="C2207">
        <v>121581077747.35823</v>
      </c>
      <c r="D2207">
        <v>2.4733865598687288E+20</v>
      </c>
    </row>
    <row r="2208" spans="1:4" x14ac:dyDescent="0.25">
      <c r="A2208" s="6">
        <v>42849</v>
      </c>
      <c r="B2208">
        <v>1641269.9336811351</v>
      </c>
      <c r="C2208">
        <v>103343916085.25449</v>
      </c>
      <c r="D2208">
        <v>2.226047903881856E+20</v>
      </c>
    </row>
    <row r="2209" spans="1:4" x14ac:dyDescent="0.25">
      <c r="A2209" s="6">
        <v>42850</v>
      </c>
      <c r="B2209">
        <v>1723333.430365192</v>
      </c>
      <c r="C2209">
        <v>108511111889.51721</v>
      </c>
      <c r="D2209">
        <v>2.4486526942700418E+20</v>
      </c>
    </row>
    <row r="2210" spans="1:4" x14ac:dyDescent="0.25">
      <c r="A2210" s="6">
        <v>42851</v>
      </c>
      <c r="B2210">
        <v>1809500.1018834517</v>
      </c>
      <c r="C2210">
        <v>113936667483.99307</v>
      </c>
      <c r="D2210">
        <v>2.6935179636970462E+20</v>
      </c>
    </row>
    <row r="2211" spans="1:4" x14ac:dyDescent="0.25">
      <c r="A2211" s="6">
        <v>42852</v>
      </c>
      <c r="B2211">
        <v>1899975.1069776244</v>
      </c>
      <c r="C2211">
        <v>119633500858.19273</v>
      </c>
      <c r="D2211">
        <v>2.962869760066751E+20</v>
      </c>
    </row>
    <row r="2212" spans="1:4" x14ac:dyDescent="0.25">
      <c r="A2212" s="6">
        <v>42853</v>
      </c>
      <c r="B2212">
        <v>1994973.8623265056</v>
      </c>
      <c r="C2212">
        <v>125615175901.10237</v>
      </c>
      <c r="D2212">
        <v>2.6665827840600759E+20</v>
      </c>
    </row>
    <row r="2213" spans="1:4" x14ac:dyDescent="0.25">
      <c r="A2213" s="6">
        <v>42857</v>
      </c>
      <c r="B2213">
        <v>2094722.555442831</v>
      </c>
      <c r="C2213">
        <v>131895934696.1575</v>
      </c>
      <c r="D2213">
        <v>2.9332410624660836E+20</v>
      </c>
    </row>
    <row r="2214" spans="1:4" x14ac:dyDescent="0.25">
      <c r="A2214" s="6">
        <v>42858</v>
      </c>
      <c r="B2214">
        <v>2098124.9201782551</v>
      </c>
      <c r="C2214">
        <v>132110167400.04948</v>
      </c>
      <c r="D2214">
        <v>2.6399169562194752E+20</v>
      </c>
    </row>
    <row r="2215" spans="1:4" x14ac:dyDescent="0.25">
      <c r="A2215" s="6">
        <v>42859</v>
      </c>
      <c r="B2215">
        <v>1957648.1508519885</v>
      </c>
      <c r="C2215">
        <v>112293642290.04205</v>
      </c>
      <c r="D2215">
        <v>2.3759252605975278E+20</v>
      </c>
    </row>
    <row r="2216" spans="1:4" x14ac:dyDescent="0.25">
      <c r="A2216" s="6">
        <v>42860</v>
      </c>
      <c r="B2216">
        <v>2055530.5583945881</v>
      </c>
      <c r="C2216">
        <v>117908324404.54416</v>
      </c>
      <c r="D2216">
        <v>2.4470169839990755E+20</v>
      </c>
    </row>
    <row r="2217" spans="1:4" x14ac:dyDescent="0.25">
      <c r="A2217" s="6">
        <v>42863</v>
      </c>
      <c r="B2217">
        <v>1852374.2899913474</v>
      </c>
      <c r="C2217">
        <v>100222075743.86253</v>
      </c>
      <c r="D2217">
        <v>2.2023152855991681E+20</v>
      </c>
    </row>
    <row r="2218" spans="1:4" x14ac:dyDescent="0.25">
      <c r="A2218" s="6">
        <v>42864</v>
      </c>
      <c r="B2218">
        <v>1944993.0044909148</v>
      </c>
      <c r="C2218">
        <v>105233179531.05566</v>
      </c>
      <c r="D2218">
        <v>2.4225468141590852E+20</v>
      </c>
    </row>
    <row r="2219" spans="1:4" x14ac:dyDescent="0.25">
      <c r="A2219" s="6">
        <v>42865</v>
      </c>
      <c r="B2219">
        <v>2042242.6547154605</v>
      </c>
      <c r="C2219">
        <v>110494838507.60846</v>
      </c>
      <c r="D2219">
        <v>2.4141932044550885E+20</v>
      </c>
    </row>
    <row r="2220" spans="1:4" x14ac:dyDescent="0.25">
      <c r="A2220" s="6">
        <v>42866</v>
      </c>
      <c r="B2220">
        <v>2144354.7874512337</v>
      </c>
      <c r="C2220">
        <v>116019580432.98889</v>
      </c>
      <c r="D2220">
        <v>2.3804282645326397E+20</v>
      </c>
    </row>
    <row r="2221" spans="1:4" x14ac:dyDescent="0.25">
      <c r="A2221" s="6">
        <v>42867</v>
      </c>
      <c r="B2221">
        <v>2006728.5748467983</v>
      </c>
      <c r="C2221">
        <v>108573361394.80138</v>
      </c>
      <c r="D2221">
        <v>2.2276506885730333E+20</v>
      </c>
    </row>
    <row r="2222" spans="1:4" x14ac:dyDescent="0.25">
      <c r="A2222" s="6">
        <v>42870</v>
      </c>
      <c r="B2222">
        <v>1987674.9423473035</v>
      </c>
      <c r="C2222">
        <v>107542471142.28712</v>
      </c>
      <c r="D2222">
        <v>2.2064994287119145E+20</v>
      </c>
    </row>
    <row r="2223" spans="1:4" x14ac:dyDescent="0.25">
      <c r="A2223" s="6">
        <v>42871</v>
      </c>
      <c r="B2223">
        <v>2087058.6894646687</v>
      </c>
      <c r="C2223">
        <v>112919594699.40149</v>
      </c>
      <c r="D2223">
        <v>2.4271493715831063E+20</v>
      </c>
    </row>
    <row r="2224" spans="1:4" x14ac:dyDescent="0.25">
      <c r="A2224" s="6">
        <v>42872</v>
      </c>
      <c r="B2224">
        <v>2191411.623937902</v>
      </c>
      <c r="C2224">
        <v>118565574434.37157</v>
      </c>
      <c r="D2224">
        <v>2.6698643087414172E+20</v>
      </c>
    </row>
    <row r="2225" spans="1:4" x14ac:dyDescent="0.25">
      <c r="A2225" s="6">
        <v>42873</v>
      </c>
      <c r="B2225">
        <v>2300982.2051347974</v>
      </c>
      <c r="C2225">
        <v>124493853156.09015</v>
      </c>
      <c r="D2225">
        <v>2.9368507396155592E+20</v>
      </c>
    </row>
    <row r="2226" spans="1:4" x14ac:dyDescent="0.25">
      <c r="A2226" s="6">
        <v>42874</v>
      </c>
      <c r="B2226">
        <v>2416031.3153915373</v>
      </c>
      <c r="C2226">
        <v>130718545813.89467</v>
      </c>
      <c r="D2226">
        <v>3.2305358135771156E+20</v>
      </c>
    </row>
    <row r="2227" spans="1:4" x14ac:dyDescent="0.25">
      <c r="A2227" s="6">
        <v>42877</v>
      </c>
      <c r="B2227">
        <v>2536832.8811611142</v>
      </c>
      <c r="C2227">
        <v>137254473104.5894</v>
      </c>
      <c r="D2227">
        <v>3.5535893949348276E+20</v>
      </c>
    </row>
    <row r="2228" spans="1:4" x14ac:dyDescent="0.25">
      <c r="A2228" s="6">
        <v>42878</v>
      </c>
      <c r="B2228">
        <v>2663674.5252191699</v>
      </c>
      <c r="C2228">
        <v>144117196759.81888</v>
      </c>
      <c r="D2228">
        <v>3.9089483344283107E+20</v>
      </c>
    </row>
    <row r="2229" spans="1:4" x14ac:dyDescent="0.25">
      <c r="A2229" s="6">
        <v>42879</v>
      </c>
      <c r="B2229">
        <v>2796858.2514801286</v>
      </c>
      <c r="C2229">
        <v>151323056597.80981</v>
      </c>
      <c r="D2229">
        <v>4.2998431678711425E+20</v>
      </c>
    </row>
    <row r="2230" spans="1:4" x14ac:dyDescent="0.25">
      <c r="A2230" s="6">
        <v>42880</v>
      </c>
      <c r="B2230">
        <v>2936701.1640541353</v>
      </c>
      <c r="C2230">
        <v>158889209427.70032</v>
      </c>
      <c r="D2230">
        <v>4.7298274846582571E+20</v>
      </c>
    </row>
    <row r="2231" spans="1:4" x14ac:dyDescent="0.25">
      <c r="A2231" s="6">
        <v>42881</v>
      </c>
      <c r="B2231">
        <v>3083536.2222568421</v>
      </c>
      <c r="C2231">
        <v>166833669899.08533</v>
      </c>
      <c r="D2231">
        <v>5.2028102331240835E+20</v>
      </c>
    </row>
    <row r="2232" spans="1:4" x14ac:dyDescent="0.25">
      <c r="A2232" s="6">
        <v>42884</v>
      </c>
      <c r="B2232">
        <v>3237713.0333696841</v>
      </c>
      <c r="C2232">
        <v>175175353394.03961</v>
      </c>
      <c r="D2232">
        <v>5.7230912564364922E+20</v>
      </c>
    </row>
    <row r="2233" spans="1:4" x14ac:dyDescent="0.25">
      <c r="A2233" s="6">
        <v>42885</v>
      </c>
      <c r="B2233">
        <v>3399598.6850381684</v>
      </c>
      <c r="C2233">
        <v>183934121063.74161</v>
      </c>
      <c r="D2233">
        <v>5.9021530767341453E+20</v>
      </c>
    </row>
    <row r="2234" spans="1:4" x14ac:dyDescent="0.25">
      <c r="A2234" s="6">
        <v>42886</v>
      </c>
      <c r="B2234">
        <v>3442957.4566289308</v>
      </c>
      <c r="C2234">
        <v>186280032532.07153</v>
      </c>
      <c r="D2234">
        <v>5.9774296404868334E+20</v>
      </c>
    </row>
    <row r="2235" spans="1:4" x14ac:dyDescent="0.25">
      <c r="A2235" s="6">
        <v>42887</v>
      </c>
      <c r="B2235">
        <v>3615105.3294603773</v>
      </c>
      <c r="C2235">
        <v>195594034158.67511</v>
      </c>
      <c r="D2235">
        <v>5.8877621372644485E+20</v>
      </c>
    </row>
    <row r="2236" spans="1:4" x14ac:dyDescent="0.25">
      <c r="A2236" s="6">
        <v>42888</v>
      </c>
      <c r="B2236">
        <v>3466277.2331681447</v>
      </c>
      <c r="C2236">
        <v>187541741044.90884</v>
      </c>
      <c r="D2236">
        <v>5.6453724001882807E+20</v>
      </c>
    </row>
    <row r="2237" spans="1:4" x14ac:dyDescent="0.25">
      <c r="A2237" s="6">
        <v>42891</v>
      </c>
      <c r="B2237">
        <v>3639591.0948265521</v>
      </c>
      <c r="C2237">
        <v>196918828097.1543</v>
      </c>
      <c r="D2237">
        <v>6.2099096402071087E+20</v>
      </c>
    </row>
    <row r="2238" spans="1:4" x14ac:dyDescent="0.25">
      <c r="A2238" s="6">
        <v>42892</v>
      </c>
      <c r="B2238">
        <v>3511168.7005876503</v>
      </c>
      <c r="C2238">
        <v>189970578495.46094</v>
      </c>
      <c r="D2238">
        <v>5.9907939639608895E+20</v>
      </c>
    </row>
    <row r="2239" spans="1:4" x14ac:dyDescent="0.25">
      <c r="A2239" s="6">
        <v>42893</v>
      </c>
      <c r="B2239">
        <v>3686727.1356170331</v>
      </c>
      <c r="C2239">
        <v>199469107420.23398</v>
      </c>
      <c r="D2239">
        <v>5.9196329323777019E+20</v>
      </c>
    </row>
    <row r="2240" spans="1:4" x14ac:dyDescent="0.25">
      <c r="A2240" s="6">
        <v>42894</v>
      </c>
      <c r="B2240">
        <v>3871063.4923978848</v>
      </c>
      <c r="C2240">
        <v>209442562791.2457</v>
      </c>
      <c r="D2240">
        <v>5.6667183451822018E+20</v>
      </c>
    </row>
    <row r="2241" spans="1:4" x14ac:dyDescent="0.25">
      <c r="A2241" s="6">
        <v>42895</v>
      </c>
      <c r="B2241">
        <v>4064616.6670177793</v>
      </c>
      <c r="C2241">
        <v>219914690930.80798</v>
      </c>
      <c r="D2241">
        <v>6.2333901797004227E+20</v>
      </c>
    </row>
    <row r="2242" spans="1:4" x14ac:dyDescent="0.25">
      <c r="A2242" s="6">
        <v>42898</v>
      </c>
      <c r="B2242">
        <v>3745986.1852815528</v>
      </c>
      <c r="C2242">
        <v>202675297981.22183</v>
      </c>
      <c r="D2242">
        <v>5.6100511617303806E+20</v>
      </c>
    </row>
    <row r="2243" spans="1:4" x14ac:dyDescent="0.25">
      <c r="A2243" s="6">
        <v>42899</v>
      </c>
      <c r="B2243">
        <v>3497698.3566596135</v>
      </c>
      <c r="C2243">
        <v>189241770156.48431</v>
      </c>
      <c r="D2243">
        <v>5.2382111835486854E+20</v>
      </c>
    </row>
    <row r="2244" spans="1:4" x14ac:dyDescent="0.25">
      <c r="A2244" s="6">
        <v>42900</v>
      </c>
      <c r="B2244">
        <v>3672583.2744925944</v>
      </c>
      <c r="C2244">
        <v>198703858664.30853</v>
      </c>
      <c r="D2244">
        <v>5.7620323019035542E+20</v>
      </c>
    </row>
    <row r="2245" spans="1:4" x14ac:dyDescent="0.25">
      <c r="A2245" s="6">
        <v>42901</v>
      </c>
      <c r="B2245">
        <v>3592524.2020077948</v>
      </c>
      <c r="C2245">
        <v>194372290001.37247</v>
      </c>
      <c r="D2245">
        <v>5.6364250856092991E+20</v>
      </c>
    </row>
    <row r="2246" spans="1:4" x14ac:dyDescent="0.25">
      <c r="A2246" s="6">
        <v>42902</v>
      </c>
      <c r="B2246">
        <v>3242396.9123035562</v>
      </c>
      <c r="C2246">
        <v>175428773057.56116</v>
      </c>
      <c r="D2246">
        <v>5.0727825770483692E+20</v>
      </c>
    </row>
    <row r="2247" spans="1:4" x14ac:dyDescent="0.25">
      <c r="A2247" s="6">
        <v>42905</v>
      </c>
      <c r="B2247">
        <v>3404516.7579187341</v>
      </c>
      <c r="C2247">
        <v>184200211710.43921</v>
      </c>
      <c r="D2247">
        <v>5.5800608347532067E+20</v>
      </c>
    </row>
    <row r="2248" spans="1:4" x14ac:dyDescent="0.25">
      <c r="A2248" s="6">
        <v>42906</v>
      </c>
      <c r="B2248">
        <v>3574742.5958146709</v>
      </c>
      <c r="C2248">
        <v>193410222295.96118</v>
      </c>
      <c r="D2248">
        <v>5.4563375128067604E+20</v>
      </c>
    </row>
    <row r="2249" spans="1:4" x14ac:dyDescent="0.25">
      <c r="A2249" s="6">
        <v>42907</v>
      </c>
      <c r="B2249">
        <v>3753479.7256054045</v>
      </c>
      <c r="C2249">
        <v>203080733410.75925</v>
      </c>
      <c r="D2249">
        <v>6.0019712640874368E+20</v>
      </c>
    </row>
    <row r="2250" spans="1:4" x14ac:dyDescent="0.25">
      <c r="A2250" s="6">
        <v>42908</v>
      </c>
      <c r="B2250">
        <v>3941153.7118856749</v>
      </c>
      <c r="C2250">
        <v>213234770081.29721</v>
      </c>
      <c r="D2250">
        <v>6.6021683904961813E+20</v>
      </c>
    </row>
    <row r="2251" spans="1:4" x14ac:dyDescent="0.25">
      <c r="A2251" s="6">
        <v>42909</v>
      </c>
      <c r="B2251">
        <v>3026893.4700341919</v>
      </c>
      <c r="C2251" s="9">
        <v>181249554569.10263</v>
      </c>
      <c r="D2251">
        <v>5.9419515514465629E+20</v>
      </c>
    </row>
    <row r="2252" spans="1:4" x14ac:dyDescent="0.25">
      <c r="A2252" s="6">
        <v>42913</v>
      </c>
      <c r="B2252">
        <v>1598446.1935612145</v>
      </c>
      <c r="C2252" s="9">
        <v>154062121383.73724</v>
      </c>
      <c r="D2252">
        <v>5.3477563963019067E+20</v>
      </c>
    </row>
    <row r="2253" spans="1:4" x14ac:dyDescent="0.25">
      <c r="A2253" s="6">
        <v>42914</v>
      </c>
      <c r="B2253">
        <v>1678368.5032392752</v>
      </c>
      <c r="C2253">
        <v>161765227452.9241</v>
      </c>
      <c r="D2253">
        <v>5.8825320359320977E+20</v>
      </c>
    </row>
    <row r="2254" spans="1:4" x14ac:dyDescent="0.25">
      <c r="A2254" s="6">
        <v>42915</v>
      </c>
      <c r="B2254">
        <v>1762286.928401239</v>
      </c>
      <c r="C2254">
        <v>169853488825.57031</v>
      </c>
      <c r="D2254">
        <v>6.4707852395253085E+20</v>
      </c>
    </row>
    <row r="2255" spans="1:4" x14ac:dyDescent="0.25">
      <c r="A2255" s="6">
        <v>42916</v>
      </c>
      <c r="B2255">
        <v>1782396.8630755895</v>
      </c>
      <c r="C2255">
        <v>171791733108.86163</v>
      </c>
      <c r="D2255">
        <v>6.5446251269814655E+20</v>
      </c>
    </row>
    <row r="2256" spans="1:4" x14ac:dyDescent="0.25">
      <c r="A2256" s="6">
        <v>42919</v>
      </c>
      <c r="B2256">
        <v>1871516.7062293692</v>
      </c>
      <c r="C2256">
        <v>180381319764.30472</v>
      </c>
      <c r="D2256">
        <v>5.8901626142833194E+20</v>
      </c>
    </row>
    <row r="2257" spans="1:4" x14ac:dyDescent="0.25">
      <c r="A2257" s="6">
        <v>42920</v>
      </c>
      <c r="B2257">
        <v>1965092.5415408376</v>
      </c>
      <c r="C2257">
        <v>189400385752.51996</v>
      </c>
      <c r="D2257">
        <v>5.994333612483526E+20</v>
      </c>
    </row>
    <row r="2258" spans="1:4" x14ac:dyDescent="0.25">
      <c r="A2258" s="6">
        <v>42921</v>
      </c>
      <c r="B2258">
        <v>1961796.7888506223</v>
      </c>
      <c r="C2258">
        <v>189082733113.94128</v>
      </c>
      <c r="D2258">
        <v>5.9842802227770543E+20</v>
      </c>
    </row>
    <row r="2259" spans="1:4" x14ac:dyDescent="0.25">
      <c r="A2259" s="6">
        <v>42922</v>
      </c>
      <c r="B2259">
        <v>2059886.6282931534</v>
      </c>
      <c r="C2259">
        <v>198536869769.63837</v>
      </c>
      <c r="D2259">
        <v>6.5827082450547599E+20</v>
      </c>
    </row>
    <row r="2260" spans="1:4" x14ac:dyDescent="0.25">
      <c r="A2260" s="6">
        <v>42923</v>
      </c>
      <c r="B2260">
        <v>2066875.2173628502</v>
      </c>
      <c r="C2260">
        <v>199210446935.94757</v>
      </c>
      <c r="D2260">
        <v>6.6050414367258536E+20</v>
      </c>
    </row>
    <row r="2261" spans="1:4" x14ac:dyDescent="0.25">
      <c r="A2261" s="6">
        <v>42926</v>
      </c>
      <c r="B2261">
        <v>2170218.9782309928</v>
      </c>
      <c r="C2261">
        <v>209170969282.74496</v>
      </c>
      <c r="D2261">
        <v>7.2655455803984393E+20</v>
      </c>
    </row>
    <row r="2262" spans="1:4" x14ac:dyDescent="0.25">
      <c r="A2262" s="6">
        <v>42927</v>
      </c>
      <c r="B2262">
        <v>2278729.9271425423</v>
      </c>
      <c r="C2262">
        <v>219629517746.88223</v>
      </c>
      <c r="D2262">
        <v>7.0223241676642216E+20</v>
      </c>
    </row>
    <row r="2263" spans="1:4" x14ac:dyDescent="0.25">
      <c r="A2263" s="6">
        <v>42928</v>
      </c>
      <c r="B2263">
        <v>2392666.4234996694</v>
      </c>
      <c r="C2263">
        <v>230610993634.22635</v>
      </c>
      <c r="D2263">
        <v>7.351411867171611E+20</v>
      </c>
    </row>
    <row r="2264" spans="1:4" x14ac:dyDescent="0.25">
      <c r="A2264" s="6">
        <v>42929</v>
      </c>
      <c r="B2264">
        <v>2512299.7446746528</v>
      </c>
      <c r="C2264">
        <v>242141543315.93768</v>
      </c>
      <c r="D2264">
        <v>7.7496737592524394E+20</v>
      </c>
    </row>
    <row r="2265" spans="1:4" x14ac:dyDescent="0.25">
      <c r="A2265" s="6">
        <v>42930</v>
      </c>
      <c r="B2265">
        <v>2491389.1677889409</v>
      </c>
      <c r="C2265">
        <v>240126131194.24893</v>
      </c>
      <c r="D2265">
        <v>7.6851710464190959E+20</v>
      </c>
    </row>
    <row r="2266" spans="1:4" x14ac:dyDescent="0.25">
      <c r="A2266" s="6">
        <v>42933</v>
      </c>
      <c r="B2266">
        <v>2615958.626178388</v>
      </c>
      <c r="C2266">
        <v>252132437753.9614</v>
      </c>
      <c r="D2266">
        <v>7.8333232231355711E+20</v>
      </c>
    </row>
    <row r="2267" spans="1:4" x14ac:dyDescent="0.25">
      <c r="A2267" s="6">
        <v>42934</v>
      </c>
      <c r="B2267">
        <v>2746756.5574873076</v>
      </c>
      <c r="C2267">
        <v>264739059641.65948</v>
      </c>
      <c r="D2267">
        <v>7.0499909008220147E+20</v>
      </c>
    </row>
    <row r="2268" spans="1:4" x14ac:dyDescent="0.25">
      <c r="A2268" s="6">
        <v>42935</v>
      </c>
      <c r="B2268">
        <v>2884094.3853616733</v>
      </c>
      <c r="C2268">
        <v>277976012623.74249</v>
      </c>
      <c r="D2268">
        <v>7.7549899909042169E+20</v>
      </c>
    </row>
    <row r="2269" spans="1:4" x14ac:dyDescent="0.25">
      <c r="A2269" s="6">
        <v>42936</v>
      </c>
      <c r="B2269">
        <v>2643331.0910445126</v>
      </c>
      <c r="C2269">
        <v>254770662313.38913</v>
      </c>
      <c r="D2269">
        <v>6.9794909918137955E+20</v>
      </c>
    </row>
    <row r="2270" spans="1:4" x14ac:dyDescent="0.25">
      <c r="A2270" s="6">
        <v>42937</v>
      </c>
      <c r="B2270">
        <v>2711647.7991629592</v>
      </c>
      <c r="C2270">
        <v>216555062966.38077</v>
      </c>
      <c r="D2270">
        <v>6.2815418926324161E+20</v>
      </c>
    </row>
    <row r="2271" spans="1:4" x14ac:dyDescent="0.25">
      <c r="A2271" s="6">
        <v>42940</v>
      </c>
      <c r="B2271">
        <v>2847230.1891211071</v>
      </c>
      <c r="C2271">
        <v>227382816114.69983</v>
      </c>
      <c r="D2271">
        <v>6.9096960818956586E+20</v>
      </c>
    </row>
    <row r="2272" spans="1:4" x14ac:dyDescent="0.25">
      <c r="A2272" s="6">
        <v>42941</v>
      </c>
      <c r="B2272">
        <v>2843906.4565433366</v>
      </c>
      <c r="C2272">
        <v>227117379313.54718</v>
      </c>
      <c r="D2272">
        <v>6.9016300034810511E+20</v>
      </c>
    </row>
    <row r="2273" spans="1:4" x14ac:dyDescent="0.25">
      <c r="A2273" s="6">
        <v>42942</v>
      </c>
      <c r="B2273">
        <v>2986101.7793705035</v>
      </c>
      <c r="C2273">
        <v>238473248279.22455</v>
      </c>
      <c r="D2273">
        <v>7.5917930038291569E+20</v>
      </c>
    </row>
    <row r="2274" spans="1:4" x14ac:dyDescent="0.25">
      <c r="A2274" s="6">
        <v>42943</v>
      </c>
      <c r="B2274">
        <v>3135406.8683390287</v>
      </c>
      <c r="C2274">
        <v>250396910693.18579</v>
      </c>
      <c r="D2274">
        <v>6.832613703446241E+20</v>
      </c>
    </row>
    <row r="2275" spans="1:4" x14ac:dyDescent="0.25">
      <c r="A2275" s="6">
        <v>42944</v>
      </c>
      <c r="B2275">
        <v>3292177.2117559803</v>
      </c>
      <c r="C2275">
        <v>262916756227.84509</v>
      </c>
      <c r="D2275">
        <v>6.1493523331016176E+20</v>
      </c>
    </row>
    <row r="2276" spans="1:4" x14ac:dyDescent="0.25">
      <c r="A2276" s="6">
        <v>42947</v>
      </c>
      <c r="B2276">
        <v>3456786.0723437793</v>
      </c>
      <c r="C2276">
        <v>276062594039.23737</v>
      </c>
      <c r="D2276">
        <v>6.7642875664117806E+20</v>
      </c>
    </row>
    <row r="2277" spans="1:4" x14ac:dyDescent="0.25">
      <c r="A2277" s="6">
        <v>42948</v>
      </c>
      <c r="B2277">
        <v>3629625.3759609684</v>
      </c>
      <c r="C2277">
        <v>289865723741.19922</v>
      </c>
      <c r="D2277">
        <v>7.4407163230529598E+20</v>
      </c>
    </row>
    <row r="2278" spans="1:4" x14ac:dyDescent="0.25">
      <c r="A2278" s="6">
        <v>42949</v>
      </c>
      <c r="B2278">
        <v>3273000.0822599074</v>
      </c>
      <c r="C2278">
        <v>261385250371.21487</v>
      </c>
      <c r="D2278">
        <v>6.6966446907476646E+20</v>
      </c>
    </row>
    <row r="2279" spans="1:4" x14ac:dyDescent="0.25">
      <c r="A2279" s="6">
        <v>42950</v>
      </c>
      <c r="B2279">
        <v>2968609.787547179</v>
      </c>
      <c r="C2279">
        <v>237076319300.51401</v>
      </c>
      <c r="D2279">
        <v>6.0269802216728979E+20</v>
      </c>
    </row>
    <row r="2280" spans="1:4" x14ac:dyDescent="0.25">
      <c r="A2280" s="6">
        <v>42951</v>
      </c>
      <c r="B2280">
        <v>3117040.276924538</v>
      </c>
      <c r="C2280">
        <v>248930135265.5397</v>
      </c>
      <c r="D2280">
        <v>6.6296782438401887E+20</v>
      </c>
    </row>
    <row r="2281" spans="1:4" x14ac:dyDescent="0.25">
      <c r="A2281" s="6">
        <v>42954</v>
      </c>
      <c r="B2281">
        <v>3272892.2907707649</v>
      </c>
      <c r="C2281">
        <v>261376642028.81671</v>
      </c>
      <c r="D2281">
        <v>7.2926460682242084E+20</v>
      </c>
    </row>
    <row r="2282" spans="1:4" x14ac:dyDescent="0.25">
      <c r="A2282" s="6">
        <v>42955</v>
      </c>
      <c r="B2282">
        <v>3436536.9053093032</v>
      </c>
      <c r="C2282">
        <v>274445474130.25757</v>
      </c>
      <c r="D2282">
        <v>6.8614120694461668E+20</v>
      </c>
    </row>
    <row r="2283" spans="1:4" x14ac:dyDescent="0.25">
      <c r="A2283" s="6">
        <v>42956</v>
      </c>
      <c r="B2283">
        <v>3608363.7505747685</v>
      </c>
      <c r="C2283">
        <v>288167747836.77045</v>
      </c>
      <c r="D2283">
        <v>7.5475532763907844E+20</v>
      </c>
    </row>
    <row r="2284" spans="1:4" x14ac:dyDescent="0.25">
      <c r="A2284" s="6">
        <v>42957</v>
      </c>
      <c r="B2284">
        <v>3788781.9381035073</v>
      </c>
      <c r="C2284">
        <v>302576135228.60901</v>
      </c>
      <c r="D2284">
        <v>8.3023086040298632E+20</v>
      </c>
    </row>
    <row r="2285" spans="1:4" x14ac:dyDescent="0.25">
      <c r="A2285" s="6">
        <v>42958</v>
      </c>
      <c r="B2285">
        <v>3978221.0350086829</v>
      </c>
      <c r="C2285">
        <v>317704941990.03949</v>
      </c>
      <c r="D2285">
        <v>9.13253946443285E+20</v>
      </c>
    </row>
    <row r="2286" spans="1:4" x14ac:dyDescent="0.25">
      <c r="A2286" s="6">
        <v>42961</v>
      </c>
      <c r="B2286">
        <v>3610486.317486872</v>
      </c>
      <c r="C2286">
        <v>270049200691.53357</v>
      </c>
      <c r="D2286">
        <v>8.2192855179895649E+20</v>
      </c>
    </row>
    <row r="2287" spans="1:4" x14ac:dyDescent="0.25">
      <c r="A2287" s="6">
        <v>42963</v>
      </c>
      <c r="B2287">
        <v>3791010.6333612157</v>
      </c>
      <c r="C2287">
        <v>283551660726.11023</v>
      </c>
      <c r="D2287">
        <v>9.0412140697885226E+20</v>
      </c>
    </row>
    <row r="2288" spans="1:4" x14ac:dyDescent="0.25">
      <c r="A2288" s="6">
        <v>42964</v>
      </c>
      <c r="B2288">
        <v>3593479.0266755526</v>
      </c>
      <c r="C2288">
        <v>268777126825.11819</v>
      </c>
      <c r="D2288">
        <v>8.5701192314153324E+20</v>
      </c>
    </row>
    <row r="2289" spans="1:4" x14ac:dyDescent="0.25">
      <c r="A2289" s="6">
        <v>42965</v>
      </c>
      <c r="B2289">
        <v>3773152.9780093306</v>
      </c>
      <c r="C2289">
        <v>282215983166.37415</v>
      </c>
      <c r="D2289">
        <v>9.4271311545568657E+20</v>
      </c>
    </row>
    <row r="2290" spans="1:4" x14ac:dyDescent="0.25">
      <c r="A2290" s="6">
        <v>42968</v>
      </c>
      <c r="B2290">
        <v>3961810.6269097971</v>
      </c>
      <c r="C2290">
        <v>296326782324.69287</v>
      </c>
      <c r="D2290">
        <v>1.0369844270012553E+21</v>
      </c>
    </row>
    <row r="2291" spans="1:4" x14ac:dyDescent="0.25">
      <c r="A2291" s="6">
        <v>42969</v>
      </c>
      <c r="B2291">
        <v>4159901.158255287</v>
      </c>
      <c r="C2291">
        <v>311143121440.92755</v>
      </c>
      <c r="D2291">
        <v>1.1406828697013809E+21</v>
      </c>
    </row>
    <row r="2292" spans="1:4" x14ac:dyDescent="0.25">
      <c r="A2292" s="6">
        <v>42970</v>
      </c>
      <c r="B2292">
        <v>3165423.2337381258</v>
      </c>
      <c r="C2292" s="9">
        <v>264471653224.78842</v>
      </c>
      <c r="D2292">
        <v>1.0266145827312429E+21</v>
      </c>
    </row>
    <row r="2293" spans="1:4" x14ac:dyDescent="0.25">
      <c r="A2293" s="6">
        <v>42971</v>
      </c>
      <c r="B2293">
        <v>3323694.3954250324</v>
      </c>
      <c r="C2293">
        <v>277695235886.02783</v>
      </c>
      <c r="D2293">
        <v>9.2395312445811864E+20</v>
      </c>
    </row>
    <row r="2294" spans="1:4" x14ac:dyDescent="0.25">
      <c r="A2294" s="6">
        <v>42975</v>
      </c>
      <c r="B2294">
        <v>2703743.7849346381</v>
      </c>
      <c r="C2294">
        <v>236040950503.12366</v>
      </c>
      <c r="D2294">
        <v>8.3155781201230679E+20</v>
      </c>
    </row>
    <row r="2295" spans="1:4" x14ac:dyDescent="0.25">
      <c r="A2295" s="6">
        <v>42976</v>
      </c>
      <c r="B2295">
        <v>2838930.9741813699</v>
      </c>
      <c r="C2295">
        <v>247842998028.27985</v>
      </c>
      <c r="D2295">
        <v>9.1471359321353748E+20</v>
      </c>
    </row>
    <row r="2296" spans="1:4" x14ac:dyDescent="0.25">
      <c r="A2296" s="6">
        <v>42977</v>
      </c>
      <c r="B2296">
        <v>2184289.5348605607</v>
      </c>
      <c r="C2296" s="9">
        <v>210666548324.03787</v>
      </c>
      <c r="D2296">
        <v>8.2324223389218374E+20</v>
      </c>
    </row>
    <row r="2297" spans="1:4" x14ac:dyDescent="0.25">
      <c r="A2297" s="6">
        <v>42978</v>
      </c>
      <c r="B2297">
        <v>2293504.0116035887</v>
      </c>
      <c r="C2297">
        <v>221199875740.23978</v>
      </c>
      <c r="D2297">
        <v>9.0556645728140224E+20</v>
      </c>
    </row>
    <row r="2298" spans="1:4" x14ac:dyDescent="0.25">
      <c r="A2298" s="6">
        <v>42979</v>
      </c>
      <c r="B2298">
        <v>2408179.2121837684</v>
      </c>
      <c r="C2298">
        <v>232259869527.25177</v>
      </c>
      <c r="D2298">
        <v>9.961231030095425E+20</v>
      </c>
    </row>
    <row r="2299" spans="1:4" x14ac:dyDescent="0.25">
      <c r="A2299" s="6">
        <v>42982</v>
      </c>
      <c r="B2299">
        <v>2313628.4519195631</v>
      </c>
      <c r="C2299">
        <v>223140802668.95395</v>
      </c>
      <c r="D2299">
        <v>9.5701297522927482E+20</v>
      </c>
    </row>
    <row r="2300" spans="1:4" x14ac:dyDescent="0.25">
      <c r="A2300" s="6">
        <v>42983</v>
      </c>
      <c r="B2300">
        <v>2429309.8745155414</v>
      </c>
      <c r="C2300">
        <v>234297842802.40164</v>
      </c>
      <c r="D2300">
        <v>9.7091727333347767E+20</v>
      </c>
    </row>
    <row r="2301" spans="1:4" x14ac:dyDescent="0.25">
      <c r="A2301" s="6">
        <v>42984</v>
      </c>
      <c r="B2301">
        <v>2550775.3682413185</v>
      </c>
      <c r="C2301">
        <v>246012734942.52173</v>
      </c>
      <c r="D2301">
        <v>8.7382554600012998E+20</v>
      </c>
    </row>
    <row r="2302" spans="1:4" x14ac:dyDescent="0.25">
      <c r="A2302" s="6">
        <v>42985</v>
      </c>
      <c r="B2302">
        <v>2678314.1366533847</v>
      </c>
      <c r="C2302">
        <v>258313371689.64783</v>
      </c>
      <c r="D2302">
        <v>7.8644299140011694E+20</v>
      </c>
    </row>
    <row r="2303" spans="1:4" x14ac:dyDescent="0.25">
      <c r="A2303" s="6">
        <v>42986</v>
      </c>
      <c r="B2303">
        <v>2812229.8434860539</v>
      </c>
      <c r="C2303">
        <v>271229040274.13022</v>
      </c>
      <c r="D2303">
        <v>7.5571317357417923E+20</v>
      </c>
    </row>
    <row r="2304" spans="1:4" x14ac:dyDescent="0.25">
      <c r="A2304" s="6">
        <v>42989</v>
      </c>
      <c r="B2304">
        <v>2952841.3356603566</v>
      </c>
      <c r="C2304">
        <v>284790492287.83673</v>
      </c>
      <c r="D2304">
        <v>8.3128449093159721E+20</v>
      </c>
    </row>
    <row r="2305" spans="1:4" x14ac:dyDescent="0.25">
      <c r="A2305" s="6">
        <v>42990</v>
      </c>
      <c r="B2305">
        <v>3100483.4024433745</v>
      </c>
      <c r="C2305">
        <v>299030016902.22858</v>
      </c>
      <c r="D2305">
        <v>9.1441294002475696E+20</v>
      </c>
    </row>
    <row r="2306" spans="1:4" x14ac:dyDescent="0.25">
      <c r="A2306" s="6">
        <v>42991</v>
      </c>
      <c r="B2306">
        <v>3255507.5725655435</v>
      </c>
      <c r="C2306">
        <v>313981517747.34003</v>
      </c>
      <c r="D2306">
        <v>1.0058542340272327E+21</v>
      </c>
    </row>
    <row r="2307" spans="1:4" x14ac:dyDescent="0.25">
      <c r="A2307" s="6">
        <v>42992</v>
      </c>
      <c r="B2307">
        <v>3418282.9511938207</v>
      </c>
      <c r="C2307">
        <v>329680593634.70703</v>
      </c>
      <c r="D2307">
        <v>1.106439657429956E+21</v>
      </c>
    </row>
    <row r="2308" spans="1:4" x14ac:dyDescent="0.25">
      <c r="A2308" s="6">
        <v>42993</v>
      </c>
      <c r="B2308">
        <v>3589197.0987535119</v>
      </c>
      <c r="C2308">
        <v>346164623316.44238</v>
      </c>
      <c r="D2308">
        <v>9.9579569168696043E+20</v>
      </c>
    </row>
    <row r="2309" spans="1:4" x14ac:dyDescent="0.25">
      <c r="A2309" s="6">
        <v>42996</v>
      </c>
      <c r="B2309">
        <v>3768656.9536911878</v>
      </c>
      <c r="C2309">
        <v>363472854482.26453</v>
      </c>
      <c r="D2309">
        <v>1.0953752608556565E+21</v>
      </c>
    </row>
    <row r="2310" spans="1:4" x14ac:dyDescent="0.25">
      <c r="A2310" s="6">
        <v>42997</v>
      </c>
      <c r="B2310">
        <v>3715513.3818592578</v>
      </c>
      <c r="C2310">
        <v>358347355932.38568</v>
      </c>
      <c r="D2310">
        <v>1.0799288685271676E+21</v>
      </c>
    </row>
    <row r="2311" spans="1:4" x14ac:dyDescent="0.25">
      <c r="A2311" s="6">
        <v>42998</v>
      </c>
      <c r="B2311">
        <v>3654381.7969481684</v>
      </c>
      <c r="C2311">
        <v>352451443425.70459</v>
      </c>
      <c r="D2311">
        <v>1.0621607281547948E+21</v>
      </c>
    </row>
    <row r="2312" spans="1:4" x14ac:dyDescent="0.25">
      <c r="A2312" s="6">
        <v>42999</v>
      </c>
      <c r="B2312">
        <v>3837100.8867955771</v>
      </c>
      <c r="C2312">
        <v>370074015596.98981</v>
      </c>
      <c r="D2312">
        <v>9.5594465533931527E+20</v>
      </c>
    </row>
    <row r="2313" spans="1:4" x14ac:dyDescent="0.25">
      <c r="A2313" s="6">
        <v>43000</v>
      </c>
      <c r="B2313">
        <v>4028955.931135356</v>
      </c>
      <c r="C2313">
        <v>388577716376.83929</v>
      </c>
      <c r="D2313">
        <v>8.6035018980538371E+20</v>
      </c>
    </row>
    <row r="2314" spans="1:4" x14ac:dyDescent="0.25">
      <c r="A2314" s="6">
        <v>43003</v>
      </c>
      <c r="B2314">
        <v>4230403.7276921235</v>
      </c>
      <c r="C2314">
        <v>408006602195.68127</v>
      </c>
      <c r="D2314">
        <v>9.4638520878592216E+20</v>
      </c>
    </row>
    <row r="2315" spans="1:4" x14ac:dyDescent="0.25">
      <c r="A2315" s="6">
        <v>43004</v>
      </c>
      <c r="B2315">
        <v>4441923.9140767297</v>
      </c>
      <c r="C2315">
        <v>428406932305.46533</v>
      </c>
      <c r="D2315">
        <v>8.5174668790733E+20</v>
      </c>
    </row>
    <row r="2316" spans="1:4" x14ac:dyDescent="0.25">
      <c r="A2316" s="6">
        <v>43005</v>
      </c>
      <c r="B2316">
        <v>4664020.1097805668</v>
      </c>
      <c r="C2316">
        <v>449827278920.73865</v>
      </c>
      <c r="D2316">
        <v>9.3692135669806308E+20</v>
      </c>
    </row>
    <row r="2317" spans="1:4" x14ac:dyDescent="0.25">
      <c r="A2317" s="6">
        <v>43006</v>
      </c>
      <c r="B2317">
        <v>4897221.1152695958</v>
      </c>
      <c r="C2317">
        <v>472318642866.77557</v>
      </c>
      <c r="D2317">
        <v>1.0306134923678695E+21</v>
      </c>
    </row>
    <row r="2318" spans="1:4" x14ac:dyDescent="0.25">
      <c r="A2318" s="6">
        <v>43007</v>
      </c>
      <c r="B2318">
        <v>5142082.171033076</v>
      </c>
      <c r="C2318">
        <v>495934575010.11438</v>
      </c>
      <c r="D2318">
        <v>9.2755214313108249E+20</v>
      </c>
    </row>
    <row r="2319" spans="1:4" x14ac:dyDescent="0.25">
      <c r="A2319" s="6">
        <v>43011</v>
      </c>
      <c r="B2319">
        <v>5097219.8006169181</v>
      </c>
      <c r="C2319">
        <v>491607767334.49652</v>
      </c>
      <c r="D2319">
        <v>9.1945966494007611E+20</v>
      </c>
    </row>
    <row r="2320" spans="1:4" x14ac:dyDescent="0.25">
      <c r="A2320" s="6">
        <v>43012</v>
      </c>
      <c r="B2320">
        <v>5352080.7906477647</v>
      </c>
      <c r="C2320">
        <v>516188155701.22137</v>
      </c>
      <c r="D2320">
        <v>1.0114056314340838E+21</v>
      </c>
    </row>
    <row r="2321" spans="1:4" x14ac:dyDescent="0.25">
      <c r="A2321" s="6">
        <v>43013</v>
      </c>
      <c r="B2321">
        <v>5619684.8301801533</v>
      </c>
      <c r="C2321">
        <v>541997563486.28247</v>
      </c>
      <c r="D2321">
        <v>1.1125461945774923E+21</v>
      </c>
    </row>
    <row r="2322" spans="1:4" x14ac:dyDescent="0.25">
      <c r="A2322" s="6">
        <v>43014</v>
      </c>
      <c r="B2322">
        <v>5900669.0716891615</v>
      </c>
      <c r="C2322">
        <v>569097441660.59656</v>
      </c>
      <c r="D2322">
        <v>1.2238008140352415E+21</v>
      </c>
    </row>
    <row r="2323" spans="1:4" x14ac:dyDescent="0.25">
      <c r="A2323" s="6">
        <v>43017</v>
      </c>
      <c r="B2323">
        <v>6195702.5252736202</v>
      </c>
      <c r="C2323">
        <v>597552313743.62646</v>
      </c>
      <c r="D2323">
        <v>1.3461808954387658E+21</v>
      </c>
    </row>
    <row r="2324" spans="1:4" x14ac:dyDescent="0.25">
      <c r="A2324" s="6">
        <v>43018</v>
      </c>
      <c r="B2324">
        <v>6505487.651537301</v>
      </c>
      <c r="C2324">
        <v>627429929430.80786</v>
      </c>
      <c r="D2324">
        <v>1.4066104589142215E+21</v>
      </c>
    </row>
    <row r="2325" spans="1:4" x14ac:dyDescent="0.25">
      <c r="A2325" s="6">
        <v>43019</v>
      </c>
      <c r="B2325">
        <v>6830762.0341141662</v>
      </c>
      <c r="C2325">
        <v>658801425902.34827</v>
      </c>
      <c r="D2325">
        <v>1.2659494130227992E+21</v>
      </c>
    </row>
    <row r="2326" spans="1:4" x14ac:dyDescent="0.25">
      <c r="A2326" s="6">
        <v>43020</v>
      </c>
      <c r="B2326">
        <v>7172300.1358198747</v>
      </c>
      <c r="C2326">
        <v>691741497197.4657</v>
      </c>
      <c r="D2326">
        <v>1.3925443543250793E+21</v>
      </c>
    </row>
    <row r="2327" spans="1:4" x14ac:dyDescent="0.25">
      <c r="A2327" s="6">
        <v>43021</v>
      </c>
      <c r="B2327">
        <v>7530915.1426108684</v>
      </c>
      <c r="C2327">
        <v>726328572057.33899</v>
      </c>
      <c r="D2327">
        <v>1.5317987897575874E+21</v>
      </c>
    </row>
    <row r="2328" spans="1:4" x14ac:dyDescent="0.25">
      <c r="A2328" s="6">
        <v>43024</v>
      </c>
      <c r="B2328">
        <v>7907460.8997414121</v>
      </c>
      <c r="C2328">
        <v>762645000660.20593</v>
      </c>
      <c r="D2328">
        <v>1.5664753371635169E+21</v>
      </c>
    </row>
    <row r="2329" spans="1:4" x14ac:dyDescent="0.25">
      <c r="A2329" s="6">
        <v>43025</v>
      </c>
      <c r="B2329">
        <v>8302833.9447284834</v>
      </c>
      <c r="C2329">
        <v>800777250693.21631</v>
      </c>
      <c r="D2329">
        <v>1.6014890448759365E+21</v>
      </c>
    </row>
    <row r="2330" spans="1:4" x14ac:dyDescent="0.25">
      <c r="A2330" s="6">
        <v>43026</v>
      </c>
      <c r="B2330">
        <v>8389449.2892023493</v>
      </c>
      <c r="C2330">
        <v>809130976406.31042</v>
      </c>
      <c r="D2330">
        <v>1.6181958134583822E+21</v>
      </c>
    </row>
    <row r="2331" spans="1:4" x14ac:dyDescent="0.25">
      <c r="A2331" s="6">
        <v>43027</v>
      </c>
      <c r="B2331">
        <v>7335627.5341248484</v>
      </c>
      <c r="C2331">
        <v>687761329945.36389</v>
      </c>
      <c r="D2331">
        <v>1.456376232112544E+21</v>
      </c>
    </row>
    <row r="2332" spans="1:4" x14ac:dyDescent="0.25">
      <c r="A2332" s="6">
        <v>43031</v>
      </c>
      <c r="B2332">
        <v>7702408.910831091</v>
      </c>
      <c r="C2332">
        <v>722149396442.63208</v>
      </c>
      <c r="D2332">
        <v>1.6020138553237986E+21</v>
      </c>
    </row>
    <row r="2333" spans="1:4" x14ac:dyDescent="0.25">
      <c r="A2333" s="6">
        <v>43032</v>
      </c>
      <c r="B2333">
        <v>8087529.3563726461</v>
      </c>
      <c r="C2333">
        <v>758256866264.76367</v>
      </c>
      <c r="D2333">
        <v>1.7622152408561785E+21</v>
      </c>
    </row>
    <row r="2334" spans="1:4" x14ac:dyDescent="0.25">
      <c r="A2334" s="6">
        <v>43033</v>
      </c>
      <c r="B2334">
        <v>7497588.1614479497</v>
      </c>
      <c r="C2334">
        <v>702946159863.23267</v>
      </c>
      <c r="D2334">
        <v>1.5859937167705608E+21</v>
      </c>
    </row>
    <row r="2335" spans="1:4" x14ac:dyDescent="0.25">
      <c r="A2335" s="6">
        <v>43034</v>
      </c>
      <c r="B2335">
        <v>7872467.5695203478</v>
      </c>
      <c r="C2335">
        <v>738093467856.39429</v>
      </c>
      <c r="D2335">
        <v>1.7445930884476169E+21</v>
      </c>
    </row>
    <row r="2336" spans="1:4" x14ac:dyDescent="0.25">
      <c r="A2336" s="6">
        <v>43035</v>
      </c>
      <c r="B2336">
        <v>7567708.5138261812</v>
      </c>
      <c r="C2336">
        <v>709520384983.51648</v>
      </c>
      <c r="D2336">
        <v>1.5701337796028552E+21</v>
      </c>
    </row>
    <row r="2337" spans="1:4" x14ac:dyDescent="0.25">
      <c r="A2337" s="6">
        <v>43038</v>
      </c>
      <c r="B2337">
        <v>7382751.4587308019</v>
      </c>
      <c r="C2337">
        <v>692179494977.3894</v>
      </c>
      <c r="D2337">
        <v>1.5317592413327107E+21</v>
      </c>
    </row>
    <row r="2338" spans="1:4" x14ac:dyDescent="0.25">
      <c r="A2338" s="6">
        <v>43039</v>
      </c>
      <c r="B2338">
        <v>7751889.0316673424</v>
      </c>
      <c r="C2338">
        <v>726788469726.25891</v>
      </c>
      <c r="D2338">
        <v>1.543046201032273E+21</v>
      </c>
    </row>
    <row r="2339" spans="1:4" x14ac:dyDescent="0.25">
      <c r="A2339" s="6">
        <v>43040</v>
      </c>
      <c r="B2339">
        <v>8139483.4832507102</v>
      </c>
      <c r="C2339">
        <v>763127893212.5719</v>
      </c>
      <c r="D2339">
        <v>1.6973508211355004E+21</v>
      </c>
    </row>
    <row r="2340" spans="1:4" x14ac:dyDescent="0.25">
      <c r="A2340" s="6">
        <v>43041</v>
      </c>
      <c r="B2340">
        <v>8546457.6574132461</v>
      </c>
      <c r="C2340">
        <v>801284287873.20056</v>
      </c>
      <c r="D2340">
        <v>1.5276157390219505E+21</v>
      </c>
    </row>
    <row r="2341" spans="1:4" x14ac:dyDescent="0.25">
      <c r="A2341" s="6">
        <v>43042</v>
      </c>
      <c r="B2341">
        <v>8973780.5402839091</v>
      </c>
      <c r="C2341">
        <v>841348502266.8606</v>
      </c>
      <c r="D2341">
        <v>1.3748541651197554E+21</v>
      </c>
    </row>
    <row r="2342" spans="1:4" x14ac:dyDescent="0.25">
      <c r="A2342" s="6">
        <v>43045</v>
      </c>
      <c r="B2342">
        <v>9422469.567298105</v>
      </c>
      <c r="C2342">
        <v>883415927380.20361</v>
      </c>
      <c r="D2342">
        <v>1.5123395816317311E+21</v>
      </c>
    </row>
    <row r="2343" spans="1:4" x14ac:dyDescent="0.25">
      <c r="A2343" s="6">
        <v>43046</v>
      </c>
      <c r="B2343">
        <v>9893593.0456630103</v>
      </c>
      <c r="C2343">
        <v>927586723749.21387</v>
      </c>
      <c r="D2343">
        <v>1.6635735397949044E+21</v>
      </c>
    </row>
    <row r="2344" spans="1:4" x14ac:dyDescent="0.25">
      <c r="A2344" s="6">
        <v>43047</v>
      </c>
      <c r="B2344">
        <v>10388272.697946161</v>
      </c>
      <c r="C2344">
        <v>973966059936.67456</v>
      </c>
      <c r="D2344">
        <v>1.829930893774395E+21</v>
      </c>
    </row>
    <row r="2345" spans="1:4" x14ac:dyDescent="0.25">
      <c r="A2345" s="6">
        <v>43048</v>
      </c>
      <c r="B2345">
        <v>10907686.332843469</v>
      </c>
      <c r="C2345">
        <v>1022664362933.5083</v>
      </c>
      <c r="D2345">
        <v>2.0129239831518346E+21</v>
      </c>
    </row>
    <row r="2346" spans="1:4" x14ac:dyDescent="0.25">
      <c r="A2346" s="6">
        <v>43049</v>
      </c>
      <c r="B2346">
        <v>11453070.649485644</v>
      </c>
      <c r="C2346">
        <v>1073797581080.1837</v>
      </c>
      <c r="D2346">
        <v>2.2142163814670181E+21</v>
      </c>
    </row>
    <row r="2347" spans="1:4" x14ac:dyDescent="0.25">
      <c r="A2347" s="6">
        <v>43052</v>
      </c>
      <c r="B2347">
        <v>12025724.181959927</v>
      </c>
      <c r="C2347">
        <v>1127487460134.1929</v>
      </c>
      <c r="D2347">
        <v>2.4356380196137201E+21</v>
      </c>
    </row>
    <row r="2348" spans="1:4" x14ac:dyDescent="0.25">
      <c r="A2348" s="6">
        <v>43053</v>
      </c>
      <c r="B2348">
        <v>12627010.391057923</v>
      </c>
      <c r="C2348">
        <v>1183861833140.9026</v>
      </c>
      <c r="D2348">
        <v>2.192074217652348E+21</v>
      </c>
    </row>
    <row r="2349" spans="1:4" x14ac:dyDescent="0.25">
      <c r="A2349" s="6">
        <v>43054</v>
      </c>
      <c r="B2349">
        <v>13258360.910610821</v>
      </c>
      <c r="C2349">
        <v>1243054924797.9478</v>
      </c>
      <c r="D2349">
        <v>2.4112816394175832E+21</v>
      </c>
    </row>
    <row r="2350" spans="1:4" x14ac:dyDescent="0.25">
      <c r="A2350" s="6">
        <v>43055</v>
      </c>
      <c r="B2350">
        <v>10480177.651097333</v>
      </c>
      <c r="C2350" s="9">
        <v>1056596686078.2556</v>
      </c>
      <c r="D2350">
        <v>2.170153475475825E+21</v>
      </c>
    </row>
    <row r="2351" spans="1:4" x14ac:dyDescent="0.25">
      <c r="A2351" s="6">
        <v>43056</v>
      </c>
      <c r="B2351">
        <v>11004186.533652199</v>
      </c>
      <c r="C2351">
        <v>1109426520382.1685</v>
      </c>
      <c r="D2351">
        <v>2.3871688230234075E+21</v>
      </c>
    </row>
    <row r="2352" spans="1:4" x14ac:dyDescent="0.25">
      <c r="A2352" s="6">
        <v>43059</v>
      </c>
      <c r="B2352">
        <v>11554395.86033481</v>
      </c>
      <c r="C2352">
        <v>1164897846401.2769</v>
      </c>
      <c r="D2352">
        <v>2.1484519407210668E+21</v>
      </c>
    </row>
    <row r="2353" spans="1:4" x14ac:dyDescent="0.25">
      <c r="A2353" s="6">
        <v>43060</v>
      </c>
      <c r="B2353">
        <v>12132115.653351551</v>
      </c>
      <c r="C2353">
        <v>1223142738721.3408</v>
      </c>
      <c r="D2353">
        <v>2.3632971347931735E+21</v>
      </c>
    </row>
    <row r="2354" spans="1:4" x14ac:dyDescent="0.25">
      <c r="A2354" s="6">
        <v>43061</v>
      </c>
      <c r="B2354">
        <v>12738721.436019128</v>
      </c>
      <c r="C2354">
        <v>1284299875657.408</v>
      </c>
      <c r="D2354">
        <v>2.599626848272491E+21</v>
      </c>
    </row>
    <row r="2355" spans="1:4" x14ac:dyDescent="0.25">
      <c r="A2355" s="6">
        <v>43062</v>
      </c>
      <c r="B2355">
        <v>13375657.507820085</v>
      </c>
      <c r="C2355">
        <v>1348514869440.2783</v>
      </c>
      <c r="D2355">
        <v>2.3396641634452418E+21</v>
      </c>
    </row>
    <row r="2356" spans="1:4" x14ac:dyDescent="0.25">
      <c r="A2356" s="6">
        <v>43063</v>
      </c>
      <c r="B2356">
        <v>14044440.383211089</v>
      </c>
      <c r="C2356">
        <v>1415940612912.2922</v>
      </c>
      <c r="D2356">
        <v>2.5736305797897661E+21</v>
      </c>
    </row>
    <row r="2357" spans="1:4" x14ac:dyDescent="0.25">
      <c r="A2357" s="6">
        <v>43066</v>
      </c>
      <c r="B2357">
        <v>14746662.402371645</v>
      </c>
      <c r="C2357">
        <v>1486737643557.907</v>
      </c>
      <c r="D2357">
        <v>2.8309936377687431E+21</v>
      </c>
    </row>
    <row r="2358" spans="1:4" x14ac:dyDescent="0.25">
      <c r="A2358" s="6">
        <v>43067</v>
      </c>
      <c r="B2358">
        <v>15483995.522490228</v>
      </c>
      <c r="C2358">
        <v>1561074525735.8025</v>
      </c>
      <c r="D2358">
        <v>3.1140930015456175E+21</v>
      </c>
    </row>
    <row r="2359" spans="1:4" x14ac:dyDescent="0.25">
      <c r="A2359" s="6">
        <v>43068</v>
      </c>
      <c r="B2359">
        <v>16258195.29861474</v>
      </c>
      <c r="C2359">
        <v>1639128252022.5928</v>
      </c>
      <c r="D2359">
        <v>3.4255023017001794E+21</v>
      </c>
    </row>
    <row r="2360" spans="1:4" x14ac:dyDescent="0.25">
      <c r="A2360" s="6">
        <v>43069</v>
      </c>
      <c r="B2360">
        <v>17071105.063545477</v>
      </c>
      <c r="C2360">
        <v>1721084664623.7224</v>
      </c>
      <c r="D2360">
        <v>3.7680525318701974E+21</v>
      </c>
    </row>
    <row r="2361" spans="1:4" x14ac:dyDescent="0.25">
      <c r="A2361" s="6">
        <v>43070</v>
      </c>
      <c r="B2361">
        <v>17924660.316722751</v>
      </c>
      <c r="C2361">
        <v>1807138897854.9087</v>
      </c>
      <c r="D2361">
        <v>4.1448577850572176E+21</v>
      </c>
    </row>
    <row r="2362" spans="1:4" x14ac:dyDescent="0.25">
      <c r="A2362" s="6">
        <v>43073</v>
      </c>
      <c r="B2362">
        <v>18820893.332558889</v>
      </c>
      <c r="C2362">
        <v>1897495842747.6543</v>
      </c>
      <c r="D2362">
        <v>3.7303720065514959E+21</v>
      </c>
    </row>
    <row r="2363" spans="1:4" x14ac:dyDescent="0.25">
      <c r="A2363" s="6">
        <v>43074</v>
      </c>
      <c r="B2363">
        <v>17978396.228634506</v>
      </c>
      <c r="C2363">
        <v>1612871466335.5061</v>
      </c>
      <c r="D2363">
        <v>3.3573348058963462E+21</v>
      </c>
    </row>
    <row r="2364" spans="1:4" x14ac:dyDescent="0.25">
      <c r="A2364" s="6">
        <v>43075</v>
      </c>
      <c r="B2364">
        <v>18877316.040066231</v>
      </c>
      <c r="C2364">
        <v>1693515039652.2815</v>
      </c>
      <c r="D2364">
        <v>3.0216013253067119E+21</v>
      </c>
    </row>
    <row r="2365" spans="1:4" x14ac:dyDescent="0.25">
      <c r="A2365" s="6">
        <v>43076</v>
      </c>
      <c r="B2365">
        <v>15416026.799370654</v>
      </c>
      <c r="C2365">
        <v>1439487783704.4392</v>
      </c>
      <c r="D2365">
        <v>2.719441192776041E+21</v>
      </c>
    </row>
    <row r="2366" spans="1:4" x14ac:dyDescent="0.25">
      <c r="A2366" s="6">
        <v>43077</v>
      </c>
      <c r="B2366">
        <v>16186828.139339188</v>
      </c>
      <c r="C2366">
        <v>1511462172889.6611</v>
      </c>
      <c r="D2366">
        <v>2.4474970734984372E+21</v>
      </c>
    </row>
    <row r="2367" spans="1:4" x14ac:dyDescent="0.25">
      <c r="A2367" s="6">
        <v>43080</v>
      </c>
      <c r="B2367">
        <v>16996169.546306148</v>
      </c>
      <c r="C2367">
        <v>1587035281534.1443</v>
      </c>
      <c r="D2367">
        <v>2.4795736941829392E+21</v>
      </c>
    </row>
    <row r="2368" spans="1:4" x14ac:dyDescent="0.25">
      <c r="A2368" s="6">
        <v>43081</v>
      </c>
      <c r="B2368">
        <v>16796214.610467251</v>
      </c>
      <c r="C2368">
        <v>1568364278221.978</v>
      </c>
      <c r="D2368">
        <v>2.2316163247646452E+21</v>
      </c>
    </row>
    <row r="2369" spans="1:4" x14ac:dyDescent="0.25">
      <c r="A2369" s="6">
        <v>43082</v>
      </c>
      <c r="B2369">
        <v>17636025.340990614</v>
      </c>
      <c r="C2369">
        <v>1646782492133.0769</v>
      </c>
      <c r="D2369">
        <v>2.0084546922881808E+21</v>
      </c>
    </row>
    <row r="2370" spans="1:4" x14ac:dyDescent="0.25">
      <c r="A2370" s="6">
        <v>43083</v>
      </c>
      <c r="B2370">
        <v>18517826.608040147</v>
      </c>
      <c r="C2370">
        <v>1729121616739.7307</v>
      </c>
      <c r="D2370">
        <v>2.209300161516999E+21</v>
      </c>
    </row>
    <row r="2371" spans="1:4" x14ac:dyDescent="0.25">
      <c r="A2371" s="6">
        <v>43084</v>
      </c>
      <c r="B2371">
        <v>19443717.938442156</v>
      </c>
      <c r="C2371">
        <v>1815577697576.7173</v>
      </c>
      <c r="D2371">
        <v>2.1475291278517412E+21</v>
      </c>
    </row>
    <row r="2372" spans="1:4" x14ac:dyDescent="0.25">
      <c r="A2372" s="6">
        <v>43087</v>
      </c>
      <c r="B2372">
        <v>20415903.835364264</v>
      </c>
      <c r="C2372">
        <v>1906356582455.5532</v>
      </c>
      <c r="D2372">
        <v>1.932776215066567E+21</v>
      </c>
    </row>
    <row r="2373" spans="1:4" x14ac:dyDescent="0.25">
      <c r="A2373" s="6">
        <v>43088</v>
      </c>
      <c r="B2373">
        <v>21436699.027132478</v>
      </c>
      <c r="C2373">
        <v>2001674411578.3311</v>
      </c>
      <c r="D2373">
        <v>2.0499719135892134E+21</v>
      </c>
    </row>
    <row r="2374" spans="1:4" x14ac:dyDescent="0.25">
      <c r="A2374" s="6">
        <v>43089</v>
      </c>
      <c r="B2374">
        <v>22508533.978489101</v>
      </c>
      <c r="C2374">
        <v>2101758132157.2478</v>
      </c>
      <c r="D2374">
        <v>2.2549691049481349E+21</v>
      </c>
    </row>
    <row r="2375" spans="1:4" x14ac:dyDescent="0.25">
      <c r="A2375" s="6">
        <v>43090</v>
      </c>
      <c r="B2375">
        <v>21407397.064433523</v>
      </c>
      <c r="C2375">
        <v>1998938309864.6633</v>
      </c>
      <c r="D2375">
        <v>2.0294721944533215E+21</v>
      </c>
    </row>
    <row r="2376" spans="1:4" x14ac:dyDescent="0.25">
      <c r="A2376" s="6">
        <v>43091</v>
      </c>
      <c r="B2376">
        <v>22477766.9176552</v>
      </c>
      <c r="C2376">
        <v>2098885225357.8965</v>
      </c>
      <c r="D2376">
        <v>2.2324194138986539E+21</v>
      </c>
    </row>
    <row r="2377" spans="1:4" x14ac:dyDescent="0.25">
      <c r="A2377" s="6">
        <v>43095</v>
      </c>
      <c r="B2377">
        <v>23601655.263537962</v>
      </c>
      <c r="C2377">
        <v>2203829486625.7915</v>
      </c>
      <c r="D2377">
        <v>2.4556613552885192E+21</v>
      </c>
    </row>
    <row r="2378" spans="1:4" x14ac:dyDescent="0.25">
      <c r="A2378" s="6">
        <v>43096</v>
      </c>
      <c r="B2378">
        <v>24781738.026714861</v>
      </c>
      <c r="C2378">
        <v>2314020960957.0811</v>
      </c>
      <c r="D2378">
        <v>2.7012274908173713E+21</v>
      </c>
    </row>
    <row r="2379" spans="1:4" x14ac:dyDescent="0.25">
      <c r="A2379" s="6">
        <v>43097</v>
      </c>
      <c r="B2379">
        <v>26020824.928050604</v>
      </c>
      <c r="C2379">
        <v>2429722009004.9351</v>
      </c>
      <c r="D2379">
        <v>2.9713502398991088E+21</v>
      </c>
    </row>
    <row r="2380" spans="1:4" x14ac:dyDescent="0.25">
      <c r="A2380" s="6">
        <v>43098</v>
      </c>
      <c r="B2380">
        <v>27321866.174453136</v>
      </c>
      <c r="C2380">
        <v>2551208109455.1821</v>
      </c>
      <c r="D2380">
        <v>2.9300355813910564E+21</v>
      </c>
    </row>
    <row r="2381" spans="1:4" x14ac:dyDescent="0.25">
      <c r="A2381" s="6">
        <v>43101</v>
      </c>
      <c r="B2381">
        <v>28687959.483175792</v>
      </c>
      <c r="C2381">
        <v>2678768514927.9414</v>
      </c>
      <c r="D2381">
        <v>2.8308344523823556E+21</v>
      </c>
    </row>
    <row r="2382" spans="1:4" x14ac:dyDescent="0.25">
      <c r="A2382" s="6">
        <v>43102</v>
      </c>
      <c r="B2382">
        <v>30122357.457334582</v>
      </c>
      <c r="C2382">
        <v>2812706940674.3384</v>
      </c>
      <c r="D2382">
        <v>2.5477510071441199E+21</v>
      </c>
    </row>
    <row r="2383" spans="1:4" x14ac:dyDescent="0.25">
      <c r="A2383" s="6">
        <v>43103</v>
      </c>
      <c r="B2383">
        <v>31628475.330201313</v>
      </c>
      <c r="C2383">
        <v>2953342287708.0557</v>
      </c>
      <c r="D2383">
        <v>2.802526107858532E+21</v>
      </c>
    </row>
    <row r="2384" spans="1:4" x14ac:dyDescent="0.25">
      <c r="A2384" s="6">
        <v>43104</v>
      </c>
      <c r="B2384">
        <v>33209899.096711379</v>
      </c>
      <c r="C2384">
        <v>3101009402093.4585</v>
      </c>
      <c r="D2384">
        <v>2.746276367872243E+21</v>
      </c>
    </row>
    <row r="2385" spans="1:4" x14ac:dyDescent="0.25">
      <c r="A2385" s="6">
        <v>43105</v>
      </c>
      <c r="B2385">
        <v>33567858.853803076</v>
      </c>
      <c r="C2385">
        <v>3134434272463.5815</v>
      </c>
      <c r="D2385">
        <v>2.7758776749610553E+21</v>
      </c>
    </row>
    <row r="2386" spans="1:4" x14ac:dyDescent="0.25">
      <c r="A2386" s="6">
        <v>43108</v>
      </c>
      <c r="B2386">
        <v>34105850.686972417</v>
      </c>
      <c r="C2386">
        <v>3184669828074.5537</v>
      </c>
      <c r="D2386">
        <v>2.8203666465546945E+21</v>
      </c>
    </row>
    <row r="2387" spans="1:4" x14ac:dyDescent="0.25">
      <c r="A2387" s="6">
        <v>43109</v>
      </c>
      <c r="B2387">
        <v>34823494.628510796</v>
      </c>
      <c r="C2387">
        <v>3251680589040.2891</v>
      </c>
      <c r="D2387">
        <v>2.8797118614092828E+21</v>
      </c>
    </row>
    <row r="2388" spans="1:4" x14ac:dyDescent="0.25">
      <c r="A2388" s="6">
        <v>43110</v>
      </c>
      <c r="B2388">
        <v>34005805.980179131</v>
      </c>
      <c r="C2388">
        <v>3175328047917.6133</v>
      </c>
      <c r="D2388">
        <v>2.8120934984431331E+21</v>
      </c>
    </row>
    <row r="2389" spans="1:4" x14ac:dyDescent="0.25">
      <c r="A2389" s="6">
        <v>43111</v>
      </c>
      <c r="B2389">
        <v>35706096.279188089</v>
      </c>
      <c r="C2389">
        <v>3334094450313.4941</v>
      </c>
      <c r="D2389">
        <v>3.0933028482874464E+21</v>
      </c>
    </row>
    <row r="2390" spans="1:4" x14ac:dyDescent="0.25">
      <c r="A2390" s="6">
        <v>43112</v>
      </c>
      <c r="B2390">
        <v>35874039.063323334</v>
      </c>
      <c r="C2390">
        <v>3349776285151.3701</v>
      </c>
      <c r="D2390">
        <v>2.7839725634587019E+21</v>
      </c>
    </row>
    <row r="2391" spans="1:4" x14ac:dyDescent="0.25">
      <c r="A2391" s="6">
        <v>43115</v>
      </c>
      <c r="B2391">
        <v>37667741.016489506</v>
      </c>
      <c r="C2391">
        <v>3517265099408.939</v>
      </c>
      <c r="D2391">
        <v>3.0623698198045723E+21</v>
      </c>
    </row>
    <row r="2392" spans="1:4" x14ac:dyDescent="0.25">
      <c r="A2392" s="6">
        <v>43116</v>
      </c>
      <c r="B2392">
        <v>32717388.704857264</v>
      </c>
      <c r="C2392">
        <v>2989675334497.5981</v>
      </c>
      <c r="D2392">
        <v>2.7561328378241152E+21</v>
      </c>
    </row>
    <row r="2393" spans="1:4" x14ac:dyDescent="0.25">
      <c r="A2393" s="6">
        <v>43117</v>
      </c>
      <c r="B2393">
        <v>34353258.140100129</v>
      </c>
      <c r="C2393">
        <v>3139159101222.478</v>
      </c>
      <c r="D2393">
        <v>3.0317461216065272E+21</v>
      </c>
    </row>
    <row r="2394" spans="1:4" x14ac:dyDescent="0.25">
      <c r="A2394" s="6">
        <v>43118</v>
      </c>
      <c r="B2394">
        <v>36070921.047105134</v>
      </c>
      <c r="C2394">
        <v>3296117056283.6021</v>
      </c>
      <c r="D2394">
        <v>3.33492073376718E+21</v>
      </c>
    </row>
    <row r="2395" spans="1:4" x14ac:dyDescent="0.25">
      <c r="A2395" s="6">
        <v>43119</v>
      </c>
      <c r="B2395">
        <v>37874467.099460393</v>
      </c>
      <c r="C2395">
        <v>3460922909097.7822</v>
      </c>
      <c r="D2395">
        <v>3.6684128071438985E+21</v>
      </c>
    </row>
    <row r="2396" spans="1:4" x14ac:dyDescent="0.25">
      <c r="A2396" s="6">
        <v>43122</v>
      </c>
      <c r="B2396">
        <v>39768190.454433411</v>
      </c>
      <c r="C2396">
        <v>3633969054552.6714</v>
      </c>
      <c r="D2396">
        <v>4.0352540878582889E+21</v>
      </c>
    </row>
    <row r="2397" spans="1:4" x14ac:dyDescent="0.25">
      <c r="A2397" s="6">
        <v>43123</v>
      </c>
      <c r="B2397">
        <v>41756599.977155082</v>
      </c>
      <c r="C2397">
        <v>3815667507280.3052</v>
      </c>
      <c r="D2397">
        <v>4.4387794966441183E+21</v>
      </c>
    </row>
    <row r="2398" spans="1:4" x14ac:dyDescent="0.25">
      <c r="A2398" s="6">
        <v>43124</v>
      </c>
      <c r="B2398">
        <v>43844429.976012841</v>
      </c>
      <c r="C2398">
        <v>4006450882644.3208</v>
      </c>
      <c r="D2398">
        <v>4.5166324354596036E+21</v>
      </c>
    </row>
    <row r="2399" spans="1:4" x14ac:dyDescent="0.25">
      <c r="A2399" s="6">
        <v>43125</v>
      </c>
      <c r="B2399">
        <v>41928494.634512953</v>
      </c>
      <c r="C2399">
        <v>3831375032776.0195</v>
      </c>
      <c r="D2399">
        <v>4.064969191913643E+21</v>
      </c>
    </row>
    <row r="2400" spans="1:4" x14ac:dyDescent="0.25">
      <c r="A2400" s="6">
        <v>43129</v>
      </c>
      <c r="B2400">
        <v>44024919.366238602</v>
      </c>
      <c r="C2400">
        <v>4022943784414.8208</v>
      </c>
      <c r="D2400">
        <v>4.047187174451203E+21</v>
      </c>
    </row>
    <row r="2401" spans="1:4" x14ac:dyDescent="0.25">
      <c r="A2401" s="6">
        <v>43130</v>
      </c>
      <c r="B2401">
        <v>38557120.773753703</v>
      </c>
      <c r="C2401">
        <v>3523302974647.9365</v>
      </c>
      <c r="D2401">
        <v>3.6424684570060826E+21</v>
      </c>
    </row>
    <row r="2402" spans="1:4" x14ac:dyDescent="0.25">
      <c r="A2402" s="6">
        <v>43131</v>
      </c>
      <c r="B2402">
        <v>36107113.962080456</v>
      </c>
      <c r="C2402">
        <v>3299424320997.2197</v>
      </c>
      <c r="D2402">
        <v>3.4110177586166796E+21</v>
      </c>
    </row>
    <row r="2403" spans="1:4" x14ac:dyDescent="0.25">
      <c r="A2403" s="6">
        <v>43132</v>
      </c>
      <c r="B2403">
        <v>29471809.711774707</v>
      </c>
      <c r="C2403">
        <v>2804510672847.6367</v>
      </c>
      <c r="D2403">
        <v>3.0699159827550118E+21</v>
      </c>
    </row>
    <row r="2404" spans="1:4" x14ac:dyDescent="0.25">
      <c r="A2404" s="6">
        <v>43133</v>
      </c>
      <c r="B2404">
        <v>30945400.197363444</v>
      </c>
      <c r="C2404">
        <v>2944736206490.0186</v>
      </c>
      <c r="D2404">
        <v>3.3769075810305132E+21</v>
      </c>
    </row>
    <row r="2405" spans="1:4" x14ac:dyDescent="0.25">
      <c r="A2405" s="6">
        <v>43136</v>
      </c>
      <c r="B2405">
        <v>26946236.522928778</v>
      </c>
      <c r="C2405">
        <v>2503025775516.5156</v>
      </c>
      <c r="D2405">
        <v>3.0392168229274622E+21</v>
      </c>
    </row>
    <row r="2406" spans="1:4" x14ac:dyDescent="0.25">
      <c r="A2406" s="6">
        <v>43137</v>
      </c>
      <c r="B2406">
        <v>28293548.349075217</v>
      </c>
      <c r="C2406">
        <v>2628177064292.3413</v>
      </c>
      <c r="D2406">
        <v>2.7352951406347163E+21</v>
      </c>
    </row>
    <row r="2407" spans="1:4" x14ac:dyDescent="0.25">
      <c r="A2407" s="6">
        <v>43138</v>
      </c>
      <c r="B2407">
        <v>29708225.766528979</v>
      </c>
      <c r="C2407">
        <v>2759585917506.9585</v>
      </c>
      <c r="D2407">
        <v>3.0088246546981884E+21</v>
      </c>
    </row>
    <row r="2408" spans="1:4" x14ac:dyDescent="0.25">
      <c r="A2408" s="6">
        <v>43139</v>
      </c>
      <c r="B2408">
        <v>24997145.323384434</v>
      </c>
      <c r="C2408">
        <v>2345648029880.9146</v>
      </c>
      <c r="D2408">
        <v>2.7079421892283696E+21</v>
      </c>
    </row>
    <row r="2409" spans="1:4" x14ac:dyDescent="0.25">
      <c r="A2409" s="6">
        <v>43140</v>
      </c>
      <c r="B2409">
        <v>22402885.207815092</v>
      </c>
      <c r="C2409">
        <v>1993800825398.7773</v>
      </c>
      <c r="D2409">
        <v>2.4371479703055326E+21</v>
      </c>
    </row>
    <row r="2410" spans="1:4" x14ac:dyDescent="0.25">
      <c r="A2410" s="6">
        <v>43143</v>
      </c>
      <c r="B2410">
        <v>21030246.723499309</v>
      </c>
      <c r="C2410">
        <v>1871639428881.5005</v>
      </c>
      <c r="D2410">
        <v>2.1934331732749795E+21</v>
      </c>
    </row>
    <row r="2411" spans="1:4" x14ac:dyDescent="0.25">
      <c r="A2411" s="6">
        <v>43145</v>
      </c>
      <c r="B2411">
        <v>22081759.059674274</v>
      </c>
      <c r="C2411">
        <v>1965221400325.5757</v>
      </c>
      <c r="D2411">
        <v>2.4127764906024774E+21</v>
      </c>
    </row>
    <row r="2412" spans="1:4" x14ac:dyDescent="0.25">
      <c r="A2412" s="6">
        <v>43146</v>
      </c>
      <c r="B2412">
        <v>20743758.188417692</v>
      </c>
      <c r="C2412">
        <v>1670438190276.7393</v>
      </c>
      <c r="D2412">
        <v>2.1714988415422298E+21</v>
      </c>
    </row>
    <row r="2413" spans="1:4" x14ac:dyDescent="0.25">
      <c r="A2413" s="6">
        <v>43147</v>
      </c>
      <c r="B2413">
        <v>21780946.097838577</v>
      </c>
      <c r="C2413">
        <v>1753960099790.5764</v>
      </c>
      <c r="D2413">
        <v>2.388648725696453E+21</v>
      </c>
    </row>
    <row r="2414" spans="1:4" x14ac:dyDescent="0.25">
      <c r="A2414" s="6">
        <v>43150</v>
      </c>
      <c r="B2414">
        <v>22869993.402730506</v>
      </c>
      <c r="C2414">
        <v>1841658104780.1052</v>
      </c>
      <c r="D2414">
        <v>2.6275135982660983E+21</v>
      </c>
    </row>
    <row r="2415" spans="1:4" x14ac:dyDescent="0.25">
      <c r="A2415" s="6">
        <v>43151</v>
      </c>
      <c r="B2415">
        <v>24013493.072867032</v>
      </c>
      <c r="C2415">
        <v>1933741010019.1106</v>
      </c>
      <c r="D2415">
        <v>2.7305001132081252E+21</v>
      </c>
    </row>
    <row r="2416" spans="1:4" x14ac:dyDescent="0.25">
      <c r="A2416" s="6">
        <v>43152</v>
      </c>
      <c r="B2416">
        <v>25214167.726510383</v>
      </c>
      <c r="C2416">
        <v>2030428060520.0662</v>
      </c>
      <c r="D2416">
        <v>2.7254313567506494E+21</v>
      </c>
    </row>
    <row r="2417" spans="1:4" x14ac:dyDescent="0.25">
      <c r="A2417" s="6">
        <v>43153</v>
      </c>
      <c r="B2417">
        <v>23960433.978403639</v>
      </c>
      <c r="C2417">
        <v>1929468306060.2571</v>
      </c>
      <c r="D2417">
        <v>2.5899136864008159E+21</v>
      </c>
    </row>
    <row r="2418" spans="1:4" x14ac:dyDescent="0.25">
      <c r="A2418" s="6">
        <v>43192</v>
      </c>
      <c r="B2418">
        <v>25158455.677323822</v>
      </c>
      <c r="C2418">
        <v>2025941721363.27</v>
      </c>
      <c r="D2418">
        <v>2.8489050550408975E+21</v>
      </c>
    </row>
    <row r="2419" spans="1:4" x14ac:dyDescent="0.25">
      <c r="A2419" s="6">
        <v>43193</v>
      </c>
      <c r="B2419">
        <v>26416378.461190015</v>
      </c>
      <c r="C2419">
        <v>2127238807431.4336</v>
      </c>
      <c r="D2419">
        <v>2.5640145495368081E+21</v>
      </c>
    </row>
    <row r="2420" spans="1:4" x14ac:dyDescent="0.25">
      <c r="A2420" s="6">
        <v>43194</v>
      </c>
      <c r="B2420">
        <v>27737197.384249516</v>
      </c>
      <c r="C2420">
        <v>2233600747803.0054</v>
      </c>
      <c r="D2420">
        <v>2.5933832420862832E+21</v>
      </c>
    </row>
    <row r="2421" spans="1:4" x14ac:dyDescent="0.25">
      <c r="A2421" s="6">
        <v>43195</v>
      </c>
      <c r="B2421">
        <v>29124057.253461994</v>
      </c>
      <c r="C2421">
        <v>2345280785193.1558</v>
      </c>
      <c r="D2421">
        <v>2.599663634180454E+21</v>
      </c>
    </row>
    <row r="2422" spans="1:4" x14ac:dyDescent="0.25">
      <c r="A2422" s="6">
        <v>43196</v>
      </c>
      <c r="B2422">
        <v>30580260.116135094</v>
      </c>
      <c r="C2422">
        <v>2462544824452.8135</v>
      </c>
      <c r="D2422">
        <v>2.5489282632553191E+21</v>
      </c>
    </row>
    <row r="2423" spans="1:4" x14ac:dyDescent="0.25">
      <c r="A2423" s="6">
        <v>43199</v>
      </c>
      <c r="B2423">
        <v>32109273.12194185</v>
      </c>
      <c r="C2423">
        <v>2585672065675.4541</v>
      </c>
      <c r="D2423">
        <v>2.8038210895808514E+21</v>
      </c>
    </row>
    <row r="2424" spans="1:4" x14ac:dyDescent="0.25">
      <c r="A2424" s="6">
        <v>43200</v>
      </c>
      <c r="B2424">
        <v>31343455.695962563</v>
      </c>
      <c r="C2424">
        <v>2524002880009.3052</v>
      </c>
      <c r="D2424">
        <v>2.7369489731808715E+21</v>
      </c>
    </row>
    <row r="2425" spans="1:4" x14ac:dyDescent="0.25">
      <c r="A2425" s="6">
        <v>43201</v>
      </c>
      <c r="B2425">
        <v>31153343.753991842</v>
      </c>
      <c r="C2425">
        <v>2508693684567.9082</v>
      </c>
      <c r="D2425">
        <v>2.7203481653626955E+21</v>
      </c>
    </row>
    <row r="2426" spans="1:4" x14ac:dyDescent="0.25">
      <c r="A2426" s="6">
        <v>43202</v>
      </c>
      <c r="B2426">
        <v>32711010.941691436</v>
      </c>
      <c r="C2426">
        <v>2634128368796.3037</v>
      </c>
      <c r="D2426">
        <v>2.9923829818989651E+21</v>
      </c>
    </row>
    <row r="2427" spans="1:4" x14ac:dyDescent="0.25">
      <c r="A2427" s="6">
        <v>43203</v>
      </c>
      <c r="B2427">
        <v>30944597.854367983</v>
      </c>
      <c r="C2427">
        <v>2491883947410.9229</v>
      </c>
      <c r="D2427">
        <v>2.6931446837090687E+21</v>
      </c>
    </row>
    <row r="2428" spans="1:4" x14ac:dyDescent="0.25">
      <c r="A2428" s="6">
        <v>43206</v>
      </c>
      <c r="B2428">
        <v>32491827.747086383</v>
      </c>
      <c r="C2428">
        <v>2616478144781.4692</v>
      </c>
      <c r="D2428">
        <v>2.9624591520799759E+21</v>
      </c>
    </row>
    <row r="2429" spans="1:4" x14ac:dyDescent="0.25">
      <c r="A2429" s="6">
        <v>43207</v>
      </c>
      <c r="B2429">
        <v>30261033.325045303</v>
      </c>
      <c r="C2429">
        <v>2224006423064.249</v>
      </c>
      <c r="D2429">
        <v>2.6662132368719783E+21</v>
      </c>
    </row>
    <row r="2430" spans="1:4" x14ac:dyDescent="0.25">
      <c r="A2430" s="6">
        <v>43208</v>
      </c>
      <c r="B2430">
        <v>27053109.011598099</v>
      </c>
      <c r="C2430">
        <v>1988243017328.0085</v>
      </c>
      <c r="D2430">
        <v>2.3995919131847804E+21</v>
      </c>
    </row>
    <row r="2431" spans="1:4" x14ac:dyDescent="0.25">
      <c r="A2431" s="6">
        <v>43209</v>
      </c>
      <c r="B2431">
        <v>26370669.891200103</v>
      </c>
      <c r="C2431">
        <v>1938087790610.7734</v>
      </c>
      <c r="D2431">
        <v>2.3390600388687485E+21</v>
      </c>
    </row>
    <row r="2432" spans="1:4" x14ac:dyDescent="0.25">
      <c r="A2432" s="6">
        <v>43210</v>
      </c>
      <c r="B2432">
        <v>27689203.38576011</v>
      </c>
      <c r="C2432">
        <v>2034992180141.3123</v>
      </c>
      <c r="D2432">
        <v>2.5729660427556236E+21</v>
      </c>
    </row>
    <row r="2433" spans="1:4" x14ac:dyDescent="0.25">
      <c r="A2433" s="6">
        <v>43213</v>
      </c>
      <c r="B2433">
        <v>26887919.216432884</v>
      </c>
      <c r="C2433">
        <v>1976102547386.8174</v>
      </c>
      <c r="D2433">
        <v>2.3156694384800613E+21</v>
      </c>
    </row>
    <row r="2434" spans="1:4" x14ac:dyDescent="0.25">
      <c r="A2434" s="6">
        <v>43214</v>
      </c>
      <c r="B2434">
        <v>28232315.177254532</v>
      </c>
      <c r="C2434">
        <v>2074907674756.1584</v>
      </c>
      <c r="D2434">
        <v>2.5472363823280675E+21</v>
      </c>
    </row>
    <row r="2435" spans="1:4" x14ac:dyDescent="0.25">
      <c r="A2435" s="6">
        <v>43215</v>
      </c>
      <c r="B2435">
        <v>29643930.936117258</v>
      </c>
      <c r="C2435">
        <v>2178653058493.9666</v>
      </c>
      <c r="D2435">
        <v>2.2925127440952609E+21</v>
      </c>
    </row>
    <row r="2436" spans="1:4" x14ac:dyDescent="0.25">
      <c r="A2436" s="6">
        <v>43216</v>
      </c>
      <c r="B2436">
        <v>31126127.482923124</v>
      </c>
      <c r="C2436">
        <v>2287585711418.665</v>
      </c>
      <c r="D2436">
        <v>2.5217640185047873E+21</v>
      </c>
    </row>
    <row r="2437" spans="1:4" x14ac:dyDescent="0.25">
      <c r="A2437" s="6">
        <v>43217</v>
      </c>
      <c r="B2437">
        <v>29691601.050520495</v>
      </c>
      <c r="C2437">
        <v>2182156529095.3245</v>
      </c>
      <c r="D2437">
        <v>2.2695876166543087E+21</v>
      </c>
    </row>
    <row r="2438" spans="1:4" x14ac:dyDescent="0.25">
      <c r="A2438" s="6">
        <v>43220</v>
      </c>
      <c r="B2438">
        <v>31176181.103046522</v>
      </c>
      <c r="C2438">
        <v>2291264355550.0908</v>
      </c>
      <c r="D2438">
        <v>2.4965463783197397E+21</v>
      </c>
    </row>
    <row r="2439" spans="1:4" x14ac:dyDescent="0.25">
      <c r="A2439" s="6">
        <v>43222</v>
      </c>
      <c r="B2439">
        <v>30302838.315791886</v>
      </c>
      <c r="C2439">
        <v>2227078841872.2217</v>
      </c>
      <c r="D2439">
        <v>2.4266102701945798E+21</v>
      </c>
    </row>
    <row r="2440" spans="1:4" x14ac:dyDescent="0.25">
      <c r="A2440" s="6">
        <v>43223</v>
      </c>
      <c r="B2440">
        <v>28574678.515218638</v>
      </c>
      <c r="C2440">
        <v>2100069348994.9463</v>
      </c>
      <c r="D2440">
        <v>2.183949243175122E+21</v>
      </c>
    </row>
    <row r="2441" spans="1:4" x14ac:dyDescent="0.25">
      <c r="A2441" s="6">
        <v>43224</v>
      </c>
      <c r="B2441">
        <v>29389566.15767891</v>
      </c>
      <c r="C2441">
        <v>2159958756320.8811</v>
      </c>
      <c r="D2441">
        <v>2.2462307225302102E+21</v>
      </c>
    </row>
    <row r="2442" spans="1:4" x14ac:dyDescent="0.25">
      <c r="A2442" s="6">
        <v>43227</v>
      </c>
      <c r="B2442">
        <v>30859044.465562858</v>
      </c>
      <c r="C2442">
        <v>2267956694136.9253</v>
      </c>
      <c r="D2442">
        <v>2.2543296254418029E+21</v>
      </c>
    </row>
    <row r="2443" spans="1:4" x14ac:dyDescent="0.25">
      <c r="A2443" s="6">
        <v>43228</v>
      </c>
      <c r="B2443">
        <v>31656203.700438228</v>
      </c>
      <c r="C2443">
        <v>2326543168680.7568</v>
      </c>
      <c r="D2443">
        <v>2.3125640818385166E+21</v>
      </c>
    </row>
    <row r="2444" spans="1:4" x14ac:dyDescent="0.25">
      <c r="A2444" s="6">
        <v>43229</v>
      </c>
      <c r="B2444">
        <v>33239013.885460142</v>
      </c>
      <c r="C2444">
        <v>2442870327114.7949</v>
      </c>
      <c r="D2444">
        <v>2.5438204900223683E+21</v>
      </c>
    </row>
    <row r="2445" spans="1:4" x14ac:dyDescent="0.25">
      <c r="A2445" s="6">
        <v>43230</v>
      </c>
      <c r="B2445">
        <v>32136379.014388673</v>
      </c>
      <c r="C2445">
        <v>2361833205572.4858</v>
      </c>
      <c r="D2445">
        <v>2.4594345576445211E+21</v>
      </c>
    </row>
    <row r="2446" spans="1:4" x14ac:dyDescent="0.25">
      <c r="A2446" s="6">
        <v>43231</v>
      </c>
      <c r="B2446">
        <v>33743197.965108112</v>
      </c>
      <c r="C2446">
        <v>2479924865851.1104</v>
      </c>
      <c r="D2446">
        <v>2.5653916059806545E+21</v>
      </c>
    </row>
    <row r="2447" spans="1:4" x14ac:dyDescent="0.25">
      <c r="A2447" s="6">
        <v>43234</v>
      </c>
      <c r="B2447">
        <v>35430357.863363519</v>
      </c>
      <c r="C2447">
        <v>2603921109143.666</v>
      </c>
      <c r="D2447">
        <v>2.8219307665787202E+21</v>
      </c>
    </row>
    <row r="2448" spans="1:4" x14ac:dyDescent="0.25">
      <c r="A2448" s="6">
        <v>43235</v>
      </c>
      <c r="B2448">
        <v>37201875.7565317</v>
      </c>
      <c r="C2448">
        <v>2734117164600.8496</v>
      </c>
      <c r="D2448">
        <v>3.1041238432365926E+21</v>
      </c>
    </row>
    <row r="2449" spans="1:4" x14ac:dyDescent="0.25">
      <c r="A2449" s="6">
        <v>43236</v>
      </c>
      <c r="B2449">
        <v>39061969.544358291</v>
      </c>
      <c r="C2449">
        <v>2870823022830.8921</v>
      </c>
      <c r="D2449">
        <v>2.7937114589129332E+21</v>
      </c>
    </row>
    <row r="2450" spans="1:4" x14ac:dyDescent="0.25">
      <c r="A2450" s="6">
        <v>43237</v>
      </c>
      <c r="B2450">
        <v>34521340.876900151</v>
      </c>
      <c r="C2450">
        <v>2537113753464.3789</v>
      </c>
      <c r="D2450">
        <v>2.5143403130216398E+21</v>
      </c>
    </row>
    <row r="2451" spans="1:4" x14ac:dyDescent="0.25">
      <c r="A2451" s="6">
        <v>43238</v>
      </c>
      <c r="B2451">
        <v>36247407.920745164</v>
      </c>
      <c r="C2451">
        <v>2663969441137.5981</v>
      </c>
      <c r="D2451">
        <v>2.7657743443238039E+21</v>
      </c>
    </row>
    <row r="2452" spans="1:4" x14ac:dyDescent="0.25">
      <c r="A2452" s="6">
        <v>43241</v>
      </c>
      <c r="B2452">
        <v>35093304.130815782</v>
      </c>
      <c r="C2452">
        <v>2264374024966.9585</v>
      </c>
      <c r="D2452">
        <v>2.4891969098914238E+21</v>
      </c>
    </row>
    <row r="2453" spans="1:4" x14ac:dyDescent="0.25">
      <c r="A2453" s="6">
        <v>43242</v>
      </c>
      <c r="B2453">
        <v>36847969.337356575</v>
      </c>
      <c r="C2453">
        <v>2377592726215.3066</v>
      </c>
      <c r="D2453">
        <v>2.2402772189022816E+21</v>
      </c>
    </row>
    <row r="2454" spans="1:4" x14ac:dyDescent="0.25">
      <c r="A2454" s="6">
        <v>43243</v>
      </c>
      <c r="B2454">
        <v>38690367.804224402</v>
      </c>
      <c r="C2454">
        <v>2496472362526.0723</v>
      </c>
      <c r="D2454">
        <v>2.4643049407925102E+21</v>
      </c>
    </row>
    <row r="2455" spans="1:4" x14ac:dyDescent="0.25">
      <c r="A2455" s="6">
        <v>43244</v>
      </c>
      <c r="B2455">
        <v>40624886.194435626</v>
      </c>
      <c r="C2455">
        <v>2621295980652.376</v>
      </c>
      <c r="D2455">
        <v>2.7107354348717615E+21</v>
      </c>
    </row>
    <row r="2456" spans="1:4" x14ac:dyDescent="0.25">
      <c r="A2456" s="6">
        <v>43245</v>
      </c>
      <c r="B2456">
        <v>26887414.817616217</v>
      </c>
      <c r="C2456" s="9">
        <v>2228101583554.5195</v>
      </c>
      <c r="D2456">
        <v>2.4396618913845855E+21</v>
      </c>
    </row>
    <row r="2457" spans="1:4" x14ac:dyDescent="0.25">
      <c r="A2457" s="6">
        <v>43248</v>
      </c>
      <c r="B2457">
        <v>22750889.461059876</v>
      </c>
      <c r="C2457">
        <v>1893886346021.3416</v>
      </c>
      <c r="D2457">
        <v>2.195695702246127E+21</v>
      </c>
    </row>
    <row r="2458" spans="1:4" x14ac:dyDescent="0.25">
      <c r="A2458" s="6">
        <v>43249</v>
      </c>
      <c r="B2458">
        <v>23888433.934112869</v>
      </c>
      <c r="C2458">
        <v>1988580663322.4087</v>
      </c>
      <c r="D2458">
        <v>2.4152652724707399E+21</v>
      </c>
    </row>
    <row r="2459" spans="1:4" x14ac:dyDescent="0.25">
      <c r="A2459" s="6">
        <v>43250</v>
      </c>
      <c r="B2459">
        <v>25082855.630818512</v>
      </c>
      <c r="C2459">
        <v>2088009696488.5293</v>
      </c>
      <c r="D2459">
        <v>2.6567917997178141E+21</v>
      </c>
    </row>
    <row r="2460" spans="1:4" x14ac:dyDescent="0.25">
      <c r="A2460" s="6">
        <v>43251</v>
      </c>
      <c r="B2460">
        <v>26336998.412359439</v>
      </c>
      <c r="C2460">
        <v>2192410181312.9558</v>
      </c>
      <c r="D2460">
        <v>2.9224709796895958E+21</v>
      </c>
    </row>
    <row r="2461" spans="1:4" x14ac:dyDescent="0.25">
      <c r="A2461" s="6">
        <v>43252</v>
      </c>
      <c r="B2461">
        <v>24820625.776496317</v>
      </c>
      <c r="C2461">
        <v>2066180504207.0583</v>
      </c>
      <c r="D2461">
        <v>2.6302238817206361E+21</v>
      </c>
    </row>
    <row r="2462" spans="1:4" x14ac:dyDescent="0.25">
      <c r="A2462" s="6">
        <v>43255</v>
      </c>
      <c r="B2462">
        <v>26061657.065321133</v>
      </c>
      <c r="C2462">
        <v>2169489529417.4114</v>
      </c>
      <c r="D2462">
        <v>2.8932462698927001E+21</v>
      </c>
    </row>
    <row r="2463" spans="1:4" x14ac:dyDescent="0.25">
      <c r="A2463" s="6">
        <v>43256</v>
      </c>
      <c r="B2463">
        <v>25046942.058250498</v>
      </c>
      <c r="C2463">
        <v>2085020089210.1055</v>
      </c>
      <c r="D2463">
        <v>2.7805972391018763E+21</v>
      </c>
    </row>
    <row r="2464" spans="1:4" x14ac:dyDescent="0.25">
      <c r="A2464" s="6">
        <v>43257</v>
      </c>
      <c r="B2464">
        <v>21861915.013301827</v>
      </c>
      <c r="C2464">
        <v>1819884115407.3484</v>
      </c>
      <c r="D2464">
        <v>2.502537515191689E+21</v>
      </c>
    </row>
    <row r="2465" spans="1:4" x14ac:dyDescent="0.25">
      <c r="A2465" s="6">
        <v>43258</v>
      </c>
      <c r="B2465">
        <v>22955010.763966918</v>
      </c>
      <c r="C2465">
        <v>1910878321177.7158</v>
      </c>
      <c r="D2465">
        <v>2.4492141756158475E+21</v>
      </c>
    </row>
    <row r="2466" spans="1:4" x14ac:dyDescent="0.25">
      <c r="A2466" s="6">
        <v>43259</v>
      </c>
      <c r="B2466">
        <v>24102761.302165266</v>
      </c>
      <c r="C2466">
        <v>2006422237236.6018</v>
      </c>
      <c r="D2466">
        <v>2.6941355931774327E+21</v>
      </c>
    </row>
    <row r="2467" spans="1:4" x14ac:dyDescent="0.25">
      <c r="A2467" s="6">
        <v>43262</v>
      </c>
      <c r="B2467">
        <v>25307899.367273532</v>
      </c>
      <c r="C2467">
        <v>2106743349098.4319</v>
      </c>
      <c r="D2467">
        <v>2.4247220338596894E+21</v>
      </c>
    </row>
    <row r="2468" spans="1:4" x14ac:dyDescent="0.25">
      <c r="A2468" s="6">
        <v>43263</v>
      </c>
      <c r="B2468">
        <v>26573294.335637208</v>
      </c>
      <c r="C2468">
        <v>2212080516553.3535</v>
      </c>
      <c r="D2468">
        <v>2.5351669572573934E+21</v>
      </c>
    </row>
    <row r="2469" spans="1:4" x14ac:dyDescent="0.25">
      <c r="A2469" s="6">
        <v>43264</v>
      </c>
      <c r="B2469">
        <v>25317176.814465858</v>
      </c>
      <c r="C2469">
        <v>2107515645521.9875</v>
      </c>
      <c r="D2469">
        <v>2.2816502615316541E+21</v>
      </c>
    </row>
    <row r="2470" spans="1:4" x14ac:dyDescent="0.25">
      <c r="A2470" s="6">
        <v>43265</v>
      </c>
      <c r="B2470">
        <v>24047933.324435819</v>
      </c>
      <c r="C2470">
        <v>2001858109817.3423</v>
      </c>
      <c r="D2470">
        <v>2.0534852353784886E+21</v>
      </c>
    </row>
    <row r="2471" spans="1:4" x14ac:dyDescent="0.25">
      <c r="A2471" s="6">
        <v>43266</v>
      </c>
      <c r="B2471">
        <v>25250329.990657613</v>
      </c>
      <c r="C2471">
        <v>2101951015308.2095</v>
      </c>
      <c r="D2471">
        <v>2.2588337589163377E+21</v>
      </c>
    </row>
    <row r="2472" spans="1:4" x14ac:dyDescent="0.25">
      <c r="A2472" s="6">
        <v>43269</v>
      </c>
      <c r="B2472">
        <v>26512846.490190495</v>
      </c>
      <c r="C2472">
        <v>2207048566073.6201</v>
      </c>
      <c r="D2472">
        <v>2.1941430390734893E+21</v>
      </c>
    </row>
    <row r="2473" spans="1:4" x14ac:dyDescent="0.25">
      <c r="A2473" s="6">
        <v>43270</v>
      </c>
      <c r="B2473">
        <v>27838488.814700022</v>
      </c>
      <c r="C2473">
        <v>2317400994377.3013</v>
      </c>
      <c r="D2473">
        <v>2.2565483176432039E+21</v>
      </c>
    </row>
    <row r="2474" spans="1:4" x14ac:dyDescent="0.25">
      <c r="A2474" s="6">
        <v>43271</v>
      </c>
      <c r="B2474">
        <v>29230413.255435023</v>
      </c>
      <c r="C2474">
        <v>2433271044096.1665</v>
      </c>
      <c r="D2474">
        <v>2.2120971920349366E+21</v>
      </c>
    </row>
    <row r="2475" spans="1:4" x14ac:dyDescent="0.25">
      <c r="A2475" s="6">
        <v>43272</v>
      </c>
      <c r="B2475">
        <v>24243438.551595278</v>
      </c>
      <c r="C2475">
        <v>2068280387481.7415</v>
      </c>
      <c r="D2475">
        <v>1.990887472831443E+21</v>
      </c>
    </row>
    <row r="2476" spans="1:4" x14ac:dyDescent="0.25">
      <c r="A2476" s="6">
        <v>43273</v>
      </c>
      <c r="B2476">
        <v>25455610.479175042</v>
      </c>
      <c r="C2476">
        <v>2171694406855.8286</v>
      </c>
      <c r="D2476">
        <v>2.1899762201145875E+21</v>
      </c>
    </row>
    <row r="2477" spans="1:4" x14ac:dyDescent="0.25">
      <c r="A2477" s="6">
        <v>43276</v>
      </c>
      <c r="B2477">
        <v>19621132.695323374</v>
      </c>
      <c r="C2477" s="9">
        <v>1845940245827.4543</v>
      </c>
      <c r="D2477">
        <v>1.9709785981031287E+21</v>
      </c>
    </row>
    <row r="2478" spans="1:4" x14ac:dyDescent="0.25">
      <c r="A2478" s="6">
        <v>43277</v>
      </c>
      <c r="B2478">
        <v>20602189.330089543</v>
      </c>
      <c r="C2478">
        <v>1938237258118.8271</v>
      </c>
      <c r="D2478">
        <v>2.1680764579134418E+21</v>
      </c>
    </row>
    <row r="2479" spans="1:4" x14ac:dyDescent="0.25">
      <c r="A2479" s="6">
        <v>43278</v>
      </c>
      <c r="B2479">
        <v>21632298.79659402</v>
      </c>
      <c r="C2479">
        <v>2035149121024.7686</v>
      </c>
      <c r="D2479">
        <v>1.9512688121220977E+21</v>
      </c>
    </row>
    <row r="2480" spans="1:4" x14ac:dyDescent="0.25">
      <c r="A2480" s="6">
        <v>43279</v>
      </c>
      <c r="B2480">
        <v>22713913.736423723</v>
      </c>
      <c r="C2480">
        <v>2136906577076.0071</v>
      </c>
      <c r="D2480">
        <v>2.1463956933343075E+21</v>
      </c>
    </row>
    <row r="2481" spans="1:4" x14ac:dyDescent="0.25">
      <c r="A2481" s="6">
        <v>43280</v>
      </c>
      <c r="B2481">
        <v>23849609.423244912</v>
      </c>
      <c r="C2481">
        <v>2243751905929.8076</v>
      </c>
      <c r="D2481">
        <v>2.0939235158296038E+21</v>
      </c>
    </row>
    <row r="2482" spans="1:4" x14ac:dyDescent="0.25">
      <c r="A2482" s="6">
        <v>43283</v>
      </c>
      <c r="B2482">
        <v>22748981.366290331</v>
      </c>
      <c r="C2482">
        <v>2140205711244.3406</v>
      </c>
      <c r="D2482">
        <v>1.9972917039730605E+21</v>
      </c>
    </row>
    <row r="2483" spans="1:4" x14ac:dyDescent="0.25">
      <c r="A2483" s="6">
        <v>43284</v>
      </c>
      <c r="B2483">
        <v>23886430.43460485</v>
      </c>
      <c r="C2483">
        <v>2247215996806.5576</v>
      </c>
      <c r="D2483">
        <v>2.1970208743703668E+21</v>
      </c>
    </row>
    <row r="2484" spans="1:4" x14ac:dyDescent="0.25">
      <c r="A2484" s="6">
        <v>43285</v>
      </c>
      <c r="B2484">
        <v>24575305.305500451</v>
      </c>
      <c r="C2484">
        <v>2312024785792.9585</v>
      </c>
      <c r="D2484">
        <v>2.2603820565834372E+21</v>
      </c>
    </row>
    <row r="2485" spans="1:4" x14ac:dyDescent="0.25">
      <c r="A2485" s="6">
        <v>43286</v>
      </c>
      <c r="B2485">
        <v>23023482.461317729</v>
      </c>
      <c r="C2485">
        <v>2166030551568.4446</v>
      </c>
      <c r="D2485">
        <v>2.1176488344166387E+21</v>
      </c>
    </row>
    <row r="2486" spans="1:4" x14ac:dyDescent="0.25">
      <c r="A2486" s="6">
        <v>43287</v>
      </c>
      <c r="B2486">
        <v>24174656.584383618</v>
      </c>
      <c r="C2486">
        <v>2274332079146.8667</v>
      </c>
      <c r="D2486">
        <v>1.9058839509749748E+21</v>
      </c>
    </row>
    <row r="2487" spans="1:4" x14ac:dyDescent="0.25">
      <c r="A2487" s="6">
        <v>43290</v>
      </c>
      <c r="B2487">
        <v>24793533.943277843</v>
      </c>
      <c r="C2487">
        <v>2332555558991.46</v>
      </c>
      <c r="D2487">
        <v>1.9546750650005707E+21</v>
      </c>
    </row>
    <row r="2488" spans="1:4" x14ac:dyDescent="0.25">
      <c r="A2488" s="6">
        <v>43291</v>
      </c>
      <c r="B2488">
        <v>26033210.640441738</v>
      </c>
      <c r="C2488">
        <v>2449183336941.0332</v>
      </c>
      <c r="D2488">
        <v>2.1501425715006278E+21</v>
      </c>
    </row>
    <row r="2489" spans="1:4" x14ac:dyDescent="0.25">
      <c r="A2489" s="6">
        <v>43292</v>
      </c>
      <c r="B2489">
        <v>27334871.172463827</v>
      </c>
      <c r="C2489">
        <v>2571642503788.085</v>
      </c>
      <c r="D2489">
        <v>2.1746765055790479E+21</v>
      </c>
    </row>
    <row r="2490" spans="1:4" x14ac:dyDescent="0.25">
      <c r="A2490" s="6">
        <v>43293</v>
      </c>
      <c r="B2490">
        <v>28701614.731087018</v>
      </c>
      <c r="C2490">
        <v>2700224628977.4893</v>
      </c>
      <c r="D2490">
        <v>2.3921441561369531E+21</v>
      </c>
    </row>
    <row r="2491" spans="1:4" x14ac:dyDescent="0.25">
      <c r="A2491" s="6">
        <v>43294</v>
      </c>
      <c r="B2491">
        <v>27451830.750900302</v>
      </c>
      <c r="C2491">
        <v>2582645966040.9224</v>
      </c>
      <c r="D2491">
        <v>2.1529297405232577E+21</v>
      </c>
    </row>
    <row r="2492" spans="1:4" x14ac:dyDescent="0.25">
      <c r="A2492" s="6">
        <v>43297</v>
      </c>
      <c r="B2492">
        <v>23506428.098794166</v>
      </c>
      <c r="C2492">
        <v>2195249071134.7839</v>
      </c>
      <c r="D2492">
        <v>1.937636766470932E+21</v>
      </c>
    </row>
    <row r="2493" spans="1:4" x14ac:dyDescent="0.25">
      <c r="A2493" s="6">
        <v>43298</v>
      </c>
      <c r="B2493">
        <v>24681749.503733877</v>
      </c>
      <c r="C2493">
        <v>2305011524691.5234</v>
      </c>
      <c r="D2493">
        <v>2.1314004431180254E+21</v>
      </c>
    </row>
    <row r="2494" spans="1:4" x14ac:dyDescent="0.25">
      <c r="A2494" s="6">
        <v>43299</v>
      </c>
      <c r="B2494">
        <v>20956103.818085045</v>
      </c>
      <c r="C2494">
        <v>1959259795987.7949</v>
      </c>
      <c r="D2494">
        <v>1.918260398806223E+21</v>
      </c>
    </row>
    <row r="2495" spans="1:4" x14ac:dyDescent="0.25">
      <c r="A2495" s="6">
        <v>43300</v>
      </c>
      <c r="B2495">
        <v>19963432.803383909</v>
      </c>
      <c r="C2495">
        <v>1866451494090.1919</v>
      </c>
      <c r="D2495">
        <v>1.8273941999615379E+21</v>
      </c>
    </row>
    <row r="2496" spans="1:4" x14ac:dyDescent="0.25">
      <c r="A2496" s="6">
        <v>43301</v>
      </c>
      <c r="B2496">
        <v>20961604.443553105</v>
      </c>
      <c r="C2496">
        <v>1959774068794.7017</v>
      </c>
      <c r="D2496">
        <v>2.0101336199576918E+21</v>
      </c>
    </row>
    <row r="2497" spans="1:4" x14ac:dyDescent="0.25">
      <c r="A2497" s="6">
        <v>43304</v>
      </c>
      <c r="B2497">
        <v>22009684.66573076</v>
      </c>
      <c r="C2497">
        <v>2057762772234.4368</v>
      </c>
      <c r="D2497">
        <v>2.2111469819534613E+21</v>
      </c>
    </row>
    <row r="2498" spans="1:4" x14ac:dyDescent="0.25">
      <c r="A2498" s="6">
        <v>43305</v>
      </c>
      <c r="B2498">
        <v>23110168.899017297</v>
      </c>
      <c r="C2498">
        <v>2160650910846.1587</v>
      </c>
      <c r="D2498">
        <v>2.3612199460606543E+21</v>
      </c>
    </row>
    <row r="2499" spans="1:4" x14ac:dyDescent="0.25">
      <c r="A2499" s="6">
        <v>43306</v>
      </c>
      <c r="B2499">
        <v>24265677.343968164</v>
      </c>
      <c r="C2499">
        <v>2268683456388.4668</v>
      </c>
      <c r="D2499">
        <v>2.5973419406667201E+21</v>
      </c>
    </row>
    <row r="2500" spans="1:4" x14ac:dyDescent="0.25">
      <c r="A2500" s="6">
        <v>43307</v>
      </c>
      <c r="B2500">
        <v>25478961.211166572</v>
      </c>
      <c r="C2500">
        <v>2382117629207.8901</v>
      </c>
      <c r="D2500">
        <v>2.6759691221699616E+21</v>
      </c>
    </row>
    <row r="2501" spans="1:4" x14ac:dyDescent="0.25">
      <c r="A2501" s="6">
        <v>43308</v>
      </c>
      <c r="B2501">
        <v>26752909.271724902</v>
      </c>
      <c r="C2501">
        <v>2501223510668.2847</v>
      </c>
      <c r="D2501">
        <v>2.9435660343869582E+21</v>
      </c>
    </row>
    <row r="2502" spans="1:4" x14ac:dyDescent="0.25">
      <c r="A2502" s="6">
        <v>43311</v>
      </c>
      <c r="B2502">
        <v>28090554.735311147</v>
      </c>
      <c r="C2502">
        <v>2626284686201.6992</v>
      </c>
      <c r="D2502">
        <v>3.0998996535593691E+21</v>
      </c>
    </row>
    <row r="2503" spans="1:4" x14ac:dyDescent="0.25">
      <c r="A2503" s="6">
        <v>43312</v>
      </c>
      <c r="B2503">
        <v>29495082.472076707</v>
      </c>
      <c r="C2503">
        <v>2757598920511.7842</v>
      </c>
      <c r="D2503">
        <v>3.237672971495341E+21</v>
      </c>
    </row>
    <row r="2504" spans="1:4" x14ac:dyDescent="0.25">
      <c r="A2504" s="6">
        <v>43313</v>
      </c>
      <c r="B2504">
        <v>30969836.595680542</v>
      </c>
      <c r="C2504">
        <v>2895478866537.3735</v>
      </c>
      <c r="D2504">
        <v>3.1341175283427825E+21</v>
      </c>
    </row>
    <row r="2505" spans="1:4" x14ac:dyDescent="0.25">
      <c r="A2505" s="6">
        <v>43314</v>
      </c>
      <c r="B2505">
        <v>29457867.004336093</v>
      </c>
      <c r="C2505">
        <v>2754119515639.2935</v>
      </c>
      <c r="D2505">
        <v>2.9811076671536911E+21</v>
      </c>
    </row>
    <row r="2506" spans="1:4" x14ac:dyDescent="0.25">
      <c r="A2506" s="6">
        <v>43315</v>
      </c>
      <c r="B2506">
        <v>30930760.354552899</v>
      </c>
      <c r="C2506">
        <v>2891825491421.2583</v>
      </c>
      <c r="D2506">
        <v>3.2792184338690605E+21</v>
      </c>
    </row>
    <row r="2507" spans="1:4" x14ac:dyDescent="0.25">
      <c r="A2507" s="6">
        <v>43318</v>
      </c>
      <c r="B2507">
        <v>32477298.372280546</v>
      </c>
      <c r="C2507">
        <v>3036416765992.3213</v>
      </c>
      <c r="D2507">
        <v>3.6071402772559671E+21</v>
      </c>
    </row>
    <row r="2508" spans="1:4" x14ac:dyDescent="0.25">
      <c r="A2508" s="6">
        <v>43319</v>
      </c>
      <c r="B2508">
        <v>31487968.90505771</v>
      </c>
      <c r="C2508">
        <v>2943920877112.3027</v>
      </c>
      <c r="D2508">
        <v>3.4972589032639258E+21</v>
      </c>
    </row>
    <row r="2509" spans="1:4" x14ac:dyDescent="0.25">
      <c r="A2509" s="6">
        <v>43320</v>
      </c>
      <c r="B2509">
        <v>33062367.350310598</v>
      </c>
      <c r="C2509">
        <v>3091116920967.918</v>
      </c>
      <c r="D2509">
        <v>3.8469847935903188E+21</v>
      </c>
    </row>
    <row r="2510" spans="1:4" x14ac:dyDescent="0.25">
      <c r="A2510" s="6">
        <v>43321</v>
      </c>
      <c r="B2510">
        <v>34715485.717826128</v>
      </c>
      <c r="C2510">
        <v>3245672767016.314</v>
      </c>
      <c r="D2510">
        <v>4.1267655058514332E+21</v>
      </c>
    </row>
    <row r="2511" spans="1:4" x14ac:dyDescent="0.25">
      <c r="A2511" s="6">
        <v>43322</v>
      </c>
      <c r="B2511">
        <v>32042363.226118337</v>
      </c>
      <c r="C2511">
        <v>2995753150602.0269</v>
      </c>
      <c r="D2511">
        <v>3.8090009848143324E+21</v>
      </c>
    </row>
    <row r="2512" spans="1:4" x14ac:dyDescent="0.25">
      <c r="A2512" s="6">
        <v>43325</v>
      </c>
      <c r="B2512">
        <v>33644481.387424253</v>
      </c>
      <c r="C2512">
        <v>3145540808132.1284</v>
      </c>
      <c r="D2512">
        <v>4.189901083295766E+21</v>
      </c>
    </row>
    <row r="2513" spans="1:4" x14ac:dyDescent="0.25">
      <c r="A2513" s="6">
        <v>43326</v>
      </c>
      <c r="B2513">
        <v>35326705.456795469</v>
      </c>
      <c r="C2513">
        <v>3302817848538.7349</v>
      </c>
      <c r="D2513">
        <v>4.608891191625343E+21</v>
      </c>
    </row>
    <row r="2514" spans="1:4" x14ac:dyDescent="0.25">
      <c r="A2514" s="6">
        <v>43328</v>
      </c>
      <c r="B2514">
        <v>31623319.166049119</v>
      </c>
      <c r="C2514">
        <v>2956575248699.6426</v>
      </c>
      <c r="D2514">
        <v>4.1480020724628088E+21</v>
      </c>
    </row>
    <row r="2515" spans="1:4" x14ac:dyDescent="0.25">
      <c r="A2515" s="6">
        <v>43329</v>
      </c>
      <c r="B2515">
        <v>33204485.124351576</v>
      </c>
      <c r="C2515">
        <v>3104404011134.625</v>
      </c>
      <c r="D2515">
        <v>4.56280227970909E+21</v>
      </c>
    </row>
    <row r="2516" spans="1:4" x14ac:dyDescent="0.25">
      <c r="A2516" s="6">
        <v>43332</v>
      </c>
      <c r="B2516">
        <v>34864709.380569153</v>
      </c>
      <c r="C2516">
        <v>3259624211691.3564</v>
      </c>
      <c r="D2516">
        <v>5.0190825076799989E+21</v>
      </c>
    </row>
    <row r="2517" spans="1:4" x14ac:dyDescent="0.25">
      <c r="A2517" s="6">
        <v>43333</v>
      </c>
      <c r="B2517">
        <v>33868938.026116826</v>
      </c>
      <c r="C2517">
        <v>3166526048134.2988</v>
      </c>
      <c r="D2517">
        <v>4.8757324360581225E+21</v>
      </c>
    </row>
    <row r="2518" spans="1:4" x14ac:dyDescent="0.25">
      <c r="A2518" s="6">
        <v>43335</v>
      </c>
      <c r="B2518">
        <v>30091565.871843122</v>
      </c>
      <c r="C2518">
        <v>2691547140914.1538</v>
      </c>
      <c r="D2518">
        <v>4.3881591924523102E+21</v>
      </c>
    </row>
    <row r="2519" spans="1:4" x14ac:dyDescent="0.25">
      <c r="A2519" s="6">
        <v>43336</v>
      </c>
      <c r="B2519">
        <v>31596144.165435281</v>
      </c>
      <c r="C2519">
        <v>2826124497959.8618</v>
      </c>
      <c r="D2519">
        <v>4.428084052025138E+21</v>
      </c>
    </row>
    <row r="2520" spans="1:4" x14ac:dyDescent="0.25">
      <c r="A2520" s="6">
        <v>43339</v>
      </c>
      <c r="B2520">
        <v>33175951.373707045</v>
      </c>
      <c r="C2520">
        <v>2967430722857.855</v>
      </c>
      <c r="D2520">
        <v>4.8708924572276516E+21</v>
      </c>
    </row>
    <row r="2521" spans="1:4" x14ac:dyDescent="0.25">
      <c r="A2521" s="6">
        <v>43340</v>
      </c>
      <c r="B2521">
        <v>33747738.526737951</v>
      </c>
      <c r="C2521">
        <v>3018574358370.4165</v>
      </c>
      <c r="D2521">
        <v>4.9548422345668239E+21</v>
      </c>
    </row>
    <row r="2522" spans="1:4" x14ac:dyDescent="0.25">
      <c r="A2522" s="6">
        <v>43341</v>
      </c>
      <c r="B2522">
        <v>31548700.399856839</v>
      </c>
      <c r="C2522">
        <v>2821880879261.4961</v>
      </c>
      <c r="D2522">
        <v>4.6319795047320361E+21</v>
      </c>
    </row>
    <row r="2523" spans="1:4" x14ac:dyDescent="0.25">
      <c r="A2523" s="6">
        <v>43342</v>
      </c>
      <c r="B2523">
        <v>29613947.577402644</v>
      </c>
      <c r="C2523">
        <v>2648826460962.6846</v>
      </c>
      <c r="D2523">
        <v>4.1687815542588325E+21</v>
      </c>
    </row>
    <row r="2524" spans="1:4" x14ac:dyDescent="0.25">
      <c r="A2524" s="6">
        <v>43343</v>
      </c>
      <c r="B2524">
        <v>31094644.956272777</v>
      </c>
      <c r="C2524">
        <v>2781267784010.8188</v>
      </c>
      <c r="D2524">
        <v>4.5856597096847161E+21</v>
      </c>
    </row>
    <row r="2525" spans="1:4" x14ac:dyDescent="0.25">
      <c r="A2525" s="6">
        <v>43346</v>
      </c>
      <c r="B2525">
        <v>32649377.204086419</v>
      </c>
      <c r="C2525">
        <v>2920331173211.3599</v>
      </c>
      <c r="D2525">
        <v>4.6113334411277763E+21</v>
      </c>
    </row>
    <row r="2526" spans="1:4" x14ac:dyDescent="0.25">
      <c r="A2526" s="6">
        <v>43347</v>
      </c>
      <c r="B2526">
        <v>34281846.06429074</v>
      </c>
      <c r="C2526">
        <v>3066347731871.9282</v>
      </c>
      <c r="D2526">
        <v>5.0724667852405541E+21</v>
      </c>
    </row>
    <row r="2527" spans="1:4" x14ac:dyDescent="0.25">
      <c r="A2527" s="6">
        <v>43348</v>
      </c>
      <c r="B2527">
        <v>35995938.367505275</v>
      </c>
      <c r="C2527">
        <v>3219665118465.5249</v>
      </c>
      <c r="D2527">
        <v>5.5797134637646102E+21</v>
      </c>
    </row>
    <row r="2528" spans="1:4" x14ac:dyDescent="0.25">
      <c r="A2528" s="6">
        <v>43349</v>
      </c>
      <c r="B2528">
        <v>37795735.285880543</v>
      </c>
      <c r="C2528">
        <v>3380648374388.8013</v>
      </c>
      <c r="D2528">
        <v>6.1376848101410718E+21</v>
      </c>
    </row>
    <row r="2529" spans="1:4" x14ac:dyDescent="0.25">
      <c r="A2529" s="6">
        <v>43350</v>
      </c>
      <c r="B2529">
        <v>39685522.050174572</v>
      </c>
      <c r="C2529">
        <v>3549680793108.2417</v>
      </c>
      <c r="D2529">
        <v>5.5239163291269648E+21</v>
      </c>
    </row>
    <row r="2530" spans="1:4" x14ac:dyDescent="0.25">
      <c r="A2530" s="6">
        <v>43353</v>
      </c>
      <c r="B2530">
        <v>41669798.152683303</v>
      </c>
      <c r="C2530">
        <v>3727164832763.6538</v>
      </c>
      <c r="D2530">
        <v>6.0763079620396612E+21</v>
      </c>
    </row>
    <row r="2531" spans="1:4" x14ac:dyDescent="0.25">
      <c r="A2531" s="6">
        <v>43354</v>
      </c>
      <c r="B2531">
        <v>43753288.060317472</v>
      </c>
      <c r="C2531">
        <v>3913523074401.8364</v>
      </c>
      <c r="D2531">
        <v>6.6839387582436276E+21</v>
      </c>
    </row>
    <row r="2532" spans="1:4" x14ac:dyDescent="0.25">
      <c r="A2532" s="6">
        <v>43355</v>
      </c>
      <c r="B2532">
        <v>45940952.463333346</v>
      </c>
      <c r="C2532">
        <v>4109199228121.9282</v>
      </c>
      <c r="D2532">
        <v>6.0155448824192649E+21</v>
      </c>
    </row>
    <row r="2533" spans="1:4" x14ac:dyDescent="0.25">
      <c r="A2533" s="6">
        <v>43357</v>
      </c>
      <c r="B2533">
        <v>48238000.086500019</v>
      </c>
      <c r="C2533">
        <v>4314659189528.0249</v>
      </c>
      <c r="D2533">
        <v>6.6170993706611916E+21</v>
      </c>
    </row>
    <row r="2534" spans="1:4" x14ac:dyDescent="0.25">
      <c r="A2534" s="6">
        <v>43360</v>
      </c>
      <c r="B2534">
        <v>50649900.090825021</v>
      </c>
      <c r="C2534">
        <v>4530392149004.4268</v>
      </c>
      <c r="D2534">
        <v>7.2788093077273109E+21</v>
      </c>
    </row>
    <row r="2535" spans="1:4" x14ac:dyDescent="0.25">
      <c r="A2535" s="6">
        <v>43361</v>
      </c>
      <c r="B2535">
        <v>53182395.095366277</v>
      </c>
      <c r="C2535">
        <v>4756911756454.6484</v>
      </c>
      <c r="D2535">
        <v>8.0066902385000427E+21</v>
      </c>
    </row>
    <row r="2536" spans="1:4" x14ac:dyDescent="0.25">
      <c r="A2536" s="6">
        <v>43362</v>
      </c>
      <c r="B2536">
        <v>55841514.850134596</v>
      </c>
      <c r="C2536">
        <v>4994757344277.3809</v>
      </c>
      <c r="D2536">
        <v>8.8073592623500477E+21</v>
      </c>
    </row>
    <row r="2537" spans="1:4" x14ac:dyDescent="0.25">
      <c r="A2537" s="6">
        <v>43364</v>
      </c>
      <c r="B2537">
        <v>58633590.592641331</v>
      </c>
      <c r="C2537">
        <v>5244495211491.25</v>
      </c>
      <c r="D2537">
        <v>9.6880951885850529E+21</v>
      </c>
    </row>
    <row r="2538" spans="1:4" x14ac:dyDescent="0.25">
      <c r="A2538" s="6">
        <v>43367</v>
      </c>
      <c r="B2538">
        <v>61565270.1222734</v>
      </c>
      <c r="C2538">
        <v>5506719972065.8125</v>
      </c>
      <c r="D2538">
        <v>1.0656904707443559E+22</v>
      </c>
    </row>
    <row r="2539" spans="1:4" x14ac:dyDescent="0.25">
      <c r="A2539" s="6">
        <v>43368</v>
      </c>
      <c r="B2539">
        <v>64643533.628387071</v>
      </c>
      <c r="C2539">
        <v>5782055970669.1035</v>
      </c>
      <c r="D2539">
        <v>9.5912142366992037E+21</v>
      </c>
    </row>
    <row r="2540" spans="1:4" x14ac:dyDescent="0.25">
      <c r="A2540" s="6">
        <v>43369</v>
      </c>
      <c r="B2540">
        <v>67875710.309806421</v>
      </c>
      <c r="C2540">
        <v>6071158769202.5586</v>
      </c>
      <c r="D2540">
        <v>1.0550335660369126E+22</v>
      </c>
    </row>
    <row r="2541" spans="1:4" x14ac:dyDescent="0.25">
      <c r="A2541" s="6">
        <v>43370</v>
      </c>
      <c r="B2541">
        <v>71269495.825296745</v>
      </c>
      <c r="C2541">
        <v>6374716707662.6865</v>
      </c>
      <c r="D2541">
        <v>1.1605369226406039E+22</v>
      </c>
    </row>
    <row r="2542" spans="1:4" x14ac:dyDescent="0.25">
      <c r="A2542" s="6">
        <v>43371</v>
      </c>
      <c r="B2542">
        <v>74832970.616561592</v>
      </c>
      <c r="C2542">
        <v>6693452543045.8213</v>
      </c>
      <c r="D2542">
        <v>1.2765906149046644E+22</v>
      </c>
    </row>
    <row r="2543" spans="1:4" x14ac:dyDescent="0.25">
      <c r="A2543" s="6">
        <v>43374</v>
      </c>
      <c r="B2543">
        <v>78574619.14738968</v>
      </c>
      <c r="C2543">
        <v>7028125170198.1123</v>
      </c>
      <c r="D2543">
        <v>1.148931553414198E+22</v>
      </c>
    </row>
    <row r="2544" spans="1:4" x14ac:dyDescent="0.25">
      <c r="A2544" s="6">
        <v>43376</v>
      </c>
      <c r="B2544">
        <v>82503350.104759172</v>
      </c>
      <c r="C2544">
        <v>7379531428708.0186</v>
      </c>
      <c r="D2544">
        <v>1.0340383980727782E+22</v>
      </c>
    </row>
    <row r="2545" spans="1:4" x14ac:dyDescent="0.25">
      <c r="A2545" s="6">
        <v>43377</v>
      </c>
      <c r="B2545">
        <v>86628517.609997138</v>
      </c>
      <c r="C2545">
        <v>7748508000143.4199</v>
      </c>
      <c r="D2545">
        <v>1.1374422378800562E+22</v>
      </c>
    </row>
    <row r="2546" spans="1:4" x14ac:dyDescent="0.25">
      <c r="A2546" s="6">
        <v>43378</v>
      </c>
      <c r="B2546">
        <v>90959943.490496993</v>
      </c>
      <c r="C2546">
        <v>8135933400150.5908</v>
      </c>
      <c r="D2546">
        <v>1.2511864616680618E+22</v>
      </c>
    </row>
    <row r="2547" spans="1:4" x14ac:dyDescent="0.25">
      <c r="A2547" s="6">
        <v>43381</v>
      </c>
      <c r="B2547">
        <v>95507940.665021852</v>
      </c>
      <c r="C2547">
        <v>8542730070158.1211</v>
      </c>
      <c r="D2547">
        <v>1.3763051078348681E+22</v>
      </c>
    </row>
    <row r="2548" spans="1:4" x14ac:dyDescent="0.25">
      <c r="A2548" s="6">
        <v>43382</v>
      </c>
      <c r="B2548">
        <v>100283337.69827294</v>
      </c>
      <c r="C2548">
        <v>8969866573666.0273</v>
      </c>
      <c r="D2548">
        <v>1.5139356186183551E+22</v>
      </c>
    </row>
    <row r="2549" spans="1:4" x14ac:dyDescent="0.25">
      <c r="A2549" s="6">
        <v>43383</v>
      </c>
      <c r="B2549">
        <v>86396812.795053646</v>
      </c>
      <c r="C2549">
        <v>7624386587616.123</v>
      </c>
      <c r="D2549">
        <v>1.3625420567565197E+22</v>
      </c>
    </row>
    <row r="2550" spans="1:4" x14ac:dyDescent="0.25">
      <c r="A2550" s="6">
        <v>43384</v>
      </c>
      <c r="B2550">
        <v>81410917.431110024</v>
      </c>
      <c r="C2550">
        <v>6480728599473.7041</v>
      </c>
      <c r="D2550">
        <v>1.2262878510808677E+22</v>
      </c>
    </row>
    <row r="2551" spans="1:4" x14ac:dyDescent="0.25">
      <c r="A2551" s="6">
        <v>43385</v>
      </c>
      <c r="B2551">
        <v>69037256.998219118</v>
      </c>
      <c r="C2551">
        <v>5508619309552.6484</v>
      </c>
      <c r="D2551">
        <v>1.1036590659727809E+22</v>
      </c>
    </row>
    <row r="2552" spans="1:4" x14ac:dyDescent="0.25">
      <c r="A2552" s="6">
        <v>43388</v>
      </c>
      <c r="B2552">
        <v>72489119.848130077</v>
      </c>
      <c r="C2552">
        <v>5784050275030.2812</v>
      </c>
      <c r="D2552">
        <v>9.9329315937550284E+21</v>
      </c>
    </row>
    <row r="2553" spans="1:4" x14ac:dyDescent="0.25">
      <c r="A2553" s="6">
        <v>43389</v>
      </c>
      <c r="B2553">
        <v>62091846.928156771</v>
      </c>
      <c r="C2553">
        <v>4916442733775.7393</v>
      </c>
      <c r="D2553">
        <v>8.9396384343795255E+21</v>
      </c>
    </row>
    <row r="2554" spans="1:4" x14ac:dyDescent="0.25">
      <c r="A2554" s="6">
        <v>43390</v>
      </c>
      <c r="B2554">
        <v>65196439.274564609</v>
      </c>
      <c r="C2554">
        <v>5162264870464.5264</v>
      </c>
      <c r="D2554">
        <v>9.8336022778174799E+21</v>
      </c>
    </row>
    <row r="2555" spans="1:4" x14ac:dyDescent="0.25">
      <c r="A2555" s="6">
        <v>43392</v>
      </c>
      <c r="B2555">
        <v>68456261.238292843</v>
      </c>
      <c r="C2555">
        <v>5420378113987.7529</v>
      </c>
      <c r="D2555">
        <v>1.0816962505599229E+22</v>
      </c>
    </row>
    <row r="2556" spans="1:4" x14ac:dyDescent="0.25">
      <c r="A2556" s="6">
        <v>43395</v>
      </c>
      <c r="B2556">
        <v>71879074.300207496</v>
      </c>
      <c r="C2556">
        <v>5691397019687.1406</v>
      </c>
      <c r="D2556">
        <v>1.1898658756159154E+22</v>
      </c>
    </row>
    <row r="2557" spans="1:4" x14ac:dyDescent="0.25">
      <c r="A2557" s="6">
        <v>43396</v>
      </c>
      <c r="B2557">
        <v>75473028.01521787</v>
      </c>
      <c r="C2557">
        <v>5975966870671.498</v>
      </c>
      <c r="D2557">
        <v>1.2011337833365402E+22</v>
      </c>
    </row>
    <row r="2558" spans="1:4" x14ac:dyDescent="0.25">
      <c r="A2558" s="6">
        <v>43397</v>
      </c>
      <c r="B2558">
        <v>79246679.415978774</v>
      </c>
      <c r="C2558">
        <v>6274765214205.0732</v>
      </c>
      <c r="D2558">
        <v>1.3212471616701943E+22</v>
      </c>
    </row>
    <row r="2559" spans="1:4" x14ac:dyDescent="0.25">
      <c r="A2559" s="6">
        <v>43398</v>
      </c>
      <c r="B2559">
        <v>83209013.386777714</v>
      </c>
      <c r="C2559">
        <v>6588503474915.3271</v>
      </c>
      <c r="D2559">
        <v>1.3423722530004766E+22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59"/>
  <sheetViews>
    <sheetView workbookViewId="0">
      <selection activeCell="A3" sqref="A3"/>
    </sheetView>
  </sheetViews>
  <sheetFormatPr defaultRowHeight="15" x14ac:dyDescent="0.25"/>
  <cols>
    <col min="6" max="6" width="10.7109375" bestFit="1" customWidth="1"/>
    <col min="9" max="9" width="14.5703125" bestFit="1" customWidth="1"/>
    <col min="13" max="13" width="18.140625" bestFit="1" customWidth="1"/>
    <col min="18" max="18" width="18" bestFit="1" customWidth="1"/>
  </cols>
  <sheetData>
    <row r="1" spans="1:25" x14ac:dyDescent="0.25">
      <c r="A1" s="1" t="s">
        <v>36</v>
      </c>
      <c r="F1" t="s">
        <v>0</v>
      </c>
      <c r="G1" t="s">
        <v>34</v>
      </c>
      <c r="M1" s="1" t="s">
        <v>37</v>
      </c>
      <c r="R1" s="1" t="s">
        <v>44</v>
      </c>
    </row>
    <row r="2" spans="1:25" x14ac:dyDescent="0.25">
      <c r="A2" s="9">
        <v>5</v>
      </c>
      <c r="D2">
        <v>2</v>
      </c>
      <c r="E2">
        <f>COUNTIF($A:$A,D2)</f>
        <v>20</v>
      </c>
      <c r="F2" s="2">
        <v>39080</v>
      </c>
      <c r="G2">
        <v>0.95886699507389161</v>
      </c>
      <c r="I2" t="s">
        <v>39</v>
      </c>
      <c r="J2">
        <f>COUNTIF(G:G,"=0.85")</f>
        <v>288</v>
      </c>
      <c r="K2">
        <f>J2/SUM(J2:J4)</f>
        <v>0.1125879593432369</v>
      </c>
      <c r="M2">
        <v>0.92413793103448227</v>
      </c>
      <c r="R2">
        <v>1</v>
      </c>
    </row>
    <row r="3" spans="1:25" x14ac:dyDescent="0.25">
      <c r="A3" s="9">
        <v>6</v>
      </c>
      <c r="D3">
        <v>3</v>
      </c>
      <c r="E3">
        <f t="shared" ref="E3:E6" si="0">COUNTIF($A:$A,D3)</f>
        <v>20</v>
      </c>
      <c r="F3" s="2">
        <v>39084</v>
      </c>
      <c r="G3">
        <v>1.030295047418335</v>
      </c>
      <c r="I3" t="s">
        <v>40</v>
      </c>
      <c r="J3">
        <f t="shared" ref="J3" si="1">COUNTIF(G:G,"=1.05")</f>
        <v>1903</v>
      </c>
      <c r="K3">
        <f>J3/(SUM(J2:J4))</f>
        <v>0.74394057857701335</v>
      </c>
      <c r="M3">
        <v>1</v>
      </c>
      <c r="O3" t="s">
        <v>42</v>
      </c>
      <c r="P3">
        <f>COUNTIF(M:M,"&lt;0.9")</f>
        <v>1299</v>
      </c>
      <c r="R3">
        <v>1.0450474183350891</v>
      </c>
      <c r="T3" t="s">
        <v>45</v>
      </c>
      <c r="U3">
        <f>COUNTIF(R:R,"&gt;1.05")</f>
        <v>1903</v>
      </c>
    </row>
    <row r="4" spans="1:25" x14ac:dyDescent="0.25">
      <c r="A4" s="9">
        <v>3</v>
      </c>
      <c r="D4">
        <v>4</v>
      </c>
      <c r="E4">
        <f t="shared" si="0"/>
        <v>19</v>
      </c>
      <c r="F4" s="2">
        <v>39085</v>
      </c>
      <c r="G4">
        <v>1.05</v>
      </c>
      <c r="I4" t="s">
        <v>41</v>
      </c>
      <c r="J4">
        <f>COUNT(G:G)-J2-J3</f>
        <v>367</v>
      </c>
      <c r="K4">
        <f>J4/SUM(J2:J4)</f>
        <v>0.14347146207974981</v>
      </c>
      <c r="M4">
        <v>0.88561127499180714</v>
      </c>
      <c r="O4" t="s">
        <v>38</v>
      </c>
      <c r="P4">
        <f>COUNTIF(M:M,"&lt;0.85")</f>
        <v>830</v>
      </c>
      <c r="R4">
        <v>1.3418551294657481</v>
      </c>
      <c r="T4" t="s">
        <v>46</v>
      </c>
      <c r="U4">
        <f>COUNTIF(R:R,"&gt;1.1")</f>
        <v>1374</v>
      </c>
    </row>
    <row r="5" spans="1:25" x14ac:dyDescent="0.25">
      <c r="A5" s="9">
        <v>4</v>
      </c>
      <c r="D5">
        <v>5</v>
      </c>
      <c r="E5">
        <f t="shared" si="0"/>
        <v>21</v>
      </c>
      <c r="F5" s="2">
        <v>39086</v>
      </c>
      <c r="G5">
        <v>1.0007688364941056</v>
      </c>
      <c r="M5">
        <v>0.94566888774987146</v>
      </c>
      <c r="O5" t="s">
        <v>48</v>
      </c>
      <c r="P5">
        <f>COUNTIF(M:M,"&lt;0.8")</f>
        <v>508</v>
      </c>
      <c r="R5">
        <v>1.0445925166581249</v>
      </c>
      <c r="T5" t="s">
        <v>50</v>
      </c>
      <c r="U5">
        <f>COUNTIF(R:R,"&gt;1.15")</f>
        <v>936</v>
      </c>
    </row>
    <row r="6" spans="1:25" x14ac:dyDescent="0.25">
      <c r="A6" s="9">
        <v>3</v>
      </c>
      <c r="D6">
        <v>6</v>
      </c>
      <c r="E6">
        <f t="shared" si="0"/>
        <v>8</v>
      </c>
      <c r="F6" s="2">
        <v>39087</v>
      </c>
      <c r="G6">
        <v>1.05</v>
      </c>
      <c r="M6">
        <v>0.87125603864734258</v>
      </c>
      <c r="O6" t="s">
        <v>49</v>
      </c>
      <c r="P6">
        <f>COUNTIF(M:M,"&lt;0.75")</f>
        <v>306</v>
      </c>
      <c r="R6">
        <v>1.0514492753623192</v>
      </c>
      <c r="T6" t="s">
        <v>47</v>
      </c>
      <c r="U6">
        <f>COUNTIF(R:R,"&gt;1.2")</f>
        <v>630</v>
      </c>
    </row>
    <row r="7" spans="1:25" x14ac:dyDescent="0.25">
      <c r="A7" s="9">
        <v>4</v>
      </c>
      <c r="F7" s="2">
        <v>39090</v>
      </c>
      <c r="G7">
        <v>1.05</v>
      </c>
      <c r="M7">
        <v>0.97144327244661699</v>
      </c>
      <c r="R7">
        <v>1.0836120401337803</v>
      </c>
    </row>
    <row r="8" spans="1:25" x14ac:dyDescent="0.25">
      <c r="A8" s="9">
        <v>5</v>
      </c>
      <c r="F8" s="2">
        <v>39091</v>
      </c>
      <c r="G8">
        <v>0.95633518425037856</v>
      </c>
      <c r="M8">
        <v>0.88616860171630496</v>
      </c>
      <c r="R8">
        <v>1.0285209490156486</v>
      </c>
      <c r="Y8">
        <f>713/2559</f>
        <v>0.27862446268073465</v>
      </c>
    </row>
    <row r="9" spans="1:25" x14ac:dyDescent="0.25">
      <c r="A9" s="9">
        <v>2</v>
      </c>
      <c r="F9" s="2">
        <v>39092</v>
      </c>
      <c r="G9">
        <v>1.05</v>
      </c>
      <c r="M9">
        <v>1</v>
      </c>
      <c r="R9">
        <v>1.2537234042553183</v>
      </c>
    </row>
    <row r="10" spans="1:25" x14ac:dyDescent="0.25">
      <c r="A10" s="9">
        <v>6</v>
      </c>
      <c r="F10" s="7">
        <v>39093</v>
      </c>
      <c r="G10">
        <v>0.85</v>
      </c>
      <c r="M10">
        <v>0.67440758293838776</v>
      </c>
      <c r="R10">
        <v>1</v>
      </c>
    </row>
    <row r="11" spans="1:25" x14ac:dyDescent="0.25">
      <c r="A11" s="9">
        <v>2</v>
      </c>
      <c r="F11" s="2">
        <v>39094</v>
      </c>
      <c r="G11">
        <v>0.8919288645690836</v>
      </c>
      <c r="M11">
        <v>0.86969904240766138</v>
      </c>
      <c r="R11">
        <v>1</v>
      </c>
    </row>
    <row r="12" spans="1:25" x14ac:dyDescent="0.25">
      <c r="A12" s="9">
        <v>4</v>
      </c>
      <c r="F12" s="2">
        <v>39097</v>
      </c>
      <c r="G12">
        <v>1.05</v>
      </c>
      <c r="M12">
        <v>1</v>
      </c>
      <c r="R12">
        <v>1.1426356589147286</v>
      </c>
    </row>
    <row r="13" spans="1:25" x14ac:dyDescent="0.25">
      <c r="A13" s="9">
        <v>6</v>
      </c>
      <c r="F13" s="2">
        <v>39098</v>
      </c>
      <c r="G13">
        <v>1.05</v>
      </c>
      <c r="M13">
        <v>0.92180451127819485</v>
      </c>
      <c r="R13">
        <v>1.0548872180451128</v>
      </c>
    </row>
    <row r="14" spans="1:25" x14ac:dyDescent="0.25">
      <c r="A14" s="9">
        <v>3</v>
      </c>
      <c r="F14" s="2">
        <v>39099</v>
      </c>
      <c r="G14">
        <v>0.95343511450381679</v>
      </c>
      <c r="M14">
        <v>0.89656488549618185</v>
      </c>
      <c r="R14">
        <v>1</v>
      </c>
    </row>
    <row r="15" spans="1:25" x14ac:dyDescent="0.25">
      <c r="A15" s="9">
        <v>3</v>
      </c>
      <c r="F15" s="2">
        <v>39100</v>
      </c>
      <c r="G15">
        <v>1.05</v>
      </c>
      <c r="M15">
        <v>0.953125</v>
      </c>
      <c r="R15">
        <v>1.294921875</v>
      </c>
    </row>
    <row r="16" spans="1:25" x14ac:dyDescent="0.25">
      <c r="A16" s="9">
        <v>4</v>
      </c>
      <c r="F16" s="7">
        <v>39101</v>
      </c>
      <c r="G16">
        <v>0.85</v>
      </c>
      <c r="M16">
        <v>0.68920317350810634</v>
      </c>
      <c r="R16">
        <v>1.0006898930665749</v>
      </c>
    </row>
    <row r="17" spans="1:18" x14ac:dyDescent="0.25">
      <c r="A17" s="9">
        <v>5</v>
      </c>
      <c r="F17" s="2">
        <v>39104</v>
      </c>
      <c r="G17">
        <v>1.05</v>
      </c>
      <c r="M17">
        <v>0.81153846153846154</v>
      </c>
      <c r="R17">
        <v>1.141025641025641</v>
      </c>
    </row>
    <row r="18" spans="1:18" x14ac:dyDescent="0.25">
      <c r="A18" s="9">
        <v>3</v>
      </c>
      <c r="F18" s="7">
        <v>39105</v>
      </c>
      <c r="G18">
        <v>0.85</v>
      </c>
      <c r="M18">
        <v>0.71779699590350476</v>
      </c>
      <c r="R18">
        <v>1</v>
      </c>
    </row>
    <row r="19" spans="1:18" x14ac:dyDescent="0.25">
      <c r="A19" s="9">
        <v>5</v>
      </c>
      <c r="F19" s="2">
        <v>39106</v>
      </c>
      <c r="G19">
        <v>1.05</v>
      </c>
      <c r="M19">
        <v>0.86961325966850833</v>
      </c>
      <c r="R19">
        <v>1.2348066298342542</v>
      </c>
    </row>
    <row r="20" spans="1:18" x14ac:dyDescent="0.25">
      <c r="A20" s="9">
        <v>4</v>
      </c>
      <c r="F20" s="2">
        <v>39107</v>
      </c>
      <c r="G20">
        <v>1.05</v>
      </c>
      <c r="M20">
        <v>0.84208144796380091</v>
      </c>
      <c r="R20">
        <v>1.3579185520361992</v>
      </c>
    </row>
    <row r="21" spans="1:18" x14ac:dyDescent="0.25">
      <c r="A21" s="9">
        <v>3</v>
      </c>
      <c r="F21" s="2">
        <v>39111</v>
      </c>
      <c r="G21">
        <v>0.93905353728489482</v>
      </c>
      <c r="M21">
        <v>0.86209369024856697</v>
      </c>
      <c r="R21">
        <v>1.0121892925430211</v>
      </c>
    </row>
    <row r="22" spans="1:18" x14ac:dyDescent="0.25">
      <c r="A22" s="9">
        <v>5</v>
      </c>
      <c r="F22" s="2">
        <v>39113</v>
      </c>
      <c r="G22">
        <v>1.05</v>
      </c>
      <c r="M22">
        <v>0.94817708333333339</v>
      </c>
      <c r="R22">
        <v>1.138281250000001</v>
      </c>
    </row>
    <row r="23" spans="1:18" x14ac:dyDescent="0.25">
      <c r="A23" s="9">
        <v>4</v>
      </c>
      <c r="F23" s="2">
        <v>39114</v>
      </c>
      <c r="G23">
        <v>1.05</v>
      </c>
      <c r="M23">
        <v>0.9452380952380951</v>
      </c>
      <c r="R23">
        <v>1.0634920634920644</v>
      </c>
    </row>
    <row r="24" spans="1:18" x14ac:dyDescent="0.25">
      <c r="A24" s="9">
        <v>2</v>
      </c>
      <c r="F24" s="2">
        <v>39115</v>
      </c>
      <c r="G24">
        <v>0.98914285714285732</v>
      </c>
      <c r="M24">
        <v>0.98914285714285732</v>
      </c>
      <c r="R24">
        <v>1.0097142857142856</v>
      </c>
    </row>
    <row r="25" spans="1:18" x14ac:dyDescent="0.25">
      <c r="A25" s="9">
        <v>2</v>
      </c>
      <c r="F25" s="2">
        <v>39118</v>
      </c>
      <c r="G25">
        <v>1.0219843795198147</v>
      </c>
      <c r="M25">
        <v>0.94879953717095733</v>
      </c>
      <c r="R25">
        <v>1.0297946196123806</v>
      </c>
    </row>
    <row r="26" spans="1:18" x14ac:dyDescent="0.25">
      <c r="A26" s="9">
        <v>5</v>
      </c>
      <c r="F26" s="2">
        <v>39119</v>
      </c>
      <c r="G26">
        <v>0.93047540533113493</v>
      </c>
      <c r="M26">
        <v>0.89172849683979216</v>
      </c>
      <c r="R26">
        <v>1</v>
      </c>
    </row>
    <row r="27" spans="1:18" x14ac:dyDescent="0.25">
      <c r="A27" s="9">
        <v>2</v>
      </c>
      <c r="F27" s="2">
        <v>39120</v>
      </c>
      <c r="G27">
        <v>1.05</v>
      </c>
      <c r="M27">
        <v>0.92230347349177333</v>
      </c>
      <c r="R27">
        <v>1.1090798293723341</v>
      </c>
    </row>
    <row r="28" spans="1:18" x14ac:dyDescent="0.25">
      <c r="A28" s="9">
        <v>4</v>
      </c>
      <c r="F28" s="2">
        <v>39121</v>
      </c>
      <c r="G28">
        <v>1.0040697674418606</v>
      </c>
      <c r="M28">
        <v>0.94156976744186038</v>
      </c>
      <c r="R28">
        <v>1.0116279069767442</v>
      </c>
    </row>
    <row r="29" spans="1:18" x14ac:dyDescent="0.25">
      <c r="A29" s="9">
        <v>4</v>
      </c>
      <c r="F29" s="2">
        <v>39122</v>
      </c>
      <c r="G29">
        <v>0.85</v>
      </c>
      <c r="M29">
        <v>0.8459250446162988</v>
      </c>
      <c r="R29">
        <v>1.0285544318857824</v>
      </c>
    </row>
    <row r="30" spans="1:18" x14ac:dyDescent="0.25">
      <c r="A30" s="9">
        <v>3</v>
      </c>
      <c r="F30" s="2">
        <v>39125</v>
      </c>
      <c r="G30">
        <v>1.05</v>
      </c>
      <c r="M30">
        <v>1</v>
      </c>
      <c r="R30">
        <v>1.2115671641791073</v>
      </c>
    </row>
    <row r="31" spans="1:18" x14ac:dyDescent="0.25">
      <c r="A31" s="9">
        <v>2</v>
      </c>
      <c r="F31" s="2">
        <v>39126</v>
      </c>
      <c r="G31">
        <v>1.05</v>
      </c>
      <c r="M31">
        <v>0.97085689430186717</v>
      </c>
      <c r="R31">
        <v>1.5685080469769481</v>
      </c>
    </row>
    <row r="32" spans="1:18" x14ac:dyDescent="0.25">
      <c r="A32" s="9">
        <v>5</v>
      </c>
      <c r="F32" s="7">
        <v>39127</v>
      </c>
      <c r="G32">
        <v>0.85</v>
      </c>
      <c r="M32">
        <v>0.57106017191977076</v>
      </c>
      <c r="R32">
        <v>1.0378223495702006</v>
      </c>
    </row>
    <row r="33" spans="1:18" x14ac:dyDescent="0.25">
      <c r="A33" s="9">
        <v>3</v>
      </c>
      <c r="F33" s="2">
        <v>39128</v>
      </c>
      <c r="G33">
        <v>1.05</v>
      </c>
      <c r="M33">
        <v>1</v>
      </c>
      <c r="R33">
        <v>1.2965757399883924</v>
      </c>
    </row>
    <row r="34" spans="1:18" x14ac:dyDescent="0.25">
      <c r="A34" s="9">
        <v>6</v>
      </c>
      <c r="F34" s="2">
        <v>39132</v>
      </c>
      <c r="G34">
        <v>1.05</v>
      </c>
      <c r="M34">
        <v>0.93900000000000172</v>
      </c>
      <c r="R34">
        <v>1.0809999999999982</v>
      </c>
    </row>
    <row r="35" spans="1:18" x14ac:dyDescent="0.25">
      <c r="A35" s="9">
        <v>2</v>
      </c>
      <c r="F35" s="7">
        <v>39133</v>
      </c>
      <c r="G35">
        <v>0.85</v>
      </c>
      <c r="M35">
        <v>0.66935483870967738</v>
      </c>
      <c r="R35">
        <v>1.0360215053763422</v>
      </c>
    </row>
    <row r="36" spans="1:18" x14ac:dyDescent="0.25">
      <c r="A36" s="9">
        <v>3</v>
      </c>
      <c r="F36" s="2">
        <v>39134</v>
      </c>
      <c r="G36">
        <v>1.05</v>
      </c>
      <c r="M36">
        <v>0.55217391304347829</v>
      </c>
      <c r="R36">
        <v>1.2057971014492728</v>
      </c>
    </row>
    <row r="37" spans="1:18" x14ac:dyDescent="0.25">
      <c r="A37" s="9">
        <v>4</v>
      </c>
      <c r="F37" s="2">
        <v>39135</v>
      </c>
      <c r="G37">
        <v>1.05</v>
      </c>
      <c r="M37">
        <v>0.99687499999998863</v>
      </c>
      <c r="R37">
        <v>1.9234374999999999</v>
      </c>
    </row>
    <row r="38" spans="1:18" x14ac:dyDescent="0.25">
      <c r="A38" s="9">
        <v>4</v>
      </c>
      <c r="F38" s="3">
        <v>39136</v>
      </c>
      <c r="G38">
        <v>1.05</v>
      </c>
      <c r="M38">
        <v>1</v>
      </c>
      <c r="R38">
        <v>1.2335766423357657</v>
      </c>
    </row>
    <row r="39" spans="1:18" x14ac:dyDescent="0.25">
      <c r="A39" s="9">
        <v>2</v>
      </c>
      <c r="F39" s="3">
        <v>39139</v>
      </c>
      <c r="G39">
        <v>1.05</v>
      </c>
      <c r="M39">
        <v>0.91035714285714153</v>
      </c>
      <c r="R39">
        <v>1.2024999999999995</v>
      </c>
    </row>
    <row r="40" spans="1:18" x14ac:dyDescent="0.25">
      <c r="A40" s="9">
        <v>4</v>
      </c>
      <c r="F40" s="3">
        <v>39140</v>
      </c>
      <c r="G40">
        <v>1.05</v>
      </c>
      <c r="M40">
        <v>1</v>
      </c>
      <c r="R40">
        <v>1.1994545454545469</v>
      </c>
    </row>
    <row r="41" spans="1:18" x14ac:dyDescent="0.25">
      <c r="A41" s="9">
        <v>4</v>
      </c>
      <c r="F41" s="3">
        <v>39141</v>
      </c>
      <c r="G41">
        <v>0.85</v>
      </c>
      <c r="M41">
        <v>0.79627906976744178</v>
      </c>
      <c r="R41">
        <v>1</v>
      </c>
    </row>
    <row r="42" spans="1:18" x14ac:dyDescent="0.25">
      <c r="A42" s="9">
        <v>5</v>
      </c>
      <c r="F42" s="3">
        <v>39142</v>
      </c>
      <c r="G42">
        <v>1.05</v>
      </c>
      <c r="M42">
        <v>0.83875305623471885</v>
      </c>
      <c r="R42">
        <v>1.0908312958435198</v>
      </c>
    </row>
    <row r="43" spans="1:18" x14ac:dyDescent="0.25">
      <c r="A43" s="9">
        <v>2</v>
      </c>
      <c r="F43" s="3">
        <v>39143</v>
      </c>
      <c r="G43">
        <v>1.05</v>
      </c>
      <c r="M43">
        <v>0.90182584269662924</v>
      </c>
      <c r="R43">
        <v>1.4018258426966297</v>
      </c>
    </row>
    <row r="44" spans="1:18" x14ac:dyDescent="0.25">
      <c r="A44" s="9">
        <v>3</v>
      </c>
      <c r="F44" s="3">
        <v>39146</v>
      </c>
      <c r="G44">
        <v>1.05</v>
      </c>
      <c r="M44">
        <v>1</v>
      </c>
      <c r="R44">
        <v>1.2414400313050282</v>
      </c>
    </row>
    <row r="45" spans="1:18" x14ac:dyDescent="0.25">
      <c r="A45" s="9">
        <v>3</v>
      </c>
      <c r="F45" s="3">
        <v>39147</v>
      </c>
      <c r="G45">
        <v>1.05</v>
      </c>
      <c r="M45">
        <v>0.87760686986883074</v>
      </c>
      <c r="R45">
        <v>1.0883268849674428</v>
      </c>
    </row>
    <row r="46" spans="1:18" x14ac:dyDescent="0.25">
      <c r="A46" s="9">
        <v>4</v>
      </c>
      <c r="F46" s="3">
        <v>39148</v>
      </c>
      <c r="G46">
        <v>1.05</v>
      </c>
      <c r="M46">
        <v>1</v>
      </c>
      <c r="R46">
        <v>1.5574390243902443</v>
      </c>
    </row>
    <row r="47" spans="1:18" x14ac:dyDescent="0.25">
      <c r="A47" s="9">
        <v>5</v>
      </c>
      <c r="F47" s="3">
        <v>39149</v>
      </c>
      <c r="G47">
        <v>1.05</v>
      </c>
      <c r="M47">
        <v>0.75064267352185088</v>
      </c>
      <c r="R47">
        <v>1.0566580976863758</v>
      </c>
    </row>
    <row r="48" spans="1:18" x14ac:dyDescent="0.25">
      <c r="A48" s="9">
        <v>3</v>
      </c>
      <c r="F48" s="3">
        <v>39150</v>
      </c>
      <c r="G48">
        <v>1.05</v>
      </c>
      <c r="M48">
        <v>0.98678356451190785</v>
      </c>
      <c r="R48">
        <v>1.2516356974613974</v>
      </c>
    </row>
    <row r="49" spans="1:18" x14ac:dyDescent="0.25">
      <c r="A49" s="9">
        <v>3</v>
      </c>
      <c r="F49" s="3">
        <v>39153</v>
      </c>
      <c r="G49">
        <v>0.94911746804625685</v>
      </c>
      <c r="M49">
        <v>0.85757760194765675</v>
      </c>
      <c r="R49">
        <v>1.0125380401704192</v>
      </c>
    </row>
    <row r="50" spans="1:18" x14ac:dyDescent="0.25">
      <c r="A50" s="9">
        <v>2</v>
      </c>
      <c r="F50" s="3">
        <v>39154</v>
      </c>
      <c r="G50">
        <v>1.05</v>
      </c>
      <c r="M50">
        <v>0.8345838218053927</v>
      </c>
      <c r="R50">
        <v>1.0624853458382173</v>
      </c>
    </row>
    <row r="51" spans="1:18" x14ac:dyDescent="0.25">
      <c r="A51" s="9">
        <v>3</v>
      </c>
      <c r="F51" s="3">
        <v>39155</v>
      </c>
      <c r="G51">
        <v>1.05</v>
      </c>
      <c r="M51">
        <v>1</v>
      </c>
      <c r="R51">
        <v>1.2967289719626167</v>
      </c>
    </row>
    <row r="52" spans="1:18" x14ac:dyDescent="0.25">
      <c r="A52" s="9">
        <v>2</v>
      </c>
      <c r="F52" s="3">
        <v>39156</v>
      </c>
      <c r="G52">
        <v>1.05</v>
      </c>
      <c r="M52">
        <v>0.87667009249743066</v>
      </c>
      <c r="R52">
        <v>1.0699897225077084</v>
      </c>
    </row>
    <row r="53" spans="1:18" x14ac:dyDescent="0.25">
      <c r="A53" s="9">
        <v>3</v>
      </c>
      <c r="F53" s="3">
        <v>39157</v>
      </c>
      <c r="G53">
        <v>1.05</v>
      </c>
      <c r="M53">
        <v>1</v>
      </c>
      <c r="R53">
        <v>1.2752953813104189</v>
      </c>
    </row>
    <row r="54" spans="1:18" x14ac:dyDescent="0.25">
      <c r="A54" s="9">
        <v>5</v>
      </c>
      <c r="F54" s="3">
        <v>39160</v>
      </c>
      <c r="G54">
        <v>0.88369781312127238</v>
      </c>
      <c r="M54">
        <v>0.87475149105367789</v>
      </c>
      <c r="R54">
        <v>1.0275347912524857</v>
      </c>
    </row>
    <row r="55" spans="1:18" x14ac:dyDescent="0.25">
      <c r="A55" s="9">
        <v>5</v>
      </c>
      <c r="F55" s="3">
        <v>39161</v>
      </c>
      <c r="G55">
        <v>1.05</v>
      </c>
      <c r="M55">
        <v>0.95015613740091298</v>
      </c>
      <c r="R55">
        <v>1.0777083833773713</v>
      </c>
    </row>
    <row r="56" spans="1:18" x14ac:dyDescent="0.25">
      <c r="A56" s="9">
        <v>2</v>
      </c>
      <c r="F56" s="3">
        <v>39162</v>
      </c>
      <c r="G56">
        <v>0.85</v>
      </c>
      <c r="M56">
        <v>0.66564090424902311</v>
      </c>
      <c r="R56">
        <v>1.0429636643389759</v>
      </c>
    </row>
    <row r="57" spans="1:18" x14ac:dyDescent="0.25">
      <c r="A57" s="9">
        <v>2</v>
      </c>
      <c r="F57" s="3">
        <v>39163</v>
      </c>
      <c r="G57">
        <v>0.85</v>
      </c>
      <c r="M57">
        <v>0.83502042266027343</v>
      </c>
      <c r="R57">
        <v>1</v>
      </c>
    </row>
    <row r="58" spans="1:18" x14ac:dyDescent="0.25">
      <c r="A58" s="9">
        <v>6</v>
      </c>
      <c r="F58" s="3">
        <v>39164</v>
      </c>
      <c r="G58">
        <v>1.05</v>
      </c>
      <c r="M58">
        <v>0.8822916666666667</v>
      </c>
      <c r="R58">
        <v>1.1279166666666667</v>
      </c>
    </row>
    <row r="59" spans="1:18" x14ac:dyDescent="0.25">
      <c r="A59" s="9">
        <v>5</v>
      </c>
      <c r="F59" s="3">
        <v>39167</v>
      </c>
      <c r="G59">
        <v>1.05</v>
      </c>
      <c r="M59">
        <v>0.99913830245583801</v>
      </c>
      <c r="R59">
        <v>1.1591986212839294</v>
      </c>
    </row>
    <row r="60" spans="1:18" x14ac:dyDescent="0.25">
      <c r="A60" s="9">
        <v>5</v>
      </c>
      <c r="F60" s="3">
        <v>39169</v>
      </c>
      <c r="G60">
        <v>1.05</v>
      </c>
      <c r="M60">
        <v>0.93411621168217163</v>
      </c>
      <c r="R60">
        <v>1.0526155253927101</v>
      </c>
    </row>
    <row r="61" spans="1:18" x14ac:dyDescent="0.25">
      <c r="A61" s="9">
        <v>2</v>
      </c>
      <c r="F61" s="3">
        <v>39170</v>
      </c>
      <c r="G61">
        <v>0.91368867353119343</v>
      </c>
      <c r="M61">
        <v>0.86568746214415482</v>
      </c>
      <c r="R61">
        <v>1.0404300423985464</v>
      </c>
    </row>
    <row r="62" spans="1:18" x14ac:dyDescent="0.25">
      <c r="A62" s="9">
        <v>5</v>
      </c>
      <c r="F62" s="2">
        <v>39171</v>
      </c>
      <c r="G62">
        <v>0.88735343383584586</v>
      </c>
      <c r="M62">
        <v>0.88735343383584586</v>
      </c>
      <c r="R62">
        <v>1</v>
      </c>
    </row>
    <row r="63" spans="1:18" x14ac:dyDescent="0.25">
      <c r="A63" s="9">
        <v>3</v>
      </c>
      <c r="F63" s="2">
        <v>39174</v>
      </c>
      <c r="G63">
        <v>1.05</v>
      </c>
      <c r="M63">
        <v>1</v>
      </c>
      <c r="R63">
        <v>1.4595476801119143</v>
      </c>
    </row>
    <row r="64" spans="1:18" x14ac:dyDescent="0.25">
      <c r="A64" s="9">
        <v>2</v>
      </c>
      <c r="F64" s="2">
        <v>39175</v>
      </c>
      <c r="G64">
        <v>1.05</v>
      </c>
      <c r="M64">
        <v>0.87996108949416341</v>
      </c>
      <c r="R64">
        <v>1.1058365758754858</v>
      </c>
    </row>
    <row r="65" spans="1:18" x14ac:dyDescent="0.25">
      <c r="A65" s="9">
        <v>3</v>
      </c>
      <c r="F65" s="2">
        <v>39176</v>
      </c>
      <c r="G65">
        <v>0.9438914027149321</v>
      </c>
      <c r="M65">
        <v>0.9438914027149321</v>
      </c>
      <c r="R65">
        <v>1.0124434389140271</v>
      </c>
    </row>
    <row r="66" spans="1:18" x14ac:dyDescent="0.25">
      <c r="A66" s="9">
        <v>5</v>
      </c>
      <c r="F66" s="2">
        <v>39177</v>
      </c>
      <c r="G66">
        <v>1.05</v>
      </c>
      <c r="M66">
        <v>0.84674418604651169</v>
      </c>
      <c r="R66">
        <v>1.1030232558139539</v>
      </c>
    </row>
    <row r="67" spans="1:18" x14ac:dyDescent="0.25">
      <c r="A67" s="9">
        <v>4</v>
      </c>
      <c r="F67" s="2">
        <v>39181</v>
      </c>
      <c r="G67">
        <v>0.89820512820512821</v>
      </c>
      <c r="M67">
        <v>0.89820512820512821</v>
      </c>
      <c r="R67">
        <v>1.0423076923076924</v>
      </c>
    </row>
    <row r="68" spans="1:18" x14ac:dyDescent="0.25">
      <c r="A68" s="9">
        <v>5</v>
      </c>
      <c r="F68" s="2">
        <v>39182</v>
      </c>
      <c r="G68">
        <v>1.05</v>
      </c>
      <c r="M68">
        <v>0.81396648044692632</v>
      </c>
      <c r="R68">
        <v>1.0687150837988837</v>
      </c>
    </row>
    <row r="69" spans="1:18" x14ac:dyDescent="0.25">
      <c r="A69" s="9">
        <v>3</v>
      </c>
      <c r="F69" s="2">
        <v>39183</v>
      </c>
      <c r="G69">
        <v>1.05</v>
      </c>
      <c r="M69">
        <v>0.79042457091237572</v>
      </c>
      <c r="R69">
        <v>1.1559771153267082</v>
      </c>
    </row>
    <row r="70" spans="1:18" x14ac:dyDescent="0.25">
      <c r="A70" s="9">
        <v>3</v>
      </c>
      <c r="F70" s="2">
        <v>39184</v>
      </c>
      <c r="G70">
        <v>1.05</v>
      </c>
      <c r="M70">
        <v>0.92019263845889232</v>
      </c>
      <c r="R70">
        <v>1.3089095287237702</v>
      </c>
    </row>
    <row r="71" spans="1:18" x14ac:dyDescent="0.25">
      <c r="A71" s="9">
        <v>5</v>
      </c>
      <c r="F71" s="2">
        <v>39185</v>
      </c>
      <c r="G71">
        <v>1.05</v>
      </c>
      <c r="M71">
        <v>0.81700000000000117</v>
      </c>
      <c r="R71">
        <v>1.2223333333333308</v>
      </c>
    </row>
    <row r="72" spans="1:18" x14ac:dyDescent="0.25">
      <c r="A72" s="9">
        <v>2</v>
      </c>
      <c r="F72" s="2">
        <v>39188</v>
      </c>
      <c r="G72">
        <v>1.05</v>
      </c>
      <c r="M72">
        <v>0.94973544973544977</v>
      </c>
      <c r="R72">
        <v>1.2328042328042328</v>
      </c>
    </row>
    <row r="73" spans="1:18" x14ac:dyDescent="0.25">
      <c r="A73" s="9">
        <v>5</v>
      </c>
      <c r="F73" s="2">
        <v>39189</v>
      </c>
      <c r="G73">
        <v>0.85</v>
      </c>
      <c r="M73">
        <v>0.80534188034187992</v>
      </c>
      <c r="R73">
        <v>1.007051282051282</v>
      </c>
    </row>
    <row r="74" spans="1:18" x14ac:dyDescent="0.25">
      <c r="A74" s="9">
        <v>5</v>
      </c>
      <c r="F74" s="2">
        <v>39190</v>
      </c>
      <c r="G74">
        <v>1.05</v>
      </c>
      <c r="M74">
        <v>0.98561484918793507</v>
      </c>
      <c r="R74">
        <v>1.148491879350348</v>
      </c>
    </row>
    <row r="75" spans="1:18" x14ac:dyDescent="0.25">
      <c r="A75" s="9">
        <v>2</v>
      </c>
      <c r="F75" s="2">
        <v>39191</v>
      </c>
      <c r="G75">
        <v>1.05</v>
      </c>
      <c r="M75">
        <v>0.88878787878787935</v>
      </c>
      <c r="R75">
        <v>1.3093939393939396</v>
      </c>
    </row>
    <row r="76" spans="1:18" x14ac:dyDescent="0.25">
      <c r="A76" s="9">
        <v>4</v>
      </c>
      <c r="F76" s="2">
        <v>39192</v>
      </c>
      <c r="G76">
        <v>1.05</v>
      </c>
      <c r="M76">
        <v>0.99658869395711502</v>
      </c>
      <c r="R76">
        <v>1.4134990253411308</v>
      </c>
    </row>
    <row r="77" spans="1:18" x14ac:dyDescent="0.25">
      <c r="A77" s="9">
        <v>2</v>
      </c>
      <c r="F77" s="2">
        <v>39195</v>
      </c>
      <c r="G77">
        <v>0.89133165829145744</v>
      </c>
      <c r="M77">
        <v>0.8640075376884423</v>
      </c>
      <c r="R77">
        <v>1</v>
      </c>
    </row>
    <row r="78" spans="1:18" x14ac:dyDescent="0.25">
      <c r="A78" s="9">
        <v>6</v>
      </c>
      <c r="F78" s="2">
        <v>39196</v>
      </c>
      <c r="G78">
        <v>1.05</v>
      </c>
      <c r="M78">
        <v>1</v>
      </c>
      <c r="R78">
        <v>1.3878787878787893</v>
      </c>
    </row>
    <row r="79" spans="1:18" x14ac:dyDescent="0.25">
      <c r="A79" s="9">
        <v>2</v>
      </c>
      <c r="F79" s="2">
        <v>39197</v>
      </c>
      <c r="G79">
        <v>1.05</v>
      </c>
      <c r="M79">
        <v>0.90107526881720434</v>
      </c>
      <c r="R79">
        <v>1.1085304659498196</v>
      </c>
    </row>
    <row r="80" spans="1:18" x14ac:dyDescent="0.25">
      <c r="A80" s="9">
        <v>4</v>
      </c>
      <c r="F80" s="2">
        <v>39198</v>
      </c>
      <c r="G80">
        <v>1.05</v>
      </c>
      <c r="M80">
        <v>0.99855049122241912</v>
      </c>
      <c r="R80">
        <v>1.3448220325334193</v>
      </c>
    </row>
    <row r="81" spans="1:18" x14ac:dyDescent="0.25">
      <c r="A81" s="9">
        <v>5</v>
      </c>
      <c r="F81" s="2">
        <v>39199</v>
      </c>
      <c r="G81">
        <v>1.05</v>
      </c>
      <c r="M81">
        <v>1</v>
      </c>
      <c r="R81">
        <v>1.086234817813766</v>
      </c>
    </row>
    <row r="82" spans="1:18" x14ac:dyDescent="0.25">
      <c r="A82" s="9">
        <v>4</v>
      </c>
      <c r="F82" s="2">
        <v>39202</v>
      </c>
      <c r="G82">
        <v>0.85</v>
      </c>
      <c r="M82">
        <v>0.81259541984732686</v>
      </c>
      <c r="R82">
        <v>1.0332061068702296</v>
      </c>
    </row>
    <row r="83" spans="1:18" x14ac:dyDescent="0.25">
      <c r="A83" s="9">
        <v>6</v>
      </c>
      <c r="F83" s="2">
        <v>39205</v>
      </c>
      <c r="G83">
        <v>1.05</v>
      </c>
      <c r="M83">
        <v>0.93904761904761813</v>
      </c>
      <c r="R83">
        <v>1.0652380952380951</v>
      </c>
    </row>
    <row r="84" spans="1:18" x14ac:dyDescent="0.25">
      <c r="A84" s="9">
        <v>3</v>
      </c>
      <c r="F84" s="2">
        <v>39206</v>
      </c>
      <c r="G84">
        <v>1.05</v>
      </c>
      <c r="M84">
        <v>0.99466019417475549</v>
      </c>
      <c r="R84">
        <v>1.0810679611650476</v>
      </c>
    </row>
    <row r="85" spans="1:18" x14ac:dyDescent="0.25">
      <c r="A85" s="9">
        <v>4</v>
      </c>
      <c r="F85" s="2">
        <v>39209</v>
      </c>
      <c r="G85">
        <v>1.05</v>
      </c>
      <c r="M85">
        <v>1</v>
      </c>
      <c r="R85">
        <v>1.1000000000000019</v>
      </c>
    </row>
    <row r="86" spans="1:18" x14ac:dyDescent="0.25">
      <c r="A86" s="9">
        <v>4</v>
      </c>
      <c r="F86" s="2">
        <v>39210</v>
      </c>
      <c r="G86">
        <v>1.05</v>
      </c>
      <c r="M86">
        <v>0.93046511627907058</v>
      </c>
      <c r="R86">
        <v>1.13674418604651</v>
      </c>
    </row>
    <row r="87" spans="1:18" x14ac:dyDescent="0.25">
      <c r="A87" s="9">
        <v>5</v>
      </c>
      <c r="F87" s="2">
        <v>39211</v>
      </c>
      <c r="G87">
        <v>0.90944372574385512</v>
      </c>
      <c r="M87">
        <v>0.85295385942216562</v>
      </c>
      <c r="R87">
        <v>1.0304010349288486</v>
      </c>
    </row>
    <row r="88" spans="1:18" x14ac:dyDescent="0.25">
      <c r="A88" s="9">
        <v>6</v>
      </c>
      <c r="F88" s="2">
        <v>39212</v>
      </c>
      <c r="G88">
        <v>1.05</v>
      </c>
      <c r="M88">
        <v>0.93040019885657466</v>
      </c>
      <c r="R88">
        <v>1.2257022122793944</v>
      </c>
    </row>
    <row r="89" spans="1:18" x14ac:dyDescent="0.25">
      <c r="A89" s="9">
        <v>2</v>
      </c>
      <c r="F89" s="2">
        <v>39213</v>
      </c>
      <c r="G89">
        <v>0.85</v>
      </c>
      <c r="M89">
        <v>0.81182572614107884</v>
      </c>
      <c r="R89">
        <v>1.0396265560165976</v>
      </c>
    </row>
    <row r="90" spans="1:18" x14ac:dyDescent="0.25">
      <c r="F90" s="2">
        <v>39216</v>
      </c>
      <c r="G90">
        <v>1.05</v>
      </c>
      <c r="M90">
        <v>0.82022471910112449</v>
      </c>
      <c r="R90">
        <v>1.0620652755484188</v>
      </c>
    </row>
    <row r="91" spans="1:18" x14ac:dyDescent="0.25">
      <c r="F91" s="2">
        <v>39217</v>
      </c>
      <c r="G91">
        <v>0.85</v>
      </c>
      <c r="M91">
        <v>0.68691860465116494</v>
      </c>
      <c r="R91">
        <v>1.037499999999999</v>
      </c>
    </row>
    <row r="92" spans="1:18" x14ac:dyDescent="0.25">
      <c r="F92" s="7">
        <v>39218</v>
      </c>
      <c r="G92">
        <v>0.85</v>
      </c>
      <c r="M92">
        <v>0.68229166666666663</v>
      </c>
      <c r="R92">
        <v>1</v>
      </c>
    </row>
    <row r="93" spans="1:18" x14ac:dyDescent="0.25">
      <c r="F93" s="2">
        <v>39219</v>
      </c>
      <c r="G93">
        <v>1.05</v>
      </c>
      <c r="M93">
        <v>1</v>
      </c>
      <c r="R93">
        <v>1.284475639966971</v>
      </c>
    </row>
    <row r="94" spans="1:18" x14ac:dyDescent="0.25">
      <c r="F94" s="2">
        <v>39220</v>
      </c>
      <c r="G94">
        <v>1.05</v>
      </c>
      <c r="M94">
        <v>0.95148148148148015</v>
      </c>
      <c r="R94">
        <v>1.0766666666666653</v>
      </c>
    </row>
    <row r="95" spans="1:18" x14ac:dyDescent="0.25">
      <c r="F95" s="2">
        <v>39223</v>
      </c>
      <c r="G95">
        <v>0.94053030303030305</v>
      </c>
      <c r="M95">
        <v>0.94053030303030305</v>
      </c>
      <c r="R95">
        <v>1.0223484848484847</v>
      </c>
    </row>
    <row r="96" spans="1:18" x14ac:dyDescent="0.25">
      <c r="F96" s="2">
        <v>39224</v>
      </c>
      <c r="G96">
        <v>0.97155448717948723</v>
      </c>
      <c r="M96">
        <v>0.90544871794871795</v>
      </c>
      <c r="R96">
        <v>1.0016025641025641</v>
      </c>
    </row>
    <row r="97" spans="6:18" x14ac:dyDescent="0.25">
      <c r="F97" s="2">
        <v>39225</v>
      </c>
      <c r="G97">
        <v>0.85</v>
      </c>
      <c r="M97">
        <v>0.84120000000000139</v>
      </c>
      <c r="R97">
        <v>1</v>
      </c>
    </row>
    <row r="98" spans="6:18" x14ac:dyDescent="0.25">
      <c r="F98" s="2">
        <v>39226</v>
      </c>
      <c r="G98">
        <v>0.85</v>
      </c>
      <c r="M98">
        <v>0.82640067911714765</v>
      </c>
      <c r="R98">
        <v>1</v>
      </c>
    </row>
    <row r="99" spans="6:18" x14ac:dyDescent="0.25">
      <c r="F99" s="2">
        <v>39227</v>
      </c>
      <c r="G99">
        <v>1.05</v>
      </c>
      <c r="M99">
        <v>0.93913043478260472</v>
      </c>
      <c r="R99">
        <v>1.2347826086956561</v>
      </c>
    </row>
    <row r="100" spans="6:18" x14ac:dyDescent="0.25">
      <c r="F100" s="2">
        <v>39230</v>
      </c>
      <c r="G100">
        <v>1.05</v>
      </c>
      <c r="M100">
        <v>0.86</v>
      </c>
      <c r="R100">
        <v>1.0720000000000001</v>
      </c>
    </row>
    <row r="101" spans="6:18" x14ac:dyDescent="0.25">
      <c r="F101" s="2">
        <v>39231</v>
      </c>
      <c r="G101">
        <v>1.05</v>
      </c>
      <c r="M101">
        <v>0.91954022988505746</v>
      </c>
      <c r="R101">
        <v>1.2362068965517179</v>
      </c>
    </row>
    <row r="102" spans="6:18" x14ac:dyDescent="0.25">
      <c r="F102" s="2">
        <v>39232</v>
      </c>
      <c r="G102">
        <v>1.05</v>
      </c>
      <c r="M102">
        <v>0.55252697331061484</v>
      </c>
      <c r="R102">
        <v>1.1442362294151052</v>
      </c>
    </row>
    <row r="103" spans="6:18" x14ac:dyDescent="0.25">
      <c r="F103" s="2">
        <v>39233</v>
      </c>
      <c r="G103">
        <v>1.05</v>
      </c>
      <c r="M103">
        <v>0.88838709677419347</v>
      </c>
      <c r="R103">
        <v>1.2470967741935484</v>
      </c>
    </row>
    <row r="104" spans="6:18" x14ac:dyDescent="0.25">
      <c r="F104" s="2">
        <v>39234</v>
      </c>
      <c r="G104">
        <v>1.05</v>
      </c>
      <c r="M104">
        <v>0.90916230366492234</v>
      </c>
      <c r="R104">
        <v>1.144240837696336</v>
      </c>
    </row>
    <row r="105" spans="6:18" x14ac:dyDescent="0.25">
      <c r="F105" s="2">
        <v>39237</v>
      </c>
      <c r="G105">
        <v>1.05</v>
      </c>
      <c r="M105">
        <v>0.97095761381475765</v>
      </c>
      <c r="R105">
        <v>1.2059131344845622</v>
      </c>
    </row>
    <row r="106" spans="6:18" x14ac:dyDescent="0.25">
      <c r="F106" s="2">
        <v>39238</v>
      </c>
      <c r="G106">
        <v>1.05</v>
      </c>
      <c r="M106">
        <v>0.94717948717948897</v>
      </c>
      <c r="R106">
        <v>1.1953846153846173</v>
      </c>
    </row>
    <row r="107" spans="6:18" x14ac:dyDescent="0.25">
      <c r="F107" s="2">
        <v>39239</v>
      </c>
      <c r="G107">
        <v>1.05</v>
      </c>
      <c r="M107">
        <v>1</v>
      </c>
      <c r="R107">
        <v>1.2480743691899061</v>
      </c>
    </row>
    <row r="108" spans="6:18" x14ac:dyDescent="0.25">
      <c r="F108" s="2">
        <v>39240</v>
      </c>
      <c r="G108">
        <v>1.05</v>
      </c>
      <c r="M108">
        <v>1</v>
      </c>
      <c r="R108">
        <v>1.2111111111111112</v>
      </c>
    </row>
    <row r="109" spans="6:18" x14ac:dyDescent="0.25">
      <c r="F109" s="2">
        <v>39241</v>
      </c>
      <c r="G109">
        <v>1.05</v>
      </c>
      <c r="M109">
        <v>0.88200836820083672</v>
      </c>
      <c r="R109">
        <v>1.0966527196652736</v>
      </c>
    </row>
    <row r="110" spans="6:18" x14ac:dyDescent="0.25">
      <c r="F110" s="2">
        <v>39244</v>
      </c>
      <c r="G110">
        <v>0.85</v>
      </c>
      <c r="M110">
        <v>0.81589958158995812</v>
      </c>
      <c r="R110">
        <v>1.0416317991631792</v>
      </c>
    </row>
    <row r="111" spans="6:18" x14ac:dyDescent="0.25">
      <c r="F111" s="2">
        <v>39245</v>
      </c>
      <c r="G111">
        <v>1.05</v>
      </c>
      <c r="M111">
        <v>0.8810881965774463</v>
      </c>
      <c r="R111">
        <v>1.1794646774901281</v>
      </c>
    </row>
    <row r="112" spans="6:18" x14ac:dyDescent="0.25">
      <c r="F112" s="2">
        <v>39246</v>
      </c>
      <c r="G112">
        <v>1.05</v>
      </c>
      <c r="M112">
        <v>0.97499999999999998</v>
      </c>
      <c r="R112">
        <v>1.2358796296296288</v>
      </c>
    </row>
    <row r="113" spans="6:18" x14ac:dyDescent="0.25">
      <c r="F113" s="2">
        <v>39247</v>
      </c>
      <c r="G113">
        <v>0.85</v>
      </c>
      <c r="M113">
        <v>0.83536036036036032</v>
      </c>
      <c r="R113">
        <v>1</v>
      </c>
    </row>
    <row r="114" spans="6:18" x14ac:dyDescent="0.25">
      <c r="F114" s="2">
        <v>39248</v>
      </c>
      <c r="G114">
        <v>1.05</v>
      </c>
      <c r="M114">
        <v>0.91108671789242601</v>
      </c>
      <c r="R114">
        <v>1.2607025246981329</v>
      </c>
    </row>
    <row r="115" spans="6:18" x14ac:dyDescent="0.25">
      <c r="F115" s="2">
        <v>39251</v>
      </c>
      <c r="G115">
        <v>1.05</v>
      </c>
      <c r="M115">
        <v>1</v>
      </c>
      <c r="R115">
        <v>1.3348214285714286</v>
      </c>
    </row>
    <row r="116" spans="6:18" x14ac:dyDescent="0.25">
      <c r="F116" s="2">
        <v>39252</v>
      </c>
      <c r="G116">
        <v>1.05</v>
      </c>
      <c r="M116">
        <v>0.62334972819052359</v>
      </c>
      <c r="R116">
        <v>1.052290965570799</v>
      </c>
    </row>
    <row r="117" spans="6:18" x14ac:dyDescent="0.25">
      <c r="F117" s="2">
        <v>39253</v>
      </c>
      <c r="G117">
        <v>1.05</v>
      </c>
      <c r="M117">
        <v>0.90213675213675215</v>
      </c>
      <c r="R117">
        <v>1.0606837606837607</v>
      </c>
    </row>
    <row r="118" spans="6:18" x14ac:dyDescent="0.25">
      <c r="F118" s="7">
        <v>39254</v>
      </c>
      <c r="G118">
        <v>0.85</v>
      </c>
      <c r="M118">
        <v>0.77328646748681895</v>
      </c>
      <c r="R118">
        <v>1</v>
      </c>
    </row>
    <row r="119" spans="6:18" x14ac:dyDescent="0.25">
      <c r="F119" s="2">
        <v>39255</v>
      </c>
      <c r="G119">
        <v>1.05</v>
      </c>
      <c r="M119">
        <v>0.8346814964610717</v>
      </c>
      <c r="R119">
        <v>1.1162790697674401</v>
      </c>
    </row>
    <row r="120" spans="6:18" x14ac:dyDescent="0.25">
      <c r="F120" s="2">
        <v>39258</v>
      </c>
      <c r="G120">
        <v>1.05</v>
      </c>
      <c r="M120">
        <v>0.92461059190030925</v>
      </c>
      <c r="R120">
        <v>1.4492211838006253</v>
      </c>
    </row>
    <row r="121" spans="6:18" x14ac:dyDescent="0.25">
      <c r="F121" s="2">
        <v>39259</v>
      </c>
      <c r="G121">
        <v>1.05</v>
      </c>
      <c r="M121">
        <v>0.64938271604938269</v>
      </c>
      <c r="R121">
        <v>1.2296296296296341</v>
      </c>
    </row>
    <row r="122" spans="6:18" x14ac:dyDescent="0.25">
      <c r="F122" s="2">
        <v>39260</v>
      </c>
      <c r="G122">
        <v>1.05</v>
      </c>
      <c r="M122">
        <v>0.89727272727272722</v>
      </c>
      <c r="R122">
        <v>1.4045454545454545</v>
      </c>
    </row>
    <row r="123" spans="6:18" x14ac:dyDescent="0.25">
      <c r="F123" s="2">
        <v>39261</v>
      </c>
      <c r="G123">
        <v>1.05</v>
      </c>
      <c r="M123">
        <v>0.59124087591240881</v>
      </c>
      <c r="R123">
        <v>1.2277372262773723</v>
      </c>
    </row>
    <row r="124" spans="6:18" x14ac:dyDescent="0.25">
      <c r="F124" s="3">
        <v>39262</v>
      </c>
      <c r="G124">
        <v>1.05</v>
      </c>
      <c r="M124">
        <v>0.87686850772738889</v>
      </c>
      <c r="R124">
        <v>1.1195844945528239</v>
      </c>
    </row>
    <row r="125" spans="6:18" x14ac:dyDescent="0.25">
      <c r="F125" s="3">
        <v>39265</v>
      </c>
      <c r="G125">
        <v>1.05</v>
      </c>
      <c r="M125">
        <v>0.67284263959390955</v>
      </c>
      <c r="R125">
        <v>1.1647208121827402</v>
      </c>
    </row>
    <row r="126" spans="6:18" x14ac:dyDescent="0.25">
      <c r="F126" s="3">
        <v>39266</v>
      </c>
      <c r="G126">
        <v>1.0410112359550563</v>
      </c>
      <c r="M126">
        <v>1</v>
      </c>
      <c r="R126">
        <v>1.0421348314606742</v>
      </c>
    </row>
    <row r="127" spans="6:18" x14ac:dyDescent="0.25">
      <c r="F127" s="3">
        <v>39267</v>
      </c>
      <c r="G127">
        <v>1.05</v>
      </c>
      <c r="M127">
        <v>0.97530864197530864</v>
      </c>
      <c r="R127">
        <v>1.195061728395062</v>
      </c>
    </row>
    <row r="128" spans="6:18" x14ac:dyDescent="0.25">
      <c r="F128" s="3">
        <v>39268</v>
      </c>
      <c r="G128">
        <v>0.95904522613065324</v>
      </c>
      <c r="M128">
        <v>0.91306532663316486</v>
      </c>
      <c r="R128">
        <v>1</v>
      </c>
    </row>
    <row r="129" spans="6:18" x14ac:dyDescent="0.25">
      <c r="F129" s="3">
        <v>39269</v>
      </c>
      <c r="G129">
        <v>0.96586763939551845</v>
      </c>
      <c r="M129">
        <v>0.96404377279833242</v>
      </c>
      <c r="R129">
        <v>1</v>
      </c>
    </row>
    <row r="130" spans="6:18" x14ac:dyDescent="0.25">
      <c r="F130" s="3">
        <v>39272</v>
      </c>
      <c r="G130">
        <v>1.05</v>
      </c>
      <c r="M130">
        <v>1</v>
      </c>
      <c r="R130">
        <v>1.1145714285714285</v>
      </c>
    </row>
    <row r="131" spans="6:18" x14ac:dyDescent="0.25">
      <c r="F131" s="3">
        <v>39273</v>
      </c>
      <c r="G131">
        <v>1.05</v>
      </c>
      <c r="M131">
        <v>0.89893617021276595</v>
      </c>
      <c r="R131">
        <v>1.0670212765957456</v>
      </c>
    </row>
    <row r="132" spans="6:18" x14ac:dyDescent="0.25">
      <c r="F132" s="3">
        <v>39274</v>
      </c>
      <c r="G132">
        <v>0.94351351351351354</v>
      </c>
      <c r="M132">
        <v>0.94351351351351354</v>
      </c>
      <c r="R132">
        <v>1.0424324324324323</v>
      </c>
    </row>
    <row r="133" spans="6:18" x14ac:dyDescent="0.25">
      <c r="F133" s="3">
        <v>39275</v>
      </c>
      <c r="G133">
        <v>1.05</v>
      </c>
      <c r="M133">
        <v>1</v>
      </c>
      <c r="R133">
        <v>1.1186489607390302</v>
      </c>
    </row>
    <row r="134" spans="6:18" x14ac:dyDescent="0.25">
      <c r="F134" s="3">
        <v>39276</v>
      </c>
      <c r="G134">
        <v>1.0140877598152425</v>
      </c>
      <c r="M134">
        <v>1</v>
      </c>
      <c r="R134">
        <v>1.0346420323325636</v>
      </c>
    </row>
    <row r="135" spans="6:18" x14ac:dyDescent="0.25">
      <c r="F135" s="3">
        <v>39279</v>
      </c>
      <c r="G135">
        <v>1.05</v>
      </c>
      <c r="M135">
        <v>0.9023255813953488</v>
      </c>
      <c r="R135">
        <v>1.0974418604651155</v>
      </c>
    </row>
    <row r="136" spans="6:18" x14ac:dyDescent="0.25">
      <c r="F136" s="3">
        <v>39280</v>
      </c>
      <c r="G136">
        <v>1.05</v>
      </c>
      <c r="M136">
        <v>0.81124412141940994</v>
      </c>
      <c r="R136">
        <v>1.075673364685763</v>
      </c>
    </row>
    <row r="137" spans="6:18" x14ac:dyDescent="0.25">
      <c r="F137" s="3">
        <v>39281</v>
      </c>
      <c r="G137">
        <v>1.05</v>
      </c>
      <c r="M137">
        <v>0.71986739284868573</v>
      </c>
      <c r="R137">
        <v>1.0551740468860999</v>
      </c>
    </row>
    <row r="138" spans="6:18" x14ac:dyDescent="0.25">
      <c r="F138" s="3">
        <v>39282</v>
      </c>
      <c r="G138">
        <v>1.05</v>
      </c>
      <c r="M138">
        <v>0.95593726661687828</v>
      </c>
      <c r="R138">
        <v>1.3144137415982076</v>
      </c>
    </row>
    <row r="139" spans="6:18" x14ac:dyDescent="0.25">
      <c r="F139" s="3">
        <v>39283</v>
      </c>
      <c r="G139">
        <v>0.91949458483754509</v>
      </c>
      <c r="M139">
        <v>0.86642599277978338</v>
      </c>
      <c r="R139">
        <v>1.0036101083032491</v>
      </c>
    </row>
    <row r="140" spans="6:18" x14ac:dyDescent="0.25">
      <c r="F140" s="3">
        <v>39286</v>
      </c>
      <c r="G140">
        <v>1.05</v>
      </c>
      <c r="M140">
        <v>0.98261221188839465</v>
      </c>
      <c r="R140">
        <v>1.2984229680549939</v>
      </c>
    </row>
    <row r="141" spans="6:18" x14ac:dyDescent="0.25">
      <c r="F141" s="3">
        <v>39287</v>
      </c>
      <c r="G141">
        <v>1.05</v>
      </c>
      <c r="M141">
        <v>0.94095653528587009</v>
      </c>
      <c r="R141">
        <v>1.0573298021498676</v>
      </c>
    </row>
    <row r="142" spans="6:18" x14ac:dyDescent="0.25">
      <c r="F142" s="3">
        <v>39288</v>
      </c>
      <c r="G142">
        <v>1.05</v>
      </c>
      <c r="M142">
        <v>0.89333333333333331</v>
      </c>
      <c r="R142">
        <v>1.0513333333333335</v>
      </c>
    </row>
    <row r="143" spans="6:18" x14ac:dyDescent="0.25">
      <c r="F143" s="3">
        <v>39289</v>
      </c>
      <c r="G143">
        <v>1.05</v>
      </c>
      <c r="M143">
        <v>0.78834618680377033</v>
      </c>
      <c r="R143">
        <v>1.073121965152813</v>
      </c>
    </row>
    <row r="144" spans="6:18" x14ac:dyDescent="0.25">
      <c r="F144" s="2">
        <v>39290</v>
      </c>
      <c r="G144">
        <v>1.05</v>
      </c>
      <c r="M144">
        <v>1</v>
      </c>
      <c r="R144">
        <v>1.3620331950207469</v>
      </c>
    </row>
    <row r="145" spans="6:18" x14ac:dyDescent="0.25">
      <c r="F145" s="2">
        <v>39293</v>
      </c>
      <c r="G145">
        <v>1.05</v>
      </c>
      <c r="M145">
        <v>0.88786231884057976</v>
      </c>
      <c r="R145">
        <v>1.1365942028985501</v>
      </c>
    </row>
    <row r="146" spans="6:18" x14ac:dyDescent="0.25">
      <c r="F146" s="2">
        <v>39294</v>
      </c>
      <c r="G146">
        <v>1.05</v>
      </c>
      <c r="M146">
        <v>0.88366935483870823</v>
      </c>
      <c r="R146">
        <v>1.2526209677419353</v>
      </c>
    </row>
    <row r="147" spans="6:18" x14ac:dyDescent="0.25">
      <c r="F147" s="2">
        <v>39295</v>
      </c>
      <c r="G147">
        <v>1.05</v>
      </c>
      <c r="M147">
        <v>1</v>
      </c>
      <c r="R147">
        <v>1.6329787234042554</v>
      </c>
    </row>
    <row r="148" spans="6:18" x14ac:dyDescent="0.25">
      <c r="F148" s="2">
        <v>39296</v>
      </c>
      <c r="G148">
        <v>1.05</v>
      </c>
      <c r="M148">
        <v>0.83753455846479108</v>
      </c>
      <c r="R148">
        <v>1.2262156448202961</v>
      </c>
    </row>
    <row r="149" spans="6:18" x14ac:dyDescent="0.25">
      <c r="F149" s="2">
        <v>39297</v>
      </c>
      <c r="G149">
        <v>1.05</v>
      </c>
      <c r="M149">
        <v>0.96186770428015556</v>
      </c>
      <c r="R149">
        <v>1.0729571984435797</v>
      </c>
    </row>
    <row r="150" spans="6:18" x14ac:dyDescent="0.25">
      <c r="F150" s="2">
        <v>39300</v>
      </c>
      <c r="G150">
        <v>1.05</v>
      </c>
      <c r="M150">
        <v>1</v>
      </c>
      <c r="R150">
        <v>1.3323626480295074</v>
      </c>
    </row>
    <row r="151" spans="6:18" x14ac:dyDescent="0.25">
      <c r="F151" s="2">
        <v>39301</v>
      </c>
      <c r="G151">
        <v>1.05</v>
      </c>
      <c r="M151">
        <v>0.87237181851715229</v>
      </c>
      <c r="R151">
        <v>1.1490225009221688</v>
      </c>
    </row>
    <row r="152" spans="6:18" x14ac:dyDescent="0.25">
      <c r="F152" s="2">
        <v>39302</v>
      </c>
      <c r="G152">
        <v>0.85</v>
      </c>
      <c r="M152">
        <v>0.81146704754131804</v>
      </c>
      <c r="R152">
        <v>1</v>
      </c>
    </row>
    <row r="153" spans="6:18" x14ac:dyDescent="0.25">
      <c r="F153" s="2">
        <v>39303</v>
      </c>
      <c r="G153">
        <v>1.05</v>
      </c>
      <c r="M153">
        <v>1</v>
      </c>
      <c r="R153">
        <v>1.6367567567567578</v>
      </c>
    </row>
    <row r="154" spans="6:18" x14ac:dyDescent="0.25">
      <c r="F154" s="2">
        <v>39304</v>
      </c>
      <c r="G154">
        <v>1.05</v>
      </c>
      <c r="M154">
        <v>0.8085545722713865</v>
      </c>
      <c r="R154">
        <v>1.0890855457227133</v>
      </c>
    </row>
    <row r="155" spans="6:18" x14ac:dyDescent="0.25">
      <c r="F155" s="2">
        <v>39307</v>
      </c>
      <c r="G155">
        <v>1.05</v>
      </c>
      <c r="M155">
        <v>0.95121951219512191</v>
      </c>
      <c r="R155">
        <v>1.1571138211382099</v>
      </c>
    </row>
    <row r="156" spans="6:18" x14ac:dyDescent="0.25">
      <c r="F156" s="2">
        <v>39308</v>
      </c>
      <c r="G156">
        <v>1.05</v>
      </c>
      <c r="M156">
        <v>0.89320590068563999</v>
      </c>
      <c r="R156">
        <v>1.155412424683153</v>
      </c>
    </row>
    <row r="157" spans="6:18" x14ac:dyDescent="0.25">
      <c r="F157" s="2">
        <v>39310</v>
      </c>
      <c r="G157">
        <v>1.05</v>
      </c>
      <c r="M157">
        <v>0.91269230769230913</v>
      </c>
      <c r="R157">
        <v>1.1532051282051277</v>
      </c>
    </row>
    <row r="158" spans="6:18" x14ac:dyDescent="0.25">
      <c r="F158" s="2">
        <v>39311</v>
      </c>
      <c r="G158">
        <v>1.05</v>
      </c>
      <c r="M158">
        <v>0.90286949213591072</v>
      </c>
      <c r="R158">
        <v>1.6330892063873206</v>
      </c>
    </row>
    <row r="159" spans="6:18" x14ac:dyDescent="0.25">
      <c r="F159" s="2">
        <v>39314</v>
      </c>
      <c r="G159">
        <v>1.05</v>
      </c>
      <c r="M159">
        <v>0.87739354101171774</v>
      </c>
      <c r="R159">
        <v>1.114604172620749</v>
      </c>
    </row>
    <row r="160" spans="6:18" x14ac:dyDescent="0.25">
      <c r="F160" s="2">
        <v>39315</v>
      </c>
      <c r="G160">
        <v>1.05</v>
      </c>
      <c r="M160">
        <v>1</v>
      </c>
      <c r="R160">
        <v>1.677236693091732</v>
      </c>
    </row>
    <row r="161" spans="6:18" x14ac:dyDescent="0.25">
      <c r="F161" s="2">
        <v>39316</v>
      </c>
      <c r="G161">
        <v>1.05</v>
      </c>
      <c r="M161">
        <v>0.84172661870503596</v>
      </c>
      <c r="R161">
        <v>1.199400479616306</v>
      </c>
    </row>
    <row r="162" spans="6:18" x14ac:dyDescent="0.25">
      <c r="F162" s="2">
        <v>39317</v>
      </c>
      <c r="G162">
        <v>1.05</v>
      </c>
      <c r="M162">
        <v>0.958277027027027</v>
      </c>
      <c r="R162">
        <v>1.4790540540540547</v>
      </c>
    </row>
    <row r="163" spans="6:18" x14ac:dyDescent="0.25">
      <c r="F163" s="2">
        <v>39318</v>
      </c>
      <c r="G163">
        <v>1.05</v>
      </c>
      <c r="M163">
        <v>0.88135359116022105</v>
      </c>
      <c r="R163">
        <v>1.1741712707182326</v>
      </c>
    </row>
    <row r="164" spans="6:18" x14ac:dyDescent="0.25">
      <c r="F164" s="7">
        <v>39321</v>
      </c>
      <c r="G164">
        <v>0.85</v>
      </c>
      <c r="M164">
        <v>0.74028629856850714</v>
      </c>
      <c r="R164">
        <v>1.0211935303959843</v>
      </c>
    </row>
    <row r="165" spans="6:18" x14ac:dyDescent="0.25">
      <c r="F165" s="2">
        <v>39322</v>
      </c>
      <c r="G165">
        <v>1.05</v>
      </c>
      <c r="M165">
        <v>0.86428089128966912</v>
      </c>
      <c r="R165">
        <v>1.0650461399955002</v>
      </c>
    </row>
    <row r="166" spans="6:18" x14ac:dyDescent="0.25">
      <c r="F166" s="2">
        <v>39323</v>
      </c>
      <c r="G166">
        <v>1.05</v>
      </c>
      <c r="M166">
        <v>0.58731226182470375</v>
      </c>
      <c r="R166">
        <v>1.1241874019278189</v>
      </c>
    </row>
    <row r="167" spans="6:18" x14ac:dyDescent="0.25">
      <c r="F167" s="2">
        <v>39324</v>
      </c>
      <c r="G167">
        <v>1.05</v>
      </c>
      <c r="M167">
        <v>0.90257171117705248</v>
      </c>
      <c r="R167">
        <v>1.3209693372898124</v>
      </c>
    </row>
    <row r="168" spans="6:18" x14ac:dyDescent="0.25">
      <c r="F168" s="2">
        <v>39325</v>
      </c>
      <c r="G168">
        <v>1.05</v>
      </c>
      <c r="M168">
        <v>0.90096939745295568</v>
      </c>
      <c r="R168">
        <v>1.1898878540201483</v>
      </c>
    </row>
    <row r="169" spans="6:18" x14ac:dyDescent="0.25">
      <c r="F169" s="2">
        <v>39328</v>
      </c>
      <c r="G169">
        <v>1.05</v>
      </c>
      <c r="M169">
        <v>0.81358490566037878</v>
      </c>
      <c r="R169">
        <v>1.1411320754716967</v>
      </c>
    </row>
    <row r="170" spans="6:18" x14ac:dyDescent="0.25">
      <c r="F170" s="2">
        <v>39329</v>
      </c>
      <c r="G170">
        <v>1.05</v>
      </c>
      <c r="M170">
        <v>0.79173553719008416</v>
      </c>
      <c r="R170">
        <v>1.1351239669421456</v>
      </c>
    </row>
    <row r="171" spans="6:18" x14ac:dyDescent="0.25">
      <c r="F171" s="2">
        <v>39330</v>
      </c>
      <c r="G171">
        <v>1.05</v>
      </c>
      <c r="M171">
        <v>0.84365079365079265</v>
      </c>
      <c r="R171">
        <v>1.494973544973546</v>
      </c>
    </row>
    <row r="172" spans="6:18" x14ac:dyDescent="0.25">
      <c r="F172" s="2">
        <v>39331</v>
      </c>
      <c r="G172">
        <v>1.05</v>
      </c>
      <c r="M172">
        <v>0.8298451234826264</v>
      </c>
      <c r="R172">
        <v>1.1701548765173719</v>
      </c>
    </row>
    <row r="173" spans="6:18" x14ac:dyDescent="0.25">
      <c r="F173" s="2">
        <v>39332</v>
      </c>
      <c r="G173">
        <v>1.05</v>
      </c>
      <c r="M173">
        <v>0.80893617021276754</v>
      </c>
      <c r="R173">
        <v>1.0889361702127645</v>
      </c>
    </row>
    <row r="174" spans="6:18" x14ac:dyDescent="0.25">
      <c r="F174" s="2">
        <v>39335</v>
      </c>
      <c r="G174">
        <v>1.05</v>
      </c>
      <c r="M174">
        <v>0.7895849854612732</v>
      </c>
      <c r="R174">
        <v>1.2336769759450152</v>
      </c>
    </row>
    <row r="175" spans="6:18" x14ac:dyDescent="0.25">
      <c r="F175" s="2">
        <v>39336</v>
      </c>
      <c r="G175">
        <v>1.05</v>
      </c>
      <c r="M175">
        <v>0.87066605839416233</v>
      </c>
      <c r="R175">
        <v>1.0554288321167884</v>
      </c>
    </row>
    <row r="176" spans="6:18" x14ac:dyDescent="0.25">
      <c r="F176" s="2">
        <v>39337</v>
      </c>
      <c r="G176">
        <v>1.05</v>
      </c>
      <c r="M176">
        <v>0.90769966523194989</v>
      </c>
      <c r="R176">
        <v>1.054041128646579</v>
      </c>
    </row>
    <row r="177" spans="6:18" x14ac:dyDescent="0.25">
      <c r="F177" s="2">
        <v>39338</v>
      </c>
      <c r="G177">
        <v>1.05</v>
      </c>
      <c r="M177">
        <v>0.99924280666330045</v>
      </c>
      <c r="R177">
        <v>1.1110550227158</v>
      </c>
    </row>
    <row r="178" spans="6:18" x14ac:dyDescent="0.25">
      <c r="F178" s="2">
        <v>39339</v>
      </c>
      <c r="G178">
        <v>0.9190265486725665</v>
      </c>
      <c r="M178">
        <v>0.87676991150442318</v>
      </c>
      <c r="R178">
        <v>1.0161504424778762</v>
      </c>
    </row>
    <row r="179" spans="6:18" x14ac:dyDescent="0.25">
      <c r="F179" s="2">
        <v>39342</v>
      </c>
      <c r="G179">
        <v>0.96862745098039227</v>
      </c>
      <c r="M179">
        <v>0.93308823529411766</v>
      </c>
      <c r="R179">
        <v>1.004656862745098</v>
      </c>
    </row>
    <row r="180" spans="6:18" x14ac:dyDescent="0.25">
      <c r="F180" s="2">
        <v>39343</v>
      </c>
      <c r="G180">
        <v>1.05</v>
      </c>
      <c r="M180">
        <v>0.99101642710472282</v>
      </c>
      <c r="R180">
        <v>1.1709445585215585</v>
      </c>
    </row>
    <row r="181" spans="6:18" x14ac:dyDescent="0.25">
      <c r="F181" s="2">
        <v>39344</v>
      </c>
      <c r="G181">
        <v>1.05</v>
      </c>
      <c r="M181">
        <v>0.85299295774647887</v>
      </c>
      <c r="R181">
        <v>1.3908450704225352</v>
      </c>
    </row>
    <row r="182" spans="6:18" x14ac:dyDescent="0.25">
      <c r="F182" s="2">
        <v>39345</v>
      </c>
      <c r="G182">
        <v>1.05</v>
      </c>
      <c r="M182">
        <v>0.96193520267325516</v>
      </c>
      <c r="R182">
        <v>1.0953072788028455</v>
      </c>
    </row>
    <row r="183" spans="6:18" x14ac:dyDescent="0.25">
      <c r="F183" s="2">
        <v>39346</v>
      </c>
      <c r="G183">
        <v>1.05</v>
      </c>
      <c r="M183">
        <v>0.97790055248618779</v>
      </c>
      <c r="R183">
        <v>1.4372928176795585</v>
      </c>
    </row>
    <row r="184" spans="6:18" x14ac:dyDescent="0.25">
      <c r="F184" s="2">
        <v>39349</v>
      </c>
      <c r="G184">
        <v>1.05</v>
      </c>
      <c r="M184">
        <v>0.87370370370370376</v>
      </c>
      <c r="R184">
        <v>1.0575000000000014</v>
      </c>
    </row>
    <row r="185" spans="6:18" x14ac:dyDescent="0.25">
      <c r="F185" s="2">
        <v>39350</v>
      </c>
      <c r="G185">
        <v>0.94880136986301378</v>
      </c>
      <c r="M185">
        <v>0.85359589041095896</v>
      </c>
      <c r="R185">
        <v>1.0412671232876718</v>
      </c>
    </row>
    <row r="186" spans="6:18" x14ac:dyDescent="0.25">
      <c r="F186" s="2">
        <v>39351</v>
      </c>
      <c r="G186">
        <v>1.05</v>
      </c>
      <c r="M186">
        <v>0.95533413502834563</v>
      </c>
      <c r="R186">
        <v>1.0619309397010817</v>
      </c>
    </row>
    <row r="187" spans="6:18" x14ac:dyDescent="0.25">
      <c r="F187" s="2">
        <v>39352</v>
      </c>
      <c r="G187">
        <v>0.99509151414309471</v>
      </c>
      <c r="M187">
        <v>0.9546589018302829</v>
      </c>
      <c r="R187">
        <v>1.0234608985024958</v>
      </c>
    </row>
    <row r="188" spans="6:18" x14ac:dyDescent="0.25">
      <c r="F188" s="2">
        <v>39353</v>
      </c>
      <c r="G188">
        <v>0.92362459546925557</v>
      </c>
      <c r="M188">
        <v>0.92362459546925557</v>
      </c>
      <c r="R188">
        <v>1</v>
      </c>
    </row>
    <row r="189" spans="6:18" x14ac:dyDescent="0.25">
      <c r="F189" s="2">
        <v>39356</v>
      </c>
      <c r="G189">
        <v>1.05</v>
      </c>
      <c r="M189">
        <v>1</v>
      </c>
      <c r="R189">
        <v>1.0653136531365306</v>
      </c>
    </row>
    <row r="190" spans="6:18" x14ac:dyDescent="0.25">
      <c r="F190" s="2">
        <v>39358</v>
      </c>
      <c r="G190">
        <v>1.05</v>
      </c>
      <c r="M190">
        <v>1</v>
      </c>
      <c r="R190">
        <v>1.4542592592592578</v>
      </c>
    </row>
    <row r="191" spans="6:18" x14ac:dyDescent="0.25">
      <c r="F191" s="2">
        <v>39359</v>
      </c>
      <c r="G191">
        <v>1.05</v>
      </c>
      <c r="M191">
        <v>1</v>
      </c>
      <c r="R191">
        <v>1.1136494252873561</v>
      </c>
    </row>
    <row r="192" spans="6:18" x14ac:dyDescent="0.25">
      <c r="F192" s="2">
        <v>39360</v>
      </c>
      <c r="G192">
        <v>1.05</v>
      </c>
      <c r="M192">
        <v>0.9473007712082262</v>
      </c>
      <c r="R192">
        <v>1.1194087403598967</v>
      </c>
    </row>
    <row r="193" spans="6:18" x14ac:dyDescent="0.25">
      <c r="F193" s="2">
        <v>39363</v>
      </c>
      <c r="G193">
        <v>0.85</v>
      </c>
      <c r="M193">
        <v>0.83652849740932633</v>
      </c>
      <c r="R193">
        <v>1.0073834196891192</v>
      </c>
    </row>
    <row r="194" spans="6:18" x14ac:dyDescent="0.25">
      <c r="F194" s="2">
        <v>39364</v>
      </c>
      <c r="G194">
        <v>1.05</v>
      </c>
      <c r="M194">
        <v>1</v>
      </c>
      <c r="R194">
        <v>1.434169278996867</v>
      </c>
    </row>
    <row r="195" spans="6:18" x14ac:dyDescent="0.25">
      <c r="F195" s="2">
        <v>39365</v>
      </c>
      <c r="G195">
        <v>1.05</v>
      </c>
      <c r="M195">
        <v>0.98736842105263156</v>
      </c>
      <c r="R195">
        <v>1.1522105263157898</v>
      </c>
    </row>
    <row r="196" spans="6:18" x14ac:dyDescent="0.25">
      <c r="F196" s="2">
        <v>39366</v>
      </c>
      <c r="G196">
        <v>1.05</v>
      </c>
      <c r="M196">
        <v>0.92666742935590896</v>
      </c>
      <c r="R196">
        <v>1.5038325134423978</v>
      </c>
    </row>
    <row r="197" spans="6:18" x14ac:dyDescent="0.25">
      <c r="F197" s="2">
        <v>39367</v>
      </c>
      <c r="G197">
        <v>0.85</v>
      </c>
      <c r="M197">
        <v>0.82975738570721247</v>
      </c>
      <c r="R197">
        <v>1.0343290972107606</v>
      </c>
    </row>
    <row r="198" spans="6:18" x14ac:dyDescent="0.25">
      <c r="F198" s="2">
        <v>39370</v>
      </c>
      <c r="G198">
        <v>1.05</v>
      </c>
      <c r="M198">
        <v>1</v>
      </c>
      <c r="R198">
        <v>1.4384615384615391</v>
      </c>
    </row>
    <row r="199" spans="6:18" x14ac:dyDescent="0.25">
      <c r="F199" s="2">
        <v>39371</v>
      </c>
      <c r="G199">
        <v>0.97667392678985454</v>
      </c>
      <c r="M199">
        <v>0.87458722686713974</v>
      </c>
      <c r="R199">
        <v>1.0281037026628252</v>
      </c>
    </row>
    <row r="200" spans="6:18" x14ac:dyDescent="0.25">
      <c r="F200" s="2">
        <v>39372</v>
      </c>
      <c r="G200">
        <v>1.05</v>
      </c>
      <c r="M200">
        <v>0.65119788719109595</v>
      </c>
      <c r="R200">
        <v>1.2640067911714772</v>
      </c>
    </row>
    <row r="201" spans="6:18" x14ac:dyDescent="0.25">
      <c r="F201" s="2">
        <v>39373</v>
      </c>
      <c r="G201">
        <v>1.05</v>
      </c>
      <c r="M201">
        <v>0.5704274162495192</v>
      </c>
      <c r="R201">
        <v>1.2278783211397764</v>
      </c>
    </row>
    <row r="202" spans="6:18" x14ac:dyDescent="0.25">
      <c r="F202" s="2">
        <v>39374</v>
      </c>
      <c r="G202">
        <v>1.05</v>
      </c>
      <c r="M202">
        <v>0.87008119925046845</v>
      </c>
      <c r="R202">
        <v>1.174266083697689</v>
      </c>
    </row>
    <row r="203" spans="6:18" x14ac:dyDescent="0.25">
      <c r="F203" s="2">
        <v>39377</v>
      </c>
      <c r="G203">
        <v>1.05</v>
      </c>
      <c r="M203">
        <v>0.92528831689787738</v>
      </c>
      <c r="R203">
        <v>1.1118168143072051</v>
      </c>
    </row>
    <row r="204" spans="6:18" x14ac:dyDescent="0.25">
      <c r="F204" s="2">
        <v>39378</v>
      </c>
      <c r="G204">
        <v>1.05</v>
      </c>
      <c r="M204">
        <v>0.991044776119403</v>
      </c>
      <c r="R204">
        <v>1.6044776119402986</v>
      </c>
    </row>
    <row r="205" spans="6:18" x14ac:dyDescent="0.25">
      <c r="F205" s="2">
        <v>39379</v>
      </c>
      <c r="G205">
        <v>0.85</v>
      </c>
      <c r="M205">
        <v>0.74054054054054053</v>
      </c>
      <c r="R205">
        <v>1.0308108108108109</v>
      </c>
    </row>
    <row r="206" spans="6:18" x14ac:dyDescent="0.25">
      <c r="F206" s="2">
        <v>39380</v>
      </c>
      <c r="G206">
        <v>1.05</v>
      </c>
      <c r="M206">
        <v>1</v>
      </c>
      <c r="R206">
        <v>1.212142857142857</v>
      </c>
    </row>
    <row r="207" spans="6:18" x14ac:dyDescent="0.25">
      <c r="F207" s="2">
        <v>39381</v>
      </c>
      <c r="G207">
        <v>1.05</v>
      </c>
      <c r="M207">
        <v>0.96669847328244174</v>
      </c>
      <c r="R207">
        <v>1.05601145038168</v>
      </c>
    </row>
    <row r="208" spans="6:18" x14ac:dyDescent="0.25">
      <c r="F208" s="2">
        <v>39384</v>
      </c>
      <c r="G208">
        <v>1.05</v>
      </c>
      <c r="M208">
        <v>0.91271777003484311</v>
      </c>
      <c r="R208">
        <v>1.1099303135888503</v>
      </c>
    </row>
    <row r="209" spans="6:18" x14ac:dyDescent="0.25">
      <c r="F209" s="2">
        <v>39385</v>
      </c>
      <c r="G209">
        <v>0.91420634920634924</v>
      </c>
      <c r="M209">
        <v>0.90095238095238095</v>
      </c>
      <c r="R209">
        <v>1.0379365079365077</v>
      </c>
    </row>
    <row r="210" spans="6:18" x14ac:dyDescent="0.25">
      <c r="F210" s="2">
        <v>39386</v>
      </c>
      <c r="G210">
        <v>1.05</v>
      </c>
      <c r="M210">
        <v>0.9896729776247849</v>
      </c>
      <c r="R210">
        <v>1.0735800344234079</v>
      </c>
    </row>
    <row r="211" spans="6:18" x14ac:dyDescent="0.25">
      <c r="F211" s="2">
        <v>39387</v>
      </c>
      <c r="G211">
        <v>0.85</v>
      </c>
      <c r="M211">
        <v>0.84254606365159224</v>
      </c>
      <c r="R211">
        <v>1</v>
      </c>
    </row>
    <row r="212" spans="6:18" x14ac:dyDescent="0.25">
      <c r="F212" s="2">
        <v>39388</v>
      </c>
      <c r="G212">
        <v>0.9746086956521739</v>
      </c>
      <c r="M212">
        <v>0.8983478260869564</v>
      </c>
      <c r="R212">
        <v>1.0421739130434782</v>
      </c>
    </row>
    <row r="213" spans="6:18" x14ac:dyDescent="0.25">
      <c r="F213" s="2">
        <v>39391</v>
      </c>
      <c r="G213">
        <v>0.88183173962628303</v>
      </c>
      <c r="M213">
        <v>0.86744451267654987</v>
      </c>
      <c r="R213">
        <v>1</v>
      </c>
    </row>
    <row r="214" spans="6:18" x14ac:dyDescent="0.25">
      <c r="F214" s="2">
        <v>39392</v>
      </c>
      <c r="G214">
        <v>1.05</v>
      </c>
      <c r="M214">
        <v>0.88742802303262958</v>
      </c>
      <c r="R214">
        <v>1.0992322456813821</v>
      </c>
    </row>
    <row r="215" spans="6:18" x14ac:dyDescent="0.25">
      <c r="F215" s="2">
        <v>39393</v>
      </c>
      <c r="G215">
        <v>0.95411954765751206</v>
      </c>
      <c r="M215">
        <v>0.95411954765751206</v>
      </c>
      <c r="R215">
        <v>1.0310177705977375</v>
      </c>
    </row>
    <row r="216" spans="6:18" x14ac:dyDescent="0.25">
      <c r="F216" s="2">
        <v>39394</v>
      </c>
      <c r="G216">
        <v>0.9846472523455585</v>
      </c>
      <c r="M216">
        <v>0.98269769708785182</v>
      </c>
      <c r="R216">
        <v>1.0113317899354208</v>
      </c>
    </row>
    <row r="217" spans="6:18" x14ac:dyDescent="0.25">
      <c r="F217" s="2">
        <v>39395</v>
      </c>
      <c r="G217">
        <v>1.05</v>
      </c>
      <c r="M217">
        <v>0.93226568653189912</v>
      </c>
      <c r="R217">
        <v>1.1417694933053286</v>
      </c>
    </row>
    <row r="218" spans="6:18" x14ac:dyDescent="0.25">
      <c r="F218" s="2">
        <v>39398</v>
      </c>
      <c r="G218">
        <v>1.05</v>
      </c>
      <c r="M218">
        <v>0.99028571428571532</v>
      </c>
      <c r="R218">
        <v>1.1299999999999999</v>
      </c>
    </row>
    <row r="219" spans="6:18" x14ac:dyDescent="0.25">
      <c r="F219" s="2">
        <v>39399</v>
      </c>
      <c r="G219">
        <v>1.05</v>
      </c>
      <c r="M219">
        <v>1</v>
      </c>
      <c r="R219">
        <v>1.2548742138364761</v>
      </c>
    </row>
    <row r="220" spans="6:18" x14ac:dyDescent="0.25">
      <c r="F220" s="2">
        <v>39400</v>
      </c>
      <c r="G220">
        <v>1.05</v>
      </c>
      <c r="M220">
        <v>1</v>
      </c>
      <c r="R220">
        <v>1.4019635343618519</v>
      </c>
    </row>
    <row r="221" spans="6:18" x14ac:dyDescent="0.25">
      <c r="F221" s="2">
        <v>39401</v>
      </c>
      <c r="G221">
        <v>1.05</v>
      </c>
      <c r="M221">
        <v>0.84503443679182477</v>
      </c>
      <c r="R221">
        <v>1.0909797822706069</v>
      </c>
    </row>
    <row r="222" spans="6:18" x14ac:dyDescent="0.25">
      <c r="F222" s="2">
        <v>39402</v>
      </c>
      <c r="G222">
        <v>1.05</v>
      </c>
      <c r="M222">
        <v>0.99772700083742072</v>
      </c>
      <c r="R222">
        <v>1.105275750687881</v>
      </c>
    </row>
    <row r="223" spans="6:18" x14ac:dyDescent="0.25">
      <c r="F223" s="2">
        <v>39405</v>
      </c>
      <c r="G223">
        <v>0.94791303336821309</v>
      </c>
      <c r="M223">
        <v>0.94791303336821309</v>
      </c>
      <c r="R223">
        <v>1.0468550168585045</v>
      </c>
    </row>
    <row r="224" spans="6:18" x14ac:dyDescent="0.25">
      <c r="F224" s="2">
        <v>39406</v>
      </c>
      <c r="G224">
        <v>1.05</v>
      </c>
      <c r="M224">
        <v>0.88170624450307822</v>
      </c>
      <c r="R224">
        <v>1.2204632072705957</v>
      </c>
    </row>
    <row r="225" spans="6:18" x14ac:dyDescent="0.25">
      <c r="F225" s="2">
        <v>39407</v>
      </c>
      <c r="G225">
        <v>1.05</v>
      </c>
      <c r="M225">
        <v>0.94957100332691169</v>
      </c>
      <c r="R225">
        <v>1.0560322185256548</v>
      </c>
    </row>
    <row r="226" spans="6:18" x14ac:dyDescent="0.25">
      <c r="F226" s="2">
        <v>39408</v>
      </c>
      <c r="G226">
        <v>1.05</v>
      </c>
      <c r="M226">
        <v>0.91892430278884318</v>
      </c>
      <c r="R226">
        <v>1.3625498007968126</v>
      </c>
    </row>
    <row r="227" spans="6:18" x14ac:dyDescent="0.25">
      <c r="F227" s="7">
        <v>39409</v>
      </c>
      <c r="G227">
        <v>0.85</v>
      </c>
      <c r="M227">
        <v>0.75131086142322234</v>
      </c>
      <c r="R227">
        <v>1</v>
      </c>
    </row>
    <row r="228" spans="6:18" x14ac:dyDescent="0.25">
      <c r="F228" s="2">
        <v>39412</v>
      </c>
      <c r="G228">
        <v>1.05</v>
      </c>
      <c r="M228">
        <v>0.87389659520807061</v>
      </c>
      <c r="R228">
        <v>1.2981084489281192</v>
      </c>
    </row>
    <row r="229" spans="6:18" x14ac:dyDescent="0.25">
      <c r="F229" s="2">
        <v>39413</v>
      </c>
      <c r="G229">
        <v>0.91228571428571437</v>
      </c>
      <c r="M229">
        <v>0.88</v>
      </c>
      <c r="R229">
        <v>1.0082857142857133</v>
      </c>
    </row>
    <row r="230" spans="6:18" x14ac:dyDescent="0.25">
      <c r="F230" s="2">
        <v>39414</v>
      </c>
      <c r="G230">
        <v>1.05</v>
      </c>
      <c r="M230">
        <v>0.46153846153846156</v>
      </c>
      <c r="R230">
        <v>1.243642072213502</v>
      </c>
    </row>
    <row r="231" spans="6:18" x14ac:dyDescent="0.25">
      <c r="F231" s="2">
        <v>39415</v>
      </c>
      <c r="G231">
        <v>1.05</v>
      </c>
      <c r="M231">
        <v>0.39380745041122406</v>
      </c>
      <c r="R231">
        <v>1.4997581035316885</v>
      </c>
    </row>
    <row r="232" spans="6:18" x14ac:dyDescent="0.25">
      <c r="F232" s="2">
        <v>39416</v>
      </c>
      <c r="G232">
        <v>1.05</v>
      </c>
      <c r="M232">
        <v>0.93792682926829307</v>
      </c>
      <c r="R232">
        <v>1.1496341463414625</v>
      </c>
    </row>
    <row r="233" spans="6:18" x14ac:dyDescent="0.25">
      <c r="F233" s="2">
        <v>39419</v>
      </c>
      <c r="G233">
        <v>0.98220930232558146</v>
      </c>
      <c r="M233">
        <v>0.94813953488372105</v>
      </c>
      <c r="R233">
        <v>1.0376744186046507</v>
      </c>
    </row>
    <row r="234" spans="6:18" x14ac:dyDescent="0.25">
      <c r="F234" s="2">
        <v>39420</v>
      </c>
      <c r="G234">
        <v>1.05</v>
      </c>
      <c r="M234">
        <v>0.98002392344497558</v>
      </c>
      <c r="R234">
        <v>1.0630382775119622</v>
      </c>
    </row>
    <row r="235" spans="6:18" x14ac:dyDescent="0.25">
      <c r="F235" s="2">
        <v>39421</v>
      </c>
      <c r="G235">
        <v>1.05</v>
      </c>
      <c r="M235">
        <v>0.97211061214842864</v>
      </c>
      <c r="R235">
        <v>1.1361380288347904</v>
      </c>
    </row>
    <row r="236" spans="6:18" x14ac:dyDescent="0.25">
      <c r="F236" s="2">
        <v>39422</v>
      </c>
      <c r="G236">
        <v>1.05</v>
      </c>
      <c r="M236">
        <v>0.90162196544047502</v>
      </c>
      <c r="R236">
        <v>1.0631824446093499</v>
      </c>
    </row>
    <row r="237" spans="6:18" x14ac:dyDescent="0.25">
      <c r="F237" s="2">
        <v>39423</v>
      </c>
      <c r="G237">
        <v>1.05</v>
      </c>
      <c r="M237">
        <v>0.83265306122448979</v>
      </c>
      <c r="R237">
        <v>1.3426530612244891</v>
      </c>
    </row>
    <row r="238" spans="6:18" x14ac:dyDescent="0.25">
      <c r="F238" s="2">
        <v>39426</v>
      </c>
      <c r="G238">
        <v>1.0307038834951456</v>
      </c>
      <c r="M238">
        <v>0.97815533980582525</v>
      </c>
      <c r="R238">
        <v>1.046116504854369</v>
      </c>
    </row>
    <row r="239" spans="6:18" x14ac:dyDescent="0.25">
      <c r="F239" s="2">
        <v>39427</v>
      </c>
      <c r="G239">
        <v>1.05</v>
      </c>
      <c r="M239">
        <v>0.99689119170984453</v>
      </c>
      <c r="R239">
        <v>1.1947035118019578</v>
      </c>
    </row>
    <row r="240" spans="6:18" x14ac:dyDescent="0.25">
      <c r="F240" s="2">
        <v>39428</v>
      </c>
      <c r="G240">
        <v>1.05</v>
      </c>
      <c r="M240">
        <v>0.98913043478260865</v>
      </c>
      <c r="R240">
        <v>1.24858695652174</v>
      </c>
    </row>
    <row r="241" spans="6:18" x14ac:dyDescent="0.25">
      <c r="F241" s="2">
        <v>39429</v>
      </c>
      <c r="G241">
        <v>1.05</v>
      </c>
      <c r="M241">
        <v>0.91743119266055051</v>
      </c>
      <c r="R241">
        <v>1.6261467889908257</v>
      </c>
    </row>
    <row r="242" spans="6:18" x14ac:dyDescent="0.25">
      <c r="F242" s="2">
        <v>39430</v>
      </c>
      <c r="G242">
        <v>1.05</v>
      </c>
      <c r="M242">
        <v>0.9928422996998385</v>
      </c>
      <c r="R242">
        <v>1.15781574694066</v>
      </c>
    </row>
    <row r="243" spans="6:18" x14ac:dyDescent="0.25">
      <c r="F243" s="7">
        <v>39433</v>
      </c>
      <c r="G243">
        <v>0.85</v>
      </c>
      <c r="M243">
        <v>0.61748243420269144</v>
      </c>
      <c r="R243">
        <v>1.0002381803024891</v>
      </c>
    </row>
    <row r="244" spans="6:18" x14ac:dyDescent="0.25">
      <c r="F244" s="2">
        <v>39434</v>
      </c>
      <c r="G244">
        <v>1.05</v>
      </c>
      <c r="M244">
        <v>1</v>
      </c>
      <c r="R244">
        <v>1.1367346938775511</v>
      </c>
    </row>
    <row r="245" spans="6:18" x14ac:dyDescent="0.25">
      <c r="F245" s="7">
        <v>39435</v>
      </c>
      <c r="G245">
        <v>0.85</v>
      </c>
      <c r="M245">
        <v>0.71407324781557913</v>
      </c>
      <c r="R245">
        <v>1.0336493772076574</v>
      </c>
    </row>
    <row r="246" spans="6:18" x14ac:dyDescent="0.25">
      <c r="F246" s="2">
        <v>39436</v>
      </c>
      <c r="G246">
        <v>1.05</v>
      </c>
      <c r="M246">
        <v>0.9072204968944112</v>
      </c>
      <c r="R246">
        <v>1.7430124223602483</v>
      </c>
    </row>
    <row r="247" spans="6:18" x14ac:dyDescent="0.25">
      <c r="F247" s="2">
        <v>39440</v>
      </c>
      <c r="G247">
        <v>1.05</v>
      </c>
      <c r="M247">
        <v>0.84331797235023043</v>
      </c>
      <c r="R247">
        <v>1.5735023041474645</v>
      </c>
    </row>
    <row r="248" spans="6:18" x14ac:dyDescent="0.25">
      <c r="F248" s="2">
        <v>39442</v>
      </c>
      <c r="G248">
        <v>1.05</v>
      </c>
      <c r="M248">
        <v>0.98899717070103743</v>
      </c>
      <c r="R248">
        <v>1.3208110657026086</v>
      </c>
    </row>
    <row r="249" spans="6:18" x14ac:dyDescent="0.25">
      <c r="F249" s="2">
        <v>39443</v>
      </c>
      <c r="G249">
        <v>1.05</v>
      </c>
      <c r="M249">
        <v>0.95864564486947534</v>
      </c>
      <c r="R249">
        <v>1.0624192297751356</v>
      </c>
    </row>
    <row r="250" spans="6:18" x14ac:dyDescent="0.25">
      <c r="F250" s="2">
        <v>39444</v>
      </c>
      <c r="G250">
        <v>1.05</v>
      </c>
      <c r="M250">
        <v>0.9213903743315518</v>
      </c>
      <c r="R250">
        <v>1.0997326203208542</v>
      </c>
    </row>
    <row r="251" spans="6:18" x14ac:dyDescent="0.25">
      <c r="F251" s="2">
        <v>39447</v>
      </c>
      <c r="G251">
        <v>1.05</v>
      </c>
      <c r="M251">
        <v>1</v>
      </c>
      <c r="R251">
        <v>1.1410447761194029</v>
      </c>
    </row>
    <row r="252" spans="6:18" x14ac:dyDescent="0.25">
      <c r="F252" s="2">
        <v>39448</v>
      </c>
      <c r="G252">
        <v>0.99460916442048519</v>
      </c>
      <c r="M252">
        <v>0.95512129380054012</v>
      </c>
      <c r="R252">
        <v>1.0314016172506728</v>
      </c>
    </row>
    <row r="253" spans="6:18" x14ac:dyDescent="0.25">
      <c r="F253" s="2">
        <v>39449</v>
      </c>
      <c r="G253">
        <v>1.05</v>
      </c>
      <c r="M253">
        <v>0.94741144414169043</v>
      </c>
      <c r="R253">
        <v>1.195912806539509</v>
      </c>
    </row>
    <row r="254" spans="6:18" x14ac:dyDescent="0.25">
      <c r="F254" s="2">
        <v>39450</v>
      </c>
      <c r="G254">
        <v>1.0186666666666666</v>
      </c>
      <c r="M254">
        <v>1</v>
      </c>
      <c r="R254">
        <v>1.0476000000000001</v>
      </c>
    </row>
    <row r="255" spans="6:18" x14ac:dyDescent="0.25">
      <c r="F255" s="2">
        <v>39451</v>
      </c>
      <c r="G255">
        <v>1.05</v>
      </c>
      <c r="M255">
        <v>0.99843749999999998</v>
      </c>
      <c r="R255">
        <v>1.1072916666666666</v>
      </c>
    </row>
    <row r="256" spans="6:18" x14ac:dyDescent="0.25">
      <c r="F256" s="2">
        <v>39454</v>
      </c>
      <c r="G256">
        <v>0.98942721041013126</v>
      </c>
      <c r="M256">
        <v>0.91704426629487534</v>
      </c>
      <c r="R256">
        <v>1.013593586615545</v>
      </c>
    </row>
    <row r="257" spans="6:18" x14ac:dyDescent="0.25">
      <c r="F257" s="2">
        <v>39455</v>
      </c>
      <c r="G257">
        <v>0.94372093023255821</v>
      </c>
      <c r="M257">
        <v>0.88023255813953449</v>
      </c>
      <c r="R257">
        <v>1.0046511627906978</v>
      </c>
    </row>
    <row r="258" spans="6:18" x14ac:dyDescent="0.25">
      <c r="F258" s="2">
        <v>39456</v>
      </c>
      <c r="G258">
        <v>0.92626355873528732</v>
      </c>
      <c r="M258">
        <v>0.90641587814447266</v>
      </c>
      <c r="R258">
        <v>1</v>
      </c>
    </row>
    <row r="259" spans="6:18" x14ac:dyDescent="0.25">
      <c r="F259" s="2">
        <v>39457</v>
      </c>
      <c r="G259">
        <v>0.92560679611650487</v>
      </c>
      <c r="M259">
        <v>0.91529126213592327</v>
      </c>
      <c r="R259">
        <v>1.0121359223300972</v>
      </c>
    </row>
    <row r="260" spans="6:18" x14ac:dyDescent="0.25">
      <c r="F260" s="2">
        <v>39458</v>
      </c>
      <c r="G260">
        <v>0.85</v>
      </c>
      <c r="M260">
        <v>0.77411347517730456</v>
      </c>
      <c r="R260">
        <v>1</v>
      </c>
    </row>
    <row r="261" spans="6:18" x14ac:dyDescent="0.25">
      <c r="F261" s="2">
        <v>39461</v>
      </c>
      <c r="G261">
        <v>0.96802816901408439</v>
      </c>
      <c r="M261">
        <v>0.95211267605633798</v>
      </c>
      <c r="R261">
        <v>1.0080281690140855</v>
      </c>
    </row>
    <row r="262" spans="6:18" x14ac:dyDescent="0.25">
      <c r="F262" s="2">
        <v>39462</v>
      </c>
      <c r="G262">
        <v>0.97581937363437743</v>
      </c>
      <c r="M262">
        <v>0.95178441369264333</v>
      </c>
      <c r="R262">
        <v>1.0021849963583394</v>
      </c>
    </row>
    <row r="263" spans="6:18" x14ac:dyDescent="0.25">
      <c r="F263" s="2">
        <v>39463</v>
      </c>
      <c r="G263">
        <v>1.05</v>
      </c>
      <c r="M263">
        <v>1</v>
      </c>
      <c r="R263">
        <v>1.3468274950429608</v>
      </c>
    </row>
    <row r="264" spans="6:18" x14ac:dyDescent="0.25">
      <c r="F264" s="2">
        <v>39464</v>
      </c>
      <c r="G264">
        <v>0.85</v>
      </c>
      <c r="M264">
        <v>0.73193641618497063</v>
      </c>
      <c r="R264">
        <v>1.0434971098265897</v>
      </c>
    </row>
    <row r="265" spans="6:18" x14ac:dyDescent="0.25">
      <c r="F265" s="2">
        <v>39465</v>
      </c>
      <c r="G265">
        <v>1.05</v>
      </c>
      <c r="M265">
        <v>0.85819444444444548</v>
      </c>
      <c r="R265">
        <v>1.336111111111111</v>
      </c>
    </row>
    <row r="266" spans="6:18" x14ac:dyDescent="0.25">
      <c r="F266" s="2">
        <v>39468</v>
      </c>
      <c r="G266">
        <v>1.05</v>
      </c>
      <c r="M266">
        <v>1</v>
      </c>
      <c r="R266">
        <v>2.3150646165456097</v>
      </c>
    </row>
    <row r="267" spans="6:18" x14ac:dyDescent="0.25">
      <c r="F267" s="2">
        <v>39469</v>
      </c>
      <c r="G267">
        <v>1.05</v>
      </c>
      <c r="M267">
        <v>0.8329940558586435</v>
      </c>
      <c r="R267">
        <v>1.3476101294682845</v>
      </c>
    </row>
    <row r="268" spans="6:18" x14ac:dyDescent="0.25">
      <c r="F268" s="2">
        <v>39470</v>
      </c>
      <c r="G268">
        <v>1.05</v>
      </c>
      <c r="M268">
        <v>0.86303395399780947</v>
      </c>
      <c r="R268">
        <v>1.2314348302300109</v>
      </c>
    </row>
    <row r="269" spans="6:18" x14ac:dyDescent="0.25">
      <c r="F269" s="2">
        <v>39471</v>
      </c>
      <c r="G269">
        <v>1.05</v>
      </c>
      <c r="M269">
        <v>0.94444444444444442</v>
      </c>
      <c r="R269">
        <v>1.4762962962962964</v>
      </c>
    </row>
    <row r="270" spans="6:18" x14ac:dyDescent="0.25">
      <c r="F270" s="2">
        <v>39472</v>
      </c>
      <c r="G270">
        <v>0.85</v>
      </c>
      <c r="M270">
        <v>0.79722950632767076</v>
      </c>
      <c r="R270">
        <v>1.0285030213202599</v>
      </c>
    </row>
    <row r="271" spans="6:18" x14ac:dyDescent="0.25">
      <c r="F271" s="2">
        <v>39475</v>
      </c>
      <c r="G271">
        <v>1.05</v>
      </c>
      <c r="M271">
        <v>1</v>
      </c>
      <c r="R271">
        <v>1.2605342710839658</v>
      </c>
    </row>
    <row r="272" spans="6:18" x14ac:dyDescent="0.25">
      <c r="F272" s="2">
        <v>39476</v>
      </c>
      <c r="G272">
        <v>1.05</v>
      </c>
      <c r="M272">
        <v>0.470013755158185</v>
      </c>
      <c r="R272">
        <v>1.3139614855570838</v>
      </c>
    </row>
    <row r="273" spans="6:18" x14ac:dyDescent="0.25">
      <c r="F273" s="2">
        <v>39477</v>
      </c>
      <c r="G273">
        <v>1.05</v>
      </c>
      <c r="M273">
        <v>1</v>
      </c>
      <c r="R273">
        <v>1.1628785676916817</v>
      </c>
    </row>
    <row r="274" spans="6:18" x14ac:dyDescent="0.25">
      <c r="F274" s="2">
        <v>39478</v>
      </c>
      <c r="G274">
        <v>0.85</v>
      </c>
      <c r="M274">
        <v>0.75538917642329495</v>
      </c>
      <c r="R274">
        <v>1</v>
      </c>
    </row>
    <row r="275" spans="6:18" x14ac:dyDescent="0.25">
      <c r="F275" s="2">
        <v>39479</v>
      </c>
      <c r="G275">
        <v>1.0117204583224002</v>
      </c>
      <c r="M275">
        <v>0.898539316015044</v>
      </c>
      <c r="R275">
        <v>1.0330621884019935</v>
      </c>
    </row>
    <row r="276" spans="6:18" x14ac:dyDescent="0.25">
      <c r="F276" s="2">
        <v>39482</v>
      </c>
      <c r="G276">
        <v>1.05</v>
      </c>
      <c r="M276">
        <v>1</v>
      </c>
      <c r="R276">
        <v>1.1248599741490737</v>
      </c>
    </row>
    <row r="277" spans="6:18" x14ac:dyDescent="0.25">
      <c r="F277" s="2">
        <v>39483</v>
      </c>
      <c r="G277">
        <v>1.05</v>
      </c>
      <c r="M277">
        <v>0.9678813559322037</v>
      </c>
      <c r="R277">
        <v>1.0837288135593215</v>
      </c>
    </row>
    <row r="278" spans="6:18" x14ac:dyDescent="0.25">
      <c r="F278" s="2">
        <v>39484</v>
      </c>
      <c r="G278">
        <v>0.98297796093889989</v>
      </c>
      <c r="M278">
        <v>0.90118258376634974</v>
      </c>
      <c r="R278">
        <v>1.0179179358537895</v>
      </c>
    </row>
    <row r="279" spans="6:18" x14ac:dyDescent="0.25">
      <c r="F279" s="2">
        <v>39485</v>
      </c>
      <c r="G279">
        <v>1.05</v>
      </c>
      <c r="M279">
        <v>0.91198198198198133</v>
      </c>
      <c r="R279">
        <v>1.1056756756756756</v>
      </c>
    </row>
    <row r="280" spans="6:18" x14ac:dyDescent="0.25">
      <c r="F280" s="2">
        <v>39486</v>
      </c>
      <c r="G280">
        <v>1.05</v>
      </c>
      <c r="M280">
        <v>0.9548027929798083</v>
      </c>
      <c r="R280">
        <v>1.0946404982072082</v>
      </c>
    </row>
    <row r="281" spans="6:18" x14ac:dyDescent="0.25">
      <c r="F281" s="2">
        <v>39489</v>
      </c>
      <c r="G281">
        <v>1.05</v>
      </c>
      <c r="M281">
        <v>1</v>
      </c>
      <c r="R281">
        <v>1.5042502550153019</v>
      </c>
    </row>
    <row r="282" spans="6:18" x14ac:dyDescent="0.25">
      <c r="F282" s="2">
        <v>39490</v>
      </c>
      <c r="G282">
        <v>1.05</v>
      </c>
      <c r="M282">
        <v>0.91138613861386253</v>
      </c>
      <c r="R282">
        <v>1.1296039603960393</v>
      </c>
    </row>
    <row r="283" spans="6:18" x14ac:dyDescent="0.25">
      <c r="F283" s="2">
        <v>39491</v>
      </c>
      <c r="G283">
        <v>0.89645161290322584</v>
      </c>
      <c r="M283">
        <v>0.89645161290322584</v>
      </c>
      <c r="R283">
        <v>1.0248387096774199</v>
      </c>
    </row>
    <row r="284" spans="6:18" x14ac:dyDescent="0.25">
      <c r="F284" s="2">
        <v>39492</v>
      </c>
      <c r="G284">
        <v>1.0015937409446536</v>
      </c>
      <c r="M284">
        <v>0.9852216748768472</v>
      </c>
      <c r="R284">
        <v>1.0489713126629963</v>
      </c>
    </row>
    <row r="285" spans="6:18" x14ac:dyDescent="0.25">
      <c r="F285" s="2">
        <v>39493</v>
      </c>
      <c r="G285">
        <v>1.05</v>
      </c>
      <c r="M285">
        <v>0.86416490486257924</v>
      </c>
      <c r="R285">
        <v>1.3988724453840733</v>
      </c>
    </row>
    <row r="286" spans="6:18" x14ac:dyDescent="0.25">
      <c r="F286" s="2">
        <v>39496</v>
      </c>
      <c r="G286">
        <v>1.05</v>
      </c>
      <c r="M286">
        <v>1</v>
      </c>
      <c r="R286">
        <v>1.2464968152866231</v>
      </c>
    </row>
    <row r="287" spans="6:18" x14ac:dyDescent="0.25">
      <c r="F287" s="2">
        <v>39497</v>
      </c>
      <c r="G287">
        <v>0.85</v>
      </c>
      <c r="M287">
        <v>0.79895345634811399</v>
      </c>
      <c r="R287">
        <v>1.0079867805012392</v>
      </c>
    </row>
    <row r="288" spans="6:18" x14ac:dyDescent="0.25">
      <c r="F288" s="2">
        <v>39498</v>
      </c>
      <c r="G288">
        <v>0.85</v>
      </c>
      <c r="M288">
        <v>0.72301560943208165</v>
      </c>
      <c r="R288">
        <v>1.0172700099634677</v>
      </c>
    </row>
    <row r="289" spans="6:18" x14ac:dyDescent="0.25">
      <c r="F289" s="2">
        <v>39499</v>
      </c>
      <c r="G289">
        <v>1.05</v>
      </c>
      <c r="M289">
        <v>0.81660305343511386</v>
      </c>
      <c r="R289">
        <v>1.1223282442748099</v>
      </c>
    </row>
    <row r="290" spans="6:18" x14ac:dyDescent="0.25">
      <c r="F290" s="2">
        <v>39500</v>
      </c>
      <c r="G290">
        <v>0.85</v>
      </c>
      <c r="M290">
        <v>0.78560606060606131</v>
      </c>
      <c r="R290">
        <v>1</v>
      </c>
    </row>
    <row r="291" spans="6:18" x14ac:dyDescent="0.25">
      <c r="F291" s="2">
        <v>39503</v>
      </c>
      <c r="G291">
        <v>0.85</v>
      </c>
      <c r="M291">
        <v>0.82864632983794262</v>
      </c>
      <c r="R291">
        <v>1.0140610104861765</v>
      </c>
    </row>
    <row r="292" spans="6:18" x14ac:dyDescent="0.25">
      <c r="F292" s="2">
        <v>39504</v>
      </c>
      <c r="G292">
        <v>1.05</v>
      </c>
      <c r="M292">
        <v>0.99422283356258589</v>
      </c>
      <c r="R292">
        <v>1.2099037138927118</v>
      </c>
    </row>
    <row r="293" spans="6:18" x14ac:dyDescent="0.25">
      <c r="F293" s="2">
        <v>39505</v>
      </c>
      <c r="G293">
        <v>1.05</v>
      </c>
      <c r="M293">
        <v>0.64818953956191327</v>
      </c>
      <c r="R293">
        <v>1.3046490835941009</v>
      </c>
    </row>
    <row r="294" spans="6:18" x14ac:dyDescent="0.25">
      <c r="F294" s="2">
        <v>39506</v>
      </c>
      <c r="G294">
        <v>1.05</v>
      </c>
      <c r="M294">
        <v>0.71322436849925708</v>
      </c>
      <c r="R294">
        <v>1.0939078751857356</v>
      </c>
    </row>
    <row r="295" spans="6:18" x14ac:dyDescent="0.25">
      <c r="F295" s="2">
        <v>39507</v>
      </c>
      <c r="G295">
        <v>1.05</v>
      </c>
      <c r="M295">
        <v>0.89468302658486709</v>
      </c>
      <c r="R295">
        <v>1.0763803680981603</v>
      </c>
    </row>
    <row r="296" spans="6:18" x14ac:dyDescent="0.25">
      <c r="F296" s="2">
        <v>39510</v>
      </c>
      <c r="G296">
        <v>1.05</v>
      </c>
      <c r="M296">
        <v>0.87691209463593678</v>
      </c>
      <c r="R296">
        <v>1.1014684886804</v>
      </c>
    </row>
    <row r="297" spans="6:18" x14ac:dyDescent="0.25">
      <c r="F297" s="2">
        <v>39511</v>
      </c>
      <c r="G297">
        <v>1.05</v>
      </c>
      <c r="M297">
        <v>0.93893366398016131</v>
      </c>
      <c r="R297">
        <v>1.1426947716470341</v>
      </c>
    </row>
    <row r="298" spans="6:18" x14ac:dyDescent="0.25">
      <c r="F298" s="2">
        <v>39512</v>
      </c>
      <c r="G298">
        <v>1.05</v>
      </c>
      <c r="M298">
        <v>0.94297693920335435</v>
      </c>
      <c r="R298">
        <v>1.0592243186582808</v>
      </c>
    </row>
    <row r="299" spans="6:18" x14ac:dyDescent="0.25">
      <c r="F299" s="2">
        <v>39514</v>
      </c>
      <c r="G299">
        <v>1.05</v>
      </c>
      <c r="M299">
        <v>1</v>
      </c>
      <c r="R299">
        <v>1.3337025475782902</v>
      </c>
    </row>
    <row r="300" spans="6:18" x14ac:dyDescent="0.25">
      <c r="F300" s="2">
        <v>39517</v>
      </c>
      <c r="G300">
        <v>1.05</v>
      </c>
      <c r="M300">
        <v>0.8347013622074746</v>
      </c>
      <c r="R300">
        <v>1.153510303877052</v>
      </c>
    </row>
    <row r="301" spans="6:18" x14ac:dyDescent="0.25">
      <c r="F301" s="2">
        <v>39518</v>
      </c>
      <c r="G301">
        <v>0.85</v>
      </c>
      <c r="M301">
        <v>0.83265306122448979</v>
      </c>
      <c r="R301">
        <v>1.0481632653061226</v>
      </c>
    </row>
    <row r="302" spans="6:18" x14ac:dyDescent="0.25">
      <c r="F302" s="2">
        <v>39519</v>
      </c>
      <c r="G302">
        <v>0.85</v>
      </c>
      <c r="M302">
        <v>0.8101501426976051</v>
      </c>
      <c r="R302">
        <v>1.0292840302767092</v>
      </c>
    </row>
    <row r="303" spans="6:18" x14ac:dyDescent="0.25">
      <c r="F303" s="2">
        <v>39520</v>
      </c>
      <c r="G303">
        <v>1.05</v>
      </c>
      <c r="M303">
        <v>1</v>
      </c>
      <c r="R303">
        <v>1.3720202020202013</v>
      </c>
    </row>
    <row r="304" spans="6:18" x14ac:dyDescent="0.25">
      <c r="F304" s="7">
        <v>39521</v>
      </c>
      <c r="G304">
        <v>0.85</v>
      </c>
      <c r="M304">
        <v>0.72624416488646215</v>
      </c>
      <c r="R304">
        <v>1.0087032201914707</v>
      </c>
    </row>
    <row r="305" spans="6:18" x14ac:dyDescent="0.25">
      <c r="F305" s="2">
        <v>39524</v>
      </c>
      <c r="G305">
        <v>1.05</v>
      </c>
      <c r="M305">
        <v>0.956872037914692</v>
      </c>
      <c r="R305">
        <v>1.1421800947867298</v>
      </c>
    </row>
    <row r="306" spans="6:18" x14ac:dyDescent="0.25">
      <c r="F306" s="2">
        <v>39525</v>
      </c>
      <c r="G306">
        <v>0.85</v>
      </c>
      <c r="M306">
        <v>0.80734270700184607</v>
      </c>
      <c r="R306">
        <v>1.0194574634284901</v>
      </c>
    </row>
    <row r="307" spans="6:18" x14ac:dyDescent="0.25">
      <c r="F307" s="2">
        <v>39526</v>
      </c>
      <c r="G307">
        <v>1.05</v>
      </c>
      <c r="M307">
        <v>1</v>
      </c>
      <c r="R307">
        <v>1.2450941915227629</v>
      </c>
    </row>
    <row r="308" spans="6:18" x14ac:dyDescent="0.25">
      <c r="F308" s="2">
        <v>39531</v>
      </c>
      <c r="G308">
        <v>1.05</v>
      </c>
      <c r="M308">
        <v>0.95044110015568206</v>
      </c>
      <c r="R308">
        <v>1.094706798131811</v>
      </c>
    </row>
    <row r="309" spans="6:18" x14ac:dyDescent="0.25">
      <c r="F309" s="7">
        <v>39532</v>
      </c>
      <c r="G309">
        <v>0.85</v>
      </c>
      <c r="M309">
        <v>0.68900892955572701</v>
      </c>
      <c r="R309">
        <v>1</v>
      </c>
    </row>
    <row r="310" spans="6:18" x14ac:dyDescent="0.25">
      <c r="F310" s="2">
        <v>39533</v>
      </c>
      <c r="G310">
        <v>1.05</v>
      </c>
      <c r="M310">
        <v>0.94488448844884554</v>
      </c>
      <c r="R310">
        <v>1.2599009900990099</v>
      </c>
    </row>
    <row r="311" spans="6:18" x14ac:dyDescent="0.25">
      <c r="F311" s="2">
        <v>39534</v>
      </c>
      <c r="G311">
        <v>1.05</v>
      </c>
      <c r="M311">
        <v>0.90670515680356911</v>
      </c>
      <c r="R311">
        <v>1.0944757905786642</v>
      </c>
    </row>
    <row r="312" spans="6:18" x14ac:dyDescent="0.25">
      <c r="F312" s="2">
        <v>39535</v>
      </c>
      <c r="G312">
        <v>0.9618904521240268</v>
      </c>
      <c r="M312">
        <v>0.86545553886081183</v>
      </c>
      <c r="R312">
        <v>1.0356508673678448</v>
      </c>
    </row>
    <row r="313" spans="6:18" x14ac:dyDescent="0.25">
      <c r="F313" s="2">
        <v>39538</v>
      </c>
      <c r="G313">
        <v>1.05</v>
      </c>
      <c r="M313">
        <v>1</v>
      </c>
      <c r="R313">
        <v>1.1636363636363636</v>
      </c>
    </row>
    <row r="314" spans="6:18" x14ac:dyDescent="0.25">
      <c r="F314" s="2">
        <v>39539</v>
      </c>
      <c r="G314">
        <v>1.05</v>
      </c>
      <c r="M314">
        <v>0.91146568765885339</v>
      </c>
      <c r="R314">
        <v>1.1543349336345665</v>
      </c>
    </row>
    <row r="315" spans="6:18" x14ac:dyDescent="0.25">
      <c r="F315" s="2">
        <v>39540</v>
      </c>
      <c r="G315">
        <v>1.05</v>
      </c>
      <c r="M315">
        <v>0.83863636363636362</v>
      </c>
      <c r="R315">
        <v>1.0886363636363636</v>
      </c>
    </row>
    <row r="316" spans="6:18" x14ac:dyDescent="0.25">
      <c r="F316" s="2">
        <v>39541</v>
      </c>
      <c r="G316">
        <v>1.05</v>
      </c>
      <c r="M316">
        <v>0.93090149445604964</v>
      </c>
      <c r="R316">
        <v>1.0541539450425841</v>
      </c>
    </row>
    <row r="317" spans="6:18" x14ac:dyDescent="0.25">
      <c r="F317" s="2">
        <v>39542</v>
      </c>
      <c r="G317">
        <v>1.05</v>
      </c>
      <c r="M317">
        <v>0.95088468578401408</v>
      </c>
      <c r="R317">
        <v>1.1380414887126296</v>
      </c>
    </row>
    <row r="318" spans="6:18" x14ac:dyDescent="0.25">
      <c r="F318" s="2">
        <v>39545</v>
      </c>
      <c r="G318">
        <v>0.85</v>
      </c>
      <c r="M318">
        <v>0.75741279069767498</v>
      </c>
      <c r="R318">
        <v>1.0116279069767442</v>
      </c>
    </row>
    <row r="319" spans="6:18" x14ac:dyDescent="0.25">
      <c r="F319" s="2">
        <v>39546</v>
      </c>
      <c r="G319">
        <v>1.05</v>
      </c>
      <c r="M319">
        <v>0.99836956521739195</v>
      </c>
      <c r="R319">
        <v>1.3036231884057978</v>
      </c>
    </row>
    <row r="320" spans="6:18" x14ac:dyDescent="0.25">
      <c r="F320" s="2">
        <v>39547</v>
      </c>
      <c r="G320">
        <v>0.87761627906976736</v>
      </c>
      <c r="M320">
        <v>0.86119186046511631</v>
      </c>
      <c r="R320">
        <v>1.009883720930232</v>
      </c>
    </row>
    <row r="321" spans="6:18" x14ac:dyDescent="0.25">
      <c r="F321" s="2">
        <v>39548</v>
      </c>
      <c r="G321">
        <v>0.94731543624161074</v>
      </c>
      <c r="M321">
        <v>0.86208053691275155</v>
      </c>
      <c r="R321">
        <v>1.0083892617449659</v>
      </c>
    </row>
    <row r="322" spans="6:18" x14ac:dyDescent="0.25">
      <c r="F322" s="2">
        <v>39549</v>
      </c>
      <c r="G322">
        <v>1.05</v>
      </c>
      <c r="M322">
        <v>0.88071262587141619</v>
      </c>
      <c r="R322">
        <v>1.0631293570875291</v>
      </c>
    </row>
    <row r="323" spans="6:18" x14ac:dyDescent="0.25">
      <c r="F323" s="7">
        <v>39553</v>
      </c>
      <c r="G323">
        <v>0.85</v>
      </c>
      <c r="M323">
        <v>0.54389965792474482</v>
      </c>
      <c r="R323">
        <v>1.0273660205245161</v>
      </c>
    </row>
    <row r="324" spans="6:18" x14ac:dyDescent="0.25">
      <c r="F324" s="2">
        <v>39554</v>
      </c>
      <c r="G324">
        <v>0.9432258064516128</v>
      </c>
      <c r="M324">
        <v>0.94225806451612915</v>
      </c>
      <c r="R324">
        <v>1.0067741935483872</v>
      </c>
    </row>
    <row r="325" spans="6:18" x14ac:dyDescent="0.25">
      <c r="F325" s="2">
        <v>39555</v>
      </c>
      <c r="G325">
        <v>1.05</v>
      </c>
      <c r="M325">
        <v>1</v>
      </c>
      <c r="R325">
        <v>1.2295623451692816</v>
      </c>
    </row>
    <row r="326" spans="6:18" x14ac:dyDescent="0.25">
      <c r="F326" s="2">
        <v>39559</v>
      </c>
      <c r="G326">
        <v>0.98628571428571421</v>
      </c>
      <c r="M326">
        <v>0.93314285714285716</v>
      </c>
      <c r="R326">
        <v>1</v>
      </c>
    </row>
    <row r="327" spans="6:18" x14ac:dyDescent="0.25">
      <c r="F327" s="2">
        <v>39560</v>
      </c>
      <c r="G327">
        <v>1.05</v>
      </c>
      <c r="M327">
        <v>0.97333333333333338</v>
      </c>
      <c r="R327">
        <v>1.2370000000000001</v>
      </c>
    </row>
    <row r="328" spans="6:18" x14ac:dyDescent="0.25">
      <c r="F328" s="7">
        <v>39561</v>
      </c>
      <c r="G328">
        <v>0.85</v>
      </c>
      <c r="M328">
        <v>0.70523255813953489</v>
      </c>
      <c r="R328">
        <v>1</v>
      </c>
    </row>
    <row r="329" spans="6:18" x14ac:dyDescent="0.25">
      <c r="F329" s="7">
        <v>39562</v>
      </c>
      <c r="G329">
        <v>0.85</v>
      </c>
      <c r="M329">
        <v>0.55856669677807769</v>
      </c>
      <c r="R329">
        <v>1.01806684733514</v>
      </c>
    </row>
    <row r="330" spans="6:18" x14ac:dyDescent="0.25">
      <c r="F330" s="2">
        <v>39563</v>
      </c>
      <c r="G330">
        <v>0.95752089136490248</v>
      </c>
      <c r="M330">
        <v>0.92674094707520838</v>
      </c>
      <c r="R330">
        <v>1.0077994428969363</v>
      </c>
    </row>
    <row r="331" spans="6:18" x14ac:dyDescent="0.25">
      <c r="F331" s="2">
        <v>39566</v>
      </c>
      <c r="G331">
        <v>0.96296296296296291</v>
      </c>
      <c r="M331">
        <v>0.94373219373219375</v>
      </c>
      <c r="R331">
        <v>1</v>
      </c>
    </row>
    <row r="332" spans="6:18" x14ac:dyDescent="0.25">
      <c r="F332" s="2">
        <v>39567</v>
      </c>
      <c r="G332">
        <v>1.05</v>
      </c>
      <c r="M332">
        <v>0.93361111111111117</v>
      </c>
      <c r="R332">
        <v>1.1197222222222232</v>
      </c>
    </row>
    <row r="333" spans="6:18" x14ac:dyDescent="0.25">
      <c r="F333" s="2">
        <v>39568</v>
      </c>
      <c r="G333">
        <v>0.91077620698853035</v>
      </c>
      <c r="M333">
        <v>0.91077620698853035</v>
      </c>
      <c r="R333">
        <v>1.0276073619631902</v>
      </c>
    </row>
    <row r="334" spans="6:18" x14ac:dyDescent="0.25">
      <c r="F334" s="2">
        <v>39570</v>
      </c>
      <c r="G334">
        <v>1.0328966106522357</v>
      </c>
      <c r="M334">
        <v>1</v>
      </c>
      <c r="R334">
        <v>1.037596126459698</v>
      </c>
    </row>
    <row r="335" spans="6:18" x14ac:dyDescent="0.25">
      <c r="F335" s="2">
        <v>39573</v>
      </c>
      <c r="G335">
        <v>1.05</v>
      </c>
      <c r="M335">
        <v>0.9636576787807738</v>
      </c>
      <c r="R335">
        <v>1.1104923798358728</v>
      </c>
    </row>
    <row r="336" spans="6:18" x14ac:dyDescent="0.25">
      <c r="F336" s="2">
        <v>39574</v>
      </c>
      <c r="G336">
        <v>0.90600560720082624</v>
      </c>
      <c r="M336">
        <v>0.86321381142098264</v>
      </c>
      <c r="R336">
        <v>1</v>
      </c>
    </row>
    <row r="337" spans="6:18" x14ac:dyDescent="0.25">
      <c r="F337" s="2">
        <v>39575</v>
      </c>
      <c r="G337">
        <v>1.05</v>
      </c>
      <c r="M337">
        <v>0.93458781362007171</v>
      </c>
      <c r="R337">
        <v>1.1499999999999986</v>
      </c>
    </row>
    <row r="338" spans="6:18" x14ac:dyDescent="0.25">
      <c r="F338" s="2">
        <v>39576</v>
      </c>
      <c r="G338">
        <v>1.0116981132075473</v>
      </c>
      <c r="M338">
        <v>1</v>
      </c>
      <c r="R338">
        <v>1.0452830188679245</v>
      </c>
    </row>
    <row r="339" spans="6:18" x14ac:dyDescent="0.25">
      <c r="F339" s="2">
        <v>39577</v>
      </c>
      <c r="G339">
        <v>1.05</v>
      </c>
      <c r="M339">
        <v>0.98839268148731285</v>
      </c>
      <c r="R339">
        <v>1.0873499901632908</v>
      </c>
    </row>
    <row r="340" spans="6:18" x14ac:dyDescent="0.25">
      <c r="F340" s="2">
        <v>39580</v>
      </c>
      <c r="G340">
        <v>0.94841897233201589</v>
      </c>
      <c r="M340">
        <v>0.88833992094861658</v>
      </c>
      <c r="R340">
        <v>1.0049407114624507</v>
      </c>
    </row>
    <row r="341" spans="6:18" x14ac:dyDescent="0.25">
      <c r="F341" s="2">
        <v>39581</v>
      </c>
      <c r="G341">
        <v>0.98193389447752</v>
      </c>
      <c r="M341">
        <v>0.96900020529665365</v>
      </c>
      <c r="R341">
        <v>1.0429070006158898</v>
      </c>
    </row>
    <row r="342" spans="6:18" x14ac:dyDescent="0.25">
      <c r="F342" s="2">
        <v>39582</v>
      </c>
      <c r="G342">
        <v>0.89046444718454576</v>
      </c>
      <c r="M342">
        <v>0.8717632552404454</v>
      </c>
      <c r="R342">
        <v>1</v>
      </c>
    </row>
    <row r="343" spans="6:18" x14ac:dyDescent="0.25">
      <c r="F343" s="2">
        <v>39583</v>
      </c>
      <c r="G343">
        <v>1.05</v>
      </c>
      <c r="M343">
        <v>1</v>
      </c>
      <c r="R343">
        <v>1.1152173913043459</v>
      </c>
    </row>
    <row r="344" spans="6:18" x14ac:dyDescent="0.25">
      <c r="F344" s="2">
        <v>39584</v>
      </c>
      <c r="G344">
        <v>0.97691656077933087</v>
      </c>
      <c r="M344">
        <v>0.86192291401948407</v>
      </c>
      <c r="R344">
        <v>1</v>
      </c>
    </row>
    <row r="345" spans="6:18" x14ac:dyDescent="0.25">
      <c r="F345" s="2">
        <v>39588</v>
      </c>
      <c r="G345">
        <v>0.85</v>
      </c>
      <c r="M345">
        <v>0.78883720930232726</v>
      </c>
      <c r="R345">
        <v>1</v>
      </c>
    </row>
    <row r="346" spans="6:18" x14ac:dyDescent="0.25">
      <c r="F346" s="2">
        <v>39589</v>
      </c>
      <c r="G346">
        <v>1.05</v>
      </c>
      <c r="M346">
        <v>0.96788606534487664</v>
      </c>
      <c r="R346">
        <v>1.1647584473610724</v>
      </c>
    </row>
    <row r="347" spans="6:18" x14ac:dyDescent="0.25">
      <c r="F347" s="2">
        <v>39590</v>
      </c>
      <c r="G347">
        <v>0.85</v>
      </c>
      <c r="M347">
        <v>0.83212121212121326</v>
      </c>
      <c r="R347">
        <v>1</v>
      </c>
    </row>
    <row r="348" spans="6:18" x14ac:dyDescent="0.25">
      <c r="F348" s="2">
        <v>39591</v>
      </c>
      <c r="G348">
        <v>0.93768115942028984</v>
      </c>
      <c r="M348">
        <v>0.91956521739130692</v>
      </c>
      <c r="R348">
        <v>1.0108695652173874</v>
      </c>
    </row>
    <row r="349" spans="6:18" x14ac:dyDescent="0.25">
      <c r="F349" s="2">
        <v>39594</v>
      </c>
      <c r="G349">
        <v>1.05</v>
      </c>
      <c r="M349">
        <v>0.93656716417910446</v>
      </c>
      <c r="R349">
        <v>1.1753731343283582</v>
      </c>
    </row>
    <row r="350" spans="6:18" x14ac:dyDescent="0.25">
      <c r="F350" s="2">
        <v>39595</v>
      </c>
      <c r="G350">
        <v>1.05</v>
      </c>
      <c r="M350">
        <v>0.87539079946404641</v>
      </c>
      <c r="R350">
        <v>1.7168378740509138</v>
      </c>
    </row>
    <row r="351" spans="6:18" x14ac:dyDescent="0.25">
      <c r="F351" s="2">
        <v>39596</v>
      </c>
      <c r="G351">
        <v>1.05</v>
      </c>
      <c r="M351">
        <v>0.3921433494141946</v>
      </c>
      <c r="R351">
        <v>1.1829772570640913</v>
      </c>
    </row>
    <row r="352" spans="6:18" x14ac:dyDescent="0.25">
      <c r="F352" s="2">
        <v>39597</v>
      </c>
      <c r="G352">
        <v>1.05</v>
      </c>
      <c r="M352">
        <v>0.80042689434364611</v>
      </c>
      <c r="R352">
        <v>3.7363927427961587</v>
      </c>
    </row>
    <row r="353" spans="6:18" x14ac:dyDescent="0.25">
      <c r="F353" s="2">
        <v>39598</v>
      </c>
      <c r="G353">
        <v>0.86407610448242511</v>
      </c>
      <c r="M353">
        <v>0.86407610448242511</v>
      </c>
      <c r="R353">
        <v>1</v>
      </c>
    </row>
    <row r="354" spans="6:18" x14ac:dyDescent="0.25">
      <c r="F354" s="2">
        <v>39601</v>
      </c>
      <c r="G354">
        <v>1.05</v>
      </c>
      <c r="M354">
        <v>0.96</v>
      </c>
      <c r="R354">
        <v>1.2472727272727273</v>
      </c>
    </row>
    <row r="355" spans="6:18" x14ac:dyDescent="0.25">
      <c r="F355" s="2">
        <v>39602</v>
      </c>
      <c r="G355">
        <v>1.05</v>
      </c>
      <c r="M355">
        <v>0.89066265060240957</v>
      </c>
      <c r="R355">
        <v>1.0951807228915669</v>
      </c>
    </row>
    <row r="356" spans="6:18" x14ac:dyDescent="0.25">
      <c r="F356" s="2">
        <v>39603</v>
      </c>
      <c r="G356">
        <v>1.05</v>
      </c>
      <c r="M356">
        <v>0.9272131147540984</v>
      </c>
      <c r="R356">
        <v>1.3262295081967213</v>
      </c>
    </row>
    <row r="357" spans="6:18" x14ac:dyDescent="0.25">
      <c r="F357" s="2">
        <v>39604</v>
      </c>
      <c r="G357">
        <v>1.05</v>
      </c>
      <c r="M357">
        <v>0.85179937659393701</v>
      </c>
      <c r="R357">
        <v>1.18064607537546</v>
      </c>
    </row>
    <row r="358" spans="6:18" x14ac:dyDescent="0.25">
      <c r="F358" s="2">
        <v>39605</v>
      </c>
      <c r="G358">
        <v>1.05</v>
      </c>
      <c r="M358">
        <v>0.93812082722683598</v>
      </c>
      <c r="R358">
        <v>1.1862888780328935</v>
      </c>
    </row>
    <row r="359" spans="6:18" x14ac:dyDescent="0.25">
      <c r="F359" s="2">
        <v>39608</v>
      </c>
      <c r="G359">
        <v>1.05</v>
      </c>
      <c r="M359">
        <v>0.94626657362177258</v>
      </c>
      <c r="R359">
        <v>1.1900441963247277</v>
      </c>
    </row>
    <row r="360" spans="6:18" x14ac:dyDescent="0.25">
      <c r="F360" s="2">
        <v>39609</v>
      </c>
      <c r="G360">
        <v>1.05</v>
      </c>
      <c r="M360">
        <v>0.9570354457572503</v>
      </c>
      <c r="R360">
        <v>1.3099892588614397</v>
      </c>
    </row>
    <row r="361" spans="6:18" x14ac:dyDescent="0.25">
      <c r="F361" s="2">
        <v>39610</v>
      </c>
      <c r="G361">
        <v>1.05</v>
      </c>
      <c r="M361">
        <v>0.90492554410080184</v>
      </c>
      <c r="R361">
        <v>1.0722794959908366</v>
      </c>
    </row>
    <row r="362" spans="6:18" x14ac:dyDescent="0.25">
      <c r="F362" s="2">
        <v>39611</v>
      </c>
      <c r="G362">
        <v>1.05</v>
      </c>
      <c r="M362">
        <v>0.7643224022125642</v>
      </c>
      <c r="R362">
        <v>1.3472935598577638</v>
      </c>
    </row>
    <row r="363" spans="6:18" x14ac:dyDescent="0.25">
      <c r="F363" s="2">
        <v>39612</v>
      </c>
      <c r="G363">
        <v>1.05</v>
      </c>
      <c r="M363">
        <v>-2.367385546727204</v>
      </c>
      <c r="R363">
        <v>3.7181233446840736</v>
      </c>
    </row>
    <row r="364" spans="6:18" x14ac:dyDescent="0.25">
      <c r="F364" s="2">
        <v>39615</v>
      </c>
      <c r="G364">
        <v>1.05</v>
      </c>
      <c r="M364">
        <v>0.85848795347549145</v>
      </c>
      <c r="R364">
        <v>1.208252561617281</v>
      </c>
    </row>
    <row r="365" spans="6:18" x14ac:dyDescent="0.25">
      <c r="F365" s="2">
        <v>39616</v>
      </c>
      <c r="G365">
        <v>1.05</v>
      </c>
      <c r="M365">
        <v>0.7665706051873199</v>
      </c>
      <c r="R365">
        <v>1.1511527377521624</v>
      </c>
    </row>
    <row r="366" spans="6:18" x14ac:dyDescent="0.25">
      <c r="F366" s="2">
        <v>39617</v>
      </c>
      <c r="G366">
        <v>1.05</v>
      </c>
      <c r="M366">
        <v>0.9492647058823529</v>
      </c>
      <c r="R366">
        <v>1.3305147058823517</v>
      </c>
    </row>
    <row r="367" spans="6:18" x14ac:dyDescent="0.25">
      <c r="F367" s="2">
        <v>39618</v>
      </c>
      <c r="G367">
        <v>1.05</v>
      </c>
      <c r="M367">
        <v>1</v>
      </c>
      <c r="R367">
        <v>1.2904460279757188</v>
      </c>
    </row>
    <row r="368" spans="6:18" x14ac:dyDescent="0.25">
      <c r="F368" s="2">
        <v>39619</v>
      </c>
      <c r="G368">
        <v>1.05</v>
      </c>
      <c r="M368">
        <v>1</v>
      </c>
      <c r="R368">
        <v>1.4228287841191067</v>
      </c>
    </row>
    <row r="369" spans="6:18" x14ac:dyDescent="0.25">
      <c r="F369" s="2">
        <v>39622</v>
      </c>
      <c r="G369">
        <v>1.05</v>
      </c>
      <c r="M369">
        <v>0.95950629808098731</v>
      </c>
      <c r="R369">
        <v>1.1252853157494291</v>
      </c>
    </row>
    <row r="370" spans="6:18" x14ac:dyDescent="0.25">
      <c r="F370" s="2">
        <v>39623</v>
      </c>
      <c r="G370">
        <v>1.05</v>
      </c>
      <c r="M370">
        <v>0.95049991804622125</v>
      </c>
      <c r="R370">
        <v>1.3376495656449767</v>
      </c>
    </row>
    <row r="371" spans="6:18" x14ac:dyDescent="0.25">
      <c r="F371" s="2">
        <v>39624</v>
      </c>
      <c r="G371">
        <v>0.85</v>
      </c>
      <c r="M371">
        <v>0.81613971304291399</v>
      </c>
      <c r="R371">
        <v>1.0129195611244564</v>
      </c>
    </row>
    <row r="372" spans="6:18" x14ac:dyDescent="0.25">
      <c r="F372" s="2">
        <v>39625</v>
      </c>
      <c r="G372">
        <v>1.05</v>
      </c>
      <c r="M372">
        <v>0.79795254344893263</v>
      </c>
      <c r="R372">
        <v>1.0634870248392985</v>
      </c>
    </row>
    <row r="373" spans="6:18" x14ac:dyDescent="0.25">
      <c r="F373" s="2">
        <v>39626</v>
      </c>
      <c r="G373">
        <v>1.05</v>
      </c>
      <c r="M373">
        <v>0.84602739726027443</v>
      </c>
      <c r="R373">
        <v>1.1783561643835607</v>
      </c>
    </row>
    <row r="374" spans="6:18" x14ac:dyDescent="0.25">
      <c r="F374" s="2">
        <v>39629</v>
      </c>
      <c r="G374">
        <v>1.05</v>
      </c>
      <c r="M374">
        <v>0.8547900082349722</v>
      </c>
      <c r="R374">
        <v>1.2121877573428483</v>
      </c>
    </row>
    <row r="375" spans="6:18" x14ac:dyDescent="0.25">
      <c r="F375" s="2">
        <v>39630</v>
      </c>
      <c r="G375">
        <v>1.05</v>
      </c>
      <c r="M375">
        <v>0.97228514323784154</v>
      </c>
      <c r="R375">
        <v>1.3143237841439035</v>
      </c>
    </row>
    <row r="376" spans="6:18" x14ac:dyDescent="0.25">
      <c r="F376" s="2">
        <v>39631</v>
      </c>
      <c r="G376">
        <v>1.05</v>
      </c>
      <c r="M376">
        <v>0.88082901554404147</v>
      </c>
      <c r="R376">
        <v>1.178367875647669</v>
      </c>
    </row>
    <row r="377" spans="6:18" x14ac:dyDescent="0.25">
      <c r="F377" s="2">
        <v>39632</v>
      </c>
      <c r="G377">
        <v>1.05</v>
      </c>
      <c r="M377">
        <v>1</v>
      </c>
      <c r="R377">
        <v>1.4492602002690191</v>
      </c>
    </row>
    <row r="378" spans="6:18" x14ac:dyDescent="0.25">
      <c r="F378" s="2">
        <v>39633</v>
      </c>
      <c r="G378">
        <v>0.86466346153846163</v>
      </c>
      <c r="M378">
        <v>0.85336538461538458</v>
      </c>
      <c r="R378">
        <v>1.0490384615384607</v>
      </c>
    </row>
    <row r="379" spans="6:18" x14ac:dyDescent="0.25">
      <c r="F379" s="2">
        <v>39636</v>
      </c>
      <c r="G379">
        <v>0.85</v>
      </c>
      <c r="M379">
        <v>0.76431109356494231</v>
      </c>
      <c r="R379">
        <v>1.0053954467693118</v>
      </c>
    </row>
    <row r="380" spans="6:18" x14ac:dyDescent="0.25">
      <c r="F380" s="2">
        <v>39637</v>
      </c>
      <c r="G380">
        <v>1.05</v>
      </c>
      <c r="M380">
        <v>0.80718654434250714</v>
      </c>
      <c r="R380">
        <v>1.3396024464831811</v>
      </c>
    </row>
    <row r="381" spans="6:18" x14ac:dyDescent="0.25">
      <c r="F381" s="2">
        <v>39638</v>
      </c>
      <c r="G381">
        <v>1.0220338983050847</v>
      </c>
      <c r="M381">
        <v>1</v>
      </c>
      <c r="R381">
        <v>1.0274576271186442</v>
      </c>
    </row>
    <row r="382" spans="6:18" x14ac:dyDescent="0.25">
      <c r="F382" s="2">
        <v>39639</v>
      </c>
      <c r="G382">
        <v>1.05</v>
      </c>
      <c r="M382">
        <v>0.91315789473684328</v>
      </c>
      <c r="R382">
        <v>1.0736842105263147</v>
      </c>
    </row>
    <row r="383" spans="6:18" x14ac:dyDescent="0.25">
      <c r="F383" s="2">
        <v>39640</v>
      </c>
      <c r="G383">
        <v>1.05</v>
      </c>
      <c r="M383">
        <v>0.93093777388255983</v>
      </c>
      <c r="R383">
        <v>1.1584574934268179</v>
      </c>
    </row>
    <row r="384" spans="6:18" x14ac:dyDescent="0.25">
      <c r="F384" s="2">
        <v>39643</v>
      </c>
      <c r="G384">
        <v>0.95639730639730647</v>
      </c>
      <c r="M384">
        <v>0.93771043771043772</v>
      </c>
      <c r="R384">
        <v>1.0388888888888876</v>
      </c>
    </row>
    <row r="385" spans="6:18" x14ac:dyDescent="0.25">
      <c r="F385" s="2">
        <v>39644</v>
      </c>
      <c r="G385">
        <v>1.05</v>
      </c>
      <c r="M385">
        <v>1</v>
      </c>
      <c r="R385">
        <v>1.4310315136903735</v>
      </c>
    </row>
    <row r="386" spans="6:18" x14ac:dyDescent="0.25">
      <c r="F386" s="2">
        <v>39645</v>
      </c>
      <c r="G386">
        <v>1.05</v>
      </c>
      <c r="M386">
        <v>0.92884672398458346</v>
      </c>
      <c r="R386">
        <v>1.2442929143195962</v>
      </c>
    </row>
    <row r="387" spans="6:18" x14ac:dyDescent="0.25">
      <c r="F387" s="2">
        <v>39646</v>
      </c>
      <c r="G387">
        <v>1.05</v>
      </c>
      <c r="M387">
        <v>1</v>
      </c>
      <c r="R387">
        <v>1.189203925845147</v>
      </c>
    </row>
    <row r="388" spans="6:18" x14ac:dyDescent="0.25">
      <c r="F388" s="2">
        <v>39647</v>
      </c>
      <c r="G388">
        <v>1.05</v>
      </c>
      <c r="M388">
        <v>0.94436883293637308</v>
      </c>
      <c r="R388">
        <v>1.0891459680163316</v>
      </c>
    </row>
    <row r="389" spans="6:18" x14ac:dyDescent="0.25">
      <c r="F389" s="2">
        <v>39650</v>
      </c>
      <c r="G389">
        <v>1.0263157894736843</v>
      </c>
      <c r="M389">
        <v>0.87351443123938877</v>
      </c>
      <c r="R389">
        <v>1.0453310696095088</v>
      </c>
    </row>
    <row r="390" spans="6:18" x14ac:dyDescent="0.25">
      <c r="F390" s="2">
        <v>39651</v>
      </c>
      <c r="G390">
        <v>1.05</v>
      </c>
      <c r="M390">
        <v>0.98568468638161733</v>
      </c>
      <c r="R390">
        <v>1.1879826709361452</v>
      </c>
    </row>
    <row r="391" spans="6:18" x14ac:dyDescent="0.25">
      <c r="F391" s="2">
        <v>39652</v>
      </c>
      <c r="G391">
        <v>1.05</v>
      </c>
      <c r="M391">
        <v>0.9462274774774776</v>
      </c>
      <c r="R391">
        <v>1.2115709459459449</v>
      </c>
    </row>
    <row r="392" spans="6:18" x14ac:dyDescent="0.25">
      <c r="F392" s="2">
        <v>39653</v>
      </c>
      <c r="G392">
        <v>0.85</v>
      </c>
      <c r="M392">
        <v>0.76665512065581343</v>
      </c>
      <c r="R392">
        <v>1.0277104260478003</v>
      </c>
    </row>
    <row r="393" spans="6:18" x14ac:dyDescent="0.25">
      <c r="F393" s="2">
        <v>39654</v>
      </c>
      <c r="G393">
        <v>1.05</v>
      </c>
      <c r="M393">
        <v>0.95644531250000142</v>
      </c>
      <c r="R393">
        <v>1.2208984375</v>
      </c>
    </row>
    <row r="394" spans="6:18" x14ac:dyDescent="0.25">
      <c r="F394" s="2">
        <v>39657</v>
      </c>
      <c r="G394">
        <v>1.05</v>
      </c>
      <c r="M394">
        <v>1</v>
      </c>
      <c r="R394">
        <v>1.3365116279069784</v>
      </c>
    </row>
    <row r="395" spans="6:18" x14ac:dyDescent="0.25">
      <c r="F395" s="7">
        <v>39658</v>
      </c>
      <c r="G395">
        <v>0.85</v>
      </c>
      <c r="M395">
        <v>0.61405321622319997</v>
      </c>
      <c r="R395">
        <v>1.0421079824334796</v>
      </c>
    </row>
    <row r="396" spans="6:18" x14ac:dyDescent="0.25">
      <c r="F396" s="2">
        <v>39659</v>
      </c>
      <c r="G396">
        <v>1.05</v>
      </c>
      <c r="M396">
        <v>0.93821510297482846</v>
      </c>
      <c r="R396">
        <v>1.5887544949329848</v>
      </c>
    </row>
    <row r="397" spans="6:18" x14ac:dyDescent="0.25">
      <c r="F397" s="2">
        <v>39660</v>
      </c>
      <c r="G397">
        <v>1.05</v>
      </c>
      <c r="M397">
        <v>0.85781990521327012</v>
      </c>
      <c r="R397">
        <v>1.1376777251184835</v>
      </c>
    </row>
    <row r="398" spans="6:18" x14ac:dyDescent="0.25">
      <c r="F398" s="2">
        <v>39661</v>
      </c>
      <c r="G398">
        <v>1.05</v>
      </c>
      <c r="M398">
        <v>1</v>
      </c>
      <c r="R398">
        <v>1.1182492581602368</v>
      </c>
    </row>
    <row r="399" spans="6:18" x14ac:dyDescent="0.25">
      <c r="F399" s="2">
        <v>39664</v>
      </c>
      <c r="G399">
        <v>1.05</v>
      </c>
      <c r="M399">
        <v>0.97736389684813862</v>
      </c>
      <c r="R399">
        <v>1.0597421203438406</v>
      </c>
    </row>
    <row r="400" spans="6:18" x14ac:dyDescent="0.25">
      <c r="F400" s="2">
        <v>39665</v>
      </c>
      <c r="G400">
        <v>1.05</v>
      </c>
      <c r="M400">
        <v>0.9991184249191889</v>
      </c>
      <c r="R400">
        <v>1.2190714075815468</v>
      </c>
    </row>
    <row r="401" spans="6:18" x14ac:dyDescent="0.25">
      <c r="F401" s="2">
        <v>39666</v>
      </c>
      <c r="G401">
        <v>0.87660332541567687</v>
      </c>
      <c r="M401">
        <v>0.85106888361045308</v>
      </c>
      <c r="R401">
        <v>1.0166270783847986</v>
      </c>
    </row>
    <row r="402" spans="6:18" x14ac:dyDescent="0.25">
      <c r="F402" s="2">
        <v>39667</v>
      </c>
      <c r="G402">
        <v>1.05</v>
      </c>
      <c r="M402">
        <v>0.99119837508463104</v>
      </c>
      <c r="R402">
        <v>1.1668246445497641</v>
      </c>
    </row>
    <row r="403" spans="6:18" x14ac:dyDescent="0.25">
      <c r="F403" s="2">
        <v>39668</v>
      </c>
      <c r="G403">
        <v>0.97316753926701571</v>
      </c>
      <c r="M403">
        <v>0.88992146596858634</v>
      </c>
      <c r="R403">
        <v>1.0304973821989518</v>
      </c>
    </row>
    <row r="404" spans="6:18" x14ac:dyDescent="0.25">
      <c r="F404" s="2">
        <v>39671</v>
      </c>
      <c r="G404">
        <v>1.05</v>
      </c>
      <c r="M404">
        <v>0.99242424242424243</v>
      </c>
      <c r="R404">
        <v>1.0878787878787883</v>
      </c>
    </row>
    <row r="405" spans="6:18" x14ac:dyDescent="0.25">
      <c r="F405" s="2">
        <v>39672</v>
      </c>
      <c r="G405">
        <v>0.85</v>
      </c>
      <c r="M405">
        <v>0.81142580488985716</v>
      </c>
      <c r="R405">
        <v>1.0058097312999272</v>
      </c>
    </row>
    <row r="406" spans="6:18" x14ac:dyDescent="0.25">
      <c r="F406" s="2">
        <v>39673</v>
      </c>
      <c r="G406">
        <v>1.05</v>
      </c>
      <c r="M406">
        <v>0.96871694121202956</v>
      </c>
      <c r="R406">
        <v>1.1178781925343821</v>
      </c>
    </row>
    <row r="407" spans="6:18" x14ac:dyDescent="0.25">
      <c r="F407" s="7">
        <v>39674</v>
      </c>
      <c r="G407">
        <v>0.85</v>
      </c>
      <c r="M407">
        <v>0.76962715974537743</v>
      </c>
      <c r="R407">
        <v>1</v>
      </c>
    </row>
    <row r="408" spans="6:18" x14ac:dyDescent="0.25">
      <c r="F408" s="2">
        <v>39678</v>
      </c>
      <c r="G408">
        <v>1.05</v>
      </c>
      <c r="M408">
        <v>0.94303797468354433</v>
      </c>
      <c r="R408">
        <v>1.0911392405063307</v>
      </c>
    </row>
    <row r="409" spans="6:18" x14ac:dyDescent="0.25">
      <c r="F409" s="2">
        <v>39679</v>
      </c>
      <c r="G409">
        <v>1.05</v>
      </c>
      <c r="M409">
        <v>0.94521276595744586</v>
      </c>
      <c r="R409">
        <v>1.1398936170212777</v>
      </c>
    </row>
    <row r="410" spans="6:18" x14ac:dyDescent="0.25">
      <c r="F410" s="2">
        <v>39680</v>
      </c>
      <c r="G410">
        <v>1.05</v>
      </c>
      <c r="M410">
        <v>0.96509240246406569</v>
      </c>
      <c r="R410">
        <v>1.1863449691991805</v>
      </c>
    </row>
    <row r="411" spans="6:18" x14ac:dyDescent="0.25">
      <c r="F411" s="2">
        <v>39681</v>
      </c>
      <c r="G411">
        <v>1.05</v>
      </c>
      <c r="M411">
        <v>0.82897727272727373</v>
      </c>
      <c r="R411">
        <v>1.0511363636363635</v>
      </c>
    </row>
    <row r="412" spans="6:18" x14ac:dyDescent="0.25">
      <c r="F412" s="2">
        <v>39682</v>
      </c>
      <c r="G412">
        <v>0.92184075967859747</v>
      </c>
      <c r="M412">
        <v>0.92184075967859747</v>
      </c>
      <c r="R412">
        <v>1.0365230094959825</v>
      </c>
    </row>
    <row r="413" spans="6:18" x14ac:dyDescent="0.25">
      <c r="F413" s="2">
        <v>39685</v>
      </c>
      <c r="G413">
        <v>0.85</v>
      </c>
      <c r="M413">
        <v>0.757656967840735</v>
      </c>
      <c r="R413">
        <v>1</v>
      </c>
    </row>
    <row r="414" spans="6:18" x14ac:dyDescent="0.25">
      <c r="F414" s="2">
        <v>39686</v>
      </c>
      <c r="G414">
        <v>1.05</v>
      </c>
      <c r="M414">
        <v>0.91918604651163005</v>
      </c>
      <c r="R414">
        <v>1.2203488372093003</v>
      </c>
    </row>
    <row r="415" spans="6:18" x14ac:dyDescent="0.25">
      <c r="F415" s="7">
        <v>39687</v>
      </c>
      <c r="G415">
        <v>0.85</v>
      </c>
      <c r="M415">
        <v>0.62897727272727688</v>
      </c>
      <c r="R415">
        <v>1</v>
      </c>
    </row>
    <row r="416" spans="6:18" x14ac:dyDescent="0.25">
      <c r="F416" s="2">
        <v>39688</v>
      </c>
      <c r="G416">
        <v>1.05</v>
      </c>
      <c r="M416">
        <v>0.90400000000000735</v>
      </c>
      <c r="R416">
        <v>1.7209999999999999</v>
      </c>
    </row>
    <row r="417" spans="6:18" x14ac:dyDescent="0.25">
      <c r="F417" s="2">
        <v>39689</v>
      </c>
      <c r="G417">
        <v>1.05</v>
      </c>
      <c r="M417">
        <v>1</v>
      </c>
      <c r="R417">
        <v>1.1195613724796585</v>
      </c>
    </row>
    <row r="418" spans="6:18" x14ac:dyDescent="0.25">
      <c r="F418" s="2">
        <v>39692</v>
      </c>
      <c r="G418">
        <v>1.05</v>
      </c>
      <c r="M418">
        <v>1</v>
      </c>
      <c r="R418">
        <v>1.0594642857142855</v>
      </c>
    </row>
    <row r="419" spans="6:18" x14ac:dyDescent="0.25">
      <c r="F419" s="2">
        <v>39693</v>
      </c>
      <c r="G419">
        <v>1.05</v>
      </c>
      <c r="M419">
        <v>0.98767605633802813</v>
      </c>
      <c r="R419">
        <v>1.2943661971831</v>
      </c>
    </row>
    <row r="420" spans="6:18" x14ac:dyDescent="0.25">
      <c r="F420" s="2">
        <v>39695</v>
      </c>
      <c r="G420">
        <v>0.91268656716417906</v>
      </c>
      <c r="M420">
        <v>0.88522388059701551</v>
      </c>
      <c r="R420">
        <v>1</v>
      </c>
    </row>
    <row r="421" spans="6:18" x14ac:dyDescent="0.25">
      <c r="F421" s="2">
        <v>39696</v>
      </c>
      <c r="G421">
        <v>1.0365188953488373</v>
      </c>
      <c r="M421">
        <v>1</v>
      </c>
      <c r="R421">
        <v>1.0445130813953489</v>
      </c>
    </row>
    <row r="422" spans="6:18" x14ac:dyDescent="0.25">
      <c r="F422" s="2">
        <v>39699</v>
      </c>
      <c r="G422">
        <v>1.05</v>
      </c>
      <c r="M422">
        <v>0.93400000000000127</v>
      </c>
      <c r="R422">
        <v>1.1066666666666667</v>
      </c>
    </row>
    <row r="423" spans="6:18" x14ac:dyDescent="0.25">
      <c r="F423" s="2">
        <v>39700</v>
      </c>
      <c r="G423">
        <v>0.85</v>
      </c>
      <c r="M423">
        <v>0.80840978593272184</v>
      </c>
      <c r="R423">
        <v>1.0290519877675841</v>
      </c>
    </row>
    <row r="424" spans="6:18" x14ac:dyDescent="0.25">
      <c r="F424" s="2">
        <v>39701</v>
      </c>
      <c r="G424">
        <v>1.05</v>
      </c>
      <c r="M424">
        <v>0.94584837545126355</v>
      </c>
      <c r="R424">
        <v>1.128158844765343</v>
      </c>
    </row>
    <row r="425" spans="6:18" x14ac:dyDescent="0.25">
      <c r="F425" s="2">
        <v>39702</v>
      </c>
      <c r="G425">
        <v>1.05</v>
      </c>
      <c r="M425">
        <v>1</v>
      </c>
      <c r="R425">
        <v>1.0721205597416577</v>
      </c>
    </row>
    <row r="426" spans="6:18" x14ac:dyDescent="0.25">
      <c r="F426" s="2">
        <v>39703</v>
      </c>
      <c r="G426">
        <v>0.94657258064516125</v>
      </c>
      <c r="M426">
        <v>0.8786290322580631</v>
      </c>
      <c r="R426">
        <v>1.032661290322582</v>
      </c>
    </row>
    <row r="427" spans="6:18" x14ac:dyDescent="0.25">
      <c r="F427" s="2">
        <v>39706</v>
      </c>
      <c r="G427">
        <v>1.05</v>
      </c>
      <c r="M427">
        <v>1</v>
      </c>
      <c r="R427">
        <v>1.4057025717480431</v>
      </c>
    </row>
    <row r="428" spans="6:18" x14ac:dyDescent="0.25">
      <c r="F428" s="7">
        <v>39707</v>
      </c>
      <c r="G428">
        <v>0.85</v>
      </c>
      <c r="M428">
        <v>0.65665236051502229</v>
      </c>
      <c r="R428">
        <v>1</v>
      </c>
    </row>
    <row r="429" spans="6:18" x14ac:dyDescent="0.25">
      <c r="F429" s="2">
        <v>39708</v>
      </c>
      <c r="G429">
        <v>1.05</v>
      </c>
      <c r="M429">
        <v>0.96115843270868817</v>
      </c>
      <c r="R429">
        <v>1.17206132879046</v>
      </c>
    </row>
    <row r="430" spans="6:18" x14ac:dyDescent="0.25">
      <c r="F430" s="7">
        <v>39709</v>
      </c>
      <c r="G430">
        <v>0.85</v>
      </c>
      <c r="M430">
        <v>0.51691154718469645</v>
      </c>
      <c r="R430">
        <v>1</v>
      </c>
    </row>
    <row r="431" spans="6:18" x14ac:dyDescent="0.25">
      <c r="F431" s="2">
        <v>39710</v>
      </c>
      <c r="G431">
        <v>1.05</v>
      </c>
      <c r="M431">
        <v>0.831400814791599</v>
      </c>
      <c r="R431">
        <v>1.3600752115324348</v>
      </c>
    </row>
    <row r="432" spans="6:18" x14ac:dyDescent="0.25">
      <c r="F432" s="2">
        <v>39713</v>
      </c>
      <c r="G432">
        <v>0.85</v>
      </c>
      <c r="M432">
        <v>0.83741721854304629</v>
      </c>
      <c r="R432">
        <v>1.0248344370860927</v>
      </c>
    </row>
    <row r="433" spans="6:18" x14ac:dyDescent="0.25">
      <c r="F433" s="2">
        <v>39714</v>
      </c>
      <c r="G433">
        <v>1.05</v>
      </c>
      <c r="M433">
        <v>0.6400545888775161</v>
      </c>
      <c r="R433">
        <v>1.2040259297168201</v>
      </c>
    </row>
    <row r="434" spans="6:18" x14ac:dyDescent="0.25">
      <c r="F434" s="7">
        <v>39715</v>
      </c>
      <c r="G434">
        <v>0.85</v>
      </c>
      <c r="M434">
        <v>0.4996951219512184</v>
      </c>
      <c r="R434">
        <v>1</v>
      </c>
    </row>
    <row r="435" spans="6:18" x14ac:dyDescent="0.25">
      <c r="F435" s="2">
        <v>39716</v>
      </c>
      <c r="G435">
        <v>1.05</v>
      </c>
      <c r="M435">
        <v>0.99474079639368906</v>
      </c>
      <c r="R435">
        <v>1.6457550713749063</v>
      </c>
    </row>
    <row r="436" spans="6:18" x14ac:dyDescent="0.25">
      <c r="F436" s="3">
        <v>39717</v>
      </c>
      <c r="G436">
        <v>1.0202320316921336</v>
      </c>
      <c r="M436">
        <v>0.99235993208828477</v>
      </c>
      <c r="R436">
        <v>1.0449915110356542</v>
      </c>
    </row>
    <row r="437" spans="6:18" x14ac:dyDescent="0.25">
      <c r="F437" s="3">
        <v>39720</v>
      </c>
      <c r="G437">
        <v>1.05</v>
      </c>
      <c r="M437">
        <v>0.98438395415472835</v>
      </c>
      <c r="R437">
        <v>1.3045845272206309</v>
      </c>
    </row>
    <row r="438" spans="6:18" x14ac:dyDescent="0.25">
      <c r="F438" s="3">
        <v>39721</v>
      </c>
      <c r="G438">
        <v>1.05</v>
      </c>
      <c r="M438">
        <v>0.82112830510539692</v>
      </c>
      <c r="R438">
        <v>1.0534909223833313</v>
      </c>
    </row>
    <row r="439" spans="6:18" x14ac:dyDescent="0.25">
      <c r="F439" s="3">
        <v>39722</v>
      </c>
      <c r="G439">
        <v>0.85</v>
      </c>
      <c r="M439">
        <v>0.78607594936708858</v>
      </c>
      <c r="R439">
        <v>1</v>
      </c>
    </row>
    <row r="440" spans="6:18" x14ac:dyDescent="0.25">
      <c r="F440" s="3">
        <v>39724</v>
      </c>
      <c r="G440">
        <v>1.05</v>
      </c>
      <c r="M440">
        <v>0.95744680851063824</v>
      </c>
      <c r="R440">
        <v>1.1328349626221965</v>
      </c>
    </row>
    <row r="441" spans="6:18" x14ac:dyDescent="0.25">
      <c r="F441" s="3">
        <v>39727</v>
      </c>
      <c r="G441">
        <v>1.05</v>
      </c>
      <c r="M441">
        <v>0.9209090909090909</v>
      </c>
      <c r="R441">
        <v>1.2322727272727274</v>
      </c>
    </row>
    <row r="442" spans="6:18" x14ac:dyDescent="0.25">
      <c r="F442" s="3">
        <v>39728</v>
      </c>
      <c r="G442">
        <v>1.05</v>
      </c>
      <c r="M442">
        <v>0.92761927034611702</v>
      </c>
      <c r="R442">
        <v>1.3704396632366698</v>
      </c>
    </row>
    <row r="443" spans="6:18" x14ac:dyDescent="0.25">
      <c r="F443" s="3">
        <v>39729</v>
      </c>
      <c r="G443">
        <v>1.05</v>
      </c>
      <c r="M443">
        <v>0.92980354575946322</v>
      </c>
      <c r="R443">
        <v>1.2170579779587924</v>
      </c>
    </row>
    <row r="444" spans="6:18" x14ac:dyDescent="0.25">
      <c r="F444" s="3">
        <v>39731</v>
      </c>
      <c r="G444">
        <v>1.05</v>
      </c>
      <c r="M444">
        <v>1</v>
      </c>
      <c r="R444">
        <v>1.2806770098730607</v>
      </c>
    </row>
    <row r="445" spans="6:18" x14ac:dyDescent="0.25">
      <c r="F445" s="3">
        <v>39734</v>
      </c>
      <c r="G445">
        <v>0.85</v>
      </c>
      <c r="M445">
        <v>0.74702838763809232</v>
      </c>
      <c r="R445">
        <v>1.0099286813033141</v>
      </c>
    </row>
    <row r="446" spans="6:18" x14ac:dyDescent="0.25">
      <c r="F446" s="3">
        <v>39735</v>
      </c>
      <c r="G446">
        <v>1.05</v>
      </c>
      <c r="M446">
        <v>0.92997925311203322</v>
      </c>
      <c r="R446">
        <v>1.2179460580912862</v>
      </c>
    </row>
    <row r="447" spans="6:18" x14ac:dyDescent="0.25">
      <c r="F447" s="3">
        <v>39736</v>
      </c>
      <c r="G447">
        <v>1.05</v>
      </c>
      <c r="M447">
        <v>0.18933739527798943</v>
      </c>
      <c r="R447">
        <v>1.177151561309977</v>
      </c>
    </row>
    <row r="448" spans="6:18" x14ac:dyDescent="0.25">
      <c r="F448" s="3">
        <v>39737</v>
      </c>
      <c r="G448">
        <v>1.05</v>
      </c>
      <c r="M448">
        <v>0.83372041583720402</v>
      </c>
      <c r="R448">
        <v>1.1254147312541474</v>
      </c>
    </row>
    <row r="449" spans="6:18" x14ac:dyDescent="0.25">
      <c r="F449" s="3">
        <v>39738</v>
      </c>
      <c r="G449">
        <v>1.05</v>
      </c>
      <c r="M449">
        <v>0.98894557823129225</v>
      </c>
      <c r="R449">
        <v>1.3767006802721087</v>
      </c>
    </row>
    <row r="450" spans="6:18" x14ac:dyDescent="0.25">
      <c r="F450" s="3">
        <v>39741</v>
      </c>
      <c r="G450">
        <v>0.85</v>
      </c>
      <c r="M450">
        <v>0.82401508587737637</v>
      </c>
      <c r="R450">
        <v>1.0457163243463636</v>
      </c>
    </row>
    <row r="451" spans="6:18" x14ac:dyDescent="0.25">
      <c r="F451" s="3">
        <v>39742</v>
      </c>
      <c r="G451">
        <v>1.05</v>
      </c>
      <c r="M451">
        <v>0.88603039905472891</v>
      </c>
      <c r="R451">
        <v>1.0541382458778668</v>
      </c>
    </row>
    <row r="452" spans="6:18" x14ac:dyDescent="0.25">
      <c r="F452" s="3">
        <v>39743</v>
      </c>
      <c r="G452">
        <v>1.05</v>
      </c>
      <c r="M452">
        <v>1</v>
      </c>
      <c r="R452">
        <v>1.1380489958066653</v>
      </c>
    </row>
    <row r="453" spans="6:18" x14ac:dyDescent="0.25">
      <c r="F453" s="3">
        <v>39744</v>
      </c>
      <c r="G453">
        <v>1.0226383940210306</v>
      </c>
      <c r="M453">
        <v>0.89276092813070318</v>
      </c>
      <c r="R453">
        <v>1.0371512992091771</v>
      </c>
    </row>
    <row r="454" spans="6:18" x14ac:dyDescent="0.25">
      <c r="F454" s="3">
        <v>39745</v>
      </c>
      <c r="G454">
        <v>1.05</v>
      </c>
      <c r="M454">
        <v>0.97381876898235364</v>
      </c>
      <c r="R454">
        <v>1.2188304947906659</v>
      </c>
    </row>
    <row r="455" spans="6:18" x14ac:dyDescent="0.25">
      <c r="F455" s="3">
        <v>39748</v>
      </c>
      <c r="G455">
        <v>1.05</v>
      </c>
      <c r="M455">
        <v>0.98763049667826641</v>
      </c>
      <c r="R455">
        <v>1.197184435305283</v>
      </c>
    </row>
    <row r="456" spans="6:18" x14ac:dyDescent="0.25">
      <c r="F456" s="3">
        <v>39749</v>
      </c>
      <c r="G456">
        <v>0.9770900182865816</v>
      </c>
      <c r="M456">
        <v>0.96328882448331765</v>
      </c>
      <c r="R456">
        <v>1.006900596901632</v>
      </c>
    </row>
    <row r="457" spans="6:18" x14ac:dyDescent="0.25">
      <c r="F457" s="3">
        <v>39750</v>
      </c>
      <c r="G457">
        <v>1.05</v>
      </c>
      <c r="M457">
        <v>0.97769893563101884</v>
      </c>
      <c r="R457">
        <v>1.0642965751936859</v>
      </c>
    </row>
    <row r="458" spans="6:18" x14ac:dyDescent="0.25">
      <c r="F458" s="2">
        <v>40182</v>
      </c>
      <c r="G458">
        <v>0.98612244897959178</v>
      </c>
      <c r="M458">
        <v>0.95857142857142708</v>
      </c>
      <c r="R458">
        <v>1.0226530612244906</v>
      </c>
    </row>
    <row r="459" spans="6:18" x14ac:dyDescent="0.25">
      <c r="F459" s="2">
        <v>40183</v>
      </c>
      <c r="G459">
        <v>0.93595959595959599</v>
      </c>
      <c r="M459">
        <v>0.93595959595959599</v>
      </c>
      <c r="R459">
        <v>1</v>
      </c>
    </row>
    <row r="460" spans="6:18" x14ac:dyDescent="0.25">
      <c r="F460" s="2">
        <v>40184</v>
      </c>
      <c r="G460">
        <v>0.96088794926004228</v>
      </c>
      <c r="M460">
        <v>0.96088794926004228</v>
      </c>
      <c r="R460">
        <v>1</v>
      </c>
    </row>
    <row r="461" spans="6:18" x14ac:dyDescent="0.25">
      <c r="F461" s="2">
        <v>40185</v>
      </c>
      <c r="G461">
        <v>1.0036672014668806</v>
      </c>
      <c r="M461">
        <v>1</v>
      </c>
      <c r="R461">
        <v>1.0222324088929637</v>
      </c>
    </row>
    <row r="462" spans="6:18" x14ac:dyDescent="0.25">
      <c r="F462" s="2">
        <v>40186</v>
      </c>
      <c r="G462">
        <v>0.95740740740740748</v>
      </c>
      <c r="M462">
        <v>0.94467592592592597</v>
      </c>
      <c r="R462">
        <v>1.0280092592592576</v>
      </c>
    </row>
    <row r="463" spans="6:18" x14ac:dyDescent="0.25">
      <c r="F463" s="2">
        <v>40189</v>
      </c>
      <c r="G463">
        <v>0.93961352657004826</v>
      </c>
      <c r="M463">
        <v>0.93526570048309188</v>
      </c>
      <c r="R463">
        <v>1.0376811594202908</v>
      </c>
    </row>
    <row r="464" spans="6:18" x14ac:dyDescent="0.25">
      <c r="F464" s="2">
        <v>40190</v>
      </c>
      <c r="G464">
        <v>0.94076923076923069</v>
      </c>
      <c r="M464">
        <v>0.92435897435897718</v>
      </c>
      <c r="R464">
        <v>1.0041025641025643</v>
      </c>
    </row>
    <row r="465" spans="6:18" x14ac:dyDescent="0.25">
      <c r="F465" s="2">
        <v>40191</v>
      </c>
      <c r="G465">
        <v>0.91240289311545675</v>
      </c>
      <c r="M465">
        <v>0.86472006429145554</v>
      </c>
      <c r="R465">
        <v>1</v>
      </c>
    </row>
    <row r="466" spans="6:18" x14ac:dyDescent="0.25">
      <c r="F466" s="2">
        <v>40192</v>
      </c>
      <c r="G466">
        <v>0.89584519066590784</v>
      </c>
      <c r="M466">
        <v>0.89584519066590784</v>
      </c>
      <c r="R466">
        <v>1</v>
      </c>
    </row>
    <row r="467" spans="6:18" x14ac:dyDescent="0.25">
      <c r="F467" s="2">
        <v>40193</v>
      </c>
      <c r="G467">
        <v>0.90861050668324517</v>
      </c>
      <c r="M467">
        <v>0.90581286913273229</v>
      </c>
      <c r="R467">
        <v>1</v>
      </c>
    </row>
    <row r="468" spans="6:18" x14ac:dyDescent="0.25">
      <c r="F468" s="2">
        <v>40196</v>
      </c>
      <c r="G468">
        <v>1.05</v>
      </c>
      <c r="M468">
        <v>0.99168474331164402</v>
      </c>
      <c r="R468">
        <v>1.0842371655820677</v>
      </c>
    </row>
    <row r="469" spans="6:18" x14ac:dyDescent="0.25">
      <c r="F469" s="2">
        <v>40197</v>
      </c>
      <c r="G469">
        <v>0.92501828822238485</v>
      </c>
      <c r="M469">
        <v>0.86576444769568672</v>
      </c>
      <c r="R469">
        <v>1.0149963423555231</v>
      </c>
    </row>
    <row r="470" spans="6:18" x14ac:dyDescent="0.25">
      <c r="F470" s="2">
        <v>40198</v>
      </c>
      <c r="G470">
        <v>0.92501013376570729</v>
      </c>
      <c r="M470">
        <v>0.89663558978516711</v>
      </c>
      <c r="R470">
        <v>1.0149979732468528</v>
      </c>
    </row>
    <row r="471" spans="6:18" x14ac:dyDescent="0.25">
      <c r="F471" s="2">
        <v>40199</v>
      </c>
      <c r="G471">
        <v>1.05</v>
      </c>
      <c r="M471">
        <v>1</v>
      </c>
      <c r="R471">
        <v>1.5589440145653115</v>
      </c>
    </row>
    <row r="472" spans="6:18" x14ac:dyDescent="0.25">
      <c r="F472" s="2">
        <v>40200</v>
      </c>
      <c r="G472">
        <v>1.05</v>
      </c>
      <c r="M472">
        <v>0.70534026465028354</v>
      </c>
      <c r="R472">
        <v>1.2327504725897938</v>
      </c>
    </row>
    <row r="473" spans="6:18" x14ac:dyDescent="0.25">
      <c r="F473" s="2">
        <v>40203</v>
      </c>
      <c r="G473">
        <v>1.05</v>
      </c>
      <c r="M473">
        <v>0.80371421201960291</v>
      </c>
      <c r="R473">
        <v>1.1805519731751346</v>
      </c>
    </row>
    <row r="474" spans="6:18" x14ac:dyDescent="0.25">
      <c r="F474" s="2">
        <v>40205</v>
      </c>
      <c r="G474">
        <v>1.05</v>
      </c>
      <c r="M474">
        <v>1</v>
      </c>
      <c r="R474">
        <v>1.6830676830676832</v>
      </c>
    </row>
    <row r="475" spans="6:18" x14ac:dyDescent="0.25">
      <c r="F475" s="2">
        <v>40206</v>
      </c>
      <c r="G475">
        <v>1.05</v>
      </c>
      <c r="M475">
        <v>0.78149969268592334</v>
      </c>
      <c r="R475">
        <v>1.1525814382298711</v>
      </c>
    </row>
    <row r="476" spans="6:18" x14ac:dyDescent="0.25">
      <c r="F476" s="2">
        <v>40207</v>
      </c>
      <c r="G476">
        <v>0.88606557377049178</v>
      </c>
      <c r="M476">
        <v>0.88606557377049178</v>
      </c>
      <c r="R476">
        <v>1</v>
      </c>
    </row>
    <row r="477" spans="6:18" x14ac:dyDescent="0.25">
      <c r="F477" s="2">
        <v>40210</v>
      </c>
      <c r="G477">
        <v>0.95055970149253732</v>
      </c>
      <c r="M477">
        <v>0.93600746268656854</v>
      </c>
      <c r="R477">
        <v>1</v>
      </c>
    </row>
    <row r="478" spans="6:18" x14ac:dyDescent="0.25">
      <c r="F478" s="2">
        <v>40211</v>
      </c>
      <c r="G478">
        <v>0.92669856459330147</v>
      </c>
      <c r="M478">
        <v>0.88880382775119338</v>
      </c>
      <c r="R478">
        <v>1</v>
      </c>
    </row>
    <row r="479" spans="6:18" x14ac:dyDescent="0.25">
      <c r="F479" s="2">
        <v>40212</v>
      </c>
      <c r="G479">
        <v>1.05</v>
      </c>
      <c r="M479">
        <v>0.99687434882267134</v>
      </c>
      <c r="R479">
        <v>1.0695978328818503</v>
      </c>
    </row>
    <row r="480" spans="6:18" x14ac:dyDescent="0.25">
      <c r="F480" s="2">
        <v>40213</v>
      </c>
      <c r="G480">
        <v>0.94625026556192893</v>
      </c>
      <c r="M480">
        <v>0.88825154025918596</v>
      </c>
      <c r="R480">
        <v>1.0076481835564053</v>
      </c>
    </row>
    <row r="481" spans="6:18" x14ac:dyDescent="0.25">
      <c r="F481" s="2">
        <v>40214</v>
      </c>
      <c r="G481">
        <v>1.05</v>
      </c>
      <c r="M481">
        <v>1</v>
      </c>
      <c r="R481">
        <v>1.2432848965213579</v>
      </c>
    </row>
    <row r="482" spans="6:18" x14ac:dyDescent="0.25">
      <c r="F482" s="2">
        <v>40215</v>
      </c>
      <c r="G482">
        <v>1.05</v>
      </c>
      <c r="M482">
        <v>1</v>
      </c>
      <c r="R482">
        <v>1.1606655078222001</v>
      </c>
    </row>
    <row r="483" spans="6:18" x14ac:dyDescent="0.25">
      <c r="F483" s="2">
        <v>40217</v>
      </c>
      <c r="G483">
        <v>1.05</v>
      </c>
      <c r="M483">
        <v>0.89382978723404338</v>
      </c>
      <c r="R483">
        <v>1.1548936170212751</v>
      </c>
    </row>
    <row r="484" spans="6:18" x14ac:dyDescent="0.25">
      <c r="F484" s="2">
        <v>40218</v>
      </c>
      <c r="G484">
        <v>1.05</v>
      </c>
      <c r="M484">
        <v>0.97260909935004636</v>
      </c>
      <c r="R484">
        <v>1.0721912720519988</v>
      </c>
    </row>
    <row r="485" spans="6:18" x14ac:dyDescent="0.25">
      <c r="F485" s="2">
        <v>40219</v>
      </c>
      <c r="G485">
        <v>1.05</v>
      </c>
      <c r="M485">
        <v>0.98750306297476098</v>
      </c>
      <c r="R485">
        <v>1.0982602303357039</v>
      </c>
    </row>
    <row r="486" spans="6:18" x14ac:dyDescent="0.25">
      <c r="F486" s="2">
        <v>40220</v>
      </c>
      <c r="G486">
        <v>0.88923821039903261</v>
      </c>
      <c r="M486">
        <v>0.88923821039903261</v>
      </c>
      <c r="R486">
        <v>1</v>
      </c>
    </row>
    <row r="487" spans="6:18" x14ac:dyDescent="0.25">
      <c r="F487" s="2">
        <v>40224</v>
      </c>
      <c r="G487">
        <v>0.96133720930232558</v>
      </c>
      <c r="M487">
        <v>0.94941860465116701</v>
      </c>
      <c r="R487">
        <v>1.0436046511627897</v>
      </c>
    </row>
    <row r="488" spans="6:18" x14ac:dyDescent="0.25">
      <c r="F488" s="2">
        <v>40225</v>
      </c>
      <c r="G488">
        <v>1.05</v>
      </c>
      <c r="M488">
        <v>0.94529339853300509</v>
      </c>
      <c r="R488">
        <v>1.1185819070904646</v>
      </c>
    </row>
    <row r="489" spans="6:18" x14ac:dyDescent="0.25">
      <c r="F489" s="2">
        <v>40226</v>
      </c>
      <c r="G489">
        <v>0.92105263157894746</v>
      </c>
      <c r="M489">
        <v>0.89162422184493506</v>
      </c>
      <c r="R489">
        <v>1</v>
      </c>
    </row>
    <row r="490" spans="6:18" x14ac:dyDescent="0.25">
      <c r="F490" s="2">
        <v>40227</v>
      </c>
      <c r="G490">
        <v>0.9550299800133244</v>
      </c>
      <c r="M490">
        <v>0.87475016655563087</v>
      </c>
      <c r="R490">
        <v>1.0456362425049965</v>
      </c>
    </row>
    <row r="491" spans="6:18" x14ac:dyDescent="0.25">
      <c r="F491" s="2">
        <v>40228</v>
      </c>
      <c r="G491">
        <v>1.05</v>
      </c>
      <c r="M491">
        <v>0.93989314336598395</v>
      </c>
      <c r="R491">
        <v>1.205253784505788</v>
      </c>
    </row>
    <row r="492" spans="6:18" x14ac:dyDescent="0.25">
      <c r="F492" s="2">
        <v>40231</v>
      </c>
      <c r="G492">
        <v>1.05</v>
      </c>
      <c r="M492">
        <v>0.8137417218543106</v>
      </c>
      <c r="R492">
        <v>1.1833609271523164</v>
      </c>
    </row>
    <row r="493" spans="6:18" x14ac:dyDescent="0.25">
      <c r="F493" s="2">
        <v>40232</v>
      </c>
      <c r="G493">
        <v>1.05</v>
      </c>
      <c r="M493">
        <v>0.92987152034261622</v>
      </c>
      <c r="R493">
        <v>1.2152034261241949</v>
      </c>
    </row>
    <row r="494" spans="6:18" x14ac:dyDescent="0.25">
      <c r="F494" s="2">
        <v>40233</v>
      </c>
      <c r="G494">
        <v>1.05</v>
      </c>
      <c r="M494">
        <v>0.97676056338028683</v>
      </c>
      <c r="R494">
        <v>1.288028169014082</v>
      </c>
    </row>
    <row r="495" spans="6:18" x14ac:dyDescent="0.25">
      <c r="F495" s="2">
        <v>40234</v>
      </c>
      <c r="G495">
        <v>1.05</v>
      </c>
      <c r="M495">
        <v>0.55764411027568694</v>
      </c>
      <c r="R495">
        <v>1.1246867167919823</v>
      </c>
    </row>
    <row r="496" spans="6:18" x14ac:dyDescent="0.25">
      <c r="F496" s="2">
        <v>40235</v>
      </c>
      <c r="G496">
        <v>0.85</v>
      </c>
      <c r="M496">
        <v>0.80249343832020992</v>
      </c>
      <c r="R496">
        <v>1</v>
      </c>
    </row>
    <row r="497" spans="6:18" x14ac:dyDescent="0.25">
      <c r="F497" s="2">
        <v>40239</v>
      </c>
      <c r="G497">
        <v>0.96674240859326588</v>
      </c>
      <c r="M497">
        <v>0.93906217723610841</v>
      </c>
      <c r="R497">
        <v>1</v>
      </c>
    </row>
    <row r="498" spans="6:18" x14ac:dyDescent="0.25">
      <c r="F498" s="2">
        <v>40240</v>
      </c>
      <c r="G498">
        <v>1.05</v>
      </c>
      <c r="M498">
        <v>0.96913714409910878</v>
      </c>
      <c r="R498">
        <v>1.1012823299282763</v>
      </c>
    </row>
    <row r="499" spans="6:18" x14ac:dyDescent="0.25">
      <c r="F499" s="2">
        <v>40241</v>
      </c>
      <c r="G499">
        <v>1.0197959183673468</v>
      </c>
      <c r="M499">
        <v>0.95918367346938771</v>
      </c>
      <c r="R499">
        <v>1.0369387755102042</v>
      </c>
    </row>
    <row r="500" spans="6:18" x14ac:dyDescent="0.25">
      <c r="F500" s="2">
        <v>40242</v>
      </c>
      <c r="G500">
        <v>0.95059592464436748</v>
      </c>
      <c r="M500">
        <v>0.87639369473279427</v>
      </c>
      <c r="R500">
        <v>1.0224913494809686</v>
      </c>
    </row>
    <row r="501" spans="6:18" x14ac:dyDescent="0.25">
      <c r="F501" s="2">
        <v>40245</v>
      </c>
      <c r="G501">
        <v>0.92222815447588546</v>
      </c>
      <c r="M501">
        <v>0.90585513436554554</v>
      </c>
      <c r="R501">
        <v>1.0403986474461628</v>
      </c>
    </row>
    <row r="502" spans="6:18" x14ac:dyDescent="0.25">
      <c r="F502" s="2">
        <v>40246</v>
      </c>
      <c r="G502">
        <v>0.94067468010856925</v>
      </c>
      <c r="M502">
        <v>0.90984877859635382</v>
      </c>
      <c r="R502">
        <v>1.0052345870492441</v>
      </c>
    </row>
    <row r="503" spans="6:18" x14ac:dyDescent="0.25">
      <c r="F503" s="2">
        <v>40247</v>
      </c>
      <c r="G503">
        <v>1.05</v>
      </c>
      <c r="M503">
        <v>0.99277008882462303</v>
      </c>
      <c r="R503">
        <v>1.0944019830613507</v>
      </c>
    </row>
    <row r="504" spans="6:18" x14ac:dyDescent="0.25">
      <c r="F504" s="2">
        <v>40248</v>
      </c>
      <c r="G504">
        <v>1.05</v>
      </c>
      <c r="M504">
        <v>0.94359999999999855</v>
      </c>
      <c r="R504">
        <v>1.1495999999999986</v>
      </c>
    </row>
    <row r="505" spans="6:18" x14ac:dyDescent="0.25">
      <c r="F505" s="2">
        <v>40249</v>
      </c>
      <c r="G505">
        <v>1.05</v>
      </c>
      <c r="M505">
        <v>0.9312546957175043</v>
      </c>
      <c r="R505">
        <v>1.0529676934635592</v>
      </c>
    </row>
    <row r="506" spans="6:18" x14ac:dyDescent="0.25">
      <c r="F506" s="2">
        <v>40252</v>
      </c>
      <c r="G506">
        <v>1.0153688524590163</v>
      </c>
      <c r="M506">
        <v>0.94180327868852531</v>
      </c>
      <c r="R506">
        <v>1.0334016393442622</v>
      </c>
    </row>
    <row r="507" spans="6:18" x14ac:dyDescent="0.25">
      <c r="F507" s="2">
        <v>40253</v>
      </c>
      <c r="G507">
        <v>1.05</v>
      </c>
      <c r="M507">
        <v>0.94823529411764773</v>
      </c>
      <c r="R507">
        <v>1.2892156862745099</v>
      </c>
    </row>
    <row r="508" spans="6:18" x14ac:dyDescent="0.25">
      <c r="F508" s="2">
        <v>40254</v>
      </c>
      <c r="G508">
        <v>1.05</v>
      </c>
      <c r="M508">
        <v>0.98736489572233221</v>
      </c>
      <c r="R508">
        <v>1.1654741969858415</v>
      </c>
    </row>
    <row r="509" spans="6:18" x14ac:dyDescent="0.25">
      <c r="F509" s="2">
        <v>40255</v>
      </c>
      <c r="G509">
        <v>1.05</v>
      </c>
      <c r="M509">
        <v>0.94567112144102272</v>
      </c>
      <c r="R509">
        <v>1.1166472980825113</v>
      </c>
    </row>
    <row r="510" spans="6:18" x14ac:dyDescent="0.25">
      <c r="F510" s="2">
        <v>40256</v>
      </c>
      <c r="G510">
        <v>1.05</v>
      </c>
      <c r="M510">
        <v>0.9654061624649859</v>
      </c>
      <c r="R510">
        <v>1.1091036414565827</v>
      </c>
    </row>
    <row r="511" spans="6:18" x14ac:dyDescent="0.25">
      <c r="F511" s="2">
        <v>40259</v>
      </c>
      <c r="G511">
        <v>0.89560906515580752</v>
      </c>
      <c r="M511">
        <v>0.88031161473087816</v>
      </c>
      <c r="R511">
        <v>1.0171388101983003</v>
      </c>
    </row>
    <row r="512" spans="6:18" x14ac:dyDescent="0.25">
      <c r="F512" s="2">
        <v>40260</v>
      </c>
      <c r="G512">
        <v>0.85</v>
      </c>
      <c r="M512">
        <v>0.83943581706795944</v>
      </c>
      <c r="R512">
        <v>1.0152443368001125</v>
      </c>
    </row>
    <row r="513" spans="6:18" x14ac:dyDescent="0.25">
      <c r="F513" s="2">
        <v>40262</v>
      </c>
      <c r="G513">
        <v>1.05</v>
      </c>
      <c r="M513">
        <v>0.93831919814957598</v>
      </c>
      <c r="R513">
        <v>1.1432536622976093</v>
      </c>
    </row>
    <row r="514" spans="6:18" x14ac:dyDescent="0.25">
      <c r="F514" s="2">
        <v>40263</v>
      </c>
      <c r="G514">
        <v>1.05</v>
      </c>
      <c r="M514">
        <v>0.94674704848028313</v>
      </c>
      <c r="R514">
        <v>1.0964581763376036</v>
      </c>
    </row>
    <row r="515" spans="6:18" x14ac:dyDescent="0.25">
      <c r="F515" s="2">
        <v>40266</v>
      </c>
      <c r="G515">
        <v>1.05</v>
      </c>
      <c r="M515">
        <v>0.97782651072124949</v>
      </c>
      <c r="R515">
        <v>1.1006335282651054</v>
      </c>
    </row>
    <row r="516" spans="6:18" x14ac:dyDescent="0.25">
      <c r="F516" s="2">
        <v>40267</v>
      </c>
      <c r="G516">
        <v>0.97012505789717451</v>
      </c>
      <c r="M516">
        <v>0.9601667438628978</v>
      </c>
      <c r="R516">
        <v>1</v>
      </c>
    </row>
    <row r="517" spans="6:18" x14ac:dyDescent="0.25">
      <c r="F517" s="2">
        <v>40268</v>
      </c>
      <c r="G517">
        <v>1.0057156465825197</v>
      </c>
      <c r="M517">
        <v>0.96832579185520107</v>
      </c>
      <c r="R517">
        <v>1.014765420338176</v>
      </c>
    </row>
    <row r="518" spans="6:18" x14ac:dyDescent="0.25">
      <c r="F518" s="2">
        <v>40269</v>
      </c>
      <c r="G518">
        <v>0.85</v>
      </c>
      <c r="M518">
        <v>0.77819548872180622</v>
      </c>
      <c r="R518">
        <v>1</v>
      </c>
    </row>
    <row r="519" spans="6:18" x14ac:dyDescent="0.25">
      <c r="F519" s="2">
        <v>40273</v>
      </c>
      <c r="G519">
        <v>0.95324816526229961</v>
      </c>
      <c r="M519">
        <v>0.95134547431367222</v>
      </c>
      <c r="R519">
        <v>1</v>
      </c>
    </row>
    <row r="520" spans="6:18" x14ac:dyDescent="0.25">
      <c r="F520" s="2">
        <v>40274</v>
      </c>
      <c r="G520">
        <v>0.9915966386554621</v>
      </c>
      <c r="M520">
        <v>0.97884671109823451</v>
      </c>
      <c r="R520">
        <v>1.024340770791075</v>
      </c>
    </row>
    <row r="521" spans="6:18" x14ac:dyDescent="0.25">
      <c r="F521" s="2">
        <v>40275</v>
      </c>
      <c r="G521">
        <v>1.05</v>
      </c>
      <c r="M521">
        <v>0.96686567164178994</v>
      </c>
      <c r="R521">
        <v>1.075820895522388</v>
      </c>
    </row>
    <row r="522" spans="6:18" x14ac:dyDescent="0.25">
      <c r="F522" s="2">
        <v>40276</v>
      </c>
      <c r="G522">
        <v>1.05</v>
      </c>
      <c r="M522">
        <v>1</v>
      </c>
      <c r="R522">
        <v>1.0626112759643895</v>
      </c>
    </row>
    <row r="523" spans="6:18" x14ac:dyDescent="0.25">
      <c r="F523" s="2">
        <v>40277</v>
      </c>
      <c r="G523">
        <v>1.05</v>
      </c>
      <c r="M523">
        <v>0.95452008928571441</v>
      </c>
      <c r="R523">
        <v>1.0521763392857153</v>
      </c>
    </row>
    <row r="524" spans="6:18" x14ac:dyDescent="0.25">
      <c r="F524" s="2">
        <v>40280</v>
      </c>
      <c r="G524">
        <v>1.05</v>
      </c>
      <c r="M524">
        <v>1</v>
      </c>
      <c r="R524">
        <v>1.1105105105105084</v>
      </c>
    </row>
    <row r="525" spans="6:18" x14ac:dyDescent="0.25">
      <c r="F525" s="2">
        <v>40281</v>
      </c>
      <c r="G525">
        <v>0.89570378745053691</v>
      </c>
      <c r="M525">
        <v>0.89570378745053691</v>
      </c>
      <c r="R525">
        <v>1</v>
      </c>
    </row>
    <row r="526" spans="6:18" x14ac:dyDescent="0.25">
      <c r="F526" s="2">
        <v>40283</v>
      </c>
      <c r="G526">
        <v>1.0109606705351388</v>
      </c>
      <c r="M526">
        <v>1</v>
      </c>
      <c r="R526">
        <v>1.0399742101869773</v>
      </c>
    </row>
    <row r="527" spans="6:18" x14ac:dyDescent="0.25">
      <c r="F527" s="2">
        <v>40284</v>
      </c>
      <c r="G527">
        <v>0.96082209377007066</v>
      </c>
      <c r="M527">
        <v>0.85452793834296847</v>
      </c>
      <c r="R527">
        <v>1.0150931278098909</v>
      </c>
    </row>
    <row r="528" spans="6:18" x14ac:dyDescent="0.25">
      <c r="F528" s="2">
        <v>40287</v>
      </c>
      <c r="G528">
        <v>1.05</v>
      </c>
      <c r="M528">
        <v>0.93633540372670809</v>
      </c>
      <c r="R528">
        <v>1.1031055900621118</v>
      </c>
    </row>
    <row r="529" spans="6:18" x14ac:dyDescent="0.25">
      <c r="F529" s="2">
        <v>40288</v>
      </c>
      <c r="G529">
        <v>0.85</v>
      </c>
      <c r="M529">
        <v>0.80941255006675561</v>
      </c>
      <c r="R529">
        <v>1</v>
      </c>
    </row>
    <row r="530" spans="6:18" x14ac:dyDescent="0.25">
      <c r="F530" s="2">
        <v>40289</v>
      </c>
      <c r="G530">
        <v>0.93874029335634168</v>
      </c>
      <c r="M530">
        <v>0.90509059534081093</v>
      </c>
      <c r="R530">
        <v>1.0189818809318363</v>
      </c>
    </row>
    <row r="531" spans="6:18" x14ac:dyDescent="0.25">
      <c r="F531" s="2">
        <v>40290</v>
      </c>
      <c r="G531">
        <v>1.05</v>
      </c>
      <c r="M531">
        <v>0.81403508771929989</v>
      </c>
      <c r="R531">
        <v>1.0868421052631581</v>
      </c>
    </row>
    <row r="532" spans="6:18" x14ac:dyDescent="0.25">
      <c r="F532" s="2">
        <v>40291</v>
      </c>
      <c r="G532">
        <v>1.05</v>
      </c>
      <c r="M532">
        <v>0.82724425887265707</v>
      </c>
      <c r="R532">
        <v>1.0579331941544885</v>
      </c>
    </row>
    <row r="533" spans="6:18" x14ac:dyDescent="0.25">
      <c r="F533" s="7">
        <v>40294</v>
      </c>
      <c r="G533">
        <v>0.85</v>
      </c>
      <c r="M533">
        <v>0.73781779661016955</v>
      </c>
      <c r="R533">
        <v>1.0344279661016911</v>
      </c>
    </row>
    <row r="534" spans="6:18" x14ac:dyDescent="0.25">
      <c r="F534" s="2">
        <v>40295</v>
      </c>
      <c r="G534">
        <v>1.05</v>
      </c>
      <c r="M534">
        <v>0.88653555219365154</v>
      </c>
      <c r="R534">
        <v>1.0748865355521937</v>
      </c>
    </row>
    <row r="535" spans="6:18" x14ac:dyDescent="0.25">
      <c r="F535" s="2">
        <v>40296</v>
      </c>
      <c r="G535">
        <v>1.05</v>
      </c>
      <c r="M535">
        <v>0.88736681887366808</v>
      </c>
      <c r="R535">
        <v>1.6948249619482441</v>
      </c>
    </row>
    <row r="536" spans="6:18" x14ac:dyDescent="0.25">
      <c r="F536" s="2">
        <v>40297</v>
      </c>
      <c r="G536">
        <v>1.05</v>
      </c>
      <c r="M536">
        <v>0.60911808669656198</v>
      </c>
      <c r="R536">
        <v>1.0754857997010463</v>
      </c>
    </row>
    <row r="537" spans="6:18" x14ac:dyDescent="0.25">
      <c r="F537" s="2">
        <v>40298</v>
      </c>
      <c r="G537">
        <v>0.95567542213883683</v>
      </c>
      <c r="M537">
        <v>0.93574108818011514</v>
      </c>
      <c r="R537">
        <v>1</v>
      </c>
    </row>
    <row r="538" spans="6:18" x14ac:dyDescent="0.25">
      <c r="F538" s="2">
        <v>40301</v>
      </c>
      <c r="G538">
        <v>1.05</v>
      </c>
      <c r="M538">
        <v>1</v>
      </c>
      <c r="R538">
        <v>1.1463963963963972</v>
      </c>
    </row>
    <row r="539" spans="6:18" x14ac:dyDescent="0.25">
      <c r="F539" s="2">
        <v>40302</v>
      </c>
      <c r="G539">
        <v>1.05</v>
      </c>
      <c r="M539">
        <v>0.94674418604651167</v>
      </c>
      <c r="R539">
        <v>1.1760465116279086</v>
      </c>
    </row>
    <row r="540" spans="6:18" x14ac:dyDescent="0.25">
      <c r="F540" s="2">
        <v>40303</v>
      </c>
      <c r="G540">
        <v>1.05</v>
      </c>
      <c r="M540">
        <v>0.86866690621631326</v>
      </c>
      <c r="R540">
        <v>1.0693496227093071</v>
      </c>
    </row>
    <row r="541" spans="6:18" x14ac:dyDescent="0.25">
      <c r="F541" s="2">
        <v>40304</v>
      </c>
      <c r="G541">
        <v>1.05</v>
      </c>
      <c r="M541">
        <v>0.98687561214495589</v>
      </c>
      <c r="R541">
        <v>1.2918707149853086</v>
      </c>
    </row>
    <row r="542" spans="6:18" x14ac:dyDescent="0.25">
      <c r="F542" s="2">
        <v>40305</v>
      </c>
      <c r="G542">
        <v>1.05</v>
      </c>
      <c r="M542">
        <v>0.96417197452229297</v>
      </c>
      <c r="R542">
        <v>1.1614649681528679</v>
      </c>
    </row>
    <row r="543" spans="6:18" x14ac:dyDescent="0.25">
      <c r="F543" s="7">
        <v>40308</v>
      </c>
      <c r="G543">
        <v>0.85</v>
      </c>
      <c r="M543">
        <v>0.65391621129326249</v>
      </c>
      <c r="R543">
        <v>1</v>
      </c>
    </row>
    <row r="544" spans="6:18" x14ac:dyDescent="0.25">
      <c r="F544" s="2">
        <v>40309</v>
      </c>
      <c r="G544">
        <v>1.05</v>
      </c>
      <c r="M544">
        <v>0.96443514644351458</v>
      </c>
      <c r="R544">
        <v>1.1992677824267763</v>
      </c>
    </row>
    <row r="545" spans="6:18" x14ac:dyDescent="0.25">
      <c r="F545" s="2">
        <v>40310</v>
      </c>
      <c r="G545">
        <v>1.05</v>
      </c>
      <c r="M545">
        <v>0.85993413830955157</v>
      </c>
      <c r="R545">
        <v>1.1214050493962695</v>
      </c>
    </row>
    <row r="546" spans="6:18" x14ac:dyDescent="0.25">
      <c r="F546" s="2">
        <v>40311</v>
      </c>
      <c r="G546">
        <v>0.85</v>
      </c>
      <c r="M546">
        <v>0.80409663865546022</v>
      </c>
      <c r="R546">
        <v>1</v>
      </c>
    </row>
    <row r="547" spans="6:18" x14ac:dyDescent="0.25">
      <c r="F547" s="2">
        <v>40312</v>
      </c>
      <c r="G547">
        <v>1.05</v>
      </c>
      <c r="M547">
        <v>0.87104008971124303</v>
      </c>
      <c r="R547">
        <v>1.5023829548640304</v>
      </c>
    </row>
    <row r="548" spans="6:18" x14ac:dyDescent="0.25">
      <c r="F548" s="2">
        <v>40315</v>
      </c>
      <c r="G548">
        <v>1.05</v>
      </c>
      <c r="M548">
        <v>0.85006997900629799</v>
      </c>
      <c r="R548">
        <v>1.1948915325402378</v>
      </c>
    </row>
    <row r="549" spans="6:18" x14ac:dyDescent="0.25">
      <c r="F549" s="2">
        <v>40316</v>
      </c>
      <c r="G549">
        <v>1.05</v>
      </c>
      <c r="M549">
        <v>0.75086066316361599</v>
      </c>
      <c r="R549">
        <v>1.0590686718608444</v>
      </c>
    </row>
    <row r="550" spans="6:18" x14ac:dyDescent="0.25">
      <c r="F550" s="2">
        <v>40317</v>
      </c>
      <c r="G550">
        <v>1.05</v>
      </c>
      <c r="M550">
        <v>0.93558987840946428</v>
      </c>
      <c r="R550">
        <v>1.3080841275057491</v>
      </c>
    </row>
    <row r="551" spans="6:18" x14ac:dyDescent="0.25">
      <c r="F551" s="2">
        <v>40318</v>
      </c>
      <c r="G551">
        <v>1.05</v>
      </c>
      <c r="M551">
        <v>0.88578889499725122</v>
      </c>
      <c r="R551">
        <v>1.07724024189115</v>
      </c>
    </row>
    <row r="552" spans="6:18" x14ac:dyDescent="0.25">
      <c r="F552" s="2">
        <v>40319</v>
      </c>
      <c r="G552">
        <v>1.05</v>
      </c>
      <c r="M552">
        <v>0.84318826868495611</v>
      </c>
      <c r="R552">
        <v>1.0517975402081361</v>
      </c>
    </row>
    <row r="553" spans="6:18" x14ac:dyDescent="0.25">
      <c r="F553" s="2">
        <v>40322</v>
      </c>
      <c r="G553">
        <v>1.05</v>
      </c>
      <c r="M553">
        <v>0.91650132275132279</v>
      </c>
      <c r="R553">
        <v>1.3070436507936489</v>
      </c>
    </row>
    <row r="554" spans="6:18" x14ac:dyDescent="0.25">
      <c r="F554" s="2">
        <v>40323</v>
      </c>
      <c r="G554">
        <v>1.05</v>
      </c>
      <c r="M554">
        <v>1</v>
      </c>
      <c r="R554">
        <v>1.2282791817087846</v>
      </c>
    </row>
    <row r="555" spans="6:18" x14ac:dyDescent="0.25">
      <c r="F555" s="2">
        <v>40324</v>
      </c>
      <c r="G555">
        <v>0.85</v>
      </c>
      <c r="M555">
        <v>0.84374282433983883</v>
      </c>
      <c r="R555">
        <v>1.0082663605051665</v>
      </c>
    </row>
    <row r="556" spans="6:18" x14ac:dyDescent="0.25">
      <c r="F556" s="7">
        <v>40325</v>
      </c>
      <c r="G556">
        <v>0.85</v>
      </c>
      <c r="M556">
        <v>0.74142141112967475</v>
      </c>
      <c r="R556">
        <v>1.0154221822387868</v>
      </c>
    </row>
    <row r="557" spans="6:18" x14ac:dyDescent="0.25">
      <c r="F557" s="2">
        <v>40326</v>
      </c>
      <c r="G557">
        <v>0.93671778600387823</v>
      </c>
      <c r="M557">
        <v>0.93566014454433155</v>
      </c>
      <c r="R557">
        <v>1.0322580645161317</v>
      </c>
    </row>
    <row r="558" spans="6:18" x14ac:dyDescent="0.25">
      <c r="F558" s="2">
        <v>40329</v>
      </c>
      <c r="G558">
        <v>1.05</v>
      </c>
      <c r="M558">
        <v>0.90095419847328251</v>
      </c>
      <c r="R558">
        <v>1.1005725190839686</v>
      </c>
    </row>
    <row r="559" spans="6:18" x14ac:dyDescent="0.25">
      <c r="F559" s="2">
        <v>40330</v>
      </c>
      <c r="G559">
        <v>1.05</v>
      </c>
      <c r="M559">
        <v>0.89866412213740388</v>
      </c>
      <c r="R559">
        <v>1.1261450381679396</v>
      </c>
    </row>
    <row r="560" spans="6:18" x14ac:dyDescent="0.25">
      <c r="F560" s="2">
        <v>40331</v>
      </c>
      <c r="G560">
        <v>1.05</v>
      </c>
      <c r="M560">
        <v>0.8948669201520898</v>
      </c>
      <c r="R560">
        <v>1.1150190114068463</v>
      </c>
    </row>
    <row r="561" spans="6:18" x14ac:dyDescent="0.25">
      <c r="F561" s="2">
        <v>40332</v>
      </c>
      <c r="G561">
        <v>0.9625124626121635</v>
      </c>
      <c r="M561">
        <v>0.9625124626121635</v>
      </c>
      <c r="R561">
        <v>1</v>
      </c>
    </row>
    <row r="562" spans="6:18" x14ac:dyDescent="0.25">
      <c r="F562" s="2">
        <v>40333</v>
      </c>
      <c r="G562">
        <v>1.05</v>
      </c>
      <c r="M562">
        <v>0.87421383647798667</v>
      </c>
      <c r="R562">
        <v>1.0700209643605894</v>
      </c>
    </row>
    <row r="563" spans="6:18" x14ac:dyDescent="0.25">
      <c r="F563" s="2">
        <v>40336</v>
      </c>
      <c r="G563">
        <v>1.05</v>
      </c>
      <c r="M563">
        <v>0.88394671483404841</v>
      </c>
      <c r="R563">
        <v>1.1381801761119876</v>
      </c>
    </row>
    <row r="564" spans="6:18" x14ac:dyDescent="0.25">
      <c r="F564" s="2">
        <v>40337</v>
      </c>
      <c r="G564">
        <v>1.05</v>
      </c>
      <c r="M564">
        <v>0.9138863841298458</v>
      </c>
      <c r="R564">
        <v>1.20063119927863</v>
      </c>
    </row>
    <row r="565" spans="6:18" x14ac:dyDescent="0.25">
      <c r="F565" s="2">
        <v>40338</v>
      </c>
      <c r="G565">
        <v>1.05</v>
      </c>
      <c r="M565">
        <v>0.89356779268857012</v>
      </c>
      <c r="R565">
        <v>1.1573345673299416</v>
      </c>
    </row>
    <row r="566" spans="6:18" x14ac:dyDescent="0.25">
      <c r="F566" s="2">
        <v>40339</v>
      </c>
      <c r="G566">
        <v>0.99508542007956935</v>
      </c>
      <c r="M566">
        <v>0.97449098993681171</v>
      </c>
      <c r="R566">
        <v>1.0353381699040487</v>
      </c>
    </row>
    <row r="567" spans="6:18" x14ac:dyDescent="0.25">
      <c r="F567" s="2">
        <v>40340</v>
      </c>
      <c r="G567">
        <v>0.93085585585585584</v>
      </c>
      <c r="M567">
        <v>0.89527027027027029</v>
      </c>
      <c r="R567">
        <v>1</v>
      </c>
    </row>
    <row r="568" spans="6:18" x14ac:dyDescent="0.25">
      <c r="F568" s="2">
        <v>40343</v>
      </c>
      <c r="G568">
        <v>1.05</v>
      </c>
      <c r="M568">
        <v>1</v>
      </c>
      <c r="R568">
        <v>1.2645408163265317</v>
      </c>
    </row>
    <row r="569" spans="6:18" x14ac:dyDescent="0.25">
      <c r="F569" s="2">
        <v>40344</v>
      </c>
      <c r="G569">
        <v>1.05</v>
      </c>
      <c r="M569">
        <v>0.91077908217715953</v>
      </c>
      <c r="R569">
        <v>1.1797225186766267</v>
      </c>
    </row>
    <row r="570" spans="6:18" x14ac:dyDescent="0.25">
      <c r="F570" s="2">
        <v>40345</v>
      </c>
      <c r="G570">
        <v>0.95292522278186742</v>
      </c>
      <c r="M570">
        <v>0.89151491669895522</v>
      </c>
      <c r="R570">
        <v>1.018984889577683</v>
      </c>
    </row>
    <row r="571" spans="6:18" x14ac:dyDescent="0.25">
      <c r="F571" s="2">
        <v>40346</v>
      </c>
      <c r="G571">
        <v>1.05</v>
      </c>
      <c r="M571">
        <v>0.88842147435897223</v>
      </c>
      <c r="R571">
        <v>1.2433894230769216</v>
      </c>
    </row>
    <row r="572" spans="6:18" x14ac:dyDescent="0.25">
      <c r="F572" s="2">
        <v>40347</v>
      </c>
      <c r="G572">
        <v>0.89760054072321749</v>
      </c>
      <c r="M572">
        <v>0.87157823589050354</v>
      </c>
      <c r="R572">
        <v>1.0157147685028727</v>
      </c>
    </row>
    <row r="573" spans="6:18" x14ac:dyDescent="0.25">
      <c r="F573" s="2">
        <v>40350</v>
      </c>
      <c r="G573">
        <v>1.05</v>
      </c>
      <c r="M573">
        <v>1</v>
      </c>
      <c r="R573">
        <v>1.1854314877822456</v>
      </c>
    </row>
    <row r="574" spans="6:18" x14ac:dyDescent="0.25">
      <c r="F574" s="2">
        <v>40351</v>
      </c>
      <c r="G574">
        <v>1.05</v>
      </c>
      <c r="M574">
        <v>0.91320257611241162</v>
      </c>
      <c r="R574">
        <v>1.0522540983606534</v>
      </c>
    </row>
    <row r="575" spans="6:18" x14ac:dyDescent="0.25">
      <c r="F575" s="2">
        <v>40352</v>
      </c>
      <c r="G575">
        <v>1.05</v>
      </c>
      <c r="M575">
        <v>0.98388168826852784</v>
      </c>
      <c r="R575">
        <v>1.1522100365569952</v>
      </c>
    </row>
    <row r="576" spans="6:18" x14ac:dyDescent="0.25">
      <c r="F576" s="2">
        <v>40353</v>
      </c>
      <c r="G576">
        <v>1.05</v>
      </c>
      <c r="M576">
        <v>0.86766034327009944</v>
      </c>
      <c r="R576">
        <v>1.058717253839204</v>
      </c>
    </row>
    <row r="577" spans="6:18" x14ac:dyDescent="0.25">
      <c r="F577" s="2">
        <v>40354</v>
      </c>
      <c r="G577">
        <v>0.98270473015211512</v>
      </c>
      <c r="M577">
        <v>0.94102938112106549</v>
      </c>
      <c r="R577">
        <v>1.0260470931444066</v>
      </c>
    </row>
    <row r="578" spans="6:18" x14ac:dyDescent="0.25">
      <c r="F578" s="2">
        <v>40357</v>
      </c>
      <c r="G578">
        <v>0.97715517241379313</v>
      </c>
      <c r="M578">
        <v>0.9674568965517234</v>
      </c>
      <c r="R578">
        <v>1.0120689655172415</v>
      </c>
    </row>
    <row r="579" spans="6:18" x14ac:dyDescent="0.25">
      <c r="F579" s="2">
        <v>40358</v>
      </c>
      <c r="G579">
        <v>0.97880707887262397</v>
      </c>
      <c r="M579">
        <v>0.97880707887262397</v>
      </c>
      <c r="R579">
        <v>1.0089578326414683</v>
      </c>
    </row>
    <row r="580" spans="6:18" x14ac:dyDescent="0.25">
      <c r="F580" s="2">
        <v>40359</v>
      </c>
      <c r="G580">
        <v>0.98751985477649196</v>
      </c>
      <c r="M580">
        <v>0.98184706149308087</v>
      </c>
      <c r="R580">
        <v>1.0460630814613117</v>
      </c>
    </row>
    <row r="581" spans="6:18" x14ac:dyDescent="0.25">
      <c r="F581" s="2">
        <v>40360</v>
      </c>
      <c r="G581">
        <v>1.05</v>
      </c>
      <c r="M581">
        <v>1</v>
      </c>
      <c r="R581">
        <v>1.0675582199677205</v>
      </c>
    </row>
    <row r="582" spans="6:18" x14ac:dyDescent="0.25">
      <c r="F582" s="2">
        <v>40361</v>
      </c>
      <c r="G582">
        <v>0.9681757059614523</v>
      </c>
      <c r="M582">
        <v>0.91550874047512332</v>
      </c>
      <c r="R582">
        <v>1</v>
      </c>
    </row>
    <row r="583" spans="6:18" x14ac:dyDescent="0.25">
      <c r="F583" s="2">
        <v>40364</v>
      </c>
      <c r="G583">
        <v>0.85</v>
      </c>
      <c r="M583">
        <v>0.82121848739495951</v>
      </c>
      <c r="R583">
        <v>1.0388655462184875</v>
      </c>
    </row>
    <row r="584" spans="6:18" x14ac:dyDescent="0.25">
      <c r="F584" s="2">
        <v>40365</v>
      </c>
      <c r="G584">
        <v>0.96009975062344144</v>
      </c>
      <c r="M584">
        <v>0.88254364089775472</v>
      </c>
      <c r="R584">
        <v>1.0351620947630931</v>
      </c>
    </row>
    <row r="585" spans="6:18" x14ac:dyDescent="0.25">
      <c r="F585" s="2">
        <v>40366</v>
      </c>
      <c r="G585">
        <v>1.05</v>
      </c>
      <c r="M585">
        <v>1</v>
      </c>
      <c r="R585">
        <v>1.0538461538461539</v>
      </c>
    </row>
    <row r="586" spans="6:18" x14ac:dyDescent="0.25">
      <c r="F586" s="2">
        <v>40367</v>
      </c>
      <c r="G586">
        <v>1.05</v>
      </c>
      <c r="M586">
        <v>0.90953150242326231</v>
      </c>
      <c r="R586">
        <v>1.0883144857296727</v>
      </c>
    </row>
    <row r="587" spans="6:18" x14ac:dyDescent="0.25">
      <c r="F587" s="2">
        <v>40368</v>
      </c>
      <c r="G587">
        <v>0.97216157205240172</v>
      </c>
      <c r="M587">
        <v>0.97216157205240172</v>
      </c>
      <c r="R587">
        <v>1.023198689956331</v>
      </c>
    </row>
    <row r="588" spans="6:18" x14ac:dyDescent="0.25">
      <c r="F588" s="2">
        <v>40371</v>
      </c>
      <c r="G588">
        <v>1.05</v>
      </c>
      <c r="M588">
        <v>1</v>
      </c>
      <c r="R588">
        <v>1.1089918256130791</v>
      </c>
    </row>
    <row r="589" spans="6:18" x14ac:dyDescent="0.25">
      <c r="F589" s="2">
        <v>40372</v>
      </c>
      <c r="G589">
        <v>1.05</v>
      </c>
      <c r="M589">
        <v>1</v>
      </c>
      <c r="R589">
        <v>1.2032717358376237</v>
      </c>
    </row>
    <row r="590" spans="6:18" x14ac:dyDescent="0.25">
      <c r="F590" s="2">
        <v>40373</v>
      </c>
      <c r="G590">
        <v>0.88385416666666661</v>
      </c>
      <c r="M590">
        <v>0.8638020833333333</v>
      </c>
      <c r="R590">
        <v>1.0078125</v>
      </c>
    </row>
    <row r="591" spans="6:18" x14ac:dyDescent="0.25">
      <c r="F591" s="2">
        <v>40374</v>
      </c>
      <c r="G591">
        <v>1.05</v>
      </c>
      <c r="M591">
        <v>0.96924969249692494</v>
      </c>
      <c r="R591">
        <v>1.0873308733087343</v>
      </c>
    </row>
    <row r="592" spans="6:18" x14ac:dyDescent="0.25">
      <c r="F592" s="2">
        <v>40375</v>
      </c>
      <c r="G592">
        <v>1.0079063883617965</v>
      </c>
      <c r="M592">
        <v>0.94180898165717908</v>
      </c>
      <c r="R592">
        <v>1.0259329538266919</v>
      </c>
    </row>
    <row r="593" spans="6:18" x14ac:dyDescent="0.25">
      <c r="F593" s="2">
        <v>40378</v>
      </c>
      <c r="G593">
        <v>1.05</v>
      </c>
      <c r="M593">
        <v>0.98002031832035452</v>
      </c>
      <c r="R593">
        <v>1.1574669827294253</v>
      </c>
    </row>
    <row r="594" spans="6:18" x14ac:dyDescent="0.25">
      <c r="F594" s="2">
        <v>40379</v>
      </c>
      <c r="G594">
        <v>0.85</v>
      </c>
      <c r="M594">
        <v>0.78789829417444246</v>
      </c>
      <c r="R594">
        <v>1.0016092693916963</v>
      </c>
    </row>
    <row r="595" spans="6:18" x14ac:dyDescent="0.25">
      <c r="F595" s="2">
        <v>40380</v>
      </c>
      <c r="G595">
        <v>1.05</v>
      </c>
      <c r="M595">
        <v>1</v>
      </c>
      <c r="R595">
        <v>1.1192798199549887</v>
      </c>
    </row>
    <row r="596" spans="6:18" x14ac:dyDescent="0.25">
      <c r="F596" s="2">
        <v>40381</v>
      </c>
      <c r="G596">
        <v>1.05</v>
      </c>
      <c r="M596">
        <v>1</v>
      </c>
      <c r="R596">
        <v>1.4704500978473609</v>
      </c>
    </row>
    <row r="597" spans="6:18" x14ac:dyDescent="0.25">
      <c r="F597" s="2">
        <v>40382</v>
      </c>
      <c r="G597">
        <v>0.85</v>
      </c>
      <c r="M597">
        <v>0.73177618069815564</v>
      </c>
      <c r="R597">
        <v>1</v>
      </c>
    </row>
    <row r="598" spans="6:18" x14ac:dyDescent="0.25">
      <c r="F598" s="7">
        <v>40385</v>
      </c>
      <c r="G598">
        <v>0.85</v>
      </c>
      <c r="M598">
        <v>0.75349806490026783</v>
      </c>
      <c r="R598">
        <v>1</v>
      </c>
    </row>
    <row r="599" spans="6:18" x14ac:dyDescent="0.25">
      <c r="F599" s="2">
        <v>40386</v>
      </c>
      <c r="G599">
        <v>1.05</v>
      </c>
      <c r="M599">
        <v>0.87797619047619446</v>
      </c>
      <c r="R599">
        <v>1.1834077380952395</v>
      </c>
    </row>
    <row r="600" spans="6:18" x14ac:dyDescent="0.25">
      <c r="F600" s="7">
        <v>40387</v>
      </c>
      <c r="G600">
        <v>0.85</v>
      </c>
      <c r="M600">
        <v>0.57939914163090123</v>
      </c>
      <c r="R600">
        <v>1.0114449213161658</v>
      </c>
    </row>
    <row r="601" spans="6:18" x14ac:dyDescent="0.25">
      <c r="F601" s="2">
        <v>40388</v>
      </c>
      <c r="G601">
        <v>1.05</v>
      </c>
      <c r="M601">
        <v>0.87997817785051846</v>
      </c>
      <c r="R601">
        <v>1.2007637752318605</v>
      </c>
    </row>
    <row r="602" spans="6:18" x14ac:dyDescent="0.25">
      <c r="F602" s="2">
        <v>40389</v>
      </c>
      <c r="G602">
        <v>0.96753246753246758</v>
      </c>
      <c r="M602">
        <v>0.96753246753246758</v>
      </c>
      <c r="R602">
        <v>1</v>
      </c>
    </row>
    <row r="603" spans="6:18" x14ac:dyDescent="0.25">
      <c r="F603" s="2">
        <v>40392</v>
      </c>
      <c r="G603">
        <v>0.92031047865459259</v>
      </c>
      <c r="M603">
        <v>0.92031047865459259</v>
      </c>
      <c r="R603">
        <v>1</v>
      </c>
    </row>
    <row r="604" spans="6:18" x14ac:dyDescent="0.25">
      <c r="F604" s="2">
        <v>40393</v>
      </c>
      <c r="G604">
        <v>1.05</v>
      </c>
      <c r="M604">
        <v>0.95086705202312238</v>
      </c>
      <c r="R604">
        <v>1.0763005780346779</v>
      </c>
    </row>
    <row r="605" spans="6:18" x14ac:dyDescent="0.25">
      <c r="F605" s="2">
        <v>40394</v>
      </c>
      <c r="G605">
        <v>1.0086309523809522</v>
      </c>
      <c r="M605">
        <v>0.93214285714285927</v>
      </c>
      <c r="R605">
        <v>1.0488095238095194</v>
      </c>
    </row>
    <row r="606" spans="6:18" x14ac:dyDescent="0.25">
      <c r="F606" s="2">
        <v>40395</v>
      </c>
      <c r="G606">
        <v>1.05</v>
      </c>
      <c r="M606">
        <v>1</v>
      </c>
      <c r="R606">
        <v>1.0541827924977674</v>
      </c>
    </row>
    <row r="607" spans="6:18" x14ac:dyDescent="0.25">
      <c r="F607" s="2">
        <v>40396</v>
      </c>
      <c r="G607">
        <v>0.9444115907746895</v>
      </c>
      <c r="M607">
        <v>0.92400946185688848</v>
      </c>
      <c r="R607">
        <v>1.0141927853341219</v>
      </c>
    </row>
    <row r="608" spans="6:18" x14ac:dyDescent="0.25">
      <c r="F608" s="2">
        <v>40399</v>
      </c>
      <c r="G608">
        <v>1.05</v>
      </c>
      <c r="M608">
        <v>1</v>
      </c>
      <c r="R608">
        <v>1.0525285481239806</v>
      </c>
    </row>
    <row r="609" spans="6:18" x14ac:dyDescent="0.25">
      <c r="F609" s="2">
        <v>40400</v>
      </c>
      <c r="G609">
        <v>0.96052631578947345</v>
      </c>
      <c r="M609">
        <v>0.87066752246469592</v>
      </c>
      <c r="R609">
        <v>1</v>
      </c>
    </row>
    <row r="610" spans="6:18" x14ac:dyDescent="0.25">
      <c r="F610" s="2">
        <v>40401</v>
      </c>
      <c r="G610">
        <v>1.05</v>
      </c>
      <c r="M610">
        <v>0.90883190883191012</v>
      </c>
      <c r="R610">
        <v>1.0655270655270668</v>
      </c>
    </row>
    <row r="611" spans="6:18" x14ac:dyDescent="0.25">
      <c r="F611" s="2">
        <v>40402</v>
      </c>
      <c r="G611">
        <v>0.96115107913669084</v>
      </c>
      <c r="M611">
        <v>0.92050359712230223</v>
      </c>
      <c r="R611">
        <v>1.0327338129496404</v>
      </c>
    </row>
    <row r="612" spans="6:18" x14ac:dyDescent="0.25">
      <c r="F612" s="2">
        <v>40403</v>
      </c>
      <c r="G612">
        <v>1.05</v>
      </c>
      <c r="M612">
        <v>0.9984374999999972</v>
      </c>
      <c r="R612">
        <v>1.08515625</v>
      </c>
    </row>
    <row r="613" spans="6:18" x14ac:dyDescent="0.25">
      <c r="F613" s="2">
        <v>40406</v>
      </c>
      <c r="G613">
        <v>0.876102800153433</v>
      </c>
      <c r="M613">
        <v>0.86382815496739829</v>
      </c>
      <c r="R613">
        <v>1.0260836210203299</v>
      </c>
    </row>
    <row r="614" spans="6:18" x14ac:dyDescent="0.25">
      <c r="F614" s="2">
        <v>40407</v>
      </c>
      <c r="G614">
        <v>0.9439334209373631</v>
      </c>
      <c r="M614">
        <v>0.9439334209373631</v>
      </c>
      <c r="R614">
        <v>1.0021901007446374</v>
      </c>
    </row>
    <row r="615" spans="6:18" x14ac:dyDescent="0.25">
      <c r="F615" s="2">
        <v>40408</v>
      </c>
      <c r="G615">
        <v>1.05</v>
      </c>
      <c r="M615">
        <v>0.91169335274139118</v>
      </c>
      <c r="R615">
        <v>1.2678311499272235</v>
      </c>
    </row>
    <row r="616" spans="6:18" x14ac:dyDescent="0.25">
      <c r="F616" s="2">
        <v>40409</v>
      </c>
      <c r="G616">
        <v>1.05</v>
      </c>
      <c r="M616">
        <v>0.95080645161290034</v>
      </c>
      <c r="R616">
        <v>1.1762096774193549</v>
      </c>
    </row>
    <row r="617" spans="6:18" x14ac:dyDescent="0.25">
      <c r="F617" s="2">
        <v>40410</v>
      </c>
      <c r="G617">
        <v>1.05</v>
      </c>
      <c r="M617">
        <v>0.81888035126234904</v>
      </c>
      <c r="R617">
        <v>1.0556165386022685</v>
      </c>
    </row>
    <row r="618" spans="6:18" x14ac:dyDescent="0.25">
      <c r="F618" s="2">
        <v>40413</v>
      </c>
      <c r="G618">
        <v>1.05</v>
      </c>
      <c r="M618">
        <v>0.92470588235294127</v>
      </c>
      <c r="R618">
        <v>1.1325490196078432</v>
      </c>
    </row>
    <row r="619" spans="6:18" x14ac:dyDescent="0.25">
      <c r="F619" s="2">
        <v>40414</v>
      </c>
      <c r="G619">
        <v>0.85</v>
      </c>
      <c r="M619">
        <v>0.63877626244010322</v>
      </c>
      <c r="R619">
        <v>1.0022115739034279</v>
      </c>
    </row>
    <row r="620" spans="6:18" x14ac:dyDescent="0.25">
      <c r="F620" s="7">
        <v>40415</v>
      </c>
      <c r="G620">
        <v>0.85</v>
      </c>
      <c r="M620">
        <v>0.67778836987607249</v>
      </c>
      <c r="R620">
        <v>1.0247855100095329</v>
      </c>
    </row>
    <row r="621" spans="6:18" x14ac:dyDescent="0.25">
      <c r="F621" s="2">
        <v>40416</v>
      </c>
      <c r="G621">
        <v>1.05</v>
      </c>
      <c r="M621">
        <v>0.78812974465148122</v>
      </c>
      <c r="R621">
        <v>1.1959972394755027</v>
      </c>
    </row>
    <row r="622" spans="6:18" x14ac:dyDescent="0.25">
      <c r="F622" s="2">
        <v>40417</v>
      </c>
      <c r="G622">
        <v>1.05</v>
      </c>
      <c r="M622">
        <v>0.95673076923076927</v>
      </c>
      <c r="R622">
        <v>1.1146634615384596</v>
      </c>
    </row>
    <row r="623" spans="6:18" x14ac:dyDescent="0.25">
      <c r="F623" s="2">
        <v>40420</v>
      </c>
      <c r="G623">
        <v>1.05</v>
      </c>
      <c r="M623">
        <v>0.95775656324582326</v>
      </c>
      <c r="R623">
        <v>1.0613365155131282</v>
      </c>
    </row>
    <row r="624" spans="6:18" x14ac:dyDescent="0.25">
      <c r="F624" s="2">
        <v>40421</v>
      </c>
      <c r="G624">
        <v>1.05</v>
      </c>
      <c r="M624">
        <v>0.93442622950819676</v>
      </c>
      <c r="R624">
        <v>1.0627634660421545</v>
      </c>
    </row>
    <row r="625" spans="6:18" x14ac:dyDescent="0.25">
      <c r="F625" s="2">
        <v>40422</v>
      </c>
      <c r="G625">
        <v>0.90502354788069073</v>
      </c>
      <c r="M625">
        <v>0.85609628466771515</v>
      </c>
      <c r="R625">
        <v>1.0156985871271587</v>
      </c>
    </row>
    <row r="626" spans="6:18" x14ac:dyDescent="0.25">
      <c r="F626" s="2">
        <v>40423</v>
      </c>
      <c r="G626">
        <v>0.9454336588167721</v>
      </c>
      <c r="M626">
        <v>0.9454336588167721</v>
      </c>
      <c r="R626">
        <v>1</v>
      </c>
    </row>
    <row r="627" spans="6:18" x14ac:dyDescent="0.25">
      <c r="F627" s="2">
        <v>40424</v>
      </c>
      <c r="G627">
        <v>1.05</v>
      </c>
      <c r="M627">
        <v>0.97435105067985162</v>
      </c>
      <c r="R627">
        <v>1.0584054388133486</v>
      </c>
    </row>
    <row r="628" spans="6:18" x14ac:dyDescent="0.25">
      <c r="F628" s="2">
        <v>40427</v>
      </c>
      <c r="G628">
        <v>1.05</v>
      </c>
      <c r="M628">
        <v>0.98063266623628143</v>
      </c>
      <c r="R628">
        <v>1.0613298902517752</v>
      </c>
    </row>
    <row r="629" spans="6:18" x14ac:dyDescent="0.25">
      <c r="F629" s="2">
        <v>40428</v>
      </c>
      <c r="G629">
        <v>1.05</v>
      </c>
      <c r="M629">
        <v>0.96424050632911618</v>
      </c>
      <c r="R629">
        <v>1.1310126582278481</v>
      </c>
    </row>
    <row r="630" spans="6:18" x14ac:dyDescent="0.25">
      <c r="F630" s="2">
        <v>40429</v>
      </c>
      <c r="G630">
        <v>1.05</v>
      </c>
      <c r="M630">
        <v>0.95525589947900835</v>
      </c>
      <c r="R630">
        <v>1.142200429053019</v>
      </c>
    </row>
    <row r="631" spans="6:18" x14ac:dyDescent="0.25">
      <c r="F631" s="2">
        <v>40430</v>
      </c>
      <c r="G631">
        <v>1.05</v>
      </c>
      <c r="M631">
        <v>0.57732256203115984</v>
      </c>
      <c r="R631">
        <v>1.6508944027697654</v>
      </c>
    </row>
    <row r="632" spans="6:18" x14ac:dyDescent="0.25">
      <c r="F632" s="2">
        <v>40434</v>
      </c>
      <c r="G632">
        <v>1.05</v>
      </c>
      <c r="M632">
        <v>1</v>
      </c>
      <c r="R632">
        <v>1.6001045478306326</v>
      </c>
    </row>
    <row r="633" spans="6:18" x14ac:dyDescent="0.25">
      <c r="F633" s="2">
        <v>40435</v>
      </c>
      <c r="G633">
        <v>1.05</v>
      </c>
      <c r="M633">
        <v>0.96206896551723942</v>
      </c>
      <c r="R633">
        <v>1.3018965517241385</v>
      </c>
    </row>
    <row r="634" spans="6:18" x14ac:dyDescent="0.25">
      <c r="F634" s="2">
        <v>40436</v>
      </c>
      <c r="G634">
        <v>1.05</v>
      </c>
      <c r="M634">
        <v>0.99359627419589569</v>
      </c>
      <c r="R634">
        <v>1.1659147140154276</v>
      </c>
    </row>
    <row r="635" spans="6:18" x14ac:dyDescent="0.25">
      <c r="F635" s="2">
        <v>40437</v>
      </c>
      <c r="G635">
        <v>1.05</v>
      </c>
      <c r="M635">
        <v>0.93885941644562332</v>
      </c>
      <c r="R635">
        <v>1.1722811671087547</v>
      </c>
    </row>
    <row r="636" spans="6:18" x14ac:dyDescent="0.25">
      <c r="F636" s="2">
        <v>40438</v>
      </c>
      <c r="G636">
        <v>1.05</v>
      </c>
      <c r="M636">
        <v>1</v>
      </c>
      <c r="R636">
        <v>1.1852846401718582</v>
      </c>
    </row>
    <row r="637" spans="6:18" x14ac:dyDescent="0.25">
      <c r="F637" s="2">
        <v>40441</v>
      </c>
      <c r="G637">
        <v>1.05</v>
      </c>
      <c r="M637">
        <v>0.98984051978735965</v>
      </c>
      <c r="R637">
        <v>1.2340224453632596</v>
      </c>
    </row>
    <row r="638" spans="6:18" x14ac:dyDescent="0.25">
      <c r="F638" s="2">
        <v>40442</v>
      </c>
      <c r="G638">
        <v>1.05</v>
      </c>
      <c r="M638">
        <v>0.9462862764387604</v>
      </c>
      <c r="R638">
        <v>1.113821938022626</v>
      </c>
    </row>
    <row r="639" spans="6:18" x14ac:dyDescent="0.25">
      <c r="F639" s="2">
        <v>40443</v>
      </c>
      <c r="G639">
        <v>1.05</v>
      </c>
      <c r="M639">
        <v>0.79681274900398413</v>
      </c>
      <c r="R639">
        <v>1.0578555343842033</v>
      </c>
    </row>
    <row r="640" spans="6:18" x14ac:dyDescent="0.25">
      <c r="F640" s="2">
        <v>40444</v>
      </c>
      <c r="G640">
        <v>0.92353399571400752</v>
      </c>
      <c r="M640">
        <v>0.87443989869472061</v>
      </c>
      <c r="R640">
        <v>1</v>
      </c>
    </row>
    <row r="641" spans="6:18" x14ac:dyDescent="0.25">
      <c r="F641" s="2">
        <v>40445</v>
      </c>
      <c r="G641">
        <v>1.05</v>
      </c>
      <c r="M641">
        <v>1</v>
      </c>
      <c r="R641">
        <v>1.1914848095849373</v>
      </c>
    </row>
    <row r="642" spans="6:18" x14ac:dyDescent="0.25">
      <c r="F642" s="2">
        <v>40448</v>
      </c>
      <c r="G642">
        <v>1.05</v>
      </c>
      <c r="M642">
        <v>0.94218750000000007</v>
      </c>
      <c r="R642">
        <v>1.0633680555555556</v>
      </c>
    </row>
    <row r="643" spans="6:18" x14ac:dyDescent="0.25">
      <c r="F643" s="2">
        <v>40449</v>
      </c>
      <c r="G643">
        <v>1.0044573819703448</v>
      </c>
      <c r="M643">
        <v>0.91694714818520884</v>
      </c>
      <c r="R643">
        <v>1.0490312016737919</v>
      </c>
    </row>
    <row r="644" spans="6:18" x14ac:dyDescent="0.25">
      <c r="F644" s="2">
        <v>40450</v>
      </c>
      <c r="G644">
        <v>0.88068282327967451</v>
      </c>
      <c r="M644">
        <v>0.8676808774102247</v>
      </c>
      <c r="R644">
        <v>1</v>
      </c>
    </row>
    <row r="645" spans="6:18" x14ac:dyDescent="0.25">
      <c r="F645" s="2">
        <v>40451</v>
      </c>
      <c r="G645">
        <v>1.05</v>
      </c>
      <c r="M645">
        <v>0.94266476229340945</v>
      </c>
      <c r="R645">
        <v>1.0875331564986737</v>
      </c>
    </row>
    <row r="646" spans="6:18" x14ac:dyDescent="0.25">
      <c r="F646" s="2">
        <v>40452</v>
      </c>
      <c r="G646">
        <v>1.05</v>
      </c>
      <c r="M646">
        <v>0.86545454545454603</v>
      </c>
      <c r="R646">
        <v>1.1123636363636351</v>
      </c>
    </row>
    <row r="647" spans="6:18" x14ac:dyDescent="0.25">
      <c r="F647" s="2">
        <v>40455</v>
      </c>
      <c r="G647">
        <v>1.05</v>
      </c>
      <c r="M647">
        <v>1</v>
      </c>
      <c r="R647">
        <v>1.2131147540983591</v>
      </c>
    </row>
    <row r="648" spans="6:18" x14ac:dyDescent="0.25">
      <c r="F648" s="2">
        <v>40456</v>
      </c>
      <c r="G648">
        <v>1.05</v>
      </c>
      <c r="M648">
        <v>0.87904509283819887</v>
      </c>
      <c r="R648">
        <v>1.1372236958443835</v>
      </c>
    </row>
    <row r="649" spans="6:18" x14ac:dyDescent="0.25">
      <c r="F649" s="2">
        <v>40457</v>
      </c>
      <c r="G649">
        <v>1.05</v>
      </c>
      <c r="M649">
        <v>0.99491094147582704</v>
      </c>
      <c r="R649">
        <v>1.1477784302211806</v>
      </c>
    </row>
    <row r="650" spans="6:18" x14ac:dyDescent="0.25">
      <c r="F650" s="2">
        <v>40458</v>
      </c>
      <c r="G650">
        <v>1.05</v>
      </c>
      <c r="M650">
        <v>0.87941176470588023</v>
      </c>
      <c r="R650">
        <v>1.1158823529411772</v>
      </c>
    </row>
    <row r="651" spans="6:18" x14ac:dyDescent="0.25">
      <c r="F651" s="2">
        <v>40459</v>
      </c>
      <c r="G651">
        <v>0.90122414520894889</v>
      </c>
      <c r="M651">
        <v>0.90122414520894889</v>
      </c>
      <c r="R651">
        <v>1.047699451245248</v>
      </c>
    </row>
    <row r="652" spans="6:18" x14ac:dyDescent="0.25">
      <c r="F652" s="2">
        <v>40462</v>
      </c>
      <c r="G652">
        <v>0.94034090909090917</v>
      </c>
      <c r="M652">
        <v>0.94034090909090917</v>
      </c>
      <c r="R652">
        <v>1.0239109848484849</v>
      </c>
    </row>
    <row r="653" spans="6:18" x14ac:dyDescent="0.25">
      <c r="F653" s="2">
        <v>40463</v>
      </c>
      <c r="G653">
        <v>0.90654205607476634</v>
      </c>
      <c r="M653">
        <v>0.90654205607476634</v>
      </c>
      <c r="R653">
        <v>1.0156605203334186</v>
      </c>
    </row>
    <row r="654" spans="6:18" x14ac:dyDescent="0.25">
      <c r="F654" s="2">
        <v>40464</v>
      </c>
      <c r="G654">
        <v>1.05</v>
      </c>
      <c r="M654">
        <v>0.97060486150367431</v>
      </c>
      <c r="R654">
        <v>1.5887507066139039</v>
      </c>
    </row>
    <row r="655" spans="6:18" x14ac:dyDescent="0.25">
      <c r="F655" s="2">
        <v>40465</v>
      </c>
      <c r="G655">
        <v>1.05</v>
      </c>
      <c r="M655">
        <v>0.81659574468085105</v>
      </c>
      <c r="R655">
        <v>1.2578723404255321</v>
      </c>
    </row>
    <row r="656" spans="6:18" x14ac:dyDescent="0.25">
      <c r="F656" s="2">
        <v>40466</v>
      </c>
      <c r="G656">
        <v>1.05</v>
      </c>
      <c r="M656">
        <v>0.80671006509764831</v>
      </c>
      <c r="R656">
        <v>1.1281922884326463</v>
      </c>
    </row>
    <row r="657" spans="6:18" x14ac:dyDescent="0.25">
      <c r="F657" s="2">
        <v>40469</v>
      </c>
      <c r="G657">
        <v>1.05</v>
      </c>
      <c r="M657">
        <v>0.79518796992481533</v>
      </c>
      <c r="R657">
        <v>1.1218045112781956</v>
      </c>
    </row>
    <row r="658" spans="6:18" x14ac:dyDescent="0.25">
      <c r="F658" s="2">
        <v>40470</v>
      </c>
      <c r="G658">
        <v>1.05</v>
      </c>
      <c r="M658">
        <v>0.76111111111111118</v>
      </c>
      <c r="R658">
        <v>1.2741830065359465</v>
      </c>
    </row>
    <row r="659" spans="6:18" x14ac:dyDescent="0.25">
      <c r="F659" s="2">
        <v>40471</v>
      </c>
      <c r="G659">
        <v>1.05</v>
      </c>
      <c r="M659">
        <v>0.64680851063829792</v>
      </c>
      <c r="R659">
        <v>1.1215805471124609</v>
      </c>
    </row>
    <row r="660" spans="6:18" x14ac:dyDescent="0.25">
      <c r="F660" s="2">
        <v>40472</v>
      </c>
      <c r="G660">
        <v>1.05</v>
      </c>
      <c r="M660">
        <v>0.59805194805194917</v>
      </c>
      <c r="R660">
        <v>1.103246753246752</v>
      </c>
    </row>
    <row r="661" spans="6:18" x14ac:dyDescent="0.25">
      <c r="F661" s="2">
        <v>40473</v>
      </c>
      <c r="G661">
        <v>1.05</v>
      </c>
      <c r="M661">
        <v>0.76252545824847551</v>
      </c>
      <c r="R661">
        <v>1.2130346232179197</v>
      </c>
    </row>
    <row r="662" spans="6:18" x14ac:dyDescent="0.25">
      <c r="F662" s="2">
        <v>40476</v>
      </c>
      <c r="G662">
        <v>1.05</v>
      </c>
      <c r="M662">
        <v>0.85983159980188206</v>
      </c>
      <c r="R662">
        <v>1.4730064388311026</v>
      </c>
    </row>
    <row r="663" spans="6:18" x14ac:dyDescent="0.25">
      <c r="F663" s="2">
        <v>40477</v>
      </c>
      <c r="G663">
        <v>1.05</v>
      </c>
      <c r="M663">
        <v>0.65377532228360968</v>
      </c>
      <c r="R663">
        <v>1.1497851442602804</v>
      </c>
    </row>
    <row r="664" spans="6:18" x14ac:dyDescent="0.25">
      <c r="F664" s="2">
        <v>40478</v>
      </c>
      <c r="G664">
        <v>1.05</v>
      </c>
      <c r="M664">
        <v>0.50614439324116467</v>
      </c>
      <c r="R664">
        <v>1.5806451612903227</v>
      </c>
    </row>
    <row r="665" spans="6:18" x14ac:dyDescent="0.25">
      <c r="F665" s="2">
        <v>40479</v>
      </c>
      <c r="G665">
        <v>1.05</v>
      </c>
      <c r="M665">
        <v>0.11128526645768595</v>
      </c>
      <c r="R665">
        <v>1.8487460815047023</v>
      </c>
    </row>
    <row r="666" spans="6:18" x14ac:dyDescent="0.25">
      <c r="F666" s="2">
        <v>40480</v>
      </c>
      <c r="G666">
        <v>1.05</v>
      </c>
      <c r="M666">
        <v>0.87358276643990784</v>
      </c>
      <c r="R666">
        <v>1.1252834467120187</v>
      </c>
    </row>
    <row r="667" spans="6:18" x14ac:dyDescent="0.25">
      <c r="F667" s="2">
        <v>40483</v>
      </c>
      <c r="G667">
        <v>1.05</v>
      </c>
      <c r="M667">
        <v>0.98577470203767636</v>
      </c>
      <c r="R667">
        <v>1.2595155709342574</v>
      </c>
    </row>
    <row r="668" spans="6:18" x14ac:dyDescent="0.25">
      <c r="F668" s="2">
        <v>40484</v>
      </c>
      <c r="G668">
        <v>1.05</v>
      </c>
      <c r="M668">
        <v>0.929125338142472</v>
      </c>
      <c r="R668">
        <v>1.1675383228133427</v>
      </c>
    </row>
    <row r="669" spans="6:18" x14ac:dyDescent="0.25">
      <c r="F669" s="2">
        <v>40485</v>
      </c>
      <c r="G669">
        <v>1.05</v>
      </c>
      <c r="M669">
        <v>0.91874393007445654</v>
      </c>
      <c r="R669">
        <v>1.111039171252834</v>
      </c>
    </row>
    <row r="670" spans="6:18" x14ac:dyDescent="0.25">
      <c r="F670" s="2">
        <v>40486</v>
      </c>
      <c r="G670">
        <v>1.05</v>
      </c>
      <c r="M670">
        <v>0.94449685534591199</v>
      </c>
      <c r="R670">
        <v>1.1611635220125791</v>
      </c>
    </row>
    <row r="671" spans="6:18" x14ac:dyDescent="0.25">
      <c r="F671" s="2">
        <v>40487</v>
      </c>
      <c r="G671">
        <v>0.97863998918480466</v>
      </c>
      <c r="M671">
        <v>0.95592807895092602</v>
      </c>
      <c r="R671">
        <v>1.039340273083682</v>
      </c>
    </row>
    <row r="672" spans="6:18" x14ac:dyDescent="0.25">
      <c r="F672" s="2">
        <v>40490</v>
      </c>
      <c r="G672">
        <v>0.92546583850931674</v>
      </c>
      <c r="M672">
        <v>0.89855072463768115</v>
      </c>
      <c r="R672">
        <v>1</v>
      </c>
    </row>
    <row r="673" spans="6:18" x14ac:dyDescent="0.25">
      <c r="F673" s="2">
        <v>40491</v>
      </c>
      <c r="G673">
        <v>1.05</v>
      </c>
      <c r="M673">
        <v>0.9303353658536585</v>
      </c>
      <c r="R673">
        <v>1.216768292682928</v>
      </c>
    </row>
    <row r="674" spans="6:18" x14ac:dyDescent="0.25">
      <c r="F674" s="2">
        <v>40492</v>
      </c>
      <c r="G674">
        <v>1.05</v>
      </c>
      <c r="M674">
        <v>0.98989589712186155</v>
      </c>
      <c r="R674">
        <v>1.1370177587262718</v>
      </c>
    </row>
    <row r="675" spans="6:18" x14ac:dyDescent="0.25">
      <c r="F675" s="2">
        <v>40493</v>
      </c>
      <c r="G675">
        <v>1.05</v>
      </c>
      <c r="M675">
        <v>0.76877056536045463</v>
      </c>
      <c r="R675">
        <v>1.0809153454980545</v>
      </c>
    </row>
    <row r="676" spans="6:18" x14ac:dyDescent="0.25">
      <c r="F676" s="2">
        <v>40494</v>
      </c>
      <c r="G676">
        <v>1.05</v>
      </c>
      <c r="M676">
        <v>0.79270014115749154</v>
      </c>
      <c r="R676">
        <v>1.2627545876184723</v>
      </c>
    </row>
    <row r="677" spans="6:18" x14ac:dyDescent="0.25">
      <c r="F677" s="2">
        <v>40497</v>
      </c>
      <c r="G677">
        <v>1.05</v>
      </c>
      <c r="M677">
        <v>0.92512690355329952</v>
      </c>
      <c r="R677">
        <v>1.1048223350253796</v>
      </c>
    </row>
    <row r="678" spans="6:18" x14ac:dyDescent="0.25">
      <c r="F678" s="7">
        <v>40498</v>
      </c>
      <c r="G678">
        <v>0.85</v>
      </c>
      <c r="M678">
        <v>0.735084140744518</v>
      </c>
      <c r="R678">
        <v>1</v>
      </c>
    </row>
    <row r="679" spans="6:18" x14ac:dyDescent="0.25">
      <c r="F679" s="2">
        <v>40500</v>
      </c>
      <c r="G679">
        <v>1.05</v>
      </c>
      <c r="M679">
        <v>0.9686131386861313</v>
      </c>
      <c r="R679">
        <v>1.1277372262773722</v>
      </c>
    </row>
    <row r="680" spans="6:18" x14ac:dyDescent="0.25">
      <c r="F680" s="2">
        <v>40501</v>
      </c>
      <c r="G680">
        <v>1.05</v>
      </c>
      <c r="M680">
        <v>0.94409199048374026</v>
      </c>
      <c r="R680">
        <v>1.3021411578112609</v>
      </c>
    </row>
    <row r="681" spans="6:18" x14ac:dyDescent="0.25">
      <c r="F681" s="2">
        <v>40504</v>
      </c>
      <c r="G681">
        <v>1.05</v>
      </c>
      <c r="M681">
        <v>0.69278096800656563</v>
      </c>
      <c r="R681">
        <v>1.0545529122231339</v>
      </c>
    </row>
    <row r="682" spans="6:18" x14ac:dyDescent="0.25">
      <c r="F682" s="2">
        <v>40505</v>
      </c>
      <c r="G682">
        <v>1.05</v>
      </c>
      <c r="M682">
        <v>0.93791208791209191</v>
      </c>
      <c r="R682">
        <v>2.0384615384615383</v>
      </c>
    </row>
    <row r="683" spans="6:18" x14ac:dyDescent="0.25">
      <c r="F683" s="2">
        <v>40506</v>
      </c>
      <c r="G683">
        <v>1.05</v>
      </c>
      <c r="M683">
        <v>0.71521226415093908</v>
      </c>
      <c r="R683">
        <v>1.9080188679245285</v>
      </c>
    </row>
    <row r="684" spans="6:18" x14ac:dyDescent="0.25">
      <c r="F684" s="2">
        <v>40507</v>
      </c>
      <c r="G684">
        <v>1.05</v>
      </c>
      <c r="M684">
        <v>0.78731009830205867</v>
      </c>
      <c r="R684">
        <v>1.8257372654155497</v>
      </c>
    </row>
    <row r="685" spans="6:18" x14ac:dyDescent="0.25">
      <c r="F685" s="2">
        <v>40508</v>
      </c>
      <c r="G685">
        <v>1.05</v>
      </c>
      <c r="M685">
        <v>0.90524444444444518</v>
      </c>
      <c r="R685">
        <v>1.0961777777777764</v>
      </c>
    </row>
    <row r="686" spans="6:18" x14ac:dyDescent="0.25">
      <c r="F686" s="2">
        <v>40511</v>
      </c>
      <c r="G686">
        <v>1.05</v>
      </c>
      <c r="M686">
        <v>0.93082788671023986</v>
      </c>
      <c r="R686">
        <v>1.0633623819898343</v>
      </c>
    </row>
    <row r="687" spans="6:18" x14ac:dyDescent="0.25">
      <c r="F687" s="2">
        <v>40512</v>
      </c>
      <c r="G687">
        <v>0.94819107832806482</v>
      </c>
      <c r="M687">
        <v>0.91974007727432461</v>
      </c>
      <c r="R687">
        <v>1.0493501931858096</v>
      </c>
    </row>
    <row r="688" spans="6:18" x14ac:dyDescent="0.25">
      <c r="F688" s="2">
        <v>40513</v>
      </c>
      <c r="G688">
        <v>1.05</v>
      </c>
      <c r="M688">
        <v>1</v>
      </c>
      <c r="R688">
        <v>1.1505660377358484</v>
      </c>
    </row>
    <row r="689" spans="6:18" x14ac:dyDescent="0.25">
      <c r="F689" s="2">
        <v>40514</v>
      </c>
      <c r="G689">
        <v>1.0058149194218309</v>
      </c>
      <c r="M689">
        <v>0.95680345572354208</v>
      </c>
      <c r="R689">
        <v>1.0426981226117282</v>
      </c>
    </row>
    <row r="690" spans="6:18" x14ac:dyDescent="0.25">
      <c r="F690" s="2">
        <v>40515</v>
      </c>
      <c r="G690">
        <v>0.93785586464942239</v>
      </c>
      <c r="M690">
        <v>0.87619977224662438</v>
      </c>
      <c r="R690">
        <v>1.0128517976248601</v>
      </c>
    </row>
    <row r="691" spans="6:18" x14ac:dyDescent="0.25">
      <c r="F691" s="2">
        <v>40518</v>
      </c>
      <c r="G691">
        <v>1.05</v>
      </c>
      <c r="M691">
        <v>0.88991582769433841</v>
      </c>
      <c r="R691">
        <v>1.1967321340155148</v>
      </c>
    </row>
    <row r="692" spans="6:18" x14ac:dyDescent="0.25">
      <c r="F692" s="2">
        <v>40519</v>
      </c>
      <c r="G692">
        <v>1.05</v>
      </c>
      <c r="M692">
        <v>0.91733139956490206</v>
      </c>
      <c r="R692">
        <v>1.0986221899927484</v>
      </c>
    </row>
    <row r="693" spans="6:18" x14ac:dyDescent="0.25">
      <c r="F693" s="2">
        <v>40520</v>
      </c>
      <c r="G693">
        <v>1.05</v>
      </c>
      <c r="M693">
        <v>0.92310741181133571</v>
      </c>
      <c r="R693">
        <v>1.077288941736027</v>
      </c>
    </row>
    <row r="694" spans="6:18" x14ac:dyDescent="0.25">
      <c r="F694" s="2">
        <v>40521</v>
      </c>
      <c r="G694">
        <v>0.89919678714859441</v>
      </c>
      <c r="M694">
        <v>0.89919678714859441</v>
      </c>
      <c r="R694">
        <v>1.0469879518072283</v>
      </c>
    </row>
    <row r="695" spans="6:18" x14ac:dyDescent="0.25">
      <c r="F695" s="2">
        <v>40522</v>
      </c>
      <c r="G695">
        <v>1.05</v>
      </c>
      <c r="M695">
        <v>0.91296545536114859</v>
      </c>
      <c r="R695">
        <v>1.0879318079856439</v>
      </c>
    </row>
    <row r="696" spans="6:18" x14ac:dyDescent="0.25">
      <c r="F696" s="2">
        <v>40525</v>
      </c>
      <c r="G696">
        <v>1.05</v>
      </c>
      <c r="M696">
        <v>1</v>
      </c>
      <c r="R696">
        <v>1.2742910274291011</v>
      </c>
    </row>
    <row r="697" spans="6:18" x14ac:dyDescent="0.25">
      <c r="F697" s="2">
        <v>40526</v>
      </c>
      <c r="G697">
        <v>0.98535096642929809</v>
      </c>
      <c r="M697">
        <v>0.95198372329603176</v>
      </c>
      <c r="R697">
        <v>1.0419125127161757</v>
      </c>
    </row>
    <row r="698" spans="6:18" x14ac:dyDescent="0.25">
      <c r="F698" s="2">
        <v>40527</v>
      </c>
      <c r="G698">
        <v>0.85</v>
      </c>
      <c r="M698">
        <v>0.83570198105081839</v>
      </c>
      <c r="R698">
        <v>1.0303617571059431</v>
      </c>
    </row>
    <row r="699" spans="6:18" x14ac:dyDescent="0.25">
      <c r="F699" s="2">
        <v>40528</v>
      </c>
      <c r="G699">
        <v>1.05</v>
      </c>
      <c r="M699">
        <v>0.87385652383245072</v>
      </c>
      <c r="R699">
        <v>1.1740491092922503</v>
      </c>
    </row>
    <row r="700" spans="6:18" x14ac:dyDescent="0.25">
      <c r="F700" s="2">
        <v>40532</v>
      </c>
      <c r="G700">
        <v>1.05</v>
      </c>
      <c r="M700">
        <v>0.95766773162939389</v>
      </c>
      <c r="R700">
        <v>1.3152289669861554</v>
      </c>
    </row>
    <row r="701" spans="6:18" x14ac:dyDescent="0.25">
      <c r="F701" s="2">
        <v>40533</v>
      </c>
      <c r="G701">
        <v>1.05</v>
      </c>
      <c r="M701">
        <v>1</v>
      </c>
      <c r="R701">
        <v>1.2288715192965325</v>
      </c>
    </row>
    <row r="702" spans="6:18" x14ac:dyDescent="0.25">
      <c r="F702" s="2">
        <v>40534</v>
      </c>
      <c r="G702">
        <v>1.05</v>
      </c>
      <c r="M702">
        <v>0.84161427702291625</v>
      </c>
      <c r="R702">
        <v>1.0943013587507604</v>
      </c>
    </row>
    <row r="703" spans="6:18" x14ac:dyDescent="0.25">
      <c r="F703" s="2">
        <v>40535</v>
      </c>
      <c r="G703">
        <v>0.91522831549049588</v>
      </c>
      <c r="M703">
        <v>0.88616998033646488</v>
      </c>
      <c r="R703">
        <v>1</v>
      </c>
    </row>
    <row r="704" spans="6:18" x14ac:dyDescent="0.25">
      <c r="F704" s="2">
        <v>40536</v>
      </c>
      <c r="G704">
        <v>1.05</v>
      </c>
      <c r="M704">
        <v>0.75043821209465389</v>
      </c>
      <c r="R704">
        <v>1.1684925503943893</v>
      </c>
    </row>
    <row r="705" spans="6:18" x14ac:dyDescent="0.25">
      <c r="F705" s="2">
        <v>40539</v>
      </c>
      <c r="G705">
        <v>1.05</v>
      </c>
      <c r="M705">
        <v>0.87308085977482086</v>
      </c>
      <c r="R705">
        <v>1.1318321392016393</v>
      </c>
    </row>
    <row r="706" spans="6:18" x14ac:dyDescent="0.25">
      <c r="F706" s="2">
        <v>40540</v>
      </c>
      <c r="G706">
        <v>1.05</v>
      </c>
      <c r="M706">
        <v>0.94881889763779526</v>
      </c>
      <c r="R706">
        <v>1.1074571560907844</v>
      </c>
    </row>
    <row r="707" spans="6:18" x14ac:dyDescent="0.25">
      <c r="F707" s="2">
        <v>40541</v>
      </c>
      <c r="G707">
        <v>1.05</v>
      </c>
      <c r="M707">
        <v>0.96305474205902231</v>
      </c>
      <c r="R707">
        <v>1.2270781707591785</v>
      </c>
    </row>
    <row r="708" spans="6:18" x14ac:dyDescent="0.25">
      <c r="F708" s="2">
        <v>40542</v>
      </c>
      <c r="G708">
        <v>1.05</v>
      </c>
      <c r="M708">
        <v>0.97625184094256245</v>
      </c>
      <c r="R708">
        <v>1.115058910162003</v>
      </c>
    </row>
    <row r="709" spans="6:18" x14ac:dyDescent="0.25">
      <c r="F709" s="2">
        <v>40543</v>
      </c>
      <c r="G709">
        <v>1.05</v>
      </c>
      <c r="M709">
        <v>0.82973286875725816</v>
      </c>
      <c r="R709">
        <v>1.151684088269455</v>
      </c>
    </row>
    <row r="710" spans="6:18" x14ac:dyDescent="0.25">
      <c r="F710" s="2">
        <v>40546</v>
      </c>
      <c r="G710">
        <v>1.05</v>
      </c>
      <c r="M710">
        <v>0.95479797979798076</v>
      </c>
      <c r="R710">
        <v>1.2452020202020202</v>
      </c>
    </row>
    <row r="711" spans="6:18" x14ac:dyDescent="0.25">
      <c r="F711" s="2">
        <v>40547</v>
      </c>
      <c r="G711">
        <v>1.05</v>
      </c>
      <c r="M711">
        <v>0.89482591876208983</v>
      </c>
      <c r="R711">
        <v>1.1361218568665368</v>
      </c>
    </row>
    <row r="712" spans="6:18" x14ac:dyDescent="0.25">
      <c r="F712" s="2">
        <v>40548</v>
      </c>
      <c r="G712">
        <v>1.05</v>
      </c>
      <c r="M712">
        <v>0.94718954248366016</v>
      </c>
      <c r="R712">
        <v>1.0622222222222204</v>
      </c>
    </row>
    <row r="713" spans="6:18" x14ac:dyDescent="0.25">
      <c r="F713" s="2">
        <v>40549</v>
      </c>
      <c r="G713">
        <v>0.9753118503118503</v>
      </c>
      <c r="M713">
        <v>0.92593555093554902</v>
      </c>
      <c r="R713">
        <v>1.0459979209979218</v>
      </c>
    </row>
    <row r="714" spans="6:18" x14ac:dyDescent="0.25">
      <c r="F714" s="2">
        <v>40550</v>
      </c>
      <c r="G714">
        <v>1.05</v>
      </c>
      <c r="M714">
        <v>0.86681715575620566</v>
      </c>
      <c r="R714">
        <v>1.50931151241535</v>
      </c>
    </row>
    <row r="715" spans="6:18" x14ac:dyDescent="0.25">
      <c r="F715" s="2">
        <v>40553</v>
      </c>
      <c r="G715">
        <v>1.05</v>
      </c>
      <c r="M715">
        <v>0.95932539682539686</v>
      </c>
      <c r="R715">
        <v>1.5041666666666667</v>
      </c>
    </row>
    <row r="716" spans="6:18" x14ac:dyDescent="0.25">
      <c r="F716" s="2">
        <v>40554</v>
      </c>
      <c r="G716">
        <v>1.05</v>
      </c>
      <c r="M716">
        <v>0.84130184331797342</v>
      </c>
      <c r="R716">
        <v>1.1991647465437787</v>
      </c>
    </row>
    <row r="717" spans="6:18" x14ac:dyDescent="0.25">
      <c r="F717" s="2">
        <v>40555</v>
      </c>
      <c r="G717">
        <v>1.05</v>
      </c>
      <c r="M717">
        <v>0.7721983102183958</v>
      </c>
      <c r="R717">
        <v>1.2824804718635423</v>
      </c>
    </row>
    <row r="718" spans="6:18" x14ac:dyDescent="0.25">
      <c r="F718" s="2">
        <v>40556</v>
      </c>
      <c r="G718">
        <v>1.05</v>
      </c>
      <c r="M718">
        <v>0.8999283924095961</v>
      </c>
      <c r="R718">
        <v>1.3533834586466165</v>
      </c>
    </row>
    <row r="719" spans="6:18" x14ac:dyDescent="0.25">
      <c r="F719" s="2">
        <v>40557</v>
      </c>
      <c r="G719">
        <v>1.05</v>
      </c>
      <c r="M719">
        <v>0.66671227254070231</v>
      </c>
      <c r="R719">
        <v>1.2864961006977698</v>
      </c>
    </row>
    <row r="720" spans="6:18" x14ac:dyDescent="0.25">
      <c r="F720" s="2">
        <v>40560</v>
      </c>
      <c r="G720">
        <v>0.85</v>
      </c>
      <c r="M720">
        <v>0.84394228729047283</v>
      </c>
      <c r="R720">
        <v>1.0149586250795672</v>
      </c>
    </row>
    <row r="721" spans="6:18" x14ac:dyDescent="0.25">
      <c r="F721" s="2">
        <v>40561</v>
      </c>
      <c r="G721">
        <v>1.05</v>
      </c>
      <c r="M721">
        <v>0.8548766885611595</v>
      </c>
      <c r="R721">
        <v>1.0620894782500929</v>
      </c>
    </row>
    <row r="722" spans="6:18" x14ac:dyDescent="0.25">
      <c r="F722" s="2">
        <v>40562</v>
      </c>
      <c r="G722">
        <v>1.05</v>
      </c>
      <c r="M722">
        <v>0.91846944294212984</v>
      </c>
      <c r="R722">
        <v>1.1817198485667928</v>
      </c>
    </row>
    <row r="723" spans="6:18" x14ac:dyDescent="0.25">
      <c r="F723" s="2">
        <v>40563</v>
      </c>
      <c r="G723">
        <v>1.05</v>
      </c>
      <c r="M723">
        <v>0.78357011915673658</v>
      </c>
      <c r="R723">
        <v>1.0655362053162236</v>
      </c>
    </row>
    <row r="724" spans="6:18" x14ac:dyDescent="0.25">
      <c r="F724" s="2">
        <v>40564</v>
      </c>
      <c r="G724">
        <v>1.05</v>
      </c>
      <c r="M724">
        <v>0.95459094320740601</v>
      </c>
      <c r="R724">
        <v>1.0657993495121341</v>
      </c>
    </row>
    <row r="725" spans="6:18" x14ac:dyDescent="0.25">
      <c r="F725" s="2">
        <v>40567</v>
      </c>
      <c r="G725">
        <v>0.89778169901688931</v>
      </c>
      <c r="M725">
        <v>0.85631459541215127</v>
      </c>
      <c r="R725">
        <v>1.0049155533148475</v>
      </c>
    </row>
    <row r="726" spans="6:18" x14ac:dyDescent="0.25">
      <c r="F726" s="2">
        <v>40568</v>
      </c>
      <c r="G726">
        <v>1.05</v>
      </c>
      <c r="M726">
        <v>0.89418843557381855</v>
      </c>
      <c r="R726">
        <v>1.2276196066921046</v>
      </c>
    </row>
    <row r="727" spans="6:18" x14ac:dyDescent="0.25">
      <c r="F727" s="2">
        <v>40570</v>
      </c>
      <c r="G727">
        <v>1.05</v>
      </c>
      <c r="M727">
        <v>0.98262934266433377</v>
      </c>
      <c r="R727">
        <v>1.2549362659335166</v>
      </c>
    </row>
    <row r="728" spans="6:18" x14ac:dyDescent="0.25">
      <c r="F728" s="2">
        <v>40571</v>
      </c>
      <c r="G728">
        <v>0.95267034990791888</v>
      </c>
      <c r="M728">
        <v>0.94732965009207826</v>
      </c>
      <c r="R728">
        <v>1.029097605893186</v>
      </c>
    </row>
    <row r="729" spans="6:18" x14ac:dyDescent="0.25">
      <c r="F729" s="2">
        <v>40574</v>
      </c>
      <c r="G729">
        <v>0.85</v>
      </c>
      <c r="M729">
        <v>0.80061516193233273</v>
      </c>
      <c r="R729">
        <v>1.0392618056812013</v>
      </c>
    </row>
    <row r="730" spans="6:18" x14ac:dyDescent="0.25">
      <c r="F730" s="2">
        <v>40575</v>
      </c>
      <c r="G730">
        <v>1.05</v>
      </c>
      <c r="M730">
        <v>0.93469763163945652</v>
      </c>
      <c r="R730">
        <v>1.2550011496895837</v>
      </c>
    </row>
    <row r="731" spans="6:18" x14ac:dyDescent="0.25">
      <c r="F731" s="2">
        <v>40576</v>
      </c>
      <c r="G731">
        <v>0.85</v>
      </c>
      <c r="M731">
        <v>0.72830882352941306</v>
      </c>
      <c r="R731">
        <v>1</v>
      </c>
    </row>
    <row r="732" spans="6:18" x14ac:dyDescent="0.25">
      <c r="F732" s="2">
        <v>40577</v>
      </c>
      <c r="G732">
        <v>0.85</v>
      </c>
      <c r="M732">
        <v>0.76538461538461311</v>
      </c>
      <c r="R732">
        <v>1.0236842105263158</v>
      </c>
    </row>
    <row r="733" spans="6:18" x14ac:dyDescent="0.25">
      <c r="F733" s="2">
        <v>40578</v>
      </c>
      <c r="G733">
        <v>1.05</v>
      </c>
      <c r="M733">
        <v>0.87887458273724461</v>
      </c>
      <c r="R733">
        <v>1.4546971864568441</v>
      </c>
    </row>
    <row r="734" spans="6:18" x14ac:dyDescent="0.25">
      <c r="F734" s="2">
        <v>40581</v>
      </c>
      <c r="G734">
        <v>0.85</v>
      </c>
      <c r="M734">
        <v>0.83599926457069451</v>
      </c>
      <c r="R734">
        <v>1.0191211619783056</v>
      </c>
    </row>
    <row r="735" spans="6:18" x14ac:dyDescent="0.25">
      <c r="F735" s="2">
        <v>40582</v>
      </c>
      <c r="G735">
        <v>1.05</v>
      </c>
      <c r="M735">
        <v>0.98713760718660692</v>
      </c>
      <c r="R735">
        <v>1.2893017558187017</v>
      </c>
    </row>
    <row r="736" spans="6:18" x14ac:dyDescent="0.25">
      <c r="F736" s="2">
        <v>40583</v>
      </c>
      <c r="G736">
        <v>1.05</v>
      </c>
      <c r="M736">
        <v>0.8348454559434102</v>
      </c>
      <c r="R736">
        <v>1.1773027833307705</v>
      </c>
    </row>
    <row r="737" spans="6:18" x14ac:dyDescent="0.25">
      <c r="F737" s="2">
        <v>40584</v>
      </c>
      <c r="G737">
        <v>1.05</v>
      </c>
      <c r="M737">
        <v>0.9099008478229641</v>
      </c>
      <c r="R737">
        <v>1.1490156631699957</v>
      </c>
    </row>
    <row r="738" spans="6:18" x14ac:dyDescent="0.25">
      <c r="F738" s="2">
        <v>40585</v>
      </c>
      <c r="G738">
        <v>1.05</v>
      </c>
      <c r="M738">
        <v>0.74321808510638254</v>
      </c>
      <c r="R738">
        <v>1.1436170212765957</v>
      </c>
    </row>
    <row r="739" spans="6:18" x14ac:dyDescent="0.25">
      <c r="F739" s="7">
        <v>40588</v>
      </c>
      <c r="G739">
        <v>0.85</v>
      </c>
      <c r="M739">
        <v>0.6020952030876684</v>
      </c>
      <c r="R739">
        <v>1</v>
      </c>
    </row>
    <row r="740" spans="6:18" x14ac:dyDescent="0.25">
      <c r="F740" s="2">
        <v>40589</v>
      </c>
      <c r="G740">
        <v>1.05</v>
      </c>
      <c r="M740">
        <v>0.77500000000000002</v>
      </c>
      <c r="R740">
        <v>1.2569444444444453</v>
      </c>
    </row>
    <row r="741" spans="6:18" x14ac:dyDescent="0.25">
      <c r="F741" s="2">
        <v>40590</v>
      </c>
      <c r="G741">
        <v>1.05</v>
      </c>
      <c r="M741">
        <v>0.848101265822786</v>
      </c>
      <c r="R741">
        <v>1.1209193870752832</v>
      </c>
    </row>
    <row r="742" spans="6:18" x14ac:dyDescent="0.25">
      <c r="F742" s="2">
        <v>40591</v>
      </c>
      <c r="G742">
        <v>1.05</v>
      </c>
      <c r="M742">
        <v>0.68175675675675551</v>
      </c>
      <c r="R742">
        <v>1.097972972972973</v>
      </c>
    </row>
    <row r="743" spans="6:18" x14ac:dyDescent="0.25">
      <c r="F743" s="2">
        <v>40592</v>
      </c>
      <c r="G743">
        <v>1.05</v>
      </c>
      <c r="M743">
        <v>0.89263485477178428</v>
      </c>
      <c r="R743">
        <v>1.8044605809128611</v>
      </c>
    </row>
    <row r="744" spans="6:18" x14ac:dyDescent="0.25">
      <c r="F744" s="2">
        <v>40595</v>
      </c>
      <c r="G744">
        <v>1.05</v>
      </c>
      <c r="M744">
        <v>0.47543632837750255</v>
      </c>
      <c r="R744">
        <v>1.2446670976082743</v>
      </c>
    </row>
    <row r="745" spans="6:18" x14ac:dyDescent="0.25">
      <c r="F745" s="2">
        <v>40596</v>
      </c>
      <c r="G745">
        <v>1.05</v>
      </c>
      <c r="M745">
        <v>0.98434343434343252</v>
      </c>
      <c r="R745">
        <v>1.8010101010101029</v>
      </c>
    </row>
    <row r="746" spans="6:18" x14ac:dyDescent="0.25">
      <c r="F746" s="2">
        <v>40597</v>
      </c>
      <c r="G746">
        <v>1.05</v>
      </c>
      <c r="M746">
        <v>0.61771640282923423</v>
      </c>
      <c r="R746">
        <v>1.1417985853822836</v>
      </c>
    </row>
    <row r="747" spans="6:18" x14ac:dyDescent="0.25">
      <c r="F747" s="2">
        <v>40598</v>
      </c>
      <c r="G747">
        <v>1.05</v>
      </c>
      <c r="M747">
        <v>0.7187274041937789</v>
      </c>
      <c r="R747">
        <v>2.4945770065075918</v>
      </c>
    </row>
    <row r="748" spans="6:18" x14ac:dyDescent="0.25">
      <c r="F748" s="2">
        <v>40599</v>
      </c>
      <c r="G748">
        <v>0.93830985915492959</v>
      </c>
      <c r="M748">
        <v>0.91323943661971785</v>
      </c>
      <c r="R748">
        <v>1</v>
      </c>
    </row>
    <row r="749" spans="6:18" x14ac:dyDescent="0.25">
      <c r="F749" s="2">
        <v>40602</v>
      </c>
      <c r="G749">
        <v>1.05</v>
      </c>
      <c r="M749">
        <v>0.8940671470182433</v>
      </c>
      <c r="R749">
        <v>1.0761919362256631</v>
      </c>
    </row>
    <row r="750" spans="6:18" x14ac:dyDescent="0.25">
      <c r="F750" s="2">
        <v>40603</v>
      </c>
      <c r="G750">
        <v>1.05</v>
      </c>
      <c r="M750">
        <v>0.9869596284387262</v>
      </c>
      <c r="R750">
        <v>1.3410146480886018</v>
      </c>
    </row>
    <row r="751" spans="6:18" x14ac:dyDescent="0.25">
      <c r="F751" s="2">
        <v>40605</v>
      </c>
      <c r="G751">
        <v>1.05</v>
      </c>
      <c r="M751">
        <v>1</v>
      </c>
      <c r="R751">
        <v>1.2555031446540881</v>
      </c>
    </row>
    <row r="752" spans="6:18" x14ac:dyDescent="0.25">
      <c r="F752" s="2">
        <v>40606</v>
      </c>
      <c r="G752">
        <v>0.93116531165311656</v>
      </c>
      <c r="M752">
        <v>0.86720867208672037</v>
      </c>
      <c r="R752">
        <v>1.0494579945799458</v>
      </c>
    </row>
    <row r="753" spans="6:18" x14ac:dyDescent="0.25">
      <c r="F753" s="2">
        <v>40609</v>
      </c>
      <c r="G753">
        <v>1.0100962296892253</v>
      </c>
      <c r="M753">
        <v>0.91355103328600784</v>
      </c>
      <c r="R753">
        <v>1.0448020192459373</v>
      </c>
    </row>
    <row r="754" spans="6:18" x14ac:dyDescent="0.25">
      <c r="F754" s="2">
        <v>40610</v>
      </c>
      <c r="G754">
        <v>1.05</v>
      </c>
      <c r="M754">
        <v>0.9866562009419152</v>
      </c>
      <c r="R754">
        <v>1.1279434850863403</v>
      </c>
    </row>
    <row r="755" spans="6:18" x14ac:dyDescent="0.25">
      <c r="F755" s="2">
        <v>40611</v>
      </c>
      <c r="G755">
        <v>0.95830306552375433</v>
      </c>
      <c r="M755">
        <v>0.88144704344035973</v>
      </c>
      <c r="R755">
        <v>1.030655237541769</v>
      </c>
    </row>
    <row r="756" spans="6:18" x14ac:dyDescent="0.25">
      <c r="F756" s="2">
        <v>40612</v>
      </c>
      <c r="G756">
        <v>1.0105506099571382</v>
      </c>
      <c r="M756">
        <v>0.96092977250247269</v>
      </c>
      <c r="R756">
        <v>1.019782393669634</v>
      </c>
    </row>
    <row r="757" spans="6:18" x14ac:dyDescent="0.25">
      <c r="F757" s="2">
        <v>40613</v>
      </c>
      <c r="G757">
        <v>1.05</v>
      </c>
      <c r="M757">
        <v>0.92066982408660414</v>
      </c>
      <c r="R757">
        <v>1.0723951285520992</v>
      </c>
    </row>
    <row r="758" spans="6:18" x14ac:dyDescent="0.25">
      <c r="F758" s="2">
        <v>40616</v>
      </c>
      <c r="G758">
        <v>1.05</v>
      </c>
      <c r="M758">
        <v>0.97442922374429219</v>
      </c>
      <c r="R758">
        <v>1.2664840182648396</v>
      </c>
    </row>
    <row r="759" spans="6:18" x14ac:dyDescent="0.25">
      <c r="F759" s="2">
        <v>40617</v>
      </c>
      <c r="G759">
        <v>1.05</v>
      </c>
      <c r="M759">
        <v>1</v>
      </c>
      <c r="R759">
        <v>1.2483180428134542</v>
      </c>
    </row>
    <row r="760" spans="6:18" x14ac:dyDescent="0.25">
      <c r="F760" s="2">
        <v>40618</v>
      </c>
      <c r="G760">
        <v>1.05</v>
      </c>
      <c r="M760">
        <v>0.99668989547038389</v>
      </c>
      <c r="R760">
        <v>1.1721254355400683</v>
      </c>
    </row>
    <row r="761" spans="6:18" x14ac:dyDescent="0.25">
      <c r="F761" s="2">
        <v>40619</v>
      </c>
      <c r="G761">
        <v>1.05</v>
      </c>
      <c r="M761">
        <v>0.92439322507420973</v>
      </c>
      <c r="R761">
        <v>1.099877771957394</v>
      </c>
    </row>
    <row r="762" spans="6:18" x14ac:dyDescent="0.25">
      <c r="F762" s="2">
        <v>40620</v>
      </c>
      <c r="G762">
        <v>0.85</v>
      </c>
      <c r="M762">
        <v>0.81966911764705874</v>
      </c>
      <c r="R762">
        <v>1.0476102941176464</v>
      </c>
    </row>
    <row r="763" spans="6:18" x14ac:dyDescent="0.25">
      <c r="F763" s="2">
        <v>40623</v>
      </c>
      <c r="G763">
        <v>1.05</v>
      </c>
      <c r="M763">
        <v>0.90495404617798691</v>
      </c>
      <c r="R763">
        <v>1.0782335799148148</v>
      </c>
    </row>
    <row r="764" spans="6:18" x14ac:dyDescent="0.25">
      <c r="F764" s="2">
        <v>40624</v>
      </c>
      <c r="G764">
        <v>1.05</v>
      </c>
      <c r="M764">
        <v>0.92025285679552549</v>
      </c>
      <c r="R764">
        <v>1.087527352297593</v>
      </c>
    </row>
    <row r="765" spans="6:18" x14ac:dyDescent="0.25">
      <c r="F765" s="2">
        <v>40625</v>
      </c>
      <c r="G765">
        <v>1.05</v>
      </c>
      <c r="M765">
        <v>0.99199337382661501</v>
      </c>
      <c r="R765">
        <v>1.3420762009939271</v>
      </c>
    </row>
    <row r="766" spans="6:18" x14ac:dyDescent="0.25">
      <c r="F766" s="2">
        <v>40626</v>
      </c>
      <c r="G766">
        <v>1.05</v>
      </c>
      <c r="M766">
        <v>0.96672318779143707</v>
      </c>
      <c r="R766">
        <v>1.1882153454853734</v>
      </c>
    </row>
    <row r="767" spans="6:18" x14ac:dyDescent="0.25">
      <c r="F767" s="2">
        <v>40627</v>
      </c>
      <c r="G767">
        <v>1.05</v>
      </c>
      <c r="M767">
        <v>0.97764871524111219</v>
      </c>
      <c r="R767">
        <v>1.4688489968320992</v>
      </c>
    </row>
    <row r="768" spans="6:18" x14ac:dyDescent="0.25">
      <c r="F768" s="2">
        <v>40630</v>
      </c>
      <c r="G768">
        <v>1.05</v>
      </c>
      <c r="M768">
        <v>0.99904968775454783</v>
      </c>
      <c r="R768">
        <v>1.1884333423839242</v>
      </c>
    </row>
    <row r="769" spans="6:18" x14ac:dyDescent="0.25">
      <c r="F769" s="2">
        <v>40631</v>
      </c>
      <c r="G769">
        <v>1.05</v>
      </c>
      <c r="M769">
        <v>1</v>
      </c>
      <c r="R769">
        <v>1.2338810057256648</v>
      </c>
    </row>
    <row r="770" spans="6:18" x14ac:dyDescent="0.25">
      <c r="F770" s="2">
        <v>40632</v>
      </c>
      <c r="G770">
        <v>1.05</v>
      </c>
      <c r="M770">
        <v>0.97473445395483138</v>
      </c>
      <c r="R770">
        <v>1.0773435083015375</v>
      </c>
    </row>
    <row r="771" spans="6:18" x14ac:dyDescent="0.25">
      <c r="F771" s="2">
        <v>40633</v>
      </c>
      <c r="G771">
        <v>1.05</v>
      </c>
      <c r="M771">
        <v>0.94397432156405026</v>
      </c>
      <c r="R771">
        <v>1.1319910514541385</v>
      </c>
    </row>
    <row r="772" spans="6:18" x14ac:dyDescent="0.25">
      <c r="F772" s="2">
        <v>40634</v>
      </c>
      <c r="G772">
        <v>1.05</v>
      </c>
      <c r="M772">
        <v>0.83852364475201691</v>
      </c>
      <c r="R772">
        <v>1.067666282199154</v>
      </c>
    </row>
    <row r="773" spans="6:18" x14ac:dyDescent="0.25">
      <c r="F773" s="2">
        <v>40637</v>
      </c>
      <c r="G773">
        <v>1.05</v>
      </c>
      <c r="M773">
        <v>0.82938811969629223</v>
      </c>
      <c r="R773">
        <v>1.1473872264403771</v>
      </c>
    </row>
    <row r="774" spans="6:18" x14ac:dyDescent="0.25">
      <c r="F774" s="2">
        <v>40638</v>
      </c>
      <c r="G774">
        <v>1.05</v>
      </c>
      <c r="M774">
        <v>0.85208333333333075</v>
      </c>
      <c r="R774">
        <v>1.1636574074074091</v>
      </c>
    </row>
    <row r="775" spans="6:18" x14ac:dyDescent="0.25">
      <c r="F775" s="2">
        <v>40639</v>
      </c>
      <c r="G775">
        <v>1.05</v>
      </c>
      <c r="M775">
        <v>0.90502392344497695</v>
      </c>
      <c r="R775">
        <v>1.1289473684210525</v>
      </c>
    </row>
    <row r="776" spans="6:18" x14ac:dyDescent="0.25">
      <c r="F776" s="2">
        <v>40640</v>
      </c>
      <c r="G776">
        <v>1.05</v>
      </c>
      <c r="M776">
        <v>0.89758576874206031</v>
      </c>
      <c r="R776">
        <v>1.1288437102922491</v>
      </c>
    </row>
    <row r="777" spans="6:18" x14ac:dyDescent="0.25">
      <c r="F777" s="2">
        <v>40641</v>
      </c>
      <c r="G777">
        <v>0.91844323252354987</v>
      </c>
      <c r="M777">
        <v>0.91844323252354987</v>
      </c>
      <c r="R777">
        <v>1</v>
      </c>
    </row>
    <row r="778" spans="6:18" x14ac:dyDescent="0.25">
      <c r="F778" s="2">
        <v>40644</v>
      </c>
      <c r="G778">
        <v>1.05</v>
      </c>
      <c r="M778">
        <v>0.86017607457275935</v>
      </c>
      <c r="R778">
        <v>1.0559295701708968</v>
      </c>
    </row>
    <row r="779" spans="6:18" x14ac:dyDescent="0.25">
      <c r="F779" s="2">
        <v>40646</v>
      </c>
      <c r="G779">
        <v>1.05</v>
      </c>
      <c r="M779">
        <v>0.72886597938144337</v>
      </c>
      <c r="R779">
        <v>1.0543814432989689</v>
      </c>
    </row>
    <row r="780" spans="6:18" x14ac:dyDescent="0.25">
      <c r="F780" s="2">
        <v>40648</v>
      </c>
      <c r="G780">
        <v>1.05</v>
      </c>
      <c r="M780">
        <v>0.83665458937198489</v>
      </c>
      <c r="R780">
        <v>1.1023550724637645</v>
      </c>
    </row>
    <row r="781" spans="6:18" x14ac:dyDescent="0.25">
      <c r="F781" s="2">
        <v>40651</v>
      </c>
      <c r="G781">
        <v>1.05</v>
      </c>
      <c r="M781">
        <v>0.73894080996884737</v>
      </c>
      <c r="R781">
        <v>1.3028037383177569</v>
      </c>
    </row>
    <row r="782" spans="6:18" x14ac:dyDescent="0.25">
      <c r="F782" s="2">
        <v>40652</v>
      </c>
      <c r="G782">
        <v>0.85</v>
      </c>
      <c r="M782">
        <v>0.69322429906541883</v>
      </c>
      <c r="R782">
        <v>1.02803738317757</v>
      </c>
    </row>
    <row r="783" spans="6:18" x14ac:dyDescent="0.25">
      <c r="F783" s="2">
        <v>40653</v>
      </c>
      <c r="G783">
        <v>1.05</v>
      </c>
      <c r="M783">
        <v>0.62005978080372204</v>
      </c>
      <c r="R783">
        <v>1.1036200597808037</v>
      </c>
    </row>
    <row r="784" spans="6:18" x14ac:dyDescent="0.25">
      <c r="F784" s="2">
        <v>40654</v>
      </c>
      <c r="G784">
        <v>1.05</v>
      </c>
      <c r="M784">
        <v>0.83333333333333159</v>
      </c>
      <c r="R784">
        <v>1.2257142857142911</v>
      </c>
    </row>
    <row r="785" spans="6:18" x14ac:dyDescent="0.25">
      <c r="F785" s="2">
        <v>40658</v>
      </c>
      <c r="G785">
        <v>1.05</v>
      </c>
      <c r="M785">
        <v>0.71900000000000008</v>
      </c>
      <c r="R785">
        <v>1.131</v>
      </c>
    </row>
    <row r="786" spans="6:18" x14ac:dyDescent="0.25">
      <c r="F786" s="2">
        <v>40659</v>
      </c>
      <c r="G786">
        <v>1.05</v>
      </c>
      <c r="M786">
        <v>0.64931846344485977</v>
      </c>
      <c r="R786">
        <v>1.5309789343246591</v>
      </c>
    </row>
    <row r="787" spans="6:18" x14ac:dyDescent="0.25">
      <c r="F787" s="2">
        <v>40660</v>
      </c>
      <c r="G787">
        <v>1.05</v>
      </c>
      <c r="M787">
        <v>0.78257517347725813</v>
      </c>
      <c r="R787">
        <v>1.3839629915188898</v>
      </c>
    </row>
    <row r="788" spans="6:18" x14ac:dyDescent="0.25">
      <c r="F788" s="2">
        <v>40661</v>
      </c>
      <c r="G788">
        <v>1.05</v>
      </c>
      <c r="M788">
        <v>0.58804523424878252</v>
      </c>
      <c r="R788">
        <v>1.9539579967689824</v>
      </c>
    </row>
    <row r="789" spans="6:18" x14ac:dyDescent="0.25">
      <c r="F789" s="2">
        <v>40662</v>
      </c>
      <c r="G789">
        <v>0.85</v>
      </c>
      <c r="M789">
        <v>0.80794453813003486</v>
      </c>
      <c r="R789">
        <v>1.002810567734681</v>
      </c>
    </row>
    <row r="790" spans="6:18" x14ac:dyDescent="0.25">
      <c r="F790" s="2">
        <v>40665</v>
      </c>
      <c r="G790">
        <v>1.05</v>
      </c>
      <c r="M790">
        <v>0.94680851063829707</v>
      </c>
      <c r="R790">
        <v>1.078315980081485</v>
      </c>
    </row>
    <row r="791" spans="6:18" x14ac:dyDescent="0.25">
      <c r="F791" s="2">
        <v>40666</v>
      </c>
      <c r="G791">
        <v>1.05</v>
      </c>
      <c r="M791">
        <v>0.9009880176581887</v>
      </c>
      <c r="R791">
        <v>1.2280849274752994</v>
      </c>
    </row>
    <row r="792" spans="6:18" x14ac:dyDescent="0.25">
      <c r="F792" s="2">
        <v>40667</v>
      </c>
      <c r="G792">
        <v>1.05</v>
      </c>
      <c r="M792">
        <v>0.80965768149495676</v>
      </c>
      <c r="R792">
        <v>1.071109641144369</v>
      </c>
    </row>
    <row r="793" spans="6:18" x14ac:dyDescent="0.25">
      <c r="F793" s="2">
        <v>40668</v>
      </c>
      <c r="G793">
        <v>1.05</v>
      </c>
      <c r="M793">
        <v>0.90709126723571953</v>
      </c>
      <c r="R793">
        <v>1.2248850952068284</v>
      </c>
    </row>
    <row r="794" spans="6:18" x14ac:dyDescent="0.25">
      <c r="F794" s="2">
        <v>40669</v>
      </c>
      <c r="G794">
        <v>0.85</v>
      </c>
      <c r="M794">
        <v>0.745747928477976</v>
      </c>
      <c r="R794">
        <v>1.020642535252217</v>
      </c>
    </row>
    <row r="795" spans="6:18" x14ac:dyDescent="0.25">
      <c r="F795" s="2">
        <v>40672</v>
      </c>
      <c r="G795">
        <v>1.05</v>
      </c>
      <c r="M795">
        <v>0.92265389391520369</v>
      </c>
      <c r="R795">
        <v>1.1364200816036898</v>
      </c>
    </row>
    <row r="796" spans="6:18" x14ac:dyDescent="0.25">
      <c r="F796" s="2">
        <v>40673</v>
      </c>
      <c r="G796">
        <v>1.05</v>
      </c>
      <c r="M796">
        <v>0.80671069070140944</v>
      </c>
      <c r="R796">
        <v>1.0876316259146885</v>
      </c>
    </row>
    <row r="797" spans="6:18" x14ac:dyDescent="0.25">
      <c r="F797" s="2">
        <v>40674</v>
      </c>
      <c r="G797">
        <v>1.05</v>
      </c>
      <c r="M797">
        <v>0.89214966984592758</v>
      </c>
      <c r="R797">
        <v>1.0785033015407191</v>
      </c>
    </row>
    <row r="798" spans="6:18" x14ac:dyDescent="0.25">
      <c r="F798" s="2">
        <v>40675</v>
      </c>
      <c r="G798">
        <v>1.05</v>
      </c>
      <c r="M798">
        <v>0.8514781377234909</v>
      </c>
      <c r="R798">
        <v>1.193485572667728</v>
      </c>
    </row>
    <row r="799" spans="6:18" x14ac:dyDescent="0.25">
      <c r="F799" s="2">
        <v>40676</v>
      </c>
      <c r="G799">
        <v>1.05</v>
      </c>
      <c r="M799">
        <v>0.56742447835565357</v>
      </c>
      <c r="R799">
        <v>1.0593273123637483</v>
      </c>
    </row>
    <row r="800" spans="6:18" x14ac:dyDescent="0.25">
      <c r="F800" s="2">
        <v>40679</v>
      </c>
      <c r="G800">
        <v>1.05</v>
      </c>
      <c r="M800">
        <v>1</v>
      </c>
      <c r="R800">
        <v>1.1935776487663252</v>
      </c>
    </row>
    <row r="801" spans="6:18" x14ac:dyDescent="0.25">
      <c r="F801" s="2">
        <v>40680</v>
      </c>
      <c r="G801">
        <v>1.05</v>
      </c>
      <c r="M801">
        <v>0.90168360864040775</v>
      </c>
      <c r="R801">
        <v>1.1952033036848793</v>
      </c>
    </row>
    <row r="802" spans="6:18" x14ac:dyDescent="0.25">
      <c r="F802" s="2">
        <v>40681</v>
      </c>
      <c r="G802">
        <v>1.05</v>
      </c>
      <c r="M802">
        <v>0.96881062527980955</v>
      </c>
      <c r="R802">
        <v>1.1938516639307566</v>
      </c>
    </row>
    <row r="803" spans="6:18" x14ac:dyDescent="0.25">
      <c r="F803" s="2">
        <v>40682</v>
      </c>
      <c r="G803">
        <v>1.05</v>
      </c>
      <c r="M803">
        <v>0.99792989235440244</v>
      </c>
      <c r="R803">
        <v>1.0765939828871101</v>
      </c>
    </row>
    <row r="804" spans="6:18" x14ac:dyDescent="0.25">
      <c r="F804" s="2">
        <v>40683</v>
      </c>
      <c r="G804">
        <v>0.85</v>
      </c>
      <c r="M804">
        <v>0.73908839779005575</v>
      </c>
      <c r="R804">
        <v>1.0149171270718231</v>
      </c>
    </row>
    <row r="805" spans="6:18" x14ac:dyDescent="0.25">
      <c r="F805" s="2">
        <v>40686</v>
      </c>
      <c r="G805">
        <v>1.05</v>
      </c>
      <c r="M805">
        <v>1</v>
      </c>
      <c r="R805">
        <v>1.212036389083275</v>
      </c>
    </row>
    <row r="806" spans="6:18" x14ac:dyDescent="0.25">
      <c r="F806" s="2">
        <v>40687</v>
      </c>
      <c r="G806">
        <v>1.05</v>
      </c>
      <c r="M806">
        <v>0.94694794657346149</v>
      </c>
      <c r="R806">
        <v>1.092123330420671</v>
      </c>
    </row>
    <row r="807" spans="6:18" x14ac:dyDescent="0.25">
      <c r="F807" s="2">
        <v>40688</v>
      </c>
      <c r="G807">
        <v>1.05</v>
      </c>
      <c r="M807">
        <v>0.97226386806596798</v>
      </c>
      <c r="R807">
        <v>1.1629185407296352</v>
      </c>
    </row>
    <row r="808" spans="6:18" x14ac:dyDescent="0.25">
      <c r="F808" s="2">
        <v>40689</v>
      </c>
      <c r="G808">
        <v>0.90900617499708736</v>
      </c>
      <c r="M808">
        <v>0.8907142024933008</v>
      </c>
      <c r="R808">
        <v>1.0262146102761274</v>
      </c>
    </row>
    <row r="809" spans="6:18" x14ac:dyDescent="0.25">
      <c r="F809" s="2">
        <v>40690</v>
      </c>
      <c r="G809">
        <v>0.96234939759036131</v>
      </c>
      <c r="M809">
        <v>0.96170395869190972</v>
      </c>
      <c r="R809">
        <v>1.026678141135974</v>
      </c>
    </row>
    <row r="810" spans="6:18" x14ac:dyDescent="0.25">
      <c r="F810" s="2">
        <v>40693</v>
      </c>
      <c r="G810">
        <v>1.05</v>
      </c>
      <c r="M810">
        <v>0.88669301712779813</v>
      </c>
      <c r="R810">
        <v>1.0803689064558637</v>
      </c>
    </row>
    <row r="811" spans="6:18" x14ac:dyDescent="0.25">
      <c r="F811" s="2">
        <v>40694</v>
      </c>
      <c r="G811">
        <v>1.05</v>
      </c>
      <c r="M811">
        <v>0.94050862851952699</v>
      </c>
      <c r="R811">
        <v>1.1148955495004542</v>
      </c>
    </row>
    <row r="812" spans="6:18" x14ac:dyDescent="0.25">
      <c r="F812" s="2">
        <v>40695</v>
      </c>
      <c r="G812">
        <v>1.05</v>
      </c>
      <c r="M812">
        <v>0.89246210569438678</v>
      </c>
      <c r="R812">
        <v>1.0667759115116753</v>
      </c>
    </row>
    <row r="813" spans="6:18" x14ac:dyDescent="0.25">
      <c r="F813" s="2">
        <v>40696</v>
      </c>
      <c r="G813">
        <v>1.05</v>
      </c>
      <c r="M813">
        <v>0.88000871080139453</v>
      </c>
      <c r="R813">
        <v>1.1145470383275278</v>
      </c>
    </row>
    <row r="814" spans="6:18" x14ac:dyDescent="0.25">
      <c r="F814" s="2">
        <v>40697</v>
      </c>
      <c r="G814">
        <v>1.05</v>
      </c>
      <c r="M814">
        <v>0.87540322580645091</v>
      </c>
      <c r="R814">
        <v>1.0794354838709677</v>
      </c>
    </row>
    <row r="815" spans="6:18" x14ac:dyDescent="0.25">
      <c r="F815" s="2">
        <v>40700</v>
      </c>
      <c r="G815">
        <v>1.0024808299503833</v>
      </c>
      <c r="M815">
        <v>0.89287325214253177</v>
      </c>
      <c r="R815">
        <v>1.0290933694181328</v>
      </c>
    </row>
    <row r="816" spans="6:18" x14ac:dyDescent="0.25">
      <c r="F816" s="2">
        <v>40701</v>
      </c>
      <c r="G816">
        <v>1.05</v>
      </c>
      <c r="M816">
        <v>0.98644226273959534</v>
      </c>
      <c r="R816">
        <v>1.1369798971481966</v>
      </c>
    </row>
    <row r="817" spans="6:18" x14ac:dyDescent="0.25">
      <c r="F817" s="2">
        <v>40702</v>
      </c>
      <c r="G817">
        <v>0.94131921464813595</v>
      </c>
      <c r="M817">
        <v>0.89344804765056329</v>
      </c>
      <c r="R817">
        <v>1.0180895654092212</v>
      </c>
    </row>
    <row r="818" spans="6:18" x14ac:dyDescent="0.25">
      <c r="F818" s="2">
        <v>40703</v>
      </c>
      <c r="G818">
        <v>0.96532200990799732</v>
      </c>
      <c r="M818">
        <v>0.88676574663835728</v>
      </c>
      <c r="R818">
        <v>1.0235904694503422</v>
      </c>
    </row>
    <row r="819" spans="6:18" x14ac:dyDescent="0.25">
      <c r="F819" s="2">
        <v>40704</v>
      </c>
      <c r="G819">
        <v>0.85</v>
      </c>
      <c r="M819">
        <v>0.83278935475771942</v>
      </c>
      <c r="R819">
        <v>1.0313833793622897</v>
      </c>
    </row>
    <row r="820" spans="6:18" x14ac:dyDescent="0.25">
      <c r="F820" s="2">
        <v>40707</v>
      </c>
      <c r="G820">
        <v>0.96394736842105266</v>
      </c>
      <c r="M820">
        <v>0.87605263157894731</v>
      </c>
      <c r="R820">
        <v>1.0436842105263167</v>
      </c>
    </row>
    <row r="821" spans="6:18" x14ac:dyDescent="0.25">
      <c r="F821" s="2">
        <v>40708</v>
      </c>
      <c r="G821">
        <v>1.05</v>
      </c>
      <c r="M821">
        <v>0.95952827660144724</v>
      </c>
      <c r="R821">
        <v>1.1109622085231849</v>
      </c>
    </row>
    <row r="822" spans="6:18" x14ac:dyDescent="0.25">
      <c r="F822" s="2">
        <v>40709</v>
      </c>
      <c r="G822">
        <v>1.05</v>
      </c>
      <c r="M822">
        <v>0.88879260543038607</v>
      </c>
      <c r="R822">
        <v>1.064413633737723</v>
      </c>
    </row>
    <row r="823" spans="6:18" x14ac:dyDescent="0.25">
      <c r="F823" s="2">
        <v>40710</v>
      </c>
      <c r="G823">
        <v>0.95646565623992263</v>
      </c>
      <c r="M823">
        <v>0.92550790067720079</v>
      </c>
      <c r="R823">
        <v>1.040954530796516</v>
      </c>
    </row>
    <row r="824" spans="6:18" x14ac:dyDescent="0.25">
      <c r="F824" s="2">
        <v>40711</v>
      </c>
      <c r="G824">
        <v>1.0116438356164383</v>
      </c>
      <c r="M824">
        <v>1</v>
      </c>
      <c r="R824">
        <v>1.018150684931507</v>
      </c>
    </row>
    <row r="825" spans="6:18" x14ac:dyDescent="0.25">
      <c r="F825" s="2">
        <v>40714</v>
      </c>
      <c r="G825">
        <v>1.05</v>
      </c>
      <c r="M825">
        <v>0.96714285714285453</v>
      </c>
      <c r="R825">
        <v>2.2321428571428559</v>
      </c>
    </row>
    <row r="826" spans="6:18" x14ac:dyDescent="0.25">
      <c r="F826" s="2">
        <v>40715</v>
      </c>
      <c r="G826">
        <v>1.05</v>
      </c>
      <c r="M826">
        <v>0.80964912280701651</v>
      </c>
      <c r="R826">
        <v>1.0760233918128654</v>
      </c>
    </row>
    <row r="827" spans="6:18" x14ac:dyDescent="0.25">
      <c r="F827" s="2">
        <v>40716</v>
      </c>
      <c r="G827">
        <v>0.96381578947368418</v>
      </c>
      <c r="M827">
        <v>0.85986842105263395</v>
      </c>
      <c r="R827">
        <v>1.0328947368421053</v>
      </c>
    </row>
    <row r="828" spans="6:18" x14ac:dyDescent="0.25">
      <c r="F828" s="7">
        <v>40717</v>
      </c>
      <c r="G828">
        <v>0.85</v>
      </c>
      <c r="M828">
        <v>0.64197530864198005</v>
      </c>
      <c r="R828">
        <v>1.0285899935022744</v>
      </c>
    </row>
    <row r="829" spans="6:18" x14ac:dyDescent="0.25">
      <c r="F829" s="2">
        <v>40718</v>
      </c>
      <c r="G829">
        <v>1.05</v>
      </c>
      <c r="M829">
        <v>0.98476605005440687</v>
      </c>
      <c r="R829">
        <v>1.4488574537540764</v>
      </c>
    </row>
    <row r="830" spans="6:18" x14ac:dyDescent="0.25">
      <c r="F830" s="2">
        <v>40721</v>
      </c>
      <c r="G830">
        <v>1.05</v>
      </c>
      <c r="M830">
        <v>0.95192307692307687</v>
      </c>
      <c r="R830">
        <v>1.6591346153846223</v>
      </c>
    </row>
    <row r="831" spans="6:18" x14ac:dyDescent="0.25">
      <c r="F831" s="2">
        <v>40722</v>
      </c>
      <c r="G831">
        <v>0.85</v>
      </c>
      <c r="M831">
        <v>0.63290744780305053</v>
      </c>
      <c r="R831">
        <v>1.0093487067622313</v>
      </c>
    </row>
    <row r="832" spans="6:18" x14ac:dyDescent="0.25">
      <c r="F832" s="2">
        <v>40723</v>
      </c>
      <c r="G832">
        <v>1.05</v>
      </c>
      <c r="M832">
        <v>0.98390941597139459</v>
      </c>
      <c r="R832">
        <v>1.2371871275327773</v>
      </c>
    </row>
    <row r="833" spans="6:18" x14ac:dyDescent="0.25">
      <c r="F833" s="2">
        <v>40724</v>
      </c>
      <c r="G833">
        <v>1.05</v>
      </c>
      <c r="M833">
        <v>0.90379403794037938</v>
      </c>
      <c r="R833">
        <v>1.128952122854562</v>
      </c>
    </row>
    <row r="834" spans="6:18" x14ac:dyDescent="0.25">
      <c r="F834" s="2">
        <v>40725</v>
      </c>
      <c r="G834">
        <v>0.99119047619047618</v>
      </c>
      <c r="M834">
        <v>0.98095238095238091</v>
      </c>
      <c r="R834">
        <v>1.0266666666666666</v>
      </c>
    </row>
    <row r="835" spans="6:18" x14ac:dyDescent="0.25">
      <c r="F835" s="2">
        <v>40728</v>
      </c>
      <c r="G835">
        <v>1.05</v>
      </c>
      <c r="M835">
        <v>1</v>
      </c>
      <c r="R835">
        <v>1.1706989247311836</v>
      </c>
    </row>
    <row r="836" spans="6:18" x14ac:dyDescent="0.25">
      <c r="F836" s="2">
        <v>40729</v>
      </c>
      <c r="G836">
        <v>1.05</v>
      </c>
      <c r="M836">
        <v>0.94458027709861647</v>
      </c>
      <c r="R836">
        <v>1.0983428416191232</v>
      </c>
    </row>
    <row r="837" spans="6:18" x14ac:dyDescent="0.25">
      <c r="F837" s="2">
        <v>40730</v>
      </c>
      <c r="G837">
        <v>1.05</v>
      </c>
      <c r="M837">
        <v>0.93620414673046248</v>
      </c>
      <c r="R837">
        <v>1.051036682615633</v>
      </c>
    </row>
    <row r="838" spans="6:18" x14ac:dyDescent="0.25">
      <c r="F838" s="2">
        <v>40731</v>
      </c>
      <c r="G838">
        <v>1.05</v>
      </c>
      <c r="M838">
        <v>0.99184018007878361</v>
      </c>
      <c r="R838">
        <v>1.1589758019133403</v>
      </c>
    </row>
    <row r="839" spans="6:18" x14ac:dyDescent="0.25">
      <c r="F839" s="2">
        <v>40732</v>
      </c>
      <c r="G839">
        <v>1.05</v>
      </c>
      <c r="M839">
        <v>0.92254824213587006</v>
      </c>
      <c r="R839">
        <v>1.1070578905630453</v>
      </c>
    </row>
    <row r="840" spans="6:18" x14ac:dyDescent="0.25">
      <c r="F840" s="2">
        <v>40735</v>
      </c>
      <c r="G840">
        <v>1.05</v>
      </c>
      <c r="M840">
        <v>0.95262853841709783</v>
      </c>
      <c r="R840">
        <v>1.0696129404968227</v>
      </c>
    </row>
    <row r="841" spans="6:18" x14ac:dyDescent="0.25">
      <c r="F841" s="2">
        <v>40736</v>
      </c>
      <c r="G841">
        <v>1.05</v>
      </c>
      <c r="M841">
        <v>0.89710526315789663</v>
      </c>
      <c r="R841">
        <v>1.2776315789473685</v>
      </c>
    </row>
    <row r="842" spans="6:18" x14ac:dyDescent="0.25">
      <c r="F842" s="2">
        <v>40737</v>
      </c>
      <c r="G842">
        <v>0.85</v>
      </c>
      <c r="M842">
        <v>0.45322580645161287</v>
      </c>
      <c r="R842">
        <v>1</v>
      </c>
    </row>
    <row r="843" spans="6:18" x14ac:dyDescent="0.25">
      <c r="F843" s="2">
        <v>40738</v>
      </c>
      <c r="G843">
        <v>1.05</v>
      </c>
      <c r="M843">
        <v>0.71794181034482474</v>
      </c>
      <c r="R843">
        <v>1.1042564655172415</v>
      </c>
    </row>
    <row r="844" spans="6:18" x14ac:dyDescent="0.25">
      <c r="F844" s="2">
        <v>40739</v>
      </c>
      <c r="G844">
        <v>1.05</v>
      </c>
      <c r="M844">
        <v>0.83789349808767388</v>
      </c>
      <c r="R844">
        <v>1.1038540747278611</v>
      </c>
    </row>
    <row r="845" spans="6:18" x14ac:dyDescent="0.25">
      <c r="F845" s="2">
        <v>40742</v>
      </c>
      <c r="G845">
        <v>0.85</v>
      </c>
      <c r="M845">
        <v>0.81553956834532693</v>
      </c>
      <c r="R845">
        <v>1.0115107913669066</v>
      </c>
    </row>
    <row r="846" spans="6:18" x14ac:dyDescent="0.25">
      <c r="F846" s="7">
        <v>40743</v>
      </c>
      <c r="G846">
        <v>0.85</v>
      </c>
      <c r="M846">
        <v>0.65942658557775857</v>
      </c>
      <c r="R846">
        <v>1</v>
      </c>
    </row>
    <row r="847" spans="6:18" x14ac:dyDescent="0.25">
      <c r="F847" s="2">
        <v>40744</v>
      </c>
      <c r="G847">
        <v>1.05</v>
      </c>
      <c r="M847">
        <v>0.891891891891889</v>
      </c>
      <c r="R847">
        <v>1.3972153972153973</v>
      </c>
    </row>
    <row r="848" spans="6:18" x14ac:dyDescent="0.25">
      <c r="F848" s="2">
        <v>40745</v>
      </c>
      <c r="G848">
        <v>1.05</v>
      </c>
      <c r="M848">
        <v>0.82981973724411506</v>
      </c>
      <c r="R848">
        <v>1.093797739077299</v>
      </c>
    </row>
    <row r="849" spans="6:18" x14ac:dyDescent="0.25">
      <c r="F849" s="7">
        <v>40746</v>
      </c>
      <c r="G849">
        <v>0.85</v>
      </c>
      <c r="M849">
        <v>0.56254225828262217</v>
      </c>
      <c r="R849">
        <v>1</v>
      </c>
    </row>
    <row r="850" spans="6:18" x14ac:dyDescent="0.25">
      <c r="F850" s="7">
        <v>40749</v>
      </c>
      <c r="G850">
        <v>0.85</v>
      </c>
      <c r="M850">
        <v>0.67598533455545873</v>
      </c>
      <c r="R850">
        <v>1.0132905591200734</v>
      </c>
    </row>
    <row r="851" spans="6:18" x14ac:dyDescent="0.25">
      <c r="F851" s="2">
        <v>40750</v>
      </c>
      <c r="G851">
        <v>1.05</v>
      </c>
      <c r="M851">
        <v>0.8681818181818205</v>
      </c>
      <c r="R851">
        <v>1.9409090909090816</v>
      </c>
    </row>
    <row r="852" spans="6:18" x14ac:dyDescent="0.25">
      <c r="F852" s="2">
        <v>40751</v>
      </c>
      <c r="G852">
        <v>1.05</v>
      </c>
      <c r="M852">
        <v>1</v>
      </c>
      <c r="R852">
        <v>1.4975206611570278</v>
      </c>
    </row>
    <row r="853" spans="6:18" x14ac:dyDescent="0.25">
      <c r="F853" s="2">
        <v>40752</v>
      </c>
      <c r="G853">
        <v>1.05</v>
      </c>
      <c r="M853">
        <v>0.9724269724269744</v>
      </c>
      <c r="R853">
        <v>1.2227682227682228</v>
      </c>
    </row>
    <row r="854" spans="6:18" x14ac:dyDescent="0.25">
      <c r="F854" s="3">
        <v>40753</v>
      </c>
      <c r="G854">
        <v>1.0372365339578453</v>
      </c>
      <c r="M854">
        <v>0.96206088992974415</v>
      </c>
      <c r="R854">
        <v>1.0374707259953135</v>
      </c>
    </row>
    <row r="855" spans="6:18" x14ac:dyDescent="0.25">
      <c r="F855" s="3">
        <v>40756</v>
      </c>
      <c r="G855">
        <v>0.94380952380952376</v>
      </c>
      <c r="M855">
        <v>0.94380952380952376</v>
      </c>
      <c r="R855">
        <v>1.0385714285714303</v>
      </c>
    </row>
    <row r="856" spans="6:18" x14ac:dyDescent="0.25">
      <c r="F856" s="3">
        <v>40757</v>
      </c>
      <c r="G856">
        <v>0.98592611208846437</v>
      </c>
      <c r="M856">
        <v>0.97411409901985524</v>
      </c>
      <c r="R856">
        <v>1.0238753455642113</v>
      </c>
    </row>
    <row r="857" spans="6:18" x14ac:dyDescent="0.25">
      <c r="F857" s="3">
        <v>40758</v>
      </c>
      <c r="G857">
        <v>1.05</v>
      </c>
      <c r="M857">
        <v>0.90766208251473834</v>
      </c>
      <c r="R857">
        <v>1.0795677799607046</v>
      </c>
    </row>
    <row r="858" spans="6:18" x14ac:dyDescent="0.25">
      <c r="F858" s="3">
        <v>40759</v>
      </c>
      <c r="G858">
        <v>1.05</v>
      </c>
      <c r="M858">
        <v>0.91317073170731877</v>
      </c>
      <c r="R858">
        <v>1.1795121951219514</v>
      </c>
    </row>
    <row r="859" spans="6:18" x14ac:dyDescent="0.25">
      <c r="F859" s="3">
        <v>40760</v>
      </c>
      <c r="G859">
        <v>1.05</v>
      </c>
      <c r="M859">
        <v>0.89773769489452648</v>
      </c>
      <c r="R859">
        <v>1.2609293793946799</v>
      </c>
    </row>
    <row r="860" spans="6:18" x14ac:dyDescent="0.25">
      <c r="F860" s="3">
        <v>40763</v>
      </c>
      <c r="G860">
        <v>1.05</v>
      </c>
      <c r="M860">
        <v>0.84935772674192289</v>
      </c>
      <c r="R860">
        <v>1.1960555339301933</v>
      </c>
    </row>
    <row r="861" spans="6:18" x14ac:dyDescent="0.25">
      <c r="F861" s="7">
        <v>40764</v>
      </c>
      <c r="G861">
        <v>0.85</v>
      </c>
      <c r="M861">
        <v>0.60055004583715244</v>
      </c>
      <c r="R861">
        <v>1.044003666972247</v>
      </c>
    </row>
    <row r="862" spans="6:18" x14ac:dyDescent="0.25">
      <c r="F862" s="3">
        <v>40765</v>
      </c>
      <c r="G862">
        <v>1.05</v>
      </c>
      <c r="M862">
        <v>0.93298694377831115</v>
      </c>
      <c r="R862">
        <v>1.0795363709032773</v>
      </c>
    </row>
    <row r="863" spans="6:18" x14ac:dyDescent="0.25">
      <c r="F863" s="3">
        <v>40766</v>
      </c>
      <c r="G863">
        <v>0.9672151898734177</v>
      </c>
      <c r="M863">
        <v>0.8545569620253165</v>
      </c>
      <c r="R863">
        <v>1</v>
      </c>
    </row>
    <row r="864" spans="6:18" x14ac:dyDescent="0.25">
      <c r="F864" s="3">
        <v>40767</v>
      </c>
      <c r="G864">
        <v>1.05</v>
      </c>
      <c r="M864">
        <v>1</v>
      </c>
      <c r="R864">
        <v>1.2868689733408962</v>
      </c>
    </row>
    <row r="865" spans="6:18" x14ac:dyDescent="0.25">
      <c r="F865" s="3">
        <v>40771</v>
      </c>
      <c r="G865">
        <v>1.05</v>
      </c>
      <c r="M865">
        <v>0.98805415449960132</v>
      </c>
      <c r="R865">
        <v>1.3151048579771691</v>
      </c>
    </row>
    <row r="866" spans="6:18" x14ac:dyDescent="0.25">
      <c r="F866" s="3">
        <v>40772</v>
      </c>
      <c r="G866">
        <v>1.05</v>
      </c>
      <c r="M866">
        <v>0.80853645086577586</v>
      </c>
      <c r="R866">
        <v>1.0684901290393738</v>
      </c>
    </row>
    <row r="867" spans="6:18" x14ac:dyDescent="0.25">
      <c r="F867" s="3">
        <v>40773</v>
      </c>
      <c r="G867">
        <v>1.05</v>
      </c>
      <c r="M867">
        <v>1</v>
      </c>
      <c r="R867">
        <v>1.3009786071916243</v>
      </c>
    </row>
    <row r="868" spans="6:18" x14ac:dyDescent="0.25">
      <c r="F868" s="3">
        <v>40774</v>
      </c>
      <c r="G868">
        <v>1.05</v>
      </c>
      <c r="M868">
        <v>0.93145257151913852</v>
      </c>
      <c r="R868">
        <v>1.1089626753308501</v>
      </c>
    </row>
    <row r="869" spans="6:18" x14ac:dyDescent="0.25">
      <c r="F869" s="3">
        <v>40777</v>
      </c>
      <c r="G869">
        <v>0.89835541343079017</v>
      </c>
      <c r="M869">
        <v>0.86165676869194419</v>
      </c>
      <c r="R869">
        <v>1.0386021014161717</v>
      </c>
    </row>
    <row r="870" spans="6:18" x14ac:dyDescent="0.25">
      <c r="F870" s="3">
        <v>40778</v>
      </c>
      <c r="G870">
        <v>1.05</v>
      </c>
      <c r="M870">
        <v>0.90152830844043041</v>
      </c>
      <c r="R870">
        <v>1.1001215699895799</v>
      </c>
    </row>
    <row r="871" spans="6:18" x14ac:dyDescent="0.25">
      <c r="F871" s="3">
        <v>40779</v>
      </c>
      <c r="G871">
        <v>1.05</v>
      </c>
      <c r="M871">
        <v>0.92650986473679542</v>
      </c>
      <c r="R871">
        <v>1.0766778668045145</v>
      </c>
    </row>
    <row r="872" spans="6:18" x14ac:dyDescent="0.25">
      <c r="F872" s="3">
        <v>40780</v>
      </c>
      <c r="G872">
        <v>1.05</v>
      </c>
      <c r="M872">
        <v>0.97350058149194207</v>
      </c>
      <c r="R872">
        <v>1.1132247881707922</v>
      </c>
    </row>
    <row r="873" spans="6:18" x14ac:dyDescent="0.25">
      <c r="F873" s="2">
        <v>40781</v>
      </c>
      <c r="G873">
        <v>1.05</v>
      </c>
      <c r="M873">
        <v>0.93929200704789495</v>
      </c>
      <c r="R873">
        <v>1.1744353676117258</v>
      </c>
    </row>
    <row r="874" spans="6:18" x14ac:dyDescent="0.25">
      <c r="F874" s="2">
        <v>40784</v>
      </c>
      <c r="G874">
        <v>0.85</v>
      </c>
      <c r="M874">
        <v>0.82009569377990443</v>
      </c>
      <c r="R874">
        <v>1.0011164274322162</v>
      </c>
    </row>
    <row r="875" spans="6:18" x14ac:dyDescent="0.25">
      <c r="F875" s="2">
        <v>40785</v>
      </c>
      <c r="G875">
        <v>1.05</v>
      </c>
      <c r="M875">
        <v>0.97323647486140319</v>
      </c>
      <c r="R875">
        <v>1.0619384438921813</v>
      </c>
    </row>
    <row r="876" spans="6:18" x14ac:dyDescent="0.25">
      <c r="F876" s="2">
        <v>40788</v>
      </c>
      <c r="G876">
        <v>0.99530842745438741</v>
      </c>
      <c r="M876">
        <v>0.9037358818418747</v>
      </c>
      <c r="R876">
        <v>1.0149435273675065</v>
      </c>
    </row>
    <row r="877" spans="6:18" x14ac:dyDescent="0.25">
      <c r="F877" s="2">
        <v>40791</v>
      </c>
      <c r="G877">
        <v>1.0152782830120046</v>
      </c>
      <c r="M877">
        <v>0.91069479810840248</v>
      </c>
      <c r="R877">
        <v>1.0341942524554382</v>
      </c>
    </row>
    <row r="878" spans="6:18" x14ac:dyDescent="0.25">
      <c r="F878" s="2">
        <v>40792</v>
      </c>
      <c r="G878">
        <v>1.05</v>
      </c>
      <c r="M878">
        <v>0.95628010374212813</v>
      </c>
      <c r="R878">
        <v>1.1715450166728441</v>
      </c>
    </row>
    <row r="879" spans="6:18" x14ac:dyDescent="0.25">
      <c r="F879" s="2">
        <v>40793</v>
      </c>
      <c r="G879">
        <v>1.05</v>
      </c>
      <c r="M879">
        <v>1</v>
      </c>
      <c r="R879">
        <v>1.1319218241042346</v>
      </c>
    </row>
    <row r="880" spans="6:18" x14ac:dyDescent="0.25">
      <c r="F880" s="2">
        <v>40794</v>
      </c>
      <c r="G880">
        <v>1.05</v>
      </c>
      <c r="M880">
        <v>0.93565891472868212</v>
      </c>
      <c r="R880">
        <v>1.0945736434108526</v>
      </c>
    </row>
    <row r="881" spans="6:18" x14ac:dyDescent="0.25">
      <c r="F881" s="2">
        <v>40795</v>
      </c>
      <c r="G881">
        <v>0.85</v>
      </c>
      <c r="M881">
        <v>0.7906564163217038</v>
      </c>
      <c r="R881">
        <v>1</v>
      </c>
    </row>
    <row r="882" spans="6:18" x14ac:dyDescent="0.25">
      <c r="F882" s="2">
        <v>40798</v>
      </c>
      <c r="G882">
        <v>1.05</v>
      </c>
      <c r="M882">
        <v>0.93858477970627374</v>
      </c>
      <c r="R882">
        <v>1.0522601563990091</v>
      </c>
    </row>
    <row r="883" spans="6:18" x14ac:dyDescent="0.25">
      <c r="F883" s="2">
        <v>40799</v>
      </c>
      <c r="G883">
        <v>1.05</v>
      </c>
      <c r="M883">
        <v>1</v>
      </c>
      <c r="R883">
        <v>1.262677935943062</v>
      </c>
    </row>
    <row r="884" spans="6:18" x14ac:dyDescent="0.25">
      <c r="F884" s="2">
        <v>40800</v>
      </c>
      <c r="G884">
        <v>1.05</v>
      </c>
      <c r="M884">
        <v>0.99603332011106849</v>
      </c>
      <c r="R884">
        <v>1.118008726695757</v>
      </c>
    </row>
    <row r="885" spans="6:18" x14ac:dyDescent="0.25">
      <c r="F885" s="2">
        <v>40801</v>
      </c>
      <c r="G885">
        <v>1.05</v>
      </c>
      <c r="M885">
        <v>0.89325842696629221</v>
      </c>
      <c r="R885">
        <v>1.1042044218919913</v>
      </c>
    </row>
    <row r="886" spans="6:18" x14ac:dyDescent="0.25">
      <c r="F886" s="2">
        <v>40802</v>
      </c>
      <c r="G886">
        <v>1.05</v>
      </c>
      <c r="M886">
        <v>0.88555722138930337</v>
      </c>
      <c r="R886">
        <v>1.0897884391137764</v>
      </c>
    </row>
    <row r="887" spans="6:18" x14ac:dyDescent="0.25">
      <c r="F887" s="2">
        <v>40805</v>
      </c>
      <c r="G887">
        <v>0.92543138866064101</v>
      </c>
      <c r="M887">
        <v>0.882292522596549</v>
      </c>
      <c r="R887">
        <v>1.0022596548890714</v>
      </c>
    </row>
    <row r="888" spans="6:18" x14ac:dyDescent="0.25">
      <c r="F888" s="2">
        <v>40806</v>
      </c>
      <c r="G888">
        <v>1.05</v>
      </c>
      <c r="M888">
        <v>0.7859281437125748</v>
      </c>
      <c r="R888">
        <v>1.3177929854576576</v>
      </c>
    </row>
    <row r="889" spans="6:18" x14ac:dyDescent="0.25">
      <c r="F889" s="2">
        <v>40807</v>
      </c>
      <c r="G889">
        <v>1.05</v>
      </c>
      <c r="M889">
        <v>0.88942826321467083</v>
      </c>
      <c r="R889">
        <v>1.0701186623516732</v>
      </c>
    </row>
    <row r="890" spans="6:18" x14ac:dyDescent="0.25">
      <c r="F890" s="2">
        <v>40808</v>
      </c>
      <c r="G890">
        <v>0.85</v>
      </c>
      <c r="M890">
        <v>0.78532415103300968</v>
      </c>
      <c r="R890">
        <v>1.0018997862740442</v>
      </c>
    </row>
    <row r="891" spans="6:18" x14ac:dyDescent="0.25">
      <c r="F891" s="2">
        <v>40809</v>
      </c>
      <c r="G891">
        <v>1.05</v>
      </c>
      <c r="M891">
        <v>0.85068007096392784</v>
      </c>
      <c r="R891">
        <v>1.121230041395626</v>
      </c>
    </row>
    <row r="892" spans="6:18" x14ac:dyDescent="0.25">
      <c r="F892" s="2">
        <v>40812</v>
      </c>
      <c r="G892">
        <v>1.05</v>
      </c>
      <c r="M892">
        <v>0.86777820860799049</v>
      </c>
      <c r="R892">
        <v>1.4179914695618485</v>
      </c>
    </row>
    <row r="893" spans="6:18" x14ac:dyDescent="0.25">
      <c r="F893" s="2">
        <v>40813</v>
      </c>
      <c r="G893">
        <v>1.05</v>
      </c>
      <c r="M893">
        <v>0.91850000000000365</v>
      </c>
      <c r="R893">
        <v>1.1565000000000036</v>
      </c>
    </row>
    <row r="894" spans="6:18" x14ac:dyDescent="0.25">
      <c r="F894" s="7">
        <v>40814</v>
      </c>
      <c r="G894">
        <v>0.85</v>
      </c>
      <c r="M894">
        <v>0.44402196873679917</v>
      </c>
      <c r="R894">
        <v>1.0130967469370513</v>
      </c>
    </row>
    <row r="895" spans="6:18" x14ac:dyDescent="0.25">
      <c r="F895" s="2">
        <v>40815</v>
      </c>
      <c r="G895">
        <v>1.05</v>
      </c>
      <c r="M895">
        <v>0.71150442477876752</v>
      </c>
      <c r="R895">
        <v>2.3194690265486728</v>
      </c>
    </row>
    <row r="896" spans="6:18" x14ac:dyDescent="0.25">
      <c r="F896" s="2">
        <v>40816</v>
      </c>
      <c r="G896">
        <v>1.0019933554817277</v>
      </c>
      <c r="M896">
        <v>0.97757475083056666</v>
      </c>
      <c r="R896">
        <v>1.0441860465116286</v>
      </c>
    </row>
    <row r="897" spans="6:18" x14ac:dyDescent="0.25">
      <c r="F897" s="2">
        <v>40819</v>
      </c>
      <c r="G897">
        <v>1.05</v>
      </c>
      <c r="M897">
        <v>1</v>
      </c>
      <c r="R897">
        <v>1.1149532710280363</v>
      </c>
    </row>
    <row r="898" spans="6:18" x14ac:dyDescent="0.25">
      <c r="F898" s="2">
        <v>40820</v>
      </c>
      <c r="G898">
        <v>1.05</v>
      </c>
      <c r="M898">
        <v>0.87751777251184826</v>
      </c>
      <c r="R898">
        <v>1.1889810426540295</v>
      </c>
    </row>
    <row r="899" spans="6:18" x14ac:dyDescent="0.25">
      <c r="F899" s="2">
        <v>40821</v>
      </c>
      <c r="G899">
        <v>0.85</v>
      </c>
      <c r="M899">
        <v>0.83699685983442762</v>
      </c>
      <c r="R899">
        <v>1.0195546674279188</v>
      </c>
    </row>
    <row r="900" spans="6:18" x14ac:dyDescent="0.25">
      <c r="F900" s="2">
        <v>40823</v>
      </c>
      <c r="G900">
        <v>0.85</v>
      </c>
      <c r="M900">
        <v>0.83951485322552555</v>
      </c>
      <c r="R900">
        <v>1</v>
      </c>
    </row>
    <row r="901" spans="6:18" x14ac:dyDescent="0.25">
      <c r="F901" s="2">
        <v>40826</v>
      </c>
      <c r="G901">
        <v>0.8937054631828979</v>
      </c>
      <c r="M901">
        <v>0.85095011876484272</v>
      </c>
      <c r="R901">
        <v>1.031076801266825</v>
      </c>
    </row>
    <row r="902" spans="6:18" x14ac:dyDescent="0.25">
      <c r="F902" s="2">
        <v>40827</v>
      </c>
      <c r="G902">
        <v>0.95413649330700023</v>
      </c>
      <c r="M902">
        <v>0.9220978714066288</v>
      </c>
      <c r="R902">
        <v>1.0037305244678485</v>
      </c>
    </row>
    <row r="903" spans="6:18" x14ac:dyDescent="0.25">
      <c r="F903" s="2">
        <v>40828</v>
      </c>
      <c r="G903">
        <v>1.05</v>
      </c>
      <c r="M903">
        <v>0.95760368663594475</v>
      </c>
      <c r="R903">
        <v>1.1069124423963126</v>
      </c>
    </row>
    <row r="904" spans="6:18" x14ac:dyDescent="0.25">
      <c r="F904" s="2">
        <v>40829</v>
      </c>
      <c r="G904">
        <v>0.8921761998685076</v>
      </c>
      <c r="M904">
        <v>0.85185185185185341</v>
      </c>
      <c r="R904">
        <v>1.0416392724085048</v>
      </c>
    </row>
    <row r="905" spans="6:18" x14ac:dyDescent="0.25">
      <c r="F905" s="2">
        <v>40830</v>
      </c>
      <c r="G905">
        <v>1.05</v>
      </c>
      <c r="M905">
        <v>0.85075909481523815</v>
      </c>
      <c r="R905">
        <v>1.2821541105700414</v>
      </c>
    </row>
    <row r="906" spans="6:18" x14ac:dyDescent="0.25">
      <c r="F906" s="2">
        <v>40833</v>
      </c>
      <c r="G906">
        <v>0.85</v>
      </c>
      <c r="M906">
        <v>0.76711048820369232</v>
      </c>
      <c r="R906">
        <v>1</v>
      </c>
    </row>
    <row r="907" spans="6:18" x14ac:dyDescent="0.25">
      <c r="F907" s="2">
        <v>40834</v>
      </c>
      <c r="G907">
        <v>1.05</v>
      </c>
      <c r="M907">
        <v>1</v>
      </c>
      <c r="R907">
        <v>1.1057142857142832</v>
      </c>
    </row>
    <row r="908" spans="6:18" x14ac:dyDescent="0.25">
      <c r="F908" s="2">
        <v>40835</v>
      </c>
      <c r="G908">
        <v>1.05</v>
      </c>
      <c r="M908">
        <v>0.92457912457912461</v>
      </c>
      <c r="R908">
        <v>1.288552188552186</v>
      </c>
    </row>
    <row r="909" spans="6:18" x14ac:dyDescent="0.25">
      <c r="F909" s="2">
        <v>40836</v>
      </c>
      <c r="G909">
        <v>1.05</v>
      </c>
      <c r="M909">
        <v>0.87252430680590831</v>
      </c>
      <c r="R909">
        <v>1.1429600288080688</v>
      </c>
    </row>
    <row r="910" spans="6:18" x14ac:dyDescent="0.25">
      <c r="F910" s="2">
        <v>40837</v>
      </c>
      <c r="G910">
        <v>1.05</v>
      </c>
      <c r="M910">
        <v>0.80437903804738098</v>
      </c>
      <c r="R910">
        <v>1.2221823402727925</v>
      </c>
    </row>
    <row r="911" spans="6:18" x14ac:dyDescent="0.25">
      <c r="F911" s="2">
        <v>40840</v>
      </c>
      <c r="G911">
        <v>1.05</v>
      </c>
      <c r="M911">
        <v>0.70249017038007855</v>
      </c>
      <c r="R911">
        <v>1.1091087811271307</v>
      </c>
    </row>
    <row r="912" spans="6:18" x14ac:dyDescent="0.25">
      <c r="F912" s="2">
        <v>40841</v>
      </c>
      <c r="G912">
        <v>1.05</v>
      </c>
      <c r="M912">
        <v>0.63432835820895528</v>
      </c>
      <c r="R912">
        <v>1.4354477611940299</v>
      </c>
    </row>
    <row r="913" spans="6:18" x14ac:dyDescent="0.25">
      <c r="F913" s="2">
        <v>40842</v>
      </c>
      <c r="G913">
        <v>1.05</v>
      </c>
      <c r="M913">
        <v>0.84950970582349417</v>
      </c>
      <c r="R913">
        <v>1.1236742045227137</v>
      </c>
    </row>
    <row r="914" spans="6:18" x14ac:dyDescent="0.25">
      <c r="F914" s="2">
        <v>40844</v>
      </c>
      <c r="G914">
        <v>1.05</v>
      </c>
      <c r="M914">
        <v>1</v>
      </c>
      <c r="R914">
        <v>1.1759350880664943</v>
      </c>
    </row>
    <row r="915" spans="6:18" x14ac:dyDescent="0.25">
      <c r="F915" s="2">
        <v>40847</v>
      </c>
      <c r="G915">
        <v>1.05</v>
      </c>
      <c r="M915">
        <v>0.9480082289134093</v>
      </c>
      <c r="R915">
        <v>1.0763044697961472</v>
      </c>
    </row>
    <row r="916" spans="6:18" x14ac:dyDescent="0.25">
      <c r="F916" s="2">
        <v>40848</v>
      </c>
      <c r="G916">
        <v>1.05</v>
      </c>
      <c r="M916">
        <v>0.94445587327710645</v>
      </c>
      <c r="R916">
        <v>1.1316601522320486</v>
      </c>
    </row>
    <row r="917" spans="6:18" x14ac:dyDescent="0.25">
      <c r="F917" s="2">
        <v>40849</v>
      </c>
      <c r="G917">
        <v>1.05</v>
      </c>
      <c r="M917">
        <v>0.94386782461343233</v>
      </c>
      <c r="R917">
        <v>1.2166913789451355</v>
      </c>
    </row>
    <row r="918" spans="6:18" x14ac:dyDescent="0.25">
      <c r="F918" s="2">
        <v>40850</v>
      </c>
      <c r="G918">
        <v>1.05</v>
      </c>
      <c r="M918">
        <v>0.95537831429187481</v>
      </c>
      <c r="R918">
        <v>1.2002586764388863</v>
      </c>
    </row>
    <row r="919" spans="6:18" x14ac:dyDescent="0.25">
      <c r="F919" s="2">
        <v>40851</v>
      </c>
      <c r="G919">
        <v>1.05</v>
      </c>
      <c r="M919">
        <v>0.87529047250193648</v>
      </c>
      <c r="R919">
        <v>1.0671959721146405</v>
      </c>
    </row>
    <row r="920" spans="6:18" x14ac:dyDescent="0.25">
      <c r="F920" s="2">
        <v>40855</v>
      </c>
      <c r="G920">
        <v>1.05</v>
      </c>
      <c r="M920">
        <v>0.8759203118233001</v>
      </c>
      <c r="R920">
        <v>1.0959289735816355</v>
      </c>
    </row>
    <row r="921" spans="6:18" x14ac:dyDescent="0.25">
      <c r="F921" s="2">
        <v>40856</v>
      </c>
      <c r="G921">
        <v>1.05</v>
      </c>
      <c r="M921">
        <v>0.85859040756586336</v>
      </c>
      <c r="R921">
        <v>1.0520153118666975</v>
      </c>
    </row>
    <row r="922" spans="6:18" x14ac:dyDescent="0.25">
      <c r="F922" s="2">
        <v>40858</v>
      </c>
      <c r="G922">
        <v>1.05</v>
      </c>
      <c r="M922">
        <v>0.85141198205331603</v>
      </c>
      <c r="R922">
        <v>1.0525204539456303</v>
      </c>
    </row>
    <row r="923" spans="6:18" x14ac:dyDescent="0.25">
      <c r="F923" s="2">
        <v>40861</v>
      </c>
      <c r="G923">
        <v>1.05</v>
      </c>
      <c r="M923">
        <v>0.90430042398546007</v>
      </c>
      <c r="R923">
        <v>1.1320411871592975</v>
      </c>
    </row>
    <row r="924" spans="6:18" x14ac:dyDescent="0.25">
      <c r="F924" s="2">
        <v>40862</v>
      </c>
      <c r="G924">
        <v>1.05</v>
      </c>
      <c r="M924">
        <v>0.84180622009569384</v>
      </c>
      <c r="R924">
        <v>1.1279904306220097</v>
      </c>
    </row>
    <row r="925" spans="6:18" x14ac:dyDescent="0.25">
      <c r="F925" s="2">
        <v>40863</v>
      </c>
      <c r="G925">
        <v>1.05</v>
      </c>
      <c r="M925">
        <v>0.71116504854368667</v>
      </c>
      <c r="R925">
        <v>1.0927184466019417</v>
      </c>
    </row>
    <row r="926" spans="6:18" x14ac:dyDescent="0.25">
      <c r="F926" s="2">
        <v>40864</v>
      </c>
      <c r="G926">
        <v>1.05</v>
      </c>
      <c r="M926">
        <v>0.86970010341261628</v>
      </c>
      <c r="R926">
        <v>1.5147362978283341</v>
      </c>
    </row>
    <row r="927" spans="6:18" x14ac:dyDescent="0.25">
      <c r="F927" s="2">
        <v>40865</v>
      </c>
      <c r="G927">
        <v>1.05</v>
      </c>
      <c r="M927">
        <v>0.89726962457337756</v>
      </c>
      <c r="R927">
        <v>1.2080204778156995</v>
      </c>
    </row>
    <row r="928" spans="6:18" x14ac:dyDescent="0.25">
      <c r="F928" s="2">
        <v>40868</v>
      </c>
      <c r="G928">
        <v>1.05</v>
      </c>
      <c r="M928">
        <v>0.87171561051004709</v>
      </c>
      <c r="R928">
        <v>1.4756998110939381</v>
      </c>
    </row>
    <row r="929" spans="6:18" x14ac:dyDescent="0.25">
      <c r="F929" s="2">
        <v>40869</v>
      </c>
      <c r="G929">
        <v>1.05</v>
      </c>
      <c r="M929">
        <v>0.86074632687556885</v>
      </c>
      <c r="R929">
        <v>1.0828240800936157</v>
      </c>
    </row>
    <row r="930" spans="6:18" x14ac:dyDescent="0.25">
      <c r="F930" s="2">
        <v>40870</v>
      </c>
      <c r="G930">
        <v>1.05</v>
      </c>
      <c r="M930">
        <v>1</v>
      </c>
      <c r="R930">
        <v>1.2955738078941357</v>
      </c>
    </row>
    <row r="931" spans="6:18" x14ac:dyDescent="0.25">
      <c r="F931" s="2">
        <v>40871</v>
      </c>
      <c r="G931">
        <v>1.05</v>
      </c>
      <c r="M931">
        <v>0.82546715469081144</v>
      </c>
      <c r="R931">
        <v>1.085917934887306</v>
      </c>
    </row>
    <row r="932" spans="6:18" x14ac:dyDescent="0.25">
      <c r="F932" s="2">
        <v>40872</v>
      </c>
      <c r="G932">
        <v>1.05</v>
      </c>
      <c r="M932">
        <v>0.95572618853128755</v>
      </c>
      <c r="R932">
        <v>1.0540761313510876</v>
      </c>
    </row>
    <row r="933" spans="6:18" x14ac:dyDescent="0.25">
      <c r="F933" s="2">
        <v>40875</v>
      </c>
      <c r="G933">
        <v>0.98411088573360384</v>
      </c>
      <c r="M933">
        <v>0.93847194050033922</v>
      </c>
      <c r="R933">
        <v>1.0449628127112915</v>
      </c>
    </row>
    <row r="934" spans="6:18" x14ac:dyDescent="0.25">
      <c r="F934" s="2">
        <v>40876</v>
      </c>
      <c r="G934">
        <v>1.05</v>
      </c>
      <c r="M934">
        <v>0.95241489930493872</v>
      </c>
      <c r="R934">
        <v>1.0903582249153436</v>
      </c>
    </row>
    <row r="935" spans="6:18" x14ac:dyDescent="0.25">
      <c r="F935" s="2">
        <v>40877</v>
      </c>
      <c r="G935">
        <v>1.0069275416588652</v>
      </c>
      <c r="M935">
        <v>0.99138738064033161</v>
      </c>
      <c r="R935">
        <v>1.0460587904886711</v>
      </c>
    </row>
    <row r="936" spans="6:18" x14ac:dyDescent="0.25">
      <c r="F936" s="2">
        <v>40878</v>
      </c>
      <c r="G936">
        <v>1.05</v>
      </c>
      <c r="M936">
        <v>0.9609060402684565</v>
      </c>
      <c r="R936">
        <v>1.0875838926174508</v>
      </c>
    </row>
    <row r="937" spans="6:18" x14ac:dyDescent="0.25">
      <c r="F937" s="2">
        <v>40879</v>
      </c>
      <c r="G937">
        <v>1.05</v>
      </c>
      <c r="M937">
        <v>0.97930074795616628</v>
      </c>
      <c r="R937">
        <v>1.3774569490346142</v>
      </c>
    </row>
    <row r="938" spans="6:18" x14ac:dyDescent="0.25">
      <c r="F938" s="2">
        <v>40882</v>
      </c>
      <c r="G938">
        <v>1.05</v>
      </c>
      <c r="M938">
        <v>0.93919017687472583</v>
      </c>
      <c r="R938">
        <v>1.128489986844029</v>
      </c>
    </row>
    <row r="939" spans="6:18" x14ac:dyDescent="0.25">
      <c r="F939" s="2">
        <v>40884</v>
      </c>
      <c r="G939">
        <v>1.05</v>
      </c>
      <c r="M939">
        <v>0.98670801949490472</v>
      </c>
      <c r="R939">
        <v>1.2368926303352532</v>
      </c>
    </row>
    <row r="940" spans="6:18" x14ac:dyDescent="0.25">
      <c r="F940" s="2">
        <v>40885</v>
      </c>
      <c r="G940">
        <v>1.05</v>
      </c>
      <c r="M940">
        <v>0.85879965207306452</v>
      </c>
      <c r="R940">
        <v>1.0903160336329369</v>
      </c>
    </row>
    <row r="941" spans="6:18" x14ac:dyDescent="0.25">
      <c r="F941" s="2">
        <v>40886</v>
      </c>
      <c r="G941">
        <v>1.05</v>
      </c>
      <c r="M941">
        <v>0.97727272727272785</v>
      </c>
      <c r="R941">
        <v>1.1249090909090911</v>
      </c>
    </row>
    <row r="942" spans="6:18" x14ac:dyDescent="0.25">
      <c r="F942" s="2">
        <v>40889</v>
      </c>
      <c r="G942">
        <v>0.86177224459904789</v>
      </c>
      <c r="M942">
        <v>0.86177224459904789</v>
      </c>
      <c r="R942">
        <v>1.0452215305748824</v>
      </c>
    </row>
    <row r="943" spans="6:18" x14ac:dyDescent="0.25">
      <c r="F943" s="2">
        <v>40890</v>
      </c>
      <c r="G943">
        <v>1.05</v>
      </c>
      <c r="M943">
        <v>0.93381522475717105</v>
      </c>
      <c r="R943">
        <v>1.062118816354191</v>
      </c>
    </row>
    <row r="944" spans="6:18" x14ac:dyDescent="0.25">
      <c r="F944" s="2">
        <v>40891</v>
      </c>
      <c r="G944">
        <v>1.05</v>
      </c>
      <c r="M944">
        <v>1</v>
      </c>
      <c r="R944">
        <v>1.0780695528743773</v>
      </c>
    </row>
    <row r="945" spans="6:18" x14ac:dyDescent="0.25">
      <c r="F945" s="2">
        <v>40892</v>
      </c>
      <c r="G945">
        <v>1.05</v>
      </c>
      <c r="M945">
        <v>0.9162757973733584</v>
      </c>
      <c r="R945">
        <v>1.1522045028142589</v>
      </c>
    </row>
    <row r="946" spans="6:18" x14ac:dyDescent="0.25">
      <c r="F946" s="2">
        <v>40893</v>
      </c>
      <c r="G946">
        <v>1.05</v>
      </c>
      <c r="M946">
        <v>0.84657996146435532</v>
      </c>
      <c r="R946">
        <v>1.1955684007707121</v>
      </c>
    </row>
    <row r="947" spans="6:18" x14ac:dyDescent="0.25">
      <c r="F947" s="2">
        <v>40896</v>
      </c>
      <c r="G947">
        <v>1.05</v>
      </c>
      <c r="M947">
        <v>0.85174304739521844</v>
      </c>
      <c r="R947">
        <v>1.0971406188797495</v>
      </c>
    </row>
    <row r="948" spans="6:18" x14ac:dyDescent="0.25">
      <c r="F948" s="2">
        <v>40897</v>
      </c>
      <c r="G948">
        <v>1.05</v>
      </c>
      <c r="M948">
        <v>0.93562874251496997</v>
      </c>
      <c r="R948">
        <v>1.2025235243798116</v>
      </c>
    </row>
    <row r="949" spans="6:18" x14ac:dyDescent="0.25">
      <c r="F949" s="7">
        <v>40898</v>
      </c>
      <c r="G949">
        <v>0.85</v>
      </c>
      <c r="M949">
        <v>0.55305100182149614</v>
      </c>
      <c r="R949">
        <v>1.0088797814207651</v>
      </c>
    </row>
    <row r="950" spans="6:18" x14ac:dyDescent="0.25">
      <c r="F950" s="2">
        <v>40899</v>
      </c>
      <c r="G950">
        <v>1.05</v>
      </c>
      <c r="M950">
        <v>0.79612299465240888</v>
      </c>
      <c r="R950">
        <v>1.295788770053476</v>
      </c>
    </row>
    <row r="951" spans="6:18" x14ac:dyDescent="0.25">
      <c r="F951" s="2">
        <v>40900</v>
      </c>
      <c r="G951">
        <v>1.05</v>
      </c>
      <c r="M951">
        <v>0.88603223330774983</v>
      </c>
      <c r="R951">
        <v>1.1120491174213354</v>
      </c>
    </row>
    <row r="952" spans="6:18" x14ac:dyDescent="0.25">
      <c r="F952" s="7">
        <v>40903</v>
      </c>
      <c r="G952">
        <v>0.85</v>
      </c>
      <c r="M952">
        <v>0.5981050138176075</v>
      </c>
      <c r="R952">
        <v>1</v>
      </c>
    </row>
    <row r="953" spans="6:18" x14ac:dyDescent="0.25">
      <c r="F953" s="2">
        <v>40904</v>
      </c>
      <c r="G953">
        <v>1.05</v>
      </c>
      <c r="M953">
        <v>0.85513196480938203</v>
      </c>
      <c r="R953">
        <v>1.152492668621701</v>
      </c>
    </row>
    <row r="954" spans="6:18" x14ac:dyDescent="0.25">
      <c r="F954" s="2">
        <v>40905</v>
      </c>
      <c r="G954">
        <v>1.05</v>
      </c>
      <c r="M954">
        <v>0.92255892255892269</v>
      </c>
      <c r="R954">
        <v>1.372615039281706</v>
      </c>
    </row>
    <row r="955" spans="6:18" x14ac:dyDescent="0.25">
      <c r="F955" s="2">
        <v>40906</v>
      </c>
      <c r="G955">
        <v>1.05</v>
      </c>
      <c r="M955">
        <v>-1.9999999999999927</v>
      </c>
      <c r="R955">
        <v>9.7430278884462211</v>
      </c>
    </row>
    <row r="956" spans="6:18" x14ac:dyDescent="0.25">
      <c r="F956" s="2">
        <v>40907</v>
      </c>
      <c r="G956">
        <v>1.05</v>
      </c>
      <c r="M956">
        <v>0.94897135941911837</v>
      </c>
      <c r="R956">
        <v>1.0873336022589761</v>
      </c>
    </row>
    <row r="957" spans="6:18" x14ac:dyDescent="0.25">
      <c r="F957" s="2">
        <v>40910</v>
      </c>
      <c r="G957">
        <v>0.96324110671936758</v>
      </c>
      <c r="M957">
        <v>0.92588932806323898</v>
      </c>
      <c r="R957">
        <v>1.0298418972332015</v>
      </c>
    </row>
    <row r="958" spans="6:18" x14ac:dyDescent="0.25">
      <c r="F958" s="2">
        <v>40911</v>
      </c>
      <c r="G958">
        <v>1.05</v>
      </c>
      <c r="M958">
        <v>0.96694915254237523</v>
      </c>
      <c r="R958">
        <v>1.1241525423728791</v>
      </c>
    </row>
    <row r="959" spans="6:18" x14ac:dyDescent="0.25">
      <c r="F959" s="2">
        <v>40912</v>
      </c>
      <c r="G959">
        <v>1.05</v>
      </c>
      <c r="M959">
        <v>0.96841004184100654</v>
      </c>
      <c r="R959">
        <v>1.0830543933054395</v>
      </c>
    </row>
    <row r="960" spans="6:18" x14ac:dyDescent="0.25">
      <c r="F960" s="2">
        <v>40913</v>
      </c>
      <c r="G960">
        <v>1.05</v>
      </c>
      <c r="M960">
        <v>1</v>
      </c>
      <c r="R960">
        <v>1.1406249999999991</v>
      </c>
    </row>
    <row r="961" spans="6:18" x14ac:dyDescent="0.25">
      <c r="F961" s="2">
        <v>40914</v>
      </c>
      <c r="G961">
        <v>1.05</v>
      </c>
      <c r="M961">
        <v>0.94884341637010428</v>
      </c>
      <c r="R961">
        <v>1.1614768683274037</v>
      </c>
    </row>
    <row r="962" spans="6:18" x14ac:dyDescent="0.25">
      <c r="F962" s="2">
        <v>40915</v>
      </c>
      <c r="G962">
        <v>0.97108919766920665</v>
      </c>
      <c r="M962">
        <v>0.94755714926041978</v>
      </c>
      <c r="R962">
        <v>1.0246526221425387</v>
      </c>
    </row>
    <row r="963" spans="6:18" x14ac:dyDescent="0.25">
      <c r="F963" s="2">
        <v>40917</v>
      </c>
      <c r="G963">
        <v>1.05</v>
      </c>
      <c r="M963">
        <v>0.93736805066854334</v>
      </c>
      <c r="R963">
        <v>1.1039174290405827</v>
      </c>
    </row>
    <row r="964" spans="6:18" x14ac:dyDescent="0.25">
      <c r="F964" s="2">
        <v>40918</v>
      </c>
      <c r="G964">
        <v>1.05</v>
      </c>
      <c r="M964">
        <v>0.99580908032596038</v>
      </c>
      <c r="R964">
        <v>1.1944121071012814</v>
      </c>
    </row>
    <row r="965" spans="6:18" x14ac:dyDescent="0.25">
      <c r="F965" s="2">
        <v>40919</v>
      </c>
      <c r="G965">
        <v>0.9705641864268193</v>
      </c>
      <c r="M965">
        <v>0.91107931316435009</v>
      </c>
      <c r="R965">
        <v>1.0327064595257556</v>
      </c>
    </row>
    <row r="966" spans="6:18" x14ac:dyDescent="0.25">
      <c r="F966" s="2">
        <v>40920</v>
      </c>
      <c r="G966">
        <v>1.05</v>
      </c>
      <c r="M966">
        <v>0.92945205479452042</v>
      </c>
      <c r="R966">
        <v>1.169406392694063</v>
      </c>
    </row>
    <row r="967" spans="6:18" x14ac:dyDescent="0.25">
      <c r="F967" s="2">
        <v>40921</v>
      </c>
      <c r="G967">
        <v>1.05</v>
      </c>
      <c r="M967">
        <v>0.91817379797088661</v>
      </c>
      <c r="R967">
        <v>1.165196294662548</v>
      </c>
    </row>
    <row r="968" spans="6:18" x14ac:dyDescent="0.25">
      <c r="F968" s="2">
        <v>40924</v>
      </c>
      <c r="G968">
        <v>1.05</v>
      </c>
      <c r="M968">
        <v>0.93996651518775409</v>
      </c>
      <c r="R968">
        <v>1.1810571633580491</v>
      </c>
    </row>
    <row r="969" spans="6:18" x14ac:dyDescent="0.25">
      <c r="F969" s="2">
        <v>40925</v>
      </c>
      <c r="G969">
        <v>1.05</v>
      </c>
      <c r="M969">
        <v>1</v>
      </c>
      <c r="R969">
        <v>1.2819476929619384</v>
      </c>
    </row>
    <row r="970" spans="6:18" x14ac:dyDescent="0.25">
      <c r="F970" s="2">
        <v>40926</v>
      </c>
      <c r="G970">
        <v>0.92405949256342956</v>
      </c>
      <c r="M970">
        <v>0.85721784776902821</v>
      </c>
      <c r="R970">
        <v>1</v>
      </c>
    </row>
    <row r="971" spans="6:18" x14ac:dyDescent="0.25">
      <c r="F971" s="2">
        <v>40927</v>
      </c>
      <c r="G971">
        <v>1.05</v>
      </c>
      <c r="M971">
        <v>0.96716417910447883</v>
      </c>
      <c r="R971">
        <v>1.0852404643449418</v>
      </c>
    </row>
    <row r="972" spans="6:18" x14ac:dyDescent="0.25">
      <c r="F972" s="2">
        <v>40928</v>
      </c>
      <c r="G972">
        <v>1.05</v>
      </c>
      <c r="M972">
        <v>0.93291120156791796</v>
      </c>
      <c r="R972">
        <v>1.0961857379767828</v>
      </c>
    </row>
    <row r="973" spans="6:18" x14ac:dyDescent="0.25">
      <c r="F973" s="2">
        <v>40931</v>
      </c>
      <c r="G973">
        <v>1.05</v>
      </c>
      <c r="M973">
        <v>0.99305658147436837</v>
      </c>
      <c r="R973">
        <v>1.0598315851676763</v>
      </c>
    </row>
    <row r="974" spans="6:18" x14ac:dyDescent="0.25">
      <c r="F974" s="2">
        <v>40932</v>
      </c>
      <c r="G974">
        <v>1.05</v>
      </c>
      <c r="M974">
        <v>0.97468354430379744</v>
      </c>
      <c r="R974">
        <v>1.2659634317862167</v>
      </c>
    </row>
    <row r="975" spans="6:18" x14ac:dyDescent="0.25">
      <c r="F975" s="2">
        <v>40933</v>
      </c>
      <c r="G975">
        <v>1.05</v>
      </c>
      <c r="M975">
        <v>0.97394470360678109</v>
      </c>
      <c r="R975">
        <v>1.0857890544999429</v>
      </c>
    </row>
    <row r="976" spans="6:18" x14ac:dyDescent="0.25">
      <c r="F976" s="3">
        <v>40935</v>
      </c>
      <c r="G976">
        <v>1.05</v>
      </c>
      <c r="M976">
        <v>1</v>
      </c>
      <c r="R976">
        <v>1.0997081712062264</v>
      </c>
    </row>
    <row r="977" spans="6:18" x14ac:dyDescent="0.25">
      <c r="F977" s="3">
        <v>40938</v>
      </c>
      <c r="G977">
        <v>1.05</v>
      </c>
      <c r="M977">
        <v>0.90770925110131917</v>
      </c>
      <c r="R977">
        <v>1.0742290748898695</v>
      </c>
    </row>
    <row r="978" spans="6:18" x14ac:dyDescent="0.25">
      <c r="F978" s="3">
        <v>40939</v>
      </c>
      <c r="G978">
        <v>1.05</v>
      </c>
      <c r="M978">
        <v>0.93981481481481399</v>
      </c>
      <c r="R978">
        <v>1.0893518518518552</v>
      </c>
    </row>
    <row r="979" spans="6:18" x14ac:dyDescent="0.25">
      <c r="F979" s="3">
        <v>40940</v>
      </c>
      <c r="G979">
        <v>1.05</v>
      </c>
      <c r="M979">
        <v>0.91018518518518687</v>
      </c>
      <c r="R979">
        <v>1.1490740740740708</v>
      </c>
    </row>
    <row r="980" spans="6:18" x14ac:dyDescent="0.25">
      <c r="F980" s="3">
        <v>40941</v>
      </c>
      <c r="G980">
        <v>1.05</v>
      </c>
      <c r="M980">
        <v>1</v>
      </c>
      <c r="R980">
        <v>1.0719663418954835</v>
      </c>
    </row>
    <row r="981" spans="6:18" x14ac:dyDescent="0.25">
      <c r="F981" s="3">
        <v>40942</v>
      </c>
      <c r="G981">
        <v>1.05</v>
      </c>
      <c r="M981">
        <v>1</v>
      </c>
      <c r="R981">
        <v>1.2387627948375615</v>
      </c>
    </row>
    <row r="982" spans="6:18" x14ac:dyDescent="0.25">
      <c r="F982" s="3">
        <v>40945</v>
      </c>
      <c r="G982">
        <v>1.05</v>
      </c>
      <c r="M982">
        <v>0.93301526717557259</v>
      </c>
      <c r="R982">
        <v>1.0624045801526703</v>
      </c>
    </row>
    <row r="983" spans="6:18" x14ac:dyDescent="0.25">
      <c r="F983" s="3">
        <v>40946</v>
      </c>
      <c r="G983">
        <v>1.05</v>
      </c>
      <c r="M983">
        <v>0.96683979224930083</v>
      </c>
      <c r="R983">
        <v>1.1294446664003195</v>
      </c>
    </row>
    <row r="984" spans="6:18" x14ac:dyDescent="0.25">
      <c r="F984" s="3">
        <v>40947</v>
      </c>
      <c r="G984">
        <v>1.05</v>
      </c>
      <c r="M984">
        <v>0.94891984655764194</v>
      </c>
      <c r="R984">
        <v>1.2154249949525548</v>
      </c>
    </row>
    <row r="985" spans="6:18" x14ac:dyDescent="0.25">
      <c r="F985" s="3">
        <v>40948</v>
      </c>
      <c r="G985">
        <v>1.05</v>
      </c>
      <c r="M985">
        <v>0.98662207357859533</v>
      </c>
      <c r="R985">
        <v>1.3030936454849522</v>
      </c>
    </row>
    <row r="986" spans="6:18" x14ac:dyDescent="0.25">
      <c r="F986" s="3">
        <v>40949</v>
      </c>
      <c r="G986">
        <v>1.05</v>
      </c>
      <c r="M986">
        <v>0.80799256505576211</v>
      </c>
      <c r="R986">
        <v>1.0641263940520447</v>
      </c>
    </row>
    <row r="987" spans="6:18" x14ac:dyDescent="0.25">
      <c r="F987" s="3">
        <v>40952</v>
      </c>
      <c r="G987">
        <v>1.05</v>
      </c>
      <c r="M987">
        <v>0.88180500931484163</v>
      </c>
      <c r="R987">
        <v>1.1589732974539424</v>
      </c>
    </row>
    <row r="988" spans="6:18" x14ac:dyDescent="0.25">
      <c r="F988" s="3">
        <v>40953</v>
      </c>
      <c r="G988">
        <v>1.05</v>
      </c>
      <c r="M988">
        <v>0.98777292576419207</v>
      </c>
      <c r="R988">
        <v>1.2478165938864605</v>
      </c>
    </row>
    <row r="989" spans="6:18" x14ac:dyDescent="0.25">
      <c r="F989" s="3">
        <v>40954</v>
      </c>
      <c r="G989">
        <v>1.05</v>
      </c>
      <c r="M989">
        <v>0.98039215686274517</v>
      </c>
      <c r="R989">
        <v>1.4434389140271473</v>
      </c>
    </row>
    <row r="990" spans="6:18" x14ac:dyDescent="0.25">
      <c r="F990" s="3">
        <v>40955</v>
      </c>
      <c r="G990">
        <v>1.05</v>
      </c>
      <c r="M990">
        <v>0.93449583017437443</v>
      </c>
      <c r="R990">
        <v>1.0868840030326004</v>
      </c>
    </row>
    <row r="991" spans="6:18" x14ac:dyDescent="0.25">
      <c r="F991" s="3">
        <v>40956</v>
      </c>
      <c r="G991">
        <v>1.05</v>
      </c>
      <c r="M991">
        <v>1</v>
      </c>
      <c r="R991">
        <v>1.1727849848192116</v>
      </c>
    </row>
    <row r="992" spans="6:18" x14ac:dyDescent="0.25">
      <c r="F992" s="3">
        <v>40960</v>
      </c>
      <c r="G992">
        <v>1.05</v>
      </c>
      <c r="M992">
        <v>0.99571762263171559</v>
      </c>
      <c r="R992">
        <v>1.1328834674279784</v>
      </c>
    </row>
    <row r="993" spans="6:18" x14ac:dyDescent="0.25">
      <c r="F993" s="7">
        <v>40961</v>
      </c>
      <c r="G993">
        <v>0.85</v>
      </c>
      <c r="M993">
        <v>0.72791817087845967</v>
      </c>
      <c r="R993">
        <v>1.0310469314079422</v>
      </c>
    </row>
    <row r="994" spans="6:18" x14ac:dyDescent="0.25">
      <c r="F994" s="3">
        <v>40962</v>
      </c>
      <c r="G994">
        <v>1.05</v>
      </c>
      <c r="M994">
        <v>0.86087814504193405</v>
      </c>
      <c r="R994">
        <v>1.0920901167571124</v>
      </c>
    </row>
    <row r="995" spans="6:18" x14ac:dyDescent="0.25">
      <c r="F995" s="2">
        <v>40963</v>
      </c>
      <c r="G995">
        <v>1.05</v>
      </c>
      <c r="M995">
        <v>0.86649550706033318</v>
      </c>
      <c r="R995">
        <v>1.1315789473684221</v>
      </c>
    </row>
    <row r="996" spans="6:18" x14ac:dyDescent="0.25">
      <c r="F996" s="2">
        <v>40966</v>
      </c>
      <c r="G996">
        <v>1.05</v>
      </c>
      <c r="M996">
        <v>0.92226440006601862</v>
      </c>
      <c r="R996">
        <v>1.1107443472520215</v>
      </c>
    </row>
    <row r="997" spans="6:18" x14ac:dyDescent="0.25">
      <c r="F997" s="2">
        <v>40967</v>
      </c>
      <c r="G997">
        <v>1.05</v>
      </c>
      <c r="M997">
        <v>0.70889570552147352</v>
      </c>
      <c r="R997">
        <v>1.1223926380368088</v>
      </c>
    </row>
    <row r="998" spans="6:18" x14ac:dyDescent="0.25">
      <c r="F998" s="2">
        <v>40968</v>
      </c>
      <c r="G998">
        <v>1.05</v>
      </c>
      <c r="M998">
        <v>0.85124708415575101</v>
      </c>
      <c r="R998">
        <v>1.2582092230396542</v>
      </c>
    </row>
    <row r="999" spans="6:18" x14ac:dyDescent="0.25">
      <c r="F999" s="2">
        <v>40969</v>
      </c>
      <c r="G999">
        <v>1.05</v>
      </c>
      <c r="M999">
        <v>0.79726468222043267</v>
      </c>
      <c r="R999">
        <v>1.1721641190667758</v>
      </c>
    </row>
    <row r="1000" spans="6:18" x14ac:dyDescent="0.25">
      <c r="F1000" s="2">
        <v>40970</v>
      </c>
      <c r="G1000">
        <v>1.05</v>
      </c>
      <c r="M1000">
        <v>0.84421221864951823</v>
      </c>
      <c r="R1000">
        <v>1.1323151125401936</v>
      </c>
    </row>
    <row r="1001" spans="6:18" x14ac:dyDescent="0.25">
      <c r="F1001" s="2">
        <v>40971</v>
      </c>
      <c r="G1001">
        <v>1.05</v>
      </c>
      <c r="M1001">
        <v>0.88355612820100105</v>
      </c>
      <c r="R1001">
        <v>1.1077468191335147</v>
      </c>
    </row>
    <row r="1002" spans="6:18" x14ac:dyDescent="0.25">
      <c r="F1002" s="2">
        <v>40973</v>
      </c>
      <c r="G1002">
        <v>1.05</v>
      </c>
      <c r="M1002">
        <v>0.8774132789201069</v>
      </c>
      <c r="R1002">
        <v>1.1109715900172652</v>
      </c>
    </row>
    <row r="1003" spans="6:18" x14ac:dyDescent="0.25">
      <c r="F1003" s="2">
        <v>40974</v>
      </c>
      <c r="G1003">
        <v>1.05</v>
      </c>
      <c r="M1003">
        <v>0.69616564417177906</v>
      </c>
      <c r="R1003">
        <v>1.0726993865030674</v>
      </c>
    </row>
    <row r="1004" spans="6:18" x14ac:dyDescent="0.25">
      <c r="F1004" s="2">
        <v>40975</v>
      </c>
      <c r="G1004">
        <v>1.05</v>
      </c>
      <c r="M1004">
        <v>0.84133454106280192</v>
      </c>
      <c r="R1004">
        <v>1.0757850241545894</v>
      </c>
    </row>
    <row r="1005" spans="6:18" x14ac:dyDescent="0.25">
      <c r="F1005" s="2">
        <v>40977</v>
      </c>
      <c r="G1005">
        <v>0.85</v>
      </c>
      <c r="M1005">
        <v>0.78636363636363771</v>
      </c>
      <c r="R1005">
        <v>1.0199300699300693</v>
      </c>
    </row>
    <row r="1006" spans="6:18" x14ac:dyDescent="0.25">
      <c r="F1006" s="2">
        <v>40980</v>
      </c>
      <c r="G1006">
        <v>1.05</v>
      </c>
      <c r="M1006">
        <v>0.97605814450619688</v>
      </c>
      <c r="R1006">
        <v>1.1836254809747757</v>
      </c>
    </row>
    <row r="1007" spans="6:18" x14ac:dyDescent="0.25">
      <c r="F1007" s="2">
        <v>40981</v>
      </c>
      <c r="G1007">
        <v>1.05</v>
      </c>
      <c r="M1007">
        <v>0.74989824989824927</v>
      </c>
      <c r="R1007">
        <v>1.0873015873015872</v>
      </c>
    </row>
    <row r="1008" spans="6:18" x14ac:dyDescent="0.25">
      <c r="F1008" s="2">
        <v>40982</v>
      </c>
      <c r="G1008">
        <v>1.05</v>
      </c>
      <c r="M1008">
        <v>0.82161667048316755</v>
      </c>
      <c r="R1008">
        <v>1.2118158919166493</v>
      </c>
    </row>
    <row r="1009" spans="6:18" x14ac:dyDescent="0.25">
      <c r="F1009" s="2">
        <v>40983</v>
      </c>
      <c r="G1009">
        <v>1.05</v>
      </c>
      <c r="M1009">
        <v>0.66697101118466184</v>
      </c>
      <c r="R1009">
        <v>1.2640949554896133</v>
      </c>
    </row>
    <row r="1010" spans="6:18" x14ac:dyDescent="0.25">
      <c r="F1010" s="2">
        <v>40984</v>
      </c>
      <c r="G1010">
        <v>1.05</v>
      </c>
      <c r="M1010">
        <v>0.73150057273768443</v>
      </c>
      <c r="R1010">
        <v>1.1012600229095091</v>
      </c>
    </row>
    <row r="1011" spans="6:18" x14ac:dyDescent="0.25">
      <c r="F1011" s="2">
        <v>40987</v>
      </c>
      <c r="G1011">
        <v>1.05</v>
      </c>
      <c r="M1011">
        <v>0.8474025974025966</v>
      </c>
      <c r="R1011">
        <v>1.2059369202226344</v>
      </c>
    </row>
    <row r="1012" spans="6:18" x14ac:dyDescent="0.25">
      <c r="F1012" s="2">
        <v>40988</v>
      </c>
      <c r="G1012">
        <v>0.85</v>
      </c>
      <c r="M1012">
        <v>0.66874622660495076</v>
      </c>
      <c r="R1012">
        <v>1.0370295834171865</v>
      </c>
    </row>
    <row r="1013" spans="6:18" x14ac:dyDescent="0.25">
      <c r="F1013" s="7">
        <v>40989</v>
      </c>
      <c r="G1013">
        <v>0.85</v>
      </c>
      <c r="M1013">
        <v>0.48084163898117704</v>
      </c>
      <c r="R1013">
        <v>1.0447397563676633</v>
      </c>
    </row>
    <row r="1014" spans="6:18" x14ac:dyDescent="0.25">
      <c r="F1014" s="2">
        <v>40990</v>
      </c>
      <c r="G1014">
        <v>1.05</v>
      </c>
      <c r="M1014">
        <v>0.72378277153557946</v>
      </c>
      <c r="R1014">
        <v>1.7949438202247192</v>
      </c>
    </row>
    <row r="1015" spans="6:18" x14ac:dyDescent="0.25">
      <c r="F1015" s="2">
        <v>40991</v>
      </c>
      <c r="G1015">
        <v>1.05</v>
      </c>
      <c r="M1015">
        <v>0.66562499999999925</v>
      </c>
      <c r="R1015">
        <v>1.0666015624999998</v>
      </c>
    </row>
    <row r="1016" spans="6:18" x14ac:dyDescent="0.25">
      <c r="F1016" s="2">
        <v>40994</v>
      </c>
      <c r="G1016">
        <v>1.05</v>
      </c>
      <c r="M1016">
        <v>1</v>
      </c>
      <c r="R1016">
        <v>1.3297827903091062</v>
      </c>
    </row>
    <row r="1017" spans="6:18" x14ac:dyDescent="0.25">
      <c r="F1017" s="2">
        <v>40995</v>
      </c>
      <c r="G1017">
        <v>1.05</v>
      </c>
      <c r="M1017">
        <v>0.70824604837173799</v>
      </c>
      <c r="R1017">
        <v>1.1780613216530185</v>
      </c>
    </row>
    <row r="1018" spans="6:18" x14ac:dyDescent="0.25">
      <c r="F1018" s="2">
        <v>40996</v>
      </c>
      <c r="G1018">
        <v>1.05</v>
      </c>
      <c r="M1018">
        <v>0.87030905077262755</v>
      </c>
      <c r="R1018">
        <v>1.1898454746136864</v>
      </c>
    </row>
    <row r="1019" spans="6:18" x14ac:dyDescent="0.25">
      <c r="F1019" s="2">
        <v>40997</v>
      </c>
      <c r="G1019">
        <v>1.05</v>
      </c>
      <c r="M1019">
        <v>0.91584522583492711</v>
      </c>
      <c r="R1019">
        <v>1.0653229365896719</v>
      </c>
    </row>
    <row r="1020" spans="6:18" x14ac:dyDescent="0.25">
      <c r="F1020" s="2">
        <v>40998</v>
      </c>
      <c r="G1020">
        <v>1.05</v>
      </c>
      <c r="M1020">
        <v>0.88770837149661375</v>
      </c>
      <c r="R1020">
        <v>1.1566220919582315</v>
      </c>
    </row>
    <row r="1021" spans="6:18" x14ac:dyDescent="0.25">
      <c r="F1021" s="2">
        <v>41001</v>
      </c>
      <c r="G1021">
        <v>1.05</v>
      </c>
      <c r="M1021">
        <v>0.85477872815172873</v>
      </c>
      <c r="R1021">
        <v>1.1247675715879504</v>
      </c>
    </row>
    <row r="1022" spans="6:18" x14ac:dyDescent="0.25">
      <c r="F1022" s="2">
        <v>41002</v>
      </c>
      <c r="G1022">
        <v>1.05</v>
      </c>
      <c r="M1022">
        <v>0.95240803943875552</v>
      </c>
      <c r="R1022">
        <v>1.0972696245733795</v>
      </c>
    </row>
    <row r="1023" spans="6:18" x14ac:dyDescent="0.25">
      <c r="F1023" s="2">
        <v>41003</v>
      </c>
      <c r="G1023">
        <v>1.05</v>
      </c>
      <c r="M1023">
        <v>0.93221367867260219</v>
      </c>
      <c r="R1023">
        <v>1.1683528935653604</v>
      </c>
    </row>
    <row r="1024" spans="6:18" x14ac:dyDescent="0.25">
      <c r="F1024" s="2">
        <v>41008</v>
      </c>
      <c r="G1024">
        <v>1.05</v>
      </c>
      <c r="M1024">
        <v>0.93942964883337277</v>
      </c>
      <c r="R1024">
        <v>1.172283761489515</v>
      </c>
    </row>
    <row r="1025" spans="6:18" x14ac:dyDescent="0.25">
      <c r="F1025" s="2">
        <v>41009</v>
      </c>
      <c r="G1025">
        <v>1.05</v>
      </c>
      <c r="M1025">
        <v>0.8969849246231183</v>
      </c>
      <c r="R1025">
        <v>1.0939698492462302</v>
      </c>
    </row>
    <row r="1026" spans="6:18" x14ac:dyDescent="0.25">
      <c r="F1026" s="2">
        <v>41010</v>
      </c>
      <c r="G1026">
        <v>1.05</v>
      </c>
      <c r="M1026">
        <v>0.92812071330589652</v>
      </c>
      <c r="R1026">
        <v>1.2282578875171488</v>
      </c>
    </row>
    <row r="1027" spans="6:18" x14ac:dyDescent="0.25">
      <c r="F1027" s="2">
        <v>41011</v>
      </c>
      <c r="G1027">
        <v>1.05</v>
      </c>
      <c r="M1027">
        <v>0.93326643251379915</v>
      </c>
      <c r="R1027">
        <v>1.0707476166583021</v>
      </c>
    </row>
    <row r="1028" spans="6:18" x14ac:dyDescent="0.25">
      <c r="F1028" s="2">
        <v>41012</v>
      </c>
      <c r="G1028">
        <v>1.05</v>
      </c>
      <c r="M1028">
        <v>0.85043837029396596</v>
      </c>
      <c r="R1028">
        <v>1.1183599793708106</v>
      </c>
    </row>
    <row r="1029" spans="6:18" x14ac:dyDescent="0.25">
      <c r="F1029" s="2">
        <v>41015</v>
      </c>
      <c r="G1029">
        <v>1.05</v>
      </c>
      <c r="M1029">
        <v>0.83401044689495274</v>
      </c>
      <c r="R1029">
        <v>1.1056297156123041</v>
      </c>
    </row>
    <row r="1030" spans="6:18" x14ac:dyDescent="0.25">
      <c r="F1030" s="2">
        <v>41016</v>
      </c>
      <c r="G1030">
        <v>1.05</v>
      </c>
      <c r="M1030">
        <v>0.85058823529411542</v>
      </c>
      <c r="R1030">
        <v>1.1476470588235284</v>
      </c>
    </row>
    <row r="1031" spans="6:18" x14ac:dyDescent="0.25">
      <c r="F1031" s="2">
        <v>41017</v>
      </c>
      <c r="G1031">
        <v>1.05</v>
      </c>
      <c r="M1031">
        <v>0.85415488976823062</v>
      </c>
      <c r="R1031">
        <v>1.1644997173544376</v>
      </c>
    </row>
    <row r="1032" spans="6:18" x14ac:dyDescent="0.25">
      <c r="F1032" s="2">
        <v>41018</v>
      </c>
      <c r="G1032">
        <v>1.05</v>
      </c>
      <c r="M1032">
        <v>0.89364889155182725</v>
      </c>
      <c r="R1032">
        <v>1.195626123427203</v>
      </c>
    </row>
    <row r="1033" spans="6:18" x14ac:dyDescent="0.25">
      <c r="F1033" s="2">
        <v>41019</v>
      </c>
      <c r="G1033">
        <v>1.05</v>
      </c>
      <c r="M1033">
        <v>0.51387618176273586</v>
      </c>
      <c r="R1033">
        <v>1.1091796279353485</v>
      </c>
    </row>
    <row r="1034" spans="6:18" x14ac:dyDescent="0.25">
      <c r="F1034" s="2">
        <v>41022</v>
      </c>
      <c r="G1034">
        <v>1.05</v>
      </c>
      <c r="M1034">
        <v>0.70635254522507818</v>
      </c>
      <c r="R1034">
        <v>1.1228439209087069</v>
      </c>
    </row>
    <row r="1035" spans="6:18" x14ac:dyDescent="0.25">
      <c r="F1035" s="2">
        <v>41023</v>
      </c>
      <c r="G1035">
        <v>1.05</v>
      </c>
      <c r="M1035">
        <v>0.91104294478527836</v>
      </c>
      <c r="R1035">
        <v>1.0601226993865032</v>
      </c>
    </row>
    <row r="1036" spans="6:18" x14ac:dyDescent="0.25">
      <c r="F1036" s="2">
        <v>41024</v>
      </c>
      <c r="G1036">
        <v>1.05</v>
      </c>
      <c r="M1036">
        <v>0.72721179624664889</v>
      </c>
      <c r="R1036">
        <v>1.1280160857908799</v>
      </c>
    </row>
    <row r="1037" spans="6:18" x14ac:dyDescent="0.25">
      <c r="F1037" s="7">
        <v>41025</v>
      </c>
      <c r="G1037">
        <v>0.85</v>
      </c>
      <c r="M1037">
        <v>0.29931972789115646</v>
      </c>
      <c r="R1037">
        <v>1</v>
      </c>
    </row>
    <row r="1038" spans="6:18" x14ac:dyDescent="0.25">
      <c r="F1038" s="2">
        <v>41026</v>
      </c>
      <c r="G1038">
        <v>1.05</v>
      </c>
      <c r="M1038">
        <v>0.87194746562692382</v>
      </c>
      <c r="R1038">
        <v>1.0796224091935154</v>
      </c>
    </row>
    <row r="1039" spans="6:18" x14ac:dyDescent="0.25">
      <c r="F1039" s="2">
        <v>41027</v>
      </c>
      <c r="G1039">
        <v>1.05</v>
      </c>
      <c r="M1039">
        <v>0.90418604651162626</v>
      </c>
      <c r="R1039">
        <v>1.1190697674418622</v>
      </c>
    </row>
    <row r="1040" spans="6:18" x14ac:dyDescent="0.25">
      <c r="F1040" s="2">
        <v>41029</v>
      </c>
      <c r="G1040">
        <v>1.05</v>
      </c>
      <c r="M1040">
        <v>0.95116224465836796</v>
      </c>
      <c r="R1040">
        <v>1.1662362056820867</v>
      </c>
    </row>
    <row r="1041" spans="6:18" x14ac:dyDescent="0.25">
      <c r="F1041" s="2">
        <v>41031</v>
      </c>
      <c r="G1041">
        <v>1.05</v>
      </c>
      <c r="M1041">
        <v>0.91806247170665789</v>
      </c>
      <c r="R1041">
        <v>1.1018560434585769</v>
      </c>
    </row>
    <row r="1042" spans="6:18" x14ac:dyDescent="0.25">
      <c r="F1042" s="2">
        <v>41032</v>
      </c>
      <c r="G1042">
        <v>1.05</v>
      </c>
      <c r="M1042">
        <v>1</v>
      </c>
      <c r="R1042">
        <v>1.206951871657753</v>
      </c>
    </row>
    <row r="1043" spans="6:18" x14ac:dyDescent="0.25">
      <c r="F1043" s="2">
        <v>41033</v>
      </c>
      <c r="G1043">
        <v>1.05</v>
      </c>
      <c r="M1043">
        <v>0.9706503874148853</v>
      </c>
      <c r="R1043">
        <v>1.11340690302888</v>
      </c>
    </row>
    <row r="1044" spans="6:18" x14ac:dyDescent="0.25">
      <c r="F1044" s="2">
        <v>41036</v>
      </c>
      <c r="G1044">
        <v>1.05</v>
      </c>
      <c r="M1044">
        <v>0.72062302839116721</v>
      </c>
      <c r="R1044">
        <v>1.0725552050473186</v>
      </c>
    </row>
    <row r="1045" spans="6:18" x14ac:dyDescent="0.25">
      <c r="F1045" s="2">
        <v>41037</v>
      </c>
      <c r="G1045">
        <v>1.05</v>
      </c>
      <c r="M1045">
        <v>0.95924999999999816</v>
      </c>
      <c r="R1045">
        <v>1.3540000000000001</v>
      </c>
    </row>
    <row r="1046" spans="6:18" x14ac:dyDescent="0.25">
      <c r="F1046" s="2">
        <v>41038</v>
      </c>
      <c r="G1046">
        <v>0.85</v>
      </c>
      <c r="M1046">
        <v>0.78845135087409501</v>
      </c>
      <c r="R1046">
        <v>1.0462652304432261</v>
      </c>
    </row>
    <row r="1047" spans="6:18" x14ac:dyDescent="0.25">
      <c r="F1047" s="2">
        <v>41039</v>
      </c>
      <c r="G1047">
        <v>1.05</v>
      </c>
      <c r="M1047">
        <v>0.91304347826087029</v>
      </c>
      <c r="R1047">
        <v>1.2008856682769733</v>
      </c>
    </row>
    <row r="1048" spans="6:18" x14ac:dyDescent="0.25">
      <c r="F1048" s="2">
        <v>41040</v>
      </c>
      <c r="G1048">
        <v>1.05</v>
      </c>
      <c r="M1048">
        <v>0.91578762306610528</v>
      </c>
      <c r="R1048">
        <v>1.1650843881856539</v>
      </c>
    </row>
    <row r="1049" spans="6:18" x14ac:dyDescent="0.25">
      <c r="F1049" s="2">
        <v>41043</v>
      </c>
      <c r="G1049">
        <v>1.05</v>
      </c>
      <c r="M1049">
        <v>0.9386317907444669</v>
      </c>
      <c r="R1049">
        <v>1.5241448692152919</v>
      </c>
    </row>
    <row r="1050" spans="6:18" x14ac:dyDescent="0.25">
      <c r="F1050" s="2">
        <v>41044</v>
      </c>
      <c r="G1050">
        <v>0.85</v>
      </c>
      <c r="M1050">
        <v>0.79144542772861359</v>
      </c>
      <c r="R1050">
        <v>1</v>
      </c>
    </row>
    <row r="1051" spans="6:18" x14ac:dyDescent="0.25">
      <c r="F1051" s="2">
        <v>41045</v>
      </c>
      <c r="G1051">
        <v>1.05</v>
      </c>
      <c r="M1051">
        <v>0.97976539589442824</v>
      </c>
      <c r="R1051">
        <v>1.1350439882697954</v>
      </c>
    </row>
    <row r="1052" spans="6:18" x14ac:dyDescent="0.25">
      <c r="F1052" s="2">
        <v>41046</v>
      </c>
      <c r="G1052">
        <v>1.05</v>
      </c>
      <c r="M1052">
        <v>0.88303834808259596</v>
      </c>
      <c r="R1052">
        <v>1.1563421828908538</v>
      </c>
    </row>
    <row r="1053" spans="6:18" x14ac:dyDescent="0.25">
      <c r="F1053" s="2">
        <v>41047</v>
      </c>
      <c r="G1053">
        <v>1.05</v>
      </c>
      <c r="M1053">
        <v>0.72732711174922227</v>
      </c>
      <c r="R1053">
        <v>1.0845896147403673</v>
      </c>
    </row>
    <row r="1054" spans="6:18" x14ac:dyDescent="0.25">
      <c r="F1054" s="2">
        <v>41050</v>
      </c>
      <c r="G1054">
        <v>0.99185043144774698</v>
      </c>
      <c r="M1054">
        <v>0.8922978587408118</v>
      </c>
      <c r="R1054">
        <v>1.0492170022371352</v>
      </c>
    </row>
    <row r="1055" spans="6:18" x14ac:dyDescent="0.25">
      <c r="F1055" s="2">
        <v>41051</v>
      </c>
      <c r="G1055">
        <v>1.05</v>
      </c>
      <c r="M1055">
        <v>0.98817751909785356</v>
      </c>
      <c r="R1055">
        <v>1.41797017097126</v>
      </c>
    </row>
    <row r="1056" spans="6:18" x14ac:dyDescent="0.25">
      <c r="F1056" s="2">
        <v>41052</v>
      </c>
      <c r="G1056">
        <v>1.05</v>
      </c>
      <c r="M1056">
        <v>0.96067859021567603</v>
      </c>
      <c r="R1056">
        <v>1.1426880589163593</v>
      </c>
    </row>
    <row r="1057" spans="6:18" x14ac:dyDescent="0.25">
      <c r="F1057" s="2">
        <v>41053</v>
      </c>
      <c r="G1057">
        <v>1.05</v>
      </c>
      <c r="M1057">
        <v>0.75337791729220682</v>
      </c>
      <c r="R1057">
        <v>1.0922614985669432</v>
      </c>
    </row>
    <row r="1058" spans="6:18" x14ac:dyDescent="0.25">
      <c r="F1058" s="2">
        <v>41054</v>
      </c>
      <c r="G1058">
        <v>1.05</v>
      </c>
      <c r="M1058">
        <v>0.86569105691056902</v>
      </c>
      <c r="R1058">
        <v>1.0687804878048779</v>
      </c>
    </row>
    <row r="1059" spans="6:18" x14ac:dyDescent="0.25">
      <c r="F1059" s="2">
        <v>41057</v>
      </c>
      <c r="G1059">
        <v>0.85</v>
      </c>
      <c r="M1059">
        <v>0.79737089201877942</v>
      </c>
      <c r="R1059">
        <v>1.0283568075117377</v>
      </c>
    </row>
    <row r="1060" spans="6:18" x14ac:dyDescent="0.25">
      <c r="F1060" s="2">
        <v>41058</v>
      </c>
      <c r="G1060">
        <v>1.05</v>
      </c>
      <c r="M1060">
        <v>0.94638003459352604</v>
      </c>
      <c r="R1060">
        <v>1.1769211761798846</v>
      </c>
    </row>
    <row r="1061" spans="6:18" x14ac:dyDescent="0.25">
      <c r="F1061" s="2">
        <v>41059</v>
      </c>
      <c r="G1061">
        <v>1.05</v>
      </c>
      <c r="M1061">
        <v>0.90422046637116982</v>
      </c>
      <c r="R1061">
        <v>1.1011755636924234</v>
      </c>
    </row>
    <row r="1062" spans="6:18" x14ac:dyDescent="0.25">
      <c r="F1062" s="2">
        <v>41060</v>
      </c>
      <c r="G1062">
        <v>1.05</v>
      </c>
      <c r="M1062">
        <v>0.950403084472485</v>
      </c>
      <c r="R1062">
        <v>1.0939362075008763</v>
      </c>
    </row>
    <row r="1063" spans="6:18" x14ac:dyDescent="0.25">
      <c r="F1063" s="2">
        <v>41061</v>
      </c>
      <c r="G1063">
        <v>1.05</v>
      </c>
      <c r="M1063">
        <v>0.93714839961202578</v>
      </c>
      <c r="R1063">
        <v>1.0822502424830276</v>
      </c>
    </row>
    <row r="1064" spans="6:18" x14ac:dyDescent="0.25">
      <c r="F1064" s="2">
        <v>41064</v>
      </c>
      <c r="G1064">
        <v>1.05</v>
      </c>
      <c r="M1064">
        <v>0.85773982558139539</v>
      </c>
      <c r="R1064">
        <v>1.051053779069768</v>
      </c>
    </row>
    <row r="1065" spans="6:18" x14ac:dyDescent="0.25">
      <c r="F1065" s="2">
        <v>41065</v>
      </c>
      <c r="G1065">
        <v>1.05</v>
      </c>
      <c r="M1065">
        <v>0.92435897435897518</v>
      </c>
      <c r="R1065">
        <v>1.1521367521367505</v>
      </c>
    </row>
    <row r="1066" spans="6:18" x14ac:dyDescent="0.25">
      <c r="F1066" s="2">
        <v>41066</v>
      </c>
      <c r="G1066">
        <v>1.05</v>
      </c>
      <c r="M1066">
        <v>0.92057684029272646</v>
      </c>
      <c r="R1066">
        <v>1.0626345243219972</v>
      </c>
    </row>
    <row r="1067" spans="6:18" x14ac:dyDescent="0.25">
      <c r="F1067" s="2">
        <v>41067</v>
      </c>
      <c r="G1067">
        <v>1.05</v>
      </c>
      <c r="M1067">
        <v>0.8506704591629427</v>
      </c>
      <c r="R1067">
        <v>1.0989435188947598</v>
      </c>
    </row>
    <row r="1068" spans="6:18" x14ac:dyDescent="0.25">
      <c r="F1068" s="2">
        <v>41068</v>
      </c>
      <c r="G1068">
        <v>1.05</v>
      </c>
      <c r="M1068">
        <v>0.79098447799276839</v>
      </c>
      <c r="R1068">
        <v>1.117584520518818</v>
      </c>
    </row>
    <row r="1069" spans="6:18" x14ac:dyDescent="0.25">
      <c r="F1069" s="2">
        <v>41071</v>
      </c>
      <c r="G1069">
        <v>0.85</v>
      </c>
      <c r="M1069">
        <v>0.83367328017800924</v>
      </c>
      <c r="R1069">
        <v>1.0495086222881513</v>
      </c>
    </row>
    <row r="1070" spans="6:18" x14ac:dyDescent="0.25">
      <c r="F1070" s="2">
        <v>41072</v>
      </c>
      <c r="G1070">
        <v>1.05</v>
      </c>
      <c r="M1070">
        <v>0.98869319417264634</v>
      </c>
      <c r="R1070">
        <v>1.2833224614046548</v>
      </c>
    </row>
    <row r="1071" spans="6:18" x14ac:dyDescent="0.25">
      <c r="F1071" s="2">
        <v>41073</v>
      </c>
      <c r="G1071">
        <v>1.05</v>
      </c>
      <c r="M1071">
        <v>0.93786231884057902</v>
      </c>
      <c r="R1071">
        <v>1.0775362318840578</v>
      </c>
    </row>
    <row r="1072" spans="6:18" x14ac:dyDescent="0.25">
      <c r="F1072" s="2">
        <v>41074</v>
      </c>
      <c r="G1072">
        <v>1.05</v>
      </c>
      <c r="M1072">
        <v>0.83804719870293631</v>
      </c>
      <c r="R1072">
        <v>1.0578274184831569</v>
      </c>
    </row>
    <row r="1073" spans="6:18" x14ac:dyDescent="0.25">
      <c r="F1073" s="2">
        <v>41075</v>
      </c>
      <c r="G1073">
        <v>1.05</v>
      </c>
      <c r="M1073">
        <v>0.96688077077479073</v>
      </c>
      <c r="R1073">
        <v>1.2509032517061414</v>
      </c>
    </row>
    <row r="1074" spans="6:18" x14ac:dyDescent="0.25">
      <c r="F1074" s="7">
        <v>41078</v>
      </c>
      <c r="G1074">
        <v>0.85</v>
      </c>
      <c r="M1074">
        <v>0.56307934014139827</v>
      </c>
      <c r="R1074">
        <v>1</v>
      </c>
    </row>
    <row r="1075" spans="6:18" x14ac:dyDescent="0.25">
      <c r="F1075" s="2">
        <v>41079</v>
      </c>
      <c r="G1075">
        <v>1.05</v>
      </c>
      <c r="M1075">
        <v>0.94989669421487422</v>
      </c>
      <c r="R1075">
        <v>1.2474173553718999</v>
      </c>
    </row>
    <row r="1076" spans="6:18" x14ac:dyDescent="0.25">
      <c r="F1076" s="2">
        <v>41080</v>
      </c>
      <c r="G1076">
        <v>1.05</v>
      </c>
      <c r="M1076">
        <v>0.88969800813878774</v>
      </c>
      <c r="R1076">
        <v>1.0848147354893982</v>
      </c>
    </row>
    <row r="1077" spans="6:18" x14ac:dyDescent="0.25">
      <c r="F1077" s="2">
        <v>41081</v>
      </c>
      <c r="G1077">
        <v>1.05</v>
      </c>
      <c r="M1077">
        <v>0.93279069767441947</v>
      </c>
      <c r="R1077">
        <v>1.3283720930232574</v>
      </c>
    </row>
    <row r="1078" spans="6:18" x14ac:dyDescent="0.25">
      <c r="F1078" s="2">
        <v>41082</v>
      </c>
      <c r="G1078">
        <v>1.05</v>
      </c>
      <c r="M1078">
        <v>0.9321266968325792</v>
      </c>
      <c r="R1078">
        <v>1.2407239819004516</v>
      </c>
    </row>
    <row r="1079" spans="6:18" x14ac:dyDescent="0.25">
      <c r="F1079" s="2">
        <v>41085</v>
      </c>
      <c r="G1079">
        <v>1.05</v>
      </c>
      <c r="M1079">
        <v>0.76700323871213572</v>
      </c>
      <c r="R1079">
        <v>1.163650219089349</v>
      </c>
    </row>
    <row r="1080" spans="6:18" x14ac:dyDescent="0.25">
      <c r="F1080" s="2">
        <v>41086</v>
      </c>
      <c r="G1080">
        <v>1.05</v>
      </c>
      <c r="M1080">
        <v>0.910377358490566</v>
      </c>
      <c r="R1080">
        <v>1.1384433962264133</v>
      </c>
    </row>
    <row r="1081" spans="6:18" x14ac:dyDescent="0.25">
      <c r="F1081" s="2">
        <v>41087</v>
      </c>
      <c r="G1081">
        <v>0.9267478397486254</v>
      </c>
      <c r="M1081">
        <v>0.87234878240377067</v>
      </c>
      <c r="R1081">
        <v>1.0125687352710133</v>
      </c>
    </row>
    <row r="1082" spans="6:18" x14ac:dyDescent="0.25">
      <c r="F1082" s="2">
        <v>41088</v>
      </c>
      <c r="G1082">
        <v>1.05</v>
      </c>
      <c r="M1082">
        <v>0.88181089743589747</v>
      </c>
      <c r="R1082">
        <v>1.081530448717948</v>
      </c>
    </row>
    <row r="1083" spans="6:18" x14ac:dyDescent="0.25">
      <c r="F1083" s="2">
        <v>41089</v>
      </c>
      <c r="G1083">
        <v>1.05</v>
      </c>
      <c r="M1083">
        <v>1</v>
      </c>
      <c r="R1083">
        <v>1.2615979381443299</v>
      </c>
    </row>
    <row r="1084" spans="6:18" x14ac:dyDescent="0.25">
      <c r="F1084" s="2">
        <v>41092</v>
      </c>
      <c r="G1084">
        <v>1.05</v>
      </c>
      <c r="M1084">
        <v>0.89997705895847513</v>
      </c>
      <c r="R1084">
        <v>1.1069052534985098</v>
      </c>
    </row>
    <row r="1085" spans="6:18" x14ac:dyDescent="0.25">
      <c r="F1085" s="2">
        <v>41093</v>
      </c>
      <c r="G1085">
        <v>1.05</v>
      </c>
      <c r="M1085">
        <v>0.91694752046220529</v>
      </c>
      <c r="R1085">
        <v>1.1121810303322099</v>
      </c>
    </row>
    <row r="1086" spans="6:18" x14ac:dyDescent="0.25">
      <c r="F1086" s="2">
        <v>41094</v>
      </c>
      <c r="G1086">
        <v>1.05</v>
      </c>
      <c r="M1086">
        <v>0.953494094488189</v>
      </c>
      <c r="R1086">
        <v>1.0745570866141751</v>
      </c>
    </row>
    <row r="1087" spans="6:18" x14ac:dyDescent="0.25">
      <c r="F1087" s="2">
        <v>41095</v>
      </c>
      <c r="G1087">
        <v>1.05</v>
      </c>
      <c r="M1087">
        <v>0.99823321554770306</v>
      </c>
      <c r="R1087">
        <v>1.1814740030287769</v>
      </c>
    </row>
    <row r="1088" spans="6:18" x14ac:dyDescent="0.25">
      <c r="F1088" s="2">
        <v>41096</v>
      </c>
      <c r="G1088">
        <v>0.92896305125148992</v>
      </c>
      <c r="M1088">
        <v>0.90584028605482714</v>
      </c>
      <c r="R1088">
        <v>1.027890345649582</v>
      </c>
    </row>
    <row r="1089" spans="6:18" x14ac:dyDescent="0.25">
      <c r="F1089" s="2">
        <v>41099</v>
      </c>
      <c r="G1089">
        <v>1.05</v>
      </c>
      <c r="M1089">
        <v>0.90098738343390006</v>
      </c>
      <c r="R1089">
        <v>1.0718595721338433</v>
      </c>
    </row>
    <row r="1090" spans="6:18" x14ac:dyDescent="0.25">
      <c r="F1090" s="2">
        <v>41100</v>
      </c>
      <c r="G1090">
        <v>1.05</v>
      </c>
      <c r="M1090">
        <v>0.95503541730828467</v>
      </c>
      <c r="R1090">
        <v>1.2962734832152745</v>
      </c>
    </row>
    <row r="1091" spans="6:18" x14ac:dyDescent="0.25">
      <c r="F1091" s="2">
        <v>41101</v>
      </c>
      <c r="G1091">
        <v>1.05</v>
      </c>
      <c r="M1091">
        <v>0.94447513812154693</v>
      </c>
      <c r="R1091">
        <v>1.124585635359117</v>
      </c>
    </row>
    <row r="1092" spans="6:18" x14ac:dyDescent="0.25">
      <c r="F1092" s="2">
        <v>41102</v>
      </c>
      <c r="G1092">
        <v>1.05</v>
      </c>
      <c r="M1092">
        <v>0.84640000000000004</v>
      </c>
      <c r="R1092">
        <v>1.1536</v>
      </c>
    </row>
    <row r="1093" spans="6:18" x14ac:dyDescent="0.25">
      <c r="F1093" s="2">
        <v>41103</v>
      </c>
      <c r="G1093">
        <v>1.05</v>
      </c>
      <c r="M1093">
        <v>0.92129459360058852</v>
      </c>
      <c r="R1093">
        <v>1.097094520044134</v>
      </c>
    </row>
    <row r="1094" spans="6:18" x14ac:dyDescent="0.25">
      <c r="F1094" s="2">
        <v>41106</v>
      </c>
      <c r="G1094">
        <v>1.05</v>
      </c>
      <c r="M1094">
        <v>0.86101295641931697</v>
      </c>
      <c r="R1094">
        <v>1.062033765213976</v>
      </c>
    </row>
    <row r="1095" spans="6:18" x14ac:dyDescent="0.25">
      <c r="F1095" s="2">
        <v>41107</v>
      </c>
      <c r="G1095">
        <v>1.05</v>
      </c>
      <c r="M1095">
        <v>0.89691189827429618</v>
      </c>
      <c r="R1095">
        <v>1.090826521344231</v>
      </c>
    </row>
    <row r="1096" spans="6:18" x14ac:dyDescent="0.25">
      <c r="F1096" s="2">
        <v>41108</v>
      </c>
      <c r="G1096">
        <v>1.05</v>
      </c>
      <c r="M1096">
        <v>0.86538461538461731</v>
      </c>
      <c r="R1096">
        <v>1.1304573804573785</v>
      </c>
    </row>
    <row r="1097" spans="6:18" x14ac:dyDescent="0.25">
      <c r="F1097" s="2">
        <v>41109</v>
      </c>
      <c r="G1097">
        <v>1.05</v>
      </c>
      <c r="M1097">
        <v>0.9888827126181251</v>
      </c>
      <c r="R1097">
        <v>1.245692051139518</v>
      </c>
    </row>
    <row r="1098" spans="6:18" x14ac:dyDescent="0.25">
      <c r="F1098" s="2">
        <v>41110</v>
      </c>
      <c r="G1098">
        <v>1.05</v>
      </c>
      <c r="M1098">
        <v>0.82581018518518512</v>
      </c>
      <c r="R1098">
        <v>1.1261574074074094</v>
      </c>
    </row>
    <row r="1099" spans="6:18" x14ac:dyDescent="0.25">
      <c r="F1099" s="2">
        <v>41113</v>
      </c>
      <c r="G1099">
        <v>1.05</v>
      </c>
      <c r="M1099">
        <v>0.63655913978494882</v>
      </c>
      <c r="R1099">
        <v>1.4616487455197134</v>
      </c>
    </row>
    <row r="1100" spans="6:18" x14ac:dyDescent="0.25">
      <c r="F1100" s="2">
        <v>41114</v>
      </c>
      <c r="G1100">
        <v>1.05</v>
      </c>
      <c r="M1100">
        <v>0.61293984108967092</v>
      </c>
      <c r="R1100">
        <v>1.1044267877412033</v>
      </c>
    </row>
    <row r="1101" spans="6:18" x14ac:dyDescent="0.25">
      <c r="F1101" s="2">
        <v>41115</v>
      </c>
      <c r="G1101">
        <v>1.05</v>
      </c>
      <c r="M1101">
        <v>0.83243243243243736</v>
      </c>
      <c r="R1101">
        <v>1.6608108108108108</v>
      </c>
    </row>
    <row r="1102" spans="6:18" x14ac:dyDescent="0.25">
      <c r="F1102" s="2">
        <v>41116</v>
      </c>
      <c r="G1102">
        <v>1.05</v>
      </c>
      <c r="M1102">
        <v>0.93073301950235388</v>
      </c>
      <c r="R1102">
        <v>2.1701412239408211</v>
      </c>
    </row>
    <row r="1103" spans="6:18" x14ac:dyDescent="0.25">
      <c r="F1103" s="3">
        <v>41117</v>
      </c>
      <c r="G1103">
        <v>1.05</v>
      </c>
      <c r="M1103">
        <v>0.89681750372948599</v>
      </c>
      <c r="R1103">
        <v>1.1544007956240696</v>
      </c>
    </row>
    <row r="1104" spans="6:18" x14ac:dyDescent="0.25">
      <c r="F1104" s="3">
        <v>41120</v>
      </c>
      <c r="G1104">
        <v>1.05</v>
      </c>
      <c r="M1104">
        <v>1</v>
      </c>
      <c r="R1104">
        <v>1.2084514300438023</v>
      </c>
    </row>
    <row r="1105" spans="6:18" x14ac:dyDescent="0.25">
      <c r="F1105" s="3">
        <v>41121</v>
      </c>
      <c r="G1105">
        <v>0.98609865470852009</v>
      </c>
      <c r="M1105">
        <v>0.89417040358744382</v>
      </c>
      <c r="R1105">
        <v>1.0289237668161426</v>
      </c>
    </row>
    <row r="1106" spans="6:18" x14ac:dyDescent="0.25">
      <c r="F1106" s="3">
        <v>41122</v>
      </c>
      <c r="G1106">
        <v>1.05</v>
      </c>
      <c r="M1106">
        <v>0.95591182364729466</v>
      </c>
      <c r="R1106">
        <v>1.1024270763749697</v>
      </c>
    </row>
    <row r="1107" spans="6:18" x14ac:dyDescent="0.25">
      <c r="F1107" s="3">
        <v>41123</v>
      </c>
      <c r="G1107">
        <v>1.05</v>
      </c>
      <c r="M1107">
        <v>0.96219153271451219</v>
      </c>
      <c r="R1107">
        <v>1.0735793525016997</v>
      </c>
    </row>
    <row r="1108" spans="6:18" x14ac:dyDescent="0.25">
      <c r="F1108" s="3">
        <v>41124</v>
      </c>
      <c r="G1108">
        <v>1.05</v>
      </c>
      <c r="M1108">
        <v>0.88524208566108009</v>
      </c>
      <c r="R1108">
        <v>1.1066108007448789</v>
      </c>
    </row>
    <row r="1109" spans="6:18" x14ac:dyDescent="0.25">
      <c r="F1109" s="3">
        <v>41127</v>
      </c>
      <c r="G1109">
        <v>1.05</v>
      </c>
      <c r="M1109">
        <v>0.99847826086956526</v>
      </c>
      <c r="R1109">
        <v>1.1230434782608703</v>
      </c>
    </row>
    <row r="1110" spans="6:18" x14ac:dyDescent="0.25">
      <c r="F1110" s="3">
        <v>41128</v>
      </c>
      <c r="G1110">
        <v>1.05</v>
      </c>
      <c r="M1110">
        <v>0.98850334448160537</v>
      </c>
      <c r="R1110">
        <v>1.2554347826086933</v>
      </c>
    </row>
    <row r="1111" spans="6:18" x14ac:dyDescent="0.25">
      <c r="F1111" s="3">
        <v>41129</v>
      </c>
      <c r="G1111">
        <v>1.05</v>
      </c>
      <c r="M1111">
        <v>0.95058906277474942</v>
      </c>
      <c r="R1111">
        <v>1.1253736592227881</v>
      </c>
    </row>
    <row r="1112" spans="6:18" x14ac:dyDescent="0.25">
      <c r="F1112" s="3">
        <v>41130</v>
      </c>
      <c r="G1112">
        <v>1.05</v>
      </c>
      <c r="M1112">
        <v>0.88383580309998289</v>
      </c>
      <c r="R1112">
        <v>1.0577414409810955</v>
      </c>
    </row>
    <row r="1113" spans="6:18" x14ac:dyDescent="0.25">
      <c r="F1113" s="3">
        <v>41131</v>
      </c>
      <c r="G1113">
        <v>1.05</v>
      </c>
      <c r="M1113">
        <v>0.96887844979448023</v>
      </c>
      <c r="R1113">
        <v>1.174006654922684</v>
      </c>
    </row>
    <row r="1114" spans="6:18" x14ac:dyDescent="0.25">
      <c r="F1114" s="3">
        <v>41134</v>
      </c>
      <c r="G1114">
        <v>1.05</v>
      </c>
      <c r="M1114">
        <v>0.95368217054263571</v>
      </c>
      <c r="R1114">
        <v>1.183527131782945</v>
      </c>
    </row>
    <row r="1115" spans="6:18" x14ac:dyDescent="0.25">
      <c r="F1115" s="3">
        <v>41135</v>
      </c>
      <c r="G1115">
        <v>1.05</v>
      </c>
      <c r="M1115">
        <v>0.96196142058770506</v>
      </c>
      <c r="R1115">
        <v>1.2444564629529482</v>
      </c>
    </row>
    <row r="1116" spans="6:18" x14ac:dyDescent="0.25">
      <c r="F1116" s="3">
        <v>41137</v>
      </c>
      <c r="G1116">
        <v>0.92284247674045572</v>
      </c>
      <c r="M1116">
        <v>0.91000962463907598</v>
      </c>
      <c r="R1116">
        <v>1.0402630734680789</v>
      </c>
    </row>
    <row r="1117" spans="6:18" x14ac:dyDescent="0.25">
      <c r="F1117" s="3">
        <v>41138</v>
      </c>
      <c r="G1117">
        <v>1.05</v>
      </c>
      <c r="M1117">
        <v>0.88604571818491984</v>
      </c>
      <c r="R1117">
        <v>1.1775844421699093</v>
      </c>
    </row>
    <row r="1118" spans="6:18" x14ac:dyDescent="0.25">
      <c r="F1118" s="3">
        <v>41142</v>
      </c>
      <c r="G1118">
        <v>1.05</v>
      </c>
      <c r="M1118">
        <v>1</v>
      </c>
      <c r="R1118">
        <v>1.2730246169736621</v>
      </c>
    </row>
    <row r="1119" spans="6:18" x14ac:dyDescent="0.25">
      <c r="F1119" s="3">
        <v>41143</v>
      </c>
      <c r="G1119">
        <v>1.05</v>
      </c>
      <c r="M1119">
        <v>1</v>
      </c>
      <c r="R1119">
        <v>1.2002914507772009</v>
      </c>
    </row>
    <row r="1120" spans="6:18" x14ac:dyDescent="0.25">
      <c r="F1120" s="3">
        <v>41144</v>
      </c>
      <c r="G1120">
        <v>1.05</v>
      </c>
      <c r="M1120">
        <v>0.86915090314322285</v>
      </c>
      <c r="R1120">
        <v>1.0678424121746539</v>
      </c>
    </row>
    <row r="1121" spans="6:18" x14ac:dyDescent="0.25">
      <c r="F1121" s="3">
        <v>41145</v>
      </c>
      <c r="G1121">
        <v>1.05</v>
      </c>
      <c r="M1121">
        <v>0.94042694026145957</v>
      </c>
      <c r="R1121">
        <v>1.0734734403442012</v>
      </c>
    </row>
    <row r="1122" spans="6:18" x14ac:dyDescent="0.25">
      <c r="F1122" s="3">
        <v>41148</v>
      </c>
      <c r="G1122">
        <v>0.88065982157885858</v>
      </c>
      <c r="M1122">
        <v>0.86719407507153679</v>
      </c>
      <c r="R1122">
        <v>1.0201986197609856</v>
      </c>
    </row>
    <row r="1123" spans="6:18" x14ac:dyDescent="0.25">
      <c r="F1123" s="3">
        <v>41149</v>
      </c>
      <c r="G1123">
        <v>0.85</v>
      </c>
      <c r="M1123">
        <v>0.8491759294748944</v>
      </c>
      <c r="R1123">
        <v>1.0147566117286315</v>
      </c>
    </row>
    <row r="1124" spans="6:18" x14ac:dyDescent="0.25">
      <c r="F1124" s="3">
        <v>41150</v>
      </c>
      <c r="G1124">
        <v>0.85</v>
      </c>
      <c r="M1124">
        <v>0.78928866832092637</v>
      </c>
      <c r="R1124">
        <v>1</v>
      </c>
    </row>
    <row r="1125" spans="6:18" x14ac:dyDescent="0.25">
      <c r="F1125" s="3">
        <v>41151</v>
      </c>
      <c r="G1125">
        <v>1.05</v>
      </c>
      <c r="M1125">
        <v>0.91644756061933974</v>
      </c>
      <c r="R1125">
        <v>1.2559158632778264</v>
      </c>
    </row>
    <row r="1126" spans="6:18" x14ac:dyDescent="0.25">
      <c r="F1126" s="2">
        <v>41152</v>
      </c>
      <c r="G1126">
        <v>1.05</v>
      </c>
      <c r="M1126">
        <v>0.88211159737417932</v>
      </c>
      <c r="R1126">
        <v>1.1364879649890589</v>
      </c>
    </row>
    <row r="1127" spans="6:18" x14ac:dyDescent="0.25">
      <c r="F1127" s="2">
        <v>41155</v>
      </c>
      <c r="G1127">
        <v>1.05</v>
      </c>
      <c r="M1127">
        <v>0.83129855715871359</v>
      </c>
      <c r="R1127">
        <v>1.1193118756936729</v>
      </c>
    </row>
    <row r="1128" spans="6:18" x14ac:dyDescent="0.25">
      <c r="F1128" s="2">
        <v>41156</v>
      </c>
      <c r="G1128">
        <v>1.05</v>
      </c>
      <c r="M1128">
        <v>0.78098815371279973</v>
      </c>
      <c r="R1128">
        <v>1.0901473562554154</v>
      </c>
    </row>
    <row r="1129" spans="6:18" x14ac:dyDescent="0.25">
      <c r="F1129" s="2">
        <v>41157</v>
      </c>
      <c r="G1129">
        <v>1.05</v>
      </c>
      <c r="M1129">
        <v>0.85759493670886078</v>
      </c>
      <c r="R1129">
        <v>1.1550632911392404</v>
      </c>
    </row>
    <row r="1130" spans="6:18" x14ac:dyDescent="0.25">
      <c r="F1130" s="2">
        <v>41158</v>
      </c>
      <c r="G1130">
        <v>1.05</v>
      </c>
      <c r="M1130">
        <v>0.7842424242424243</v>
      </c>
      <c r="R1130">
        <v>1.0872727272727252</v>
      </c>
    </row>
    <row r="1131" spans="6:18" x14ac:dyDescent="0.25">
      <c r="F1131" s="2">
        <v>41159</v>
      </c>
      <c r="G1131">
        <v>0.85</v>
      </c>
      <c r="M1131">
        <v>0.84255999999999764</v>
      </c>
      <c r="R1131">
        <v>1.0166400000000024</v>
      </c>
    </row>
    <row r="1132" spans="6:18" x14ac:dyDescent="0.25">
      <c r="F1132" s="2">
        <v>41160</v>
      </c>
      <c r="G1132">
        <v>1.05</v>
      </c>
      <c r="M1132">
        <v>0.9121037463976932</v>
      </c>
      <c r="R1132">
        <v>1.2024495677233442</v>
      </c>
    </row>
    <row r="1133" spans="6:18" x14ac:dyDescent="0.25">
      <c r="F1133" s="2">
        <v>41162</v>
      </c>
      <c r="G1133">
        <v>1.05</v>
      </c>
      <c r="M1133">
        <v>0.92773972602739596</v>
      </c>
      <c r="R1133">
        <v>1.0633561643835654</v>
      </c>
    </row>
    <row r="1134" spans="6:18" x14ac:dyDescent="0.25">
      <c r="F1134" s="2">
        <v>41163</v>
      </c>
      <c r="G1134">
        <v>1.05</v>
      </c>
      <c r="M1134">
        <v>0.99410029498525065</v>
      </c>
      <c r="R1134">
        <v>1.243731563421826</v>
      </c>
    </row>
    <row r="1135" spans="6:18" x14ac:dyDescent="0.25">
      <c r="F1135" s="2">
        <v>41164</v>
      </c>
      <c r="G1135">
        <v>1.05</v>
      </c>
      <c r="M1135">
        <v>0.94841879029782006</v>
      </c>
      <c r="R1135">
        <v>1.1940435984034377</v>
      </c>
    </row>
    <row r="1136" spans="6:18" x14ac:dyDescent="0.25">
      <c r="F1136" s="2">
        <v>41165</v>
      </c>
      <c r="G1136">
        <v>1.05</v>
      </c>
      <c r="M1136">
        <v>0.97613636363636358</v>
      </c>
      <c r="R1136">
        <v>1.0639204545454577</v>
      </c>
    </row>
    <row r="1137" spans="6:18" x14ac:dyDescent="0.25">
      <c r="F1137" s="2">
        <v>41166</v>
      </c>
      <c r="G1137">
        <v>1.05</v>
      </c>
      <c r="M1137">
        <v>0.9619876345317151</v>
      </c>
      <c r="R1137">
        <v>1.4098923746278926</v>
      </c>
    </row>
    <row r="1138" spans="6:18" x14ac:dyDescent="0.25">
      <c r="F1138" s="2">
        <v>41169</v>
      </c>
      <c r="G1138">
        <v>0.91628895184135972</v>
      </c>
      <c r="M1138">
        <v>0.85495750708215301</v>
      </c>
      <c r="R1138">
        <v>1.0269121813031177</v>
      </c>
    </row>
    <row r="1139" spans="6:18" x14ac:dyDescent="0.25">
      <c r="F1139" s="2">
        <v>41170</v>
      </c>
      <c r="G1139">
        <v>1.05</v>
      </c>
      <c r="M1139">
        <v>0.9956709956709956</v>
      </c>
      <c r="R1139">
        <v>1.0923520923520929</v>
      </c>
    </row>
    <row r="1140" spans="6:18" x14ac:dyDescent="0.25">
      <c r="F1140" s="2">
        <v>41172</v>
      </c>
      <c r="G1140">
        <v>1.05</v>
      </c>
      <c r="M1140">
        <v>1</v>
      </c>
      <c r="R1140">
        <v>1.1474096161013794</v>
      </c>
    </row>
    <row r="1141" spans="6:18" x14ac:dyDescent="0.25">
      <c r="F1141" s="2">
        <v>41173</v>
      </c>
      <c r="G1141">
        <v>1.05</v>
      </c>
      <c r="M1141">
        <v>1</v>
      </c>
      <c r="R1141">
        <v>1.5712044622625077</v>
      </c>
    </row>
    <row r="1142" spans="6:18" x14ac:dyDescent="0.25">
      <c r="F1142" s="2">
        <v>41176</v>
      </c>
      <c r="G1142">
        <v>1.05</v>
      </c>
      <c r="M1142">
        <v>0.93881118881118886</v>
      </c>
      <c r="R1142">
        <v>1.0635614385614387</v>
      </c>
    </row>
    <row r="1143" spans="6:18" x14ac:dyDescent="0.25">
      <c r="F1143" s="2">
        <v>41177</v>
      </c>
      <c r="G1143">
        <v>0.95612270555695256</v>
      </c>
      <c r="M1143">
        <v>0.912245411113905</v>
      </c>
      <c r="R1143">
        <v>1.0241387980890122</v>
      </c>
    </row>
    <row r="1144" spans="6:18" x14ac:dyDescent="0.25">
      <c r="F1144" s="2">
        <v>41178</v>
      </c>
      <c r="G1144">
        <v>1.05</v>
      </c>
      <c r="M1144">
        <v>0.97245491977850351</v>
      </c>
      <c r="R1144">
        <v>1.0654550617634526</v>
      </c>
    </row>
    <row r="1145" spans="6:18" x14ac:dyDescent="0.25">
      <c r="F1145" s="2">
        <v>41179</v>
      </c>
      <c r="G1145">
        <v>1.05</v>
      </c>
      <c r="M1145">
        <v>0.92185394772298568</v>
      </c>
      <c r="R1145">
        <v>1.0905416329830233</v>
      </c>
    </row>
    <row r="1146" spans="6:18" x14ac:dyDescent="0.25">
      <c r="F1146" s="2">
        <v>41180</v>
      </c>
      <c r="G1146">
        <v>1.05</v>
      </c>
      <c r="M1146">
        <v>0.89505523408732057</v>
      </c>
      <c r="R1146">
        <v>1.2017359284587088</v>
      </c>
    </row>
    <row r="1147" spans="6:18" x14ac:dyDescent="0.25">
      <c r="F1147" s="2">
        <v>41183</v>
      </c>
      <c r="G1147">
        <v>1.05</v>
      </c>
      <c r="M1147">
        <v>0.876764705882353</v>
      </c>
      <c r="R1147">
        <v>1.2967647058823528</v>
      </c>
    </row>
    <row r="1148" spans="6:18" x14ac:dyDescent="0.25">
      <c r="F1148" s="2">
        <v>41185</v>
      </c>
      <c r="G1148">
        <v>1.05</v>
      </c>
      <c r="M1148">
        <v>0.8359859724844908</v>
      </c>
      <c r="R1148">
        <v>1.1386565956298875</v>
      </c>
    </row>
    <row r="1149" spans="6:18" x14ac:dyDescent="0.25">
      <c r="F1149" s="2">
        <v>41186</v>
      </c>
      <c r="G1149">
        <v>1.05</v>
      </c>
      <c r="M1149">
        <v>0.97054054054053862</v>
      </c>
      <c r="R1149">
        <v>1.3018918918918929</v>
      </c>
    </row>
    <row r="1150" spans="6:18" x14ac:dyDescent="0.25">
      <c r="F1150" s="2">
        <v>41187</v>
      </c>
      <c r="G1150">
        <v>1.05</v>
      </c>
      <c r="M1150">
        <v>0.84223300970873782</v>
      </c>
      <c r="R1150">
        <v>1.1395631067961156</v>
      </c>
    </row>
    <row r="1151" spans="6:18" x14ac:dyDescent="0.25">
      <c r="F1151" s="2">
        <v>41190</v>
      </c>
      <c r="G1151">
        <v>1.05</v>
      </c>
      <c r="M1151">
        <v>0.87633631898295283</v>
      </c>
      <c r="R1151">
        <v>1.110372724646054</v>
      </c>
    </row>
    <row r="1152" spans="6:18" x14ac:dyDescent="0.25">
      <c r="F1152" s="2">
        <v>41191</v>
      </c>
      <c r="G1152">
        <v>1.05</v>
      </c>
      <c r="M1152">
        <v>0.89479166666666665</v>
      </c>
      <c r="R1152">
        <v>1.2593750000000026</v>
      </c>
    </row>
    <row r="1153" spans="6:18" x14ac:dyDescent="0.25">
      <c r="F1153" s="2">
        <v>41192</v>
      </c>
      <c r="G1153">
        <v>1.05</v>
      </c>
      <c r="M1153">
        <v>0.81790228903314222</v>
      </c>
      <c r="R1153">
        <v>1.1581824393577043</v>
      </c>
    </row>
    <row r="1154" spans="6:18" x14ac:dyDescent="0.25">
      <c r="F1154" s="2">
        <v>41193</v>
      </c>
      <c r="G1154">
        <v>1.05</v>
      </c>
      <c r="M1154">
        <v>0.84132841328413421</v>
      </c>
      <c r="R1154">
        <v>1.2464944649446468</v>
      </c>
    </row>
    <row r="1155" spans="6:18" x14ac:dyDescent="0.25">
      <c r="F1155" s="2">
        <v>41194</v>
      </c>
      <c r="G1155">
        <v>1.05</v>
      </c>
      <c r="M1155">
        <v>0.90151515151515149</v>
      </c>
      <c r="R1155">
        <v>1.1863636363636378</v>
      </c>
    </row>
    <row r="1156" spans="6:18" x14ac:dyDescent="0.25">
      <c r="F1156" s="2">
        <v>41197</v>
      </c>
      <c r="G1156">
        <v>1.05</v>
      </c>
      <c r="M1156">
        <v>0.77047196450181088</v>
      </c>
      <c r="R1156">
        <v>1.0947962888261396</v>
      </c>
    </row>
    <row r="1157" spans="6:18" x14ac:dyDescent="0.25">
      <c r="F1157" s="2">
        <v>41198</v>
      </c>
      <c r="G1157">
        <v>1.05</v>
      </c>
      <c r="M1157">
        <v>0.8441850022451729</v>
      </c>
      <c r="R1157">
        <v>1.1315671306690616</v>
      </c>
    </row>
    <row r="1158" spans="6:18" x14ac:dyDescent="0.25">
      <c r="F1158" s="2">
        <v>41199</v>
      </c>
      <c r="G1158">
        <v>1.05</v>
      </c>
      <c r="M1158">
        <v>0.74699398797595917</v>
      </c>
      <c r="R1158">
        <v>1.0586172344689342</v>
      </c>
    </row>
    <row r="1159" spans="6:18" x14ac:dyDescent="0.25">
      <c r="F1159" s="2">
        <v>41200</v>
      </c>
      <c r="G1159">
        <v>1.05</v>
      </c>
      <c r="M1159">
        <v>0.80326086956521547</v>
      </c>
      <c r="R1159">
        <v>1.2434782608695634</v>
      </c>
    </row>
    <row r="1160" spans="6:18" x14ac:dyDescent="0.25">
      <c r="F1160" s="2">
        <v>41201</v>
      </c>
      <c r="G1160">
        <v>1.05</v>
      </c>
      <c r="M1160">
        <v>0.85671282360024081</v>
      </c>
      <c r="R1160">
        <v>1.1029500301023456</v>
      </c>
    </row>
    <row r="1161" spans="6:18" x14ac:dyDescent="0.25">
      <c r="F1161" s="2">
        <v>41204</v>
      </c>
      <c r="G1161">
        <v>0.85</v>
      </c>
      <c r="M1161">
        <v>0.74116077384923518</v>
      </c>
      <c r="R1161">
        <v>1</v>
      </c>
    </row>
    <row r="1162" spans="6:18" x14ac:dyDescent="0.25">
      <c r="F1162" s="7">
        <v>41205</v>
      </c>
      <c r="G1162">
        <v>0.85</v>
      </c>
      <c r="M1162">
        <v>0.765262252794497</v>
      </c>
      <c r="R1162">
        <v>1</v>
      </c>
    </row>
    <row r="1163" spans="6:18" x14ac:dyDescent="0.25">
      <c r="F1163" s="2">
        <v>41207</v>
      </c>
      <c r="G1163">
        <v>1.05</v>
      </c>
      <c r="M1163">
        <v>0.23226703755215575</v>
      </c>
      <c r="R1163">
        <v>1.1571627260083348</v>
      </c>
    </row>
    <row r="1164" spans="6:18" x14ac:dyDescent="0.25">
      <c r="F1164" s="2">
        <v>41208</v>
      </c>
      <c r="G1164">
        <v>1.05</v>
      </c>
      <c r="M1164">
        <v>0.84338624338624435</v>
      </c>
      <c r="R1164">
        <v>1.1788359788359799</v>
      </c>
    </row>
    <row r="1165" spans="6:18" x14ac:dyDescent="0.25">
      <c r="F1165" s="2">
        <v>41211</v>
      </c>
      <c r="G1165">
        <v>1.05</v>
      </c>
      <c r="M1165">
        <v>0.86853030722391567</v>
      </c>
      <c r="R1165">
        <v>1.2067533905341792</v>
      </c>
    </row>
    <row r="1166" spans="6:18" x14ac:dyDescent="0.25">
      <c r="F1166" s="2">
        <v>41212</v>
      </c>
      <c r="G1166">
        <v>1.05</v>
      </c>
      <c r="M1166">
        <v>0.83203991130820398</v>
      </c>
      <c r="R1166">
        <v>1.2189578713968958</v>
      </c>
    </row>
    <row r="1167" spans="6:18" x14ac:dyDescent="0.25">
      <c r="F1167" s="2">
        <v>41213</v>
      </c>
      <c r="G1167">
        <v>1.05</v>
      </c>
      <c r="M1167">
        <v>0.78736604624929485</v>
      </c>
      <c r="R1167">
        <v>1.1077270163564579</v>
      </c>
    </row>
    <row r="1168" spans="6:18" x14ac:dyDescent="0.25">
      <c r="F1168" s="2">
        <v>41214</v>
      </c>
      <c r="G1168">
        <v>1.05</v>
      </c>
      <c r="M1168">
        <v>0.70980046948357012</v>
      </c>
      <c r="R1168">
        <v>1.1164906103286385</v>
      </c>
    </row>
    <row r="1169" spans="6:18" x14ac:dyDescent="0.25">
      <c r="F1169" s="2">
        <v>41215</v>
      </c>
      <c r="G1169">
        <v>1.05</v>
      </c>
      <c r="M1169">
        <v>0.80466666666666664</v>
      </c>
      <c r="R1169">
        <v>1.2746666666666655</v>
      </c>
    </row>
    <row r="1170" spans="6:18" x14ac:dyDescent="0.25">
      <c r="F1170" s="2">
        <v>41218</v>
      </c>
      <c r="G1170">
        <v>1.05</v>
      </c>
      <c r="M1170">
        <v>0.8733624454148432</v>
      </c>
      <c r="R1170">
        <v>1.3595342066957801</v>
      </c>
    </row>
    <row r="1171" spans="6:18" x14ac:dyDescent="0.25">
      <c r="F1171" s="2">
        <v>41219</v>
      </c>
      <c r="G1171">
        <v>1.05</v>
      </c>
      <c r="M1171">
        <v>0.85426786953504397</v>
      </c>
      <c r="R1171">
        <v>1.4240111034004153</v>
      </c>
    </row>
    <row r="1172" spans="6:18" x14ac:dyDescent="0.25">
      <c r="F1172" s="2">
        <v>41220</v>
      </c>
      <c r="G1172">
        <v>1.05</v>
      </c>
      <c r="M1172">
        <v>0.83063063063063169</v>
      </c>
      <c r="R1172">
        <v>1.2978978978978957</v>
      </c>
    </row>
    <row r="1173" spans="6:18" x14ac:dyDescent="0.25">
      <c r="F1173" s="2">
        <v>41221</v>
      </c>
      <c r="G1173">
        <v>1.05</v>
      </c>
      <c r="M1173">
        <v>0.88440366972477069</v>
      </c>
      <c r="R1173">
        <v>1.337247706422021</v>
      </c>
    </row>
    <row r="1174" spans="6:18" x14ac:dyDescent="0.25">
      <c r="F1174" s="2">
        <v>41222</v>
      </c>
      <c r="G1174">
        <v>1.05</v>
      </c>
      <c r="M1174">
        <v>0.84166666666666545</v>
      </c>
      <c r="R1174">
        <v>1.2437499999999988</v>
      </c>
    </row>
    <row r="1175" spans="6:18" x14ac:dyDescent="0.25">
      <c r="F1175" s="2">
        <v>41225</v>
      </c>
      <c r="G1175">
        <v>1.05</v>
      </c>
      <c r="M1175">
        <v>0.85714285714285721</v>
      </c>
      <c r="R1175">
        <v>1.0766835344492078</v>
      </c>
    </row>
    <row r="1176" spans="6:18" x14ac:dyDescent="0.25">
      <c r="F1176" s="2">
        <v>41226</v>
      </c>
      <c r="G1176">
        <v>0.97098402018502938</v>
      </c>
      <c r="M1176">
        <v>0.96089150546677871</v>
      </c>
      <c r="R1176">
        <v>1.0239697224558453</v>
      </c>
    </row>
    <row r="1177" spans="6:18" x14ac:dyDescent="0.25">
      <c r="F1177" s="2">
        <v>41228</v>
      </c>
      <c r="G1177">
        <v>1.05</v>
      </c>
      <c r="M1177">
        <v>0.79708333333333026</v>
      </c>
      <c r="R1177">
        <v>1.0695833333333364</v>
      </c>
    </row>
    <row r="1178" spans="6:18" x14ac:dyDescent="0.25">
      <c r="F1178" s="2">
        <v>41229</v>
      </c>
      <c r="G1178">
        <v>1.05</v>
      </c>
      <c r="M1178">
        <v>0.78936170212765799</v>
      </c>
      <c r="R1178">
        <v>1.3208510638297872</v>
      </c>
    </row>
    <row r="1179" spans="6:18" x14ac:dyDescent="0.25">
      <c r="F1179" s="2">
        <v>41232</v>
      </c>
      <c r="G1179">
        <v>1.05</v>
      </c>
      <c r="M1179">
        <v>0.8573017049666406</v>
      </c>
      <c r="R1179">
        <v>1.1619718309859155</v>
      </c>
    </row>
    <row r="1180" spans="6:18" x14ac:dyDescent="0.25">
      <c r="F1180" s="2">
        <v>41233</v>
      </c>
      <c r="G1180">
        <v>1.05</v>
      </c>
      <c r="M1180">
        <v>0.91764705882352648</v>
      </c>
      <c r="R1180">
        <v>1.2636916835699796</v>
      </c>
    </row>
    <row r="1181" spans="6:18" x14ac:dyDescent="0.25">
      <c r="F1181" s="2">
        <v>41234</v>
      </c>
      <c r="G1181">
        <v>1.05</v>
      </c>
      <c r="M1181">
        <v>0.67965705378020114</v>
      </c>
      <c r="R1181">
        <v>1.1001558846453623</v>
      </c>
    </row>
    <row r="1182" spans="6:18" x14ac:dyDescent="0.25">
      <c r="F1182" s="2">
        <v>41235</v>
      </c>
      <c r="G1182">
        <v>1.05</v>
      </c>
      <c r="M1182">
        <v>0.65677280086346856</v>
      </c>
      <c r="R1182">
        <v>1.1138694009713976</v>
      </c>
    </row>
    <row r="1183" spans="6:18" x14ac:dyDescent="0.25">
      <c r="F1183" s="2">
        <v>41236</v>
      </c>
      <c r="G1183">
        <v>1.05</v>
      </c>
      <c r="M1183">
        <v>0.8353541799617149</v>
      </c>
      <c r="R1183">
        <v>1.3943841735800895</v>
      </c>
    </row>
    <row r="1184" spans="6:18" x14ac:dyDescent="0.25">
      <c r="F1184" s="2">
        <v>41239</v>
      </c>
      <c r="G1184">
        <v>1.05</v>
      </c>
      <c r="M1184">
        <v>0.78873239436618947</v>
      </c>
      <c r="R1184">
        <v>1.1119718309859155</v>
      </c>
    </row>
    <row r="1185" spans="6:18" x14ac:dyDescent="0.25">
      <c r="F1185" s="7">
        <v>41240</v>
      </c>
      <c r="G1185">
        <v>0.85</v>
      </c>
      <c r="M1185">
        <v>0.78075313807531388</v>
      </c>
      <c r="R1185">
        <v>1</v>
      </c>
    </row>
    <row r="1186" spans="6:18" x14ac:dyDescent="0.25">
      <c r="F1186" s="2">
        <v>41242</v>
      </c>
      <c r="G1186">
        <v>1.05</v>
      </c>
      <c r="M1186">
        <v>0.93263157894735704</v>
      </c>
      <c r="R1186">
        <v>2.8126315789473724</v>
      </c>
    </row>
    <row r="1187" spans="6:18" x14ac:dyDescent="0.25">
      <c r="F1187" s="2">
        <v>41243</v>
      </c>
      <c r="G1187">
        <v>1.05</v>
      </c>
      <c r="M1187">
        <v>0.73750000000000104</v>
      </c>
      <c r="R1187">
        <v>1.1950581395348816</v>
      </c>
    </row>
    <row r="1188" spans="6:18" x14ac:dyDescent="0.25">
      <c r="F1188" s="2">
        <v>41246</v>
      </c>
      <c r="G1188">
        <v>1.05</v>
      </c>
      <c r="M1188">
        <v>0.81546208530805464</v>
      </c>
      <c r="R1188">
        <v>1.201718009478675</v>
      </c>
    </row>
    <row r="1189" spans="6:18" x14ac:dyDescent="0.25">
      <c r="F1189" s="2">
        <v>41247</v>
      </c>
      <c r="G1189">
        <v>1.05</v>
      </c>
      <c r="M1189">
        <v>0.83211009174311934</v>
      </c>
      <c r="R1189">
        <v>1.2284403669724759</v>
      </c>
    </row>
    <row r="1190" spans="6:18" x14ac:dyDescent="0.25">
      <c r="F1190" s="2">
        <v>41248</v>
      </c>
      <c r="G1190">
        <v>1.05</v>
      </c>
      <c r="M1190">
        <v>0.84252208346025081</v>
      </c>
      <c r="R1190">
        <v>1.3493755711239686</v>
      </c>
    </row>
    <row r="1191" spans="6:18" x14ac:dyDescent="0.25">
      <c r="F1191" s="2">
        <v>41249</v>
      </c>
      <c r="G1191">
        <v>1.05</v>
      </c>
      <c r="M1191">
        <v>0.73270873518875723</v>
      </c>
      <c r="R1191">
        <v>1.1934417194819511</v>
      </c>
    </row>
    <row r="1192" spans="6:18" x14ac:dyDescent="0.25">
      <c r="F1192" s="2">
        <v>41250</v>
      </c>
      <c r="G1192">
        <v>1.05</v>
      </c>
      <c r="M1192">
        <v>0.84631642512077299</v>
      </c>
      <c r="R1192">
        <v>1.2013888888888846</v>
      </c>
    </row>
    <row r="1193" spans="6:18" x14ac:dyDescent="0.25">
      <c r="F1193" s="2">
        <v>41253</v>
      </c>
      <c r="G1193">
        <v>1.05</v>
      </c>
      <c r="M1193">
        <v>0.74364973262031731</v>
      </c>
      <c r="R1193">
        <v>1.2235962566844933</v>
      </c>
    </row>
    <row r="1194" spans="6:18" x14ac:dyDescent="0.25">
      <c r="F1194" s="2">
        <v>41254</v>
      </c>
      <c r="G1194">
        <v>1.05</v>
      </c>
      <c r="M1194">
        <v>0.88706140350877183</v>
      </c>
      <c r="R1194">
        <v>1.3972953216374269</v>
      </c>
    </row>
    <row r="1195" spans="6:18" x14ac:dyDescent="0.25">
      <c r="F1195" s="2">
        <v>41255</v>
      </c>
      <c r="G1195">
        <v>1.05</v>
      </c>
      <c r="M1195">
        <v>0.7425742574257439</v>
      </c>
      <c r="R1195">
        <v>1.2718964204112704</v>
      </c>
    </row>
    <row r="1196" spans="6:18" x14ac:dyDescent="0.25">
      <c r="F1196" s="2">
        <v>41256</v>
      </c>
      <c r="G1196">
        <v>1.05</v>
      </c>
      <c r="M1196">
        <v>0.74423310400647358</v>
      </c>
      <c r="R1196">
        <v>1.267098340752733</v>
      </c>
    </row>
    <row r="1197" spans="6:18" x14ac:dyDescent="0.25">
      <c r="F1197" s="2">
        <v>41257</v>
      </c>
      <c r="G1197">
        <v>1.05</v>
      </c>
      <c r="M1197">
        <v>0.63017241379310662</v>
      </c>
      <c r="R1197">
        <v>1.307758620689649</v>
      </c>
    </row>
    <row r="1198" spans="6:18" x14ac:dyDescent="0.25">
      <c r="F1198" s="2">
        <v>41260</v>
      </c>
      <c r="G1198">
        <v>1.05</v>
      </c>
      <c r="M1198">
        <v>0.8080188679245317</v>
      </c>
      <c r="R1198">
        <v>1.2297169811320718</v>
      </c>
    </row>
    <row r="1199" spans="6:18" x14ac:dyDescent="0.25">
      <c r="F1199" s="2">
        <v>41261</v>
      </c>
      <c r="G1199">
        <v>1.05</v>
      </c>
      <c r="M1199">
        <v>0.62706270627063221</v>
      </c>
      <c r="R1199">
        <v>1.2918434700612869</v>
      </c>
    </row>
    <row r="1200" spans="6:18" x14ac:dyDescent="0.25">
      <c r="F1200" s="2">
        <v>41262</v>
      </c>
      <c r="G1200">
        <v>1.05</v>
      </c>
      <c r="M1200">
        <v>0.82948402948402589</v>
      </c>
      <c r="R1200">
        <v>1.2442260442260478</v>
      </c>
    </row>
    <row r="1201" spans="6:18" x14ac:dyDescent="0.25">
      <c r="F1201" s="2">
        <v>41263</v>
      </c>
      <c r="G1201">
        <v>1.05</v>
      </c>
      <c r="M1201">
        <v>0.8857782754759278</v>
      </c>
      <c r="R1201">
        <v>1.2105263157894735</v>
      </c>
    </row>
    <row r="1202" spans="6:18" x14ac:dyDescent="0.25">
      <c r="F1202" s="2">
        <v>41264</v>
      </c>
      <c r="G1202">
        <v>1.05</v>
      </c>
      <c r="M1202">
        <v>0.78508474576270948</v>
      </c>
      <c r="R1202">
        <v>1.2149152542372905</v>
      </c>
    </row>
    <row r="1203" spans="6:18" x14ac:dyDescent="0.25">
      <c r="F1203" s="2">
        <v>41267</v>
      </c>
      <c r="G1203">
        <v>0.85</v>
      </c>
      <c r="M1203">
        <v>0.71818787475016177</v>
      </c>
      <c r="R1203">
        <v>1.0233177881412487</v>
      </c>
    </row>
    <row r="1204" spans="6:18" x14ac:dyDescent="0.25">
      <c r="F1204" s="7">
        <v>41269</v>
      </c>
      <c r="G1204">
        <v>0.85</v>
      </c>
      <c r="M1204">
        <v>0.66607460035524957</v>
      </c>
      <c r="R1204">
        <v>1.0248667850799258</v>
      </c>
    </row>
    <row r="1205" spans="6:18" x14ac:dyDescent="0.25">
      <c r="F1205" s="7">
        <v>41270</v>
      </c>
      <c r="G1205">
        <v>0.85</v>
      </c>
      <c r="M1205">
        <v>0.61202185792349728</v>
      </c>
      <c r="R1205">
        <v>1</v>
      </c>
    </row>
    <row r="1206" spans="6:18" x14ac:dyDescent="0.25">
      <c r="F1206" s="2">
        <v>41271</v>
      </c>
      <c r="G1206">
        <v>1.05</v>
      </c>
      <c r="M1206">
        <v>0.76710526315789473</v>
      </c>
      <c r="R1206">
        <v>1.2307894736842115</v>
      </c>
    </row>
    <row r="1207" spans="6:18" x14ac:dyDescent="0.25">
      <c r="F1207" s="2">
        <v>41274</v>
      </c>
      <c r="G1207">
        <v>1.05</v>
      </c>
      <c r="M1207">
        <v>0.77477477477477674</v>
      </c>
      <c r="R1207">
        <v>1.293057763645999</v>
      </c>
    </row>
    <row r="1208" spans="6:18" x14ac:dyDescent="0.25">
      <c r="F1208" s="2">
        <v>41275</v>
      </c>
      <c r="G1208">
        <v>1.05</v>
      </c>
      <c r="M1208">
        <v>0.76050632911392035</v>
      </c>
      <c r="R1208">
        <v>1.2815189873417741</v>
      </c>
    </row>
    <row r="1209" spans="6:18" x14ac:dyDescent="0.25">
      <c r="F1209" s="2">
        <v>41276</v>
      </c>
      <c r="G1209">
        <v>1.05</v>
      </c>
      <c r="M1209">
        <v>0.85541237113402058</v>
      </c>
      <c r="R1209">
        <v>1.3090206185567002</v>
      </c>
    </row>
    <row r="1210" spans="6:18" x14ac:dyDescent="0.25">
      <c r="F1210" s="2">
        <v>41277</v>
      </c>
      <c r="G1210">
        <v>1.05</v>
      </c>
      <c r="M1210">
        <v>0.83249940433643255</v>
      </c>
      <c r="R1210">
        <v>1.1865618298784846</v>
      </c>
    </row>
    <row r="1211" spans="6:18" x14ac:dyDescent="0.25">
      <c r="F1211" s="2">
        <v>41278</v>
      </c>
      <c r="G1211">
        <v>1.05</v>
      </c>
      <c r="M1211">
        <v>0.88057085628442766</v>
      </c>
      <c r="R1211">
        <v>1.1579869804707061</v>
      </c>
    </row>
    <row r="1212" spans="6:18" x14ac:dyDescent="0.25">
      <c r="F1212" s="2">
        <v>41281</v>
      </c>
      <c r="G1212">
        <v>1.05</v>
      </c>
      <c r="M1212">
        <v>0.89039075940034418</v>
      </c>
      <c r="R1212">
        <v>1.0953551241091195</v>
      </c>
    </row>
    <row r="1213" spans="6:18" x14ac:dyDescent="0.25">
      <c r="F1213" s="2">
        <v>41282</v>
      </c>
      <c r="G1213">
        <v>1.05</v>
      </c>
      <c r="M1213">
        <v>0.83774104683195694</v>
      </c>
      <c r="R1213">
        <v>1.2829201101928354</v>
      </c>
    </row>
    <row r="1214" spans="6:18" x14ac:dyDescent="0.25">
      <c r="F1214" s="2">
        <v>41283</v>
      </c>
      <c r="G1214">
        <v>1.05</v>
      </c>
      <c r="M1214">
        <v>0.79499596448748977</v>
      </c>
      <c r="R1214">
        <v>1.1595372612321755</v>
      </c>
    </row>
    <row r="1215" spans="6:18" x14ac:dyDescent="0.25">
      <c r="F1215" s="2">
        <v>41284</v>
      </c>
      <c r="G1215">
        <v>1.05</v>
      </c>
      <c r="M1215">
        <v>0.88563983786913314</v>
      </c>
      <c r="R1215">
        <v>1.1861609727851787</v>
      </c>
    </row>
    <row r="1216" spans="6:18" x14ac:dyDescent="0.25">
      <c r="F1216" s="2">
        <v>41285</v>
      </c>
      <c r="G1216">
        <v>1.05</v>
      </c>
      <c r="M1216">
        <v>0.81788950599239973</v>
      </c>
      <c r="R1216">
        <v>1.1525869628763497</v>
      </c>
    </row>
    <row r="1217" spans="6:18" x14ac:dyDescent="0.25">
      <c r="F1217" s="2">
        <v>41288</v>
      </c>
      <c r="G1217">
        <v>1.05</v>
      </c>
      <c r="M1217">
        <v>1</v>
      </c>
      <c r="R1217">
        <v>1.4859274330281478</v>
      </c>
    </row>
    <row r="1218" spans="6:18" x14ac:dyDescent="0.25">
      <c r="F1218" s="2">
        <v>41289</v>
      </c>
      <c r="G1218">
        <v>1.05</v>
      </c>
      <c r="M1218">
        <v>0.90166927490871152</v>
      </c>
      <c r="R1218">
        <v>1.2290036515388638</v>
      </c>
    </row>
    <row r="1219" spans="6:18" x14ac:dyDescent="0.25">
      <c r="F1219" s="2">
        <v>41290</v>
      </c>
      <c r="G1219">
        <v>1.05</v>
      </c>
      <c r="M1219">
        <v>0.80370660401983807</v>
      </c>
      <c r="R1219">
        <v>1.1018010963194997</v>
      </c>
    </row>
    <row r="1220" spans="6:18" x14ac:dyDescent="0.25">
      <c r="F1220" s="2">
        <v>41291</v>
      </c>
      <c r="G1220">
        <v>1.05</v>
      </c>
      <c r="M1220">
        <v>0.94428152492668616</v>
      </c>
      <c r="R1220">
        <v>1.3450635386119281</v>
      </c>
    </row>
    <row r="1221" spans="6:18" x14ac:dyDescent="0.25">
      <c r="F1221" s="2">
        <v>41292</v>
      </c>
      <c r="G1221">
        <v>1.05</v>
      </c>
      <c r="M1221">
        <v>0.9528919131117507</v>
      </c>
      <c r="R1221">
        <v>1.1169850824391521</v>
      </c>
    </row>
    <row r="1222" spans="6:18" x14ac:dyDescent="0.25">
      <c r="F1222" s="2">
        <v>41295</v>
      </c>
      <c r="G1222">
        <v>1.05</v>
      </c>
      <c r="M1222">
        <v>0.91012626887843251</v>
      </c>
      <c r="R1222">
        <v>1.0925971775191863</v>
      </c>
    </row>
    <row r="1223" spans="6:18" x14ac:dyDescent="0.25">
      <c r="F1223" s="2">
        <v>41296</v>
      </c>
      <c r="G1223">
        <v>0.85</v>
      </c>
      <c r="M1223">
        <v>0.80009610764055739</v>
      </c>
      <c r="R1223">
        <v>1.0269101393560778</v>
      </c>
    </row>
    <row r="1224" spans="6:18" x14ac:dyDescent="0.25">
      <c r="F1224" s="2">
        <v>41297</v>
      </c>
      <c r="G1224">
        <v>0.85</v>
      </c>
      <c r="M1224">
        <v>0.79911332779163202</v>
      </c>
      <c r="R1224">
        <v>1.0446106954835106</v>
      </c>
    </row>
    <row r="1225" spans="6:18" x14ac:dyDescent="0.25">
      <c r="F1225" s="2">
        <v>41298</v>
      </c>
      <c r="G1225">
        <v>0.85</v>
      </c>
      <c r="M1225">
        <v>0.76736526946107564</v>
      </c>
      <c r="R1225">
        <v>1.0245508982035927</v>
      </c>
    </row>
    <row r="1226" spans="6:18" x14ac:dyDescent="0.25">
      <c r="F1226" s="2">
        <v>41299</v>
      </c>
      <c r="G1226">
        <v>1.05</v>
      </c>
      <c r="M1226">
        <v>0.94044665012407203</v>
      </c>
      <c r="R1226">
        <v>1.3186813186813187</v>
      </c>
    </row>
    <row r="1227" spans="6:18" x14ac:dyDescent="0.25">
      <c r="F1227" s="2">
        <v>41302</v>
      </c>
      <c r="G1227">
        <v>0.85</v>
      </c>
      <c r="M1227">
        <v>0.84684236698160475</v>
      </c>
      <c r="R1227">
        <v>1.0313276976628543</v>
      </c>
    </row>
    <row r="1228" spans="6:18" x14ac:dyDescent="0.25">
      <c r="F1228" s="2">
        <v>41303</v>
      </c>
      <c r="G1228">
        <v>1.05</v>
      </c>
      <c r="M1228">
        <v>0.81726618705035969</v>
      </c>
      <c r="R1228">
        <v>1.273093525179855</v>
      </c>
    </row>
    <row r="1229" spans="6:18" x14ac:dyDescent="0.25">
      <c r="F1229" s="2">
        <v>41304</v>
      </c>
      <c r="G1229">
        <v>1.05</v>
      </c>
      <c r="M1229">
        <v>0.90815691158157141</v>
      </c>
      <c r="R1229">
        <v>1.0669364881693648</v>
      </c>
    </row>
    <row r="1230" spans="6:18" x14ac:dyDescent="0.25">
      <c r="F1230" s="2">
        <v>41305</v>
      </c>
      <c r="G1230">
        <v>0.85</v>
      </c>
      <c r="M1230">
        <v>0.78524332810047093</v>
      </c>
      <c r="R1230">
        <v>1.0043956043956033</v>
      </c>
    </row>
    <row r="1231" spans="6:18" x14ac:dyDescent="0.25">
      <c r="F1231" s="3">
        <v>41306</v>
      </c>
      <c r="G1231">
        <v>1.05</v>
      </c>
      <c r="M1231">
        <v>0.85886859163228912</v>
      </c>
      <c r="R1231">
        <v>1.1493812610489109</v>
      </c>
    </row>
    <row r="1232" spans="6:18" x14ac:dyDescent="0.25">
      <c r="F1232" s="3">
        <v>41309</v>
      </c>
      <c r="G1232">
        <v>1.05</v>
      </c>
      <c r="M1232">
        <v>0.81037677578752532</v>
      </c>
      <c r="R1232">
        <v>1.1457689932056825</v>
      </c>
    </row>
    <row r="1233" spans="6:18" x14ac:dyDescent="0.25">
      <c r="F1233" s="3">
        <v>41310</v>
      </c>
      <c r="G1233">
        <v>1.05</v>
      </c>
      <c r="M1233">
        <v>0.83365894501814319</v>
      </c>
      <c r="R1233">
        <v>1.1094055260954498</v>
      </c>
    </row>
    <row r="1234" spans="6:18" x14ac:dyDescent="0.25">
      <c r="F1234" s="3">
        <v>41311</v>
      </c>
      <c r="G1234">
        <v>1.0053581500282007</v>
      </c>
      <c r="M1234">
        <v>0.93457416807670202</v>
      </c>
      <c r="R1234">
        <v>1.0324309080654259</v>
      </c>
    </row>
    <row r="1235" spans="6:18" x14ac:dyDescent="0.25">
      <c r="F1235" s="3">
        <v>41312</v>
      </c>
      <c r="G1235">
        <v>1.05</v>
      </c>
      <c r="M1235">
        <v>0.82049906090689462</v>
      </c>
      <c r="R1235">
        <v>1.0590287094177624</v>
      </c>
    </row>
    <row r="1236" spans="6:18" x14ac:dyDescent="0.25">
      <c r="F1236" s="3">
        <v>41313</v>
      </c>
      <c r="G1236">
        <v>1.05</v>
      </c>
      <c r="M1236">
        <v>0.83902976846747412</v>
      </c>
      <c r="R1236">
        <v>1.2351157662624035</v>
      </c>
    </row>
    <row r="1237" spans="6:18" x14ac:dyDescent="0.25">
      <c r="F1237" s="3">
        <v>41316</v>
      </c>
      <c r="G1237">
        <v>0.98229665071770345</v>
      </c>
      <c r="M1237">
        <v>0.86052631578947369</v>
      </c>
      <c r="R1237">
        <v>1.0454545454545454</v>
      </c>
    </row>
    <row r="1238" spans="6:18" x14ac:dyDescent="0.25">
      <c r="F1238" s="3">
        <v>41317</v>
      </c>
      <c r="G1238">
        <v>0.85</v>
      </c>
      <c r="M1238">
        <v>0.79465575349060869</v>
      </c>
      <c r="R1238">
        <v>1.041646605681271</v>
      </c>
    </row>
    <row r="1239" spans="6:18" x14ac:dyDescent="0.25">
      <c r="F1239" s="3">
        <v>41318</v>
      </c>
      <c r="G1239">
        <v>1.05</v>
      </c>
      <c r="M1239">
        <v>0.87934560327198363</v>
      </c>
      <c r="R1239">
        <v>1.1300029214139644</v>
      </c>
    </row>
    <row r="1240" spans="6:18" x14ac:dyDescent="0.25">
      <c r="F1240" s="3">
        <v>41319</v>
      </c>
      <c r="G1240">
        <v>1.05</v>
      </c>
      <c r="M1240">
        <v>0.91536748329621487</v>
      </c>
      <c r="R1240">
        <v>1.3054008908685968</v>
      </c>
    </row>
    <row r="1241" spans="6:18" x14ac:dyDescent="0.25">
      <c r="F1241" s="3">
        <v>41320</v>
      </c>
      <c r="G1241">
        <v>1.05</v>
      </c>
      <c r="M1241">
        <v>0.91650625601539848</v>
      </c>
      <c r="R1241">
        <v>1.1790182868142445</v>
      </c>
    </row>
    <row r="1242" spans="6:18" x14ac:dyDescent="0.25">
      <c r="F1242" s="3">
        <v>41323</v>
      </c>
      <c r="G1242">
        <v>0.85</v>
      </c>
      <c r="M1242">
        <v>0.82908754052802236</v>
      </c>
      <c r="R1242">
        <v>1.0226956924502084</v>
      </c>
    </row>
    <row r="1243" spans="6:18" x14ac:dyDescent="0.25">
      <c r="F1243" s="3">
        <v>41324</v>
      </c>
      <c r="G1243">
        <v>1.05</v>
      </c>
      <c r="M1243">
        <v>0.69109055501460559</v>
      </c>
      <c r="R1243">
        <v>1.0547711781888998</v>
      </c>
    </row>
    <row r="1244" spans="6:18" x14ac:dyDescent="0.25">
      <c r="F1244" s="3">
        <v>41325</v>
      </c>
      <c r="G1244">
        <v>1.05</v>
      </c>
      <c r="M1244">
        <v>0.92873413602343213</v>
      </c>
      <c r="R1244">
        <v>1.0933940774487472</v>
      </c>
    </row>
    <row r="1245" spans="6:18" x14ac:dyDescent="0.25">
      <c r="F1245" s="3">
        <v>41326</v>
      </c>
      <c r="G1245">
        <v>1.05</v>
      </c>
      <c r="M1245">
        <v>0.924663183942808</v>
      </c>
      <c r="R1245">
        <v>1.4102282100632388</v>
      </c>
    </row>
    <row r="1246" spans="6:18" x14ac:dyDescent="0.25">
      <c r="F1246" s="3">
        <v>41327</v>
      </c>
      <c r="G1246">
        <v>0.85</v>
      </c>
      <c r="M1246">
        <v>0.82193927522037291</v>
      </c>
      <c r="R1246">
        <v>1.0011753183153771</v>
      </c>
    </row>
    <row r="1247" spans="6:18" x14ac:dyDescent="0.25">
      <c r="F1247" s="3">
        <v>41330</v>
      </c>
      <c r="G1247">
        <v>1.05</v>
      </c>
      <c r="M1247">
        <v>0.90694175800558707</v>
      </c>
      <c r="R1247">
        <v>1.1861164839888245</v>
      </c>
    </row>
    <row r="1248" spans="6:18" x14ac:dyDescent="0.25">
      <c r="F1248" s="3">
        <v>41331</v>
      </c>
      <c r="G1248">
        <v>1.05</v>
      </c>
      <c r="M1248">
        <v>0.98895131086142607</v>
      </c>
      <c r="R1248">
        <v>1.2760299625468166</v>
      </c>
    </row>
    <row r="1249" spans="6:18" x14ac:dyDescent="0.25">
      <c r="F1249" s="3">
        <v>41332</v>
      </c>
      <c r="G1249">
        <v>1.05</v>
      </c>
      <c r="M1249">
        <v>0.88899552143314198</v>
      </c>
      <c r="R1249">
        <v>1.1102047344849648</v>
      </c>
    </row>
    <row r="1250" spans="6:18" x14ac:dyDescent="0.25">
      <c r="F1250" s="3">
        <v>41333</v>
      </c>
      <c r="G1250">
        <v>1.05</v>
      </c>
      <c r="M1250">
        <v>0.98315467075038299</v>
      </c>
      <c r="R1250">
        <v>1.6234686064318531</v>
      </c>
    </row>
    <row r="1251" spans="6:18" x14ac:dyDescent="0.25">
      <c r="F1251" s="2">
        <v>41334</v>
      </c>
      <c r="G1251">
        <v>0.90581107133021199</v>
      </c>
      <c r="M1251">
        <v>0.85789038832277309</v>
      </c>
      <c r="R1251">
        <v>1.0115670614155901</v>
      </c>
    </row>
    <row r="1252" spans="6:18" x14ac:dyDescent="0.25">
      <c r="F1252" s="2">
        <v>41337</v>
      </c>
      <c r="G1252">
        <v>0.92152605459057091</v>
      </c>
      <c r="M1252">
        <v>0.86352357320099482</v>
      </c>
      <c r="R1252">
        <v>1.0018610421836229</v>
      </c>
    </row>
    <row r="1253" spans="6:18" x14ac:dyDescent="0.25">
      <c r="F1253" s="2">
        <v>41338</v>
      </c>
      <c r="G1253">
        <v>1.05</v>
      </c>
      <c r="M1253">
        <v>0.99738391105297575</v>
      </c>
      <c r="R1253">
        <v>1.202746893394373</v>
      </c>
    </row>
    <row r="1254" spans="6:18" x14ac:dyDescent="0.25">
      <c r="F1254" s="2">
        <v>41339</v>
      </c>
      <c r="G1254">
        <v>1.05</v>
      </c>
      <c r="M1254">
        <v>0.99827833572453362</v>
      </c>
      <c r="R1254">
        <v>1.187374461979916</v>
      </c>
    </row>
    <row r="1255" spans="6:18" x14ac:dyDescent="0.25">
      <c r="F1255" s="2">
        <v>41340</v>
      </c>
      <c r="G1255">
        <v>1.05</v>
      </c>
      <c r="M1255">
        <v>0.95783300753979328</v>
      </c>
      <c r="R1255">
        <v>1.3845294610443999</v>
      </c>
    </row>
    <row r="1256" spans="6:18" x14ac:dyDescent="0.25">
      <c r="F1256" s="2">
        <v>41341</v>
      </c>
      <c r="G1256">
        <v>1.05</v>
      </c>
      <c r="M1256">
        <v>0.99052237161119694</v>
      </c>
      <c r="R1256">
        <v>1.3962971126294901</v>
      </c>
    </row>
    <row r="1257" spans="6:18" x14ac:dyDescent="0.25">
      <c r="F1257" s="2">
        <v>41344</v>
      </c>
      <c r="G1257">
        <v>1.05</v>
      </c>
      <c r="M1257">
        <v>0.9401888772298006</v>
      </c>
      <c r="R1257">
        <v>1.1080797481636941</v>
      </c>
    </row>
    <row r="1258" spans="6:18" x14ac:dyDescent="0.25">
      <c r="F1258" s="2">
        <v>41345</v>
      </c>
      <c r="G1258">
        <v>1.05</v>
      </c>
      <c r="M1258">
        <v>0.90938569627094223</v>
      </c>
      <c r="R1258">
        <v>1.1234011889749582</v>
      </c>
    </row>
    <row r="1259" spans="6:18" x14ac:dyDescent="0.25">
      <c r="F1259" s="2">
        <v>41346</v>
      </c>
      <c r="G1259">
        <v>1.05</v>
      </c>
      <c r="M1259">
        <v>0.85705741626794263</v>
      </c>
      <c r="R1259">
        <v>1.0755582137161077</v>
      </c>
    </row>
    <row r="1260" spans="6:18" x14ac:dyDescent="0.25">
      <c r="F1260" s="2">
        <v>41347</v>
      </c>
      <c r="G1260">
        <v>1.05</v>
      </c>
      <c r="M1260">
        <v>0.91184767277856127</v>
      </c>
      <c r="R1260">
        <v>1.3608368594264246</v>
      </c>
    </row>
    <row r="1261" spans="6:18" x14ac:dyDescent="0.25">
      <c r="F1261" s="2">
        <v>41348</v>
      </c>
      <c r="G1261">
        <v>1.05</v>
      </c>
      <c r="M1261">
        <v>0.81115459882583174</v>
      </c>
      <c r="R1261">
        <v>1.1493150684931506</v>
      </c>
    </row>
    <row r="1262" spans="6:18" x14ac:dyDescent="0.25">
      <c r="F1262" s="2">
        <v>41351</v>
      </c>
      <c r="G1262">
        <v>1.05</v>
      </c>
      <c r="M1262">
        <v>0.97234273318872033</v>
      </c>
      <c r="R1262">
        <v>1.1464208242950131</v>
      </c>
    </row>
    <row r="1263" spans="6:18" x14ac:dyDescent="0.25">
      <c r="F1263" s="7">
        <v>41352</v>
      </c>
      <c r="G1263">
        <v>0.85</v>
      </c>
      <c r="M1263">
        <v>0.68728879646477758</v>
      </c>
      <c r="R1263">
        <v>1.0132570834416408</v>
      </c>
    </row>
    <row r="1264" spans="6:18" x14ac:dyDescent="0.25">
      <c r="F1264" s="2">
        <v>41353</v>
      </c>
      <c r="G1264">
        <v>1.05</v>
      </c>
      <c r="M1264">
        <v>0.67736131934032984</v>
      </c>
      <c r="R1264">
        <v>1.220389805097448</v>
      </c>
    </row>
    <row r="1265" spans="6:18" x14ac:dyDescent="0.25">
      <c r="F1265" s="2">
        <v>41354</v>
      </c>
      <c r="G1265">
        <v>1.05</v>
      </c>
      <c r="M1265">
        <v>1</v>
      </c>
      <c r="R1265">
        <v>1.45947426067908</v>
      </c>
    </row>
    <row r="1266" spans="6:18" x14ac:dyDescent="0.25">
      <c r="F1266" s="2">
        <v>41355</v>
      </c>
      <c r="G1266">
        <v>0.85</v>
      </c>
      <c r="M1266">
        <v>0.68314930388862383</v>
      </c>
      <c r="R1266">
        <v>1</v>
      </c>
    </row>
    <row r="1267" spans="6:18" x14ac:dyDescent="0.25">
      <c r="F1267" s="2">
        <v>41358</v>
      </c>
      <c r="G1267">
        <v>1.05</v>
      </c>
      <c r="M1267">
        <v>0.94437086092714517</v>
      </c>
      <c r="R1267">
        <v>1.2225165562913907</v>
      </c>
    </row>
    <row r="1268" spans="6:18" x14ac:dyDescent="0.25">
      <c r="F1268" s="7">
        <v>41359</v>
      </c>
      <c r="G1268">
        <v>0.85</v>
      </c>
      <c r="M1268">
        <v>0.65937500000000193</v>
      </c>
      <c r="R1268">
        <v>1</v>
      </c>
    </row>
    <row r="1269" spans="6:18" x14ac:dyDescent="0.25">
      <c r="F1269" s="2">
        <v>41361</v>
      </c>
      <c r="G1269">
        <v>1.05</v>
      </c>
      <c r="M1269">
        <v>0.23458540042523029</v>
      </c>
      <c r="R1269">
        <v>1.4011339475549305</v>
      </c>
    </row>
    <row r="1270" spans="6:18" x14ac:dyDescent="0.25">
      <c r="F1270" s="2">
        <v>41365</v>
      </c>
      <c r="G1270">
        <v>1.05</v>
      </c>
      <c r="M1270">
        <v>0.87726879861711005</v>
      </c>
      <c r="R1270">
        <v>1.0881590319792556</v>
      </c>
    </row>
    <row r="1271" spans="6:18" x14ac:dyDescent="0.25">
      <c r="F1271" s="2">
        <v>41366</v>
      </c>
      <c r="G1271">
        <v>1.05</v>
      </c>
      <c r="M1271">
        <v>0.94537554314091066</v>
      </c>
      <c r="R1271">
        <v>1.1241464928615765</v>
      </c>
    </row>
    <row r="1272" spans="6:18" x14ac:dyDescent="0.25">
      <c r="F1272" s="2">
        <v>41367</v>
      </c>
      <c r="G1272">
        <v>1.05</v>
      </c>
      <c r="M1272">
        <v>0.93164313222079698</v>
      </c>
      <c r="R1272">
        <v>1.1158536585365841</v>
      </c>
    </row>
    <row r="1273" spans="6:18" x14ac:dyDescent="0.25">
      <c r="F1273" s="2">
        <v>41368</v>
      </c>
      <c r="G1273">
        <v>1.05</v>
      </c>
      <c r="M1273">
        <v>0.86437908496731675</v>
      </c>
      <c r="R1273">
        <v>1.1993464052287581</v>
      </c>
    </row>
    <row r="1274" spans="6:18" x14ac:dyDescent="0.25">
      <c r="F1274" s="2">
        <v>41369</v>
      </c>
      <c r="G1274">
        <v>1.05</v>
      </c>
      <c r="M1274">
        <v>0.82635060639470992</v>
      </c>
      <c r="R1274">
        <v>1.079933847850056</v>
      </c>
    </row>
    <row r="1275" spans="6:18" x14ac:dyDescent="0.25">
      <c r="F1275" s="2">
        <v>41372</v>
      </c>
      <c r="G1275">
        <v>0.85</v>
      </c>
      <c r="M1275">
        <v>0.81522896698615344</v>
      </c>
      <c r="R1275">
        <v>1.0335463258785933</v>
      </c>
    </row>
    <row r="1276" spans="6:18" x14ac:dyDescent="0.25">
      <c r="F1276" s="2">
        <v>41373</v>
      </c>
      <c r="G1276">
        <v>1.05</v>
      </c>
      <c r="M1276">
        <v>0.76159129937035031</v>
      </c>
      <c r="R1276">
        <v>1.3222667429879795</v>
      </c>
    </row>
    <row r="1277" spans="6:18" x14ac:dyDescent="0.25">
      <c r="F1277" s="2">
        <v>41374</v>
      </c>
      <c r="G1277">
        <v>1.05</v>
      </c>
      <c r="M1277">
        <v>0.80477597242737742</v>
      </c>
      <c r="R1277">
        <v>1.1772525849335302</v>
      </c>
    </row>
    <row r="1278" spans="6:18" x14ac:dyDescent="0.25">
      <c r="F1278" s="2">
        <v>41375</v>
      </c>
      <c r="G1278">
        <v>1.05</v>
      </c>
      <c r="M1278">
        <v>0.90180798004987306</v>
      </c>
      <c r="R1278">
        <v>1.2378428927680842</v>
      </c>
    </row>
    <row r="1279" spans="6:18" x14ac:dyDescent="0.25">
      <c r="F1279" s="2">
        <v>41376</v>
      </c>
      <c r="G1279">
        <v>1.05</v>
      </c>
      <c r="M1279">
        <v>0.83996917544310301</v>
      </c>
      <c r="R1279">
        <v>1.0901618289237092</v>
      </c>
    </row>
    <row r="1280" spans="6:18" x14ac:dyDescent="0.25">
      <c r="F1280" s="7">
        <v>41379</v>
      </c>
      <c r="G1280">
        <v>0.85</v>
      </c>
      <c r="M1280">
        <v>0.65298861480075898</v>
      </c>
      <c r="R1280">
        <v>1</v>
      </c>
    </row>
    <row r="1281" spans="6:18" x14ac:dyDescent="0.25">
      <c r="F1281" s="7">
        <v>41380</v>
      </c>
      <c r="G1281">
        <v>0.85</v>
      </c>
      <c r="M1281">
        <v>0.59690601284296563</v>
      </c>
      <c r="R1281">
        <v>1.0440747227087004</v>
      </c>
    </row>
    <row r="1282" spans="6:18" x14ac:dyDescent="0.25">
      <c r="F1282" s="2">
        <v>41381</v>
      </c>
      <c r="G1282">
        <v>0.88232579603137973</v>
      </c>
      <c r="M1282">
        <v>0.88232579603137973</v>
      </c>
      <c r="R1282">
        <v>1.0226119058606336</v>
      </c>
    </row>
    <row r="1283" spans="6:18" x14ac:dyDescent="0.25">
      <c r="F1283" s="2">
        <v>41382</v>
      </c>
      <c r="G1283">
        <v>1.05</v>
      </c>
      <c r="M1283">
        <v>0.96560708702448805</v>
      </c>
      <c r="R1283">
        <v>1.25951016154247</v>
      </c>
    </row>
    <row r="1284" spans="6:18" x14ac:dyDescent="0.25">
      <c r="F1284" s="2">
        <v>41386</v>
      </c>
      <c r="G1284">
        <v>1.05</v>
      </c>
      <c r="M1284">
        <v>0.91045434494927047</v>
      </c>
      <c r="R1284">
        <v>1.3039258932509925</v>
      </c>
    </row>
    <row r="1285" spans="6:18" x14ac:dyDescent="0.25">
      <c r="F1285" s="2">
        <v>41387</v>
      </c>
      <c r="G1285">
        <v>1.05</v>
      </c>
      <c r="M1285">
        <v>0.7671181339352896</v>
      </c>
      <c r="R1285">
        <v>1.3227990970654628</v>
      </c>
    </row>
    <row r="1286" spans="6:18" x14ac:dyDescent="0.25">
      <c r="F1286" s="2">
        <v>41389</v>
      </c>
      <c r="G1286">
        <v>1.05</v>
      </c>
      <c r="M1286">
        <v>0.82756799577501983</v>
      </c>
      <c r="R1286">
        <v>1.1571164510166358</v>
      </c>
    </row>
    <row r="1287" spans="6:18" x14ac:dyDescent="0.25">
      <c r="F1287" s="2">
        <v>41390</v>
      </c>
      <c r="G1287">
        <v>1.05</v>
      </c>
      <c r="M1287">
        <v>0.93244304791830424</v>
      </c>
      <c r="R1287">
        <v>1.0607488871432313</v>
      </c>
    </row>
    <row r="1288" spans="6:18" x14ac:dyDescent="0.25">
      <c r="F1288" s="2">
        <v>41393</v>
      </c>
      <c r="G1288">
        <v>1.05</v>
      </c>
      <c r="M1288">
        <v>0.92917924787263151</v>
      </c>
      <c r="R1288">
        <v>1.0741147405984079</v>
      </c>
    </row>
    <row r="1289" spans="6:18" x14ac:dyDescent="0.25">
      <c r="F1289" s="2">
        <v>41394</v>
      </c>
      <c r="G1289">
        <v>1.05</v>
      </c>
      <c r="M1289">
        <v>0.97416162726772848</v>
      </c>
      <c r="R1289">
        <v>1.067619571192963</v>
      </c>
    </row>
    <row r="1290" spans="6:18" x14ac:dyDescent="0.25">
      <c r="F1290" s="2">
        <v>41396</v>
      </c>
      <c r="G1290">
        <v>1.05</v>
      </c>
      <c r="M1290">
        <v>1</v>
      </c>
      <c r="R1290">
        <v>1.2688318777292578</v>
      </c>
    </row>
    <row r="1291" spans="6:18" x14ac:dyDescent="0.25">
      <c r="F1291" s="2">
        <v>41397</v>
      </c>
      <c r="G1291">
        <v>0.85544915640674879</v>
      </c>
      <c r="M1291">
        <v>0.85544915640674879</v>
      </c>
      <c r="R1291">
        <v>1</v>
      </c>
    </row>
    <row r="1292" spans="6:18" x14ac:dyDescent="0.25">
      <c r="F1292" s="2">
        <v>41400</v>
      </c>
      <c r="G1292">
        <v>1.05</v>
      </c>
      <c r="M1292">
        <v>0.98668478260869663</v>
      </c>
      <c r="R1292">
        <v>1.0652173913043479</v>
      </c>
    </row>
    <row r="1293" spans="6:18" x14ac:dyDescent="0.25">
      <c r="F1293" s="2">
        <v>41401</v>
      </c>
      <c r="G1293">
        <v>1.05</v>
      </c>
      <c r="M1293">
        <v>0.98054979253112118</v>
      </c>
      <c r="R1293">
        <v>1.2059128630705394</v>
      </c>
    </row>
    <row r="1294" spans="6:18" x14ac:dyDescent="0.25">
      <c r="F1294" s="2">
        <v>41402</v>
      </c>
      <c r="G1294">
        <v>1.05</v>
      </c>
      <c r="M1294">
        <v>0.90979489326077789</v>
      </c>
      <c r="R1294">
        <v>1.0671829217245703</v>
      </c>
    </row>
    <row r="1295" spans="6:18" x14ac:dyDescent="0.25">
      <c r="F1295" s="2">
        <v>41403</v>
      </c>
      <c r="G1295">
        <v>0.90920195439739415</v>
      </c>
      <c r="M1295">
        <v>0.86868892508143247</v>
      </c>
      <c r="R1295">
        <v>1.0136400651465798</v>
      </c>
    </row>
    <row r="1296" spans="6:18" x14ac:dyDescent="0.25">
      <c r="F1296" s="2">
        <v>41404</v>
      </c>
      <c r="G1296">
        <v>1.05</v>
      </c>
      <c r="M1296">
        <v>0.945834239721556</v>
      </c>
      <c r="R1296">
        <v>1.1838155318686083</v>
      </c>
    </row>
    <row r="1297" spans="6:18" x14ac:dyDescent="0.25">
      <c r="F1297" s="2">
        <v>41405</v>
      </c>
      <c r="G1297">
        <v>1.05</v>
      </c>
      <c r="M1297">
        <v>1</v>
      </c>
      <c r="R1297">
        <v>1.1309429477020596</v>
      </c>
    </row>
    <row r="1298" spans="6:18" x14ac:dyDescent="0.25">
      <c r="F1298" s="7">
        <v>41407</v>
      </c>
      <c r="G1298">
        <v>0.85</v>
      </c>
      <c r="M1298">
        <v>0.71580952380952378</v>
      </c>
      <c r="R1298">
        <v>1.0097142857142865</v>
      </c>
    </row>
    <row r="1299" spans="6:18" x14ac:dyDescent="0.25">
      <c r="F1299" s="2">
        <v>41408</v>
      </c>
      <c r="G1299">
        <v>1.05</v>
      </c>
      <c r="M1299">
        <v>0.98256274768824303</v>
      </c>
      <c r="R1299">
        <v>1.1677675033025128</v>
      </c>
    </row>
    <row r="1300" spans="6:18" x14ac:dyDescent="0.25">
      <c r="F1300" s="2">
        <v>41409</v>
      </c>
      <c r="G1300">
        <v>1.05</v>
      </c>
      <c r="M1300">
        <v>1</v>
      </c>
      <c r="R1300">
        <v>1.5677859126483205</v>
      </c>
    </row>
    <row r="1301" spans="6:18" x14ac:dyDescent="0.25">
      <c r="F1301" s="2">
        <v>41410</v>
      </c>
      <c r="G1301">
        <v>1.05</v>
      </c>
      <c r="M1301">
        <v>0.97821238634414143</v>
      </c>
      <c r="R1301">
        <v>1.1415337107565615</v>
      </c>
    </row>
    <row r="1302" spans="6:18" x14ac:dyDescent="0.25">
      <c r="F1302" s="2">
        <v>41411</v>
      </c>
      <c r="G1302">
        <v>1.05</v>
      </c>
      <c r="M1302">
        <v>0.93140016570008288</v>
      </c>
      <c r="R1302">
        <v>1.0937862468931241</v>
      </c>
    </row>
    <row r="1303" spans="6:18" x14ac:dyDescent="0.25">
      <c r="F1303" s="2">
        <v>41414</v>
      </c>
      <c r="G1303">
        <v>1.05</v>
      </c>
      <c r="M1303">
        <v>0.84523993210924231</v>
      </c>
      <c r="R1303">
        <v>1.0941212775806208</v>
      </c>
    </row>
    <row r="1304" spans="6:18" x14ac:dyDescent="0.25">
      <c r="F1304" s="2">
        <v>41415</v>
      </c>
      <c r="G1304">
        <v>1.05</v>
      </c>
      <c r="M1304">
        <v>0.82002902757619733</v>
      </c>
      <c r="R1304">
        <v>1.1093976777939041</v>
      </c>
    </row>
    <row r="1305" spans="6:18" x14ac:dyDescent="0.25">
      <c r="F1305" s="2">
        <v>41416</v>
      </c>
      <c r="G1305">
        <v>1.05</v>
      </c>
      <c r="M1305">
        <v>0.80365925634467827</v>
      </c>
      <c r="R1305">
        <v>1.0560692504426505</v>
      </c>
    </row>
    <row r="1306" spans="6:18" x14ac:dyDescent="0.25">
      <c r="F1306" s="2">
        <v>41417</v>
      </c>
      <c r="G1306">
        <v>1.05</v>
      </c>
      <c r="M1306">
        <v>0.69492412349555299</v>
      </c>
      <c r="R1306">
        <v>1.8076923076923077</v>
      </c>
    </row>
    <row r="1307" spans="6:18" x14ac:dyDescent="0.25">
      <c r="F1307" s="2">
        <v>41418</v>
      </c>
      <c r="G1307">
        <v>0.85</v>
      </c>
      <c r="M1307">
        <v>0.78237650200266895</v>
      </c>
      <c r="R1307">
        <v>1</v>
      </c>
    </row>
    <row r="1308" spans="6:18" x14ac:dyDescent="0.25">
      <c r="F1308" s="2">
        <v>41421</v>
      </c>
      <c r="G1308">
        <v>1.05</v>
      </c>
      <c r="M1308">
        <v>0.81655225019069411</v>
      </c>
      <c r="R1308">
        <v>1.5598779557589626</v>
      </c>
    </row>
    <row r="1309" spans="6:18" x14ac:dyDescent="0.25">
      <c r="F1309" s="2">
        <v>41422</v>
      </c>
      <c r="G1309">
        <v>1.05</v>
      </c>
      <c r="M1309">
        <v>0.80356667553899386</v>
      </c>
      <c r="R1309">
        <v>1.2065477774820337</v>
      </c>
    </row>
    <row r="1310" spans="6:18" x14ac:dyDescent="0.25">
      <c r="F1310" s="2">
        <v>41423</v>
      </c>
      <c r="G1310">
        <v>0.85</v>
      </c>
      <c r="M1310">
        <v>0.76368159203980102</v>
      </c>
      <c r="R1310">
        <v>1.0231343283582091</v>
      </c>
    </row>
    <row r="1311" spans="6:18" x14ac:dyDescent="0.25">
      <c r="F1311" s="2">
        <v>41424</v>
      </c>
      <c r="G1311">
        <v>1.05</v>
      </c>
      <c r="M1311">
        <v>0.97147950089126556</v>
      </c>
      <c r="R1311">
        <v>1.3609625668449197</v>
      </c>
    </row>
    <row r="1312" spans="6:18" x14ac:dyDescent="0.25">
      <c r="F1312" s="3">
        <v>41425</v>
      </c>
      <c r="G1312">
        <v>1.05</v>
      </c>
      <c r="M1312">
        <v>0.96001006036217396</v>
      </c>
      <c r="R1312">
        <v>1.1094064386317908</v>
      </c>
    </row>
    <row r="1313" spans="6:18" x14ac:dyDescent="0.25">
      <c r="F1313" s="3">
        <v>41428</v>
      </c>
      <c r="G1313">
        <v>1.05</v>
      </c>
      <c r="M1313">
        <v>0.98163452708907084</v>
      </c>
      <c r="R1313">
        <v>1.1297061524334251</v>
      </c>
    </row>
    <row r="1314" spans="6:18" x14ac:dyDescent="0.25">
      <c r="F1314" s="3">
        <v>41429</v>
      </c>
      <c r="G1314">
        <v>0.85</v>
      </c>
      <c r="M1314">
        <v>0.83509961848240855</v>
      </c>
      <c r="R1314">
        <v>1.0256464603645612</v>
      </c>
    </row>
    <row r="1315" spans="6:18" x14ac:dyDescent="0.25">
      <c r="F1315" s="3">
        <v>41430</v>
      </c>
      <c r="G1315">
        <v>1.05</v>
      </c>
      <c r="M1315">
        <v>0.84118382659441437</v>
      </c>
      <c r="R1315">
        <v>1.0623176323468113</v>
      </c>
    </row>
    <row r="1316" spans="6:18" x14ac:dyDescent="0.25">
      <c r="F1316" s="3">
        <v>41431</v>
      </c>
      <c r="G1316">
        <v>1.05</v>
      </c>
      <c r="M1316">
        <v>0.77797906602254641</v>
      </c>
      <c r="R1316">
        <v>1.0567632850241546</v>
      </c>
    </row>
    <row r="1317" spans="6:18" x14ac:dyDescent="0.25">
      <c r="F1317" s="3">
        <v>41432</v>
      </c>
      <c r="G1317">
        <v>0.85</v>
      </c>
      <c r="M1317">
        <v>0.69879999999999931</v>
      </c>
      <c r="R1317">
        <v>1.0154000000000001</v>
      </c>
    </row>
    <row r="1318" spans="6:18" x14ac:dyDescent="0.25">
      <c r="F1318" s="3">
        <v>41435</v>
      </c>
      <c r="G1318">
        <v>1.05</v>
      </c>
      <c r="M1318">
        <v>0.9391592920353975</v>
      </c>
      <c r="R1318">
        <v>1.1964601769911503</v>
      </c>
    </row>
    <row r="1319" spans="6:18" x14ac:dyDescent="0.25">
      <c r="F1319" s="3">
        <v>41436</v>
      </c>
      <c r="G1319">
        <v>1.05</v>
      </c>
      <c r="M1319">
        <v>0.93021957573502045</v>
      </c>
      <c r="R1319">
        <v>1.2134350576851507</v>
      </c>
    </row>
    <row r="1320" spans="6:18" x14ac:dyDescent="0.25">
      <c r="F1320" s="3">
        <v>41437</v>
      </c>
      <c r="G1320">
        <v>1.05</v>
      </c>
      <c r="M1320">
        <v>0.86394252357431522</v>
      </c>
      <c r="R1320">
        <v>1.0932495135458762</v>
      </c>
    </row>
    <row r="1321" spans="6:18" x14ac:dyDescent="0.25">
      <c r="F1321" s="3">
        <v>41438</v>
      </c>
      <c r="G1321">
        <v>1.05</v>
      </c>
      <c r="M1321">
        <v>0.92575346009571946</v>
      </c>
      <c r="R1321">
        <v>1.0626050963652827</v>
      </c>
    </row>
    <row r="1322" spans="6:18" x14ac:dyDescent="0.25">
      <c r="F1322" s="3">
        <v>41439</v>
      </c>
      <c r="G1322">
        <v>0.85</v>
      </c>
      <c r="M1322">
        <v>0.79854504756575173</v>
      </c>
      <c r="R1322">
        <v>1.0123111359820929</v>
      </c>
    </row>
    <row r="1323" spans="6:18" x14ac:dyDescent="0.25">
      <c r="F1323" s="3">
        <v>41442</v>
      </c>
      <c r="G1323">
        <v>1.05</v>
      </c>
      <c r="M1323">
        <v>0.85733157199471599</v>
      </c>
      <c r="R1323">
        <v>1.1160832232496696</v>
      </c>
    </row>
    <row r="1324" spans="6:18" x14ac:dyDescent="0.25">
      <c r="F1324" s="3">
        <v>41443</v>
      </c>
      <c r="G1324">
        <v>1.05</v>
      </c>
      <c r="M1324">
        <v>0.94305694305694232</v>
      </c>
      <c r="R1324">
        <v>1.2061938061938062</v>
      </c>
    </row>
    <row r="1325" spans="6:18" x14ac:dyDescent="0.25">
      <c r="F1325" s="3">
        <v>41444</v>
      </c>
      <c r="G1325">
        <v>1.05</v>
      </c>
      <c r="M1325">
        <v>0.88838268792710651</v>
      </c>
      <c r="R1325">
        <v>1.0584119752684673</v>
      </c>
    </row>
    <row r="1326" spans="6:18" x14ac:dyDescent="0.25">
      <c r="F1326" s="3">
        <v>41445</v>
      </c>
      <c r="G1326">
        <v>1.05</v>
      </c>
      <c r="M1326">
        <v>1</v>
      </c>
      <c r="R1326">
        <v>1.3041933191186919</v>
      </c>
    </row>
    <row r="1327" spans="6:18" x14ac:dyDescent="0.25">
      <c r="F1327" s="3">
        <v>41446</v>
      </c>
      <c r="G1327">
        <v>0.92133529907329403</v>
      </c>
      <c r="M1327">
        <v>0.87910699241786017</v>
      </c>
      <c r="R1327">
        <v>1.0152695871946085</v>
      </c>
    </row>
    <row r="1328" spans="6:18" x14ac:dyDescent="0.25">
      <c r="F1328" s="3">
        <v>41449</v>
      </c>
      <c r="G1328">
        <v>1.05</v>
      </c>
      <c r="M1328">
        <v>0.98631138975966559</v>
      </c>
      <c r="R1328">
        <v>1.1303030303030306</v>
      </c>
    </row>
    <row r="1329" spans="6:18" x14ac:dyDescent="0.25">
      <c r="F1329" s="3">
        <v>41450</v>
      </c>
      <c r="G1329">
        <v>1.05</v>
      </c>
      <c r="M1329">
        <v>0.86466931621318666</v>
      </c>
      <c r="R1329">
        <v>1.0728625292978704</v>
      </c>
    </row>
    <row r="1330" spans="6:18" x14ac:dyDescent="0.25">
      <c r="F1330" s="3">
        <v>41451</v>
      </c>
      <c r="G1330">
        <v>1.05</v>
      </c>
      <c r="M1330">
        <v>0.97826325612031972</v>
      </c>
      <c r="R1330">
        <v>1.1521572071577566</v>
      </c>
    </row>
    <row r="1331" spans="6:18" x14ac:dyDescent="0.25">
      <c r="F1331" s="3">
        <v>41452</v>
      </c>
      <c r="G1331">
        <v>0.85</v>
      </c>
      <c r="M1331">
        <v>0.84320519761775936</v>
      </c>
      <c r="R1331">
        <v>1.0199242014076877</v>
      </c>
    </row>
    <row r="1332" spans="6:18" x14ac:dyDescent="0.25">
      <c r="F1332" s="2">
        <v>41453</v>
      </c>
      <c r="G1332">
        <v>0.98344602471438558</v>
      </c>
      <c r="M1332">
        <v>0.97108883189554684</v>
      </c>
      <c r="R1332">
        <v>1</v>
      </c>
    </row>
    <row r="1333" spans="6:18" x14ac:dyDescent="0.25">
      <c r="F1333" s="2">
        <v>41456</v>
      </c>
      <c r="G1333">
        <v>1.05</v>
      </c>
      <c r="M1333">
        <v>0.98398278747310641</v>
      </c>
      <c r="R1333">
        <v>1.0621563471192925</v>
      </c>
    </row>
    <row r="1334" spans="6:18" x14ac:dyDescent="0.25">
      <c r="F1334" s="2">
        <v>41457</v>
      </c>
      <c r="G1334">
        <v>0.9660899653979238</v>
      </c>
      <c r="M1334">
        <v>0.92733564013840586</v>
      </c>
      <c r="R1334">
        <v>1.0163783160322952</v>
      </c>
    </row>
    <row r="1335" spans="6:18" x14ac:dyDescent="0.25">
      <c r="F1335" s="2">
        <v>41458</v>
      </c>
      <c r="G1335">
        <v>1.05</v>
      </c>
      <c r="M1335">
        <v>1</v>
      </c>
      <c r="R1335">
        <v>1.0880208333333314</v>
      </c>
    </row>
    <row r="1336" spans="6:18" x14ac:dyDescent="0.25">
      <c r="F1336" s="2">
        <v>41459</v>
      </c>
      <c r="G1336">
        <v>1.05</v>
      </c>
      <c r="M1336">
        <v>0.9667604193300946</v>
      </c>
      <c r="R1336">
        <v>1.0593198670416792</v>
      </c>
    </row>
    <row r="1337" spans="6:18" x14ac:dyDescent="0.25">
      <c r="F1337" s="2">
        <v>41460</v>
      </c>
      <c r="G1337">
        <v>0.98943661971830987</v>
      </c>
      <c r="M1337">
        <v>0.95093896713615111</v>
      </c>
      <c r="R1337">
        <v>1.0298122065727691</v>
      </c>
    </row>
    <row r="1338" spans="6:18" x14ac:dyDescent="0.25">
      <c r="F1338" s="2">
        <v>41463</v>
      </c>
      <c r="G1338">
        <v>0.99410407587798</v>
      </c>
      <c r="M1338">
        <v>0.96513714432196951</v>
      </c>
      <c r="R1338">
        <v>1.0461420148679796</v>
      </c>
    </row>
    <row r="1339" spans="6:18" x14ac:dyDescent="0.25">
      <c r="F1339" s="2">
        <v>41464</v>
      </c>
      <c r="G1339">
        <v>1.05</v>
      </c>
      <c r="M1339">
        <v>0.98096446700507345</v>
      </c>
      <c r="R1339">
        <v>1.0601522842639586</v>
      </c>
    </row>
    <row r="1340" spans="6:18" x14ac:dyDescent="0.25">
      <c r="F1340" s="2">
        <v>41465</v>
      </c>
      <c r="G1340">
        <v>0.93022682445759364</v>
      </c>
      <c r="M1340">
        <v>0.9265285996055227</v>
      </c>
      <c r="R1340">
        <v>1.0179980276134086</v>
      </c>
    </row>
    <row r="1341" spans="6:18" x14ac:dyDescent="0.25">
      <c r="F1341" s="2">
        <v>41466</v>
      </c>
      <c r="G1341">
        <v>1.05</v>
      </c>
      <c r="M1341">
        <v>1</v>
      </c>
      <c r="R1341">
        <v>1.3280112044817896</v>
      </c>
    </row>
    <row r="1342" spans="6:18" x14ac:dyDescent="0.25">
      <c r="F1342" s="2">
        <v>41467</v>
      </c>
      <c r="G1342">
        <v>0.85</v>
      </c>
      <c r="M1342">
        <v>0.8400490897934153</v>
      </c>
      <c r="R1342">
        <v>1.0468398445489875</v>
      </c>
    </row>
    <row r="1343" spans="6:18" x14ac:dyDescent="0.25">
      <c r="F1343" s="2">
        <v>41470</v>
      </c>
      <c r="G1343">
        <v>1.05</v>
      </c>
      <c r="M1343">
        <v>0.92340774114274005</v>
      </c>
      <c r="R1343">
        <v>1.102600860126971</v>
      </c>
    </row>
    <row r="1344" spans="6:18" x14ac:dyDescent="0.25">
      <c r="F1344" s="2">
        <v>41471</v>
      </c>
      <c r="G1344">
        <v>1.05</v>
      </c>
      <c r="M1344">
        <v>1</v>
      </c>
      <c r="R1344">
        <v>1.3097058823529422</v>
      </c>
    </row>
    <row r="1345" spans="6:18" x14ac:dyDescent="0.25">
      <c r="F1345" s="2">
        <v>41472</v>
      </c>
      <c r="G1345">
        <v>1.05</v>
      </c>
      <c r="M1345">
        <v>0.84131455399061028</v>
      </c>
      <c r="R1345">
        <v>1.0572769953051635</v>
      </c>
    </row>
    <row r="1346" spans="6:18" x14ac:dyDescent="0.25">
      <c r="F1346" s="2">
        <v>41473</v>
      </c>
      <c r="G1346">
        <v>1.05</v>
      </c>
      <c r="M1346">
        <v>0.95314653192466692</v>
      </c>
      <c r="R1346">
        <v>1.3151125401929233</v>
      </c>
    </row>
    <row r="1347" spans="6:18" x14ac:dyDescent="0.25">
      <c r="F1347" s="2">
        <v>41474</v>
      </c>
      <c r="G1347">
        <v>1.05</v>
      </c>
      <c r="M1347">
        <v>0.91546077684691562</v>
      </c>
      <c r="R1347">
        <v>1.0687357197258174</v>
      </c>
    </row>
    <row r="1348" spans="6:18" x14ac:dyDescent="0.25">
      <c r="F1348" s="2">
        <v>41477</v>
      </c>
      <c r="G1348">
        <v>1.05</v>
      </c>
      <c r="M1348">
        <v>1</v>
      </c>
      <c r="R1348">
        <v>1.3022579923988382</v>
      </c>
    </row>
    <row r="1349" spans="6:18" x14ac:dyDescent="0.25">
      <c r="F1349" s="2">
        <v>41478</v>
      </c>
      <c r="G1349">
        <v>1.05</v>
      </c>
      <c r="M1349">
        <v>0.9782332668238708</v>
      </c>
      <c r="R1349">
        <v>1.1382187556684196</v>
      </c>
    </row>
    <row r="1350" spans="6:18" x14ac:dyDescent="0.25">
      <c r="F1350" s="2">
        <v>41479</v>
      </c>
      <c r="G1350">
        <v>1.05</v>
      </c>
      <c r="M1350">
        <v>0.70361990950226228</v>
      </c>
      <c r="R1350">
        <v>1.0849444672974085</v>
      </c>
    </row>
    <row r="1351" spans="6:18" x14ac:dyDescent="0.25">
      <c r="F1351" s="2">
        <v>41480</v>
      </c>
      <c r="G1351">
        <v>1.05</v>
      </c>
      <c r="M1351">
        <v>0.56390549387987476</v>
      </c>
      <c r="R1351">
        <v>1.0745801309422145</v>
      </c>
    </row>
    <row r="1352" spans="6:18" x14ac:dyDescent="0.25">
      <c r="F1352" s="3">
        <v>41481</v>
      </c>
      <c r="G1352">
        <v>1.05</v>
      </c>
      <c r="M1352">
        <v>0.86437291897891388</v>
      </c>
      <c r="R1352">
        <v>1.1311875693673681</v>
      </c>
    </row>
    <row r="1353" spans="6:18" x14ac:dyDescent="0.25">
      <c r="F1353" s="3">
        <v>41484</v>
      </c>
      <c r="G1353">
        <v>1.05</v>
      </c>
      <c r="M1353">
        <v>0.77964710709889207</v>
      </c>
      <c r="R1353">
        <v>1.1243331965531391</v>
      </c>
    </row>
    <row r="1354" spans="6:18" x14ac:dyDescent="0.25">
      <c r="F1354" s="3">
        <v>41485</v>
      </c>
      <c r="G1354">
        <v>0.85</v>
      </c>
      <c r="M1354">
        <v>0.62605337078651746</v>
      </c>
      <c r="R1354">
        <v>1</v>
      </c>
    </row>
    <row r="1355" spans="6:18" x14ac:dyDescent="0.25">
      <c r="F1355" s="3">
        <v>41486</v>
      </c>
      <c r="G1355">
        <v>1.05</v>
      </c>
      <c r="M1355">
        <v>0.81316725978647753</v>
      </c>
      <c r="R1355">
        <v>1.1622775800711744</v>
      </c>
    </row>
    <row r="1356" spans="6:18" x14ac:dyDescent="0.25">
      <c r="F1356" s="3">
        <v>41487</v>
      </c>
      <c r="G1356">
        <v>1.05</v>
      </c>
      <c r="M1356">
        <v>0.74981684981685115</v>
      </c>
      <c r="R1356">
        <v>1.2512820512820511</v>
      </c>
    </row>
    <row r="1357" spans="6:18" x14ac:dyDescent="0.25">
      <c r="F1357" s="3">
        <v>41488</v>
      </c>
      <c r="G1357">
        <v>1.05</v>
      </c>
      <c r="M1357">
        <v>0.89301075268817209</v>
      </c>
      <c r="R1357">
        <v>1.2677419354838708</v>
      </c>
    </row>
    <row r="1358" spans="6:18" x14ac:dyDescent="0.25">
      <c r="F1358" s="3">
        <v>41491</v>
      </c>
      <c r="G1358">
        <v>1.05</v>
      </c>
      <c r="M1358">
        <v>0.7674125433343838</v>
      </c>
      <c r="R1358">
        <v>1.0858808698392688</v>
      </c>
    </row>
    <row r="1359" spans="6:18" x14ac:dyDescent="0.25">
      <c r="F1359" s="3">
        <v>41492</v>
      </c>
      <c r="G1359">
        <v>1.05</v>
      </c>
      <c r="M1359">
        <v>0.88686684865028709</v>
      </c>
      <c r="R1359">
        <v>1.410069760388232</v>
      </c>
    </row>
    <row r="1360" spans="6:18" x14ac:dyDescent="0.25">
      <c r="F1360" s="3">
        <v>41493</v>
      </c>
      <c r="G1360">
        <v>1.05</v>
      </c>
      <c r="M1360">
        <v>0.82161002596815991</v>
      </c>
      <c r="R1360">
        <v>1.1061307440442587</v>
      </c>
    </row>
    <row r="1361" spans="6:18" x14ac:dyDescent="0.25">
      <c r="F1361" s="3">
        <v>41494</v>
      </c>
      <c r="G1361">
        <v>0.85</v>
      </c>
      <c r="M1361">
        <v>0.83391915641476355</v>
      </c>
      <c r="R1361">
        <v>1.0136203866432336</v>
      </c>
    </row>
    <row r="1362" spans="6:18" x14ac:dyDescent="0.25">
      <c r="F1362" s="3">
        <v>41498</v>
      </c>
      <c r="G1362">
        <v>1.05</v>
      </c>
      <c r="M1362">
        <v>0.84507398507651532</v>
      </c>
      <c r="R1362">
        <v>1.1018085240925761</v>
      </c>
    </row>
    <row r="1363" spans="6:18" x14ac:dyDescent="0.25">
      <c r="F1363" s="7">
        <v>41499</v>
      </c>
      <c r="G1363">
        <v>0.85</v>
      </c>
      <c r="M1363">
        <v>0.6740579183327271</v>
      </c>
      <c r="R1363">
        <v>1.0012116806009936</v>
      </c>
    </row>
    <row r="1364" spans="6:18" x14ac:dyDescent="0.25">
      <c r="F1364" s="3">
        <v>41500</v>
      </c>
      <c r="G1364">
        <v>0.85</v>
      </c>
      <c r="M1364">
        <v>0.80856299212598437</v>
      </c>
      <c r="R1364">
        <v>1.0078740157480317</v>
      </c>
    </row>
    <row r="1365" spans="6:18" x14ac:dyDescent="0.25">
      <c r="F1365" s="3">
        <v>41502</v>
      </c>
      <c r="G1365">
        <v>1.05</v>
      </c>
      <c r="M1365">
        <v>0.93899586107612021</v>
      </c>
      <c r="R1365">
        <v>1.830124167716394</v>
      </c>
    </row>
    <row r="1366" spans="6:18" x14ac:dyDescent="0.25">
      <c r="F1366" s="3">
        <v>41505</v>
      </c>
      <c r="G1366">
        <v>1.05</v>
      </c>
      <c r="M1366">
        <v>0.98141470180305135</v>
      </c>
      <c r="R1366">
        <v>1.1676375404530743</v>
      </c>
    </row>
    <row r="1367" spans="6:18" x14ac:dyDescent="0.25">
      <c r="F1367" s="3">
        <v>41506</v>
      </c>
      <c r="G1367">
        <v>0.89705991812430219</v>
      </c>
      <c r="M1367">
        <v>0.85716412355787153</v>
      </c>
      <c r="R1367">
        <v>1.0291775213993302</v>
      </c>
    </row>
    <row r="1368" spans="6:18" x14ac:dyDescent="0.25">
      <c r="F1368" s="3">
        <v>41507</v>
      </c>
      <c r="G1368">
        <v>1.05</v>
      </c>
      <c r="M1368">
        <v>1</v>
      </c>
      <c r="R1368">
        <v>1.4726020659124444</v>
      </c>
    </row>
    <row r="1369" spans="6:18" x14ac:dyDescent="0.25">
      <c r="F1369" s="7">
        <v>41508</v>
      </c>
      <c r="G1369">
        <v>0.85</v>
      </c>
      <c r="M1369">
        <v>0.76576146288209634</v>
      </c>
      <c r="R1369">
        <v>1</v>
      </c>
    </row>
    <row r="1370" spans="6:18" x14ac:dyDescent="0.25">
      <c r="F1370" s="3">
        <v>41509</v>
      </c>
      <c r="G1370">
        <v>1.05</v>
      </c>
      <c r="M1370">
        <v>0.89229082321187581</v>
      </c>
      <c r="R1370">
        <v>1.0654520917678807</v>
      </c>
    </row>
    <row r="1371" spans="6:18" x14ac:dyDescent="0.25">
      <c r="F1371" s="3">
        <v>41512</v>
      </c>
      <c r="G1371">
        <v>1.05</v>
      </c>
      <c r="M1371">
        <v>0.94484746099572692</v>
      </c>
      <c r="R1371">
        <v>1.117857497764086</v>
      </c>
    </row>
    <row r="1372" spans="6:18" x14ac:dyDescent="0.25">
      <c r="F1372" s="3">
        <v>41513</v>
      </c>
      <c r="G1372">
        <v>1.05</v>
      </c>
      <c r="M1372">
        <v>0.98812212463404425</v>
      </c>
      <c r="R1372">
        <v>1.2499372647427853</v>
      </c>
    </row>
    <row r="1373" spans="6:18" x14ac:dyDescent="0.25">
      <c r="F1373" s="3">
        <v>41514</v>
      </c>
      <c r="G1373">
        <v>1.05</v>
      </c>
      <c r="M1373">
        <v>0.86667945520813328</v>
      </c>
      <c r="R1373">
        <v>1.1367095082805809</v>
      </c>
    </row>
    <row r="1374" spans="6:18" x14ac:dyDescent="0.25">
      <c r="F1374" s="3">
        <v>41515</v>
      </c>
      <c r="G1374">
        <v>0.85</v>
      </c>
      <c r="M1374">
        <v>0.84778631540431759</v>
      </c>
      <c r="R1374">
        <v>1.0289059641419684</v>
      </c>
    </row>
    <row r="1375" spans="6:18" x14ac:dyDescent="0.25">
      <c r="F1375" s="2">
        <v>41516</v>
      </c>
      <c r="G1375">
        <v>1.05</v>
      </c>
      <c r="M1375">
        <v>1</v>
      </c>
      <c r="R1375">
        <v>1.0812306690542068</v>
      </c>
    </row>
    <row r="1376" spans="6:18" x14ac:dyDescent="0.25">
      <c r="F1376" s="2">
        <v>41519</v>
      </c>
      <c r="G1376">
        <v>1.05</v>
      </c>
      <c r="M1376">
        <v>0.92795343715588874</v>
      </c>
      <c r="R1376">
        <v>1.0720465628441087</v>
      </c>
    </row>
    <row r="1377" spans="6:18" x14ac:dyDescent="0.25">
      <c r="F1377" s="2">
        <v>41520</v>
      </c>
      <c r="G1377">
        <v>0.98237227367792024</v>
      </c>
      <c r="M1377">
        <v>0.98237227367792024</v>
      </c>
      <c r="R1377">
        <v>1.0070212130265896</v>
      </c>
    </row>
    <row r="1378" spans="6:18" x14ac:dyDescent="0.25">
      <c r="F1378" s="2">
        <v>41521</v>
      </c>
      <c r="G1378">
        <v>0.97110778443113777</v>
      </c>
      <c r="M1378">
        <v>0.90209580838323578</v>
      </c>
      <c r="R1378">
        <v>1.0148203592814382</v>
      </c>
    </row>
    <row r="1379" spans="6:18" x14ac:dyDescent="0.25">
      <c r="F1379" s="2">
        <v>41522</v>
      </c>
      <c r="G1379">
        <v>1.05</v>
      </c>
      <c r="M1379">
        <v>0.95884215287200536</v>
      </c>
      <c r="R1379">
        <v>1.1441278456203843</v>
      </c>
    </row>
    <row r="1380" spans="6:18" x14ac:dyDescent="0.25">
      <c r="F1380" s="2">
        <v>41523</v>
      </c>
      <c r="G1380">
        <v>1.05</v>
      </c>
      <c r="M1380">
        <v>0.96252602359472583</v>
      </c>
      <c r="R1380">
        <v>1.1802914642609279</v>
      </c>
    </row>
    <row r="1381" spans="6:18" x14ac:dyDescent="0.25">
      <c r="F1381" s="2">
        <v>41527</v>
      </c>
      <c r="G1381">
        <v>1.05</v>
      </c>
      <c r="M1381">
        <v>1</v>
      </c>
      <c r="R1381">
        <v>1.3061997703788748</v>
      </c>
    </row>
    <row r="1382" spans="6:18" x14ac:dyDescent="0.25">
      <c r="F1382" s="2">
        <v>41528</v>
      </c>
      <c r="G1382">
        <v>1.05</v>
      </c>
      <c r="M1382">
        <v>0.96686634219393475</v>
      </c>
      <c r="R1382">
        <v>1.1449831523773859</v>
      </c>
    </row>
    <row r="1383" spans="6:18" x14ac:dyDescent="0.25">
      <c r="F1383" s="2">
        <v>41529</v>
      </c>
      <c r="G1383">
        <v>0.85</v>
      </c>
      <c r="M1383">
        <v>0.81872239211688747</v>
      </c>
      <c r="R1383">
        <v>1.0295616717635065</v>
      </c>
    </row>
    <row r="1384" spans="6:18" x14ac:dyDescent="0.25">
      <c r="F1384" s="2">
        <v>41530</v>
      </c>
      <c r="G1384">
        <v>1.05</v>
      </c>
      <c r="M1384">
        <v>0.98587398373983737</v>
      </c>
      <c r="R1384">
        <v>1.1247967479674801</v>
      </c>
    </row>
    <row r="1385" spans="6:18" x14ac:dyDescent="0.25">
      <c r="F1385" s="2">
        <v>41533</v>
      </c>
      <c r="G1385">
        <v>1.05</v>
      </c>
      <c r="M1385">
        <v>0.75628433494256686</v>
      </c>
      <c r="R1385">
        <v>1.0500249708673213</v>
      </c>
    </row>
    <row r="1386" spans="6:18" x14ac:dyDescent="0.25">
      <c r="F1386" s="2">
        <v>41534</v>
      </c>
      <c r="G1386">
        <v>1.05</v>
      </c>
      <c r="M1386">
        <v>0.96089208328929276</v>
      </c>
      <c r="R1386">
        <v>1.1244054539689254</v>
      </c>
    </row>
    <row r="1387" spans="6:18" x14ac:dyDescent="0.25">
      <c r="F1387" s="2">
        <v>41535</v>
      </c>
      <c r="G1387">
        <v>1.05</v>
      </c>
      <c r="M1387">
        <v>0.9801651228352799</v>
      </c>
      <c r="R1387">
        <v>1.1792186870720909</v>
      </c>
    </row>
    <row r="1388" spans="6:18" x14ac:dyDescent="0.25">
      <c r="F1388" s="2">
        <v>41536</v>
      </c>
      <c r="G1388">
        <v>1.05</v>
      </c>
      <c r="M1388">
        <v>0.97815901391191529</v>
      </c>
      <c r="R1388">
        <v>1.1589418294528939</v>
      </c>
    </row>
    <row r="1389" spans="6:18" x14ac:dyDescent="0.25">
      <c r="F1389" s="2">
        <v>41537</v>
      </c>
      <c r="G1389">
        <v>1.05</v>
      </c>
      <c r="M1389">
        <v>0.76820920043811614</v>
      </c>
      <c r="R1389">
        <v>1.0555175246440307</v>
      </c>
    </row>
    <row r="1390" spans="6:18" x14ac:dyDescent="0.25">
      <c r="F1390" s="2">
        <v>41540</v>
      </c>
      <c r="G1390">
        <v>1.05</v>
      </c>
      <c r="M1390">
        <v>0.8277172536103371</v>
      </c>
      <c r="R1390">
        <v>1.054978464656702</v>
      </c>
    </row>
    <row r="1391" spans="6:18" x14ac:dyDescent="0.25">
      <c r="F1391" s="2">
        <v>41541</v>
      </c>
      <c r="G1391">
        <v>1.05</v>
      </c>
      <c r="M1391">
        <v>0.97969696969696962</v>
      </c>
      <c r="R1391">
        <v>1.1719191919191927</v>
      </c>
    </row>
    <row r="1392" spans="6:18" x14ac:dyDescent="0.25">
      <c r="F1392" s="2">
        <v>41542</v>
      </c>
      <c r="G1392">
        <v>0.85</v>
      </c>
      <c r="M1392">
        <v>0.8248260997354756</v>
      </c>
      <c r="R1392">
        <v>1.0335064171646906</v>
      </c>
    </row>
    <row r="1393" spans="6:18" x14ac:dyDescent="0.25">
      <c r="F1393" s="2">
        <v>41543</v>
      </c>
      <c r="G1393">
        <v>1.05</v>
      </c>
      <c r="M1393">
        <v>0.95875334293355274</v>
      </c>
      <c r="R1393">
        <v>1.0690187204278954</v>
      </c>
    </row>
    <row r="1394" spans="6:18" x14ac:dyDescent="0.25">
      <c r="F1394" s="2">
        <v>41544</v>
      </c>
      <c r="G1394">
        <v>1.05</v>
      </c>
      <c r="M1394">
        <v>0.80441199316451817</v>
      </c>
      <c r="R1394">
        <v>1.1654497436694105</v>
      </c>
    </row>
    <row r="1395" spans="6:18" x14ac:dyDescent="0.25">
      <c r="F1395" s="2">
        <v>41547</v>
      </c>
      <c r="G1395">
        <v>1.05</v>
      </c>
      <c r="M1395">
        <v>0.87297096053611212</v>
      </c>
      <c r="R1395">
        <v>1.1490692479523461</v>
      </c>
    </row>
    <row r="1396" spans="6:18" x14ac:dyDescent="0.25">
      <c r="F1396" s="2">
        <v>41548</v>
      </c>
      <c r="G1396">
        <v>1.05</v>
      </c>
      <c r="M1396">
        <v>0.79004819960306261</v>
      </c>
      <c r="R1396">
        <v>1.09880918627729</v>
      </c>
    </row>
    <row r="1397" spans="6:18" x14ac:dyDescent="0.25">
      <c r="F1397" s="2">
        <v>41550</v>
      </c>
      <c r="G1397">
        <v>1.05</v>
      </c>
      <c r="M1397">
        <v>0.75552787293678092</v>
      </c>
      <c r="R1397">
        <v>1.1248832139520375</v>
      </c>
    </row>
    <row r="1398" spans="6:18" x14ac:dyDescent="0.25">
      <c r="F1398" s="2">
        <v>41551</v>
      </c>
      <c r="G1398">
        <v>1.05</v>
      </c>
      <c r="M1398">
        <v>0.84591401378404807</v>
      </c>
      <c r="R1398">
        <v>1.2295700689202507</v>
      </c>
    </row>
    <row r="1399" spans="6:18" x14ac:dyDescent="0.25">
      <c r="F1399" s="2">
        <v>41554</v>
      </c>
      <c r="G1399">
        <v>1.05</v>
      </c>
      <c r="M1399">
        <v>0.83262478349866109</v>
      </c>
      <c r="R1399">
        <v>1.1091166745394441</v>
      </c>
    </row>
    <row r="1400" spans="6:18" x14ac:dyDescent="0.25">
      <c r="F1400" s="2">
        <v>41555</v>
      </c>
      <c r="G1400">
        <v>1.05</v>
      </c>
      <c r="M1400">
        <v>0.83789880760554114</v>
      </c>
      <c r="R1400">
        <v>1.0915243312922978</v>
      </c>
    </row>
    <row r="1401" spans="6:18" x14ac:dyDescent="0.25">
      <c r="F1401" s="2">
        <v>41556</v>
      </c>
      <c r="G1401">
        <v>1.05</v>
      </c>
      <c r="M1401">
        <v>0.8571428571428571</v>
      </c>
      <c r="R1401">
        <v>1.1377551020408163</v>
      </c>
    </row>
    <row r="1402" spans="6:18" x14ac:dyDescent="0.25">
      <c r="F1402" s="2">
        <v>41557</v>
      </c>
      <c r="G1402">
        <v>1.05</v>
      </c>
      <c r="M1402">
        <v>0.90184593539226132</v>
      </c>
      <c r="R1402">
        <v>1.1858359957401499</v>
      </c>
    </row>
    <row r="1403" spans="6:18" x14ac:dyDescent="0.25">
      <c r="F1403" s="2">
        <v>41558</v>
      </c>
      <c r="G1403">
        <v>1.05</v>
      </c>
      <c r="M1403">
        <v>0.80115830115830167</v>
      </c>
      <c r="R1403">
        <v>1.3034105534105533</v>
      </c>
    </row>
    <row r="1404" spans="6:18" x14ac:dyDescent="0.25">
      <c r="F1404" s="2">
        <v>41561</v>
      </c>
      <c r="G1404">
        <v>1.05</v>
      </c>
      <c r="M1404">
        <v>0.9098422238918128</v>
      </c>
      <c r="R1404">
        <v>1.1209616829451527</v>
      </c>
    </row>
    <row r="1405" spans="6:18" x14ac:dyDescent="0.25">
      <c r="F1405" s="2">
        <v>41562</v>
      </c>
      <c r="G1405">
        <v>1.05</v>
      </c>
      <c r="M1405">
        <v>0.89052981354993532</v>
      </c>
      <c r="R1405">
        <v>1.1212848440095986</v>
      </c>
    </row>
    <row r="1406" spans="6:18" x14ac:dyDescent="0.25">
      <c r="F1406" s="7">
        <v>41564</v>
      </c>
      <c r="G1406">
        <v>0.85</v>
      </c>
      <c r="M1406">
        <v>0.77053045186640468</v>
      </c>
      <c r="R1406">
        <v>1.0186640471512771</v>
      </c>
    </row>
    <row r="1407" spans="6:18" x14ac:dyDescent="0.25">
      <c r="F1407" s="2">
        <v>41565</v>
      </c>
      <c r="G1407">
        <v>1.05</v>
      </c>
      <c r="M1407">
        <v>1</v>
      </c>
      <c r="R1407">
        <v>1.4073426573426602</v>
      </c>
    </row>
    <row r="1408" spans="6:18" x14ac:dyDescent="0.25">
      <c r="F1408" s="2">
        <v>41568</v>
      </c>
      <c r="G1408">
        <v>1.05</v>
      </c>
      <c r="M1408">
        <v>0.89984195969972347</v>
      </c>
      <c r="R1408">
        <v>1.1341367048597399</v>
      </c>
    </row>
    <row r="1409" spans="6:18" x14ac:dyDescent="0.25">
      <c r="F1409" s="2">
        <v>41569</v>
      </c>
      <c r="G1409">
        <v>1.05</v>
      </c>
      <c r="M1409">
        <v>0.96345995045416999</v>
      </c>
      <c r="R1409">
        <v>1.132947976878611</v>
      </c>
    </row>
    <row r="1410" spans="6:18" x14ac:dyDescent="0.25">
      <c r="F1410" s="2">
        <v>41570</v>
      </c>
      <c r="G1410">
        <v>1.05</v>
      </c>
      <c r="M1410">
        <v>0.75020746887966794</v>
      </c>
      <c r="R1410">
        <v>1.0612033195020769</v>
      </c>
    </row>
    <row r="1411" spans="6:18" x14ac:dyDescent="0.25">
      <c r="F1411" s="2">
        <v>41571</v>
      </c>
      <c r="G1411">
        <v>1.05</v>
      </c>
      <c r="M1411">
        <v>0.87305277842362483</v>
      </c>
      <c r="R1411">
        <v>1.3561962334340867</v>
      </c>
    </row>
    <row r="1412" spans="6:18" x14ac:dyDescent="0.25">
      <c r="F1412" s="2">
        <v>41572</v>
      </c>
      <c r="G1412">
        <v>1.05</v>
      </c>
      <c r="M1412">
        <v>0.84093211752786223</v>
      </c>
      <c r="R1412">
        <v>1.0904255319148937</v>
      </c>
    </row>
    <row r="1413" spans="6:18" x14ac:dyDescent="0.25">
      <c r="F1413" s="2">
        <v>41575</v>
      </c>
      <c r="G1413">
        <v>1.05</v>
      </c>
      <c r="M1413">
        <v>0.74670691547749724</v>
      </c>
      <c r="R1413">
        <v>1.0842480790340265</v>
      </c>
    </row>
    <row r="1414" spans="6:18" x14ac:dyDescent="0.25">
      <c r="F1414" s="2">
        <v>41576</v>
      </c>
      <c r="G1414">
        <v>1.05</v>
      </c>
      <c r="M1414">
        <v>0.86781609195402432</v>
      </c>
      <c r="R1414">
        <v>1.7769396551724113</v>
      </c>
    </row>
    <row r="1415" spans="6:18" x14ac:dyDescent="0.25">
      <c r="F1415" s="2">
        <v>41577</v>
      </c>
      <c r="G1415">
        <v>1.05</v>
      </c>
      <c r="M1415">
        <v>0.94645502645502644</v>
      </c>
      <c r="R1415">
        <v>1.172910052910052</v>
      </c>
    </row>
    <row r="1416" spans="6:18" x14ac:dyDescent="0.25">
      <c r="F1416" s="2">
        <v>41578</v>
      </c>
      <c r="G1416">
        <v>1.05</v>
      </c>
      <c r="M1416">
        <v>0.96498217655693019</v>
      </c>
      <c r="R1416">
        <v>1.2581253931641854</v>
      </c>
    </row>
    <row r="1417" spans="6:18" x14ac:dyDescent="0.25">
      <c r="F1417" s="2">
        <v>41579</v>
      </c>
      <c r="G1417">
        <v>1.05</v>
      </c>
      <c r="M1417">
        <v>0.89566337483898828</v>
      </c>
      <c r="R1417">
        <v>1.1996565049377399</v>
      </c>
    </row>
    <row r="1418" spans="6:18" x14ac:dyDescent="0.25">
      <c r="F1418" s="2">
        <v>41581</v>
      </c>
      <c r="G1418">
        <v>1.05</v>
      </c>
      <c r="M1418">
        <v>0.8728901854553025</v>
      </c>
      <c r="R1418">
        <v>1.1208585121900396</v>
      </c>
    </row>
    <row r="1419" spans="6:18" x14ac:dyDescent="0.25">
      <c r="F1419" s="2">
        <v>41583</v>
      </c>
      <c r="G1419">
        <v>1.05</v>
      </c>
      <c r="M1419">
        <v>0.75993949870354449</v>
      </c>
      <c r="R1419">
        <v>1.1873379429559205</v>
      </c>
    </row>
    <row r="1420" spans="6:18" x14ac:dyDescent="0.25">
      <c r="F1420" s="2">
        <v>41584</v>
      </c>
      <c r="G1420">
        <v>1.05</v>
      </c>
      <c r="M1420">
        <v>0.85882630214470801</v>
      </c>
      <c r="R1420">
        <v>1.1977374499175104</v>
      </c>
    </row>
    <row r="1421" spans="6:18" x14ac:dyDescent="0.25">
      <c r="F1421" s="2">
        <v>41585</v>
      </c>
      <c r="G1421">
        <v>1.05</v>
      </c>
      <c r="M1421">
        <v>0.76264142230431853</v>
      </c>
      <c r="R1421">
        <v>1.2156545832371302</v>
      </c>
    </row>
    <row r="1422" spans="6:18" x14ac:dyDescent="0.25">
      <c r="F1422" s="2">
        <v>41586</v>
      </c>
      <c r="G1422">
        <v>1.05</v>
      </c>
      <c r="M1422">
        <v>0.77808792742498178</v>
      </c>
      <c r="R1422">
        <v>1.1739939520818812</v>
      </c>
    </row>
    <row r="1423" spans="6:18" x14ac:dyDescent="0.25">
      <c r="F1423" s="2">
        <v>41589</v>
      </c>
      <c r="G1423">
        <v>1.05</v>
      </c>
      <c r="M1423">
        <v>0.69011235955055927</v>
      </c>
      <c r="R1423">
        <v>1.1328089887640482</v>
      </c>
    </row>
    <row r="1424" spans="6:18" x14ac:dyDescent="0.25">
      <c r="F1424" s="2">
        <v>41590</v>
      </c>
      <c r="G1424">
        <v>1.05</v>
      </c>
      <c r="M1424">
        <v>0.71566476524791423</v>
      </c>
      <c r="R1424">
        <v>1.1790258885476086</v>
      </c>
    </row>
    <row r="1425" spans="6:18" x14ac:dyDescent="0.25">
      <c r="F1425" s="2">
        <v>41591</v>
      </c>
      <c r="G1425">
        <v>1.05</v>
      </c>
      <c r="M1425">
        <v>0.6843194755908234</v>
      </c>
      <c r="R1425">
        <v>1.0539934448852855</v>
      </c>
    </row>
    <row r="1426" spans="6:18" x14ac:dyDescent="0.25">
      <c r="F1426" s="2">
        <v>41592</v>
      </c>
      <c r="G1426">
        <v>1.05</v>
      </c>
      <c r="M1426">
        <v>0.67293777134587485</v>
      </c>
      <c r="R1426">
        <v>1.0642960512714492</v>
      </c>
    </row>
    <row r="1427" spans="6:18" x14ac:dyDescent="0.25">
      <c r="F1427" s="7">
        <v>41596</v>
      </c>
      <c r="G1427">
        <v>0.85</v>
      </c>
      <c r="M1427">
        <v>0.59289843104872009</v>
      </c>
      <c r="R1427">
        <v>1</v>
      </c>
    </row>
    <row r="1428" spans="6:18" x14ac:dyDescent="0.25">
      <c r="F1428" s="2">
        <v>41597</v>
      </c>
      <c r="G1428">
        <v>1.05</v>
      </c>
      <c r="M1428">
        <v>0.70652173913043348</v>
      </c>
      <c r="R1428">
        <v>1.1565217391304374</v>
      </c>
    </row>
    <row r="1429" spans="6:18" x14ac:dyDescent="0.25">
      <c r="F1429" s="2">
        <v>41598</v>
      </c>
      <c r="G1429">
        <v>1.05</v>
      </c>
      <c r="M1429">
        <v>0.66071428571428581</v>
      </c>
      <c r="R1429">
        <v>1.3881195335276968</v>
      </c>
    </row>
    <row r="1430" spans="6:18" x14ac:dyDescent="0.25">
      <c r="F1430" s="2">
        <v>41599</v>
      </c>
      <c r="G1430">
        <v>1.05</v>
      </c>
      <c r="M1430">
        <v>0.73732833957553057</v>
      </c>
      <c r="R1430">
        <v>1.4906367041198503</v>
      </c>
    </row>
    <row r="1431" spans="6:18" x14ac:dyDescent="0.25">
      <c r="F1431" s="2">
        <v>41600</v>
      </c>
      <c r="G1431">
        <v>1.05</v>
      </c>
      <c r="M1431">
        <v>0.78519393581413666</v>
      </c>
      <c r="R1431">
        <v>1.2405985430202797</v>
      </c>
    </row>
    <row r="1432" spans="6:18" x14ac:dyDescent="0.25">
      <c r="F1432" s="7">
        <v>41603</v>
      </c>
      <c r="G1432">
        <v>0.85</v>
      </c>
      <c r="M1432">
        <v>0.58357649020425184</v>
      </c>
      <c r="R1432">
        <v>1</v>
      </c>
    </row>
    <row r="1433" spans="6:18" x14ac:dyDescent="0.25">
      <c r="F1433" s="2">
        <v>41604</v>
      </c>
      <c r="G1433">
        <v>1.05</v>
      </c>
      <c r="M1433">
        <v>0.88257173219978535</v>
      </c>
      <c r="R1433">
        <v>1.2476089266737513</v>
      </c>
    </row>
    <row r="1434" spans="6:18" x14ac:dyDescent="0.25">
      <c r="F1434" s="2">
        <v>41605</v>
      </c>
      <c r="G1434">
        <v>1.05</v>
      </c>
      <c r="M1434">
        <v>0.87163375224416673</v>
      </c>
      <c r="R1434">
        <v>1.1559694793536803</v>
      </c>
    </row>
    <row r="1435" spans="6:18" x14ac:dyDescent="0.25">
      <c r="F1435" s="2">
        <v>41606</v>
      </c>
      <c r="G1435">
        <v>1.05</v>
      </c>
      <c r="M1435">
        <v>0.73873204556711325</v>
      </c>
      <c r="R1435">
        <v>1.1535413571074808</v>
      </c>
    </row>
    <row r="1436" spans="6:18" x14ac:dyDescent="0.25">
      <c r="F1436" s="2">
        <v>41607</v>
      </c>
      <c r="G1436">
        <v>1.05</v>
      </c>
      <c r="M1436">
        <v>0.75650118203309691</v>
      </c>
      <c r="R1436">
        <v>1.2260410983815246</v>
      </c>
    </row>
    <row r="1437" spans="6:18" x14ac:dyDescent="0.25">
      <c r="F1437" s="2">
        <v>41610</v>
      </c>
      <c r="G1437">
        <v>1.05</v>
      </c>
      <c r="M1437">
        <v>0.86264346538318937</v>
      </c>
      <c r="R1437">
        <v>1.2843391336542034</v>
      </c>
    </row>
    <row r="1438" spans="6:18" x14ac:dyDescent="0.25">
      <c r="F1438" s="2">
        <v>41611</v>
      </c>
      <c r="G1438">
        <v>1.05</v>
      </c>
      <c r="M1438">
        <v>0.92019867549668755</v>
      </c>
      <c r="R1438">
        <v>1.1860927152317899</v>
      </c>
    </row>
    <row r="1439" spans="6:18" x14ac:dyDescent="0.25">
      <c r="F1439" s="2">
        <v>41612</v>
      </c>
      <c r="G1439">
        <v>1.05</v>
      </c>
      <c r="M1439">
        <v>0.79555214723926382</v>
      </c>
      <c r="R1439">
        <v>1.0762269938650317</v>
      </c>
    </row>
    <row r="1440" spans="6:18" x14ac:dyDescent="0.25">
      <c r="F1440" s="2">
        <v>41613</v>
      </c>
      <c r="G1440">
        <v>1.05</v>
      </c>
      <c r="M1440">
        <v>0.84225493476079138</v>
      </c>
      <c r="R1440">
        <v>1.111910337905653</v>
      </c>
    </row>
    <row r="1441" spans="6:18" x14ac:dyDescent="0.25">
      <c r="F1441" s="2">
        <v>41614</v>
      </c>
      <c r="G1441">
        <v>1.05</v>
      </c>
      <c r="M1441">
        <v>0.92831675736536079</v>
      </c>
      <c r="R1441">
        <v>1.2559579658472495</v>
      </c>
    </row>
    <row r="1442" spans="6:18" x14ac:dyDescent="0.25">
      <c r="F1442" s="2">
        <v>41617</v>
      </c>
      <c r="G1442">
        <v>1.05</v>
      </c>
      <c r="M1442">
        <v>0.76158744261809552</v>
      </c>
      <c r="R1442">
        <v>1.1193543610247307</v>
      </c>
    </row>
    <row r="1443" spans="6:18" x14ac:dyDescent="0.25">
      <c r="F1443" s="2">
        <v>41618</v>
      </c>
      <c r="G1443">
        <v>1.05</v>
      </c>
      <c r="M1443">
        <v>0.90733982157339821</v>
      </c>
      <c r="R1443">
        <v>1.2479724249797244</v>
      </c>
    </row>
    <row r="1444" spans="6:18" x14ac:dyDescent="0.25">
      <c r="F1444" s="2">
        <v>41619</v>
      </c>
      <c r="G1444">
        <v>1.05</v>
      </c>
      <c r="M1444">
        <v>0.85213379469435091</v>
      </c>
      <c r="R1444">
        <v>1.1363321799307933</v>
      </c>
    </row>
    <row r="1445" spans="6:18" x14ac:dyDescent="0.25">
      <c r="F1445" s="2">
        <v>41620</v>
      </c>
      <c r="G1445">
        <v>1.05</v>
      </c>
      <c r="M1445">
        <v>0.84780897402256994</v>
      </c>
      <c r="R1445">
        <v>1.1479926528470208</v>
      </c>
    </row>
    <row r="1446" spans="6:18" x14ac:dyDescent="0.25">
      <c r="F1446" s="2">
        <v>41621</v>
      </c>
      <c r="G1446">
        <v>1.05</v>
      </c>
      <c r="M1446">
        <v>0.8108452950558237</v>
      </c>
      <c r="R1446">
        <v>1.2133971291865984</v>
      </c>
    </row>
    <row r="1447" spans="6:18" x14ac:dyDescent="0.25">
      <c r="F1447" s="2">
        <v>41624</v>
      </c>
      <c r="G1447">
        <v>1.05</v>
      </c>
      <c r="M1447">
        <v>0.91275402943237571</v>
      </c>
      <c r="R1447">
        <v>1.2126839523475799</v>
      </c>
    </row>
    <row r="1448" spans="6:18" x14ac:dyDescent="0.25">
      <c r="F1448" s="2">
        <v>41625</v>
      </c>
      <c r="G1448">
        <v>1.05</v>
      </c>
      <c r="M1448">
        <v>0.84122251211330468</v>
      </c>
      <c r="R1448">
        <v>1.2467387253074875</v>
      </c>
    </row>
    <row r="1449" spans="6:18" x14ac:dyDescent="0.25">
      <c r="F1449" s="2">
        <v>41626</v>
      </c>
      <c r="G1449">
        <v>1.05</v>
      </c>
      <c r="M1449">
        <v>0.77462437395659434</v>
      </c>
      <c r="R1449">
        <v>1.1332220367278822</v>
      </c>
    </row>
    <row r="1450" spans="6:18" x14ac:dyDescent="0.25">
      <c r="F1450" s="2">
        <v>41627</v>
      </c>
      <c r="G1450">
        <v>1.05</v>
      </c>
      <c r="M1450">
        <v>0.72316176470588234</v>
      </c>
      <c r="R1450">
        <v>1.2224264705882353</v>
      </c>
    </row>
    <row r="1451" spans="6:18" x14ac:dyDescent="0.25">
      <c r="F1451" s="2">
        <v>41628</v>
      </c>
      <c r="G1451">
        <v>1.05</v>
      </c>
      <c r="M1451">
        <v>0.94111570247933884</v>
      </c>
      <c r="R1451">
        <v>1.4989669421487624</v>
      </c>
    </row>
    <row r="1452" spans="6:18" x14ac:dyDescent="0.25">
      <c r="F1452" s="2">
        <v>41631</v>
      </c>
      <c r="G1452">
        <v>1.05</v>
      </c>
      <c r="M1452">
        <v>0.93471409275101303</v>
      </c>
      <c r="R1452">
        <v>1.3642503376857271</v>
      </c>
    </row>
    <row r="1453" spans="6:18" x14ac:dyDescent="0.25">
      <c r="F1453" s="2">
        <v>41632</v>
      </c>
      <c r="G1453">
        <v>1.05</v>
      </c>
      <c r="M1453">
        <v>0.7196652719665273</v>
      </c>
      <c r="R1453">
        <v>1.1761971176197117</v>
      </c>
    </row>
    <row r="1454" spans="6:18" x14ac:dyDescent="0.25">
      <c r="F1454" s="2">
        <v>41634</v>
      </c>
      <c r="G1454">
        <v>1.05</v>
      </c>
      <c r="M1454">
        <v>0.81591058514135439</v>
      </c>
      <c r="R1454">
        <v>1.3011176857330704</v>
      </c>
    </row>
    <row r="1455" spans="6:18" x14ac:dyDescent="0.25">
      <c r="F1455" s="2">
        <v>41635</v>
      </c>
      <c r="G1455">
        <v>1.05</v>
      </c>
      <c r="M1455">
        <v>0.76474486414844267</v>
      </c>
      <c r="R1455">
        <v>1.2551358515573243</v>
      </c>
    </row>
    <row r="1456" spans="6:18" x14ac:dyDescent="0.25">
      <c r="F1456" s="2">
        <v>41638</v>
      </c>
      <c r="G1456">
        <v>1.05</v>
      </c>
      <c r="M1456">
        <v>0.79369627507163409</v>
      </c>
      <c r="R1456">
        <v>1.1926383072514879</v>
      </c>
    </row>
    <row r="1457" spans="6:18" x14ac:dyDescent="0.25">
      <c r="F1457" s="2">
        <v>41639</v>
      </c>
      <c r="G1457">
        <v>1.05</v>
      </c>
      <c r="M1457">
        <v>0.75745480159661982</v>
      </c>
      <c r="R1457">
        <v>1.2805822963136879</v>
      </c>
    </row>
    <row r="1458" spans="6:18" x14ac:dyDescent="0.25">
      <c r="F1458" s="2">
        <v>41640</v>
      </c>
      <c r="G1458">
        <v>1.05</v>
      </c>
      <c r="M1458">
        <v>0.80976984499765237</v>
      </c>
      <c r="R1458">
        <v>1.2334429309534984</v>
      </c>
    </row>
    <row r="1459" spans="6:18" x14ac:dyDescent="0.25">
      <c r="F1459" s="2">
        <v>41641</v>
      </c>
      <c r="G1459">
        <v>1.05</v>
      </c>
      <c r="M1459">
        <v>0.92368098159509193</v>
      </c>
      <c r="R1459">
        <v>1.3933742331288355</v>
      </c>
    </row>
    <row r="1460" spans="6:18" x14ac:dyDescent="0.25">
      <c r="F1460" s="2">
        <v>41642</v>
      </c>
      <c r="G1460">
        <v>1.05</v>
      </c>
      <c r="M1460">
        <v>0.73211009174311759</v>
      </c>
      <c r="R1460">
        <v>1.0981651376146806</v>
      </c>
    </row>
    <row r="1461" spans="6:18" x14ac:dyDescent="0.25">
      <c r="F1461" s="2">
        <v>41645</v>
      </c>
      <c r="G1461">
        <v>1.05</v>
      </c>
      <c r="M1461">
        <v>0.91793792740662516</v>
      </c>
      <c r="R1461">
        <v>1.1725407680168352</v>
      </c>
    </row>
    <row r="1462" spans="6:18" x14ac:dyDescent="0.25">
      <c r="F1462" s="2">
        <v>41646</v>
      </c>
      <c r="G1462">
        <v>1.05</v>
      </c>
      <c r="M1462">
        <v>0.82772999739379527</v>
      </c>
      <c r="R1462">
        <v>1.1409955694553024</v>
      </c>
    </row>
    <row r="1463" spans="6:18" x14ac:dyDescent="0.25">
      <c r="F1463" s="2">
        <v>41647</v>
      </c>
      <c r="G1463">
        <v>1.05</v>
      </c>
      <c r="M1463">
        <v>0.85528370640291895</v>
      </c>
      <c r="R1463">
        <v>1.1238938053097327</v>
      </c>
    </row>
    <row r="1464" spans="6:18" x14ac:dyDescent="0.25">
      <c r="F1464" s="2">
        <v>41648</v>
      </c>
      <c r="G1464">
        <v>1.05</v>
      </c>
      <c r="M1464">
        <v>0.90601600826232886</v>
      </c>
      <c r="R1464">
        <v>1.0815904983217135</v>
      </c>
    </row>
    <row r="1465" spans="6:18" x14ac:dyDescent="0.25">
      <c r="F1465" s="2">
        <v>41649</v>
      </c>
      <c r="G1465">
        <v>1.05</v>
      </c>
      <c r="M1465">
        <v>0.72693233484889019</v>
      </c>
      <c r="R1465">
        <v>1.078630649906392</v>
      </c>
    </row>
    <row r="1466" spans="6:18" x14ac:dyDescent="0.25">
      <c r="F1466" s="2">
        <v>41652</v>
      </c>
      <c r="G1466">
        <v>0.9222560975609756</v>
      </c>
      <c r="M1466">
        <v>0.85487804878048668</v>
      </c>
      <c r="R1466">
        <v>1.0228658536585367</v>
      </c>
    </row>
    <row r="1467" spans="6:18" x14ac:dyDescent="0.25">
      <c r="F1467" s="2">
        <v>41653</v>
      </c>
      <c r="G1467">
        <v>1.05</v>
      </c>
      <c r="M1467">
        <v>0.97566666666666912</v>
      </c>
      <c r="R1467">
        <v>1.0703333333333296</v>
      </c>
    </row>
    <row r="1468" spans="6:18" x14ac:dyDescent="0.25">
      <c r="F1468" s="2">
        <v>41654</v>
      </c>
      <c r="G1468">
        <v>1.05</v>
      </c>
      <c r="M1468">
        <v>0.95685724307260722</v>
      </c>
      <c r="R1468">
        <v>1.0845317432479817</v>
      </c>
    </row>
    <row r="1469" spans="6:18" x14ac:dyDescent="0.25">
      <c r="F1469" s="2">
        <v>41655</v>
      </c>
      <c r="G1469">
        <v>0.961376404494382</v>
      </c>
      <c r="M1469">
        <v>0.961376404494382</v>
      </c>
      <c r="R1469">
        <v>1.0442415730337102</v>
      </c>
    </row>
    <row r="1470" spans="6:18" x14ac:dyDescent="0.25">
      <c r="F1470" s="2">
        <v>41656</v>
      </c>
      <c r="G1470">
        <v>1.05</v>
      </c>
      <c r="M1470">
        <v>0.96979085979861002</v>
      </c>
      <c r="R1470">
        <v>1.1223857474825689</v>
      </c>
    </row>
    <row r="1471" spans="6:18" x14ac:dyDescent="0.25">
      <c r="F1471" s="2">
        <v>41659</v>
      </c>
      <c r="G1471">
        <v>1.05</v>
      </c>
      <c r="M1471">
        <v>0.76913730255163881</v>
      </c>
      <c r="R1471">
        <v>1.0818144997974903</v>
      </c>
    </row>
    <row r="1472" spans="6:18" x14ac:dyDescent="0.25">
      <c r="F1472" s="2">
        <v>41660</v>
      </c>
      <c r="G1472">
        <v>1.05</v>
      </c>
      <c r="M1472">
        <v>0.92394611038678998</v>
      </c>
      <c r="R1472">
        <v>1.0873533246414571</v>
      </c>
    </row>
    <row r="1473" spans="6:18" x14ac:dyDescent="0.25">
      <c r="F1473" s="2">
        <v>41661</v>
      </c>
      <c r="G1473">
        <v>1.05</v>
      </c>
      <c r="M1473">
        <v>0.8886384129846725</v>
      </c>
      <c r="R1473">
        <v>1.1871055004508599</v>
      </c>
    </row>
    <row r="1474" spans="6:18" x14ac:dyDescent="0.25">
      <c r="F1474" s="2">
        <v>41662</v>
      </c>
      <c r="G1474">
        <v>1.05</v>
      </c>
      <c r="M1474">
        <v>0.97545717035611157</v>
      </c>
      <c r="R1474">
        <v>1.1953801732434963</v>
      </c>
    </row>
    <row r="1475" spans="6:18" x14ac:dyDescent="0.25">
      <c r="F1475" s="2">
        <v>41663</v>
      </c>
      <c r="G1475">
        <v>1.05</v>
      </c>
      <c r="M1475">
        <v>1</v>
      </c>
      <c r="R1475">
        <v>1.2710772833723674</v>
      </c>
    </row>
    <row r="1476" spans="6:18" x14ac:dyDescent="0.25">
      <c r="F1476" s="2">
        <v>41666</v>
      </c>
      <c r="G1476">
        <v>1.05</v>
      </c>
      <c r="M1476">
        <v>0.81756756756757243</v>
      </c>
      <c r="R1476">
        <v>1.5081081081081082</v>
      </c>
    </row>
    <row r="1477" spans="6:18" x14ac:dyDescent="0.25">
      <c r="F1477" s="2">
        <v>41667</v>
      </c>
      <c r="G1477">
        <v>1.05</v>
      </c>
      <c r="M1477">
        <v>0.71641791044776126</v>
      </c>
      <c r="R1477">
        <v>1.237635352648522</v>
      </c>
    </row>
    <row r="1478" spans="6:18" x14ac:dyDescent="0.25">
      <c r="F1478" s="2">
        <v>41668</v>
      </c>
      <c r="G1478">
        <v>1.05</v>
      </c>
      <c r="M1478">
        <v>0.92862714508580346</v>
      </c>
      <c r="R1478">
        <v>1.482449297971919</v>
      </c>
    </row>
    <row r="1479" spans="6:18" x14ac:dyDescent="0.25">
      <c r="F1479" s="2">
        <v>41669</v>
      </c>
      <c r="G1479">
        <v>1.05</v>
      </c>
      <c r="M1479">
        <v>0.92107490478205678</v>
      </c>
      <c r="R1479">
        <v>1.1413457469318664</v>
      </c>
    </row>
    <row r="1480" spans="6:18" x14ac:dyDescent="0.25">
      <c r="F1480" s="2">
        <v>41726</v>
      </c>
      <c r="G1480">
        <v>1.05</v>
      </c>
      <c r="M1480">
        <v>0.85588364918466531</v>
      </c>
      <c r="R1480">
        <v>1.1423534596738618</v>
      </c>
    </row>
    <row r="1481" spans="6:18" x14ac:dyDescent="0.25">
      <c r="F1481" s="2">
        <v>41729</v>
      </c>
      <c r="G1481">
        <v>1.05</v>
      </c>
      <c r="M1481">
        <v>0.87409909909909989</v>
      </c>
      <c r="R1481">
        <v>1.1979729729729722</v>
      </c>
    </row>
    <row r="1482" spans="6:18" x14ac:dyDescent="0.25">
      <c r="F1482" s="2">
        <v>41730</v>
      </c>
      <c r="G1482">
        <v>1.05</v>
      </c>
      <c r="M1482">
        <v>0.73893902707462111</v>
      </c>
      <c r="R1482">
        <v>1.1778560422628201</v>
      </c>
    </row>
    <row r="1483" spans="6:18" x14ac:dyDescent="0.25">
      <c r="F1483" s="2">
        <v>41731</v>
      </c>
      <c r="G1483">
        <v>1.05</v>
      </c>
      <c r="M1483">
        <v>0.88073394495412671</v>
      </c>
      <c r="R1483">
        <v>1.2028542303771663</v>
      </c>
    </row>
    <row r="1484" spans="6:18" x14ac:dyDescent="0.25">
      <c r="F1484" s="2">
        <v>41732</v>
      </c>
      <c r="G1484">
        <v>1.05</v>
      </c>
      <c r="M1484">
        <v>0.88052657724788863</v>
      </c>
      <c r="R1484">
        <v>1.1080476900149012</v>
      </c>
    </row>
    <row r="1485" spans="6:18" x14ac:dyDescent="0.25">
      <c r="F1485" s="2">
        <v>41733</v>
      </c>
      <c r="G1485">
        <v>1.05</v>
      </c>
      <c r="M1485">
        <v>0.81197507450555595</v>
      </c>
      <c r="R1485">
        <v>1.1500948252506087</v>
      </c>
    </row>
    <row r="1486" spans="6:18" x14ac:dyDescent="0.25">
      <c r="F1486" s="2">
        <v>41736</v>
      </c>
      <c r="G1486">
        <v>1.05</v>
      </c>
      <c r="M1486">
        <v>0.76442162488673782</v>
      </c>
      <c r="R1486">
        <v>1.262156448202963</v>
      </c>
    </row>
    <row r="1487" spans="6:18" x14ac:dyDescent="0.25">
      <c r="F1487" s="2">
        <v>41738</v>
      </c>
      <c r="G1487">
        <v>1.05</v>
      </c>
      <c r="M1487">
        <v>0.9350828729281766</v>
      </c>
      <c r="R1487">
        <v>1.5117403314917153</v>
      </c>
    </row>
    <row r="1488" spans="6:18" x14ac:dyDescent="0.25">
      <c r="F1488" s="2">
        <v>41739</v>
      </c>
      <c r="G1488">
        <v>1.05</v>
      </c>
      <c r="M1488">
        <v>0.91598360655737687</v>
      </c>
      <c r="R1488">
        <v>1.38378220140515</v>
      </c>
    </row>
    <row r="1489" spans="6:18" x14ac:dyDescent="0.25">
      <c r="F1489" s="2">
        <v>41740</v>
      </c>
      <c r="G1489">
        <v>1.05</v>
      </c>
      <c r="M1489">
        <v>0.7872277810476761</v>
      </c>
      <c r="R1489">
        <v>1.1574455562095329</v>
      </c>
    </row>
    <row r="1490" spans="6:18" x14ac:dyDescent="0.25">
      <c r="F1490" s="2">
        <v>41744</v>
      </c>
      <c r="G1490">
        <v>1.05</v>
      </c>
      <c r="M1490">
        <v>0.7317829457364341</v>
      </c>
      <c r="R1490">
        <v>1.1714728682170543</v>
      </c>
    </row>
    <row r="1491" spans="6:18" x14ac:dyDescent="0.25">
      <c r="F1491" s="2">
        <v>41745</v>
      </c>
      <c r="G1491">
        <v>1.05</v>
      </c>
      <c r="M1491">
        <v>0.92395626242544016</v>
      </c>
      <c r="R1491">
        <v>1.4100397614314153</v>
      </c>
    </row>
    <row r="1492" spans="6:18" x14ac:dyDescent="0.25">
      <c r="F1492" s="2">
        <v>41746</v>
      </c>
      <c r="G1492">
        <v>1.05</v>
      </c>
      <c r="M1492">
        <v>0.96939953810623547</v>
      </c>
      <c r="R1492">
        <v>1.665704387990756</v>
      </c>
    </row>
    <row r="1493" spans="6:18" x14ac:dyDescent="0.25">
      <c r="F1493" s="2">
        <v>41750</v>
      </c>
      <c r="G1493">
        <v>1.05</v>
      </c>
      <c r="M1493">
        <v>0.91216760676873487</v>
      </c>
      <c r="R1493">
        <v>1.4041095890411004</v>
      </c>
    </row>
    <row r="1494" spans="6:18" x14ac:dyDescent="0.25">
      <c r="F1494" s="2">
        <v>41751</v>
      </c>
      <c r="G1494">
        <v>1.05</v>
      </c>
      <c r="M1494">
        <v>0.76866764275256227</v>
      </c>
      <c r="R1494">
        <v>1.1449487554904818</v>
      </c>
    </row>
    <row r="1495" spans="6:18" x14ac:dyDescent="0.25">
      <c r="F1495" s="2">
        <v>41752</v>
      </c>
      <c r="G1495">
        <v>1.05</v>
      </c>
      <c r="M1495">
        <v>0.79044481054365734</v>
      </c>
      <c r="R1495">
        <v>1.1742998352553495</v>
      </c>
    </row>
    <row r="1496" spans="6:18" x14ac:dyDescent="0.25">
      <c r="F1496" s="2">
        <v>41789</v>
      </c>
      <c r="G1496">
        <v>1.05</v>
      </c>
      <c r="M1496">
        <v>0.87918367346938697</v>
      </c>
      <c r="R1496">
        <v>1.0755102040816327</v>
      </c>
    </row>
    <row r="1497" spans="6:18" x14ac:dyDescent="0.25">
      <c r="F1497" s="2">
        <v>41792</v>
      </c>
      <c r="G1497">
        <v>1.05</v>
      </c>
      <c r="M1497">
        <v>0.93532541956610715</v>
      </c>
      <c r="R1497">
        <v>1.1174785100286533</v>
      </c>
    </row>
    <row r="1498" spans="6:18" x14ac:dyDescent="0.25">
      <c r="F1498" s="2">
        <v>41793</v>
      </c>
      <c r="G1498">
        <v>0.98570553400040839</v>
      </c>
      <c r="M1498">
        <v>0.91239534408821732</v>
      </c>
      <c r="R1498">
        <v>1.0236879722278962</v>
      </c>
    </row>
    <row r="1499" spans="6:18" x14ac:dyDescent="0.25">
      <c r="F1499" s="2">
        <v>41794</v>
      </c>
      <c r="G1499">
        <v>0.95986002470152321</v>
      </c>
      <c r="M1499">
        <v>0.95965417867435154</v>
      </c>
      <c r="R1499">
        <v>1.022231370934541</v>
      </c>
    </row>
    <row r="1500" spans="6:18" x14ac:dyDescent="0.25">
      <c r="F1500" s="2">
        <v>41795</v>
      </c>
      <c r="G1500">
        <v>1.05</v>
      </c>
      <c r="M1500">
        <v>0.96312459087933677</v>
      </c>
      <c r="R1500">
        <v>1.266419375954615</v>
      </c>
    </row>
    <row r="1501" spans="6:18" x14ac:dyDescent="0.25">
      <c r="F1501" s="2">
        <v>41796</v>
      </c>
      <c r="G1501">
        <v>1.05</v>
      </c>
      <c r="M1501">
        <v>0.98877192982456141</v>
      </c>
      <c r="R1501">
        <v>1.2143859649122799</v>
      </c>
    </row>
    <row r="1502" spans="6:18" x14ac:dyDescent="0.25">
      <c r="F1502" s="2">
        <v>41799</v>
      </c>
      <c r="G1502">
        <v>1.05</v>
      </c>
      <c r="M1502">
        <v>0.99264093307414603</v>
      </c>
      <c r="R1502">
        <v>1.1666203832268809</v>
      </c>
    </row>
    <row r="1503" spans="6:18" x14ac:dyDescent="0.25">
      <c r="F1503" s="2">
        <v>41800</v>
      </c>
      <c r="G1503">
        <v>0.85</v>
      </c>
      <c r="M1503">
        <v>0.81799874134675898</v>
      </c>
      <c r="R1503">
        <v>1</v>
      </c>
    </row>
    <row r="1504" spans="6:18" x14ac:dyDescent="0.25">
      <c r="F1504" s="2">
        <v>41801</v>
      </c>
      <c r="G1504">
        <v>1.05</v>
      </c>
      <c r="M1504">
        <v>0.92118758434547909</v>
      </c>
      <c r="R1504">
        <v>1.178272604588394</v>
      </c>
    </row>
    <row r="1505" spans="6:18" x14ac:dyDescent="0.25">
      <c r="F1505" s="2">
        <v>41802</v>
      </c>
      <c r="G1505">
        <v>1.05</v>
      </c>
      <c r="M1505">
        <v>0.96870513924777479</v>
      </c>
      <c r="R1505">
        <v>1.1639391329313804</v>
      </c>
    </row>
    <row r="1506" spans="6:18" x14ac:dyDescent="0.25">
      <c r="F1506" s="7">
        <v>41803</v>
      </c>
      <c r="G1506">
        <v>0.85</v>
      </c>
      <c r="M1506">
        <v>0.73940034341566496</v>
      </c>
      <c r="R1506">
        <v>1.0331528199709417</v>
      </c>
    </row>
    <row r="1507" spans="6:18" x14ac:dyDescent="0.25">
      <c r="F1507" s="2">
        <v>41806</v>
      </c>
      <c r="G1507">
        <v>1.05</v>
      </c>
      <c r="M1507">
        <v>0.92874329076439011</v>
      </c>
      <c r="R1507">
        <v>1.1945215620951297</v>
      </c>
    </row>
    <row r="1508" spans="6:18" x14ac:dyDescent="0.25">
      <c r="F1508" s="2">
        <v>41807</v>
      </c>
      <c r="G1508">
        <v>1.05</v>
      </c>
      <c r="M1508">
        <v>0.99981082103670071</v>
      </c>
      <c r="R1508">
        <v>1.492243662504728</v>
      </c>
    </row>
    <row r="1509" spans="6:18" x14ac:dyDescent="0.25">
      <c r="F1509" s="2">
        <v>41808</v>
      </c>
      <c r="G1509">
        <v>1.05</v>
      </c>
      <c r="M1509">
        <v>0.71954119457266741</v>
      </c>
      <c r="R1509">
        <v>1.0628059868513071</v>
      </c>
    </row>
    <row r="1510" spans="6:18" x14ac:dyDescent="0.25">
      <c r="F1510" s="2">
        <v>41809</v>
      </c>
      <c r="G1510">
        <v>1.05</v>
      </c>
      <c r="M1510">
        <v>0.823240589198036</v>
      </c>
      <c r="R1510">
        <v>1.0793780687397727</v>
      </c>
    </row>
    <row r="1511" spans="6:18" x14ac:dyDescent="0.25">
      <c r="F1511" s="2">
        <v>41810</v>
      </c>
      <c r="G1511">
        <v>1.05</v>
      </c>
      <c r="M1511">
        <v>0.88213805037492787</v>
      </c>
      <c r="R1511">
        <v>1.1457412036146888</v>
      </c>
    </row>
    <row r="1512" spans="6:18" x14ac:dyDescent="0.25">
      <c r="F1512" s="2">
        <v>41813</v>
      </c>
      <c r="G1512">
        <v>1.05</v>
      </c>
      <c r="M1512">
        <v>0.72050965885737772</v>
      </c>
      <c r="R1512">
        <v>1.0822030415125359</v>
      </c>
    </row>
    <row r="1513" spans="6:18" x14ac:dyDescent="0.25">
      <c r="F1513" s="2">
        <v>41814</v>
      </c>
      <c r="G1513">
        <v>1.05</v>
      </c>
      <c r="M1513">
        <v>0.97050147492625372</v>
      </c>
      <c r="R1513">
        <v>1.4102402022755989</v>
      </c>
    </row>
    <row r="1514" spans="6:18" x14ac:dyDescent="0.25">
      <c r="F1514" s="2">
        <v>41815</v>
      </c>
      <c r="G1514">
        <v>0.93869797962355384</v>
      </c>
      <c r="M1514">
        <v>0.91262303574512171</v>
      </c>
      <c r="R1514">
        <v>1.0110516318425142</v>
      </c>
    </row>
    <row r="1515" spans="6:18" x14ac:dyDescent="0.25">
      <c r="F1515" s="7">
        <v>41816</v>
      </c>
      <c r="G1515">
        <v>0.85</v>
      </c>
      <c r="M1515">
        <v>0.67551512901429356</v>
      </c>
      <c r="R1515">
        <v>1.0146649341006131</v>
      </c>
    </row>
    <row r="1516" spans="6:18" x14ac:dyDescent="0.25">
      <c r="F1516" s="2">
        <v>41817</v>
      </c>
      <c r="G1516">
        <v>1.05</v>
      </c>
      <c r="M1516">
        <v>0.83664636101314649</v>
      </c>
      <c r="R1516">
        <v>1.0941006732927221</v>
      </c>
    </row>
    <row r="1517" spans="6:18" x14ac:dyDescent="0.25">
      <c r="F1517" s="2">
        <v>41820</v>
      </c>
      <c r="G1517">
        <v>1.05</v>
      </c>
      <c r="M1517">
        <v>0.91924371094375901</v>
      </c>
      <c r="R1517">
        <v>1.0714629065854842</v>
      </c>
    </row>
    <row r="1518" spans="6:18" x14ac:dyDescent="0.25">
      <c r="F1518" s="2">
        <v>41821</v>
      </c>
      <c r="G1518">
        <v>1.05</v>
      </c>
      <c r="M1518">
        <v>0.94233006481635362</v>
      </c>
      <c r="R1518">
        <v>1.1111849759016108</v>
      </c>
    </row>
    <row r="1519" spans="6:18" x14ac:dyDescent="0.25">
      <c r="F1519" s="2">
        <v>41822</v>
      </c>
      <c r="G1519">
        <v>1.05</v>
      </c>
      <c r="M1519">
        <v>0.95053003533568781</v>
      </c>
      <c r="R1519">
        <v>1.1166077738515912</v>
      </c>
    </row>
    <row r="1520" spans="6:18" x14ac:dyDescent="0.25">
      <c r="F1520" s="2">
        <v>41823</v>
      </c>
      <c r="G1520">
        <v>0.93725897359833865</v>
      </c>
      <c r="M1520">
        <v>0.93310590329278975</v>
      </c>
      <c r="R1520">
        <v>1.0449421536636017</v>
      </c>
    </row>
    <row r="1521" spans="6:18" x14ac:dyDescent="0.25">
      <c r="F1521" s="2">
        <v>41824</v>
      </c>
      <c r="G1521">
        <v>1.05</v>
      </c>
      <c r="M1521">
        <v>0.99141630901287559</v>
      </c>
      <c r="R1521">
        <v>1.1905897313622635</v>
      </c>
    </row>
    <row r="1522" spans="6:18" x14ac:dyDescent="0.25">
      <c r="F1522" s="2">
        <v>41827</v>
      </c>
      <c r="G1522">
        <v>1.05</v>
      </c>
      <c r="M1522">
        <v>0.99821746880570406</v>
      </c>
      <c r="R1522">
        <v>1.1170528817587639</v>
      </c>
    </row>
    <row r="1523" spans="6:18" x14ac:dyDescent="0.25">
      <c r="F1523" s="2">
        <v>41828</v>
      </c>
      <c r="G1523">
        <v>0.85</v>
      </c>
      <c r="M1523">
        <v>0.81633510787335395</v>
      </c>
      <c r="R1523">
        <v>1.0079854300924624</v>
      </c>
    </row>
    <row r="1524" spans="6:18" x14ac:dyDescent="0.25">
      <c r="F1524" s="2">
        <v>41829</v>
      </c>
      <c r="G1524">
        <v>1.05</v>
      </c>
      <c r="M1524">
        <v>0.92551020408163387</v>
      </c>
      <c r="R1524">
        <v>1.0860544217687056</v>
      </c>
    </row>
    <row r="1525" spans="6:18" x14ac:dyDescent="0.25">
      <c r="F1525" s="7">
        <v>41830</v>
      </c>
      <c r="G1525">
        <v>0.85</v>
      </c>
      <c r="M1525">
        <v>0.79286367795059476</v>
      </c>
      <c r="R1525">
        <v>1.0204940530649576</v>
      </c>
    </row>
    <row r="1526" spans="6:18" x14ac:dyDescent="0.25">
      <c r="F1526" s="2">
        <v>41831</v>
      </c>
      <c r="G1526">
        <v>1.0187814933577646</v>
      </c>
      <c r="M1526">
        <v>0.8760879523591395</v>
      </c>
      <c r="R1526">
        <v>1.0476408612001831</v>
      </c>
    </row>
    <row r="1527" spans="6:18" x14ac:dyDescent="0.25">
      <c r="F1527" s="2">
        <v>41834</v>
      </c>
      <c r="G1527">
        <v>1.05</v>
      </c>
      <c r="M1527">
        <v>0.78432748538011776</v>
      </c>
      <c r="R1527">
        <v>1.1113450292397669</v>
      </c>
    </row>
    <row r="1528" spans="6:18" x14ac:dyDescent="0.25">
      <c r="F1528" s="2">
        <v>41835</v>
      </c>
      <c r="G1528">
        <v>1.05</v>
      </c>
      <c r="M1528">
        <v>0.81832298136645953</v>
      </c>
      <c r="R1528">
        <v>1.0608178053830226</v>
      </c>
    </row>
    <row r="1529" spans="6:18" x14ac:dyDescent="0.25">
      <c r="F1529" s="2">
        <v>41836</v>
      </c>
      <c r="G1529">
        <v>1.05</v>
      </c>
      <c r="M1529">
        <v>0.9191489361702162</v>
      </c>
      <c r="R1529">
        <v>1.1544072948328246</v>
      </c>
    </row>
    <row r="1530" spans="6:18" x14ac:dyDescent="0.25">
      <c r="F1530" s="2">
        <v>41837</v>
      </c>
      <c r="G1530">
        <v>1.05</v>
      </c>
      <c r="M1530">
        <v>0.98239547312165876</v>
      </c>
      <c r="R1530">
        <v>1.1842187991197759</v>
      </c>
    </row>
    <row r="1531" spans="6:18" x14ac:dyDescent="0.25">
      <c r="F1531" s="2">
        <v>41838</v>
      </c>
      <c r="G1531">
        <v>1.05</v>
      </c>
      <c r="M1531">
        <v>0.98964401294498261</v>
      </c>
      <c r="R1531">
        <v>1.1430420711974123</v>
      </c>
    </row>
    <row r="1532" spans="6:18" x14ac:dyDescent="0.25">
      <c r="F1532" s="2">
        <v>41841</v>
      </c>
      <c r="G1532">
        <v>1.05</v>
      </c>
      <c r="M1532">
        <v>0.94911020917889477</v>
      </c>
      <c r="R1532">
        <v>1.1011551670309085</v>
      </c>
    </row>
    <row r="1533" spans="6:18" x14ac:dyDescent="0.25">
      <c r="F1533" s="2">
        <v>41842</v>
      </c>
      <c r="G1533">
        <v>1.05</v>
      </c>
      <c r="M1533">
        <v>0.91608178211778846</v>
      </c>
      <c r="R1533">
        <v>1.1907232224595667</v>
      </c>
    </row>
    <row r="1534" spans="6:18" x14ac:dyDescent="0.25">
      <c r="F1534" s="2">
        <v>41843</v>
      </c>
      <c r="G1534">
        <v>1.05</v>
      </c>
      <c r="M1534">
        <v>0.79990448901623767</v>
      </c>
      <c r="R1534">
        <v>1.0651862464183381</v>
      </c>
    </row>
    <row r="1535" spans="6:18" x14ac:dyDescent="0.25">
      <c r="F1535" s="2">
        <v>41844</v>
      </c>
      <c r="G1535">
        <v>1.05</v>
      </c>
      <c r="M1535">
        <v>0.78393665158371117</v>
      </c>
      <c r="R1535">
        <v>1.1260180995475129</v>
      </c>
    </row>
    <row r="1536" spans="6:18" x14ac:dyDescent="0.25">
      <c r="F1536" s="2">
        <v>41845</v>
      </c>
      <c r="G1536">
        <v>0.85</v>
      </c>
      <c r="M1536">
        <v>0.71989641778161428</v>
      </c>
      <c r="R1536">
        <v>1.0226586102719033</v>
      </c>
    </row>
    <row r="1537" spans="6:18" x14ac:dyDescent="0.25">
      <c r="F1537" s="7">
        <v>41848</v>
      </c>
      <c r="G1537">
        <v>0.85</v>
      </c>
      <c r="M1537">
        <v>0.62898330804249047</v>
      </c>
      <c r="R1537">
        <v>1.010875063227112</v>
      </c>
    </row>
    <row r="1538" spans="6:18" x14ac:dyDescent="0.25">
      <c r="F1538" s="2">
        <v>41850</v>
      </c>
      <c r="G1538">
        <v>1.05</v>
      </c>
      <c r="M1538">
        <v>0.74816788807461687</v>
      </c>
      <c r="R1538">
        <v>1.2831445702864754</v>
      </c>
    </row>
    <row r="1539" spans="6:18" x14ac:dyDescent="0.25">
      <c r="F1539" s="7">
        <v>41851</v>
      </c>
      <c r="G1539">
        <v>0.85</v>
      </c>
      <c r="M1539">
        <v>0.63018657755499874</v>
      </c>
      <c r="R1539">
        <v>1.0281258702311336</v>
      </c>
    </row>
    <row r="1540" spans="6:18" x14ac:dyDescent="0.25">
      <c r="F1540" s="2">
        <v>41852</v>
      </c>
      <c r="G1540">
        <v>1.05</v>
      </c>
      <c r="M1540">
        <v>0.90170556552962378</v>
      </c>
      <c r="R1540">
        <v>1.1481149012567333</v>
      </c>
    </row>
    <row r="1541" spans="6:18" x14ac:dyDescent="0.25">
      <c r="F1541" s="2">
        <v>41855</v>
      </c>
      <c r="G1541">
        <v>1.05</v>
      </c>
      <c r="M1541">
        <v>0.83878091872791682</v>
      </c>
      <c r="R1541">
        <v>1.1007067137809179</v>
      </c>
    </row>
    <row r="1542" spans="6:18" x14ac:dyDescent="0.25">
      <c r="F1542" s="2">
        <v>41856</v>
      </c>
      <c r="G1542">
        <v>1.05</v>
      </c>
      <c r="M1542">
        <v>0.84487149803195105</v>
      </c>
      <c r="R1542">
        <v>1.1648529752257477</v>
      </c>
    </row>
    <row r="1543" spans="6:18" x14ac:dyDescent="0.25">
      <c r="F1543" s="2">
        <v>41857</v>
      </c>
      <c r="G1543">
        <v>1.05</v>
      </c>
      <c r="M1543">
        <v>0.95917351257157168</v>
      </c>
      <c r="R1543">
        <v>1.1080408264874293</v>
      </c>
    </row>
    <row r="1544" spans="6:18" x14ac:dyDescent="0.25">
      <c r="F1544" s="2">
        <v>41858</v>
      </c>
      <c r="G1544">
        <v>1.05</v>
      </c>
      <c r="M1544">
        <v>0.8035198318886253</v>
      </c>
      <c r="R1544">
        <v>1.2390333596007346</v>
      </c>
    </row>
    <row r="1545" spans="6:18" x14ac:dyDescent="0.25">
      <c r="F1545" s="2">
        <v>41859</v>
      </c>
      <c r="G1545">
        <v>1.05</v>
      </c>
      <c r="M1545">
        <v>0.75421915854528254</v>
      </c>
      <c r="R1545">
        <v>1.0817684811029247</v>
      </c>
    </row>
    <row r="1546" spans="6:18" x14ac:dyDescent="0.25">
      <c r="F1546" s="2">
        <v>41862</v>
      </c>
      <c r="G1546">
        <v>0.85</v>
      </c>
      <c r="M1546">
        <v>0.80930607853684766</v>
      </c>
      <c r="R1546">
        <v>1.0384615384615385</v>
      </c>
    </row>
    <row r="1547" spans="6:18" x14ac:dyDescent="0.25">
      <c r="F1547" s="2">
        <v>41863</v>
      </c>
      <c r="G1547">
        <v>1.05</v>
      </c>
      <c r="M1547">
        <v>0.88242387699728786</v>
      </c>
      <c r="R1547">
        <v>1.1018993066023515</v>
      </c>
    </row>
    <row r="1548" spans="6:18" x14ac:dyDescent="0.25">
      <c r="F1548" s="2">
        <v>41864</v>
      </c>
      <c r="G1548">
        <v>1.05</v>
      </c>
      <c r="M1548">
        <v>0.98528951486697969</v>
      </c>
      <c r="R1548">
        <v>1.1899843505477308</v>
      </c>
    </row>
    <row r="1549" spans="6:18" x14ac:dyDescent="0.25">
      <c r="F1549" s="2">
        <v>41865</v>
      </c>
      <c r="G1549">
        <v>1.05</v>
      </c>
      <c r="M1549">
        <v>0.96038981452373462</v>
      </c>
      <c r="R1549">
        <v>1.1216598553913886</v>
      </c>
    </row>
    <row r="1550" spans="6:18" x14ac:dyDescent="0.25">
      <c r="F1550" s="2">
        <v>41869</v>
      </c>
      <c r="G1550">
        <v>1.05</v>
      </c>
      <c r="M1550">
        <v>0.94306764902880225</v>
      </c>
      <c r="R1550">
        <v>1.4206296048225062</v>
      </c>
    </row>
    <row r="1551" spans="6:18" x14ac:dyDescent="0.25">
      <c r="F1551" s="2">
        <v>41870</v>
      </c>
      <c r="G1551">
        <v>1.05</v>
      </c>
      <c r="M1551">
        <v>0.98323323323323597</v>
      </c>
      <c r="R1551">
        <v>1.1859359359359349</v>
      </c>
    </row>
    <row r="1552" spans="6:18" x14ac:dyDescent="0.25">
      <c r="F1552" s="2">
        <v>41871</v>
      </c>
      <c r="G1552">
        <v>0.91934046345811049</v>
      </c>
      <c r="M1552">
        <v>0.88213012477718367</v>
      </c>
      <c r="R1552">
        <v>1</v>
      </c>
    </row>
    <row r="1553" spans="6:18" x14ac:dyDescent="0.25">
      <c r="F1553" s="2">
        <v>41872</v>
      </c>
      <c r="G1553">
        <v>1.05</v>
      </c>
      <c r="M1553">
        <v>0.9404190860893713</v>
      </c>
      <c r="R1553">
        <v>1.2963898005554162</v>
      </c>
    </row>
    <row r="1554" spans="6:18" x14ac:dyDescent="0.25">
      <c r="F1554" s="2">
        <v>41873</v>
      </c>
      <c r="G1554">
        <v>1.05</v>
      </c>
      <c r="M1554">
        <v>0.97747747747747749</v>
      </c>
      <c r="R1554">
        <v>1.1141891891891875</v>
      </c>
    </row>
    <row r="1555" spans="6:18" x14ac:dyDescent="0.25">
      <c r="F1555" s="2">
        <v>41876</v>
      </c>
      <c r="G1555">
        <v>1.05</v>
      </c>
      <c r="M1555">
        <v>0.90495601802188352</v>
      </c>
      <c r="R1555">
        <v>1.2261317313881142</v>
      </c>
    </row>
    <row r="1556" spans="6:18" x14ac:dyDescent="0.25">
      <c r="F1556" s="2">
        <v>41877</v>
      </c>
      <c r="G1556">
        <v>1.05</v>
      </c>
      <c r="M1556">
        <v>0.8744675519919819</v>
      </c>
      <c r="R1556">
        <v>1.0824354798296165</v>
      </c>
    </row>
    <row r="1557" spans="6:18" x14ac:dyDescent="0.25">
      <c r="F1557" s="2">
        <v>41878</v>
      </c>
      <c r="G1557">
        <v>1.05</v>
      </c>
      <c r="M1557">
        <v>0.94850948509485089</v>
      </c>
      <c r="R1557">
        <v>1.09936766034327</v>
      </c>
    </row>
    <row r="1558" spans="6:18" x14ac:dyDescent="0.25">
      <c r="F1558" s="2">
        <v>41879</v>
      </c>
      <c r="G1558">
        <v>1.05</v>
      </c>
      <c r="M1558">
        <v>0.95253615807700154</v>
      </c>
      <c r="R1558">
        <v>1.0662049297209208</v>
      </c>
    </row>
    <row r="1559" spans="6:18" x14ac:dyDescent="0.25">
      <c r="F1559" s="2">
        <v>41883</v>
      </c>
      <c r="G1559">
        <v>1.05</v>
      </c>
      <c r="M1559">
        <v>0.89534325492078726</v>
      </c>
      <c r="R1559">
        <v>1.2530004800768122</v>
      </c>
    </row>
    <row r="1560" spans="6:18" x14ac:dyDescent="0.25">
      <c r="F1560" s="2">
        <v>41884</v>
      </c>
      <c r="G1560">
        <v>1.05</v>
      </c>
      <c r="M1560">
        <v>0.97565969062784264</v>
      </c>
      <c r="R1560">
        <v>1.2641037306642393</v>
      </c>
    </row>
    <row r="1561" spans="6:18" x14ac:dyDescent="0.25">
      <c r="F1561" s="2">
        <v>41885</v>
      </c>
      <c r="G1561">
        <v>1.05</v>
      </c>
      <c r="M1561">
        <v>0.94208013286277603</v>
      </c>
      <c r="R1561">
        <v>1.1675316587087383</v>
      </c>
    </row>
    <row r="1562" spans="6:18" x14ac:dyDescent="0.25">
      <c r="F1562" s="2">
        <v>41886</v>
      </c>
      <c r="G1562">
        <v>1.05</v>
      </c>
      <c r="M1562">
        <v>0.88727583262169163</v>
      </c>
      <c r="R1562">
        <v>1.0678906917164801</v>
      </c>
    </row>
    <row r="1563" spans="6:18" x14ac:dyDescent="0.25">
      <c r="F1563" s="2">
        <v>41887</v>
      </c>
      <c r="G1563">
        <v>1.05</v>
      </c>
      <c r="M1563">
        <v>0.88274932614555257</v>
      </c>
      <c r="R1563">
        <v>1.1379155435759218</v>
      </c>
    </row>
    <row r="1564" spans="6:18" x14ac:dyDescent="0.25">
      <c r="F1564" s="2">
        <v>41890</v>
      </c>
      <c r="G1564">
        <v>1.05</v>
      </c>
      <c r="M1564">
        <v>0.98620372499425146</v>
      </c>
      <c r="R1564">
        <v>1.1855598988273173</v>
      </c>
    </row>
    <row r="1565" spans="6:18" x14ac:dyDescent="0.25">
      <c r="F1565" s="2">
        <v>41891</v>
      </c>
      <c r="G1565">
        <v>1.05</v>
      </c>
      <c r="M1565">
        <v>0.99167041873030171</v>
      </c>
      <c r="R1565">
        <v>1.1411526339486711</v>
      </c>
    </row>
    <row r="1566" spans="6:18" x14ac:dyDescent="0.25">
      <c r="F1566" s="2">
        <v>41892</v>
      </c>
      <c r="G1566">
        <v>1.05</v>
      </c>
      <c r="M1566">
        <v>0.87526132404181189</v>
      </c>
      <c r="R1566">
        <v>1.0529616724738666</v>
      </c>
    </row>
    <row r="1567" spans="6:18" x14ac:dyDescent="0.25">
      <c r="F1567" s="2">
        <v>41893</v>
      </c>
      <c r="G1567">
        <v>1.05</v>
      </c>
      <c r="M1567">
        <v>0.97972587093089669</v>
      </c>
      <c r="R1567">
        <v>1.2549971444888666</v>
      </c>
    </row>
    <row r="1568" spans="6:18" x14ac:dyDescent="0.25">
      <c r="F1568" s="2">
        <v>41894</v>
      </c>
      <c r="G1568">
        <v>1.05</v>
      </c>
      <c r="M1568">
        <v>0.89313399778516156</v>
      </c>
      <c r="R1568">
        <v>1.2275747508305639</v>
      </c>
    </row>
    <row r="1569" spans="6:18" x14ac:dyDescent="0.25">
      <c r="F1569" s="2">
        <v>41897</v>
      </c>
      <c r="G1569">
        <v>1.05</v>
      </c>
      <c r="M1569">
        <v>0.84995397361154068</v>
      </c>
      <c r="R1569">
        <v>1.0960417305922039</v>
      </c>
    </row>
    <row r="1570" spans="6:18" x14ac:dyDescent="0.25">
      <c r="F1570" s="2">
        <v>41898</v>
      </c>
      <c r="G1570">
        <v>1.05</v>
      </c>
      <c r="M1570">
        <v>0.93974121996303139</v>
      </c>
      <c r="R1570">
        <v>1.0787430683918671</v>
      </c>
    </row>
    <row r="1571" spans="6:18" x14ac:dyDescent="0.25">
      <c r="F1571" s="2">
        <v>41899</v>
      </c>
      <c r="G1571">
        <v>1.05</v>
      </c>
      <c r="M1571">
        <v>0.82620967741934903</v>
      </c>
      <c r="R1571">
        <v>1.123790322580648</v>
      </c>
    </row>
    <row r="1572" spans="6:18" x14ac:dyDescent="0.25">
      <c r="F1572" s="2">
        <v>41900</v>
      </c>
      <c r="G1572">
        <v>1.05</v>
      </c>
      <c r="M1572">
        <v>0.94650205761316875</v>
      </c>
      <c r="R1572">
        <v>1.5238683127571986</v>
      </c>
    </row>
    <row r="1573" spans="6:18" x14ac:dyDescent="0.25">
      <c r="F1573" s="2">
        <v>41901</v>
      </c>
      <c r="G1573">
        <v>1.05</v>
      </c>
      <c r="M1573">
        <v>0.89181472081218272</v>
      </c>
      <c r="R1573">
        <v>1.1275380710659932</v>
      </c>
    </row>
    <row r="1574" spans="6:18" x14ac:dyDescent="0.25">
      <c r="F1574" s="2">
        <v>41904</v>
      </c>
      <c r="G1574">
        <v>1.05</v>
      </c>
      <c r="M1574">
        <v>0.98712871287128534</v>
      </c>
      <c r="R1574">
        <v>1.8980198019802035</v>
      </c>
    </row>
    <row r="1575" spans="6:18" x14ac:dyDescent="0.25">
      <c r="F1575" s="2">
        <v>41905</v>
      </c>
      <c r="G1575">
        <v>1.05</v>
      </c>
      <c r="M1575">
        <v>0.46926436009405442</v>
      </c>
      <c r="R1575">
        <v>1.1263016459522996</v>
      </c>
    </row>
    <row r="1576" spans="6:18" x14ac:dyDescent="0.25">
      <c r="F1576" s="2">
        <v>41906</v>
      </c>
      <c r="G1576">
        <v>1.05</v>
      </c>
      <c r="M1576">
        <v>0.74634896233666415</v>
      </c>
      <c r="R1576">
        <v>1.3643351268255106</v>
      </c>
    </row>
    <row r="1577" spans="6:18" x14ac:dyDescent="0.25">
      <c r="F1577" s="2">
        <v>41907</v>
      </c>
      <c r="G1577">
        <v>1.05</v>
      </c>
      <c r="M1577">
        <v>0.8403707518022695</v>
      </c>
      <c r="R1577">
        <v>2.266735324407827</v>
      </c>
    </row>
    <row r="1578" spans="6:18" x14ac:dyDescent="0.25">
      <c r="F1578" s="2">
        <v>41908</v>
      </c>
      <c r="G1578">
        <v>1.05</v>
      </c>
      <c r="M1578">
        <v>0.7236076475477965</v>
      </c>
      <c r="R1578">
        <v>1.2622610141313375</v>
      </c>
    </row>
    <row r="1579" spans="6:18" x14ac:dyDescent="0.25">
      <c r="F1579" s="2">
        <v>41911</v>
      </c>
      <c r="G1579">
        <v>1.05</v>
      </c>
      <c r="M1579">
        <v>0.76961469355160717</v>
      </c>
      <c r="R1579">
        <v>1.1509283290077861</v>
      </c>
    </row>
    <row r="1580" spans="6:18" x14ac:dyDescent="0.25">
      <c r="F1580" s="2">
        <v>41912</v>
      </c>
      <c r="G1580">
        <v>1.05</v>
      </c>
      <c r="M1580">
        <v>0.78671554884623529</v>
      </c>
      <c r="R1580">
        <v>1.2115591977571705</v>
      </c>
    </row>
    <row r="1581" spans="6:18" x14ac:dyDescent="0.25">
      <c r="F1581" s="2">
        <v>41913</v>
      </c>
      <c r="G1581">
        <v>1.05</v>
      </c>
      <c r="M1581">
        <v>0.78281832127986062</v>
      </c>
      <c r="R1581">
        <v>1.0979618671926363</v>
      </c>
    </row>
    <row r="1582" spans="6:18" x14ac:dyDescent="0.25">
      <c r="F1582" s="2">
        <v>41919</v>
      </c>
      <c r="G1582">
        <v>1.05</v>
      </c>
      <c r="M1582">
        <v>0.88162790697674498</v>
      </c>
      <c r="R1582">
        <v>1.1206976744186039</v>
      </c>
    </row>
    <row r="1583" spans="6:18" x14ac:dyDescent="0.25">
      <c r="F1583" s="2">
        <v>41920</v>
      </c>
      <c r="G1583">
        <v>1.05</v>
      </c>
      <c r="M1583">
        <v>0.66583437369954146</v>
      </c>
      <c r="R1583">
        <v>1.0952975447357491</v>
      </c>
    </row>
    <row r="1584" spans="6:18" x14ac:dyDescent="0.25">
      <c r="F1584" s="2">
        <v>41921</v>
      </c>
      <c r="G1584">
        <v>0.85</v>
      </c>
      <c r="M1584">
        <v>0.68179744525547703</v>
      </c>
      <c r="R1584">
        <v>1</v>
      </c>
    </row>
    <row r="1585" spans="6:18" x14ac:dyDescent="0.25">
      <c r="F1585" s="2">
        <v>41922</v>
      </c>
      <c r="G1585">
        <v>1.05</v>
      </c>
      <c r="M1585">
        <v>0.88795669824086698</v>
      </c>
      <c r="R1585">
        <v>1.1797023004059539</v>
      </c>
    </row>
    <row r="1586" spans="6:18" x14ac:dyDescent="0.25">
      <c r="F1586" s="2">
        <v>41925</v>
      </c>
      <c r="G1586">
        <v>1.05</v>
      </c>
      <c r="M1586">
        <v>0.71237970253718286</v>
      </c>
      <c r="R1586">
        <v>1.0728346456692914</v>
      </c>
    </row>
    <row r="1587" spans="6:18" x14ac:dyDescent="0.25">
      <c r="F1587" s="2">
        <v>41926</v>
      </c>
      <c r="G1587">
        <v>1.05</v>
      </c>
      <c r="M1587">
        <v>0.86172773468842045</v>
      </c>
      <c r="R1587">
        <v>1.2380315592404387</v>
      </c>
    </row>
    <row r="1588" spans="6:18" x14ac:dyDescent="0.25">
      <c r="F1588" s="2">
        <v>41928</v>
      </c>
      <c r="G1588">
        <v>1.05</v>
      </c>
      <c r="M1588">
        <v>0.80885503451558971</v>
      </c>
      <c r="R1588">
        <v>1.353725303499167</v>
      </c>
    </row>
    <row r="1589" spans="6:18" x14ac:dyDescent="0.25">
      <c r="F1589" s="2">
        <v>41929</v>
      </c>
      <c r="G1589">
        <v>1.05</v>
      </c>
      <c r="M1589">
        <v>0.64202870060939654</v>
      </c>
      <c r="R1589">
        <v>1.1087084725771574</v>
      </c>
    </row>
    <row r="1590" spans="6:18" x14ac:dyDescent="0.25">
      <c r="F1590" s="2">
        <v>41932</v>
      </c>
      <c r="G1590">
        <v>1.05</v>
      </c>
      <c r="M1590">
        <v>0.59494640122511477</v>
      </c>
      <c r="R1590">
        <v>1.1998468606431862</v>
      </c>
    </row>
    <row r="1591" spans="6:18" x14ac:dyDescent="0.25">
      <c r="F1591" s="2">
        <v>41933</v>
      </c>
      <c r="G1591">
        <v>0.85</v>
      </c>
      <c r="M1591">
        <v>0.65808695652174165</v>
      </c>
      <c r="R1591">
        <v>1.0267826086956522</v>
      </c>
    </row>
    <row r="1592" spans="6:18" x14ac:dyDescent="0.25">
      <c r="F1592" s="2">
        <v>41934</v>
      </c>
      <c r="G1592">
        <v>1.05</v>
      </c>
      <c r="M1592">
        <v>0.75339805825242889</v>
      </c>
      <c r="R1592">
        <v>1.0883495145631086</v>
      </c>
    </row>
    <row r="1593" spans="6:18" x14ac:dyDescent="0.25">
      <c r="F1593" s="2">
        <v>41935</v>
      </c>
      <c r="G1593">
        <v>1.0342661336379211</v>
      </c>
      <c r="M1593">
        <v>0.90291262135921924</v>
      </c>
      <c r="R1593">
        <v>1.0342661336379211</v>
      </c>
    </row>
    <row r="1594" spans="6:18" x14ac:dyDescent="0.25">
      <c r="F1594" s="2">
        <v>41939</v>
      </c>
      <c r="G1594">
        <v>1.05</v>
      </c>
      <c r="M1594">
        <v>0.79169006176305445</v>
      </c>
      <c r="R1594">
        <v>1.055586749017406</v>
      </c>
    </row>
    <row r="1595" spans="6:18" x14ac:dyDescent="0.25">
      <c r="F1595" s="2">
        <v>41940</v>
      </c>
      <c r="G1595">
        <v>1.05</v>
      </c>
      <c r="M1595">
        <v>0.98171177761521333</v>
      </c>
      <c r="R1595">
        <v>1.2874908558887999</v>
      </c>
    </row>
    <row r="1596" spans="6:18" x14ac:dyDescent="0.25">
      <c r="F1596" s="2">
        <v>41941</v>
      </c>
      <c r="G1596">
        <v>1.05</v>
      </c>
      <c r="M1596">
        <v>0.91870380898237625</v>
      </c>
      <c r="R1596">
        <v>1.1085844229675952</v>
      </c>
    </row>
    <row r="1597" spans="6:18" x14ac:dyDescent="0.25">
      <c r="F1597" s="2">
        <v>41942</v>
      </c>
      <c r="G1597">
        <v>1.05</v>
      </c>
      <c r="M1597">
        <v>0.96171428571428574</v>
      </c>
      <c r="R1597">
        <v>1.8925714285714288</v>
      </c>
    </row>
    <row r="1598" spans="6:18" x14ac:dyDescent="0.25">
      <c r="F1598" s="3">
        <v>41943</v>
      </c>
      <c r="G1598">
        <v>1.05</v>
      </c>
      <c r="M1598">
        <v>1</v>
      </c>
      <c r="R1598">
        <v>1.3227156475238333</v>
      </c>
    </row>
    <row r="1599" spans="6:18" x14ac:dyDescent="0.25">
      <c r="F1599" s="3">
        <v>41946</v>
      </c>
      <c r="G1599">
        <v>1.05</v>
      </c>
      <c r="M1599">
        <v>0.86141502552880989</v>
      </c>
      <c r="R1599">
        <v>1.0911743253099899</v>
      </c>
    </row>
    <row r="1600" spans="6:18" x14ac:dyDescent="0.25">
      <c r="F1600" s="3">
        <v>41948</v>
      </c>
      <c r="G1600">
        <v>1.05</v>
      </c>
      <c r="M1600">
        <v>0.96608406158967364</v>
      </c>
      <c r="R1600">
        <v>1.3085726175613848</v>
      </c>
    </row>
    <row r="1601" spans="6:18" x14ac:dyDescent="0.25">
      <c r="F1601" s="3">
        <v>41950</v>
      </c>
      <c r="G1601">
        <v>1.05</v>
      </c>
      <c r="M1601">
        <v>0.97360515021459382</v>
      </c>
      <c r="R1601">
        <v>1.2457081545064332</v>
      </c>
    </row>
    <row r="1602" spans="6:18" x14ac:dyDescent="0.25">
      <c r="F1602" s="3">
        <v>41953</v>
      </c>
      <c r="G1602">
        <v>1.05</v>
      </c>
      <c r="M1602">
        <v>0.87088405507882649</v>
      </c>
      <c r="R1602">
        <v>1.1692276990620663</v>
      </c>
    </row>
    <row r="1603" spans="6:18" x14ac:dyDescent="0.25">
      <c r="F1603" s="3">
        <v>41954</v>
      </c>
      <c r="G1603">
        <v>1.05</v>
      </c>
      <c r="M1603">
        <v>0.87737584304107918</v>
      </c>
      <c r="R1603">
        <v>1.1154710811363113</v>
      </c>
    </row>
    <row r="1604" spans="6:18" x14ac:dyDescent="0.25">
      <c r="F1604" s="3">
        <v>41955</v>
      </c>
      <c r="G1604">
        <v>1.05</v>
      </c>
      <c r="M1604">
        <v>0.99020807833537339</v>
      </c>
      <c r="R1604">
        <v>1.2172582619339105</v>
      </c>
    </row>
    <row r="1605" spans="6:18" x14ac:dyDescent="0.25">
      <c r="F1605" s="3">
        <v>41956</v>
      </c>
      <c r="G1605">
        <v>1.05</v>
      </c>
      <c r="M1605">
        <v>0.78560371517027872</v>
      </c>
      <c r="R1605">
        <v>1.0835913312693499</v>
      </c>
    </row>
    <row r="1606" spans="6:18" x14ac:dyDescent="0.25">
      <c r="F1606" s="3">
        <v>41957</v>
      </c>
      <c r="G1606">
        <v>1.05</v>
      </c>
      <c r="M1606">
        <v>0.94994413407821232</v>
      </c>
      <c r="R1606">
        <v>1.1988826815642506</v>
      </c>
    </row>
    <row r="1607" spans="6:18" x14ac:dyDescent="0.25">
      <c r="F1607" s="3">
        <v>41960</v>
      </c>
      <c r="G1607">
        <v>1.05</v>
      </c>
      <c r="M1607">
        <v>0.89845618612741907</v>
      </c>
      <c r="R1607">
        <v>1.2889758643183284</v>
      </c>
    </row>
    <row r="1608" spans="6:18" x14ac:dyDescent="0.25">
      <c r="F1608" s="3">
        <v>41961</v>
      </c>
      <c r="G1608">
        <v>1.05</v>
      </c>
      <c r="M1608">
        <v>0.93913043478260871</v>
      </c>
      <c r="R1608">
        <v>1.0827977315690007</v>
      </c>
    </row>
    <row r="1609" spans="6:18" x14ac:dyDescent="0.25">
      <c r="F1609" s="3">
        <v>41962</v>
      </c>
      <c r="G1609">
        <v>0.85</v>
      </c>
      <c r="M1609">
        <v>0.76677256587553733</v>
      </c>
      <c r="R1609">
        <v>1.0005606428704914</v>
      </c>
    </row>
    <row r="1610" spans="6:18" x14ac:dyDescent="0.25">
      <c r="F1610" s="3">
        <v>41963</v>
      </c>
      <c r="G1610">
        <v>1.05</v>
      </c>
      <c r="M1610">
        <v>0.83081306158229251</v>
      </c>
      <c r="R1610">
        <v>1.0859083936006966</v>
      </c>
    </row>
    <row r="1611" spans="6:18" x14ac:dyDescent="0.25">
      <c r="F1611" s="3">
        <v>41964</v>
      </c>
      <c r="G1611">
        <v>1.05</v>
      </c>
      <c r="M1611">
        <v>0.98988764044943822</v>
      </c>
      <c r="R1611">
        <v>1.484943820224724</v>
      </c>
    </row>
    <row r="1612" spans="6:18" x14ac:dyDescent="0.25">
      <c r="F1612" s="3">
        <v>41967</v>
      </c>
      <c r="G1612">
        <v>1.0315805610915221</v>
      </c>
      <c r="M1612">
        <v>0.94665031427257385</v>
      </c>
      <c r="R1612">
        <v>1.0398589606009503</v>
      </c>
    </row>
    <row r="1613" spans="6:18" x14ac:dyDescent="0.25">
      <c r="F1613" s="3">
        <v>41968</v>
      </c>
      <c r="G1613">
        <v>0.85</v>
      </c>
      <c r="M1613">
        <v>0.73529863350222624</v>
      </c>
      <c r="R1613">
        <v>1.0058344848764009</v>
      </c>
    </row>
    <row r="1614" spans="6:18" x14ac:dyDescent="0.25">
      <c r="F1614" s="3">
        <v>41969</v>
      </c>
      <c r="G1614">
        <v>1.05</v>
      </c>
      <c r="M1614">
        <v>0.92788829380260152</v>
      </c>
      <c r="R1614">
        <v>1.2031369548584558</v>
      </c>
    </row>
    <row r="1615" spans="6:18" x14ac:dyDescent="0.25">
      <c r="F1615" s="3">
        <v>41970</v>
      </c>
      <c r="G1615">
        <v>1.05</v>
      </c>
      <c r="M1615">
        <v>0.90438034188034178</v>
      </c>
      <c r="R1615">
        <v>1.0621438746438745</v>
      </c>
    </row>
    <row r="1616" spans="6:18" x14ac:dyDescent="0.25">
      <c r="F1616" s="2">
        <v>41971</v>
      </c>
      <c r="G1616">
        <v>1.05</v>
      </c>
      <c r="M1616">
        <v>0.85096980112938703</v>
      </c>
      <c r="R1616">
        <v>1.3194205745151015</v>
      </c>
    </row>
    <row r="1617" spans="6:18" x14ac:dyDescent="0.25">
      <c r="F1617" s="2">
        <v>41974</v>
      </c>
      <c r="G1617">
        <v>1.05</v>
      </c>
      <c r="M1617">
        <v>0.89623552123552297</v>
      </c>
      <c r="R1617">
        <v>1.2113899613899615</v>
      </c>
    </row>
    <row r="1618" spans="6:18" x14ac:dyDescent="0.25">
      <c r="F1618" s="2">
        <v>41975</v>
      </c>
      <c r="G1618">
        <v>1.05</v>
      </c>
      <c r="M1618">
        <v>0.73527956457200117</v>
      </c>
      <c r="R1618">
        <v>1.16674913409203</v>
      </c>
    </row>
    <row r="1619" spans="6:18" x14ac:dyDescent="0.25">
      <c r="F1619" s="2">
        <v>41976</v>
      </c>
      <c r="G1619">
        <v>1.05</v>
      </c>
      <c r="M1619">
        <v>0.7215770171149144</v>
      </c>
      <c r="R1619">
        <v>1.3548288508557369</v>
      </c>
    </row>
    <row r="1620" spans="6:18" x14ac:dyDescent="0.25">
      <c r="F1620" s="2">
        <v>41977</v>
      </c>
      <c r="G1620">
        <v>0.96483704974271012</v>
      </c>
      <c r="M1620">
        <v>0.96483704974271012</v>
      </c>
      <c r="R1620">
        <v>1</v>
      </c>
    </row>
    <row r="1621" spans="6:18" x14ac:dyDescent="0.25">
      <c r="F1621" s="2">
        <v>41978</v>
      </c>
      <c r="G1621">
        <v>1.05</v>
      </c>
      <c r="M1621">
        <v>0.76797113516514215</v>
      </c>
      <c r="R1621">
        <v>1.1304468498473474</v>
      </c>
    </row>
    <row r="1622" spans="6:18" x14ac:dyDescent="0.25">
      <c r="F1622" s="2">
        <v>41981</v>
      </c>
      <c r="G1622">
        <v>1.05</v>
      </c>
      <c r="M1622">
        <v>0.77047107176731189</v>
      </c>
      <c r="R1622">
        <v>1.2219411950679668</v>
      </c>
    </row>
    <row r="1623" spans="6:18" x14ac:dyDescent="0.25">
      <c r="F1623" s="2">
        <v>41982</v>
      </c>
      <c r="G1623">
        <v>1.05</v>
      </c>
      <c r="M1623">
        <v>0.77645758496822337</v>
      </c>
      <c r="R1623">
        <v>1.316938380768168</v>
      </c>
    </row>
    <row r="1624" spans="6:18" x14ac:dyDescent="0.25">
      <c r="F1624" s="2">
        <v>41983</v>
      </c>
      <c r="G1624">
        <v>1.05</v>
      </c>
      <c r="M1624">
        <v>0.5892857142857143</v>
      </c>
      <c r="R1624">
        <v>1.0641233766233797</v>
      </c>
    </row>
    <row r="1625" spans="6:18" x14ac:dyDescent="0.25">
      <c r="F1625" s="2">
        <v>41984</v>
      </c>
      <c r="G1625">
        <v>1.05</v>
      </c>
      <c r="M1625">
        <v>0.77286519289119748</v>
      </c>
      <c r="R1625">
        <v>1.2566103164282616</v>
      </c>
    </row>
    <row r="1626" spans="6:18" x14ac:dyDescent="0.25">
      <c r="F1626" s="2">
        <v>41985</v>
      </c>
      <c r="G1626">
        <v>1.05</v>
      </c>
      <c r="M1626">
        <v>0.72921572178953209</v>
      </c>
      <c r="R1626">
        <v>1.2124615105959065</v>
      </c>
    </row>
    <row r="1627" spans="6:18" x14ac:dyDescent="0.25">
      <c r="F1627" s="2">
        <v>41988</v>
      </c>
      <c r="G1627">
        <v>0.85</v>
      </c>
      <c r="M1627">
        <v>0.7210548001648095</v>
      </c>
      <c r="R1627">
        <v>1.0285675044636724</v>
      </c>
    </row>
    <row r="1628" spans="6:18" x14ac:dyDescent="0.25">
      <c r="F1628" s="2">
        <v>41989</v>
      </c>
      <c r="G1628">
        <v>1.05</v>
      </c>
      <c r="M1628">
        <v>0.86836120401337991</v>
      </c>
      <c r="R1628">
        <v>1.3303010033444815</v>
      </c>
    </row>
    <row r="1629" spans="6:18" x14ac:dyDescent="0.25">
      <c r="F1629" s="2">
        <v>41990</v>
      </c>
      <c r="G1629">
        <v>1.05</v>
      </c>
      <c r="M1629">
        <v>0.88383378829238557</v>
      </c>
      <c r="R1629">
        <v>1.1860277019512686</v>
      </c>
    </row>
    <row r="1630" spans="6:18" x14ac:dyDescent="0.25">
      <c r="F1630" s="2">
        <v>41991</v>
      </c>
      <c r="G1630">
        <v>1.05</v>
      </c>
      <c r="M1630">
        <v>0.81351145867274832</v>
      </c>
      <c r="R1630">
        <v>1.0678831323992615</v>
      </c>
    </row>
    <row r="1631" spans="6:18" x14ac:dyDescent="0.25">
      <c r="F1631" s="2">
        <v>41992</v>
      </c>
      <c r="G1631">
        <v>0.85</v>
      </c>
      <c r="M1631">
        <v>0.83261980389449175</v>
      </c>
      <c r="R1631">
        <v>1.0255489573263361</v>
      </c>
    </row>
    <row r="1632" spans="6:18" x14ac:dyDescent="0.25">
      <c r="F1632" s="2">
        <v>41995</v>
      </c>
      <c r="G1632">
        <v>1.05</v>
      </c>
      <c r="M1632">
        <v>0.71233486715155336</v>
      </c>
      <c r="R1632">
        <v>1.059225174409975</v>
      </c>
    </row>
    <row r="1633" spans="6:18" x14ac:dyDescent="0.25">
      <c r="F1633" s="2">
        <v>41996</v>
      </c>
      <c r="G1633">
        <v>1.05</v>
      </c>
      <c r="M1633">
        <v>0.81534727408513563</v>
      </c>
      <c r="R1633">
        <v>1.2619492158327112</v>
      </c>
    </row>
    <row r="1634" spans="6:18" x14ac:dyDescent="0.25">
      <c r="F1634" s="2">
        <v>41997</v>
      </c>
      <c r="G1634">
        <v>1.05</v>
      </c>
      <c r="M1634">
        <v>0.94836541399327723</v>
      </c>
      <c r="R1634">
        <v>1.3247784906813322</v>
      </c>
    </row>
    <row r="1635" spans="6:18" x14ac:dyDescent="0.25">
      <c r="F1635" s="2">
        <v>41999</v>
      </c>
      <c r="G1635">
        <v>1.05</v>
      </c>
      <c r="M1635">
        <v>0.72656398554858059</v>
      </c>
      <c r="R1635">
        <v>1.3669899220384132</v>
      </c>
    </row>
    <row r="1636" spans="6:18" x14ac:dyDescent="0.25">
      <c r="F1636" s="2">
        <v>42002</v>
      </c>
      <c r="G1636">
        <v>1.05</v>
      </c>
      <c r="M1636">
        <v>0.72779426310583295</v>
      </c>
      <c r="R1636">
        <v>1.3398615232443125</v>
      </c>
    </row>
    <row r="1637" spans="6:18" x14ac:dyDescent="0.25">
      <c r="F1637" s="2">
        <v>42003</v>
      </c>
      <c r="G1637">
        <v>1.05</v>
      </c>
      <c r="M1637">
        <v>0.73650360553498484</v>
      </c>
      <c r="R1637">
        <v>1.2751900214383189</v>
      </c>
    </row>
    <row r="1638" spans="6:18" x14ac:dyDescent="0.25">
      <c r="F1638" s="2">
        <v>42004</v>
      </c>
      <c r="G1638">
        <v>1.05</v>
      </c>
      <c r="M1638">
        <v>0.74296365330847958</v>
      </c>
      <c r="R1638">
        <v>1.2164026095060563</v>
      </c>
    </row>
    <row r="1639" spans="6:18" x14ac:dyDescent="0.25">
      <c r="F1639" s="2">
        <v>42005</v>
      </c>
      <c r="G1639">
        <v>1.05</v>
      </c>
      <c r="M1639">
        <v>0.74507575757576028</v>
      </c>
      <c r="R1639">
        <v>1.1943181818181792</v>
      </c>
    </row>
    <row r="1640" spans="6:18" x14ac:dyDescent="0.25">
      <c r="F1640" s="2">
        <v>42006</v>
      </c>
      <c r="G1640">
        <v>1.05</v>
      </c>
      <c r="M1640">
        <v>0.8388963920509358</v>
      </c>
      <c r="R1640">
        <v>1.2749372950028928</v>
      </c>
    </row>
    <row r="1641" spans="6:18" x14ac:dyDescent="0.25">
      <c r="F1641" s="2">
        <v>42009</v>
      </c>
      <c r="G1641">
        <v>1.05</v>
      </c>
      <c r="M1641">
        <v>0.87224669603524374</v>
      </c>
      <c r="R1641">
        <v>1.1618942731277495</v>
      </c>
    </row>
    <row r="1642" spans="6:18" x14ac:dyDescent="0.25">
      <c r="F1642" s="2">
        <v>42010</v>
      </c>
      <c r="G1642">
        <v>1.05</v>
      </c>
      <c r="M1642">
        <v>0.90077720207254075</v>
      </c>
      <c r="R1642">
        <v>1.4655440414507772</v>
      </c>
    </row>
    <row r="1643" spans="6:18" x14ac:dyDescent="0.25">
      <c r="F1643" s="2">
        <v>42011</v>
      </c>
      <c r="G1643">
        <v>1.05</v>
      </c>
      <c r="M1643">
        <v>0.85449927431059636</v>
      </c>
      <c r="R1643">
        <v>1.1320754716981132</v>
      </c>
    </row>
    <row r="1644" spans="6:18" x14ac:dyDescent="0.25">
      <c r="F1644" s="2">
        <v>42012</v>
      </c>
      <c r="G1644">
        <v>0.85</v>
      </c>
      <c r="M1644">
        <v>0.75841584158415842</v>
      </c>
      <c r="R1644">
        <v>1.0140594059405941</v>
      </c>
    </row>
    <row r="1645" spans="6:18" x14ac:dyDescent="0.25">
      <c r="F1645" s="2">
        <v>42013</v>
      </c>
      <c r="G1645">
        <v>1.05</v>
      </c>
      <c r="M1645">
        <v>0.84369114877589446</v>
      </c>
      <c r="R1645">
        <v>1.1115819209039615</v>
      </c>
    </row>
    <row r="1646" spans="6:18" x14ac:dyDescent="0.25">
      <c r="F1646" s="2">
        <v>42016</v>
      </c>
      <c r="G1646">
        <v>1.05</v>
      </c>
      <c r="M1646">
        <v>0.83254938852305305</v>
      </c>
      <c r="R1646">
        <v>1.1486359360301002</v>
      </c>
    </row>
    <row r="1647" spans="6:18" x14ac:dyDescent="0.25">
      <c r="F1647" s="2">
        <v>42017</v>
      </c>
      <c r="G1647">
        <v>1.05</v>
      </c>
      <c r="M1647">
        <v>0.85350467289719456</v>
      </c>
      <c r="R1647">
        <v>1.1371495327102821</v>
      </c>
    </row>
    <row r="1648" spans="6:18" x14ac:dyDescent="0.25">
      <c r="F1648" s="2">
        <v>42018</v>
      </c>
      <c r="G1648">
        <v>1.05</v>
      </c>
      <c r="M1648">
        <v>1</v>
      </c>
      <c r="R1648">
        <v>1.1834006054490378</v>
      </c>
    </row>
    <row r="1649" spans="6:18" x14ac:dyDescent="0.25">
      <c r="F1649" s="2">
        <v>42019</v>
      </c>
      <c r="G1649">
        <v>1.05</v>
      </c>
      <c r="M1649">
        <v>1</v>
      </c>
      <c r="R1649">
        <v>1.6350961538461539</v>
      </c>
    </row>
    <row r="1650" spans="6:18" x14ac:dyDescent="0.25">
      <c r="F1650" s="2">
        <v>42020</v>
      </c>
      <c r="G1650">
        <v>1.05</v>
      </c>
      <c r="M1650">
        <v>1</v>
      </c>
      <c r="R1650">
        <v>1.2494746895893012</v>
      </c>
    </row>
    <row r="1651" spans="6:18" x14ac:dyDescent="0.25">
      <c r="F1651" s="2">
        <v>42023</v>
      </c>
      <c r="G1651">
        <v>1.05</v>
      </c>
      <c r="M1651">
        <v>0.94539029874718916</v>
      </c>
      <c r="R1651">
        <v>1.1071313845165389</v>
      </c>
    </row>
    <row r="1652" spans="6:18" x14ac:dyDescent="0.25">
      <c r="F1652" s="2">
        <v>42024</v>
      </c>
      <c r="G1652">
        <v>1.05</v>
      </c>
      <c r="M1652">
        <v>0.98691838858332104</v>
      </c>
      <c r="R1652">
        <v>1.3884346662702576</v>
      </c>
    </row>
    <row r="1653" spans="6:18" x14ac:dyDescent="0.25">
      <c r="F1653" s="2">
        <v>42025</v>
      </c>
      <c r="G1653">
        <v>1.05</v>
      </c>
      <c r="M1653">
        <v>0.93186571271326368</v>
      </c>
      <c r="R1653">
        <v>1.0658227848101258</v>
      </c>
    </row>
    <row r="1654" spans="6:18" x14ac:dyDescent="0.25">
      <c r="F1654" s="2">
        <v>42026</v>
      </c>
      <c r="G1654">
        <v>1.05</v>
      </c>
      <c r="M1654">
        <v>0.98228492627559139</v>
      </c>
      <c r="R1654">
        <v>1.0774371486156791</v>
      </c>
    </row>
    <row r="1655" spans="6:18" x14ac:dyDescent="0.25">
      <c r="F1655" s="2">
        <v>42027</v>
      </c>
      <c r="G1655">
        <v>1.05</v>
      </c>
      <c r="M1655">
        <v>0.9316742081447964</v>
      </c>
      <c r="R1655">
        <v>1.0743891402714938</v>
      </c>
    </row>
    <row r="1656" spans="6:18" x14ac:dyDescent="0.25">
      <c r="F1656" s="2">
        <v>42031</v>
      </c>
      <c r="G1656">
        <v>1.05</v>
      </c>
      <c r="M1656">
        <v>0.97458163726820446</v>
      </c>
      <c r="R1656">
        <v>1.1810945273631868</v>
      </c>
    </row>
    <row r="1657" spans="6:18" x14ac:dyDescent="0.25">
      <c r="F1657" s="2">
        <v>42032</v>
      </c>
      <c r="G1657">
        <v>1.05</v>
      </c>
      <c r="M1657">
        <v>0.94193387605914614</v>
      </c>
      <c r="R1657">
        <v>1.157418175776709</v>
      </c>
    </row>
    <row r="1658" spans="6:18" x14ac:dyDescent="0.25">
      <c r="F1658" s="2">
        <v>42033</v>
      </c>
      <c r="G1658">
        <v>1.05</v>
      </c>
      <c r="M1658">
        <v>0.97145822522055003</v>
      </c>
      <c r="R1658">
        <v>1.1481577581733264</v>
      </c>
    </row>
    <row r="1659" spans="6:18" x14ac:dyDescent="0.25">
      <c r="F1659" s="2">
        <v>42034</v>
      </c>
      <c r="G1659">
        <v>1.05</v>
      </c>
      <c r="M1659">
        <v>0.87050960735171357</v>
      </c>
      <c r="R1659">
        <v>1.0955165692007787</v>
      </c>
    </row>
    <row r="1660" spans="6:18" x14ac:dyDescent="0.25">
      <c r="F1660" s="2">
        <v>42037</v>
      </c>
      <c r="G1660">
        <v>1.05</v>
      </c>
      <c r="M1660">
        <v>0.69048943270300123</v>
      </c>
      <c r="R1660">
        <v>1.1674082313681868</v>
      </c>
    </row>
    <row r="1661" spans="6:18" x14ac:dyDescent="0.25">
      <c r="F1661" s="2">
        <v>42038</v>
      </c>
      <c r="G1661">
        <v>1.05</v>
      </c>
      <c r="M1661">
        <v>0.71883448483027723</v>
      </c>
      <c r="R1661">
        <v>1.1715229798738371</v>
      </c>
    </row>
    <row r="1662" spans="6:18" x14ac:dyDescent="0.25">
      <c r="F1662" s="2">
        <v>42039</v>
      </c>
      <c r="G1662">
        <v>1.05</v>
      </c>
      <c r="M1662">
        <v>0.79771341463414625</v>
      </c>
      <c r="R1662">
        <v>1.1693597560975622</v>
      </c>
    </row>
    <row r="1663" spans="6:18" x14ac:dyDescent="0.25">
      <c r="F1663" s="2">
        <v>42040</v>
      </c>
      <c r="G1663">
        <v>1.05</v>
      </c>
      <c r="M1663">
        <v>0.6794500723589012</v>
      </c>
      <c r="R1663">
        <v>1.0638205499276412</v>
      </c>
    </row>
    <row r="1664" spans="6:18" x14ac:dyDescent="0.25">
      <c r="F1664" s="2">
        <v>42041</v>
      </c>
      <c r="G1664">
        <v>1.05</v>
      </c>
      <c r="M1664">
        <v>0.79813494240263405</v>
      </c>
      <c r="R1664">
        <v>1.057048820625339</v>
      </c>
    </row>
    <row r="1665" spans="6:18" x14ac:dyDescent="0.25">
      <c r="F1665" s="2">
        <v>42044</v>
      </c>
      <c r="G1665">
        <v>1.05</v>
      </c>
      <c r="M1665">
        <v>0.8714446811176535</v>
      </c>
      <c r="R1665">
        <v>1.1785490540032577</v>
      </c>
    </row>
    <row r="1666" spans="6:18" x14ac:dyDescent="0.25">
      <c r="F1666" s="2">
        <v>42045</v>
      </c>
      <c r="G1666">
        <v>0.85</v>
      </c>
      <c r="M1666">
        <v>0.59931506849315064</v>
      </c>
      <c r="R1666">
        <v>1.0038160469667319</v>
      </c>
    </row>
    <row r="1667" spans="6:18" x14ac:dyDescent="0.25">
      <c r="F1667" s="2">
        <v>42046</v>
      </c>
      <c r="G1667">
        <v>0.85</v>
      </c>
      <c r="M1667">
        <v>0.69343334972946569</v>
      </c>
      <c r="R1667">
        <v>1</v>
      </c>
    </row>
    <row r="1668" spans="6:18" x14ac:dyDescent="0.25">
      <c r="F1668" s="2">
        <v>42047</v>
      </c>
      <c r="G1668">
        <v>1.05</v>
      </c>
      <c r="M1668">
        <v>0.70073746312684149</v>
      </c>
      <c r="R1668">
        <v>1.1589970501474927</v>
      </c>
    </row>
    <row r="1669" spans="6:18" x14ac:dyDescent="0.25">
      <c r="F1669" s="2">
        <v>42048</v>
      </c>
      <c r="G1669">
        <v>0.85</v>
      </c>
      <c r="M1669">
        <v>0.60264414248990217</v>
      </c>
      <c r="R1669">
        <v>1.0451707675358062</v>
      </c>
    </row>
    <row r="1670" spans="6:18" x14ac:dyDescent="0.25">
      <c r="F1670" s="2">
        <v>42051</v>
      </c>
      <c r="G1670">
        <v>1.05</v>
      </c>
      <c r="M1670">
        <v>0.71080903310677634</v>
      </c>
      <c r="R1670">
        <v>1.0642402981802204</v>
      </c>
    </row>
    <row r="1671" spans="6:18" x14ac:dyDescent="0.25">
      <c r="F1671" s="2">
        <v>42053</v>
      </c>
      <c r="G1671">
        <v>0.85</v>
      </c>
      <c r="M1671">
        <v>0.62464046021092656</v>
      </c>
      <c r="R1671">
        <v>1.0431447746883988</v>
      </c>
    </row>
    <row r="1672" spans="6:18" x14ac:dyDescent="0.25">
      <c r="F1672" s="2">
        <v>42054</v>
      </c>
      <c r="G1672">
        <v>1.05</v>
      </c>
      <c r="M1672">
        <v>0.6596153846153846</v>
      </c>
      <c r="R1672">
        <v>1.2634615384615384</v>
      </c>
    </row>
    <row r="1673" spans="6:18" x14ac:dyDescent="0.25">
      <c r="F1673" s="2">
        <v>42055</v>
      </c>
      <c r="G1673">
        <v>1.05</v>
      </c>
      <c r="M1673">
        <v>0.78569177434605153</v>
      </c>
      <c r="R1673">
        <v>1.2927828553419476</v>
      </c>
    </row>
    <row r="1674" spans="6:18" x14ac:dyDescent="0.25">
      <c r="F1674" s="2">
        <v>42058</v>
      </c>
      <c r="G1674">
        <v>1.05</v>
      </c>
      <c r="M1674">
        <v>0.85085574572127343</v>
      </c>
      <c r="R1674">
        <v>1.6399755501222493</v>
      </c>
    </row>
    <row r="1675" spans="6:18" x14ac:dyDescent="0.25">
      <c r="F1675" s="2">
        <v>42059</v>
      </c>
      <c r="G1675">
        <v>1.05</v>
      </c>
      <c r="M1675">
        <v>0.70181152045593609</v>
      </c>
      <c r="R1675">
        <v>1.1097089354773051</v>
      </c>
    </row>
    <row r="1676" spans="6:18" x14ac:dyDescent="0.25">
      <c r="F1676" s="2">
        <v>42060</v>
      </c>
      <c r="G1676">
        <v>1.05</v>
      </c>
      <c r="M1676">
        <v>0.74695431472081031</v>
      </c>
      <c r="R1676">
        <v>1.2553299492385788</v>
      </c>
    </row>
    <row r="1677" spans="6:18" x14ac:dyDescent="0.25">
      <c r="F1677" s="2">
        <v>42061</v>
      </c>
      <c r="G1677">
        <v>1.05</v>
      </c>
      <c r="M1677">
        <v>0.98229890208380011</v>
      </c>
      <c r="R1677">
        <v>1.4409589961909031</v>
      </c>
    </row>
    <row r="1678" spans="6:18" x14ac:dyDescent="0.25">
      <c r="F1678" s="2">
        <v>42062</v>
      </c>
      <c r="G1678">
        <v>1.05</v>
      </c>
      <c r="M1678">
        <v>0.89929650859823107</v>
      </c>
      <c r="R1678">
        <v>1.1233715476810802</v>
      </c>
    </row>
    <row r="1679" spans="6:18" x14ac:dyDescent="0.25">
      <c r="F1679" s="2">
        <v>42063</v>
      </c>
      <c r="G1679">
        <v>0.85</v>
      </c>
      <c r="M1679">
        <v>0.73785705676750712</v>
      </c>
      <c r="R1679">
        <v>1.0357960708689868</v>
      </c>
    </row>
    <row r="1680" spans="6:18" x14ac:dyDescent="0.25">
      <c r="F1680" s="2">
        <v>42065</v>
      </c>
      <c r="G1680">
        <v>1.05</v>
      </c>
      <c r="M1680">
        <v>0.80699169568711782</v>
      </c>
      <c r="R1680">
        <v>1.1281810875971059</v>
      </c>
    </row>
    <row r="1681" spans="6:18" x14ac:dyDescent="0.25">
      <c r="F1681" s="2">
        <v>42066</v>
      </c>
      <c r="G1681">
        <v>1.05</v>
      </c>
      <c r="M1681">
        <v>0.91174281887185704</v>
      </c>
      <c r="R1681">
        <v>1.2159547551719039</v>
      </c>
    </row>
    <row r="1682" spans="6:18" x14ac:dyDescent="0.25">
      <c r="F1682" s="2">
        <v>42067</v>
      </c>
      <c r="G1682">
        <v>1.05</v>
      </c>
      <c r="M1682">
        <v>0.71869351923573466</v>
      </c>
      <c r="R1682">
        <v>1.2365091660211684</v>
      </c>
    </row>
    <row r="1683" spans="6:18" x14ac:dyDescent="0.25">
      <c r="F1683" s="2">
        <v>42068</v>
      </c>
      <c r="G1683">
        <v>1.05</v>
      </c>
      <c r="M1683">
        <v>0.84470872113064221</v>
      </c>
      <c r="R1683">
        <v>1.1873491899345079</v>
      </c>
    </row>
    <row r="1684" spans="6:18" x14ac:dyDescent="0.25">
      <c r="F1684" s="2">
        <v>42072</v>
      </c>
      <c r="G1684">
        <v>1.05</v>
      </c>
      <c r="M1684">
        <v>0.90230451053771921</v>
      </c>
      <c r="R1684">
        <v>1.156588536537331</v>
      </c>
    </row>
    <row r="1685" spans="6:18" x14ac:dyDescent="0.25">
      <c r="F1685" s="2">
        <v>42073</v>
      </c>
      <c r="G1685">
        <v>1.05</v>
      </c>
      <c r="M1685">
        <v>0.84985835694050993</v>
      </c>
      <c r="R1685">
        <v>1.1636522118108521</v>
      </c>
    </row>
    <row r="1686" spans="6:18" x14ac:dyDescent="0.25">
      <c r="F1686" s="2">
        <v>42074</v>
      </c>
      <c r="G1686">
        <v>1.05</v>
      </c>
      <c r="M1686">
        <v>0.71177944862155229</v>
      </c>
      <c r="R1686">
        <v>1.2048302574618348</v>
      </c>
    </row>
    <row r="1687" spans="6:18" x14ac:dyDescent="0.25">
      <c r="F1687" s="2">
        <v>42075</v>
      </c>
      <c r="G1687">
        <v>1.05</v>
      </c>
      <c r="M1687">
        <v>0.82352941176471295</v>
      </c>
      <c r="R1687">
        <v>1.1893227879386994</v>
      </c>
    </row>
    <row r="1688" spans="6:18" x14ac:dyDescent="0.25">
      <c r="F1688" s="2">
        <v>42076</v>
      </c>
      <c r="G1688">
        <v>1.05</v>
      </c>
      <c r="M1688">
        <v>0.88706417382516256</v>
      </c>
      <c r="R1688">
        <v>1.1222839818089947</v>
      </c>
    </row>
    <row r="1689" spans="6:18" x14ac:dyDescent="0.25">
      <c r="F1689" s="2">
        <v>42079</v>
      </c>
      <c r="G1689">
        <v>1.05</v>
      </c>
      <c r="M1689">
        <v>0.78965432704093785</v>
      </c>
      <c r="R1689">
        <v>1.1108114734003434</v>
      </c>
    </row>
    <row r="1690" spans="6:18" x14ac:dyDescent="0.25">
      <c r="F1690" s="2">
        <v>42080</v>
      </c>
      <c r="G1690">
        <v>1.05</v>
      </c>
      <c r="M1690">
        <v>0.7725848563968668</v>
      </c>
      <c r="R1690">
        <v>1.1154046997389033</v>
      </c>
    </row>
    <row r="1691" spans="6:18" x14ac:dyDescent="0.25">
      <c r="F1691" s="2">
        <v>42081</v>
      </c>
      <c r="G1691">
        <v>1.05</v>
      </c>
      <c r="M1691">
        <v>0.78000589796520192</v>
      </c>
      <c r="R1691">
        <v>1.1536419935122382</v>
      </c>
    </row>
    <row r="1692" spans="6:18" x14ac:dyDescent="0.25">
      <c r="F1692" s="2">
        <v>42082</v>
      </c>
      <c r="G1692">
        <v>1.05</v>
      </c>
      <c r="M1692">
        <v>0.81692002643755091</v>
      </c>
      <c r="R1692">
        <v>1.4111037673496363</v>
      </c>
    </row>
    <row r="1693" spans="6:18" x14ac:dyDescent="0.25">
      <c r="F1693" s="2">
        <v>42083</v>
      </c>
      <c r="G1693">
        <v>1.05</v>
      </c>
      <c r="M1693">
        <v>0.83511564287490492</v>
      </c>
      <c r="R1693">
        <v>1.1517035563292712</v>
      </c>
    </row>
    <row r="1694" spans="6:18" x14ac:dyDescent="0.25">
      <c r="F1694" s="2">
        <v>42086</v>
      </c>
      <c r="G1694">
        <v>1.05</v>
      </c>
      <c r="M1694">
        <v>0.87384698860553833</v>
      </c>
      <c r="R1694">
        <v>1.3298969072164948</v>
      </c>
    </row>
    <row r="1695" spans="6:18" x14ac:dyDescent="0.25">
      <c r="F1695" s="2">
        <v>42087</v>
      </c>
      <c r="G1695">
        <v>1.05</v>
      </c>
      <c r="M1695">
        <v>0.46484037963761865</v>
      </c>
      <c r="R1695">
        <v>1.0685936151855049</v>
      </c>
    </row>
    <row r="1696" spans="6:18" x14ac:dyDescent="0.25">
      <c r="F1696" s="2">
        <v>42088</v>
      </c>
      <c r="G1696">
        <v>1.05</v>
      </c>
      <c r="M1696">
        <v>0.89685004436557547</v>
      </c>
      <c r="R1696">
        <v>1.2165039929015085</v>
      </c>
    </row>
    <row r="1697" spans="6:18" x14ac:dyDescent="0.25">
      <c r="F1697" s="2">
        <v>42089</v>
      </c>
      <c r="G1697">
        <v>1.05</v>
      </c>
      <c r="M1697">
        <v>0.85734485467400301</v>
      </c>
      <c r="R1697">
        <v>1.4739984289080912</v>
      </c>
    </row>
    <row r="1698" spans="6:18" x14ac:dyDescent="0.25">
      <c r="F1698" s="2">
        <v>42090</v>
      </c>
      <c r="G1698">
        <v>1.05</v>
      </c>
      <c r="M1698">
        <v>0.6855281207133096</v>
      </c>
      <c r="R1698">
        <v>1.2235939643347025</v>
      </c>
    </row>
    <row r="1699" spans="6:18" x14ac:dyDescent="0.25">
      <c r="F1699" s="2">
        <v>42093</v>
      </c>
      <c r="G1699">
        <v>1.05</v>
      </c>
      <c r="M1699">
        <v>0.77917981072555209</v>
      </c>
      <c r="R1699">
        <v>1.2597884579699414</v>
      </c>
    </row>
    <row r="1700" spans="6:18" x14ac:dyDescent="0.25">
      <c r="F1700" s="2">
        <v>42094</v>
      </c>
      <c r="G1700">
        <v>1.05</v>
      </c>
      <c r="M1700">
        <v>0.8357223689173896</v>
      </c>
      <c r="R1700">
        <v>1.2265182949830198</v>
      </c>
    </row>
    <row r="1701" spans="6:18" x14ac:dyDescent="0.25">
      <c r="F1701" s="2">
        <v>42095</v>
      </c>
      <c r="G1701">
        <v>1.05</v>
      </c>
      <c r="M1701">
        <v>0.89100766498411055</v>
      </c>
      <c r="R1701">
        <v>1.168816601233877</v>
      </c>
    </row>
    <row r="1702" spans="6:18" x14ac:dyDescent="0.25">
      <c r="F1702" s="2">
        <v>42100</v>
      </c>
      <c r="G1702">
        <v>1.05</v>
      </c>
      <c r="M1702">
        <v>0.97427007299270074</v>
      </c>
      <c r="R1702">
        <v>1.1874087591240929</v>
      </c>
    </row>
    <row r="1703" spans="6:18" x14ac:dyDescent="0.25">
      <c r="F1703" s="2">
        <v>42101</v>
      </c>
      <c r="G1703">
        <v>1.05</v>
      </c>
      <c r="M1703">
        <v>0.85154605795693694</v>
      </c>
      <c r="R1703">
        <v>1.1342075441152675</v>
      </c>
    </row>
    <row r="1704" spans="6:18" x14ac:dyDescent="0.25">
      <c r="F1704" s="2">
        <v>42102</v>
      </c>
      <c r="G1704">
        <v>1.05</v>
      </c>
      <c r="M1704">
        <v>0.96499678869621075</v>
      </c>
      <c r="R1704">
        <v>1.2328195247270415</v>
      </c>
    </row>
    <row r="1705" spans="6:18" x14ac:dyDescent="0.25">
      <c r="F1705" s="2">
        <v>42103</v>
      </c>
      <c r="G1705">
        <v>1.05</v>
      </c>
      <c r="M1705">
        <v>0.8736022646850673</v>
      </c>
      <c r="R1705">
        <v>1.132342533616419</v>
      </c>
    </row>
    <row r="1706" spans="6:18" x14ac:dyDescent="0.25">
      <c r="F1706" s="2">
        <v>42104</v>
      </c>
      <c r="G1706">
        <v>1.05</v>
      </c>
      <c r="M1706">
        <v>0.93704328274311421</v>
      </c>
      <c r="R1706">
        <v>1.1034288926363136</v>
      </c>
    </row>
    <row r="1707" spans="6:18" x14ac:dyDescent="0.25">
      <c r="F1707" s="2">
        <v>42107</v>
      </c>
      <c r="G1707">
        <v>1.05</v>
      </c>
      <c r="M1707">
        <v>0.96102807654700384</v>
      </c>
      <c r="R1707">
        <v>1.2011454113703022</v>
      </c>
    </row>
    <row r="1708" spans="6:18" x14ac:dyDescent="0.25">
      <c r="F1708" s="2">
        <v>42109</v>
      </c>
      <c r="G1708">
        <v>1.05</v>
      </c>
      <c r="M1708">
        <v>0.78834902060544387</v>
      </c>
      <c r="R1708">
        <v>1.0663953192571884</v>
      </c>
    </row>
    <row r="1709" spans="6:18" x14ac:dyDescent="0.25">
      <c r="F1709" s="2">
        <v>42110</v>
      </c>
      <c r="G1709">
        <v>1.05</v>
      </c>
      <c r="M1709">
        <v>0.79569070904645489</v>
      </c>
      <c r="R1709">
        <v>1.0540953545232297</v>
      </c>
    </row>
    <row r="1710" spans="6:18" x14ac:dyDescent="0.25">
      <c r="F1710" s="2">
        <v>42111</v>
      </c>
      <c r="G1710">
        <v>1.05</v>
      </c>
      <c r="M1710">
        <v>0.84490698102781359</v>
      </c>
      <c r="R1710">
        <v>1.1263584453858866</v>
      </c>
    </row>
    <row r="1711" spans="6:18" x14ac:dyDescent="0.25">
      <c r="F1711" s="2">
        <v>42114</v>
      </c>
      <c r="G1711">
        <v>1.05</v>
      </c>
      <c r="M1711">
        <v>0.83295194508009152</v>
      </c>
      <c r="R1711">
        <v>1.089473684210523</v>
      </c>
    </row>
    <row r="1712" spans="6:18" x14ac:dyDescent="0.25">
      <c r="F1712" s="2">
        <v>42115</v>
      </c>
      <c r="G1712">
        <v>1.05</v>
      </c>
      <c r="M1712">
        <v>0.77964743589743402</v>
      </c>
      <c r="R1712">
        <v>1.1199252136752118</v>
      </c>
    </row>
    <row r="1713" spans="6:18" x14ac:dyDescent="0.25">
      <c r="F1713" s="2">
        <v>42116</v>
      </c>
      <c r="G1713">
        <v>1.05</v>
      </c>
      <c r="M1713">
        <v>0.68506408579649869</v>
      </c>
      <c r="R1713">
        <v>1.2987182840701019</v>
      </c>
    </row>
    <row r="1714" spans="6:18" x14ac:dyDescent="0.25">
      <c r="F1714" s="2">
        <v>42117</v>
      </c>
      <c r="G1714">
        <v>1.05</v>
      </c>
      <c r="M1714">
        <v>0.79531630170316525</v>
      </c>
      <c r="R1714">
        <v>1.2889294403892944</v>
      </c>
    </row>
    <row r="1715" spans="6:18" x14ac:dyDescent="0.25">
      <c r="F1715" s="2">
        <v>42118</v>
      </c>
      <c r="G1715">
        <v>1.05</v>
      </c>
      <c r="M1715">
        <v>0.94290375203914378</v>
      </c>
      <c r="R1715">
        <v>1.3213703099510603</v>
      </c>
    </row>
    <row r="1716" spans="6:18" x14ac:dyDescent="0.25">
      <c r="F1716" s="2">
        <v>42121</v>
      </c>
      <c r="G1716">
        <v>1.05</v>
      </c>
      <c r="M1716">
        <v>0.86551636640446605</v>
      </c>
      <c r="R1716">
        <v>1.4866785079928952</v>
      </c>
    </row>
    <row r="1717" spans="6:18" x14ac:dyDescent="0.25">
      <c r="F1717" s="7">
        <v>42122</v>
      </c>
      <c r="G1717">
        <v>0.85</v>
      </c>
      <c r="M1717">
        <v>0.55760683760683516</v>
      </c>
      <c r="R1717">
        <v>1.0483760683760683</v>
      </c>
    </row>
    <row r="1718" spans="6:18" x14ac:dyDescent="0.25">
      <c r="F1718" s="2">
        <v>42123</v>
      </c>
      <c r="G1718">
        <v>1.05</v>
      </c>
      <c r="M1718">
        <v>0.73950318751374255</v>
      </c>
      <c r="R1718">
        <v>1.2185095625412181</v>
      </c>
    </row>
    <row r="1719" spans="6:18" x14ac:dyDescent="0.25">
      <c r="F1719" s="2">
        <v>42124</v>
      </c>
      <c r="G1719">
        <v>1.05</v>
      </c>
      <c r="M1719">
        <v>1</v>
      </c>
      <c r="R1719">
        <v>1.2752181500872575</v>
      </c>
    </row>
    <row r="1720" spans="6:18" x14ac:dyDescent="0.25">
      <c r="F1720" s="2">
        <v>42128</v>
      </c>
      <c r="G1720">
        <v>1.05</v>
      </c>
      <c r="M1720">
        <v>0.80527945250121968</v>
      </c>
      <c r="R1720">
        <v>1.0848948997881724</v>
      </c>
    </row>
    <row r="1721" spans="6:18" x14ac:dyDescent="0.25">
      <c r="F1721" s="2">
        <v>42129</v>
      </c>
      <c r="G1721">
        <v>1.05</v>
      </c>
      <c r="M1721">
        <v>0.86943773715074291</v>
      </c>
      <c r="R1721">
        <v>1.1422904449810281</v>
      </c>
    </row>
    <row r="1722" spans="6:18" x14ac:dyDescent="0.25">
      <c r="F1722" s="2">
        <v>42130</v>
      </c>
      <c r="G1722">
        <v>1.05</v>
      </c>
      <c r="M1722">
        <v>0.95150744642208762</v>
      </c>
      <c r="R1722">
        <v>1.2188521612786052</v>
      </c>
    </row>
    <row r="1723" spans="6:18" x14ac:dyDescent="0.25">
      <c r="F1723" s="2">
        <v>42131</v>
      </c>
      <c r="G1723">
        <v>1.05</v>
      </c>
      <c r="M1723">
        <v>0.84860088365243114</v>
      </c>
      <c r="R1723">
        <v>1.081296023564065</v>
      </c>
    </row>
    <row r="1724" spans="6:18" x14ac:dyDescent="0.25">
      <c r="F1724" s="2">
        <v>42132</v>
      </c>
      <c r="G1724">
        <v>0.85</v>
      </c>
      <c r="M1724">
        <v>0.81714743589743821</v>
      </c>
      <c r="R1724">
        <v>1</v>
      </c>
    </row>
    <row r="1725" spans="6:18" x14ac:dyDescent="0.25">
      <c r="F1725" s="2">
        <v>42135</v>
      </c>
      <c r="G1725">
        <v>0.85</v>
      </c>
      <c r="M1725">
        <v>0.84280303030303039</v>
      </c>
      <c r="R1725">
        <v>1</v>
      </c>
    </row>
    <row r="1726" spans="6:18" x14ac:dyDescent="0.25">
      <c r="F1726" s="2">
        <v>42136</v>
      </c>
      <c r="G1726">
        <v>1.05</v>
      </c>
      <c r="M1726">
        <v>1</v>
      </c>
      <c r="R1726">
        <v>1.1960486322188451</v>
      </c>
    </row>
    <row r="1727" spans="6:18" x14ac:dyDescent="0.25">
      <c r="F1727" s="2">
        <v>42137</v>
      </c>
      <c r="G1727">
        <v>1.05</v>
      </c>
      <c r="M1727">
        <v>0.85312877090157113</v>
      </c>
      <c r="R1727">
        <v>1.1477331494569902</v>
      </c>
    </row>
    <row r="1728" spans="6:18" x14ac:dyDescent="0.25">
      <c r="F1728" s="2">
        <v>42138</v>
      </c>
      <c r="G1728">
        <v>1.05</v>
      </c>
      <c r="M1728">
        <v>0.84427800034836886</v>
      </c>
      <c r="R1728">
        <v>1.0945828252917611</v>
      </c>
    </row>
    <row r="1729" spans="6:18" x14ac:dyDescent="0.25">
      <c r="F1729" s="2">
        <v>42139</v>
      </c>
      <c r="G1729">
        <v>0.85</v>
      </c>
      <c r="M1729">
        <v>0.84910762574364651</v>
      </c>
      <c r="R1729">
        <v>1</v>
      </c>
    </row>
    <row r="1730" spans="6:18" x14ac:dyDescent="0.25">
      <c r="F1730" s="2">
        <v>42142</v>
      </c>
      <c r="G1730">
        <v>1.05</v>
      </c>
      <c r="M1730">
        <v>0.91011474713132168</v>
      </c>
      <c r="R1730">
        <v>1.0775605609859753</v>
      </c>
    </row>
    <row r="1731" spans="6:18" x14ac:dyDescent="0.25">
      <c r="F1731" s="2">
        <v>42143</v>
      </c>
      <c r="G1731">
        <v>1.05</v>
      </c>
      <c r="M1731">
        <v>0.9431421446384004</v>
      </c>
      <c r="R1731">
        <v>1.1271820448877823</v>
      </c>
    </row>
    <row r="1732" spans="6:18" x14ac:dyDescent="0.25">
      <c r="F1732" s="2">
        <v>42144</v>
      </c>
      <c r="G1732">
        <v>1.05</v>
      </c>
      <c r="M1732">
        <v>0.91611082606464478</v>
      </c>
      <c r="R1732">
        <v>1.1362237044638313</v>
      </c>
    </row>
    <row r="1733" spans="6:18" x14ac:dyDescent="0.25">
      <c r="F1733" s="2">
        <v>42145</v>
      </c>
      <c r="G1733">
        <v>0.85</v>
      </c>
      <c r="M1733">
        <v>0.83470047228436839</v>
      </c>
      <c r="R1733">
        <v>1</v>
      </c>
    </row>
    <row r="1734" spans="6:18" x14ac:dyDescent="0.25">
      <c r="F1734" s="2">
        <v>42146</v>
      </c>
      <c r="G1734">
        <v>1.05</v>
      </c>
      <c r="M1734">
        <v>0.90546984572229805</v>
      </c>
      <c r="R1734">
        <v>1.1994389901823281</v>
      </c>
    </row>
    <row r="1735" spans="6:18" x14ac:dyDescent="0.25">
      <c r="F1735" s="7">
        <v>42149</v>
      </c>
      <c r="G1735">
        <v>0.85</v>
      </c>
      <c r="M1735">
        <v>0.63153180053748048</v>
      </c>
      <c r="R1735">
        <v>1.0107494774559571</v>
      </c>
    </row>
    <row r="1736" spans="6:18" x14ac:dyDescent="0.25">
      <c r="F1736" s="7">
        <v>42150</v>
      </c>
      <c r="G1736">
        <v>0.85</v>
      </c>
      <c r="M1736">
        <v>0.64394268345637073</v>
      </c>
      <c r="R1736">
        <v>1</v>
      </c>
    </row>
    <row r="1737" spans="6:18" x14ac:dyDescent="0.25">
      <c r="F1737" s="2">
        <v>42151</v>
      </c>
      <c r="G1737">
        <v>1.05</v>
      </c>
      <c r="M1737">
        <v>0.85060394151303242</v>
      </c>
      <c r="R1737">
        <v>1.1182453909726728</v>
      </c>
    </row>
    <row r="1738" spans="6:18" x14ac:dyDescent="0.25">
      <c r="F1738" s="7">
        <v>42152</v>
      </c>
      <c r="G1738">
        <v>0.85</v>
      </c>
      <c r="M1738">
        <v>0.26226012793176973</v>
      </c>
      <c r="R1738">
        <v>1</v>
      </c>
    </row>
    <row r="1739" spans="6:18" x14ac:dyDescent="0.25">
      <c r="F1739" s="2">
        <v>42153</v>
      </c>
      <c r="G1739">
        <v>1.05</v>
      </c>
      <c r="M1739">
        <v>0.96367052928280605</v>
      </c>
      <c r="R1739">
        <v>1.1111807077983111</v>
      </c>
    </row>
    <row r="1740" spans="6:18" x14ac:dyDescent="0.25">
      <c r="F1740" s="2">
        <v>42156</v>
      </c>
      <c r="G1740">
        <v>1.05</v>
      </c>
      <c r="M1740">
        <v>0.94384615384615389</v>
      </c>
      <c r="R1740">
        <v>1.0626153846153856</v>
      </c>
    </row>
    <row r="1741" spans="6:18" x14ac:dyDescent="0.25">
      <c r="F1741" s="2">
        <v>42157</v>
      </c>
      <c r="G1741">
        <v>0.90335723598435447</v>
      </c>
      <c r="M1741">
        <v>0.87858539765319432</v>
      </c>
      <c r="R1741">
        <v>1</v>
      </c>
    </row>
    <row r="1742" spans="6:18" x14ac:dyDescent="0.25">
      <c r="F1742" s="2">
        <v>42158</v>
      </c>
      <c r="G1742">
        <v>1.05</v>
      </c>
      <c r="M1742">
        <v>0.95576454197143834</v>
      </c>
      <c r="R1742">
        <v>1.1046673632880528</v>
      </c>
    </row>
    <row r="1743" spans="6:18" x14ac:dyDescent="0.25">
      <c r="F1743" s="2">
        <v>42159</v>
      </c>
      <c r="G1743">
        <v>1.05</v>
      </c>
      <c r="M1743">
        <v>0.94632768361581809</v>
      </c>
      <c r="R1743">
        <v>1.1236291126620142</v>
      </c>
    </row>
    <row r="1744" spans="6:18" x14ac:dyDescent="0.25">
      <c r="F1744" s="2">
        <v>42160</v>
      </c>
      <c r="G1744">
        <v>0.98829541707879986</v>
      </c>
      <c r="M1744">
        <v>0.86745796241344963</v>
      </c>
      <c r="R1744">
        <v>1.0164853280580284</v>
      </c>
    </row>
    <row r="1745" spans="6:18" x14ac:dyDescent="0.25">
      <c r="F1745" s="2">
        <v>42163</v>
      </c>
      <c r="G1745">
        <v>1.05</v>
      </c>
      <c r="M1745">
        <v>0.94533221194280903</v>
      </c>
      <c r="R1745">
        <v>1.2291000841042916</v>
      </c>
    </row>
    <row r="1746" spans="6:18" x14ac:dyDescent="0.25">
      <c r="F1746" s="2">
        <v>42164</v>
      </c>
      <c r="G1746">
        <v>0.97589998493749042</v>
      </c>
      <c r="M1746">
        <v>0.87919867449917155</v>
      </c>
      <c r="R1746">
        <v>1.0287693929808706</v>
      </c>
    </row>
    <row r="1747" spans="6:18" x14ac:dyDescent="0.25">
      <c r="F1747" s="7">
        <v>42165</v>
      </c>
      <c r="G1747">
        <v>0.85</v>
      </c>
      <c r="M1747">
        <v>0.7282066777458831</v>
      </c>
      <c r="R1747">
        <v>1.0067986100619428</v>
      </c>
    </row>
    <row r="1748" spans="6:18" x14ac:dyDescent="0.25">
      <c r="F1748" s="2">
        <v>42166</v>
      </c>
      <c r="G1748">
        <v>1.05</v>
      </c>
      <c r="M1748">
        <v>0.98312062577192261</v>
      </c>
      <c r="R1748">
        <v>1.5572251955537257</v>
      </c>
    </row>
    <row r="1749" spans="6:18" x14ac:dyDescent="0.25">
      <c r="F1749" s="2">
        <v>42167</v>
      </c>
      <c r="G1749">
        <v>1.05</v>
      </c>
      <c r="M1749">
        <v>0.72496323037839383</v>
      </c>
      <c r="R1749">
        <v>1.1298301912020314</v>
      </c>
    </row>
    <row r="1750" spans="6:18" x14ac:dyDescent="0.25">
      <c r="F1750" s="2">
        <v>42170</v>
      </c>
      <c r="G1750">
        <v>1.05</v>
      </c>
      <c r="M1750">
        <v>0.75483126622440366</v>
      </c>
      <c r="R1750">
        <v>1.062734352466109</v>
      </c>
    </row>
    <row r="1751" spans="6:18" x14ac:dyDescent="0.25">
      <c r="F1751" s="2">
        <v>42171</v>
      </c>
      <c r="G1751">
        <v>1.05</v>
      </c>
      <c r="M1751">
        <v>0.81994676687020629</v>
      </c>
      <c r="R1751">
        <v>1.1728511038046057</v>
      </c>
    </row>
    <row r="1752" spans="6:18" x14ac:dyDescent="0.25">
      <c r="F1752" s="2">
        <v>42172</v>
      </c>
      <c r="G1752">
        <v>1.05</v>
      </c>
      <c r="M1752">
        <v>0.79586664067069601</v>
      </c>
      <c r="R1752">
        <v>1.0986547085201808</v>
      </c>
    </row>
    <row r="1753" spans="6:18" x14ac:dyDescent="0.25">
      <c r="F1753" s="7">
        <v>42173</v>
      </c>
      <c r="G1753">
        <v>0.85</v>
      </c>
      <c r="M1753">
        <v>0.62545767822528231</v>
      </c>
      <c r="R1753">
        <v>1.0432909756622875</v>
      </c>
    </row>
    <row r="1754" spans="6:18" x14ac:dyDescent="0.25">
      <c r="F1754" s="2">
        <v>42174</v>
      </c>
      <c r="G1754">
        <v>1.05</v>
      </c>
      <c r="M1754">
        <v>0.69807901413555118</v>
      </c>
      <c r="R1754">
        <v>1.2239942007973905</v>
      </c>
    </row>
    <row r="1755" spans="6:18" x14ac:dyDescent="0.25">
      <c r="F1755" s="2">
        <v>42177</v>
      </c>
      <c r="G1755">
        <v>1.05</v>
      </c>
      <c r="M1755">
        <v>0.89450656295577147</v>
      </c>
      <c r="R1755">
        <v>1.1545940690325682</v>
      </c>
    </row>
    <row r="1756" spans="6:18" x14ac:dyDescent="0.25">
      <c r="F1756" s="2">
        <v>42178</v>
      </c>
      <c r="G1756">
        <v>1.05</v>
      </c>
      <c r="M1756">
        <v>0.84152279769809002</v>
      </c>
      <c r="R1756">
        <v>1.0818946436476318</v>
      </c>
    </row>
    <row r="1757" spans="6:18" x14ac:dyDescent="0.25">
      <c r="F1757" s="2">
        <v>42179</v>
      </c>
      <c r="G1757">
        <v>1.05</v>
      </c>
      <c r="M1757">
        <v>0.51528384279476336</v>
      </c>
      <c r="R1757">
        <v>1.1669092673459487</v>
      </c>
    </row>
    <row r="1758" spans="6:18" x14ac:dyDescent="0.25">
      <c r="F1758" s="2">
        <v>42180</v>
      </c>
      <c r="G1758">
        <v>1.05</v>
      </c>
      <c r="M1758">
        <v>0.88838268792710717</v>
      </c>
      <c r="R1758">
        <v>1.8443432042520882</v>
      </c>
    </row>
    <row r="1759" spans="6:18" x14ac:dyDescent="0.25">
      <c r="F1759" s="2">
        <v>42181</v>
      </c>
      <c r="G1759">
        <v>0.85</v>
      </c>
      <c r="M1759">
        <v>0.84726615454134557</v>
      </c>
      <c r="R1759">
        <v>1</v>
      </c>
    </row>
    <row r="1760" spans="6:18" x14ac:dyDescent="0.25">
      <c r="F1760" s="2">
        <v>42184</v>
      </c>
      <c r="G1760">
        <v>1.05</v>
      </c>
      <c r="M1760">
        <v>1</v>
      </c>
      <c r="R1760">
        <v>1.230432498686745</v>
      </c>
    </row>
    <row r="1761" spans="6:18" x14ac:dyDescent="0.25">
      <c r="F1761" s="2">
        <v>42185</v>
      </c>
      <c r="G1761">
        <v>1.05</v>
      </c>
      <c r="M1761">
        <v>0.92795294886456459</v>
      </c>
      <c r="R1761">
        <v>1.0614278712628702</v>
      </c>
    </row>
    <row r="1762" spans="6:18" x14ac:dyDescent="0.25">
      <c r="F1762" s="2">
        <v>42186</v>
      </c>
      <c r="G1762">
        <v>1.05</v>
      </c>
      <c r="M1762">
        <v>0.94824399260628456</v>
      </c>
      <c r="R1762">
        <v>1.0688959838682586</v>
      </c>
    </row>
    <row r="1763" spans="6:18" x14ac:dyDescent="0.25">
      <c r="F1763" s="2">
        <v>42187</v>
      </c>
      <c r="G1763">
        <v>0.9609556070600821</v>
      </c>
      <c r="M1763">
        <v>0.92101978962381625</v>
      </c>
      <c r="R1763">
        <v>1.0065965412729543</v>
      </c>
    </row>
    <row r="1764" spans="6:18" x14ac:dyDescent="0.25">
      <c r="F1764" s="2">
        <v>42188</v>
      </c>
      <c r="G1764">
        <v>1.05</v>
      </c>
      <c r="M1764">
        <v>0.94053353093738568</v>
      </c>
      <c r="R1764">
        <v>1.0855872545387182</v>
      </c>
    </row>
    <row r="1765" spans="6:18" x14ac:dyDescent="0.25">
      <c r="F1765" s="2">
        <v>42191</v>
      </c>
      <c r="G1765">
        <v>0.97623119015047888</v>
      </c>
      <c r="M1765">
        <v>0.87192202462380186</v>
      </c>
      <c r="R1765">
        <v>1.0227428180574583</v>
      </c>
    </row>
    <row r="1766" spans="6:18" x14ac:dyDescent="0.25">
      <c r="F1766" s="2">
        <v>42192</v>
      </c>
      <c r="G1766">
        <v>0.98659038083318429</v>
      </c>
      <c r="M1766">
        <v>0.92705167173251901</v>
      </c>
      <c r="R1766">
        <v>1.0320042910781335</v>
      </c>
    </row>
    <row r="1767" spans="6:18" x14ac:dyDescent="0.25">
      <c r="F1767" s="2">
        <v>42193</v>
      </c>
      <c r="G1767">
        <v>1.05</v>
      </c>
      <c r="M1767">
        <v>0.99604743083003955</v>
      </c>
      <c r="R1767">
        <v>1.104347826086955</v>
      </c>
    </row>
    <row r="1768" spans="6:18" x14ac:dyDescent="0.25">
      <c r="F1768" s="2">
        <v>42194</v>
      </c>
      <c r="G1768">
        <v>0.94609665427509293</v>
      </c>
      <c r="M1768">
        <v>0.89591078066914365</v>
      </c>
      <c r="R1768">
        <v>1.0148698884758376</v>
      </c>
    </row>
    <row r="1769" spans="6:18" x14ac:dyDescent="0.25">
      <c r="F1769" s="2">
        <v>42195</v>
      </c>
      <c r="G1769">
        <v>0.85</v>
      </c>
      <c r="M1769">
        <v>0.81890660592254993</v>
      </c>
      <c r="R1769">
        <v>1</v>
      </c>
    </row>
    <row r="1770" spans="6:18" x14ac:dyDescent="0.25">
      <c r="F1770" s="2">
        <v>42198</v>
      </c>
      <c r="G1770">
        <v>0.92982095081292448</v>
      </c>
      <c r="M1770">
        <v>0.86828565548466474</v>
      </c>
      <c r="R1770">
        <v>1.0386910887013805</v>
      </c>
    </row>
    <row r="1771" spans="6:18" x14ac:dyDescent="0.25">
      <c r="F1771" s="2">
        <v>42199</v>
      </c>
      <c r="G1771">
        <v>1.05</v>
      </c>
      <c r="M1771">
        <v>0.99213179247602656</v>
      </c>
      <c r="R1771">
        <v>1.193754610277846</v>
      </c>
    </row>
    <row r="1772" spans="6:18" x14ac:dyDescent="0.25">
      <c r="F1772" s="2">
        <v>42200</v>
      </c>
      <c r="G1772">
        <v>1.05</v>
      </c>
      <c r="M1772">
        <v>1</v>
      </c>
      <c r="R1772">
        <v>1.2227182539682593</v>
      </c>
    </row>
    <row r="1773" spans="6:18" x14ac:dyDescent="0.25">
      <c r="F1773" s="2">
        <v>42201</v>
      </c>
      <c r="G1773">
        <v>1.05</v>
      </c>
      <c r="M1773">
        <v>0.99239791485664641</v>
      </c>
      <c r="R1773">
        <v>1.2332754126846206</v>
      </c>
    </row>
    <row r="1774" spans="6:18" x14ac:dyDescent="0.25">
      <c r="F1774" s="2">
        <v>42202</v>
      </c>
      <c r="G1774">
        <v>0.95265735534191909</v>
      </c>
      <c r="M1774">
        <v>0.92508615998548893</v>
      </c>
      <c r="R1774">
        <v>1.0449845818973311</v>
      </c>
    </row>
    <row r="1775" spans="6:18" x14ac:dyDescent="0.25">
      <c r="F1775" s="2">
        <v>42205</v>
      </c>
      <c r="G1775">
        <v>1.05</v>
      </c>
      <c r="M1775">
        <v>0.86885245901639341</v>
      </c>
      <c r="R1775">
        <v>1.1292413267251209</v>
      </c>
    </row>
    <row r="1776" spans="6:18" x14ac:dyDescent="0.25">
      <c r="F1776" s="7">
        <v>42206</v>
      </c>
      <c r="G1776">
        <v>0.85</v>
      </c>
      <c r="M1776">
        <v>0.69944730322088811</v>
      </c>
      <c r="R1776">
        <v>1.0365923384791309</v>
      </c>
    </row>
    <row r="1777" spans="6:18" x14ac:dyDescent="0.25">
      <c r="F1777" s="2">
        <v>42207</v>
      </c>
      <c r="G1777">
        <v>1.05</v>
      </c>
      <c r="M1777">
        <v>0.96597675077969947</v>
      </c>
      <c r="R1777">
        <v>1.6903884320952671</v>
      </c>
    </row>
    <row r="1778" spans="6:18" x14ac:dyDescent="0.25">
      <c r="F1778" s="2">
        <v>42208</v>
      </c>
      <c r="G1778">
        <v>1.05</v>
      </c>
      <c r="M1778">
        <v>0.76995739951842934</v>
      </c>
      <c r="R1778">
        <v>1.076680866827193</v>
      </c>
    </row>
    <row r="1779" spans="6:18" x14ac:dyDescent="0.25">
      <c r="F1779" s="2">
        <v>42209</v>
      </c>
      <c r="G1779">
        <v>1.05</v>
      </c>
      <c r="M1779">
        <v>0.74337585868498535</v>
      </c>
      <c r="R1779">
        <v>1.081207065750738</v>
      </c>
    </row>
    <row r="1780" spans="6:18" x14ac:dyDescent="0.25">
      <c r="F1780" s="2">
        <v>42212</v>
      </c>
      <c r="G1780">
        <v>1.05</v>
      </c>
      <c r="M1780">
        <v>0.77484709480122327</v>
      </c>
      <c r="R1780">
        <v>1.0833333333333333</v>
      </c>
    </row>
    <row r="1781" spans="6:18" x14ac:dyDescent="0.25">
      <c r="F1781" s="2">
        <v>42213</v>
      </c>
      <c r="G1781">
        <v>1.05</v>
      </c>
      <c r="M1781">
        <v>0.78932584269663264</v>
      </c>
      <c r="R1781">
        <v>1.0543071161048723</v>
      </c>
    </row>
    <row r="1782" spans="6:18" x14ac:dyDescent="0.25">
      <c r="F1782" s="2">
        <v>42214</v>
      </c>
      <c r="G1782">
        <v>1.05</v>
      </c>
      <c r="M1782">
        <v>0.62484472049688988</v>
      </c>
      <c r="R1782">
        <v>1.1484472049689531</v>
      </c>
    </row>
    <row r="1783" spans="6:18" x14ac:dyDescent="0.25">
      <c r="F1783" s="2">
        <v>42215</v>
      </c>
      <c r="G1783">
        <v>1.05</v>
      </c>
      <c r="M1783">
        <v>0.19830028328612584</v>
      </c>
      <c r="R1783">
        <v>1.1463644948064142</v>
      </c>
    </row>
    <row r="1784" spans="6:18" x14ac:dyDescent="0.25">
      <c r="F1784" s="2">
        <v>42216</v>
      </c>
      <c r="G1784">
        <v>1.05</v>
      </c>
      <c r="M1784">
        <v>0.90216535433071299</v>
      </c>
      <c r="R1784">
        <v>1.1320866141732255</v>
      </c>
    </row>
    <row r="1785" spans="6:18" x14ac:dyDescent="0.25">
      <c r="F1785" s="2">
        <v>42219</v>
      </c>
      <c r="G1785">
        <v>1.05</v>
      </c>
      <c r="M1785">
        <v>0.97096188747731549</v>
      </c>
      <c r="R1785">
        <v>1.1617261544666235</v>
      </c>
    </row>
    <row r="1786" spans="6:18" x14ac:dyDescent="0.25">
      <c r="F1786" s="2">
        <v>42220</v>
      </c>
      <c r="G1786">
        <v>0.91612776797961992</v>
      </c>
      <c r="M1786">
        <v>0.91377621007250498</v>
      </c>
      <c r="R1786">
        <v>1.0301783264746243</v>
      </c>
    </row>
    <row r="1787" spans="6:18" x14ac:dyDescent="0.25">
      <c r="F1787" s="2">
        <v>42221</v>
      </c>
      <c r="G1787">
        <v>1.05</v>
      </c>
      <c r="M1787">
        <v>0.96661673443184404</v>
      </c>
      <c r="R1787">
        <v>1.1476567515514642</v>
      </c>
    </row>
    <row r="1788" spans="6:18" x14ac:dyDescent="0.25">
      <c r="F1788" s="2">
        <v>42222</v>
      </c>
      <c r="G1788">
        <v>1.05</v>
      </c>
      <c r="M1788">
        <v>0.90561330561330255</v>
      </c>
      <c r="R1788">
        <v>1.1787941787941802</v>
      </c>
    </row>
    <row r="1789" spans="6:18" x14ac:dyDescent="0.25">
      <c r="F1789" s="2">
        <v>42223</v>
      </c>
      <c r="G1789">
        <v>1.05</v>
      </c>
      <c r="M1789">
        <v>0.9516577540106983</v>
      </c>
      <c r="R1789">
        <v>1.1082352941176439</v>
      </c>
    </row>
    <row r="1790" spans="6:18" x14ac:dyDescent="0.25">
      <c r="F1790" s="2">
        <v>42226</v>
      </c>
      <c r="G1790">
        <v>1.05</v>
      </c>
      <c r="M1790">
        <v>0.88347125922612391</v>
      </c>
      <c r="R1790">
        <v>1.1860881234623175</v>
      </c>
    </row>
    <row r="1791" spans="6:18" x14ac:dyDescent="0.25">
      <c r="F1791" s="2">
        <v>42227</v>
      </c>
      <c r="G1791">
        <v>0.98050072219547424</v>
      </c>
      <c r="M1791">
        <v>0.97159364467982678</v>
      </c>
      <c r="R1791">
        <v>1</v>
      </c>
    </row>
    <row r="1792" spans="6:18" x14ac:dyDescent="0.25">
      <c r="F1792" s="2">
        <v>42228</v>
      </c>
      <c r="G1792">
        <v>1.05</v>
      </c>
      <c r="M1792">
        <v>0.97508807247106377</v>
      </c>
      <c r="R1792">
        <v>1.2327629592350278</v>
      </c>
    </row>
    <row r="1793" spans="6:18" x14ac:dyDescent="0.25">
      <c r="F1793" s="2">
        <v>42229</v>
      </c>
      <c r="G1793">
        <v>0.85</v>
      </c>
      <c r="M1793">
        <v>0.83030303030302877</v>
      </c>
      <c r="R1793">
        <v>1.0086580086580086</v>
      </c>
    </row>
    <row r="1794" spans="6:18" x14ac:dyDescent="0.25">
      <c r="F1794" s="2">
        <v>42230</v>
      </c>
      <c r="G1794">
        <v>0.85</v>
      </c>
      <c r="M1794">
        <v>0.8146520146520182</v>
      </c>
      <c r="R1794">
        <v>1.0205128205128204</v>
      </c>
    </row>
    <row r="1795" spans="6:18" x14ac:dyDescent="0.25">
      <c r="F1795" s="2">
        <v>42233</v>
      </c>
      <c r="G1795">
        <v>1.05</v>
      </c>
      <c r="M1795">
        <v>0.94228035257321385</v>
      </c>
      <c r="R1795">
        <v>1.0793289735570109</v>
      </c>
    </row>
    <row r="1796" spans="6:18" x14ac:dyDescent="0.25">
      <c r="F1796" s="2">
        <v>42234</v>
      </c>
      <c r="G1796">
        <v>0.93538011695906431</v>
      </c>
      <c r="M1796">
        <v>0.93538011695906431</v>
      </c>
      <c r="R1796">
        <v>1</v>
      </c>
    </row>
    <row r="1797" spans="6:18" x14ac:dyDescent="0.25">
      <c r="F1797" s="2">
        <v>42235</v>
      </c>
      <c r="G1797">
        <v>1.05</v>
      </c>
      <c r="M1797">
        <v>0.93054682589566318</v>
      </c>
      <c r="R1797">
        <v>1.0688246385920759</v>
      </c>
    </row>
    <row r="1798" spans="6:18" x14ac:dyDescent="0.25">
      <c r="F1798" s="2">
        <v>42236</v>
      </c>
      <c r="G1798">
        <v>1.05</v>
      </c>
      <c r="M1798">
        <v>0.95862529195862534</v>
      </c>
      <c r="R1798">
        <v>1.2776109442776109</v>
      </c>
    </row>
    <row r="1799" spans="6:18" x14ac:dyDescent="0.25">
      <c r="F1799" s="2">
        <v>42237</v>
      </c>
      <c r="G1799">
        <v>1.05</v>
      </c>
      <c r="M1799">
        <v>0.82159827213823211</v>
      </c>
      <c r="R1799">
        <v>1.2401727861771059</v>
      </c>
    </row>
    <row r="1800" spans="6:18" x14ac:dyDescent="0.25">
      <c r="F1800" s="2">
        <v>42240</v>
      </c>
      <c r="G1800">
        <v>1.05</v>
      </c>
      <c r="M1800">
        <v>0.73711778029445274</v>
      </c>
      <c r="R1800">
        <v>2.0615798414496038</v>
      </c>
    </row>
    <row r="1801" spans="6:18" x14ac:dyDescent="0.25">
      <c r="F1801" s="2">
        <v>42241</v>
      </c>
      <c r="G1801">
        <v>1.05</v>
      </c>
      <c r="M1801">
        <v>0.94809569047413356</v>
      </c>
      <c r="R1801">
        <v>1.4365661974263753</v>
      </c>
    </row>
    <row r="1802" spans="6:18" x14ac:dyDescent="0.25">
      <c r="F1802" s="2">
        <v>42242</v>
      </c>
      <c r="G1802">
        <v>1.05</v>
      </c>
      <c r="M1802">
        <v>0.81157817109144492</v>
      </c>
      <c r="R1802">
        <v>1.0514749262536873</v>
      </c>
    </row>
    <row r="1803" spans="6:18" x14ac:dyDescent="0.25">
      <c r="F1803" s="2">
        <v>42243</v>
      </c>
      <c r="G1803">
        <v>1.05</v>
      </c>
      <c r="M1803">
        <v>0.85808740525721716</v>
      </c>
      <c r="R1803">
        <v>1.055152394775035</v>
      </c>
    </row>
    <row r="1804" spans="6:18" x14ac:dyDescent="0.25">
      <c r="F1804" s="2">
        <v>42244</v>
      </c>
      <c r="G1804">
        <v>1.05</v>
      </c>
      <c r="M1804">
        <v>1</v>
      </c>
      <c r="R1804">
        <v>1.1872930789847076</v>
      </c>
    </row>
    <row r="1805" spans="6:18" x14ac:dyDescent="0.25">
      <c r="F1805" s="2">
        <v>42247</v>
      </c>
      <c r="G1805">
        <v>1.0378020791143512</v>
      </c>
      <c r="M1805">
        <v>0.9277710274065083</v>
      </c>
      <c r="R1805">
        <v>1.0463075469150802</v>
      </c>
    </row>
    <row r="1806" spans="6:18" x14ac:dyDescent="0.25">
      <c r="F1806" s="2">
        <v>42248</v>
      </c>
      <c r="G1806">
        <v>1.05</v>
      </c>
      <c r="M1806">
        <v>1</v>
      </c>
      <c r="R1806">
        <v>1.3758300132802126</v>
      </c>
    </row>
    <row r="1807" spans="6:18" x14ac:dyDescent="0.25">
      <c r="F1807" s="2">
        <v>42249</v>
      </c>
      <c r="G1807">
        <v>1.05</v>
      </c>
      <c r="M1807">
        <v>0.91292502179598911</v>
      </c>
      <c r="R1807">
        <v>1.0790104620749783</v>
      </c>
    </row>
    <row r="1808" spans="6:18" x14ac:dyDescent="0.25">
      <c r="F1808" s="2">
        <v>42250</v>
      </c>
      <c r="G1808">
        <v>0.85</v>
      </c>
      <c r="M1808">
        <v>0.73823935435913846</v>
      </c>
      <c r="R1808">
        <v>1</v>
      </c>
    </row>
    <row r="1809" spans="6:18" x14ac:dyDescent="0.25">
      <c r="F1809" s="2">
        <v>42251</v>
      </c>
      <c r="G1809">
        <v>1.05</v>
      </c>
      <c r="M1809">
        <v>1</v>
      </c>
      <c r="R1809">
        <v>1.2912466191295795</v>
      </c>
    </row>
    <row r="1810" spans="6:18" x14ac:dyDescent="0.25">
      <c r="F1810" s="2">
        <v>42254</v>
      </c>
      <c r="G1810">
        <v>1.05</v>
      </c>
      <c r="M1810">
        <v>0.85756737370632241</v>
      </c>
      <c r="R1810">
        <v>1.1680500051234759</v>
      </c>
    </row>
    <row r="1811" spans="6:18" x14ac:dyDescent="0.25">
      <c r="F1811" s="7">
        <v>42255</v>
      </c>
      <c r="G1811">
        <v>0.85</v>
      </c>
      <c r="M1811">
        <v>0.66406941738976411</v>
      </c>
      <c r="R1811">
        <v>1.0175314326190898</v>
      </c>
    </row>
    <row r="1812" spans="6:18" x14ac:dyDescent="0.25">
      <c r="F1812" s="2">
        <v>42256</v>
      </c>
      <c r="G1812">
        <v>1.05</v>
      </c>
      <c r="M1812">
        <v>0.91731120798762589</v>
      </c>
      <c r="R1812">
        <v>1.0990015468991703</v>
      </c>
    </row>
    <row r="1813" spans="6:18" x14ac:dyDescent="0.25">
      <c r="F1813" s="2">
        <v>42257</v>
      </c>
      <c r="G1813">
        <v>1.05</v>
      </c>
      <c r="M1813">
        <v>0.79702799216680231</v>
      </c>
      <c r="R1813">
        <v>1.0612832622969703</v>
      </c>
    </row>
    <row r="1814" spans="6:18" x14ac:dyDescent="0.25">
      <c r="F1814" s="2">
        <v>42258</v>
      </c>
      <c r="G1814">
        <v>1.05</v>
      </c>
      <c r="M1814">
        <v>0.91046249294980353</v>
      </c>
      <c r="R1814">
        <v>1.1962774957698794</v>
      </c>
    </row>
    <row r="1815" spans="6:18" x14ac:dyDescent="0.25">
      <c r="F1815" s="2">
        <v>42261</v>
      </c>
      <c r="G1815">
        <v>0.85</v>
      </c>
      <c r="M1815">
        <v>0.79247027741083176</v>
      </c>
      <c r="R1815">
        <v>1.0231175693527081</v>
      </c>
    </row>
    <row r="1816" spans="6:18" x14ac:dyDescent="0.25">
      <c r="F1816" s="2">
        <v>42262</v>
      </c>
      <c r="G1816">
        <v>1.05</v>
      </c>
      <c r="M1816">
        <v>0.90867510291202935</v>
      </c>
      <c r="R1816">
        <v>1.077145906388169</v>
      </c>
    </row>
    <row r="1817" spans="6:18" x14ac:dyDescent="0.25">
      <c r="F1817" s="2">
        <v>42263</v>
      </c>
      <c r="G1817">
        <v>0.93383333333333329</v>
      </c>
      <c r="M1817">
        <v>0.85333333333333272</v>
      </c>
      <c r="R1817">
        <v>1.0175000000000001</v>
      </c>
    </row>
    <row r="1818" spans="6:18" x14ac:dyDescent="0.25">
      <c r="F1818" s="2">
        <v>42265</v>
      </c>
      <c r="G1818">
        <v>1.05</v>
      </c>
      <c r="M1818">
        <v>0.64937894966223586</v>
      </c>
      <c r="R1818">
        <v>1.2004794072782765</v>
      </c>
    </row>
    <row r="1819" spans="6:18" x14ac:dyDescent="0.25">
      <c r="F1819" s="2">
        <v>42268</v>
      </c>
      <c r="G1819">
        <v>1.05</v>
      </c>
      <c r="M1819">
        <v>0.701101591187267</v>
      </c>
      <c r="R1819">
        <v>1.0616891064871499</v>
      </c>
    </row>
    <row r="1820" spans="6:18" x14ac:dyDescent="0.25">
      <c r="F1820" s="2">
        <v>42269</v>
      </c>
      <c r="G1820">
        <v>1.05</v>
      </c>
      <c r="M1820">
        <v>0.92989214175654844</v>
      </c>
      <c r="R1820">
        <v>2.6159476117103204</v>
      </c>
    </row>
    <row r="1821" spans="6:18" x14ac:dyDescent="0.25">
      <c r="F1821" s="2">
        <v>42270</v>
      </c>
      <c r="G1821">
        <v>1.05</v>
      </c>
      <c r="M1821">
        <v>0.5654753691182548</v>
      </c>
      <c r="R1821">
        <v>1.0631985649234166</v>
      </c>
    </row>
    <row r="1822" spans="6:18" x14ac:dyDescent="0.25">
      <c r="F1822" s="2">
        <v>42271</v>
      </c>
      <c r="G1822">
        <v>1.05</v>
      </c>
      <c r="M1822">
        <v>0.7367657722987685</v>
      </c>
      <c r="R1822">
        <v>1.2012327773749121</v>
      </c>
    </row>
    <row r="1823" spans="6:18" x14ac:dyDescent="0.25">
      <c r="F1823" s="2">
        <v>42275</v>
      </c>
      <c r="G1823">
        <v>1.05</v>
      </c>
      <c r="M1823">
        <v>0.90236768802228362</v>
      </c>
      <c r="R1823">
        <v>1.0864902506963794</v>
      </c>
    </row>
    <row r="1824" spans="6:18" x14ac:dyDescent="0.25">
      <c r="F1824" s="2">
        <v>42276</v>
      </c>
      <c r="G1824">
        <v>1.05</v>
      </c>
      <c r="M1824">
        <v>0.7839634941329866</v>
      </c>
      <c r="R1824">
        <v>1.059973924380704</v>
      </c>
    </row>
    <row r="1825" spans="6:18" x14ac:dyDescent="0.25">
      <c r="F1825" s="2">
        <v>42277</v>
      </c>
      <c r="G1825">
        <v>0.96174390067850446</v>
      </c>
      <c r="M1825">
        <v>0.87137288869640539</v>
      </c>
      <c r="R1825">
        <v>1.0460516818247443</v>
      </c>
    </row>
    <row r="1826" spans="6:18" x14ac:dyDescent="0.25">
      <c r="F1826" s="2">
        <v>42278</v>
      </c>
      <c r="G1826">
        <v>1.05</v>
      </c>
      <c r="M1826">
        <v>0.92586515513126555</v>
      </c>
      <c r="R1826">
        <v>1.0792064439140812</v>
      </c>
    </row>
    <row r="1827" spans="6:18" x14ac:dyDescent="0.25">
      <c r="F1827" s="2">
        <v>42282</v>
      </c>
      <c r="G1827">
        <v>1.05</v>
      </c>
      <c r="M1827">
        <v>0.96573025444918381</v>
      </c>
      <c r="R1827">
        <v>1.1592881306074434</v>
      </c>
    </row>
    <row r="1828" spans="6:18" x14ac:dyDescent="0.25">
      <c r="F1828" s="2">
        <v>42283</v>
      </c>
      <c r="G1828">
        <v>0.99035532994923869</v>
      </c>
      <c r="M1828">
        <v>0.93604060913705567</v>
      </c>
      <c r="R1828">
        <v>1.0040609137055838</v>
      </c>
    </row>
    <row r="1829" spans="6:18" x14ac:dyDescent="0.25">
      <c r="F1829" s="2">
        <v>42284</v>
      </c>
      <c r="G1829">
        <v>1.05</v>
      </c>
      <c r="M1829">
        <v>0.98315762406788387</v>
      </c>
      <c r="R1829">
        <v>1.0930830547698647</v>
      </c>
    </row>
    <row r="1830" spans="6:18" x14ac:dyDescent="0.25">
      <c r="F1830" s="2">
        <v>42285</v>
      </c>
      <c r="G1830">
        <v>0.93030453082446152</v>
      </c>
      <c r="M1830">
        <v>0.90987868284228779</v>
      </c>
      <c r="R1830">
        <v>1</v>
      </c>
    </row>
    <row r="1831" spans="6:18" x14ac:dyDescent="0.25">
      <c r="F1831" s="2">
        <v>42286</v>
      </c>
      <c r="G1831">
        <v>1.05</v>
      </c>
      <c r="M1831">
        <v>0.89778101127682797</v>
      </c>
      <c r="R1831">
        <v>1.0711773978416395</v>
      </c>
    </row>
    <row r="1832" spans="6:18" x14ac:dyDescent="0.25">
      <c r="F1832" s="2">
        <v>42289</v>
      </c>
      <c r="G1832">
        <v>0.85</v>
      </c>
      <c r="M1832">
        <v>0.83968719452590412</v>
      </c>
      <c r="R1832">
        <v>1.0112414467253177</v>
      </c>
    </row>
    <row r="1833" spans="6:18" x14ac:dyDescent="0.25">
      <c r="F1833" s="2">
        <v>42290</v>
      </c>
      <c r="G1833">
        <v>0.92349248065411016</v>
      </c>
      <c r="M1833">
        <v>0.85997955905971624</v>
      </c>
      <c r="R1833">
        <v>1.0332895313184385</v>
      </c>
    </row>
    <row r="1834" spans="6:18" x14ac:dyDescent="0.25">
      <c r="F1834" s="2">
        <v>42291</v>
      </c>
      <c r="G1834">
        <v>1.05</v>
      </c>
      <c r="M1834">
        <v>0.96231979030144166</v>
      </c>
      <c r="R1834">
        <v>1.0504587155963292</v>
      </c>
    </row>
    <row r="1835" spans="6:18" x14ac:dyDescent="0.25">
      <c r="F1835" s="2">
        <v>42292</v>
      </c>
      <c r="G1835">
        <v>1.05</v>
      </c>
      <c r="M1835">
        <v>1</v>
      </c>
      <c r="R1835">
        <v>1.1785773229905896</v>
      </c>
    </row>
    <row r="1836" spans="6:18" x14ac:dyDescent="0.25">
      <c r="F1836" s="2">
        <v>42293</v>
      </c>
      <c r="G1836">
        <v>1.05</v>
      </c>
      <c r="M1836">
        <v>0.90429505135387722</v>
      </c>
      <c r="R1836">
        <v>1.2629940865235005</v>
      </c>
    </row>
    <row r="1837" spans="6:18" x14ac:dyDescent="0.25">
      <c r="F1837" s="2">
        <v>42296</v>
      </c>
      <c r="G1837">
        <v>1.0164128151260505</v>
      </c>
      <c r="M1837">
        <v>0.95653886554621848</v>
      </c>
      <c r="R1837">
        <v>1.041360294117647</v>
      </c>
    </row>
    <row r="1838" spans="6:18" x14ac:dyDescent="0.25">
      <c r="F1838" s="2">
        <v>42297</v>
      </c>
      <c r="G1838">
        <v>0.96821226848811248</v>
      </c>
      <c r="M1838">
        <v>0.90187836595297333</v>
      </c>
      <c r="R1838">
        <v>1.0482070143176148</v>
      </c>
    </row>
    <row r="1839" spans="6:18" x14ac:dyDescent="0.25">
      <c r="F1839" s="2">
        <v>42298</v>
      </c>
      <c r="G1839">
        <v>1.05</v>
      </c>
      <c r="M1839">
        <v>0.87574990001333064</v>
      </c>
      <c r="R1839">
        <v>1.0814558058925485</v>
      </c>
    </row>
    <row r="1840" spans="6:18" x14ac:dyDescent="0.25">
      <c r="F1840" s="2">
        <v>42300</v>
      </c>
      <c r="G1840">
        <v>1.05</v>
      </c>
      <c r="M1840">
        <v>0.91353691353691358</v>
      </c>
      <c r="R1840">
        <v>1.0574470574470567</v>
      </c>
    </row>
    <row r="1841" spans="6:18" x14ac:dyDescent="0.25">
      <c r="F1841" s="2">
        <v>42303</v>
      </c>
      <c r="G1841">
        <v>0.85</v>
      </c>
      <c r="M1841">
        <v>0.80871040723981902</v>
      </c>
      <c r="R1841">
        <v>1.0038461538461554</v>
      </c>
    </row>
    <row r="1842" spans="6:18" x14ac:dyDescent="0.25">
      <c r="F1842" s="2">
        <v>42304</v>
      </c>
      <c r="G1842">
        <v>1.05</v>
      </c>
      <c r="M1842">
        <v>0.95578081386807712</v>
      </c>
      <c r="R1842">
        <v>1.0769795798442758</v>
      </c>
    </row>
    <row r="1843" spans="6:18" x14ac:dyDescent="0.25">
      <c r="F1843" s="2">
        <v>42305</v>
      </c>
      <c r="G1843">
        <v>1.05</v>
      </c>
      <c r="M1843">
        <v>0.78588926996570296</v>
      </c>
      <c r="R1843">
        <v>1.0632043116119512</v>
      </c>
    </row>
    <row r="1844" spans="6:18" x14ac:dyDescent="0.25">
      <c r="F1844" s="7">
        <v>42306</v>
      </c>
      <c r="G1844">
        <v>0.85</v>
      </c>
      <c r="M1844">
        <v>0.72964285714285715</v>
      </c>
      <c r="R1844">
        <v>1</v>
      </c>
    </row>
    <row r="1845" spans="6:18" x14ac:dyDescent="0.25">
      <c r="F1845" s="2">
        <v>42307</v>
      </c>
      <c r="G1845">
        <v>1.05</v>
      </c>
      <c r="M1845">
        <v>0.90831191088260865</v>
      </c>
      <c r="R1845">
        <v>1.1221936589545831</v>
      </c>
    </row>
    <row r="1846" spans="6:18" x14ac:dyDescent="0.25">
      <c r="F1846" s="2">
        <v>42310</v>
      </c>
      <c r="G1846">
        <v>1.05</v>
      </c>
      <c r="M1846">
        <v>0.89423076923076783</v>
      </c>
      <c r="R1846">
        <v>1.0865384615384608</v>
      </c>
    </row>
    <row r="1847" spans="6:18" x14ac:dyDescent="0.25">
      <c r="F1847" s="2">
        <v>42311</v>
      </c>
      <c r="G1847">
        <v>1.05</v>
      </c>
      <c r="M1847">
        <v>0.891795693183843</v>
      </c>
      <c r="R1847">
        <v>1.0836447766506467</v>
      </c>
    </row>
    <row r="1848" spans="6:18" x14ac:dyDescent="0.25">
      <c r="F1848" s="2">
        <v>42312</v>
      </c>
      <c r="G1848">
        <v>1.05</v>
      </c>
      <c r="M1848">
        <v>0.9186870570682607</v>
      </c>
      <c r="R1848">
        <v>1.1186124580380441</v>
      </c>
    </row>
    <row r="1849" spans="6:18" x14ac:dyDescent="0.25">
      <c r="F1849" s="2">
        <v>42313</v>
      </c>
      <c r="G1849">
        <v>0.85</v>
      </c>
      <c r="M1849">
        <v>0.84664644421974999</v>
      </c>
      <c r="R1849">
        <v>1.0064037748567569</v>
      </c>
    </row>
    <row r="1850" spans="6:18" x14ac:dyDescent="0.25">
      <c r="F1850" s="2">
        <v>42314</v>
      </c>
      <c r="G1850">
        <v>1.05</v>
      </c>
      <c r="M1850">
        <v>0.85696450864990126</v>
      </c>
      <c r="R1850">
        <v>1.0520777599429283</v>
      </c>
    </row>
    <row r="1851" spans="6:18" x14ac:dyDescent="0.25">
      <c r="F1851" s="2">
        <v>42317</v>
      </c>
      <c r="G1851">
        <v>1.05</v>
      </c>
      <c r="M1851">
        <v>0.61565349544072845</v>
      </c>
      <c r="R1851">
        <v>1.0670212765957447</v>
      </c>
    </row>
    <row r="1852" spans="6:18" x14ac:dyDescent="0.25">
      <c r="F1852" s="2">
        <v>42318</v>
      </c>
      <c r="G1852">
        <v>1.05</v>
      </c>
      <c r="M1852">
        <v>0.9100570753788646</v>
      </c>
      <c r="R1852">
        <v>1.2771108049596536</v>
      </c>
    </row>
    <row r="1853" spans="6:18" x14ac:dyDescent="0.25">
      <c r="F1853" s="2">
        <v>42319</v>
      </c>
      <c r="G1853">
        <v>1.0043881856540084</v>
      </c>
      <c r="M1853">
        <v>0.9952742616033754</v>
      </c>
      <c r="R1853">
        <v>1.0420253164556981</v>
      </c>
    </row>
    <row r="1854" spans="6:18" x14ac:dyDescent="0.25">
      <c r="F1854" s="2">
        <v>42321</v>
      </c>
      <c r="G1854">
        <v>1.05</v>
      </c>
      <c r="M1854">
        <v>0.86137002515165073</v>
      </c>
      <c r="R1854">
        <v>1.0782660156827932</v>
      </c>
    </row>
    <row r="1855" spans="6:18" x14ac:dyDescent="0.25">
      <c r="F1855" s="7">
        <v>42324</v>
      </c>
      <c r="G1855">
        <v>0.85</v>
      </c>
      <c r="M1855">
        <v>0.63162891631629015</v>
      </c>
      <c r="R1855">
        <v>1.0229214702292146</v>
      </c>
    </row>
    <row r="1856" spans="6:18" x14ac:dyDescent="0.25">
      <c r="F1856" s="2">
        <v>42325</v>
      </c>
      <c r="G1856">
        <v>1.05</v>
      </c>
      <c r="M1856">
        <v>0.76466234967622637</v>
      </c>
      <c r="R1856">
        <v>1.1197039777983349</v>
      </c>
    </row>
    <row r="1857" spans="6:18" x14ac:dyDescent="0.25">
      <c r="F1857" s="2">
        <v>42326</v>
      </c>
      <c r="G1857">
        <v>1.05</v>
      </c>
      <c r="M1857">
        <v>0.86395306197286392</v>
      </c>
      <c r="R1857">
        <v>1.3690869086908692</v>
      </c>
    </row>
    <row r="1858" spans="6:18" x14ac:dyDescent="0.25">
      <c r="F1858" s="7">
        <v>42327</v>
      </c>
      <c r="G1858">
        <v>0.85</v>
      </c>
      <c r="M1858">
        <v>0.680291508238274</v>
      </c>
      <c r="R1858">
        <v>1.0408745247148288</v>
      </c>
    </row>
    <row r="1859" spans="6:18" x14ac:dyDescent="0.25">
      <c r="F1859" s="2">
        <v>42328</v>
      </c>
      <c r="G1859">
        <v>0.85</v>
      </c>
      <c r="M1859">
        <v>0.61423012784880293</v>
      </c>
      <c r="R1859">
        <v>1.0207522697795073</v>
      </c>
    </row>
    <row r="1860" spans="6:18" x14ac:dyDescent="0.25">
      <c r="F1860" s="2">
        <v>42331</v>
      </c>
      <c r="G1860">
        <v>1.05</v>
      </c>
      <c r="M1860">
        <v>0.96294602012808783</v>
      </c>
      <c r="R1860">
        <v>1.258462946020128</v>
      </c>
    </row>
    <row r="1861" spans="6:18" x14ac:dyDescent="0.25">
      <c r="F1861" s="2">
        <v>42332</v>
      </c>
      <c r="G1861">
        <v>0.85</v>
      </c>
      <c r="M1861">
        <v>0.79921700223713787</v>
      </c>
      <c r="R1861">
        <v>1.0492170022371363</v>
      </c>
    </row>
    <row r="1862" spans="6:18" x14ac:dyDescent="0.25">
      <c r="F1862" s="2">
        <v>42334</v>
      </c>
      <c r="G1862">
        <v>0.85</v>
      </c>
      <c r="M1862">
        <v>0.77780012065151816</v>
      </c>
      <c r="R1862">
        <v>1.0056304041825861</v>
      </c>
    </row>
    <row r="1863" spans="6:18" x14ac:dyDescent="0.25">
      <c r="F1863" s="2">
        <v>42335</v>
      </c>
      <c r="G1863">
        <v>0.95446556957980488</v>
      </c>
      <c r="M1863">
        <v>0.88001278159450502</v>
      </c>
      <c r="R1863">
        <v>1.043936731107205</v>
      </c>
    </row>
    <row r="1864" spans="6:18" x14ac:dyDescent="0.25">
      <c r="F1864" s="2">
        <v>42338</v>
      </c>
      <c r="G1864">
        <v>1.05</v>
      </c>
      <c r="M1864">
        <v>0.88573337788172468</v>
      </c>
      <c r="R1864">
        <v>1.0945539592382232</v>
      </c>
    </row>
    <row r="1865" spans="6:18" x14ac:dyDescent="0.25">
      <c r="F1865" s="2">
        <v>42339</v>
      </c>
      <c r="G1865">
        <v>1.05</v>
      </c>
      <c r="M1865">
        <v>0.87948400777522528</v>
      </c>
      <c r="R1865">
        <v>1.1176886375684756</v>
      </c>
    </row>
    <row r="1866" spans="6:18" x14ac:dyDescent="0.25">
      <c r="F1866" s="2">
        <v>42340</v>
      </c>
      <c r="G1866">
        <v>1.05</v>
      </c>
      <c r="M1866">
        <v>0.88152173913043541</v>
      </c>
      <c r="R1866">
        <v>1.1184782608695645</v>
      </c>
    </row>
    <row r="1867" spans="6:18" x14ac:dyDescent="0.25">
      <c r="F1867" s="2">
        <v>42341</v>
      </c>
      <c r="G1867">
        <v>1.05</v>
      </c>
      <c r="M1867">
        <v>0.86536964980544895</v>
      </c>
      <c r="R1867">
        <v>1.1350194552529176</v>
      </c>
    </row>
    <row r="1868" spans="6:18" x14ac:dyDescent="0.25">
      <c r="F1868" s="2">
        <v>42342</v>
      </c>
      <c r="G1868">
        <v>1.05</v>
      </c>
      <c r="M1868">
        <v>0.83072765875313359</v>
      </c>
      <c r="R1868">
        <v>1.1063501254584072</v>
      </c>
    </row>
    <row r="1869" spans="6:18" x14ac:dyDescent="0.25">
      <c r="F1869" s="2">
        <v>42345</v>
      </c>
      <c r="G1869">
        <v>1.05</v>
      </c>
      <c r="M1869">
        <v>0.85382830626449968</v>
      </c>
      <c r="R1869">
        <v>1.1651550305842673</v>
      </c>
    </row>
    <row r="1870" spans="6:18" x14ac:dyDescent="0.25">
      <c r="F1870" s="2">
        <v>42346</v>
      </c>
      <c r="G1870">
        <v>1.05</v>
      </c>
      <c r="M1870">
        <v>0.83685181389628949</v>
      </c>
      <c r="R1870">
        <v>1.1082188973150244</v>
      </c>
    </row>
    <row r="1871" spans="6:18" x14ac:dyDescent="0.25">
      <c r="F1871" s="2">
        <v>42347</v>
      </c>
      <c r="G1871">
        <v>1.05</v>
      </c>
      <c r="M1871">
        <v>0.87882241215574686</v>
      </c>
      <c r="R1871">
        <v>1.2022792022792024</v>
      </c>
    </row>
    <row r="1872" spans="6:18" x14ac:dyDescent="0.25">
      <c r="F1872" s="2">
        <v>42348</v>
      </c>
      <c r="G1872">
        <v>0.85</v>
      </c>
      <c r="M1872">
        <v>0.76653427732688584</v>
      </c>
      <c r="R1872">
        <v>1.0464513900880676</v>
      </c>
    </row>
    <row r="1873" spans="6:18" x14ac:dyDescent="0.25">
      <c r="F1873" s="2">
        <v>42349</v>
      </c>
      <c r="G1873">
        <v>1.05</v>
      </c>
      <c r="M1873">
        <v>0.97385868535707598</v>
      </c>
      <c r="R1873">
        <v>1.3070657321462398</v>
      </c>
    </row>
    <row r="1874" spans="6:18" x14ac:dyDescent="0.25">
      <c r="F1874" s="2">
        <v>42352</v>
      </c>
      <c r="G1874">
        <v>0.85</v>
      </c>
      <c r="M1874">
        <v>0.68873093439952626</v>
      </c>
      <c r="R1874">
        <v>1.0195468680586406</v>
      </c>
    </row>
    <row r="1875" spans="6:18" x14ac:dyDescent="0.25">
      <c r="F1875" s="2">
        <v>42353</v>
      </c>
      <c r="G1875">
        <v>1.05</v>
      </c>
      <c r="M1875">
        <v>0.83656216977809073</v>
      </c>
      <c r="R1875">
        <v>1.1009158154279675</v>
      </c>
    </row>
    <row r="1876" spans="6:18" x14ac:dyDescent="0.25">
      <c r="F1876" s="2">
        <v>42354</v>
      </c>
      <c r="G1876">
        <v>1.05</v>
      </c>
      <c r="M1876">
        <v>0.87012987012987086</v>
      </c>
      <c r="R1876">
        <v>1.0575757575757574</v>
      </c>
    </row>
    <row r="1877" spans="6:18" x14ac:dyDescent="0.25">
      <c r="F1877" s="7">
        <v>42355</v>
      </c>
      <c r="G1877">
        <v>0.85</v>
      </c>
      <c r="M1877">
        <v>0.70502877157868227</v>
      </c>
      <c r="R1877">
        <v>1.0095071303477607</v>
      </c>
    </row>
    <row r="1878" spans="6:18" x14ac:dyDescent="0.25">
      <c r="F1878" s="2">
        <v>42356</v>
      </c>
      <c r="G1878">
        <v>1.05</v>
      </c>
      <c r="M1878">
        <v>0.86024464831804059</v>
      </c>
      <c r="R1878">
        <v>1.0577981651376147</v>
      </c>
    </row>
    <row r="1879" spans="6:18" x14ac:dyDescent="0.25">
      <c r="F1879" s="7">
        <v>42359</v>
      </c>
      <c r="G1879">
        <v>0.85</v>
      </c>
      <c r="M1879">
        <v>0.66158273381295174</v>
      </c>
      <c r="R1879">
        <v>1.0310791366906475</v>
      </c>
    </row>
    <row r="1880" spans="6:18" x14ac:dyDescent="0.25">
      <c r="F1880" s="2">
        <v>42360</v>
      </c>
      <c r="G1880">
        <v>1.05</v>
      </c>
      <c r="M1880">
        <v>0.78962962962962835</v>
      </c>
      <c r="R1880">
        <v>1.1840740740740767</v>
      </c>
    </row>
    <row r="1881" spans="6:18" x14ac:dyDescent="0.25">
      <c r="F1881" s="2">
        <v>42361</v>
      </c>
      <c r="G1881">
        <v>1.05</v>
      </c>
      <c r="M1881">
        <v>0.76208333333333178</v>
      </c>
      <c r="R1881">
        <v>1.0783333333333334</v>
      </c>
    </row>
    <row r="1882" spans="6:18" x14ac:dyDescent="0.25">
      <c r="F1882" s="2">
        <v>42362</v>
      </c>
      <c r="G1882">
        <v>1.05</v>
      </c>
      <c r="M1882">
        <v>0.98803418803418808</v>
      </c>
      <c r="R1882">
        <v>1.1173789173789173</v>
      </c>
    </row>
    <row r="1883" spans="6:18" x14ac:dyDescent="0.25">
      <c r="F1883" s="2">
        <v>42366</v>
      </c>
      <c r="G1883">
        <v>0.85</v>
      </c>
      <c r="M1883">
        <v>0.84844796104686548</v>
      </c>
      <c r="R1883">
        <v>1.0012172854534387</v>
      </c>
    </row>
    <row r="1884" spans="6:18" x14ac:dyDescent="0.25">
      <c r="F1884" s="2">
        <v>42367</v>
      </c>
      <c r="G1884">
        <v>0.85</v>
      </c>
      <c r="M1884">
        <v>0.80862329803328847</v>
      </c>
      <c r="R1884">
        <v>1</v>
      </c>
    </row>
    <row r="1885" spans="6:18" x14ac:dyDescent="0.25">
      <c r="F1885" s="7">
        <v>42368</v>
      </c>
      <c r="G1885">
        <v>0.85</v>
      </c>
      <c r="M1885">
        <v>0.65354330708661412</v>
      </c>
      <c r="R1885">
        <v>1</v>
      </c>
    </row>
    <row r="1886" spans="6:18" x14ac:dyDescent="0.25">
      <c r="F1886" s="2">
        <v>42369</v>
      </c>
      <c r="G1886">
        <v>1.05</v>
      </c>
      <c r="M1886">
        <v>0.80536912751677847</v>
      </c>
      <c r="R1886">
        <v>1.5620805369127515</v>
      </c>
    </row>
    <row r="1887" spans="6:18" x14ac:dyDescent="0.25">
      <c r="F1887" s="3">
        <v>42373</v>
      </c>
      <c r="G1887">
        <v>1.05</v>
      </c>
      <c r="M1887">
        <v>0.95869006849315053</v>
      </c>
      <c r="R1887">
        <v>1.1361301369863011</v>
      </c>
    </row>
    <row r="1888" spans="6:18" x14ac:dyDescent="0.25">
      <c r="F1888" s="3">
        <v>42374</v>
      </c>
      <c r="G1888">
        <v>0.99415322580645171</v>
      </c>
      <c r="M1888">
        <v>0.94838709677419286</v>
      </c>
      <c r="R1888">
        <v>1.0298387096774193</v>
      </c>
    </row>
    <row r="1889" spans="6:18" x14ac:dyDescent="0.25">
      <c r="F1889" s="3">
        <v>42375</v>
      </c>
      <c r="G1889">
        <v>0.85</v>
      </c>
      <c r="M1889">
        <v>0.79109004739336564</v>
      </c>
      <c r="R1889">
        <v>1.0274881516587677</v>
      </c>
    </row>
    <row r="1890" spans="6:18" x14ac:dyDescent="0.25">
      <c r="F1890" s="3">
        <v>42376</v>
      </c>
      <c r="G1890">
        <v>1.05</v>
      </c>
      <c r="M1890">
        <v>0.98196428571428507</v>
      </c>
      <c r="R1890">
        <v>1.3157142857142856</v>
      </c>
    </row>
    <row r="1891" spans="6:18" x14ac:dyDescent="0.25">
      <c r="F1891" s="3">
        <v>42377</v>
      </c>
      <c r="G1891">
        <v>1.0088820826952527</v>
      </c>
      <c r="M1891">
        <v>0.89770290964778054</v>
      </c>
      <c r="R1891">
        <v>1.048238897396631</v>
      </c>
    </row>
    <row r="1892" spans="6:18" x14ac:dyDescent="0.25">
      <c r="F1892" s="3">
        <v>42380</v>
      </c>
      <c r="G1892">
        <v>0.85</v>
      </c>
      <c r="M1892">
        <v>0.74096605426450945</v>
      </c>
      <c r="R1892">
        <v>1</v>
      </c>
    </row>
    <row r="1893" spans="6:18" x14ac:dyDescent="0.25">
      <c r="F1893" s="3">
        <v>42381</v>
      </c>
      <c r="G1893">
        <v>1.05</v>
      </c>
      <c r="M1893">
        <v>0.98102981029810288</v>
      </c>
      <c r="R1893">
        <v>1.1827128797603765</v>
      </c>
    </row>
    <row r="1894" spans="6:18" x14ac:dyDescent="0.25">
      <c r="F1894" s="3">
        <v>42382</v>
      </c>
      <c r="G1894">
        <v>1.05</v>
      </c>
      <c r="M1894">
        <v>0.8802327231446011</v>
      </c>
      <c r="R1894">
        <v>1.3669646658152406</v>
      </c>
    </row>
    <row r="1895" spans="6:18" x14ac:dyDescent="0.25">
      <c r="F1895" s="3">
        <v>42383</v>
      </c>
      <c r="G1895">
        <v>1.05</v>
      </c>
      <c r="M1895">
        <v>0.70662460567823437</v>
      </c>
      <c r="R1895">
        <v>1.0643766795186353</v>
      </c>
    </row>
    <row r="1896" spans="6:18" x14ac:dyDescent="0.25">
      <c r="F1896" s="3">
        <v>42384</v>
      </c>
      <c r="G1896">
        <v>1.05</v>
      </c>
      <c r="M1896">
        <v>0.92253521126760563</v>
      </c>
      <c r="R1896">
        <v>1.2130601792573625</v>
      </c>
    </row>
    <row r="1897" spans="6:18" x14ac:dyDescent="0.25">
      <c r="F1897" s="3">
        <v>42387</v>
      </c>
      <c r="G1897">
        <v>1.05</v>
      </c>
      <c r="M1897">
        <v>0.96136618141097385</v>
      </c>
      <c r="R1897">
        <v>1.2266517357222846</v>
      </c>
    </row>
    <row r="1898" spans="6:18" x14ac:dyDescent="0.25">
      <c r="F1898" s="3">
        <v>42388</v>
      </c>
      <c r="G1898">
        <v>0.85</v>
      </c>
      <c r="M1898">
        <v>0.82497048406139317</v>
      </c>
      <c r="R1898">
        <v>1.0239079102715467</v>
      </c>
    </row>
    <row r="1899" spans="6:18" x14ac:dyDescent="0.25">
      <c r="F1899" s="3">
        <v>42389</v>
      </c>
      <c r="G1899">
        <v>1.05</v>
      </c>
      <c r="M1899">
        <v>0.98222866987034174</v>
      </c>
      <c r="R1899">
        <v>1.2222322966724091</v>
      </c>
    </row>
    <row r="1900" spans="6:18" x14ac:dyDescent="0.25">
      <c r="F1900" s="3">
        <v>42390</v>
      </c>
      <c r="G1900">
        <v>1.05</v>
      </c>
      <c r="M1900">
        <v>0.94006606890042366</v>
      </c>
      <c r="R1900">
        <v>1.2217083529966966</v>
      </c>
    </row>
    <row r="1901" spans="6:18" x14ac:dyDescent="0.25">
      <c r="F1901" s="3">
        <v>42391</v>
      </c>
      <c r="G1901">
        <v>0.85</v>
      </c>
      <c r="M1901">
        <v>0.82774252039891172</v>
      </c>
      <c r="R1901">
        <v>1.0247506799637351</v>
      </c>
    </row>
    <row r="1902" spans="6:18" x14ac:dyDescent="0.25">
      <c r="F1902" s="3">
        <v>42394</v>
      </c>
      <c r="G1902">
        <v>1.05</v>
      </c>
      <c r="M1902">
        <v>0.92903724991709957</v>
      </c>
      <c r="R1902">
        <v>1.084558417154857</v>
      </c>
    </row>
    <row r="1903" spans="6:18" x14ac:dyDescent="0.25">
      <c r="F1903" s="3">
        <v>42396</v>
      </c>
      <c r="G1903">
        <v>0.98429208236043297</v>
      </c>
      <c r="M1903">
        <v>0.90309912969645501</v>
      </c>
      <c r="R1903">
        <v>1.028868605391636</v>
      </c>
    </row>
    <row r="1904" spans="6:18" x14ac:dyDescent="0.25">
      <c r="F1904" s="3">
        <v>42397</v>
      </c>
      <c r="G1904">
        <v>1.010427864975274</v>
      </c>
      <c r="M1904">
        <v>0.93334766716835094</v>
      </c>
      <c r="R1904">
        <v>1.026123414319501</v>
      </c>
    </row>
    <row r="1905" spans="6:18" x14ac:dyDescent="0.25">
      <c r="F1905" s="2">
        <v>42398</v>
      </c>
      <c r="G1905">
        <v>1.05</v>
      </c>
      <c r="M1905">
        <v>1</v>
      </c>
      <c r="R1905">
        <v>1.1815384615384614</v>
      </c>
    </row>
    <row r="1906" spans="6:18" x14ac:dyDescent="0.25">
      <c r="F1906" s="2">
        <v>42401</v>
      </c>
      <c r="G1906">
        <v>0.98576158940397363</v>
      </c>
      <c r="M1906">
        <v>0.96225165562913917</v>
      </c>
      <c r="R1906">
        <v>1.0445364238410595</v>
      </c>
    </row>
    <row r="1907" spans="6:18" x14ac:dyDescent="0.25">
      <c r="F1907" s="2">
        <v>42402</v>
      </c>
      <c r="G1907">
        <v>0.85</v>
      </c>
      <c r="M1907">
        <v>0.82742121762085463</v>
      </c>
      <c r="R1907">
        <v>1.0153440026398277</v>
      </c>
    </row>
    <row r="1908" spans="6:18" x14ac:dyDescent="0.25">
      <c r="F1908" s="2">
        <v>42403</v>
      </c>
      <c r="G1908">
        <v>1.05</v>
      </c>
      <c r="M1908">
        <v>0.96606704824202549</v>
      </c>
      <c r="R1908">
        <v>1.0633687653311543</v>
      </c>
    </row>
    <row r="1909" spans="6:18" x14ac:dyDescent="0.25">
      <c r="F1909" s="2">
        <v>42404</v>
      </c>
      <c r="G1909">
        <v>1.05</v>
      </c>
      <c r="M1909">
        <v>0.93012098456403836</v>
      </c>
      <c r="R1909">
        <v>1.0794743429286584</v>
      </c>
    </row>
    <row r="1910" spans="6:18" x14ac:dyDescent="0.25">
      <c r="F1910" s="2">
        <v>42405</v>
      </c>
      <c r="G1910">
        <v>1.05</v>
      </c>
      <c r="M1910">
        <v>1</v>
      </c>
      <c r="R1910">
        <v>1.2187157571772989</v>
      </c>
    </row>
    <row r="1911" spans="6:18" x14ac:dyDescent="0.25">
      <c r="F1911" s="2">
        <v>42408</v>
      </c>
      <c r="G1911">
        <v>1.05</v>
      </c>
      <c r="M1911">
        <v>1</v>
      </c>
      <c r="R1911">
        <v>1.2004794072782734</v>
      </c>
    </row>
    <row r="1912" spans="6:18" x14ac:dyDescent="0.25">
      <c r="F1912" s="2">
        <v>42409</v>
      </c>
      <c r="G1912">
        <v>1.05</v>
      </c>
      <c r="M1912">
        <v>0.89138655462184946</v>
      </c>
      <c r="R1912">
        <v>1.1388655462184882</v>
      </c>
    </row>
    <row r="1913" spans="6:18" x14ac:dyDescent="0.25">
      <c r="F1913" s="2">
        <v>42410</v>
      </c>
      <c r="G1913">
        <v>1.05</v>
      </c>
      <c r="M1913">
        <v>0.87062146892655368</v>
      </c>
      <c r="R1913">
        <v>1.1169491525423729</v>
      </c>
    </row>
    <row r="1914" spans="6:18" x14ac:dyDescent="0.25">
      <c r="F1914" s="2">
        <v>42411</v>
      </c>
      <c r="G1914">
        <v>1.05</v>
      </c>
      <c r="M1914">
        <v>0.98748435544430413</v>
      </c>
      <c r="R1914">
        <v>1.6538530305739318</v>
      </c>
    </row>
    <row r="1915" spans="6:18" x14ac:dyDescent="0.25">
      <c r="F1915" s="2">
        <v>42412</v>
      </c>
      <c r="G1915">
        <v>1.05</v>
      </c>
      <c r="M1915">
        <v>0.91388315316409563</v>
      </c>
      <c r="R1915">
        <v>1.3111866877201506</v>
      </c>
    </row>
    <row r="1916" spans="6:18" x14ac:dyDescent="0.25">
      <c r="F1916" s="7">
        <v>42415</v>
      </c>
      <c r="G1916">
        <v>0.85</v>
      </c>
      <c r="M1916">
        <v>0.65824601693698925</v>
      </c>
      <c r="R1916">
        <v>1</v>
      </c>
    </row>
    <row r="1917" spans="6:18" x14ac:dyDescent="0.25">
      <c r="F1917" s="2">
        <v>42416</v>
      </c>
      <c r="G1917">
        <v>1.05</v>
      </c>
      <c r="M1917">
        <v>1</v>
      </c>
      <c r="R1917">
        <v>1.6273511838902412</v>
      </c>
    </row>
    <row r="1918" spans="6:18" x14ac:dyDescent="0.25">
      <c r="F1918" s="2">
        <v>42417</v>
      </c>
      <c r="G1918">
        <v>1.05</v>
      </c>
      <c r="M1918">
        <v>0.76774193548387049</v>
      </c>
      <c r="R1918">
        <v>1.2294530154277701</v>
      </c>
    </row>
    <row r="1919" spans="6:18" x14ac:dyDescent="0.25">
      <c r="F1919" s="2">
        <v>42418</v>
      </c>
      <c r="G1919">
        <v>1.05</v>
      </c>
      <c r="M1919">
        <v>0.87663709336713214</v>
      </c>
      <c r="R1919">
        <v>1.1932826362484181</v>
      </c>
    </row>
    <row r="1920" spans="6:18" x14ac:dyDescent="0.25">
      <c r="F1920" s="7">
        <v>42419</v>
      </c>
      <c r="G1920">
        <v>0.85</v>
      </c>
      <c r="M1920">
        <v>0.64315189624680691</v>
      </c>
      <c r="R1920">
        <v>1.0106111220279033</v>
      </c>
    </row>
    <row r="1921" spans="6:18" x14ac:dyDescent="0.25">
      <c r="F1921" s="2">
        <v>42422</v>
      </c>
      <c r="G1921">
        <v>0.85</v>
      </c>
      <c r="M1921">
        <v>0.76694915254236984</v>
      </c>
      <c r="R1921">
        <v>1.0169491525423728</v>
      </c>
    </row>
    <row r="1922" spans="6:18" x14ac:dyDescent="0.25">
      <c r="F1922" s="2">
        <v>42423</v>
      </c>
      <c r="G1922">
        <v>1.05</v>
      </c>
      <c r="M1922">
        <v>0.99101376017972498</v>
      </c>
      <c r="R1922">
        <v>1.7138444257231118</v>
      </c>
    </row>
    <row r="1923" spans="6:18" x14ac:dyDescent="0.25">
      <c r="F1923" s="2">
        <v>42424</v>
      </c>
      <c r="G1923">
        <v>1.05</v>
      </c>
      <c r="M1923">
        <v>0.92501194077376392</v>
      </c>
      <c r="R1923">
        <v>1.2412036299952236</v>
      </c>
    </row>
    <row r="1924" spans="6:18" x14ac:dyDescent="0.25">
      <c r="F1924" s="2">
        <v>42425</v>
      </c>
      <c r="G1924">
        <v>1.05</v>
      </c>
      <c r="M1924">
        <v>0.95697946451780602</v>
      </c>
      <c r="R1924">
        <v>1.1308812061346503</v>
      </c>
    </row>
    <row r="1925" spans="6:18" x14ac:dyDescent="0.25">
      <c r="F1925" s="2">
        <v>42426</v>
      </c>
      <c r="G1925">
        <v>1.05</v>
      </c>
      <c r="M1925">
        <v>0.9172013443324144</v>
      </c>
      <c r="R1925">
        <v>1.1216009776963041</v>
      </c>
    </row>
    <row r="1926" spans="6:18" x14ac:dyDescent="0.25">
      <c r="F1926" s="2">
        <v>42429</v>
      </c>
      <c r="G1926">
        <v>1.05</v>
      </c>
      <c r="M1926">
        <v>0.74698795180722943</v>
      </c>
      <c r="R1926">
        <v>1.098086463501063</v>
      </c>
    </row>
    <row r="1927" spans="6:18" x14ac:dyDescent="0.25">
      <c r="F1927" s="2">
        <v>42430</v>
      </c>
      <c r="G1927">
        <v>1.05</v>
      </c>
      <c r="M1927">
        <v>1</v>
      </c>
      <c r="R1927">
        <v>1.1138932359589622</v>
      </c>
    </row>
    <row r="1928" spans="6:18" x14ac:dyDescent="0.25">
      <c r="F1928" s="2">
        <v>42431</v>
      </c>
      <c r="G1928">
        <v>1.05</v>
      </c>
      <c r="M1928">
        <v>1</v>
      </c>
      <c r="R1928">
        <v>1.1618098159509203</v>
      </c>
    </row>
    <row r="1929" spans="6:18" x14ac:dyDescent="0.25">
      <c r="F1929" s="2">
        <v>42432</v>
      </c>
      <c r="G1929">
        <v>1.05</v>
      </c>
      <c r="M1929">
        <v>0.84825744085474386</v>
      </c>
      <c r="R1929">
        <v>1.0953955736453829</v>
      </c>
    </row>
    <row r="1930" spans="6:18" x14ac:dyDescent="0.25">
      <c r="F1930" s="2">
        <v>42433</v>
      </c>
      <c r="G1930">
        <v>0.85</v>
      </c>
      <c r="M1930">
        <v>0.82263433190679935</v>
      </c>
      <c r="R1930">
        <v>1.0460057061340942</v>
      </c>
    </row>
    <row r="1931" spans="6:18" x14ac:dyDescent="0.25">
      <c r="F1931" s="2">
        <v>42437</v>
      </c>
      <c r="G1931">
        <v>1.05</v>
      </c>
      <c r="M1931">
        <v>0.85321858052346222</v>
      </c>
      <c r="R1931">
        <v>1.0713275170950247</v>
      </c>
    </row>
    <row r="1932" spans="6:18" x14ac:dyDescent="0.25">
      <c r="F1932" s="2">
        <v>42438</v>
      </c>
      <c r="G1932">
        <v>1.05</v>
      </c>
      <c r="M1932">
        <v>0.92454488386691736</v>
      </c>
      <c r="R1932">
        <v>1.2040175768989327</v>
      </c>
    </row>
    <row r="1933" spans="6:18" x14ac:dyDescent="0.25">
      <c r="F1933" s="2">
        <v>42439</v>
      </c>
      <c r="G1933">
        <v>0.85</v>
      </c>
      <c r="M1933">
        <v>0.82171207895301468</v>
      </c>
      <c r="R1933">
        <v>1</v>
      </c>
    </row>
    <row r="1934" spans="6:18" x14ac:dyDescent="0.25">
      <c r="F1934" s="2">
        <v>42440</v>
      </c>
      <c r="G1934">
        <v>1.05</v>
      </c>
      <c r="M1934">
        <v>0.87927680512644302</v>
      </c>
      <c r="R1934">
        <v>1.0847923103329902</v>
      </c>
    </row>
    <row r="1935" spans="6:18" x14ac:dyDescent="0.25">
      <c r="F1935" s="2">
        <v>42443</v>
      </c>
      <c r="G1935">
        <v>1.05</v>
      </c>
      <c r="M1935">
        <v>0.9328006556033599</v>
      </c>
      <c r="R1935">
        <v>1.0624871952468751</v>
      </c>
    </row>
    <row r="1936" spans="6:18" x14ac:dyDescent="0.25">
      <c r="F1936" s="2">
        <v>42444</v>
      </c>
      <c r="G1936">
        <v>0.90028181226967252</v>
      </c>
      <c r="M1936">
        <v>0.87882072404075429</v>
      </c>
      <c r="R1936">
        <v>1</v>
      </c>
    </row>
    <row r="1937" spans="6:18" x14ac:dyDescent="0.25">
      <c r="F1937" s="2">
        <v>42445</v>
      </c>
      <c r="G1937">
        <v>1.05</v>
      </c>
      <c r="M1937">
        <v>0.89814245294624195</v>
      </c>
      <c r="R1937">
        <v>1.1767745110099634</v>
      </c>
    </row>
    <row r="1938" spans="6:18" x14ac:dyDescent="0.25">
      <c r="F1938" s="2">
        <v>42446</v>
      </c>
      <c r="G1938">
        <v>1.05</v>
      </c>
      <c r="M1938">
        <v>0.8109951845906902</v>
      </c>
      <c r="R1938">
        <v>1.060192616372392</v>
      </c>
    </row>
    <row r="1939" spans="6:18" x14ac:dyDescent="0.25">
      <c r="F1939" s="2">
        <v>42447</v>
      </c>
      <c r="G1939">
        <v>1.05</v>
      </c>
      <c r="M1939">
        <v>0.98564593301435399</v>
      </c>
      <c r="R1939">
        <v>1.1545565817291641</v>
      </c>
    </row>
    <row r="1940" spans="6:18" x14ac:dyDescent="0.25">
      <c r="F1940" s="2">
        <v>42450</v>
      </c>
      <c r="G1940">
        <v>1.05</v>
      </c>
      <c r="M1940">
        <v>1</v>
      </c>
      <c r="R1940">
        <v>1.1947129050596927</v>
      </c>
    </row>
    <row r="1941" spans="6:18" x14ac:dyDescent="0.25">
      <c r="F1941" s="2">
        <v>42451</v>
      </c>
      <c r="G1941">
        <v>1.05</v>
      </c>
      <c r="M1941">
        <v>0.92785040542776764</v>
      </c>
      <c r="R1941">
        <v>1.0693364223068014</v>
      </c>
    </row>
    <row r="1942" spans="6:18" x14ac:dyDescent="0.25">
      <c r="F1942" s="2">
        <v>42452</v>
      </c>
      <c r="G1942">
        <v>1.05</v>
      </c>
      <c r="M1942">
        <v>0.96298140770252327</v>
      </c>
      <c r="R1942">
        <v>1.090056440903054</v>
      </c>
    </row>
    <row r="1943" spans="6:18" x14ac:dyDescent="0.25">
      <c r="F1943" s="2">
        <v>42457</v>
      </c>
      <c r="G1943">
        <v>0.85</v>
      </c>
      <c r="M1943">
        <v>0.8394839973873286</v>
      </c>
      <c r="R1943">
        <v>1.0251469627694318</v>
      </c>
    </row>
    <row r="1944" spans="6:18" x14ac:dyDescent="0.25">
      <c r="F1944" s="2">
        <v>42458</v>
      </c>
      <c r="G1944">
        <v>1.05</v>
      </c>
      <c r="M1944">
        <v>0.92903706463028501</v>
      </c>
      <c r="R1944">
        <v>1.0934997206183654</v>
      </c>
    </row>
    <row r="1945" spans="6:18" x14ac:dyDescent="0.25">
      <c r="F1945" s="2">
        <v>42459</v>
      </c>
      <c r="G1945">
        <v>1.05</v>
      </c>
      <c r="M1945">
        <v>0.97645600991325887</v>
      </c>
      <c r="R1945">
        <v>1.1464861037351748</v>
      </c>
    </row>
    <row r="1946" spans="6:18" x14ac:dyDescent="0.25">
      <c r="F1946" s="2">
        <v>42460</v>
      </c>
      <c r="G1946">
        <v>1.05</v>
      </c>
      <c r="M1946">
        <v>0.97457493702770781</v>
      </c>
      <c r="R1946">
        <v>1.0634445843828717</v>
      </c>
    </row>
    <row r="1947" spans="6:18" x14ac:dyDescent="0.25">
      <c r="F1947" s="2">
        <v>42461</v>
      </c>
      <c r="G1947">
        <v>1.05</v>
      </c>
      <c r="M1947">
        <v>0.85743193524650274</v>
      </c>
      <c r="R1947">
        <v>1.0792862398822676</v>
      </c>
    </row>
    <row r="1948" spans="6:18" x14ac:dyDescent="0.25">
      <c r="F1948" s="2">
        <v>42464</v>
      </c>
      <c r="G1948">
        <v>1.05</v>
      </c>
      <c r="M1948">
        <v>0.83493432660262623</v>
      </c>
      <c r="R1948">
        <v>1.1274259949029608</v>
      </c>
    </row>
    <row r="1949" spans="6:18" x14ac:dyDescent="0.25">
      <c r="F1949" s="2">
        <v>42465</v>
      </c>
      <c r="G1949">
        <v>1.05</v>
      </c>
      <c r="M1949">
        <v>0.91991869918699265</v>
      </c>
      <c r="R1949">
        <v>1.1593495934959348</v>
      </c>
    </row>
    <row r="1950" spans="6:18" x14ac:dyDescent="0.25">
      <c r="F1950" s="2">
        <v>42466</v>
      </c>
      <c r="G1950">
        <v>0.9684921230307576</v>
      </c>
      <c r="M1950">
        <v>0.90266316579144645</v>
      </c>
      <c r="R1950">
        <v>1.0399474868717185</v>
      </c>
    </row>
    <row r="1951" spans="6:18" x14ac:dyDescent="0.25">
      <c r="F1951" s="2">
        <v>42467</v>
      </c>
      <c r="G1951">
        <v>1.05</v>
      </c>
      <c r="M1951">
        <v>0.95695171611401975</v>
      </c>
      <c r="R1951">
        <v>1.1198371146015125</v>
      </c>
    </row>
    <row r="1952" spans="6:18" x14ac:dyDescent="0.25">
      <c r="F1952" s="2">
        <v>42468</v>
      </c>
      <c r="G1952">
        <v>0.85</v>
      </c>
      <c r="M1952">
        <v>0.78705673758865446</v>
      </c>
      <c r="R1952">
        <v>1.0221631205673753</v>
      </c>
    </row>
    <row r="1953" spans="6:18" x14ac:dyDescent="0.25">
      <c r="F1953" s="2">
        <v>42471</v>
      </c>
      <c r="G1953">
        <v>1.05</v>
      </c>
      <c r="M1953">
        <v>0.60702106318956939</v>
      </c>
      <c r="R1953">
        <v>1.1646940822467402</v>
      </c>
    </row>
    <row r="1954" spans="6:18" x14ac:dyDescent="0.25">
      <c r="F1954" s="2">
        <v>42472</v>
      </c>
      <c r="G1954">
        <v>0.85</v>
      </c>
      <c r="M1954">
        <v>0.77850589777195189</v>
      </c>
      <c r="R1954">
        <v>1.0285714285714316</v>
      </c>
    </row>
    <row r="1955" spans="6:18" x14ac:dyDescent="0.25">
      <c r="F1955" s="2">
        <v>42473</v>
      </c>
      <c r="G1955">
        <v>1.05</v>
      </c>
      <c r="M1955">
        <v>1</v>
      </c>
      <c r="R1955">
        <v>1.3422360248447183</v>
      </c>
    </row>
    <row r="1956" spans="6:18" x14ac:dyDescent="0.25">
      <c r="F1956" s="2">
        <v>42478</v>
      </c>
      <c r="G1956">
        <v>1.05</v>
      </c>
      <c r="M1956">
        <v>1</v>
      </c>
      <c r="R1956">
        <v>1.12180028129395</v>
      </c>
    </row>
    <row r="1957" spans="6:18" x14ac:dyDescent="0.25">
      <c r="F1957" s="2">
        <v>42480</v>
      </c>
      <c r="G1957">
        <v>1.05</v>
      </c>
      <c r="M1957">
        <v>0.88611111111111107</v>
      </c>
      <c r="R1957">
        <v>1.0838383838383856</v>
      </c>
    </row>
    <row r="1958" spans="6:18" x14ac:dyDescent="0.25">
      <c r="F1958" s="2">
        <v>42481</v>
      </c>
      <c r="G1958">
        <v>1.05</v>
      </c>
      <c r="M1958">
        <v>0.7670380927701469</v>
      </c>
      <c r="R1958">
        <v>1.0958797615962685</v>
      </c>
    </row>
    <row r="1959" spans="6:18" x14ac:dyDescent="0.25">
      <c r="F1959" s="2">
        <v>42482</v>
      </c>
      <c r="G1959">
        <v>1.05</v>
      </c>
      <c r="M1959">
        <v>0.93160054719562246</v>
      </c>
      <c r="R1959">
        <v>1.2493160054719539</v>
      </c>
    </row>
    <row r="1960" spans="6:18" x14ac:dyDescent="0.25">
      <c r="F1960" s="7">
        <v>42485</v>
      </c>
      <c r="G1960">
        <v>0.85</v>
      </c>
      <c r="M1960">
        <v>0.66503496503496495</v>
      </c>
      <c r="R1960">
        <v>1</v>
      </c>
    </row>
    <row r="1961" spans="6:18" x14ac:dyDescent="0.25">
      <c r="F1961" s="2">
        <v>42486</v>
      </c>
      <c r="G1961">
        <v>1.05</v>
      </c>
      <c r="M1961">
        <v>0.91913493182886175</v>
      </c>
      <c r="R1961">
        <v>1.9952985425481931</v>
      </c>
    </row>
    <row r="1962" spans="6:18" x14ac:dyDescent="0.25">
      <c r="F1962" s="2">
        <v>42487</v>
      </c>
      <c r="G1962">
        <v>1.05</v>
      </c>
      <c r="M1962">
        <v>0.97691373025516393</v>
      </c>
      <c r="R1962">
        <v>1.2339003645200499</v>
      </c>
    </row>
    <row r="1963" spans="6:18" x14ac:dyDescent="0.25">
      <c r="F1963" s="2">
        <v>42488</v>
      </c>
      <c r="G1963">
        <v>1.05</v>
      </c>
      <c r="M1963">
        <v>0.25486152032999415</v>
      </c>
      <c r="R1963">
        <v>1.218031820860344</v>
      </c>
    </row>
    <row r="1964" spans="6:18" x14ac:dyDescent="0.25">
      <c r="F1964" s="2">
        <v>42489</v>
      </c>
      <c r="G1964">
        <v>1.05</v>
      </c>
      <c r="M1964">
        <v>0.81442307692307903</v>
      </c>
      <c r="R1964">
        <v>1.2086538461538439</v>
      </c>
    </row>
    <row r="1965" spans="6:18" x14ac:dyDescent="0.25">
      <c r="F1965" s="2">
        <v>42492</v>
      </c>
      <c r="G1965">
        <v>1.05</v>
      </c>
      <c r="M1965">
        <v>0.81085702073092536</v>
      </c>
      <c r="R1965">
        <v>1.2746313314810851</v>
      </c>
    </row>
    <row r="1966" spans="6:18" x14ac:dyDescent="0.25">
      <c r="F1966" s="2">
        <v>42493</v>
      </c>
      <c r="G1966">
        <v>1.05</v>
      </c>
      <c r="M1966">
        <v>0.80720906282183469</v>
      </c>
      <c r="R1966">
        <v>1.1936148300720906</v>
      </c>
    </row>
    <row r="1967" spans="6:18" x14ac:dyDescent="0.25">
      <c r="F1967" s="2">
        <v>42494</v>
      </c>
      <c r="G1967">
        <v>1.05</v>
      </c>
      <c r="M1967">
        <v>0.78000000000000069</v>
      </c>
      <c r="R1967">
        <v>1.1092592592592592</v>
      </c>
    </row>
    <row r="1968" spans="6:18" x14ac:dyDescent="0.25">
      <c r="F1968" s="2">
        <v>42495</v>
      </c>
      <c r="G1968">
        <v>1.05</v>
      </c>
      <c r="M1968">
        <v>0.74124094734781687</v>
      </c>
      <c r="R1968">
        <v>1.0665492268545698</v>
      </c>
    </row>
    <row r="1969" spans="6:18" x14ac:dyDescent="0.25">
      <c r="F1969" s="2">
        <v>42496</v>
      </c>
      <c r="G1969">
        <v>1.05</v>
      </c>
      <c r="M1969">
        <v>0.81503699260147744</v>
      </c>
      <c r="R1969">
        <v>1.101979604079184</v>
      </c>
    </row>
    <row r="1970" spans="6:18" x14ac:dyDescent="0.25">
      <c r="F1970" s="2">
        <v>42499</v>
      </c>
      <c r="G1970">
        <v>0.85</v>
      </c>
      <c r="M1970">
        <v>0.71366310743081207</v>
      </c>
      <c r="R1970">
        <v>1.047504903028984</v>
      </c>
    </row>
    <row r="1971" spans="6:18" x14ac:dyDescent="0.25">
      <c r="F1971" s="2">
        <v>42500</v>
      </c>
      <c r="G1971">
        <v>1.05</v>
      </c>
      <c r="M1971">
        <v>0.80312578774892585</v>
      </c>
      <c r="R1971">
        <v>1.1751953617343098</v>
      </c>
    </row>
    <row r="1972" spans="6:18" x14ac:dyDescent="0.25">
      <c r="F1972" s="2">
        <v>42501</v>
      </c>
      <c r="G1972">
        <v>1.05</v>
      </c>
      <c r="M1972">
        <v>0.9125319693094629</v>
      </c>
      <c r="R1972">
        <v>1.1094629156010212</v>
      </c>
    </row>
    <row r="1973" spans="6:18" x14ac:dyDescent="0.25">
      <c r="F1973" s="2">
        <v>42502</v>
      </c>
      <c r="G1973">
        <v>1.05</v>
      </c>
      <c r="M1973">
        <v>0.88880105401844733</v>
      </c>
      <c r="R1973">
        <v>1.1264822134387322</v>
      </c>
    </row>
    <row r="1974" spans="6:18" x14ac:dyDescent="0.25">
      <c r="F1974" s="2">
        <v>42503</v>
      </c>
      <c r="G1974">
        <v>1.05</v>
      </c>
      <c r="M1974">
        <v>0.89494163424124507</v>
      </c>
      <c r="R1974">
        <v>1.1428571428571439</v>
      </c>
    </row>
    <row r="1975" spans="6:18" x14ac:dyDescent="0.25">
      <c r="F1975" s="2">
        <v>42506</v>
      </c>
      <c r="G1975">
        <v>1.05</v>
      </c>
      <c r="M1975">
        <v>0.78655558747486143</v>
      </c>
      <c r="R1975">
        <v>1.1203677104280378</v>
      </c>
    </row>
    <row r="1976" spans="6:18" x14ac:dyDescent="0.25">
      <c r="F1976" s="2">
        <v>42507</v>
      </c>
      <c r="G1976">
        <v>1.05</v>
      </c>
      <c r="M1976">
        <v>0.90585241730279908</v>
      </c>
      <c r="R1976">
        <v>1.1132315521628489</v>
      </c>
    </row>
    <row r="1977" spans="6:18" x14ac:dyDescent="0.25">
      <c r="F1977" s="2">
        <v>42508</v>
      </c>
      <c r="G1977">
        <v>0.85</v>
      </c>
      <c r="M1977">
        <v>0.65296212366461526</v>
      </c>
      <c r="R1977">
        <v>1.0398187115571382</v>
      </c>
    </row>
    <row r="1978" spans="6:18" x14ac:dyDescent="0.25">
      <c r="F1978" s="2">
        <v>42509</v>
      </c>
      <c r="G1978">
        <v>1.05</v>
      </c>
      <c r="M1978">
        <v>0.9668965517241378</v>
      </c>
      <c r="R1978">
        <v>1.1965517241379311</v>
      </c>
    </row>
    <row r="1979" spans="6:18" x14ac:dyDescent="0.25">
      <c r="F1979" s="2">
        <v>42510</v>
      </c>
      <c r="G1979">
        <v>1.05</v>
      </c>
      <c r="M1979">
        <v>0.78217821782178099</v>
      </c>
      <c r="R1979">
        <v>1.1267326732673268</v>
      </c>
    </row>
    <row r="1980" spans="6:18" x14ac:dyDescent="0.25">
      <c r="F1980" s="2">
        <v>42513</v>
      </c>
      <c r="G1980">
        <v>1.05</v>
      </c>
      <c r="M1980">
        <v>0.79711711711711974</v>
      </c>
      <c r="R1980">
        <v>1.2313513513513512</v>
      </c>
    </row>
    <row r="1981" spans="6:18" x14ac:dyDescent="0.25">
      <c r="F1981" s="2">
        <v>42514</v>
      </c>
      <c r="G1981">
        <v>1.05</v>
      </c>
      <c r="M1981">
        <v>0.72950577093815061</v>
      </c>
      <c r="R1981">
        <v>1.0742823320509027</v>
      </c>
    </row>
    <row r="1982" spans="6:18" x14ac:dyDescent="0.25">
      <c r="F1982" s="7">
        <v>42515</v>
      </c>
      <c r="G1982">
        <v>0.85</v>
      </c>
      <c r="M1982">
        <v>0.64954682779455652</v>
      </c>
      <c r="R1982">
        <v>1</v>
      </c>
    </row>
    <row r="1983" spans="6:18" x14ac:dyDescent="0.25">
      <c r="F1983" s="2">
        <v>42516</v>
      </c>
      <c r="G1983">
        <v>1.05</v>
      </c>
      <c r="M1983">
        <v>0.81020942408376739</v>
      </c>
      <c r="R1983">
        <v>2.2748691099476446</v>
      </c>
    </row>
    <row r="1984" spans="6:18" x14ac:dyDescent="0.25">
      <c r="F1984" s="2">
        <v>42517</v>
      </c>
      <c r="G1984">
        <v>1.05</v>
      </c>
      <c r="M1984">
        <v>0.98097369893676478</v>
      </c>
      <c r="R1984">
        <v>1.1266554747248669</v>
      </c>
    </row>
    <row r="1985" spans="6:18" x14ac:dyDescent="0.25">
      <c r="F1985" s="2">
        <v>42520</v>
      </c>
      <c r="G1985">
        <v>1.05</v>
      </c>
      <c r="M1985">
        <v>0.97604166666666414</v>
      </c>
      <c r="R1985">
        <v>1.1031250000000012</v>
      </c>
    </row>
    <row r="1986" spans="6:18" x14ac:dyDescent="0.25">
      <c r="F1986" s="2">
        <v>42521</v>
      </c>
      <c r="G1986">
        <v>1.05</v>
      </c>
      <c r="M1986">
        <v>0.97982456140350882</v>
      </c>
      <c r="R1986">
        <v>1.1101754385964899</v>
      </c>
    </row>
    <row r="1987" spans="6:18" x14ac:dyDescent="0.25">
      <c r="F1987" s="2">
        <v>42522</v>
      </c>
      <c r="G1987">
        <v>1.05</v>
      </c>
      <c r="M1987">
        <v>1</v>
      </c>
      <c r="R1987">
        <v>1.0703347578347591</v>
      </c>
    </row>
    <row r="1988" spans="6:18" x14ac:dyDescent="0.25">
      <c r="F1988" s="2">
        <v>42523</v>
      </c>
      <c r="G1988">
        <v>1.05</v>
      </c>
      <c r="M1988">
        <v>0.94026431718061543</v>
      </c>
      <c r="R1988">
        <v>1.080528634361231</v>
      </c>
    </row>
    <row r="1989" spans="6:18" x14ac:dyDescent="0.25">
      <c r="F1989" s="2">
        <v>42524</v>
      </c>
      <c r="G1989">
        <v>1.05</v>
      </c>
      <c r="M1989">
        <v>1</v>
      </c>
      <c r="R1989">
        <v>1.1183628318584058</v>
      </c>
    </row>
    <row r="1990" spans="6:18" x14ac:dyDescent="0.25">
      <c r="F1990" s="2">
        <v>42527</v>
      </c>
      <c r="G1990">
        <v>1.05</v>
      </c>
      <c r="M1990">
        <v>0.94953202422462835</v>
      </c>
      <c r="R1990">
        <v>1.0842356395668877</v>
      </c>
    </row>
    <row r="1991" spans="6:18" x14ac:dyDescent="0.25">
      <c r="F1991" s="2">
        <v>42528</v>
      </c>
      <c r="G1991">
        <v>1.05</v>
      </c>
      <c r="M1991">
        <v>0.94206821873308066</v>
      </c>
      <c r="R1991">
        <v>1.1548456957227937</v>
      </c>
    </row>
    <row r="1992" spans="6:18" x14ac:dyDescent="0.25">
      <c r="F1992" s="2">
        <v>42529</v>
      </c>
      <c r="G1992">
        <v>1.0055357142857144</v>
      </c>
      <c r="M1992">
        <v>0.96785714285714286</v>
      </c>
      <c r="R1992">
        <v>1.0467857142857155</v>
      </c>
    </row>
    <row r="1993" spans="6:18" x14ac:dyDescent="0.25">
      <c r="F1993" s="2">
        <v>42530</v>
      </c>
      <c r="G1993">
        <v>0.93095324392895973</v>
      </c>
      <c r="M1993">
        <v>0.89398332729249719</v>
      </c>
      <c r="R1993">
        <v>1.0386009423704252</v>
      </c>
    </row>
    <row r="1994" spans="6:18" x14ac:dyDescent="0.25">
      <c r="F1994" s="2">
        <v>42531</v>
      </c>
      <c r="G1994">
        <v>1.05</v>
      </c>
      <c r="M1994">
        <v>0.87161539878430783</v>
      </c>
      <c r="R1994">
        <v>1.2190090256032406</v>
      </c>
    </row>
    <row r="1995" spans="6:18" x14ac:dyDescent="0.25">
      <c r="F1995" s="2">
        <v>42534</v>
      </c>
      <c r="G1995">
        <v>1.05</v>
      </c>
      <c r="M1995">
        <v>0.86751400258508959</v>
      </c>
      <c r="R1995">
        <v>1.0975872468763463</v>
      </c>
    </row>
    <row r="1996" spans="6:18" x14ac:dyDescent="0.25">
      <c r="F1996" s="2">
        <v>42535</v>
      </c>
      <c r="G1996">
        <v>1.0146721687299403</v>
      </c>
      <c r="M1996">
        <v>0.98464007336084525</v>
      </c>
      <c r="R1996">
        <v>1.0245300320953732</v>
      </c>
    </row>
    <row r="1997" spans="6:18" x14ac:dyDescent="0.25">
      <c r="F1997" s="2">
        <v>42536</v>
      </c>
      <c r="G1997">
        <v>1.05</v>
      </c>
      <c r="M1997">
        <v>1</v>
      </c>
      <c r="R1997">
        <v>1.1873044255699547</v>
      </c>
    </row>
    <row r="1998" spans="6:18" x14ac:dyDescent="0.25">
      <c r="F1998" s="2">
        <v>42537</v>
      </c>
      <c r="G1998">
        <v>0.95766858115294629</v>
      </c>
      <c r="M1998">
        <v>0.93873643905551851</v>
      </c>
      <c r="R1998">
        <v>1.0191448627951529</v>
      </c>
    </row>
    <row r="1999" spans="6:18" x14ac:dyDescent="0.25">
      <c r="F1999" s="2">
        <v>42538</v>
      </c>
      <c r="G1999">
        <v>1.05</v>
      </c>
      <c r="M1999">
        <v>0.89880327524669323</v>
      </c>
      <c r="R1999">
        <v>1.0697039680873399</v>
      </c>
    </row>
    <row r="2000" spans="6:18" x14ac:dyDescent="0.25">
      <c r="F2000" s="2">
        <v>42541</v>
      </c>
      <c r="G2000">
        <v>1.05</v>
      </c>
      <c r="M2000">
        <v>0.93179657794676984</v>
      </c>
      <c r="R2000">
        <v>1.2535646387832753</v>
      </c>
    </row>
    <row r="2001" spans="6:18" x14ac:dyDescent="0.25">
      <c r="F2001" s="2">
        <v>42542</v>
      </c>
      <c r="G2001">
        <v>0.95767860884139966</v>
      </c>
      <c r="M2001">
        <v>0.9394510789859627</v>
      </c>
      <c r="R2001">
        <v>1.0083804734967525</v>
      </c>
    </row>
    <row r="2002" spans="6:18" x14ac:dyDescent="0.25">
      <c r="F2002" s="2">
        <v>42543</v>
      </c>
      <c r="G2002">
        <v>1.05</v>
      </c>
      <c r="M2002">
        <v>0.96349707075259128</v>
      </c>
      <c r="R2002">
        <v>1.1611086074808457</v>
      </c>
    </row>
    <row r="2003" spans="6:18" x14ac:dyDescent="0.25">
      <c r="F2003" s="2">
        <v>42544</v>
      </c>
      <c r="G2003">
        <v>1.05</v>
      </c>
      <c r="M2003">
        <v>1</v>
      </c>
      <c r="R2003">
        <v>1.3069571015781238</v>
      </c>
    </row>
    <row r="2004" spans="6:18" x14ac:dyDescent="0.25">
      <c r="F2004" s="2">
        <v>42545</v>
      </c>
      <c r="G2004">
        <v>1.05</v>
      </c>
      <c r="M2004">
        <v>0.82682512733446312</v>
      </c>
      <c r="R2004">
        <v>1.3016411997736277</v>
      </c>
    </row>
    <row r="2005" spans="6:18" x14ac:dyDescent="0.25">
      <c r="F2005" s="2">
        <v>42548</v>
      </c>
      <c r="G2005">
        <v>1.05</v>
      </c>
      <c r="M2005">
        <v>0.8583243437612369</v>
      </c>
      <c r="R2005">
        <v>1.1150665228335181</v>
      </c>
    </row>
    <row r="2006" spans="6:18" x14ac:dyDescent="0.25">
      <c r="F2006" s="2">
        <v>42549</v>
      </c>
      <c r="G2006">
        <v>0.85</v>
      </c>
      <c r="M2006">
        <v>0.84872881355932206</v>
      </c>
      <c r="R2006">
        <v>1.0309322033898274</v>
      </c>
    </row>
    <row r="2007" spans="6:18" x14ac:dyDescent="0.25">
      <c r="F2007" s="2">
        <v>42550</v>
      </c>
      <c r="G2007">
        <v>1.05</v>
      </c>
      <c r="M2007">
        <v>0.84524929444967412</v>
      </c>
      <c r="R2007">
        <v>1.1166509877704609</v>
      </c>
    </row>
    <row r="2008" spans="6:18" x14ac:dyDescent="0.25">
      <c r="F2008" s="2">
        <v>42551</v>
      </c>
      <c r="G2008">
        <v>1.05</v>
      </c>
      <c r="M2008">
        <v>0.95331695331695332</v>
      </c>
      <c r="R2008">
        <v>1.4534924534924534</v>
      </c>
    </row>
    <row r="2009" spans="6:18" x14ac:dyDescent="0.25">
      <c r="F2009" s="2">
        <v>42552</v>
      </c>
      <c r="G2009">
        <v>1.05</v>
      </c>
      <c r="M2009">
        <v>0.95453691527334084</v>
      </c>
      <c r="R2009">
        <v>1.1153484876949062</v>
      </c>
    </row>
    <row r="2010" spans="6:18" x14ac:dyDescent="0.25">
      <c r="F2010" s="2">
        <v>42555</v>
      </c>
      <c r="G2010">
        <v>1.05</v>
      </c>
      <c r="M2010">
        <v>0.99142857142857277</v>
      </c>
      <c r="R2010">
        <v>1.0718095238095195</v>
      </c>
    </row>
    <row r="2011" spans="6:18" x14ac:dyDescent="0.25">
      <c r="F2011" s="2">
        <v>42556</v>
      </c>
      <c r="G2011">
        <v>0.94489559164733172</v>
      </c>
      <c r="M2011">
        <v>0.94489559164733172</v>
      </c>
      <c r="R2011">
        <v>1.0230085073472515</v>
      </c>
    </row>
    <row r="2012" spans="6:18" x14ac:dyDescent="0.25">
      <c r="F2012" s="2">
        <v>42558</v>
      </c>
      <c r="G2012">
        <v>1.05</v>
      </c>
      <c r="M2012">
        <v>0.91093549765057824</v>
      </c>
      <c r="R2012">
        <v>1.144596326356258</v>
      </c>
    </row>
    <row r="2013" spans="6:18" x14ac:dyDescent="0.25">
      <c r="F2013" s="2">
        <v>42559</v>
      </c>
      <c r="G2013">
        <v>0.87169811320754709</v>
      </c>
      <c r="M2013">
        <v>0.87169811320754709</v>
      </c>
      <c r="R2013">
        <v>1.0029791459781543</v>
      </c>
    </row>
    <row r="2014" spans="6:18" x14ac:dyDescent="0.25">
      <c r="F2014" s="2">
        <v>42562</v>
      </c>
      <c r="G2014">
        <v>1.05</v>
      </c>
      <c r="M2014">
        <v>0.96943933823529749</v>
      </c>
      <c r="R2014">
        <v>1.345358455882353</v>
      </c>
    </row>
    <row r="2015" spans="6:18" x14ac:dyDescent="0.25">
      <c r="F2015" s="2">
        <v>42563</v>
      </c>
      <c r="G2015">
        <v>1.0227023068473087</v>
      </c>
      <c r="M2015">
        <v>0.95459538630538254</v>
      </c>
      <c r="R2015">
        <v>1.0369827901867419</v>
      </c>
    </row>
    <row r="2016" spans="6:18" x14ac:dyDescent="0.25">
      <c r="F2016" s="2">
        <v>42564</v>
      </c>
      <c r="G2016">
        <v>0.95810787222901028</v>
      </c>
      <c r="M2016">
        <v>0.91900855297608663</v>
      </c>
      <c r="R2016">
        <v>1.0050619654389945</v>
      </c>
    </row>
    <row r="2017" spans="6:18" x14ac:dyDescent="0.25">
      <c r="F2017" s="2">
        <v>42565</v>
      </c>
      <c r="G2017">
        <v>1.05</v>
      </c>
      <c r="M2017">
        <v>0.99683603201191151</v>
      </c>
      <c r="R2017">
        <v>1.2343197468825624</v>
      </c>
    </row>
    <row r="2018" spans="6:18" x14ac:dyDescent="0.25">
      <c r="F2018" s="2">
        <v>42566</v>
      </c>
      <c r="G2018">
        <v>0.85</v>
      </c>
      <c r="M2018">
        <v>0.84091254752851707</v>
      </c>
      <c r="R2018">
        <v>1.0439543726235763</v>
      </c>
    </row>
    <row r="2019" spans="6:18" x14ac:dyDescent="0.25">
      <c r="F2019" s="2">
        <v>42569</v>
      </c>
      <c r="G2019">
        <v>1.05</v>
      </c>
      <c r="M2019">
        <v>0.82806784170269376</v>
      </c>
      <c r="R2019">
        <v>1.1114067176587936</v>
      </c>
    </row>
    <row r="2020" spans="6:18" x14ac:dyDescent="0.25">
      <c r="F2020" s="2">
        <v>42570</v>
      </c>
      <c r="G2020">
        <v>1.05</v>
      </c>
      <c r="M2020">
        <v>0.87184319638145491</v>
      </c>
      <c r="R2020">
        <v>1.0816057293629879</v>
      </c>
    </row>
    <row r="2021" spans="6:18" x14ac:dyDescent="0.25">
      <c r="F2021" s="2">
        <v>42571</v>
      </c>
      <c r="G2021">
        <v>1.05</v>
      </c>
      <c r="M2021">
        <v>1</v>
      </c>
      <c r="R2021">
        <v>1.1705979155238631</v>
      </c>
    </row>
    <row r="2022" spans="6:18" x14ac:dyDescent="0.25">
      <c r="F2022" s="2">
        <v>42572</v>
      </c>
      <c r="G2022">
        <v>1.05</v>
      </c>
      <c r="M2022">
        <v>0.73907496012759166</v>
      </c>
      <c r="R2022">
        <v>1.0527910685805411</v>
      </c>
    </row>
    <row r="2023" spans="6:18" x14ac:dyDescent="0.25">
      <c r="F2023" s="2">
        <v>42573</v>
      </c>
      <c r="G2023">
        <v>1.05</v>
      </c>
      <c r="M2023">
        <v>0.9138289036544851</v>
      </c>
      <c r="R2023">
        <v>1.1671511627906945</v>
      </c>
    </row>
    <row r="2024" spans="6:18" x14ac:dyDescent="0.25">
      <c r="F2024" s="2">
        <v>42576</v>
      </c>
      <c r="G2024">
        <v>1.05</v>
      </c>
      <c r="M2024">
        <v>0.96676798378926043</v>
      </c>
      <c r="R2024">
        <v>1.4044579533941266</v>
      </c>
    </row>
    <row r="2025" spans="6:18" x14ac:dyDescent="0.25">
      <c r="F2025" s="2">
        <v>42577</v>
      </c>
      <c r="G2025">
        <v>1.05</v>
      </c>
      <c r="M2025">
        <v>0.83118458971636588</v>
      </c>
      <c r="R2025">
        <v>1.0583952677081754</v>
      </c>
    </row>
    <row r="2026" spans="6:18" x14ac:dyDescent="0.25">
      <c r="F2026" s="2">
        <v>42578</v>
      </c>
      <c r="G2026">
        <v>1.05</v>
      </c>
      <c r="M2026">
        <v>0.8892623088556546</v>
      </c>
      <c r="R2026">
        <v>1.2171063686775332</v>
      </c>
    </row>
    <row r="2027" spans="6:18" x14ac:dyDescent="0.25">
      <c r="F2027" s="2">
        <v>42579</v>
      </c>
      <c r="G2027">
        <v>1.05</v>
      </c>
      <c r="M2027">
        <v>0.99066728884740995</v>
      </c>
      <c r="R2027">
        <v>1.1216363353554206</v>
      </c>
    </row>
    <row r="2028" spans="6:18" x14ac:dyDescent="0.25">
      <c r="F2028" s="2">
        <v>42580</v>
      </c>
      <c r="G2028">
        <v>1.05</v>
      </c>
      <c r="M2028">
        <v>0.83953181045875158</v>
      </c>
      <c r="R2028">
        <v>1.1053426467811927</v>
      </c>
    </row>
    <row r="2029" spans="6:18" x14ac:dyDescent="0.25">
      <c r="F2029" s="2">
        <v>42583</v>
      </c>
      <c r="G2029">
        <v>1.05</v>
      </c>
      <c r="M2029">
        <v>0.82868217054263282</v>
      </c>
      <c r="R2029">
        <v>1.0864341085271318</v>
      </c>
    </row>
    <row r="2030" spans="6:18" x14ac:dyDescent="0.25">
      <c r="F2030" s="2">
        <v>42584</v>
      </c>
      <c r="G2030">
        <v>1.05</v>
      </c>
      <c r="M2030">
        <v>0.77030432254313119</v>
      </c>
      <c r="R2030">
        <v>1.133165342120563</v>
      </c>
    </row>
    <row r="2031" spans="6:18" x14ac:dyDescent="0.25">
      <c r="F2031" s="2">
        <v>42585</v>
      </c>
      <c r="G2031">
        <v>1.05</v>
      </c>
      <c r="M2031">
        <v>0.90364880273660342</v>
      </c>
      <c r="R2031">
        <v>1.0701254275940679</v>
      </c>
    </row>
    <row r="2032" spans="6:18" x14ac:dyDescent="0.25">
      <c r="F2032" s="2">
        <v>42586</v>
      </c>
      <c r="G2032">
        <v>1.05</v>
      </c>
      <c r="M2032">
        <v>0.85760257441673082</v>
      </c>
      <c r="R2032">
        <v>1.1238938053097345</v>
      </c>
    </row>
    <row r="2033" spans="6:18" x14ac:dyDescent="0.25">
      <c r="F2033" s="2">
        <v>42587</v>
      </c>
      <c r="G2033">
        <v>0.85</v>
      </c>
      <c r="M2033">
        <v>0.80797669728882071</v>
      </c>
      <c r="R2033">
        <v>1.0333856150571381</v>
      </c>
    </row>
    <row r="2034" spans="6:18" x14ac:dyDescent="0.25">
      <c r="F2034" s="2">
        <v>42590</v>
      </c>
      <c r="G2034">
        <v>1.05</v>
      </c>
      <c r="M2034">
        <v>0.77699530516431925</v>
      </c>
      <c r="R2034">
        <v>1.1103286384976525</v>
      </c>
    </row>
    <row r="2035" spans="6:18" x14ac:dyDescent="0.25">
      <c r="F2035" s="2">
        <v>42591</v>
      </c>
      <c r="G2035">
        <v>1.05</v>
      </c>
      <c r="M2035">
        <v>0.88891681326966765</v>
      </c>
      <c r="R2035">
        <v>1.0728826338275914</v>
      </c>
    </row>
    <row r="2036" spans="6:18" x14ac:dyDescent="0.25">
      <c r="F2036" s="2">
        <v>42592</v>
      </c>
      <c r="G2036">
        <v>1.05</v>
      </c>
      <c r="M2036">
        <v>0.79944598337950534</v>
      </c>
      <c r="R2036">
        <v>1.1495844875346199</v>
      </c>
    </row>
    <row r="2037" spans="6:18" x14ac:dyDescent="0.25">
      <c r="F2037" s="2">
        <v>42593</v>
      </c>
      <c r="G2037">
        <v>1.05</v>
      </c>
      <c r="M2037">
        <v>0.77065948855989042</v>
      </c>
      <c r="R2037">
        <v>1.1173620457604345</v>
      </c>
    </row>
    <row r="2038" spans="6:18" x14ac:dyDescent="0.25">
      <c r="F2038" s="2">
        <v>42594</v>
      </c>
      <c r="G2038">
        <v>0.85</v>
      </c>
      <c r="M2038">
        <v>0.78816290653383902</v>
      </c>
      <c r="R2038">
        <v>1</v>
      </c>
    </row>
    <row r="2039" spans="6:18" x14ac:dyDescent="0.25">
      <c r="F2039" s="2">
        <v>42598</v>
      </c>
      <c r="G2039">
        <v>1.05</v>
      </c>
      <c r="M2039">
        <v>0.80428671820098119</v>
      </c>
      <c r="R2039">
        <v>1.1697118763176335</v>
      </c>
    </row>
    <row r="2040" spans="6:18" x14ac:dyDescent="0.25">
      <c r="F2040" s="2">
        <v>42599</v>
      </c>
      <c r="G2040">
        <v>1.05</v>
      </c>
      <c r="M2040">
        <v>0.76334340382678512</v>
      </c>
      <c r="R2040">
        <v>1.0715005035246727</v>
      </c>
    </row>
    <row r="2041" spans="6:18" x14ac:dyDescent="0.25">
      <c r="F2041" s="2">
        <v>42600</v>
      </c>
      <c r="G2041">
        <v>0.85</v>
      </c>
      <c r="M2041">
        <v>0.71814946619217856</v>
      </c>
      <c r="R2041">
        <v>1.0462633451957268</v>
      </c>
    </row>
    <row r="2042" spans="6:18" x14ac:dyDescent="0.25">
      <c r="F2042" s="2">
        <v>42601</v>
      </c>
      <c r="G2042">
        <v>0.85</v>
      </c>
      <c r="M2042">
        <v>0.81341877120241235</v>
      </c>
      <c r="R2042">
        <v>1</v>
      </c>
    </row>
    <row r="2043" spans="6:18" x14ac:dyDescent="0.25">
      <c r="F2043" s="2">
        <v>42604</v>
      </c>
      <c r="G2043">
        <v>1.05</v>
      </c>
      <c r="M2043">
        <v>0.90342530922930198</v>
      </c>
      <c r="R2043">
        <v>1.1546146527117034</v>
      </c>
    </row>
    <row r="2044" spans="6:18" x14ac:dyDescent="0.25">
      <c r="F2044" s="2">
        <v>42605</v>
      </c>
      <c r="G2044">
        <v>1.05</v>
      </c>
      <c r="M2044">
        <v>0.56901041666666985</v>
      </c>
      <c r="R2044">
        <v>1.0859375</v>
      </c>
    </row>
    <row r="2045" spans="6:18" x14ac:dyDescent="0.25">
      <c r="F2045" s="2">
        <v>42606</v>
      </c>
      <c r="G2045">
        <v>1.05</v>
      </c>
      <c r="M2045">
        <v>0.71963746223564073</v>
      </c>
      <c r="R2045">
        <v>1.2000000000000044</v>
      </c>
    </row>
    <row r="2046" spans="6:18" x14ac:dyDescent="0.25">
      <c r="F2046" s="2">
        <v>42607</v>
      </c>
      <c r="G2046">
        <v>1.05</v>
      </c>
      <c r="M2046">
        <v>0.52583333333332116</v>
      </c>
      <c r="R2046">
        <v>1.9033333333333333</v>
      </c>
    </row>
    <row r="2047" spans="6:18" x14ac:dyDescent="0.25">
      <c r="F2047" s="2">
        <v>42608</v>
      </c>
      <c r="G2047">
        <v>1.05</v>
      </c>
      <c r="M2047">
        <v>0.85072324011571843</v>
      </c>
      <c r="R2047">
        <v>1.1469623915139784</v>
      </c>
    </row>
    <row r="2048" spans="6:18" x14ac:dyDescent="0.25">
      <c r="F2048" s="2">
        <v>42611</v>
      </c>
      <c r="G2048">
        <v>1.05</v>
      </c>
      <c r="M2048">
        <v>0.85189768976897684</v>
      </c>
      <c r="R2048">
        <v>1.1592409240924093</v>
      </c>
    </row>
    <row r="2049" spans="6:18" x14ac:dyDescent="0.25">
      <c r="F2049" s="2">
        <v>42612</v>
      </c>
      <c r="G2049">
        <v>1.05</v>
      </c>
      <c r="M2049">
        <v>0.97230084917104731</v>
      </c>
      <c r="R2049">
        <v>1.4245855236554805</v>
      </c>
    </row>
    <row r="2050" spans="6:18" x14ac:dyDescent="0.25">
      <c r="F2050" s="2">
        <v>42613</v>
      </c>
      <c r="G2050">
        <v>1.05</v>
      </c>
      <c r="M2050">
        <v>0.97092831185992723</v>
      </c>
      <c r="R2050">
        <v>1.2533861909481288</v>
      </c>
    </row>
    <row r="2051" spans="6:18" x14ac:dyDescent="0.25">
      <c r="F2051" s="2">
        <v>42614</v>
      </c>
      <c r="G2051">
        <v>1.05</v>
      </c>
      <c r="M2051">
        <v>0.92015625000000001</v>
      </c>
      <c r="R2051">
        <v>1.1548437499999988</v>
      </c>
    </row>
    <row r="2052" spans="6:18" x14ac:dyDescent="0.25">
      <c r="F2052" s="2">
        <v>42615</v>
      </c>
      <c r="G2052">
        <v>1.05</v>
      </c>
      <c r="M2052">
        <v>0.95165519501802687</v>
      </c>
      <c r="R2052">
        <v>1.0875122910521151</v>
      </c>
    </row>
    <row r="2053" spans="6:18" x14ac:dyDescent="0.25">
      <c r="F2053" s="2">
        <v>42619</v>
      </c>
      <c r="G2053">
        <v>1.05</v>
      </c>
      <c r="M2053">
        <v>1</v>
      </c>
      <c r="R2053">
        <v>1.2024981631153553</v>
      </c>
    </row>
    <row r="2054" spans="6:18" x14ac:dyDescent="0.25">
      <c r="F2054" s="2">
        <v>42620</v>
      </c>
      <c r="G2054">
        <v>1.05</v>
      </c>
      <c r="M2054">
        <v>0.93973658051689857</v>
      </c>
      <c r="R2054">
        <v>1.0583996023856823</v>
      </c>
    </row>
    <row r="2055" spans="6:18" x14ac:dyDescent="0.25">
      <c r="F2055" s="2">
        <v>42621</v>
      </c>
      <c r="G2055">
        <v>1.05</v>
      </c>
      <c r="M2055">
        <v>0.96777574011003398</v>
      </c>
      <c r="R2055">
        <v>1.1567985328792254</v>
      </c>
    </row>
    <row r="2056" spans="6:18" x14ac:dyDescent="0.25">
      <c r="F2056" s="2">
        <v>42622</v>
      </c>
      <c r="G2056">
        <v>0.89160104986876643</v>
      </c>
      <c r="M2056">
        <v>0.86509186351706047</v>
      </c>
      <c r="R2056">
        <v>1.0164041994750685</v>
      </c>
    </row>
    <row r="2057" spans="6:18" x14ac:dyDescent="0.25">
      <c r="F2057" s="2">
        <v>42625</v>
      </c>
      <c r="G2057">
        <v>1.05</v>
      </c>
      <c r="M2057">
        <v>0.81797235023041603</v>
      </c>
      <c r="R2057">
        <v>1.1806097128677746</v>
      </c>
    </row>
    <row r="2058" spans="6:18" x14ac:dyDescent="0.25">
      <c r="F2058" s="2">
        <v>42627</v>
      </c>
      <c r="G2058">
        <v>1.05</v>
      </c>
      <c r="M2058">
        <v>0.88433059835901406</v>
      </c>
      <c r="R2058">
        <v>1.1504902941765029</v>
      </c>
    </row>
    <row r="2059" spans="6:18" x14ac:dyDescent="0.25">
      <c r="F2059" s="2">
        <v>42628</v>
      </c>
      <c r="G2059">
        <v>1.05</v>
      </c>
      <c r="M2059">
        <v>0.88971028971029409</v>
      </c>
      <c r="R2059">
        <v>1.1022977022976979</v>
      </c>
    </row>
    <row r="2060" spans="6:18" x14ac:dyDescent="0.25">
      <c r="F2060" s="2">
        <v>42629</v>
      </c>
      <c r="G2060">
        <v>1.05</v>
      </c>
      <c r="M2060">
        <v>0.9327859461523772</v>
      </c>
      <c r="R2060">
        <v>1.2734389917891908</v>
      </c>
    </row>
    <row r="2061" spans="6:18" x14ac:dyDescent="0.25">
      <c r="F2061" s="2">
        <v>42632</v>
      </c>
      <c r="G2061">
        <v>1.05</v>
      </c>
      <c r="M2061">
        <v>0.95716172862804305</v>
      </c>
      <c r="R2061">
        <v>1.1387054161162511</v>
      </c>
    </row>
    <row r="2062" spans="6:18" x14ac:dyDescent="0.25">
      <c r="F2062" s="2">
        <v>42633</v>
      </c>
      <c r="G2062">
        <v>0.9889480955200316</v>
      </c>
      <c r="M2062">
        <v>0.94612196566015394</v>
      </c>
      <c r="R2062">
        <v>1.0254588513913558</v>
      </c>
    </row>
    <row r="2063" spans="6:18" x14ac:dyDescent="0.25">
      <c r="F2063" s="2">
        <v>42634</v>
      </c>
      <c r="G2063">
        <v>1.05</v>
      </c>
      <c r="M2063">
        <v>0.93054474708171209</v>
      </c>
      <c r="R2063">
        <v>1.1826848249027209</v>
      </c>
    </row>
    <row r="2064" spans="6:18" x14ac:dyDescent="0.25">
      <c r="F2064" s="2">
        <v>42635</v>
      </c>
      <c r="G2064">
        <v>1.05</v>
      </c>
      <c r="M2064">
        <v>0.89658520796245356</v>
      </c>
      <c r="R2064">
        <v>1.0890111668554758</v>
      </c>
    </row>
    <row r="2065" spans="6:18" x14ac:dyDescent="0.25">
      <c r="F2065" s="2">
        <v>42636</v>
      </c>
      <c r="G2065">
        <v>0.85</v>
      </c>
      <c r="M2065">
        <v>0.83839441535776615</v>
      </c>
      <c r="R2065">
        <v>1.0184991273996511</v>
      </c>
    </row>
    <row r="2066" spans="6:18" x14ac:dyDescent="0.25">
      <c r="F2066" s="2">
        <v>42639</v>
      </c>
      <c r="G2066">
        <v>1.05</v>
      </c>
      <c r="M2066">
        <v>0.78480020893183589</v>
      </c>
      <c r="R2066">
        <v>1.2010968921389433</v>
      </c>
    </row>
    <row r="2067" spans="6:18" x14ac:dyDescent="0.25">
      <c r="F2067" s="2">
        <v>42640</v>
      </c>
      <c r="G2067">
        <v>1.05</v>
      </c>
      <c r="M2067">
        <v>0.70163170163170163</v>
      </c>
      <c r="R2067">
        <v>1.0576923076923077</v>
      </c>
    </row>
    <row r="2068" spans="6:18" x14ac:dyDescent="0.25">
      <c r="F2068" s="2">
        <v>42641</v>
      </c>
      <c r="G2068">
        <v>1.05</v>
      </c>
      <c r="M2068">
        <v>0.9452054794520548</v>
      </c>
      <c r="R2068">
        <v>1.4508806262231033</v>
      </c>
    </row>
    <row r="2069" spans="6:18" x14ac:dyDescent="0.25">
      <c r="F2069" s="10">
        <v>42642</v>
      </c>
      <c r="G2069">
        <v>0.85</v>
      </c>
      <c r="M2069">
        <v>6.6895822316234796E-2</v>
      </c>
      <c r="R2069">
        <v>1.0216816499206771</v>
      </c>
    </row>
    <row r="2070" spans="6:18" x14ac:dyDescent="0.25">
      <c r="F2070" s="2">
        <v>42643</v>
      </c>
      <c r="G2070">
        <v>0.85</v>
      </c>
      <c r="M2070">
        <v>0.84414581402532862</v>
      </c>
      <c r="R2070">
        <v>1.034136546184742</v>
      </c>
    </row>
    <row r="2071" spans="6:18" x14ac:dyDescent="0.25">
      <c r="F2071" s="2">
        <v>42646</v>
      </c>
      <c r="G2071">
        <v>1.05</v>
      </c>
      <c r="M2071">
        <v>0.90045395590142918</v>
      </c>
      <c r="R2071">
        <v>1.1468871595330741</v>
      </c>
    </row>
    <row r="2072" spans="6:18" x14ac:dyDescent="0.25">
      <c r="F2072" s="2">
        <v>42647</v>
      </c>
      <c r="G2072">
        <v>1.05</v>
      </c>
      <c r="M2072">
        <v>0.90169332079021758</v>
      </c>
      <c r="R2072">
        <v>1.1174349325807476</v>
      </c>
    </row>
    <row r="2073" spans="6:18" x14ac:dyDescent="0.25">
      <c r="F2073" s="2">
        <v>42648</v>
      </c>
      <c r="G2073">
        <v>1.05</v>
      </c>
      <c r="M2073">
        <v>0.88817136556938103</v>
      </c>
      <c r="R2073">
        <v>1.058276893999055</v>
      </c>
    </row>
    <row r="2074" spans="6:18" x14ac:dyDescent="0.25">
      <c r="F2074" s="2">
        <v>42649</v>
      </c>
      <c r="G2074">
        <v>1.05</v>
      </c>
      <c r="M2074">
        <v>0.91050442957873801</v>
      </c>
      <c r="R2074">
        <v>1.1674199963840186</v>
      </c>
    </row>
    <row r="2075" spans="6:18" x14ac:dyDescent="0.25">
      <c r="F2075" s="2">
        <v>42650</v>
      </c>
      <c r="G2075">
        <v>1.05</v>
      </c>
      <c r="M2075">
        <v>0.91879259980526229</v>
      </c>
      <c r="R2075">
        <v>1.07419668938656</v>
      </c>
    </row>
    <row r="2076" spans="6:18" x14ac:dyDescent="0.25">
      <c r="F2076" s="2">
        <v>42653</v>
      </c>
      <c r="G2076">
        <v>1.05</v>
      </c>
      <c r="M2076">
        <v>0.89532117367168629</v>
      </c>
      <c r="R2076">
        <v>1.0701823949246674</v>
      </c>
    </row>
    <row r="2077" spans="6:18" x14ac:dyDescent="0.25">
      <c r="F2077" s="2">
        <v>42656</v>
      </c>
      <c r="G2077">
        <v>1.05</v>
      </c>
      <c r="M2077">
        <v>0.82097411145239152</v>
      </c>
      <c r="R2077">
        <v>1.0892935498025467</v>
      </c>
    </row>
    <row r="2078" spans="6:18" x14ac:dyDescent="0.25">
      <c r="F2078" s="2">
        <v>42657</v>
      </c>
      <c r="G2078">
        <v>0.94775076837105354</v>
      </c>
      <c r="M2078">
        <v>0.897736797988271</v>
      </c>
      <c r="R2078">
        <v>1</v>
      </c>
    </row>
    <row r="2079" spans="6:18" x14ac:dyDescent="0.25">
      <c r="F2079" s="2">
        <v>42660</v>
      </c>
      <c r="G2079">
        <v>1.0089525514771709</v>
      </c>
      <c r="M2079">
        <v>0.98448224410623686</v>
      </c>
      <c r="R2079">
        <v>1.0283497463443747</v>
      </c>
    </row>
    <row r="2080" spans="6:18" x14ac:dyDescent="0.25">
      <c r="F2080" s="2">
        <v>42661</v>
      </c>
      <c r="G2080">
        <v>1.05</v>
      </c>
      <c r="M2080">
        <v>0.9832635983263599</v>
      </c>
      <c r="R2080">
        <v>1.0537495976826474</v>
      </c>
    </row>
    <row r="2081" spans="6:18" x14ac:dyDescent="0.25">
      <c r="F2081" s="2">
        <v>42662</v>
      </c>
      <c r="G2081">
        <v>0.91266101162425384</v>
      </c>
      <c r="M2081">
        <v>0.90512095507382972</v>
      </c>
      <c r="R2081">
        <v>1.0248193528118126</v>
      </c>
    </row>
    <row r="2082" spans="6:18" x14ac:dyDescent="0.25">
      <c r="F2082" s="2">
        <v>42663</v>
      </c>
      <c r="G2082">
        <v>1.05</v>
      </c>
      <c r="M2082">
        <v>0.87415513356935959</v>
      </c>
      <c r="R2082">
        <v>1.0807853234631477</v>
      </c>
    </row>
    <row r="2083" spans="6:18" x14ac:dyDescent="0.25">
      <c r="F2083" s="2">
        <v>42664</v>
      </c>
      <c r="G2083">
        <v>0.85</v>
      </c>
      <c r="M2083">
        <v>0.84710743801652899</v>
      </c>
      <c r="R2083">
        <v>1.0123966942148688</v>
      </c>
    </row>
    <row r="2084" spans="6:18" x14ac:dyDescent="0.25">
      <c r="F2084" s="2">
        <v>42667</v>
      </c>
      <c r="G2084">
        <v>1.05</v>
      </c>
      <c r="M2084">
        <v>0.94438502673796798</v>
      </c>
      <c r="R2084">
        <v>1.2188948306595364</v>
      </c>
    </row>
    <row r="2085" spans="6:18" x14ac:dyDescent="0.25">
      <c r="F2085" s="2">
        <v>42668</v>
      </c>
      <c r="G2085">
        <v>0.85</v>
      </c>
      <c r="M2085">
        <v>0.82400617522191932</v>
      </c>
      <c r="R2085">
        <v>1.0250868390582786</v>
      </c>
    </row>
    <row r="2086" spans="6:18" x14ac:dyDescent="0.25">
      <c r="F2086" s="7">
        <v>42669</v>
      </c>
      <c r="G2086">
        <v>0.85</v>
      </c>
      <c r="M2086">
        <v>0.59253731343283578</v>
      </c>
      <c r="R2086">
        <v>1.0417910447761267</v>
      </c>
    </row>
    <row r="2087" spans="6:18" x14ac:dyDescent="0.25">
      <c r="F2087" s="2">
        <v>42670</v>
      </c>
      <c r="G2087">
        <v>1.05</v>
      </c>
      <c r="M2087">
        <v>0.26413155190133608</v>
      </c>
      <c r="R2087">
        <v>1.277492291880796</v>
      </c>
    </row>
    <row r="2088" spans="6:18" x14ac:dyDescent="0.25">
      <c r="F2088" s="3">
        <v>42671</v>
      </c>
      <c r="G2088">
        <v>1.05</v>
      </c>
      <c r="M2088">
        <v>0.91653258246178304</v>
      </c>
      <c r="R2088">
        <v>1.1916733708769105</v>
      </c>
    </row>
    <row r="2089" spans="6:18" x14ac:dyDescent="0.25">
      <c r="F2089" s="3">
        <v>42673</v>
      </c>
      <c r="G2089">
        <v>1.0360094451003543</v>
      </c>
      <c r="M2089">
        <v>1</v>
      </c>
      <c r="R2089">
        <v>1.0360094451003543</v>
      </c>
    </row>
    <row r="2090" spans="6:18" x14ac:dyDescent="0.25">
      <c r="F2090" s="3">
        <v>42675</v>
      </c>
      <c r="G2090">
        <v>1.05</v>
      </c>
      <c r="M2090">
        <v>0.9150179008856254</v>
      </c>
      <c r="R2090">
        <v>1.1366120218579234</v>
      </c>
    </row>
    <row r="2091" spans="6:18" x14ac:dyDescent="0.25">
      <c r="F2091" s="3">
        <v>42676</v>
      </c>
      <c r="G2091">
        <v>1.05</v>
      </c>
      <c r="M2091">
        <v>0.9099796334012249</v>
      </c>
      <c r="R2091">
        <v>1.1588594704684319</v>
      </c>
    </row>
    <row r="2092" spans="6:18" x14ac:dyDescent="0.25">
      <c r="F2092" s="3">
        <v>42677</v>
      </c>
      <c r="G2092">
        <v>0.85</v>
      </c>
      <c r="M2092">
        <v>0.82032967032966764</v>
      </c>
      <c r="R2092">
        <v>1.0159340659340672</v>
      </c>
    </row>
    <row r="2093" spans="6:18" x14ac:dyDescent="0.25">
      <c r="F2093" s="3">
        <v>42678</v>
      </c>
      <c r="G2093">
        <v>1.05</v>
      </c>
      <c r="M2093">
        <v>0.84293488459372978</v>
      </c>
      <c r="R2093">
        <v>1.0647401013323325</v>
      </c>
    </row>
    <row r="2094" spans="6:18" x14ac:dyDescent="0.25">
      <c r="F2094" s="3">
        <v>42681</v>
      </c>
      <c r="G2094">
        <v>0.85</v>
      </c>
      <c r="M2094">
        <v>0.8029183248057622</v>
      </c>
      <c r="R2094">
        <v>1</v>
      </c>
    </row>
    <row r="2095" spans="6:18" x14ac:dyDescent="0.25">
      <c r="F2095" s="3">
        <v>42682</v>
      </c>
      <c r="G2095">
        <v>1.05</v>
      </c>
      <c r="M2095">
        <v>0.83834349379861106</v>
      </c>
      <c r="R2095">
        <v>1.0742064326256089</v>
      </c>
    </row>
    <row r="2096" spans="6:18" x14ac:dyDescent="0.25">
      <c r="F2096" s="3">
        <v>42683</v>
      </c>
      <c r="G2096">
        <v>1.05</v>
      </c>
      <c r="M2096">
        <v>0.59987317691820141</v>
      </c>
      <c r="R2096">
        <v>1.6358592263792013</v>
      </c>
    </row>
    <row r="2097" spans="6:18" x14ac:dyDescent="0.25">
      <c r="F2097" s="3">
        <v>42684</v>
      </c>
      <c r="G2097">
        <v>0.85</v>
      </c>
      <c r="M2097">
        <v>0.78140293637847158</v>
      </c>
      <c r="R2097">
        <v>1</v>
      </c>
    </row>
    <row r="2098" spans="6:18" x14ac:dyDescent="0.25">
      <c r="F2098" s="3">
        <v>42685</v>
      </c>
      <c r="G2098">
        <v>1.05</v>
      </c>
      <c r="M2098">
        <v>0.76649746192893253</v>
      </c>
      <c r="R2098">
        <v>1.3456006768189508</v>
      </c>
    </row>
    <row r="2099" spans="6:18" x14ac:dyDescent="0.25">
      <c r="F2099" s="3">
        <v>42689</v>
      </c>
      <c r="G2099">
        <v>1.05</v>
      </c>
      <c r="M2099">
        <v>0.97076111529766174</v>
      </c>
      <c r="R2099">
        <v>1.46525998492841</v>
      </c>
    </row>
    <row r="2100" spans="6:18" x14ac:dyDescent="0.25">
      <c r="F2100" s="3">
        <v>42690</v>
      </c>
      <c r="G2100">
        <v>1.05</v>
      </c>
      <c r="M2100">
        <v>0.91078940856223534</v>
      </c>
      <c r="R2100">
        <v>1.2469685721356101</v>
      </c>
    </row>
    <row r="2101" spans="6:18" x14ac:dyDescent="0.25">
      <c r="F2101" s="3">
        <v>42691</v>
      </c>
      <c r="G2101">
        <v>1.05</v>
      </c>
      <c r="M2101">
        <v>0.84225063938619071</v>
      </c>
      <c r="R2101">
        <v>1.0840920716112532</v>
      </c>
    </row>
    <row r="2102" spans="6:18" x14ac:dyDescent="0.25">
      <c r="F2102" s="3">
        <v>42692</v>
      </c>
      <c r="G2102">
        <v>1.05</v>
      </c>
      <c r="M2102">
        <v>0.86846723868954678</v>
      </c>
      <c r="R2102">
        <v>1.0514820592823713</v>
      </c>
    </row>
    <row r="2103" spans="6:18" x14ac:dyDescent="0.25">
      <c r="F2103" s="3">
        <v>42695</v>
      </c>
      <c r="G2103">
        <v>1.05</v>
      </c>
      <c r="M2103">
        <v>1</v>
      </c>
      <c r="R2103">
        <v>1.3380197427460363</v>
      </c>
    </row>
    <row r="2104" spans="6:18" x14ac:dyDescent="0.25">
      <c r="F2104" s="3">
        <v>42696</v>
      </c>
      <c r="G2104">
        <v>1.05</v>
      </c>
      <c r="M2104">
        <v>0.9456360336578129</v>
      </c>
      <c r="R2104">
        <v>1.0817521861079031</v>
      </c>
    </row>
    <row r="2105" spans="6:18" x14ac:dyDescent="0.25">
      <c r="F2105" s="3">
        <v>42697</v>
      </c>
      <c r="G2105">
        <v>1.05</v>
      </c>
      <c r="M2105">
        <v>0.99477853799063742</v>
      </c>
      <c r="R2105">
        <v>1.1217140799423839</v>
      </c>
    </row>
    <row r="2106" spans="6:18" x14ac:dyDescent="0.25">
      <c r="F2106" s="3">
        <v>42698</v>
      </c>
      <c r="G2106">
        <v>1.0231372866272954</v>
      </c>
      <c r="M2106">
        <v>0.93859720087371579</v>
      </c>
      <c r="R2106">
        <v>1.0436857859396489</v>
      </c>
    </row>
    <row r="2107" spans="6:18" x14ac:dyDescent="0.25">
      <c r="F2107" s="2">
        <v>42699</v>
      </c>
      <c r="G2107">
        <v>1.05</v>
      </c>
      <c r="M2107">
        <v>1</v>
      </c>
      <c r="R2107">
        <v>1.110843373493976</v>
      </c>
    </row>
    <row r="2108" spans="6:18" x14ac:dyDescent="0.25">
      <c r="F2108" s="2">
        <v>42702</v>
      </c>
      <c r="G2108">
        <v>0.96670015788718233</v>
      </c>
      <c r="M2108">
        <v>0.89450265537534135</v>
      </c>
      <c r="R2108">
        <v>1.0317209702885048</v>
      </c>
    </row>
    <row r="2109" spans="6:18" x14ac:dyDescent="0.25">
      <c r="F2109" s="2">
        <v>42703</v>
      </c>
      <c r="G2109">
        <v>1.05</v>
      </c>
      <c r="M2109">
        <v>0.98741672834937089</v>
      </c>
      <c r="R2109">
        <v>1.1166543301258316</v>
      </c>
    </row>
    <row r="2110" spans="6:18" x14ac:dyDescent="0.25">
      <c r="F2110" s="2">
        <v>42704</v>
      </c>
      <c r="G2110">
        <v>1.05</v>
      </c>
      <c r="M2110">
        <v>1</v>
      </c>
      <c r="R2110">
        <v>1.213230861965038</v>
      </c>
    </row>
    <row r="2111" spans="6:18" x14ac:dyDescent="0.25">
      <c r="F2111" s="2">
        <v>42705</v>
      </c>
      <c r="G2111">
        <v>1.05</v>
      </c>
      <c r="M2111">
        <v>0.99019325064897401</v>
      </c>
      <c r="R2111">
        <v>1.1122007499278959</v>
      </c>
    </row>
    <row r="2112" spans="6:18" x14ac:dyDescent="0.25">
      <c r="F2112" s="2">
        <v>42706</v>
      </c>
      <c r="G2112">
        <v>1.05</v>
      </c>
      <c r="M2112">
        <v>0.9669461464043857</v>
      </c>
      <c r="R2112">
        <v>1.1418897129958094</v>
      </c>
    </row>
    <row r="2113" spans="6:18" x14ac:dyDescent="0.25">
      <c r="F2113" s="2">
        <v>42709</v>
      </c>
      <c r="G2113">
        <v>1.05</v>
      </c>
      <c r="M2113">
        <v>1</v>
      </c>
      <c r="R2113">
        <v>1.2035991531404389</v>
      </c>
    </row>
    <row r="2114" spans="6:18" x14ac:dyDescent="0.25">
      <c r="F2114" s="2">
        <v>42710</v>
      </c>
      <c r="G2114">
        <v>1.05</v>
      </c>
      <c r="M2114">
        <v>0.96146373056994583</v>
      </c>
      <c r="R2114">
        <v>1.1586787564766845</v>
      </c>
    </row>
    <row r="2115" spans="6:18" x14ac:dyDescent="0.25">
      <c r="F2115" s="2">
        <v>42711</v>
      </c>
      <c r="G2115">
        <v>1.05</v>
      </c>
      <c r="M2115">
        <v>0.87890688921616755</v>
      </c>
      <c r="R2115">
        <v>1.1145475372279501</v>
      </c>
    </row>
    <row r="2116" spans="6:18" x14ac:dyDescent="0.25">
      <c r="F2116" s="2">
        <v>42712</v>
      </c>
      <c r="G2116">
        <v>1.05</v>
      </c>
      <c r="M2116">
        <v>1</v>
      </c>
      <c r="R2116">
        <v>1.2628721213255945</v>
      </c>
    </row>
    <row r="2117" spans="6:18" x14ac:dyDescent="0.25">
      <c r="F2117" s="2">
        <v>42713</v>
      </c>
      <c r="G2117">
        <v>1.05</v>
      </c>
      <c r="M2117">
        <v>0.97726597325408626</v>
      </c>
      <c r="R2117">
        <v>1.0670133729569071</v>
      </c>
    </row>
    <row r="2118" spans="6:18" x14ac:dyDescent="0.25">
      <c r="F2118" s="2">
        <v>42716</v>
      </c>
      <c r="G2118">
        <v>1.05</v>
      </c>
      <c r="M2118">
        <v>0.83565244279529982</v>
      </c>
      <c r="R2118">
        <v>1.0635435992578837</v>
      </c>
    </row>
    <row r="2119" spans="6:18" x14ac:dyDescent="0.25">
      <c r="F2119" s="2">
        <v>42717</v>
      </c>
      <c r="G2119">
        <v>1.05</v>
      </c>
      <c r="M2119">
        <v>0.97527075812274355</v>
      </c>
      <c r="R2119">
        <v>1.1258122743682311</v>
      </c>
    </row>
    <row r="2120" spans="6:18" x14ac:dyDescent="0.25">
      <c r="F2120" s="2">
        <v>42718</v>
      </c>
      <c r="G2120">
        <v>0.98399035978653826</v>
      </c>
      <c r="M2120">
        <v>0.9354449991392666</v>
      </c>
      <c r="R2120">
        <v>1.0151489068686521</v>
      </c>
    </row>
    <row r="2121" spans="6:18" x14ac:dyDescent="0.25">
      <c r="F2121" s="2">
        <v>42719</v>
      </c>
      <c r="G2121">
        <v>1.05</v>
      </c>
      <c r="M2121">
        <v>0.91516762060506884</v>
      </c>
      <c r="R2121">
        <v>1.2432542927228143</v>
      </c>
    </row>
    <row r="2122" spans="6:18" x14ac:dyDescent="0.25">
      <c r="F2122" s="2">
        <v>42720</v>
      </c>
      <c r="G2122">
        <v>0.87380028588931991</v>
      </c>
      <c r="M2122">
        <v>0.86992035940371648</v>
      </c>
      <c r="R2122">
        <v>1.007147232999795</v>
      </c>
    </row>
    <row r="2123" spans="6:18" x14ac:dyDescent="0.25">
      <c r="F2123" s="2">
        <v>42723</v>
      </c>
      <c r="G2123">
        <v>0.89393561267781385</v>
      </c>
      <c r="M2123">
        <v>0.89393561267781385</v>
      </c>
      <c r="R2123">
        <v>1.034190167207389</v>
      </c>
    </row>
    <row r="2124" spans="6:18" x14ac:dyDescent="0.25">
      <c r="F2124" s="2">
        <v>42724</v>
      </c>
      <c r="G2124">
        <v>0.85</v>
      </c>
      <c r="M2124">
        <v>0.79230769230769238</v>
      </c>
      <c r="R2124">
        <v>1.0336182336182316</v>
      </c>
    </row>
    <row r="2125" spans="6:18" x14ac:dyDescent="0.25">
      <c r="F2125" s="2">
        <v>42725</v>
      </c>
      <c r="G2125">
        <v>0.85</v>
      </c>
      <c r="M2125">
        <v>0.80192486805339958</v>
      </c>
      <c r="R2125">
        <v>1.0155231294628997</v>
      </c>
    </row>
    <row r="2126" spans="6:18" x14ac:dyDescent="0.25">
      <c r="F2126" s="2">
        <v>42726</v>
      </c>
      <c r="G2126">
        <v>1.05</v>
      </c>
      <c r="M2126">
        <v>0.79562043795620441</v>
      </c>
      <c r="R2126">
        <v>1.1025952960259529</v>
      </c>
    </row>
    <row r="2127" spans="6:18" x14ac:dyDescent="0.25">
      <c r="F2127" s="2">
        <v>42727</v>
      </c>
      <c r="G2127">
        <v>1.05</v>
      </c>
      <c r="M2127">
        <v>1</v>
      </c>
      <c r="R2127">
        <v>1.7068837897853362</v>
      </c>
    </row>
    <row r="2128" spans="6:18" x14ac:dyDescent="0.25">
      <c r="F2128" s="2">
        <v>42730</v>
      </c>
      <c r="G2128">
        <v>1.05</v>
      </c>
      <c r="M2128">
        <v>0.91476219888820476</v>
      </c>
      <c r="R2128">
        <v>1.5453983940704137</v>
      </c>
    </row>
    <row r="2129" spans="6:18" x14ac:dyDescent="0.25">
      <c r="F2129" s="2">
        <v>42731</v>
      </c>
      <c r="G2129">
        <v>1.05</v>
      </c>
      <c r="M2129">
        <v>0.83935112506541087</v>
      </c>
      <c r="R2129">
        <v>1.164311878597593</v>
      </c>
    </row>
    <row r="2130" spans="6:18" x14ac:dyDescent="0.25">
      <c r="F2130" s="2">
        <v>42732</v>
      </c>
      <c r="G2130">
        <v>1.05</v>
      </c>
      <c r="M2130">
        <v>0.61412358133670297</v>
      </c>
      <c r="R2130">
        <v>1.4136191677175285</v>
      </c>
    </row>
    <row r="2131" spans="6:18" x14ac:dyDescent="0.25">
      <c r="F2131" s="2">
        <v>42733</v>
      </c>
      <c r="G2131">
        <v>1.05</v>
      </c>
      <c r="M2131">
        <v>0.89056603773584564</v>
      </c>
      <c r="R2131">
        <v>2.2056603773584835</v>
      </c>
    </row>
    <row r="2132" spans="6:18" x14ac:dyDescent="0.25">
      <c r="F2132" s="3">
        <v>42734</v>
      </c>
      <c r="G2132">
        <v>1.05</v>
      </c>
      <c r="M2132">
        <v>1</v>
      </c>
      <c r="R2132">
        <v>1.1152882205513786</v>
      </c>
    </row>
    <row r="2133" spans="6:18" x14ac:dyDescent="0.25">
      <c r="F2133" s="3">
        <v>42737</v>
      </c>
      <c r="G2133">
        <v>0.95745083207261727</v>
      </c>
      <c r="M2133">
        <v>0.94326777609682311</v>
      </c>
      <c r="R2133">
        <v>1</v>
      </c>
    </row>
    <row r="2134" spans="6:18" x14ac:dyDescent="0.25">
      <c r="F2134" s="3">
        <v>42738</v>
      </c>
      <c r="G2134">
        <v>1.0138526400321222</v>
      </c>
      <c r="M2134">
        <v>1</v>
      </c>
      <c r="R2134">
        <v>1.0415579200963647</v>
      </c>
    </row>
    <row r="2135" spans="6:18" x14ac:dyDescent="0.25">
      <c r="F2135" s="3">
        <v>42739</v>
      </c>
      <c r="G2135">
        <v>0.97910506603587633</v>
      </c>
      <c r="M2135">
        <v>0.97220579538734475</v>
      </c>
      <c r="R2135">
        <v>1.0236546422235362</v>
      </c>
    </row>
    <row r="2136" spans="6:18" x14ac:dyDescent="0.25">
      <c r="F2136" s="3">
        <v>42740</v>
      </c>
      <c r="G2136">
        <v>1.05</v>
      </c>
      <c r="M2136">
        <v>0.9539160983674283</v>
      </c>
      <c r="R2136">
        <v>1.1950816284356272</v>
      </c>
    </row>
    <row r="2137" spans="6:18" x14ac:dyDescent="0.25">
      <c r="F2137" s="3">
        <v>42741</v>
      </c>
      <c r="G2137">
        <v>1.05</v>
      </c>
      <c r="M2137">
        <v>0.86284419658417577</v>
      </c>
      <c r="R2137">
        <v>1.0775531544092005</v>
      </c>
    </row>
    <row r="2138" spans="6:18" x14ac:dyDescent="0.25">
      <c r="F2138" s="3">
        <v>42744</v>
      </c>
      <c r="G2138">
        <v>0.95005076142131983</v>
      </c>
      <c r="M2138">
        <v>0.94558375634517766</v>
      </c>
      <c r="R2138">
        <v>1.0436548223350255</v>
      </c>
    </row>
    <row r="2139" spans="6:18" x14ac:dyDescent="0.25">
      <c r="F2139" s="3">
        <v>42745</v>
      </c>
      <c r="G2139">
        <v>1.05</v>
      </c>
      <c r="M2139">
        <v>0.88763781374618989</v>
      </c>
      <c r="R2139">
        <v>1.1832043162092458</v>
      </c>
    </row>
    <row r="2140" spans="6:18" x14ac:dyDescent="0.25">
      <c r="F2140" s="3">
        <v>42746</v>
      </c>
      <c r="G2140">
        <v>1.05</v>
      </c>
      <c r="M2140">
        <v>0.98481522136846211</v>
      </c>
      <c r="R2140">
        <v>1.1950237833882154</v>
      </c>
    </row>
    <row r="2141" spans="6:18" x14ac:dyDescent="0.25">
      <c r="F2141" s="3">
        <v>42747</v>
      </c>
      <c r="G2141">
        <v>1.017522474478135</v>
      </c>
      <c r="M2141">
        <v>0.94408045101325622</v>
      </c>
      <c r="R2141">
        <v>1.0303214993143381</v>
      </c>
    </row>
    <row r="2142" spans="6:18" x14ac:dyDescent="0.25">
      <c r="F2142" s="3">
        <v>42748</v>
      </c>
      <c r="G2142">
        <v>0.9081379310344827</v>
      </c>
      <c r="M2142">
        <v>0.85889655172413804</v>
      </c>
      <c r="R2142">
        <v>1.04344827586207</v>
      </c>
    </row>
    <row r="2143" spans="6:18" x14ac:dyDescent="0.25">
      <c r="F2143" s="3">
        <v>42751</v>
      </c>
      <c r="G2143">
        <v>1.05</v>
      </c>
      <c r="M2143">
        <v>0.97913296667745087</v>
      </c>
      <c r="R2143">
        <v>1.1776124231640237</v>
      </c>
    </row>
    <row r="2144" spans="6:18" x14ac:dyDescent="0.25">
      <c r="F2144" s="3">
        <v>42752</v>
      </c>
      <c r="G2144">
        <v>0.91573765744896474</v>
      </c>
      <c r="M2144">
        <v>0.87534385406109738</v>
      </c>
      <c r="R2144">
        <v>1.0137541624438973</v>
      </c>
    </row>
    <row r="2145" spans="6:18" x14ac:dyDescent="0.25">
      <c r="F2145" s="3">
        <v>42753</v>
      </c>
      <c r="G2145">
        <v>1.05</v>
      </c>
      <c r="M2145">
        <v>0.99268912905276552</v>
      </c>
      <c r="R2145">
        <v>1.1881754609027337</v>
      </c>
    </row>
    <row r="2146" spans="6:18" x14ac:dyDescent="0.25">
      <c r="F2146" s="3">
        <v>42754</v>
      </c>
      <c r="G2146">
        <v>1.05</v>
      </c>
      <c r="M2146">
        <v>0.99273531269741</v>
      </c>
      <c r="R2146">
        <v>1.1100758054327218</v>
      </c>
    </row>
    <row r="2147" spans="6:18" x14ac:dyDescent="0.25">
      <c r="F2147" s="3">
        <v>42755</v>
      </c>
      <c r="G2147">
        <v>1.05</v>
      </c>
      <c r="M2147">
        <v>0.830885912538325</v>
      </c>
      <c r="R2147">
        <v>1.0900435694691015</v>
      </c>
    </row>
    <row r="2148" spans="6:18" x14ac:dyDescent="0.25">
      <c r="F2148" s="3">
        <v>42758</v>
      </c>
      <c r="G2148">
        <v>1.05</v>
      </c>
      <c r="M2148">
        <v>0.95404556166535748</v>
      </c>
      <c r="R2148">
        <v>1.2664964650432036</v>
      </c>
    </row>
    <row r="2149" spans="6:18" x14ac:dyDescent="0.25">
      <c r="F2149" s="3">
        <v>42759</v>
      </c>
      <c r="G2149">
        <v>1.05</v>
      </c>
      <c r="M2149">
        <v>0.99264130264599959</v>
      </c>
      <c r="R2149">
        <v>1.2094880225457949</v>
      </c>
    </row>
    <row r="2150" spans="6:18" x14ac:dyDescent="0.25">
      <c r="F2150" s="3">
        <v>42760</v>
      </c>
      <c r="G2150">
        <v>1.05</v>
      </c>
      <c r="M2150">
        <v>0.98107532272214559</v>
      </c>
      <c r="R2150">
        <v>1.2709612733425242</v>
      </c>
    </row>
    <row r="2151" spans="6:18" x14ac:dyDescent="0.25">
      <c r="F2151" s="2">
        <v>42762</v>
      </c>
      <c r="G2151">
        <v>1.05</v>
      </c>
      <c r="M2151">
        <v>0.99260595130748686</v>
      </c>
      <c r="R2151">
        <v>1.1574391343552699</v>
      </c>
    </row>
    <row r="2152" spans="6:18" x14ac:dyDescent="0.25">
      <c r="F2152" s="2">
        <v>42765</v>
      </c>
      <c r="G2152">
        <v>1.05</v>
      </c>
      <c r="M2152">
        <v>0.94214310167750759</v>
      </c>
      <c r="R2152">
        <v>1.0633344744950359</v>
      </c>
    </row>
    <row r="2153" spans="6:18" x14ac:dyDescent="0.25">
      <c r="F2153" s="2">
        <v>42766</v>
      </c>
      <c r="G2153">
        <v>0.97691223123017268</v>
      </c>
      <c r="M2153">
        <v>0.97691223123017268</v>
      </c>
      <c r="R2153">
        <v>1.0206203736341193</v>
      </c>
    </row>
    <row r="2154" spans="6:18" x14ac:dyDescent="0.25">
      <c r="F2154" s="2">
        <v>42767</v>
      </c>
      <c r="G2154">
        <v>0.85</v>
      </c>
      <c r="M2154">
        <v>0.83074173369079407</v>
      </c>
      <c r="R2154">
        <v>1</v>
      </c>
    </row>
    <row r="2155" spans="6:18" x14ac:dyDescent="0.25">
      <c r="F2155" s="2">
        <v>42768</v>
      </c>
      <c r="G2155">
        <v>1.05</v>
      </c>
      <c r="M2155">
        <v>0.97298456260720423</v>
      </c>
      <c r="R2155">
        <v>1.123070325900513</v>
      </c>
    </row>
    <row r="2156" spans="6:18" x14ac:dyDescent="0.25">
      <c r="F2156" s="2">
        <v>42769</v>
      </c>
      <c r="G2156">
        <v>1.05</v>
      </c>
      <c r="M2156">
        <v>0.97788750536711033</v>
      </c>
      <c r="R2156">
        <v>1.0783598110777188</v>
      </c>
    </row>
    <row r="2157" spans="6:18" x14ac:dyDescent="0.25">
      <c r="F2157" s="2">
        <v>42772</v>
      </c>
      <c r="G2157">
        <v>1.05</v>
      </c>
      <c r="M2157">
        <v>1</v>
      </c>
      <c r="R2157">
        <v>1.2073296273419774</v>
      </c>
    </row>
    <row r="2158" spans="6:18" x14ac:dyDescent="0.25">
      <c r="F2158" s="2">
        <v>42773</v>
      </c>
      <c r="G2158">
        <v>0.94992144540455614</v>
      </c>
      <c r="M2158">
        <v>0.90553809897879023</v>
      </c>
      <c r="R2158">
        <v>1.03299293008641</v>
      </c>
    </row>
    <row r="2159" spans="6:18" x14ac:dyDescent="0.25">
      <c r="F2159" s="2">
        <v>42774</v>
      </c>
      <c r="G2159">
        <v>1.05</v>
      </c>
      <c r="M2159">
        <v>0.84747822564310304</v>
      </c>
      <c r="R2159">
        <v>1.0887178448450476</v>
      </c>
    </row>
    <row r="2160" spans="6:18" x14ac:dyDescent="0.25">
      <c r="F2160" s="2">
        <v>42775</v>
      </c>
      <c r="G2160">
        <v>1.05</v>
      </c>
      <c r="M2160">
        <v>0.82427357185214478</v>
      </c>
      <c r="R2160">
        <v>1.097845423996836</v>
      </c>
    </row>
    <row r="2161" spans="6:18" x14ac:dyDescent="0.25">
      <c r="F2161" s="2">
        <v>42776</v>
      </c>
      <c r="G2161">
        <v>1.05</v>
      </c>
      <c r="M2161">
        <v>0.9204614450516091</v>
      </c>
      <c r="R2161">
        <v>1.1159684274438344</v>
      </c>
    </row>
    <row r="2162" spans="6:18" x14ac:dyDescent="0.25">
      <c r="F2162" s="2">
        <v>42779</v>
      </c>
      <c r="G2162">
        <v>1.05</v>
      </c>
      <c r="M2162">
        <v>0.8716988978997714</v>
      </c>
      <c r="R2162">
        <v>1.1108338531919333</v>
      </c>
    </row>
    <row r="2163" spans="6:18" x14ac:dyDescent="0.25">
      <c r="F2163" s="2">
        <v>42780</v>
      </c>
      <c r="G2163">
        <v>0.97805383022774339</v>
      </c>
      <c r="M2163">
        <v>0.91097308488612838</v>
      </c>
      <c r="R2163">
        <v>1.0250517598343656</v>
      </c>
    </row>
    <row r="2164" spans="6:18" x14ac:dyDescent="0.25">
      <c r="F2164" s="2">
        <v>42781</v>
      </c>
      <c r="G2164">
        <v>1.05</v>
      </c>
      <c r="M2164">
        <v>0.71907585360866888</v>
      </c>
      <c r="R2164">
        <v>1.0570435493764101</v>
      </c>
    </row>
    <row r="2165" spans="6:18" x14ac:dyDescent="0.25">
      <c r="F2165" s="2">
        <v>42782</v>
      </c>
      <c r="G2165">
        <v>1.05</v>
      </c>
      <c r="M2165">
        <v>0.93091303169872663</v>
      </c>
      <c r="R2165">
        <v>1.1923597940937376</v>
      </c>
    </row>
    <row r="2166" spans="6:18" x14ac:dyDescent="0.25">
      <c r="F2166" s="2">
        <v>42783</v>
      </c>
      <c r="G2166">
        <v>0.85</v>
      </c>
      <c r="M2166">
        <v>0.76881419234360149</v>
      </c>
      <c r="R2166">
        <v>1.0110177404295051</v>
      </c>
    </row>
    <row r="2167" spans="6:18" x14ac:dyDescent="0.25">
      <c r="F2167" s="2">
        <v>42786</v>
      </c>
      <c r="G2167">
        <v>1.05</v>
      </c>
      <c r="M2167">
        <v>0.92280930637095337</v>
      </c>
      <c r="R2167">
        <v>1.2167862578821484</v>
      </c>
    </row>
    <row r="2168" spans="6:18" x14ac:dyDescent="0.25">
      <c r="F2168" s="2">
        <v>42787</v>
      </c>
      <c r="G2168">
        <v>1.05</v>
      </c>
      <c r="M2168">
        <v>0.92125423124888661</v>
      </c>
      <c r="R2168">
        <v>1.1411010154997328</v>
      </c>
    </row>
    <row r="2169" spans="6:18" x14ac:dyDescent="0.25">
      <c r="F2169" s="2">
        <v>42788</v>
      </c>
      <c r="G2169">
        <v>1.05</v>
      </c>
      <c r="M2169">
        <v>0.93399750933997516</v>
      </c>
      <c r="R2169">
        <v>1.1028953922789539</v>
      </c>
    </row>
    <row r="2170" spans="6:18" x14ac:dyDescent="0.25">
      <c r="F2170" s="2">
        <v>42789</v>
      </c>
      <c r="G2170">
        <v>1.05</v>
      </c>
      <c r="M2170">
        <v>0.98197647777608055</v>
      </c>
      <c r="R2170">
        <v>1.1571712234611271</v>
      </c>
    </row>
    <row r="2171" spans="6:18" x14ac:dyDescent="0.25">
      <c r="F2171" s="2">
        <v>42793</v>
      </c>
      <c r="G2171">
        <v>0.9474166361304508</v>
      </c>
      <c r="M2171">
        <v>0.94008794430194198</v>
      </c>
      <c r="R2171">
        <v>1.0333455478197155</v>
      </c>
    </row>
    <row r="2172" spans="6:18" x14ac:dyDescent="0.25">
      <c r="F2172" s="2">
        <v>42794</v>
      </c>
      <c r="G2172">
        <v>1.05</v>
      </c>
      <c r="M2172">
        <v>0.92005368098159668</v>
      </c>
      <c r="R2172">
        <v>1.0780291411042975</v>
      </c>
    </row>
    <row r="2173" spans="6:18" x14ac:dyDescent="0.25">
      <c r="F2173" s="2">
        <v>42795</v>
      </c>
      <c r="G2173">
        <v>1.05</v>
      </c>
      <c r="M2173">
        <v>0.90482548159450704</v>
      </c>
      <c r="R2173">
        <v>1.126072859050165</v>
      </c>
    </row>
    <row r="2174" spans="6:18" x14ac:dyDescent="0.25">
      <c r="F2174" s="2">
        <v>42796</v>
      </c>
      <c r="G2174">
        <v>1.05</v>
      </c>
      <c r="M2174">
        <v>0.90242990654205613</v>
      </c>
      <c r="R2174">
        <v>1.0747663551401869</v>
      </c>
    </row>
    <row r="2175" spans="6:18" x14ac:dyDescent="0.25">
      <c r="F2175" s="2">
        <v>42797</v>
      </c>
      <c r="G2175">
        <v>1.05</v>
      </c>
      <c r="M2175">
        <v>0.90455026455026311</v>
      </c>
      <c r="R2175">
        <v>1.1128042328042314</v>
      </c>
    </row>
    <row r="2176" spans="6:18" x14ac:dyDescent="0.25">
      <c r="F2176" s="2">
        <v>42800</v>
      </c>
      <c r="G2176">
        <v>1.05</v>
      </c>
      <c r="M2176">
        <v>0.99849300322927259</v>
      </c>
      <c r="R2176">
        <v>1.1427341227125989</v>
      </c>
    </row>
    <row r="2177" spans="6:18" x14ac:dyDescent="0.25">
      <c r="F2177" s="2">
        <v>42801</v>
      </c>
      <c r="G2177">
        <v>1.0016077170418007</v>
      </c>
      <c r="M2177">
        <v>0.96402733118971218</v>
      </c>
      <c r="R2177">
        <v>1.0303456591639872</v>
      </c>
    </row>
    <row r="2178" spans="6:18" x14ac:dyDescent="0.25">
      <c r="F2178" s="2">
        <v>42802</v>
      </c>
      <c r="G2178">
        <v>1.05</v>
      </c>
      <c r="M2178">
        <v>0.92692386201265276</v>
      </c>
      <c r="R2178">
        <v>1.1277811798326203</v>
      </c>
    </row>
    <row r="2179" spans="6:18" x14ac:dyDescent="0.25">
      <c r="F2179" s="2">
        <v>42803</v>
      </c>
      <c r="G2179">
        <v>1.05</v>
      </c>
      <c r="M2179">
        <v>0.90748355263157898</v>
      </c>
      <c r="R2179">
        <v>1.1669407894736843</v>
      </c>
    </row>
    <row r="2180" spans="6:18" x14ac:dyDescent="0.25">
      <c r="F2180" s="2">
        <v>42804</v>
      </c>
      <c r="G2180">
        <v>1.05</v>
      </c>
      <c r="M2180">
        <v>0.91849148418491633</v>
      </c>
      <c r="R2180">
        <v>1.1204379562043767</v>
      </c>
    </row>
    <row r="2181" spans="6:18" x14ac:dyDescent="0.25">
      <c r="F2181" s="2">
        <v>42808</v>
      </c>
      <c r="G2181">
        <v>1.05</v>
      </c>
      <c r="M2181">
        <v>1</v>
      </c>
      <c r="R2181">
        <v>1.3625572678050841</v>
      </c>
    </row>
    <row r="2182" spans="6:18" x14ac:dyDescent="0.25">
      <c r="F2182" s="2">
        <v>42809</v>
      </c>
      <c r="G2182">
        <v>1.05</v>
      </c>
      <c r="M2182">
        <v>0.96413171305370438</v>
      </c>
      <c r="R2182">
        <v>1.1346530772246206</v>
      </c>
    </row>
    <row r="2183" spans="6:18" x14ac:dyDescent="0.25">
      <c r="F2183" s="2">
        <v>42810</v>
      </c>
      <c r="G2183">
        <v>1.05</v>
      </c>
      <c r="M2183">
        <v>0.94005496392992471</v>
      </c>
      <c r="R2183">
        <v>1.1011679835108183</v>
      </c>
    </row>
    <row r="2184" spans="6:18" x14ac:dyDescent="0.25">
      <c r="F2184" s="2">
        <v>42811</v>
      </c>
      <c r="G2184">
        <v>0.9083320451383522</v>
      </c>
      <c r="M2184">
        <v>0.88761786984077906</v>
      </c>
      <c r="R2184">
        <v>1</v>
      </c>
    </row>
    <row r="2185" spans="6:18" x14ac:dyDescent="0.25">
      <c r="F2185" s="2">
        <v>42814</v>
      </c>
      <c r="G2185">
        <v>0.96518930558047755</v>
      </c>
      <c r="M2185">
        <v>0.94473353669477844</v>
      </c>
      <c r="R2185">
        <v>1.0055625336443568</v>
      </c>
    </row>
    <row r="2186" spans="6:18" x14ac:dyDescent="0.25">
      <c r="F2186" s="2">
        <v>42815</v>
      </c>
      <c r="G2186">
        <v>1.05</v>
      </c>
      <c r="M2186">
        <v>0.87437092264678473</v>
      </c>
      <c r="R2186">
        <v>1.1136999068033551</v>
      </c>
    </row>
    <row r="2187" spans="6:18" x14ac:dyDescent="0.25">
      <c r="F2187" s="2">
        <v>42816</v>
      </c>
      <c r="G2187">
        <v>1.05</v>
      </c>
      <c r="M2187">
        <v>0.83738707435719251</v>
      </c>
      <c r="R2187">
        <v>1.1262450776001871</v>
      </c>
    </row>
    <row r="2188" spans="6:18" x14ac:dyDescent="0.25">
      <c r="F2188" s="2">
        <v>42817</v>
      </c>
      <c r="G2188">
        <v>1.05</v>
      </c>
      <c r="M2188">
        <v>0.94159653149706712</v>
      </c>
      <c r="R2188">
        <v>1.2800306044376473</v>
      </c>
    </row>
    <row r="2189" spans="6:18" x14ac:dyDescent="0.25">
      <c r="F2189" s="2">
        <v>42818</v>
      </c>
      <c r="G2189">
        <v>1.05</v>
      </c>
      <c r="M2189">
        <v>0.94679186228482004</v>
      </c>
      <c r="R2189">
        <v>1.1909233176838876</v>
      </c>
    </row>
    <row r="2190" spans="6:18" x14ac:dyDescent="0.25">
      <c r="F2190" s="2">
        <v>42821</v>
      </c>
      <c r="G2190">
        <v>0.85</v>
      </c>
      <c r="M2190">
        <v>0.74515099435305665</v>
      </c>
      <c r="R2190">
        <v>1.0098207709305163</v>
      </c>
    </row>
    <row r="2191" spans="6:18" x14ac:dyDescent="0.25">
      <c r="F2191" s="2">
        <v>42822</v>
      </c>
      <c r="G2191">
        <v>1.05</v>
      </c>
      <c r="M2191">
        <v>0.96951373141849329</v>
      </c>
      <c r="R2191">
        <v>1.181153943058705</v>
      </c>
    </row>
    <row r="2192" spans="6:18" x14ac:dyDescent="0.25">
      <c r="F2192" s="2">
        <v>42823</v>
      </c>
      <c r="G2192">
        <v>1.05</v>
      </c>
      <c r="M2192">
        <v>0.9582251082251082</v>
      </c>
      <c r="R2192">
        <v>1.0761904761904764</v>
      </c>
    </row>
    <row r="2193" spans="6:18" x14ac:dyDescent="0.25">
      <c r="F2193" s="2">
        <v>42824</v>
      </c>
      <c r="G2193">
        <v>1.05</v>
      </c>
      <c r="M2193">
        <v>0.96908055329536213</v>
      </c>
      <c r="R2193">
        <v>1.1135069161920261</v>
      </c>
    </row>
    <row r="2194" spans="6:18" x14ac:dyDescent="0.25">
      <c r="F2194" s="2">
        <v>42825</v>
      </c>
      <c r="G2194">
        <v>1.05</v>
      </c>
      <c r="M2194">
        <v>0.96444341157332258</v>
      </c>
      <c r="R2194">
        <v>1.0983035091796387</v>
      </c>
    </row>
    <row r="2195" spans="6:18" x14ac:dyDescent="0.25">
      <c r="F2195" s="2">
        <v>42828</v>
      </c>
      <c r="G2195">
        <v>1.05</v>
      </c>
      <c r="M2195">
        <v>0.84050343249427917</v>
      </c>
      <c r="R2195">
        <v>1.0711670480549216</v>
      </c>
    </row>
    <row r="2196" spans="6:18" x14ac:dyDescent="0.25">
      <c r="F2196" s="2">
        <v>42830</v>
      </c>
      <c r="G2196">
        <v>1.05</v>
      </c>
      <c r="M2196">
        <v>0.92997601918465056</v>
      </c>
      <c r="R2196">
        <v>1.0815347721822595</v>
      </c>
    </row>
    <row r="2197" spans="6:18" x14ac:dyDescent="0.25">
      <c r="F2197" s="2">
        <v>42831</v>
      </c>
      <c r="G2197">
        <v>1.05</v>
      </c>
      <c r="M2197">
        <v>0.94994866529774125</v>
      </c>
      <c r="R2197">
        <v>1.0885523613963002</v>
      </c>
    </row>
    <row r="2198" spans="6:18" x14ac:dyDescent="0.25">
      <c r="F2198" s="2">
        <v>42832</v>
      </c>
      <c r="G2198">
        <v>1.05</v>
      </c>
      <c r="M2198">
        <v>1</v>
      </c>
      <c r="R2198">
        <v>1.201401050788089</v>
      </c>
    </row>
    <row r="2199" spans="6:18" x14ac:dyDescent="0.25">
      <c r="F2199" s="2">
        <v>42835</v>
      </c>
      <c r="G2199">
        <v>1.05</v>
      </c>
      <c r="M2199">
        <v>0.90441176470587603</v>
      </c>
      <c r="R2199">
        <v>1.1008823529411764</v>
      </c>
    </row>
    <row r="2200" spans="6:18" x14ac:dyDescent="0.25">
      <c r="F2200" s="2">
        <v>42836</v>
      </c>
      <c r="G2200">
        <v>1.05</v>
      </c>
      <c r="M2200">
        <v>0.86611265004617255</v>
      </c>
      <c r="R2200">
        <v>1.1892890120036934</v>
      </c>
    </row>
    <row r="2201" spans="6:18" x14ac:dyDescent="0.25">
      <c r="F2201" s="2">
        <v>42837</v>
      </c>
      <c r="G2201">
        <v>1.05</v>
      </c>
      <c r="M2201">
        <v>0.9698101462807367</v>
      </c>
      <c r="R2201">
        <v>1.1285403050108977</v>
      </c>
    </row>
    <row r="2202" spans="6:18" x14ac:dyDescent="0.25">
      <c r="F2202" s="2">
        <v>42838</v>
      </c>
      <c r="G2202">
        <v>1.05</v>
      </c>
      <c r="M2202">
        <v>0.84208840486866932</v>
      </c>
      <c r="R2202">
        <v>1.0727098014093508</v>
      </c>
    </row>
    <row r="2203" spans="6:18" x14ac:dyDescent="0.25">
      <c r="F2203" s="2">
        <v>42842</v>
      </c>
      <c r="G2203">
        <v>1.05</v>
      </c>
      <c r="M2203">
        <v>0.73691230410136721</v>
      </c>
      <c r="R2203">
        <v>1.0716905635211762</v>
      </c>
    </row>
    <row r="2204" spans="6:18" x14ac:dyDescent="0.25">
      <c r="F2204" s="2">
        <v>42843</v>
      </c>
      <c r="G2204">
        <v>1.05</v>
      </c>
      <c r="M2204">
        <v>0.75657400450788337</v>
      </c>
      <c r="R2204">
        <v>1.1652892561983499</v>
      </c>
    </row>
    <row r="2205" spans="6:18" x14ac:dyDescent="0.25">
      <c r="F2205" s="2">
        <v>42844</v>
      </c>
      <c r="G2205">
        <v>0.85</v>
      </c>
      <c r="M2205">
        <v>0.61504142766093051</v>
      </c>
      <c r="R2205">
        <v>1</v>
      </c>
    </row>
    <row r="2206" spans="6:18" x14ac:dyDescent="0.25">
      <c r="F2206" s="2">
        <v>42845</v>
      </c>
      <c r="G2206">
        <v>1.05</v>
      </c>
      <c r="M2206">
        <v>0.8319999999999883</v>
      </c>
      <c r="R2206">
        <v>1.5925333333333411</v>
      </c>
    </row>
    <row r="2207" spans="6:18" x14ac:dyDescent="0.25">
      <c r="F2207" s="2">
        <v>42846</v>
      </c>
      <c r="G2207">
        <v>1.05</v>
      </c>
      <c r="M2207">
        <v>0.7524396507447243</v>
      </c>
      <c r="R2207">
        <v>1.3662044170518748</v>
      </c>
    </row>
    <row r="2208" spans="6:18" x14ac:dyDescent="0.25">
      <c r="F2208" s="2">
        <v>42849</v>
      </c>
      <c r="G2208">
        <v>0.85</v>
      </c>
      <c r="M2208">
        <v>0.7309486780715283</v>
      </c>
      <c r="R2208">
        <v>1.0425090720580537</v>
      </c>
    </row>
    <row r="2209" spans="6:18" x14ac:dyDescent="0.25">
      <c r="F2209" s="2">
        <v>42850</v>
      </c>
      <c r="G2209">
        <v>1.05</v>
      </c>
      <c r="M2209">
        <v>0.75537634408600973</v>
      </c>
      <c r="R2209">
        <v>1.1741935483870969</v>
      </c>
    </row>
    <row r="2210" spans="6:18" x14ac:dyDescent="0.25">
      <c r="F2210" s="2">
        <v>42851</v>
      </c>
      <c r="G2210">
        <v>1.05</v>
      </c>
      <c r="M2210">
        <v>0.83038720538720545</v>
      </c>
      <c r="R2210">
        <v>1.308922558922559</v>
      </c>
    </row>
    <row r="2211" spans="6:18" x14ac:dyDescent="0.25">
      <c r="F2211" s="2">
        <v>42852</v>
      </c>
      <c r="G2211">
        <v>1.05</v>
      </c>
      <c r="M2211">
        <v>0.90681818181818186</v>
      </c>
      <c r="R2211">
        <v>1.197348484848485</v>
      </c>
    </row>
    <row r="2212" spans="6:18" x14ac:dyDescent="0.25">
      <c r="F2212" s="2">
        <v>42853</v>
      </c>
      <c r="G2212">
        <v>1.05</v>
      </c>
      <c r="M2212">
        <v>0.87631710988459421</v>
      </c>
      <c r="R2212">
        <v>1.059458103361766</v>
      </c>
    </row>
    <row r="2213" spans="6:18" x14ac:dyDescent="0.25">
      <c r="F2213" s="2">
        <v>42857</v>
      </c>
      <c r="G2213">
        <v>1.05</v>
      </c>
      <c r="M2213">
        <v>0.90464613722312248</v>
      </c>
      <c r="R2213">
        <v>1.1204754186925983</v>
      </c>
    </row>
    <row r="2214" spans="6:18" x14ac:dyDescent="0.25">
      <c r="F2214" s="2">
        <v>42858</v>
      </c>
      <c r="G2214">
        <v>1.0016242555495398</v>
      </c>
      <c r="M2214">
        <v>0.87872225230102485</v>
      </c>
      <c r="R2214">
        <v>1.0487276664861978</v>
      </c>
    </row>
    <row r="2215" spans="6:18" x14ac:dyDescent="0.25">
      <c r="F2215" s="2">
        <v>42859</v>
      </c>
      <c r="G2215">
        <v>0.85</v>
      </c>
      <c r="M2215">
        <v>0.84135520301155842</v>
      </c>
      <c r="R2215">
        <v>1.0021511158913707</v>
      </c>
    </row>
    <row r="2216" spans="6:18" x14ac:dyDescent="0.25">
      <c r="F2216" s="2">
        <v>42860</v>
      </c>
      <c r="G2216">
        <v>1.05</v>
      </c>
      <c r="M2216">
        <v>0.99356823266219241</v>
      </c>
      <c r="R2216">
        <v>1.069910514541387</v>
      </c>
    </row>
    <row r="2217" spans="6:18" x14ac:dyDescent="0.25">
      <c r="F2217" s="2">
        <v>42863</v>
      </c>
      <c r="G2217">
        <v>0.85</v>
      </c>
      <c r="M2217">
        <v>0.77012770682954323</v>
      </c>
      <c r="R2217">
        <v>1.0049972237645732</v>
      </c>
    </row>
    <row r="2218" spans="6:18" x14ac:dyDescent="0.25">
      <c r="F2218" s="2">
        <v>42864</v>
      </c>
      <c r="G2218">
        <v>1.05</v>
      </c>
      <c r="M2218">
        <v>0.75380228136882588</v>
      </c>
      <c r="R2218">
        <v>1.1397338403041755</v>
      </c>
    </row>
    <row r="2219" spans="6:18" x14ac:dyDescent="0.25">
      <c r="F2219" s="2">
        <v>42865</v>
      </c>
      <c r="G2219">
        <v>1.05</v>
      </c>
      <c r="M2219">
        <v>0.96517241379310592</v>
      </c>
      <c r="R2219">
        <v>1.056896551724138</v>
      </c>
    </row>
    <row r="2220" spans="6:18" x14ac:dyDescent="0.25">
      <c r="F2220" s="2">
        <v>42866</v>
      </c>
      <c r="G2220">
        <v>1.05</v>
      </c>
      <c r="M2220">
        <v>0.9444055944055969</v>
      </c>
      <c r="R2220">
        <v>1.0905594405594381</v>
      </c>
    </row>
    <row r="2221" spans="6:18" x14ac:dyDescent="0.25">
      <c r="F2221" s="2">
        <v>42867</v>
      </c>
      <c r="G2221">
        <v>0.93581929006812481</v>
      </c>
      <c r="M2221">
        <v>0.92111868053065615</v>
      </c>
      <c r="R2221">
        <v>1.0430261742560083</v>
      </c>
    </row>
    <row r="2222" spans="6:18" x14ac:dyDescent="0.25">
      <c r="F2222" s="2">
        <v>42870</v>
      </c>
      <c r="G2222">
        <v>0.99050512723129513</v>
      </c>
      <c r="M2222">
        <v>0.95062666160274001</v>
      </c>
      <c r="R2222">
        <v>1.0387390808963159</v>
      </c>
    </row>
    <row r="2223" spans="6:18" x14ac:dyDescent="0.25">
      <c r="F2223" s="2">
        <v>42871</v>
      </c>
      <c r="G2223">
        <v>1.05</v>
      </c>
      <c r="M2223">
        <v>0.95009451795840938</v>
      </c>
      <c r="R2223">
        <v>1.3368620037807128</v>
      </c>
    </row>
    <row r="2224" spans="6:18" x14ac:dyDescent="0.25">
      <c r="F2224" s="2">
        <v>42872</v>
      </c>
      <c r="G2224">
        <v>1.05</v>
      </c>
      <c r="M2224">
        <v>0.95587739979791186</v>
      </c>
      <c r="R2224">
        <v>1.1276524082182529</v>
      </c>
    </row>
    <row r="2225" spans="6:18" x14ac:dyDescent="0.25">
      <c r="F2225" s="2">
        <v>42873</v>
      </c>
      <c r="G2225">
        <v>1.05</v>
      </c>
      <c r="M2225">
        <v>0.84432624113475174</v>
      </c>
      <c r="R2225">
        <v>1.1184397163120516</v>
      </c>
    </row>
    <row r="2226" spans="6:18" x14ac:dyDescent="0.25">
      <c r="F2226" s="2">
        <v>42874</v>
      </c>
      <c r="G2226">
        <v>1.05</v>
      </c>
      <c r="M2226">
        <v>0.85640000000000005</v>
      </c>
      <c r="R2226">
        <v>1.1652000000000058</v>
      </c>
    </row>
    <row r="2227" spans="6:18" x14ac:dyDescent="0.25">
      <c r="F2227" s="2">
        <v>42877</v>
      </c>
      <c r="G2227">
        <v>1.05</v>
      </c>
      <c r="M2227">
        <v>0.83750000000000346</v>
      </c>
      <c r="R2227">
        <v>1.1307692307692307</v>
      </c>
    </row>
    <row r="2228" spans="6:18" x14ac:dyDescent="0.25">
      <c r="F2228" s="2">
        <v>42878</v>
      </c>
      <c r="G2228">
        <v>1.05</v>
      </c>
      <c r="M2228">
        <v>0.82238570677876643</v>
      </c>
      <c r="R2228">
        <v>1.2890173410404737</v>
      </c>
    </row>
    <row r="2229" spans="6:18" x14ac:dyDescent="0.25">
      <c r="F2229" s="2">
        <v>42879</v>
      </c>
      <c r="G2229">
        <v>1.05</v>
      </c>
      <c r="M2229">
        <v>0.8652271034996275</v>
      </c>
      <c r="R2229">
        <v>1.106478034251686</v>
      </c>
    </row>
    <row r="2230" spans="6:18" x14ac:dyDescent="0.25">
      <c r="F2230" s="2">
        <v>42880</v>
      </c>
      <c r="G2230">
        <v>1.05</v>
      </c>
      <c r="M2230">
        <v>0.94725511302475773</v>
      </c>
      <c r="R2230">
        <v>2.433799784714747</v>
      </c>
    </row>
    <row r="2231" spans="6:18" x14ac:dyDescent="0.25">
      <c r="F2231" s="2">
        <v>42881</v>
      </c>
      <c r="G2231">
        <v>1.05</v>
      </c>
      <c r="M2231">
        <v>0.94016275730014365</v>
      </c>
      <c r="R2231">
        <v>1.1177596936333121</v>
      </c>
    </row>
    <row r="2232" spans="6:18" x14ac:dyDescent="0.25">
      <c r="F2232" s="2">
        <v>42884</v>
      </c>
      <c r="G2232">
        <v>1.05</v>
      </c>
      <c r="M2232">
        <v>1</v>
      </c>
      <c r="R2232">
        <v>1.1914990859232175</v>
      </c>
    </row>
    <row r="2233" spans="6:18" x14ac:dyDescent="0.25">
      <c r="F2233" s="2">
        <v>42885</v>
      </c>
      <c r="G2233">
        <v>1.05</v>
      </c>
      <c r="M2233">
        <v>0.95828319294022679</v>
      </c>
      <c r="R2233">
        <v>1.0527476935419173</v>
      </c>
    </row>
    <row r="2234" spans="6:18" x14ac:dyDescent="0.25">
      <c r="F2234" s="2">
        <v>42886</v>
      </c>
      <c r="G2234">
        <v>1.0127540852929455</v>
      </c>
      <c r="M2234">
        <v>0.98624950179354476</v>
      </c>
      <c r="R2234">
        <v>1.0484256675966506</v>
      </c>
    </row>
    <row r="2235" spans="6:18" x14ac:dyDescent="0.25">
      <c r="F2235" s="2">
        <v>42887</v>
      </c>
      <c r="G2235">
        <v>1.05</v>
      </c>
      <c r="M2235">
        <v>0.97060612203527263</v>
      </c>
      <c r="R2235">
        <v>1.0595986215284832</v>
      </c>
    </row>
    <row r="2236" spans="6:18" x14ac:dyDescent="0.25">
      <c r="F2236" s="2">
        <v>42888</v>
      </c>
      <c r="G2236">
        <v>0.95883160164673598</v>
      </c>
      <c r="M2236">
        <v>0.93726720250930895</v>
      </c>
      <c r="R2236">
        <v>1.0145069594197216</v>
      </c>
    </row>
    <row r="2237" spans="6:18" x14ac:dyDescent="0.25">
      <c r="F2237" s="2">
        <v>42891</v>
      </c>
      <c r="G2237">
        <v>1.05</v>
      </c>
      <c r="M2237">
        <v>0.9830369916206827</v>
      </c>
      <c r="R2237">
        <v>1.1113836092376808</v>
      </c>
    </row>
    <row r="2238" spans="6:18" x14ac:dyDescent="0.25">
      <c r="F2238" s="2">
        <v>42892</v>
      </c>
      <c r="G2238">
        <v>0.9647151586832251</v>
      </c>
      <c r="M2238">
        <v>0.9647151586832251</v>
      </c>
      <c r="R2238">
        <v>1.015966883500887</v>
      </c>
    </row>
    <row r="2239" spans="6:18" x14ac:dyDescent="0.25">
      <c r="F2239" s="2">
        <v>42893</v>
      </c>
      <c r="G2239">
        <v>1.05</v>
      </c>
      <c r="M2239">
        <v>0.93497080732836713</v>
      </c>
      <c r="R2239">
        <v>1.0930138916851246</v>
      </c>
    </row>
    <row r="2240" spans="6:18" x14ac:dyDescent="0.25">
      <c r="F2240" s="2">
        <v>42894</v>
      </c>
      <c r="G2240">
        <v>1.05</v>
      </c>
      <c r="M2240">
        <v>0.94437726723095528</v>
      </c>
      <c r="R2240">
        <v>1.0834340991535643</v>
      </c>
    </row>
    <row r="2241" spans="6:18" x14ac:dyDescent="0.25">
      <c r="F2241" s="2">
        <v>42895</v>
      </c>
      <c r="G2241">
        <v>1.05</v>
      </c>
      <c r="M2241">
        <v>0.89700854700854704</v>
      </c>
      <c r="R2241">
        <v>1.1014957264957266</v>
      </c>
    </row>
    <row r="2242" spans="6:18" x14ac:dyDescent="0.25">
      <c r="F2242" s="2">
        <v>42898</v>
      </c>
      <c r="G2242">
        <v>0.92160872528970694</v>
      </c>
      <c r="M2242">
        <v>0.86571233810497605</v>
      </c>
      <c r="R2242">
        <v>1</v>
      </c>
    </row>
    <row r="2243" spans="6:18" x14ac:dyDescent="0.25">
      <c r="F2243" s="2">
        <v>42899</v>
      </c>
      <c r="G2243">
        <v>0.93371896842612678</v>
      </c>
      <c r="M2243">
        <v>0.91829356471438905</v>
      </c>
      <c r="R2243">
        <v>1.039527597011328</v>
      </c>
    </row>
    <row r="2244" spans="6:18" x14ac:dyDescent="0.25">
      <c r="F2244" s="2">
        <v>42900</v>
      </c>
      <c r="G2244">
        <v>1.05</v>
      </c>
      <c r="M2244">
        <v>0.94906577937036085</v>
      </c>
      <c r="R2244">
        <v>1.108779114410035</v>
      </c>
    </row>
    <row r="2245" spans="6:18" x14ac:dyDescent="0.25">
      <c r="F2245" s="2">
        <v>42901</v>
      </c>
      <c r="G2245">
        <v>0.97820088300220753</v>
      </c>
      <c r="M2245">
        <v>0.94839955849889623</v>
      </c>
      <c r="R2245">
        <v>1.0328366445916115</v>
      </c>
    </row>
    <row r="2246" spans="6:18" x14ac:dyDescent="0.25">
      <c r="F2246" s="2">
        <v>42902</v>
      </c>
      <c r="G2246">
        <v>0.90254003313086684</v>
      </c>
      <c r="M2246">
        <v>0.87934842628382115</v>
      </c>
      <c r="R2246">
        <v>1.0245720596355625</v>
      </c>
    </row>
    <row r="2247" spans="6:18" x14ac:dyDescent="0.25">
      <c r="F2247" s="2">
        <v>42905</v>
      </c>
      <c r="G2247">
        <v>1.05</v>
      </c>
      <c r="M2247">
        <v>0.96122685185185386</v>
      </c>
      <c r="R2247">
        <v>1.3344907407407489</v>
      </c>
    </row>
    <row r="2248" spans="6:18" x14ac:dyDescent="0.25">
      <c r="F2248" s="2">
        <v>42906</v>
      </c>
      <c r="G2248">
        <v>1.05</v>
      </c>
      <c r="M2248">
        <v>0.92949676133532633</v>
      </c>
      <c r="R2248">
        <v>1.0672645739910331</v>
      </c>
    </row>
    <row r="2249" spans="6:18" x14ac:dyDescent="0.25">
      <c r="F2249" s="2">
        <v>42907</v>
      </c>
      <c r="G2249">
        <v>1.05</v>
      </c>
      <c r="M2249">
        <v>0.84286108809721072</v>
      </c>
      <c r="R2249">
        <v>1.1021817177575217</v>
      </c>
    </row>
    <row r="2250" spans="6:18" x14ac:dyDescent="0.25">
      <c r="F2250" s="2">
        <v>42908</v>
      </c>
      <c r="G2250">
        <v>1.05</v>
      </c>
      <c r="M2250">
        <v>0.74896157840083077</v>
      </c>
      <c r="R2250">
        <v>1.2224818276220109</v>
      </c>
    </row>
    <row r="2251" spans="6:18" x14ac:dyDescent="0.25">
      <c r="F2251" s="7">
        <v>42909</v>
      </c>
      <c r="G2251">
        <v>0.85</v>
      </c>
      <c r="M2251">
        <v>0.74861367837338255</v>
      </c>
      <c r="R2251">
        <v>1</v>
      </c>
    </row>
    <row r="2252" spans="6:18" x14ac:dyDescent="0.25">
      <c r="F2252" s="7">
        <v>42913</v>
      </c>
      <c r="G2252">
        <v>0.85</v>
      </c>
      <c r="M2252">
        <v>0.52808141726347524</v>
      </c>
      <c r="R2252">
        <v>1</v>
      </c>
    </row>
    <row r="2253" spans="6:18" x14ac:dyDescent="0.25">
      <c r="F2253" s="2">
        <v>42914</v>
      </c>
      <c r="G2253">
        <v>1.05</v>
      </c>
      <c r="M2253">
        <v>0.90992493744787317</v>
      </c>
      <c r="R2253">
        <v>1.2126772310258609</v>
      </c>
    </row>
    <row r="2254" spans="6:18" x14ac:dyDescent="0.25">
      <c r="F2254" s="2">
        <v>42915</v>
      </c>
      <c r="G2254">
        <v>1.05</v>
      </c>
      <c r="M2254">
        <v>0.20886814469078177</v>
      </c>
      <c r="R2254">
        <v>1.9906651108518085</v>
      </c>
    </row>
    <row r="2255" spans="6:18" x14ac:dyDescent="0.25">
      <c r="F2255" s="3">
        <v>42916</v>
      </c>
      <c r="G2255">
        <v>1.0114112715416861</v>
      </c>
      <c r="M2255">
        <v>1</v>
      </c>
      <c r="R2255">
        <v>1.0433162552398696</v>
      </c>
    </row>
    <row r="2256" spans="6:18" x14ac:dyDescent="0.25">
      <c r="F2256" s="3">
        <v>42919</v>
      </c>
      <c r="G2256">
        <v>1.05</v>
      </c>
      <c r="M2256">
        <v>0.89497816593886781</v>
      </c>
      <c r="R2256">
        <v>1.0633187772925765</v>
      </c>
    </row>
    <row r="2257" spans="6:18" x14ac:dyDescent="0.25">
      <c r="F2257" s="3">
        <v>42920</v>
      </c>
      <c r="G2257">
        <v>1.05</v>
      </c>
      <c r="M2257">
        <v>0.97205240174672181</v>
      </c>
      <c r="R2257">
        <v>1.0578602620087336</v>
      </c>
    </row>
    <row r="2258" spans="6:18" x14ac:dyDescent="0.25">
      <c r="F2258" s="3">
        <v>42921</v>
      </c>
      <c r="G2258">
        <v>0.99832285115303976</v>
      </c>
      <c r="M2258">
        <v>0.96121593291404617</v>
      </c>
      <c r="R2258">
        <v>1.0215932914046122</v>
      </c>
    </row>
    <row r="2259" spans="6:18" x14ac:dyDescent="0.25">
      <c r="F2259" s="3">
        <v>42922</v>
      </c>
      <c r="G2259">
        <v>1.05</v>
      </c>
      <c r="M2259">
        <v>0.98176807292770518</v>
      </c>
      <c r="R2259">
        <v>1.111299554801781</v>
      </c>
    </row>
    <row r="2260" spans="6:18" x14ac:dyDescent="0.25">
      <c r="F2260" s="3">
        <v>42923</v>
      </c>
      <c r="G2260">
        <v>1.003392705682782</v>
      </c>
      <c r="M2260">
        <v>0.94720101781170629</v>
      </c>
      <c r="R2260">
        <v>1.0351993214588635</v>
      </c>
    </row>
    <row r="2261" spans="6:18" x14ac:dyDescent="0.25">
      <c r="F2261" s="3">
        <v>42926</v>
      </c>
      <c r="G2261">
        <v>1.05</v>
      </c>
      <c r="M2261">
        <v>1</v>
      </c>
      <c r="R2261">
        <v>1.3186433793663688</v>
      </c>
    </row>
    <row r="2262" spans="6:18" x14ac:dyDescent="0.25">
      <c r="F2262" s="3">
        <v>42927</v>
      </c>
      <c r="G2262">
        <v>1.05</v>
      </c>
      <c r="M2262">
        <v>0.93075512075817557</v>
      </c>
      <c r="R2262">
        <v>1.071232039131764</v>
      </c>
    </row>
    <row r="2263" spans="6:18" x14ac:dyDescent="0.25">
      <c r="F2263" s="3">
        <v>42928</v>
      </c>
      <c r="G2263">
        <v>1.05</v>
      </c>
      <c r="M2263">
        <v>0.94733628453670971</v>
      </c>
      <c r="R2263">
        <v>1.0854831323462044</v>
      </c>
    </row>
    <row r="2264" spans="6:18" x14ac:dyDescent="0.25">
      <c r="F2264" s="3">
        <v>42929</v>
      </c>
      <c r="G2264">
        <v>1.05</v>
      </c>
      <c r="M2264">
        <v>0.98500986193293694</v>
      </c>
      <c r="R2264">
        <v>1.0635108481262328</v>
      </c>
    </row>
    <row r="2265" spans="6:18" x14ac:dyDescent="0.25">
      <c r="F2265" s="3">
        <v>42930</v>
      </c>
      <c r="G2265">
        <v>0.99167671893848008</v>
      </c>
      <c r="M2265">
        <v>0.90627261761158018</v>
      </c>
      <c r="R2265">
        <v>1.0019300361881787</v>
      </c>
    </row>
    <row r="2266" spans="6:18" x14ac:dyDescent="0.25">
      <c r="F2266" s="3">
        <v>42933</v>
      </c>
      <c r="G2266">
        <v>1.05</v>
      </c>
      <c r="M2266">
        <v>0.96887701776797119</v>
      </c>
      <c r="R2266">
        <v>1.0540006967831828</v>
      </c>
    </row>
    <row r="2267" spans="6:18" x14ac:dyDescent="0.25">
      <c r="F2267" s="3">
        <v>42934</v>
      </c>
      <c r="G2267">
        <v>1.05</v>
      </c>
      <c r="M2267">
        <v>0.85089783281733733</v>
      </c>
      <c r="R2267">
        <v>1.0502786377708988</v>
      </c>
    </row>
    <row r="2268" spans="6:18" x14ac:dyDescent="0.25">
      <c r="F2268" s="3">
        <v>42935</v>
      </c>
      <c r="G2268">
        <v>1.05</v>
      </c>
      <c r="M2268">
        <v>1</v>
      </c>
      <c r="R2268">
        <v>1.2135616438356185</v>
      </c>
    </row>
    <row r="2269" spans="6:18" x14ac:dyDescent="0.25">
      <c r="F2269" s="3">
        <v>42936</v>
      </c>
      <c r="G2269">
        <v>0.91652031378058785</v>
      </c>
      <c r="M2269">
        <v>0.87378527104554504</v>
      </c>
      <c r="R2269">
        <v>1.0395738203957401</v>
      </c>
    </row>
    <row r="2270" spans="6:18" x14ac:dyDescent="0.25">
      <c r="F2270" s="3">
        <v>42937</v>
      </c>
      <c r="G2270">
        <v>0.85</v>
      </c>
      <c r="M2270">
        <v>0.8374751491053678</v>
      </c>
      <c r="R2270">
        <v>1.0418737574552686</v>
      </c>
    </row>
    <row r="2271" spans="6:18" x14ac:dyDescent="0.25">
      <c r="F2271" s="3">
        <v>42940</v>
      </c>
      <c r="G2271">
        <v>1.05</v>
      </c>
      <c r="M2271">
        <v>0.97629942508506407</v>
      </c>
      <c r="R2271">
        <v>1.1070045758535727</v>
      </c>
    </row>
    <row r="2272" spans="6:18" x14ac:dyDescent="0.25">
      <c r="F2272" s="3">
        <v>42941</v>
      </c>
      <c r="G2272">
        <v>0.99883264353178403</v>
      </c>
      <c r="M2272">
        <v>0.9487424387137855</v>
      </c>
      <c r="R2272">
        <v>1.0316247479571263</v>
      </c>
    </row>
    <row r="2273" spans="6:18" x14ac:dyDescent="0.25">
      <c r="F2273" s="3">
        <v>42942</v>
      </c>
      <c r="G2273">
        <v>1.05</v>
      </c>
      <c r="M2273">
        <v>0.99266292619766949</v>
      </c>
      <c r="R2273">
        <v>1.1358437634872682</v>
      </c>
    </row>
    <row r="2274" spans="6:18" x14ac:dyDescent="0.25">
      <c r="F2274" s="3">
        <v>42943</v>
      </c>
      <c r="G2274">
        <v>1.05</v>
      </c>
      <c r="M2274">
        <v>0.88916518650088816</v>
      </c>
      <c r="R2274">
        <v>1.0817939609236233</v>
      </c>
    </row>
    <row r="2275" spans="6:18" x14ac:dyDescent="0.25">
      <c r="F2275" s="2">
        <v>42944</v>
      </c>
      <c r="G2275">
        <v>1.05</v>
      </c>
      <c r="M2275">
        <v>0.8849746983261928</v>
      </c>
      <c r="R2275">
        <v>1.0776566757493244</v>
      </c>
    </row>
    <row r="2276" spans="6:18" x14ac:dyDescent="0.25">
      <c r="F2276" s="2">
        <v>42947</v>
      </c>
      <c r="G2276">
        <v>1.05</v>
      </c>
      <c r="M2276">
        <v>0.97912640123695382</v>
      </c>
      <c r="R2276">
        <v>1.1600309238500206</v>
      </c>
    </row>
    <row r="2277" spans="6:18" x14ac:dyDescent="0.25">
      <c r="F2277" s="2">
        <v>42948</v>
      </c>
      <c r="G2277">
        <v>1.05</v>
      </c>
      <c r="M2277">
        <v>0.97521551724138322</v>
      </c>
      <c r="R2277">
        <v>1.1185344827586194</v>
      </c>
    </row>
    <row r="2278" spans="6:18" x14ac:dyDescent="0.25">
      <c r="F2278" s="2">
        <v>42949</v>
      </c>
      <c r="G2278">
        <v>0.90174597740499818</v>
      </c>
      <c r="M2278">
        <v>0.87367339952071199</v>
      </c>
      <c r="R2278">
        <v>1.0261896610749706</v>
      </c>
    </row>
    <row r="2279" spans="6:18" x14ac:dyDescent="0.25">
      <c r="F2279" s="2">
        <v>42950</v>
      </c>
      <c r="G2279">
        <v>0.90699960676366498</v>
      </c>
      <c r="M2279">
        <v>0.89854502556036175</v>
      </c>
      <c r="R2279">
        <v>1.0399134880062904</v>
      </c>
    </row>
    <row r="2280" spans="6:18" x14ac:dyDescent="0.25">
      <c r="F2280" s="2">
        <v>42951</v>
      </c>
      <c r="G2280">
        <v>1.05</v>
      </c>
      <c r="M2280">
        <v>0.85919858313039466</v>
      </c>
      <c r="R2280">
        <v>1.2603497896834213</v>
      </c>
    </row>
    <row r="2281" spans="6:18" x14ac:dyDescent="0.25">
      <c r="F2281" s="2">
        <v>42954</v>
      </c>
      <c r="G2281">
        <v>1.05</v>
      </c>
      <c r="M2281">
        <v>0.86851063829787389</v>
      </c>
      <c r="R2281">
        <v>1.1357446808510623</v>
      </c>
    </row>
    <row r="2282" spans="6:18" x14ac:dyDescent="0.25">
      <c r="F2282" s="2">
        <v>42955</v>
      </c>
      <c r="G2282">
        <v>1.05</v>
      </c>
      <c r="M2282">
        <v>0.92509855453350842</v>
      </c>
      <c r="R2282">
        <v>1.0819097678493226</v>
      </c>
    </row>
    <row r="2283" spans="6:18" x14ac:dyDescent="0.25">
      <c r="F2283" s="2">
        <v>42956</v>
      </c>
      <c r="G2283">
        <v>1.05</v>
      </c>
      <c r="M2283">
        <v>0.93802748975162598</v>
      </c>
      <c r="R2283">
        <v>1.128526645768027</v>
      </c>
    </row>
    <row r="2284" spans="6:18" x14ac:dyDescent="0.25">
      <c r="F2284" s="2">
        <v>42957</v>
      </c>
      <c r="G2284">
        <v>1.05</v>
      </c>
      <c r="M2284">
        <v>0.7808279831746735</v>
      </c>
      <c r="R2284">
        <v>1.1514279388974984</v>
      </c>
    </row>
    <row r="2285" spans="6:18" x14ac:dyDescent="0.25">
      <c r="F2285" s="2">
        <v>42958</v>
      </c>
      <c r="G2285">
        <v>1.05</v>
      </c>
      <c r="M2285">
        <v>0.77191459816004171</v>
      </c>
      <c r="R2285">
        <v>1.1340045131053638</v>
      </c>
    </row>
    <row r="2286" spans="6:18" x14ac:dyDescent="0.25">
      <c r="F2286" s="2">
        <v>42961</v>
      </c>
      <c r="G2286">
        <v>0.85</v>
      </c>
      <c r="M2286">
        <v>0.76788048552754029</v>
      </c>
      <c r="R2286">
        <v>1.0117647058823529</v>
      </c>
    </row>
    <row r="2287" spans="6:18" x14ac:dyDescent="0.25">
      <c r="F2287" s="2">
        <v>42963</v>
      </c>
      <c r="G2287">
        <v>1.05</v>
      </c>
      <c r="M2287">
        <v>0.7969422911283377</v>
      </c>
      <c r="R2287">
        <v>1.1296296296296298</v>
      </c>
    </row>
    <row r="2288" spans="6:18" x14ac:dyDescent="0.25">
      <c r="F2288" s="2">
        <v>42964</v>
      </c>
      <c r="G2288">
        <v>0.94789473684210535</v>
      </c>
      <c r="M2288">
        <v>0.94105263157894747</v>
      </c>
      <c r="R2288">
        <v>1.0181578947368439</v>
      </c>
    </row>
    <row r="2289" spans="6:18" x14ac:dyDescent="0.25">
      <c r="F2289" s="2">
        <v>42965</v>
      </c>
      <c r="G2289">
        <v>1.05</v>
      </c>
      <c r="M2289">
        <v>0.77301980198020337</v>
      </c>
      <c r="R2289">
        <v>1.1722772277227724</v>
      </c>
    </row>
    <row r="2290" spans="6:18" x14ac:dyDescent="0.25">
      <c r="F2290" s="2">
        <v>42968</v>
      </c>
      <c r="G2290">
        <v>1.05</v>
      </c>
      <c r="M2290">
        <v>0.92616899097621186</v>
      </c>
      <c r="R2290">
        <v>1.4271260596117032</v>
      </c>
    </row>
    <row r="2291" spans="6:18" x14ac:dyDescent="0.25">
      <c r="F2291" s="2">
        <v>42969</v>
      </c>
      <c r="G2291">
        <v>1.05</v>
      </c>
      <c r="M2291">
        <v>0.91349568746829024</v>
      </c>
      <c r="R2291">
        <v>1.2212075088787417</v>
      </c>
    </row>
    <row r="2292" spans="6:18" x14ac:dyDescent="0.25">
      <c r="F2292" s="7">
        <v>42970</v>
      </c>
      <c r="G2292">
        <v>0.85</v>
      </c>
      <c r="M2292">
        <v>0.60482907004541675</v>
      </c>
      <c r="R2292">
        <v>1.0043031317236433</v>
      </c>
    </row>
    <row r="2293" spans="6:18" x14ac:dyDescent="0.25">
      <c r="F2293" s="2">
        <v>42971</v>
      </c>
      <c r="G2293">
        <v>1.05</v>
      </c>
      <c r="M2293">
        <v>0.79647174126103071</v>
      </c>
      <c r="R2293">
        <v>1.056517477948383</v>
      </c>
    </row>
    <row r="2294" spans="6:18" x14ac:dyDescent="0.25">
      <c r="F2294" s="2">
        <v>42975</v>
      </c>
      <c r="G2294">
        <v>0.85</v>
      </c>
      <c r="M2294">
        <v>0.58888465930718903</v>
      </c>
      <c r="R2294">
        <v>1</v>
      </c>
    </row>
    <row r="2295" spans="6:18" x14ac:dyDescent="0.25">
      <c r="F2295" s="2">
        <v>42976</v>
      </c>
      <c r="G2295">
        <v>1.05</v>
      </c>
      <c r="M2295">
        <v>0.95630317092034023</v>
      </c>
      <c r="R2295">
        <v>1.6589327146171693</v>
      </c>
    </row>
    <row r="2296" spans="6:18" x14ac:dyDescent="0.25">
      <c r="F2296" s="7">
        <v>42977</v>
      </c>
      <c r="G2296">
        <v>0.85</v>
      </c>
      <c r="M2296">
        <v>0.49983760961351564</v>
      </c>
      <c r="R2296">
        <v>1.0185125040597549</v>
      </c>
    </row>
    <row r="2297" spans="6:18" x14ac:dyDescent="0.25">
      <c r="F2297" s="2">
        <v>42978</v>
      </c>
      <c r="G2297">
        <v>1.05</v>
      </c>
      <c r="M2297">
        <v>0.50627434011251482</v>
      </c>
      <c r="R2297">
        <v>1.2120294244915621</v>
      </c>
    </row>
    <row r="2298" spans="6:18" x14ac:dyDescent="0.25">
      <c r="F2298" s="2">
        <v>42979</v>
      </c>
      <c r="G2298">
        <v>1.05</v>
      </c>
      <c r="M2298">
        <v>0.93962748876043978</v>
      </c>
      <c r="R2298">
        <v>1.2055234425176591</v>
      </c>
    </row>
    <row r="2299" spans="6:18" x14ac:dyDescent="0.25">
      <c r="F2299" s="2">
        <v>42982</v>
      </c>
      <c r="G2299">
        <v>0.96073765615704931</v>
      </c>
      <c r="M2299">
        <v>0.95736664683719863</v>
      </c>
      <c r="R2299">
        <v>1.0136823319452721</v>
      </c>
    </row>
    <row r="2300" spans="6:18" x14ac:dyDescent="0.25">
      <c r="F2300" s="2">
        <v>42983</v>
      </c>
      <c r="G2300">
        <v>1.05</v>
      </c>
      <c r="M2300">
        <v>0.94354503943545331</v>
      </c>
      <c r="R2300">
        <v>1.0817766708177667</v>
      </c>
    </row>
    <row r="2301" spans="6:18" x14ac:dyDescent="0.25">
      <c r="F2301" s="2">
        <v>42984</v>
      </c>
      <c r="G2301">
        <v>1.05</v>
      </c>
      <c r="M2301">
        <v>0.89042224510812995</v>
      </c>
      <c r="R2301">
        <v>1.0646755921730204</v>
      </c>
    </row>
    <row r="2302" spans="6:18" x14ac:dyDescent="0.25">
      <c r="F2302" s="2">
        <v>42985</v>
      </c>
      <c r="G2302">
        <v>1.05</v>
      </c>
      <c r="M2302">
        <v>0.86339113680154422</v>
      </c>
      <c r="R2302">
        <v>1.0903660886319817</v>
      </c>
    </row>
    <row r="2303" spans="6:18" x14ac:dyDescent="0.25">
      <c r="F2303" s="2">
        <v>42986</v>
      </c>
      <c r="G2303">
        <v>1.05</v>
      </c>
      <c r="M2303">
        <v>0.9268718620388593</v>
      </c>
      <c r="R2303">
        <v>1.0534817725387484</v>
      </c>
    </row>
    <row r="2304" spans="6:18" x14ac:dyDescent="0.25">
      <c r="F2304" s="2">
        <v>42989</v>
      </c>
      <c r="G2304">
        <v>1.05</v>
      </c>
      <c r="M2304">
        <v>0.97028165890440865</v>
      </c>
      <c r="R2304">
        <v>1.1095586604568641</v>
      </c>
    </row>
    <row r="2305" spans="6:18" x14ac:dyDescent="0.25">
      <c r="F2305" s="2">
        <v>42990</v>
      </c>
      <c r="G2305">
        <v>1.05</v>
      </c>
      <c r="M2305">
        <v>0.98517042939353694</v>
      </c>
      <c r="R2305">
        <v>1.2149181053563556</v>
      </c>
    </row>
    <row r="2306" spans="6:18" x14ac:dyDescent="0.25">
      <c r="F2306" s="2">
        <v>42991</v>
      </c>
      <c r="G2306">
        <v>1.05</v>
      </c>
      <c r="M2306">
        <v>0.9564871845817603</v>
      </c>
      <c r="R2306">
        <v>1.1565666600437086</v>
      </c>
    </row>
    <row r="2307" spans="6:18" x14ac:dyDescent="0.25">
      <c r="F2307" s="2">
        <v>42992</v>
      </c>
      <c r="G2307">
        <v>1.05</v>
      </c>
      <c r="M2307">
        <v>0.99215765131711231</v>
      </c>
      <c r="R2307">
        <v>1.1723305851598633</v>
      </c>
    </row>
    <row r="2308" spans="6:18" x14ac:dyDescent="0.25">
      <c r="F2308" s="2">
        <v>42993</v>
      </c>
      <c r="G2308">
        <v>1.05</v>
      </c>
      <c r="M2308">
        <v>0.89834515366430256</v>
      </c>
      <c r="R2308">
        <v>1.0971237194641437</v>
      </c>
    </row>
    <row r="2309" spans="6:18" x14ac:dyDescent="0.25">
      <c r="F2309" s="2">
        <v>42996</v>
      </c>
      <c r="G2309">
        <v>1.05</v>
      </c>
      <c r="M2309">
        <v>1</v>
      </c>
      <c r="R2309">
        <v>1.1647101980924417</v>
      </c>
    </row>
    <row r="2310" spans="6:18" x14ac:dyDescent="0.25">
      <c r="F2310" s="2">
        <v>42997</v>
      </c>
      <c r="G2310">
        <v>0.9858985382631128</v>
      </c>
      <c r="M2310">
        <v>0.93740326741186586</v>
      </c>
      <c r="R2310">
        <v>1.015993121238177</v>
      </c>
    </row>
    <row r="2311" spans="6:18" x14ac:dyDescent="0.25">
      <c r="F2311" s="2">
        <v>42998</v>
      </c>
      <c r="G2311">
        <v>0.98354693453411846</v>
      </c>
      <c r="M2311">
        <v>0.94648423969518536</v>
      </c>
      <c r="R2311">
        <v>1.0341184620713544</v>
      </c>
    </row>
    <row r="2312" spans="6:18" x14ac:dyDescent="0.25">
      <c r="F2312" s="2">
        <v>42999</v>
      </c>
      <c r="G2312">
        <v>1.05</v>
      </c>
      <c r="M2312">
        <v>0.76197361286824516</v>
      </c>
      <c r="R2312">
        <v>1.0739201156696201</v>
      </c>
    </row>
    <row r="2313" spans="6:18" x14ac:dyDescent="0.25">
      <c r="F2313" s="2">
        <v>43000</v>
      </c>
      <c r="G2313">
        <v>1.05</v>
      </c>
      <c r="M2313">
        <v>0.64212328767123295</v>
      </c>
      <c r="R2313">
        <v>1.0614297945205511</v>
      </c>
    </row>
    <row r="2314" spans="6:18" x14ac:dyDescent="0.25">
      <c r="F2314" s="2">
        <v>43003</v>
      </c>
      <c r="G2314">
        <v>1.05</v>
      </c>
      <c r="M2314">
        <v>0.77974586060839435</v>
      </c>
      <c r="R2314">
        <v>1.1366961879091204</v>
      </c>
    </row>
    <row r="2315" spans="6:18" x14ac:dyDescent="0.25">
      <c r="F2315" s="2">
        <v>43004</v>
      </c>
      <c r="G2315">
        <v>1.05</v>
      </c>
      <c r="M2315">
        <v>0.61201378631216141</v>
      </c>
      <c r="R2315">
        <v>1.0600689315608074</v>
      </c>
    </row>
    <row r="2316" spans="6:18" x14ac:dyDescent="0.25">
      <c r="F2316" s="2">
        <v>43005</v>
      </c>
      <c r="G2316">
        <v>1.05</v>
      </c>
      <c r="M2316">
        <v>0.77348484848483745</v>
      </c>
      <c r="R2316">
        <v>2.7121212121212119</v>
      </c>
    </row>
    <row r="2317" spans="6:18" x14ac:dyDescent="0.25">
      <c r="F2317" s="2">
        <v>43006</v>
      </c>
      <c r="G2317">
        <v>1.05</v>
      </c>
      <c r="M2317">
        <v>0.69516606379480905</v>
      </c>
      <c r="R2317">
        <v>1.2999013482407102</v>
      </c>
    </row>
    <row r="2318" spans="6:18" x14ac:dyDescent="0.25">
      <c r="F2318" s="3">
        <v>43007</v>
      </c>
      <c r="G2318">
        <v>1.05</v>
      </c>
      <c r="M2318">
        <v>0.89478821003318521</v>
      </c>
      <c r="R2318">
        <v>1.0716377122779621</v>
      </c>
    </row>
    <row r="2319" spans="6:18" x14ac:dyDescent="0.25">
      <c r="F2319" s="3">
        <v>43011</v>
      </c>
      <c r="G2319">
        <v>0.99127544661404254</v>
      </c>
      <c r="M2319">
        <v>0.97216452014955934</v>
      </c>
      <c r="R2319">
        <v>1</v>
      </c>
    </row>
    <row r="2320" spans="6:18" x14ac:dyDescent="0.25">
      <c r="F2320" s="3">
        <v>43012</v>
      </c>
      <c r="G2320">
        <v>1.05</v>
      </c>
      <c r="M2320">
        <v>0.99768810424548138</v>
      </c>
      <c r="R2320">
        <v>1.1151744430432957</v>
      </c>
    </row>
    <row r="2321" spans="6:18" x14ac:dyDescent="0.25">
      <c r="F2321" s="3">
        <v>43013</v>
      </c>
      <c r="G2321">
        <v>1.05</v>
      </c>
      <c r="M2321">
        <v>0.93996286362698578</v>
      </c>
      <c r="R2321">
        <v>1.1035692180730348</v>
      </c>
    </row>
    <row r="2322" spans="6:18" x14ac:dyDescent="0.25">
      <c r="F2322" s="3">
        <v>43014</v>
      </c>
      <c r="G2322">
        <v>1.05</v>
      </c>
      <c r="M2322">
        <v>0.99576540334533148</v>
      </c>
      <c r="R2322">
        <v>1.2722845648951906</v>
      </c>
    </row>
    <row r="2323" spans="6:18" x14ac:dyDescent="0.25">
      <c r="F2323" s="3">
        <v>43017</v>
      </c>
      <c r="G2323">
        <v>1.05</v>
      </c>
      <c r="M2323">
        <v>0.97293175752954619</v>
      </c>
      <c r="R2323">
        <v>1.1332443766679374</v>
      </c>
    </row>
    <row r="2324" spans="6:18" x14ac:dyDescent="0.25">
      <c r="F2324" s="3">
        <v>43018</v>
      </c>
      <c r="G2324">
        <v>1.05</v>
      </c>
      <c r="M2324">
        <v>0.98794286774253381</v>
      </c>
      <c r="R2324">
        <v>1.0977555184566896</v>
      </c>
    </row>
    <row r="2325" spans="6:18" x14ac:dyDescent="0.25">
      <c r="F2325" s="3">
        <v>43019</v>
      </c>
      <c r="G2325">
        <v>1.05</v>
      </c>
      <c r="M2325">
        <v>0.88455644474714801</v>
      </c>
      <c r="R2325">
        <v>1.0929678188319443</v>
      </c>
    </row>
    <row r="2326" spans="6:18" x14ac:dyDescent="0.25">
      <c r="F2326" s="3">
        <v>43020</v>
      </c>
      <c r="G2326">
        <v>1.05</v>
      </c>
      <c r="M2326">
        <v>0.9308096359355188</v>
      </c>
      <c r="R2326">
        <v>1.2586487955080601</v>
      </c>
    </row>
    <row r="2327" spans="6:18" x14ac:dyDescent="0.25">
      <c r="F2327" s="3">
        <v>43021</v>
      </c>
      <c r="G2327">
        <v>1.05</v>
      </c>
      <c r="M2327">
        <v>0.9828900071890736</v>
      </c>
      <c r="R2327">
        <v>1.3167505391804457</v>
      </c>
    </row>
    <row r="2328" spans="6:18" x14ac:dyDescent="0.25">
      <c r="F2328" s="3">
        <v>43024</v>
      </c>
      <c r="G2328">
        <v>1.05</v>
      </c>
      <c r="M2328">
        <v>0.91076115485564302</v>
      </c>
      <c r="R2328">
        <v>1.0534776902887109</v>
      </c>
    </row>
    <row r="2329" spans="6:18" x14ac:dyDescent="0.25">
      <c r="F2329" s="3">
        <v>43025</v>
      </c>
      <c r="G2329">
        <v>1.05</v>
      </c>
      <c r="M2329">
        <v>0.97676723188724957</v>
      </c>
      <c r="R2329">
        <v>1.0842325478969392</v>
      </c>
    </row>
    <row r="2330" spans="6:18" x14ac:dyDescent="0.25">
      <c r="F2330" s="3">
        <v>43026</v>
      </c>
      <c r="G2330">
        <v>1.010432021771176</v>
      </c>
      <c r="M2330">
        <v>0.92776958838870616</v>
      </c>
      <c r="R2330">
        <v>1.0467173148883078</v>
      </c>
    </row>
    <row r="2331" spans="6:18" x14ac:dyDescent="0.25">
      <c r="F2331" s="3">
        <v>43027</v>
      </c>
      <c r="G2331">
        <v>0.85</v>
      </c>
      <c r="M2331">
        <v>0.77732843137254892</v>
      </c>
      <c r="R2331">
        <v>1.0491421568627433</v>
      </c>
    </row>
    <row r="2332" spans="6:18" x14ac:dyDescent="0.25">
      <c r="F2332" s="3">
        <v>43031</v>
      </c>
      <c r="G2332">
        <v>1.05</v>
      </c>
      <c r="M2332">
        <v>0.84925019731649565</v>
      </c>
      <c r="R2332">
        <v>1.1133912128387267</v>
      </c>
    </row>
    <row r="2333" spans="6:18" x14ac:dyDescent="0.25">
      <c r="F2333" s="3">
        <v>43032</v>
      </c>
      <c r="G2333">
        <v>1.05</v>
      </c>
      <c r="M2333">
        <v>0.97302089930335744</v>
      </c>
      <c r="R2333">
        <v>1.1074097530082332</v>
      </c>
    </row>
    <row r="2334" spans="6:18" x14ac:dyDescent="0.25">
      <c r="F2334" s="3">
        <v>43033</v>
      </c>
      <c r="G2334">
        <v>0.92705544933078399</v>
      </c>
      <c r="M2334">
        <v>0.85717017208413004</v>
      </c>
      <c r="R2334">
        <v>1</v>
      </c>
    </row>
    <row r="2335" spans="6:18" x14ac:dyDescent="0.25">
      <c r="F2335" s="3">
        <v>43034</v>
      </c>
      <c r="G2335">
        <v>1.05</v>
      </c>
      <c r="M2335">
        <v>0.99170437405731526</v>
      </c>
      <c r="R2335">
        <v>1.1815341521223872</v>
      </c>
    </row>
    <row r="2336" spans="6:18" x14ac:dyDescent="0.25">
      <c r="F2336" s="2">
        <v>43035</v>
      </c>
      <c r="G2336">
        <v>0.96128798842257601</v>
      </c>
      <c r="M2336">
        <v>0.86559334298118285</v>
      </c>
      <c r="R2336">
        <v>1.0269536903039087</v>
      </c>
    </row>
    <row r="2337" spans="6:18" x14ac:dyDescent="0.25">
      <c r="F2337" s="2">
        <v>43038</v>
      </c>
      <c r="G2337">
        <v>0.97555970149253723</v>
      </c>
      <c r="M2337">
        <v>0.91194029850746539</v>
      </c>
      <c r="R2337">
        <v>1.0276119402985102</v>
      </c>
    </row>
    <row r="2338" spans="6:18" x14ac:dyDescent="0.25">
      <c r="F2338" s="2">
        <v>43039</v>
      </c>
      <c r="G2338">
        <v>1.05</v>
      </c>
      <c r="M2338">
        <v>0.92262943571844513</v>
      </c>
      <c r="R2338">
        <v>1.0890052356020914</v>
      </c>
    </row>
    <row r="2339" spans="6:18" x14ac:dyDescent="0.25">
      <c r="F2339" s="2">
        <v>43040</v>
      </c>
      <c r="G2339">
        <v>1.05</v>
      </c>
      <c r="M2339">
        <v>0.91785088573096707</v>
      </c>
      <c r="R2339">
        <v>1.1962234767373994</v>
      </c>
    </row>
    <row r="2340" spans="6:18" x14ac:dyDescent="0.25">
      <c r="F2340" s="2">
        <v>43041</v>
      </c>
      <c r="G2340">
        <v>1.05</v>
      </c>
      <c r="M2340">
        <v>0.88033220083050345</v>
      </c>
      <c r="R2340">
        <v>1.0747451868629687</v>
      </c>
    </row>
    <row r="2341" spans="6:18" x14ac:dyDescent="0.25">
      <c r="F2341" s="2">
        <v>43042</v>
      </c>
      <c r="G2341">
        <v>1.05</v>
      </c>
      <c r="M2341">
        <v>0.85257890685142557</v>
      </c>
      <c r="R2341">
        <v>1.066204772902231</v>
      </c>
    </row>
    <row r="2342" spans="6:18" x14ac:dyDescent="0.25">
      <c r="F2342" s="2">
        <v>43045</v>
      </c>
      <c r="G2342">
        <v>1.05</v>
      </c>
      <c r="M2342">
        <v>0.8967454475009714</v>
      </c>
      <c r="R2342">
        <v>1.1780317706315353</v>
      </c>
    </row>
    <row r="2343" spans="6:18" x14ac:dyDescent="0.25">
      <c r="F2343" s="2">
        <v>43046</v>
      </c>
      <c r="G2343">
        <v>1.05</v>
      </c>
      <c r="M2343">
        <v>0.90236281976176524</v>
      </c>
      <c r="R2343">
        <v>1.1452841241944931</v>
      </c>
    </row>
    <row r="2344" spans="6:18" x14ac:dyDescent="0.25">
      <c r="F2344" s="2">
        <v>43047</v>
      </c>
      <c r="G2344">
        <v>1.05</v>
      </c>
      <c r="M2344">
        <v>0.8060267857142841</v>
      </c>
      <c r="R2344">
        <v>1.2265625</v>
      </c>
    </row>
    <row r="2345" spans="6:18" x14ac:dyDescent="0.25">
      <c r="F2345" s="2">
        <v>43048</v>
      </c>
      <c r="G2345">
        <v>1.05</v>
      </c>
      <c r="M2345">
        <v>0.85793269230769575</v>
      </c>
      <c r="R2345">
        <v>1.1959134615384597</v>
      </c>
    </row>
    <row r="2346" spans="6:18" x14ac:dyDescent="0.25">
      <c r="F2346" s="2">
        <v>43049</v>
      </c>
      <c r="G2346">
        <v>1.05</v>
      </c>
      <c r="M2346">
        <v>0.77624626694234189</v>
      </c>
      <c r="R2346">
        <v>1.1185389386629909</v>
      </c>
    </row>
    <row r="2347" spans="6:18" x14ac:dyDescent="0.25">
      <c r="F2347" s="2">
        <v>43052</v>
      </c>
      <c r="G2347">
        <v>1.05</v>
      </c>
      <c r="M2347">
        <v>0.91792336217552351</v>
      </c>
      <c r="R2347">
        <v>1.1520395550061804</v>
      </c>
    </row>
    <row r="2348" spans="6:18" x14ac:dyDescent="0.25">
      <c r="F2348" s="2">
        <v>43053</v>
      </c>
      <c r="G2348">
        <v>1.05</v>
      </c>
      <c r="M2348">
        <v>0.74848167539267163</v>
      </c>
      <c r="R2348">
        <v>1.0630366492146581</v>
      </c>
    </row>
    <row r="2349" spans="6:18" x14ac:dyDescent="0.25">
      <c r="F2349" s="2">
        <v>43054</v>
      </c>
      <c r="G2349">
        <v>1.05</v>
      </c>
      <c r="M2349">
        <v>0.82989793876326368</v>
      </c>
      <c r="R2349">
        <v>1.1871122673604162</v>
      </c>
    </row>
    <row r="2350" spans="6:18" x14ac:dyDescent="0.25">
      <c r="F2350" s="7">
        <v>43055</v>
      </c>
      <c r="G2350">
        <v>0.85</v>
      </c>
      <c r="M2350">
        <v>0.61202290076335608</v>
      </c>
      <c r="R2350">
        <v>1.0160305343511451</v>
      </c>
    </row>
    <row r="2351" spans="6:18" x14ac:dyDescent="0.25">
      <c r="F2351" s="2">
        <v>43056</v>
      </c>
      <c r="G2351">
        <v>1.05</v>
      </c>
      <c r="M2351">
        <v>0.74232610532244836</v>
      </c>
      <c r="R2351">
        <v>1.116305266122215</v>
      </c>
    </row>
    <row r="2352" spans="6:18" x14ac:dyDescent="0.25">
      <c r="F2352" s="2">
        <v>43059</v>
      </c>
      <c r="G2352">
        <v>1.05</v>
      </c>
      <c r="M2352">
        <v>0.68251786695986805</v>
      </c>
      <c r="R2352">
        <v>1.0766904892798239</v>
      </c>
    </row>
    <row r="2353" spans="6:18" x14ac:dyDescent="0.25">
      <c r="F2353" s="2">
        <v>43060</v>
      </c>
      <c r="G2353">
        <v>1.05</v>
      </c>
      <c r="M2353">
        <v>0.69529262086513999</v>
      </c>
      <c r="R2353">
        <v>1.1151399491094103</v>
      </c>
    </row>
    <row r="2354" spans="6:18" x14ac:dyDescent="0.25">
      <c r="F2354" s="2">
        <v>43061</v>
      </c>
      <c r="G2354">
        <v>1.05</v>
      </c>
      <c r="M2354">
        <v>0.79957507082153745</v>
      </c>
      <c r="R2354">
        <v>1.113314447592068</v>
      </c>
    </row>
    <row r="2355" spans="6:18" x14ac:dyDescent="0.25">
      <c r="F2355" s="2">
        <v>43062</v>
      </c>
      <c r="G2355">
        <v>1.05</v>
      </c>
      <c r="M2355">
        <v>0.8235732935471729</v>
      </c>
      <c r="R2355">
        <v>1.0745990302126072</v>
      </c>
    </row>
    <row r="2356" spans="6:18" x14ac:dyDescent="0.25">
      <c r="F2356" s="2">
        <v>43063</v>
      </c>
      <c r="G2356">
        <v>1.05</v>
      </c>
      <c r="M2356">
        <v>0.77665827036104118</v>
      </c>
      <c r="R2356">
        <v>1.1209068010075567</v>
      </c>
    </row>
    <row r="2357" spans="6:18" x14ac:dyDescent="0.25">
      <c r="F2357" s="2">
        <v>43066</v>
      </c>
      <c r="G2357">
        <v>1.05</v>
      </c>
      <c r="M2357">
        <v>0.74060349391211511</v>
      </c>
      <c r="R2357">
        <v>1.1630492323980981</v>
      </c>
    </row>
    <row r="2358" spans="6:18" x14ac:dyDescent="0.25">
      <c r="F2358" s="2">
        <v>43067</v>
      </c>
      <c r="G2358">
        <v>1.05</v>
      </c>
      <c r="M2358">
        <v>0.73819485953376729</v>
      </c>
      <c r="R2358">
        <v>1.1996413628212965</v>
      </c>
    </row>
    <row r="2359" spans="6:18" x14ac:dyDescent="0.25">
      <c r="F2359" s="2">
        <v>43068</v>
      </c>
      <c r="G2359">
        <v>1.05</v>
      </c>
      <c r="M2359">
        <v>0.62452830188680619</v>
      </c>
      <c r="R2359">
        <v>1.1163522012578571</v>
      </c>
    </row>
    <row r="2360" spans="6:18" x14ac:dyDescent="0.25">
      <c r="F2360" s="2">
        <v>43069</v>
      </c>
      <c r="G2360">
        <v>1.05</v>
      </c>
      <c r="M2360">
        <v>0.9961038961039056</v>
      </c>
      <c r="R2360">
        <v>2.3370129870129874</v>
      </c>
    </row>
    <row r="2361" spans="6:18" x14ac:dyDescent="0.25">
      <c r="F2361" s="2">
        <v>43070</v>
      </c>
      <c r="G2361">
        <v>1.05</v>
      </c>
      <c r="M2361">
        <v>0.8316214233308904</v>
      </c>
      <c r="R2361">
        <v>1.114820249449743</v>
      </c>
    </row>
    <row r="2362" spans="6:18" x14ac:dyDescent="0.25">
      <c r="F2362" s="2">
        <v>43073</v>
      </c>
      <c r="G2362">
        <v>1.05</v>
      </c>
      <c r="M2362">
        <v>0.88294772922022779</v>
      </c>
      <c r="R2362">
        <v>1.0652956298200515</v>
      </c>
    </row>
    <row r="2363" spans="6:18" x14ac:dyDescent="0.25">
      <c r="F2363" s="2">
        <v>43074</v>
      </c>
      <c r="G2363">
        <v>0.85</v>
      </c>
      <c r="M2363">
        <v>0.81048848227413817</v>
      </c>
      <c r="R2363">
        <v>1.049991831400098</v>
      </c>
    </row>
    <row r="2364" spans="6:18" x14ac:dyDescent="0.25">
      <c r="F2364" s="2">
        <v>43075</v>
      </c>
      <c r="G2364">
        <v>1.05</v>
      </c>
      <c r="M2364">
        <v>0.88530408130343963</v>
      </c>
      <c r="R2364">
        <v>1.0753347314082917</v>
      </c>
    </row>
    <row r="2365" spans="6:18" x14ac:dyDescent="0.25">
      <c r="F2365" s="2">
        <v>43076</v>
      </c>
      <c r="G2365">
        <v>0.85</v>
      </c>
      <c r="M2365">
        <v>0.68296155671570957</v>
      </c>
      <c r="R2365">
        <v>1.0000000000000002</v>
      </c>
    </row>
    <row r="2366" spans="6:18" x14ac:dyDescent="0.25">
      <c r="F2366" s="2">
        <v>43077</v>
      </c>
      <c r="G2366">
        <v>1.05</v>
      </c>
      <c r="M2366">
        <v>0.87979057591623344</v>
      </c>
      <c r="R2366">
        <v>1.0854450261780089</v>
      </c>
    </row>
    <row r="2367" spans="6:18" x14ac:dyDescent="0.25">
      <c r="F2367" s="2">
        <v>43080</v>
      </c>
      <c r="G2367">
        <v>1.05</v>
      </c>
      <c r="M2367">
        <v>0.9240690659455022</v>
      </c>
      <c r="R2367">
        <v>1.0963178697732459</v>
      </c>
    </row>
    <row r="2368" spans="6:18" x14ac:dyDescent="0.25">
      <c r="F2368" s="2">
        <v>43081</v>
      </c>
      <c r="G2368">
        <v>0.9882352941176471</v>
      </c>
      <c r="M2368">
        <v>0.86313725490196225</v>
      </c>
      <c r="R2368">
        <v>1</v>
      </c>
    </row>
    <row r="2369" spans="6:18" x14ac:dyDescent="0.25">
      <c r="F2369" s="2">
        <v>43082</v>
      </c>
      <c r="G2369">
        <v>1.05</v>
      </c>
      <c r="M2369">
        <v>0.81889612878496965</v>
      </c>
      <c r="R2369">
        <v>1.0693752395553853</v>
      </c>
    </row>
    <row r="2370" spans="6:18" x14ac:dyDescent="0.25">
      <c r="F2370" s="2">
        <v>43083</v>
      </c>
      <c r="G2370">
        <v>1.05</v>
      </c>
      <c r="M2370">
        <v>1</v>
      </c>
      <c r="R2370">
        <v>1.240523913474896</v>
      </c>
    </row>
    <row r="2371" spans="6:18" x14ac:dyDescent="0.25">
      <c r="F2371" s="2">
        <v>43084</v>
      </c>
      <c r="G2371">
        <v>1.05</v>
      </c>
      <c r="M2371">
        <v>0.90025778306563986</v>
      </c>
      <c r="R2371">
        <v>1.0834820543327355</v>
      </c>
    </row>
    <row r="2372" spans="6:18" x14ac:dyDescent="0.25">
      <c r="F2372" s="2">
        <v>43087</v>
      </c>
      <c r="G2372">
        <v>1.05</v>
      </c>
      <c r="M2372">
        <v>0.81370316704616019</v>
      </c>
      <c r="R2372">
        <v>1.0987373214655349</v>
      </c>
    </row>
    <row r="2373" spans="6:18" x14ac:dyDescent="0.25">
      <c r="F2373" s="2">
        <v>43088</v>
      </c>
      <c r="G2373">
        <v>1.05</v>
      </c>
      <c r="M2373">
        <v>0.95809711609563719</v>
      </c>
      <c r="R2373">
        <v>1.0712349026374168</v>
      </c>
    </row>
    <row r="2374" spans="6:18" x14ac:dyDescent="0.25">
      <c r="F2374" s="2">
        <v>43089</v>
      </c>
      <c r="G2374">
        <v>1.05</v>
      </c>
      <c r="M2374">
        <v>0.9302973977695167</v>
      </c>
      <c r="R2374">
        <v>1.1224442379182122</v>
      </c>
    </row>
    <row r="2375" spans="6:18" x14ac:dyDescent="0.25">
      <c r="F2375" s="2">
        <v>43090</v>
      </c>
      <c r="G2375">
        <v>0.95107913669064759</v>
      </c>
      <c r="M2375">
        <v>0.8601918465227818</v>
      </c>
      <c r="R2375">
        <v>1.0074340527577903</v>
      </c>
    </row>
    <row r="2376" spans="6:18" x14ac:dyDescent="0.25">
      <c r="F2376" s="2">
        <v>43091</v>
      </c>
      <c r="G2376">
        <v>1.05</v>
      </c>
      <c r="M2376">
        <v>0.97916130692050418</v>
      </c>
      <c r="R2376">
        <v>1.2065860560843784</v>
      </c>
    </row>
    <row r="2377" spans="6:18" x14ac:dyDescent="0.25">
      <c r="F2377" s="2">
        <v>43095</v>
      </c>
      <c r="G2377">
        <v>1.05</v>
      </c>
      <c r="M2377">
        <v>0.95671398650221096</v>
      </c>
      <c r="R2377">
        <v>1.1133348848033513</v>
      </c>
    </row>
    <row r="2378" spans="6:18" x14ac:dyDescent="0.25">
      <c r="F2378" s="2">
        <v>43096</v>
      </c>
      <c r="G2378">
        <v>1.05</v>
      </c>
      <c r="M2378">
        <v>0.80728817348535664</v>
      </c>
      <c r="R2378">
        <v>1.208137715179967</v>
      </c>
    </row>
    <row r="2379" spans="6:18" x14ac:dyDescent="0.25">
      <c r="F2379" s="2">
        <v>43097</v>
      </c>
      <c r="G2379">
        <v>1.05</v>
      </c>
      <c r="M2379">
        <v>0.86696450732191599</v>
      </c>
      <c r="R2379">
        <v>1.2283445023579089</v>
      </c>
    </row>
    <row r="2380" spans="6:18" x14ac:dyDescent="0.25">
      <c r="F2380" s="2">
        <v>43098</v>
      </c>
      <c r="G2380">
        <v>1.05</v>
      </c>
      <c r="M2380">
        <v>0.91546162402670017</v>
      </c>
      <c r="R2380">
        <v>1.0704486466444194</v>
      </c>
    </row>
    <row r="2381" spans="6:18" x14ac:dyDescent="0.25">
      <c r="F2381" s="2">
        <v>43101</v>
      </c>
      <c r="G2381">
        <v>1.05</v>
      </c>
      <c r="M2381">
        <v>0.95082277283904049</v>
      </c>
      <c r="R2381">
        <v>1.0548515226026103</v>
      </c>
    </row>
    <row r="2382" spans="6:18" x14ac:dyDescent="0.25">
      <c r="F2382" s="2">
        <v>43102</v>
      </c>
      <c r="G2382">
        <v>1.05</v>
      </c>
      <c r="M2382">
        <v>0.87902111703177699</v>
      </c>
      <c r="R2382">
        <v>1.088217880402605</v>
      </c>
    </row>
    <row r="2383" spans="6:18" x14ac:dyDescent="0.25">
      <c r="F2383" s="2">
        <v>43103</v>
      </c>
      <c r="G2383">
        <v>1.05</v>
      </c>
      <c r="M2383">
        <v>0.84656301145662849</v>
      </c>
      <c r="R2383">
        <v>1.1235679214402619</v>
      </c>
    </row>
    <row r="2384" spans="6:18" x14ac:dyDescent="0.25">
      <c r="F2384" s="2">
        <v>43104</v>
      </c>
      <c r="G2384">
        <v>1.05</v>
      </c>
      <c r="M2384">
        <v>0.90236253397449151</v>
      </c>
      <c r="R2384">
        <v>1.0537319673844867</v>
      </c>
    </row>
    <row r="2385" spans="6:18" x14ac:dyDescent="0.25">
      <c r="F2385" s="2">
        <v>43105</v>
      </c>
      <c r="G2385">
        <v>1.0107787065552134</v>
      </c>
      <c r="M2385">
        <v>0.95776506819181539</v>
      </c>
      <c r="R2385">
        <v>1.0466344038715338</v>
      </c>
    </row>
    <row r="2386" spans="6:18" x14ac:dyDescent="0.25">
      <c r="F2386" s="2">
        <v>43108</v>
      </c>
      <c r="G2386">
        <v>1.0160269928300294</v>
      </c>
      <c r="M2386">
        <v>0.98017714044706883</v>
      </c>
      <c r="R2386">
        <v>1.0366933783213803</v>
      </c>
    </row>
    <row r="2387" spans="6:18" x14ac:dyDescent="0.25">
      <c r="F2387" s="2">
        <v>43109</v>
      </c>
      <c r="G2387">
        <v>1.0210416666666666</v>
      </c>
      <c r="M2387">
        <v>0.97083333333333333</v>
      </c>
      <c r="R2387">
        <v>1.04</v>
      </c>
    </row>
    <row r="2388" spans="6:18" x14ac:dyDescent="0.25">
      <c r="F2388" s="2">
        <v>43110</v>
      </c>
      <c r="G2388">
        <v>0.97651905252317206</v>
      </c>
      <c r="M2388">
        <v>0.90834191555097687</v>
      </c>
      <c r="R2388">
        <v>1.0098867147270854</v>
      </c>
    </row>
    <row r="2389" spans="6:18" x14ac:dyDescent="0.25">
      <c r="F2389" s="2">
        <v>43111</v>
      </c>
      <c r="G2389">
        <v>1.05</v>
      </c>
      <c r="M2389">
        <v>0.98440931049626546</v>
      </c>
      <c r="R2389">
        <v>1.1128678085199808</v>
      </c>
    </row>
    <row r="2390" spans="6:18" x14ac:dyDescent="0.25">
      <c r="F2390" s="2">
        <v>43112</v>
      </c>
      <c r="G2390">
        <v>1.0047034764826177</v>
      </c>
      <c r="M2390">
        <v>0.89018404907975457</v>
      </c>
      <c r="R2390">
        <v>1.0470347648261802</v>
      </c>
    </row>
    <row r="2391" spans="6:18" x14ac:dyDescent="0.25">
      <c r="F2391" s="2">
        <v>43115</v>
      </c>
      <c r="G2391">
        <v>1.05</v>
      </c>
      <c r="M2391">
        <v>0.95719844357976802</v>
      </c>
      <c r="R2391">
        <v>1.1873540856031131</v>
      </c>
    </row>
    <row r="2392" spans="6:18" x14ac:dyDescent="0.25">
      <c r="F2392" s="2">
        <v>43116</v>
      </c>
      <c r="G2392">
        <v>0.85</v>
      </c>
      <c r="M2392">
        <v>0.83092892329345402</v>
      </c>
      <c r="R2392">
        <v>1.0005277973258271</v>
      </c>
    </row>
    <row r="2393" spans="6:18" x14ac:dyDescent="0.25">
      <c r="F2393" s="2">
        <v>43117</v>
      </c>
      <c r="G2393">
        <v>1.05</v>
      </c>
      <c r="M2393">
        <v>0.91923485653560044</v>
      </c>
      <c r="R2393">
        <v>1.3596174282678004</v>
      </c>
    </row>
    <row r="2394" spans="6:18" x14ac:dyDescent="0.25">
      <c r="F2394" s="2">
        <v>43118</v>
      </c>
      <c r="G2394">
        <v>1.05</v>
      </c>
      <c r="M2394">
        <v>0.81588032220943718</v>
      </c>
      <c r="R2394">
        <v>1.1550632911392404</v>
      </c>
    </row>
    <row r="2395" spans="6:18" x14ac:dyDescent="0.25">
      <c r="F2395" s="2">
        <v>43119</v>
      </c>
      <c r="G2395">
        <v>1.05</v>
      </c>
      <c r="M2395">
        <v>0.96822849807445321</v>
      </c>
      <c r="R2395">
        <v>1.3740372272143762</v>
      </c>
    </row>
    <row r="2396" spans="6:18" x14ac:dyDescent="0.25">
      <c r="F2396" s="2">
        <v>43122</v>
      </c>
      <c r="G2396">
        <v>1.05</v>
      </c>
      <c r="M2396">
        <v>0.97172141269449253</v>
      </c>
      <c r="R2396">
        <v>1.2151148431711507</v>
      </c>
    </row>
    <row r="2397" spans="6:18" x14ac:dyDescent="0.25">
      <c r="F2397" s="2">
        <v>43123</v>
      </c>
      <c r="G2397">
        <v>1.05</v>
      </c>
      <c r="M2397">
        <v>0.98628479225494159</v>
      </c>
      <c r="R2397">
        <v>1.2027027027027026</v>
      </c>
    </row>
    <row r="2398" spans="6:18" x14ac:dyDescent="0.25">
      <c r="F2398" s="2">
        <v>43124</v>
      </c>
      <c r="G2398">
        <v>1.05</v>
      </c>
      <c r="M2398">
        <v>0.9511343804537522</v>
      </c>
      <c r="R2398">
        <v>1.0649214659685864</v>
      </c>
    </row>
    <row r="2399" spans="6:18" x14ac:dyDescent="0.25">
      <c r="F2399" s="2">
        <v>43125</v>
      </c>
      <c r="G2399">
        <v>0.95630151098901073</v>
      </c>
      <c r="M2399">
        <v>0.86461195054945039</v>
      </c>
      <c r="R2399">
        <v>1</v>
      </c>
    </row>
    <row r="2400" spans="6:18" x14ac:dyDescent="0.25">
      <c r="F2400" s="2">
        <v>43129</v>
      </c>
      <c r="G2400">
        <v>1.05</v>
      </c>
      <c r="M2400">
        <v>0.97450318710160944</v>
      </c>
      <c r="R2400">
        <v>1.0517435320584936</v>
      </c>
    </row>
    <row r="2401" spans="6:18" x14ac:dyDescent="0.25">
      <c r="F2401" s="2">
        <v>43130</v>
      </c>
      <c r="G2401">
        <v>0.87580218950547373</v>
      </c>
      <c r="M2401">
        <v>0.87580218950547373</v>
      </c>
      <c r="R2401">
        <v>1.0162325405813524</v>
      </c>
    </row>
    <row r="2402" spans="6:18" x14ac:dyDescent="0.25">
      <c r="F2402" s="2">
        <v>43131</v>
      </c>
      <c r="G2402">
        <v>0.93645773433007484</v>
      </c>
      <c r="M2402">
        <v>0.90569292696952286</v>
      </c>
      <c r="R2402">
        <v>1.0276020701552639</v>
      </c>
    </row>
    <row r="2403" spans="6:18" x14ac:dyDescent="0.25">
      <c r="F2403" s="2">
        <v>43132</v>
      </c>
      <c r="G2403">
        <v>0.85</v>
      </c>
      <c r="M2403">
        <v>0.77840735068912714</v>
      </c>
      <c r="R2403">
        <v>1.0381316998468606</v>
      </c>
    </row>
    <row r="2404" spans="6:18" x14ac:dyDescent="0.25">
      <c r="F2404" s="2">
        <v>43133</v>
      </c>
      <c r="G2404">
        <v>1.05</v>
      </c>
      <c r="M2404">
        <v>0.90520251396648166</v>
      </c>
      <c r="R2404">
        <v>1.4045041899441342</v>
      </c>
    </row>
    <row r="2405" spans="6:18" x14ac:dyDescent="0.25">
      <c r="F2405" s="2">
        <v>43136</v>
      </c>
      <c r="G2405">
        <v>0.85</v>
      </c>
      <c r="M2405">
        <v>0.74864251160035689</v>
      </c>
      <c r="R2405">
        <v>1</v>
      </c>
    </row>
    <row r="2406" spans="6:18" x14ac:dyDescent="0.25">
      <c r="F2406" s="2">
        <v>43137</v>
      </c>
      <c r="G2406">
        <v>1.05</v>
      </c>
      <c r="M2406">
        <v>0.66501392379270574</v>
      </c>
      <c r="R2406">
        <v>1.0823201793112818</v>
      </c>
    </row>
    <row r="2407" spans="6:18" x14ac:dyDescent="0.25">
      <c r="F2407" s="2">
        <v>43138</v>
      </c>
      <c r="G2407">
        <v>1.05</v>
      </c>
      <c r="M2407">
        <v>0.9878660706139949</v>
      </c>
      <c r="R2407">
        <v>1.220052914880029</v>
      </c>
    </row>
    <row r="2408" spans="6:18" x14ac:dyDescent="0.25">
      <c r="F2408" s="2">
        <v>43139</v>
      </c>
      <c r="G2408">
        <v>0.85</v>
      </c>
      <c r="M2408">
        <v>0.73075128324778238</v>
      </c>
      <c r="R2408">
        <v>1</v>
      </c>
    </row>
    <row r="2409" spans="6:18" x14ac:dyDescent="0.25">
      <c r="F2409" s="2">
        <v>43140</v>
      </c>
      <c r="G2409">
        <v>0.85</v>
      </c>
      <c r="M2409">
        <v>0.83379285966772809</v>
      </c>
      <c r="R2409">
        <v>1</v>
      </c>
    </row>
    <row r="2410" spans="6:18" x14ac:dyDescent="0.25">
      <c r="F2410" s="2">
        <v>43143</v>
      </c>
      <c r="G2410">
        <v>0.93872938813091145</v>
      </c>
      <c r="M2410">
        <v>0.89645936218297473</v>
      </c>
      <c r="R2410">
        <v>1.027538294132418</v>
      </c>
    </row>
    <row r="2411" spans="6:18" x14ac:dyDescent="0.25">
      <c r="F2411" s="2">
        <v>43145</v>
      </c>
      <c r="G2411">
        <v>1.05</v>
      </c>
      <c r="M2411">
        <v>0.94672399289653231</v>
      </c>
      <c r="R2411">
        <v>1.1917936255724833</v>
      </c>
    </row>
    <row r="2412" spans="6:18" x14ac:dyDescent="0.25">
      <c r="F2412" s="2">
        <v>43146</v>
      </c>
      <c r="G2412">
        <v>0.85</v>
      </c>
      <c r="M2412">
        <v>0.77249677696605068</v>
      </c>
      <c r="R2412">
        <v>1</v>
      </c>
    </row>
    <row r="2413" spans="6:18" x14ac:dyDescent="0.25">
      <c r="F2413" s="2">
        <v>43147</v>
      </c>
      <c r="G2413">
        <v>1.05</v>
      </c>
      <c r="M2413">
        <v>0.9427135678391938</v>
      </c>
      <c r="R2413">
        <v>1.3347738693467337</v>
      </c>
    </row>
    <row r="2414" spans="6:18" x14ac:dyDescent="0.25">
      <c r="F2414" s="2">
        <v>43150</v>
      </c>
      <c r="G2414">
        <v>1.05</v>
      </c>
      <c r="M2414">
        <v>0.96930811946570605</v>
      </c>
      <c r="R2414">
        <v>1.2004352393816589</v>
      </c>
    </row>
    <row r="2415" spans="6:18" x14ac:dyDescent="0.25">
      <c r="F2415" s="2">
        <v>43151</v>
      </c>
      <c r="G2415">
        <v>1.05</v>
      </c>
      <c r="M2415">
        <v>0.91788937108218105</v>
      </c>
      <c r="R2415">
        <v>1.0575876558517594</v>
      </c>
    </row>
    <row r="2416" spans="6:18" x14ac:dyDescent="0.25">
      <c r="F2416" s="2">
        <v>43152</v>
      </c>
      <c r="G2416">
        <v>1.05</v>
      </c>
      <c r="M2416">
        <v>0.98400685420534062</v>
      </c>
      <c r="R2416">
        <v>1.062901613594174</v>
      </c>
    </row>
    <row r="2417" spans="6:18" x14ac:dyDescent="0.25">
      <c r="F2417" s="2">
        <v>43153</v>
      </c>
      <c r="G2417">
        <v>0.95027661584131695</v>
      </c>
      <c r="M2417">
        <v>0.93044123600053874</v>
      </c>
      <c r="R2417">
        <v>1.0201727162326271</v>
      </c>
    </row>
    <row r="2418" spans="6:18" x14ac:dyDescent="0.25">
      <c r="F2418" s="2">
        <v>43192</v>
      </c>
      <c r="G2418">
        <v>1.05</v>
      </c>
      <c r="M2418">
        <v>0.82215743440233469</v>
      </c>
      <c r="R2418">
        <v>1.1733074182053751</v>
      </c>
    </row>
    <row r="2419" spans="6:18" x14ac:dyDescent="0.25">
      <c r="F2419" s="2">
        <v>43193</v>
      </c>
      <c r="G2419">
        <v>1.05</v>
      </c>
      <c r="M2419">
        <v>0.86693290734824402</v>
      </c>
      <c r="R2419">
        <v>1.0998402555910509</v>
      </c>
    </row>
    <row r="2420" spans="6:18" x14ac:dyDescent="0.25">
      <c r="F2420" s="2">
        <v>43194</v>
      </c>
      <c r="G2420">
        <v>1.05</v>
      </c>
      <c r="M2420">
        <v>0.9397410358565762</v>
      </c>
      <c r="R2420">
        <v>1.0858233731739719</v>
      </c>
    </row>
    <row r="2421" spans="6:18" x14ac:dyDescent="0.25">
      <c r="F2421" s="2">
        <v>43195</v>
      </c>
      <c r="G2421">
        <v>1.05</v>
      </c>
      <c r="M2421">
        <v>0.9292864061995455</v>
      </c>
      <c r="R2421">
        <v>1.085566677429773</v>
      </c>
    </row>
    <row r="2422" spans="6:18" x14ac:dyDescent="0.25">
      <c r="F2422" s="2">
        <v>43196</v>
      </c>
      <c r="G2422">
        <v>1.05</v>
      </c>
      <c r="M2422">
        <v>0.93725806451612903</v>
      </c>
      <c r="R2422">
        <v>1.06306451612903</v>
      </c>
    </row>
    <row r="2423" spans="6:18" x14ac:dyDescent="0.25">
      <c r="F2423" s="2">
        <v>43199</v>
      </c>
      <c r="G2423">
        <v>1.05</v>
      </c>
      <c r="M2423">
        <v>0.99255373159587057</v>
      </c>
      <c r="R2423">
        <v>1.165002538500592</v>
      </c>
    </row>
    <row r="2424" spans="6:18" x14ac:dyDescent="0.25">
      <c r="F2424" s="2">
        <v>43200</v>
      </c>
      <c r="G2424">
        <v>0.97614964925954784</v>
      </c>
      <c r="M2424">
        <v>0.94715510522213564</v>
      </c>
      <c r="R2424">
        <v>1.0402182385035064</v>
      </c>
    </row>
    <row r="2425" spans="6:18" x14ac:dyDescent="0.25">
      <c r="F2425" s="2">
        <v>43201</v>
      </c>
      <c r="G2425">
        <v>0.99393455706304878</v>
      </c>
      <c r="M2425">
        <v>0.902952913008779</v>
      </c>
      <c r="R2425">
        <v>1.0229848363926566</v>
      </c>
    </row>
    <row r="2426" spans="6:18" x14ac:dyDescent="0.25">
      <c r="F2426" s="2">
        <v>43202</v>
      </c>
      <c r="G2426">
        <v>1.05</v>
      </c>
      <c r="M2426">
        <v>0.96227039549892446</v>
      </c>
      <c r="R2426">
        <v>1.124937944729439</v>
      </c>
    </row>
    <row r="2427" spans="6:18" x14ac:dyDescent="0.25">
      <c r="F2427" s="2">
        <v>43203</v>
      </c>
      <c r="G2427">
        <v>0.945999434549053</v>
      </c>
      <c r="M2427">
        <v>0.88111393836584273</v>
      </c>
      <c r="R2427">
        <v>1.0347752332485187</v>
      </c>
    </row>
    <row r="2428" spans="6:18" x14ac:dyDescent="0.25">
      <c r="F2428" s="2">
        <v>43206</v>
      </c>
      <c r="G2428">
        <v>1.05</v>
      </c>
      <c r="M2428">
        <v>0.9855421686746989</v>
      </c>
      <c r="R2428">
        <v>1.394068582020392</v>
      </c>
    </row>
    <row r="2429" spans="6:18" x14ac:dyDescent="0.25">
      <c r="F2429" s="2">
        <v>43207</v>
      </c>
      <c r="G2429">
        <v>0.85</v>
      </c>
      <c r="M2429">
        <v>0.83156966490300022</v>
      </c>
      <c r="R2429">
        <v>1.0313681027966715</v>
      </c>
    </row>
    <row r="2430" spans="6:18" x14ac:dyDescent="0.25">
      <c r="F2430" s="2">
        <v>43208</v>
      </c>
      <c r="G2430">
        <v>0.89399158055874484</v>
      </c>
      <c r="M2430">
        <v>0.86924352595994403</v>
      </c>
      <c r="R2430">
        <v>1.0307437173108815</v>
      </c>
    </row>
    <row r="2431" spans="6:18" x14ac:dyDescent="0.25">
      <c r="F2431" s="2">
        <v>43209</v>
      </c>
      <c r="G2431">
        <v>0.97477409638554213</v>
      </c>
      <c r="M2431">
        <v>0.91315261044176532</v>
      </c>
      <c r="R2431">
        <v>1.0085341365461831</v>
      </c>
    </row>
    <row r="2432" spans="6:18" x14ac:dyDescent="0.25">
      <c r="F2432" s="2">
        <v>43210</v>
      </c>
      <c r="G2432">
        <v>1.05</v>
      </c>
      <c r="M2432">
        <v>0.92525280131183185</v>
      </c>
      <c r="R2432">
        <v>1.1089095381251679</v>
      </c>
    </row>
    <row r="2433" spans="6:18" x14ac:dyDescent="0.25">
      <c r="F2433" s="2">
        <v>43213</v>
      </c>
      <c r="G2433">
        <v>0.97106149432456024</v>
      </c>
      <c r="M2433">
        <v>0.8801297243357864</v>
      </c>
      <c r="R2433">
        <v>1.0470250717225895</v>
      </c>
    </row>
    <row r="2434" spans="6:18" x14ac:dyDescent="0.25">
      <c r="F2434" s="2">
        <v>43214</v>
      </c>
      <c r="G2434">
        <v>1.05</v>
      </c>
      <c r="M2434">
        <v>0.93812968225264792</v>
      </c>
      <c r="R2434">
        <v>1.1137948850426247</v>
      </c>
    </row>
    <row r="2435" spans="6:18" x14ac:dyDescent="0.25">
      <c r="F2435" s="2">
        <v>43215</v>
      </c>
      <c r="G2435">
        <v>1.05</v>
      </c>
      <c r="M2435">
        <v>0.84974093264248707</v>
      </c>
      <c r="R2435">
        <v>1.0607512953367875</v>
      </c>
    </row>
    <row r="2436" spans="6:18" x14ac:dyDescent="0.25">
      <c r="F2436" s="2">
        <v>43216</v>
      </c>
      <c r="G2436">
        <v>1.05</v>
      </c>
      <c r="M2436">
        <v>0.94700026903416723</v>
      </c>
      <c r="R2436">
        <v>1.1238902340597254</v>
      </c>
    </row>
    <row r="2437" spans="6:18" x14ac:dyDescent="0.25">
      <c r="F2437" s="2">
        <v>43217</v>
      </c>
      <c r="G2437">
        <v>0.95391246684350117</v>
      </c>
      <c r="M2437">
        <v>0.88461538461538214</v>
      </c>
      <c r="R2437">
        <v>1.0329907161803689</v>
      </c>
    </row>
    <row r="2438" spans="6:18" x14ac:dyDescent="0.25">
      <c r="F2438" s="2">
        <v>43220</v>
      </c>
      <c r="G2438">
        <v>1.05</v>
      </c>
      <c r="M2438">
        <v>0.9516100651064604</v>
      </c>
      <c r="R2438">
        <v>1.120886855534049</v>
      </c>
    </row>
    <row r="2439" spans="6:18" x14ac:dyDescent="0.25">
      <c r="F2439" s="2">
        <v>43222</v>
      </c>
      <c r="G2439">
        <v>0.97198685803216311</v>
      </c>
      <c r="M2439">
        <v>0.97198685803216311</v>
      </c>
      <c r="R2439">
        <v>1.019367110496286</v>
      </c>
    </row>
    <row r="2440" spans="6:18" x14ac:dyDescent="0.25">
      <c r="F2440" s="2">
        <v>43223</v>
      </c>
      <c r="G2440">
        <v>0.94297036526533418</v>
      </c>
      <c r="M2440">
        <v>0.87732598208132451</v>
      </c>
      <c r="R2440">
        <v>1</v>
      </c>
    </row>
    <row r="2441" spans="6:18" x14ac:dyDescent="0.25">
      <c r="F2441" s="2">
        <v>43224</v>
      </c>
      <c r="G2441">
        <v>1.028517823639775</v>
      </c>
      <c r="M2441">
        <v>1</v>
      </c>
      <c r="R2441">
        <v>1.0465290806754222</v>
      </c>
    </row>
    <row r="2442" spans="6:18" x14ac:dyDescent="0.25">
      <c r="F2442" s="2">
        <v>43227</v>
      </c>
      <c r="G2442">
        <v>1.05</v>
      </c>
      <c r="M2442">
        <v>0.9358211645934752</v>
      </c>
      <c r="R2442">
        <v>1.075356048314408</v>
      </c>
    </row>
    <row r="2443" spans="6:18" x14ac:dyDescent="0.25">
      <c r="F2443" s="2">
        <v>43228</v>
      </c>
      <c r="G2443">
        <v>1.0258322721484445</v>
      </c>
      <c r="M2443">
        <v>0.946152446789155</v>
      </c>
      <c r="R2443">
        <v>1.0258322721484445</v>
      </c>
    </row>
    <row r="2444" spans="6:18" x14ac:dyDescent="0.25">
      <c r="F2444" s="2">
        <v>43229</v>
      </c>
      <c r="G2444">
        <v>1.05</v>
      </c>
      <c r="M2444">
        <v>0.99112058248978741</v>
      </c>
      <c r="R2444">
        <v>1.1285739655478602</v>
      </c>
    </row>
    <row r="2445" spans="6:18" x14ac:dyDescent="0.25">
      <c r="F2445" s="2">
        <v>43230</v>
      </c>
      <c r="G2445">
        <v>0.96682708834651088</v>
      </c>
      <c r="M2445">
        <v>0.96682708834651088</v>
      </c>
      <c r="R2445">
        <v>1.0452045376418013</v>
      </c>
    </row>
    <row r="2446" spans="6:18" x14ac:dyDescent="0.25">
      <c r="F2446" s="2">
        <v>43231</v>
      </c>
      <c r="G2446">
        <v>1.05</v>
      </c>
      <c r="M2446">
        <v>1</v>
      </c>
      <c r="R2446">
        <v>1.0838398283875621</v>
      </c>
    </row>
    <row r="2447" spans="6:18" x14ac:dyDescent="0.25">
      <c r="F2447" s="2">
        <v>43234</v>
      </c>
      <c r="G2447">
        <v>1.05</v>
      </c>
      <c r="M2447">
        <v>1</v>
      </c>
      <c r="R2447">
        <v>1.1389975777901979</v>
      </c>
    </row>
    <row r="2448" spans="6:18" x14ac:dyDescent="0.25">
      <c r="F2448" s="2">
        <v>43235</v>
      </c>
      <c r="G2448">
        <v>1.05</v>
      </c>
      <c r="M2448">
        <v>0.90253447633246364</v>
      </c>
      <c r="R2448">
        <v>1.2199030935519912</v>
      </c>
    </row>
    <row r="2449" spans="6:18" x14ac:dyDescent="0.25">
      <c r="F2449" s="2">
        <v>43236</v>
      </c>
      <c r="G2449">
        <v>1.05</v>
      </c>
      <c r="M2449">
        <v>0.86937033084312099</v>
      </c>
      <c r="R2449">
        <v>1.0683030949839898</v>
      </c>
    </row>
    <row r="2450" spans="6:18" x14ac:dyDescent="0.25">
      <c r="F2450" s="2">
        <v>43237</v>
      </c>
      <c r="G2450">
        <v>0.8837583275901677</v>
      </c>
      <c r="M2450">
        <v>0.87525844245348039</v>
      </c>
      <c r="R2450">
        <v>1</v>
      </c>
    </row>
    <row r="2451" spans="6:18" x14ac:dyDescent="0.25">
      <c r="F2451" s="2">
        <v>43238</v>
      </c>
      <c r="G2451">
        <v>1.05</v>
      </c>
      <c r="M2451">
        <v>0.95582219798200363</v>
      </c>
      <c r="R2451">
        <v>1.1164439596400308</v>
      </c>
    </row>
    <row r="2452" spans="6:18" x14ac:dyDescent="0.25">
      <c r="F2452" s="2">
        <v>43241</v>
      </c>
      <c r="G2452">
        <v>0.85</v>
      </c>
      <c r="M2452">
        <v>0.77783018867925036</v>
      </c>
      <c r="R2452">
        <v>1.0188679245283019</v>
      </c>
    </row>
    <row r="2453" spans="6:18" x14ac:dyDescent="0.25">
      <c r="F2453" s="2">
        <v>43242</v>
      </c>
      <c r="G2453">
        <v>1.05</v>
      </c>
      <c r="M2453">
        <v>0.80059084194978025</v>
      </c>
      <c r="R2453">
        <v>1.0827178729689808</v>
      </c>
    </row>
    <row r="2454" spans="6:18" x14ac:dyDescent="0.25">
      <c r="F2454" s="2">
        <v>43243</v>
      </c>
      <c r="G2454">
        <v>1.05</v>
      </c>
      <c r="M2454">
        <v>0.96118843683083122</v>
      </c>
      <c r="R2454">
        <v>1.5404175588865094</v>
      </c>
    </row>
    <row r="2455" spans="6:18" x14ac:dyDescent="0.25">
      <c r="F2455" s="2">
        <v>43244</v>
      </c>
      <c r="G2455">
        <v>1.05</v>
      </c>
      <c r="M2455">
        <v>0.71793349168646081</v>
      </c>
      <c r="R2455">
        <v>1.1623119556611199</v>
      </c>
    </row>
    <row r="2456" spans="6:18" x14ac:dyDescent="0.25">
      <c r="F2456" s="7">
        <v>43245</v>
      </c>
      <c r="G2456">
        <v>0.85</v>
      </c>
      <c r="M2456">
        <v>0.48724691033393919</v>
      </c>
      <c r="R2456">
        <v>1.0123586642124638</v>
      </c>
    </row>
    <row r="2457" spans="6:18" x14ac:dyDescent="0.25">
      <c r="F2457" s="2">
        <v>43248</v>
      </c>
      <c r="G2457">
        <v>0.85</v>
      </c>
      <c r="M2457">
        <v>0.83722084367245653</v>
      </c>
      <c r="R2457">
        <v>1.0387096774193403</v>
      </c>
    </row>
    <row r="2458" spans="6:18" x14ac:dyDescent="0.25">
      <c r="F2458" s="2">
        <v>43249</v>
      </c>
      <c r="G2458">
        <v>1.05</v>
      </c>
      <c r="M2458">
        <v>0.80052219321148832</v>
      </c>
      <c r="R2458">
        <v>1.4746736292428162</v>
      </c>
    </row>
    <row r="2459" spans="6:18" x14ac:dyDescent="0.25">
      <c r="F2459" s="2">
        <v>43250</v>
      </c>
      <c r="G2459">
        <v>1.05</v>
      </c>
      <c r="M2459">
        <v>0.61562499999999998</v>
      </c>
      <c r="R2459">
        <v>1.3722656250000085</v>
      </c>
    </row>
    <row r="2460" spans="6:18" x14ac:dyDescent="0.25">
      <c r="F2460" s="2">
        <v>43251</v>
      </c>
      <c r="G2460">
        <v>1.05</v>
      </c>
      <c r="M2460">
        <v>0.3268428372739916</v>
      </c>
      <c r="R2460">
        <v>1.1328233657858136</v>
      </c>
    </row>
    <row r="2461" spans="6:18" x14ac:dyDescent="0.25">
      <c r="F2461" s="2">
        <v>43252</v>
      </c>
      <c r="G2461">
        <v>0.94242424242424239</v>
      </c>
      <c r="M2461">
        <v>0.87845117845118081</v>
      </c>
      <c r="R2461">
        <v>1.0016835016835017</v>
      </c>
    </row>
    <row r="2462" spans="6:18" x14ac:dyDescent="0.25">
      <c r="F2462" s="2">
        <v>43255</v>
      </c>
      <c r="G2462">
        <v>1.05</v>
      </c>
      <c r="M2462">
        <v>0.95823970037453177</v>
      </c>
      <c r="R2462">
        <v>1.2073033707865182</v>
      </c>
    </row>
    <row r="2463" spans="6:18" x14ac:dyDescent="0.25">
      <c r="F2463" s="2">
        <v>43256</v>
      </c>
      <c r="G2463">
        <v>0.9610648315827599</v>
      </c>
      <c r="M2463">
        <v>0.9547265483520464</v>
      </c>
      <c r="R2463">
        <v>1.0229989134371604</v>
      </c>
    </row>
    <row r="2464" spans="6:18" x14ac:dyDescent="0.25">
      <c r="F2464" s="2">
        <v>43257</v>
      </c>
      <c r="G2464">
        <v>0.87283768862716238</v>
      </c>
      <c r="M2464">
        <v>0.87283768862716238</v>
      </c>
      <c r="R2464">
        <v>1.0415899889584102</v>
      </c>
    </row>
    <row r="2465" spans="6:18" x14ac:dyDescent="0.25">
      <c r="F2465" s="2">
        <v>43258</v>
      </c>
      <c r="G2465">
        <v>1.05</v>
      </c>
      <c r="M2465">
        <v>0.93252559013995928</v>
      </c>
      <c r="R2465">
        <v>1.0685189053687068</v>
      </c>
    </row>
    <row r="2466" spans="6:18" x14ac:dyDescent="0.25">
      <c r="F2466" s="2">
        <v>43259</v>
      </c>
      <c r="G2466">
        <v>1.05</v>
      </c>
      <c r="M2466">
        <v>0.96271879972721242</v>
      </c>
      <c r="R2466">
        <v>1.1413957717663072</v>
      </c>
    </row>
    <row r="2467" spans="6:18" x14ac:dyDescent="0.25">
      <c r="F2467" s="2">
        <v>43262</v>
      </c>
      <c r="G2467">
        <v>1.05</v>
      </c>
      <c r="M2467">
        <v>0.8932429570006416</v>
      </c>
      <c r="R2467">
        <v>1.0840923533149758</v>
      </c>
    </row>
    <row r="2468" spans="6:18" x14ac:dyDescent="0.25">
      <c r="F2468" s="2">
        <v>43263</v>
      </c>
      <c r="G2468">
        <v>1.05</v>
      </c>
      <c r="M2468">
        <v>0.93021312160468195</v>
      </c>
      <c r="R2468">
        <v>1.0593397409109904</v>
      </c>
    </row>
    <row r="2469" spans="6:18" x14ac:dyDescent="0.25">
      <c r="F2469" s="2">
        <v>43264</v>
      </c>
      <c r="G2469">
        <v>0.9527300791047657</v>
      </c>
      <c r="M2469">
        <v>0.88153579008296223</v>
      </c>
      <c r="R2469">
        <v>1.0142774454948873</v>
      </c>
    </row>
    <row r="2470" spans="6:18" x14ac:dyDescent="0.25">
      <c r="F2470" s="2">
        <v>43265</v>
      </c>
      <c r="G2470">
        <v>0.94986631016042777</v>
      </c>
      <c r="M2470">
        <v>0.87544563279857734</v>
      </c>
      <c r="R2470">
        <v>1.0057932263814617</v>
      </c>
    </row>
    <row r="2471" spans="6:18" x14ac:dyDescent="0.25">
      <c r="F2471" s="2">
        <v>43266</v>
      </c>
      <c r="G2471">
        <v>1.05</v>
      </c>
      <c r="M2471">
        <v>0.85154639175257552</v>
      </c>
      <c r="R2471">
        <v>1.1172680412371134</v>
      </c>
    </row>
    <row r="2472" spans="6:18" x14ac:dyDescent="0.25">
      <c r="F2472" s="2">
        <v>43269</v>
      </c>
      <c r="G2472">
        <v>1.05</v>
      </c>
      <c r="M2472">
        <v>0.90725170782974052</v>
      </c>
      <c r="R2472">
        <v>1.0599054125065686</v>
      </c>
    </row>
    <row r="2473" spans="6:18" x14ac:dyDescent="0.25">
      <c r="F2473" s="2">
        <v>43270</v>
      </c>
      <c r="G2473">
        <v>1.05</v>
      </c>
      <c r="M2473">
        <v>1</v>
      </c>
      <c r="R2473">
        <v>1.0502269288956128</v>
      </c>
    </row>
    <row r="2474" spans="6:18" x14ac:dyDescent="0.25">
      <c r="F2474" s="2">
        <v>43271</v>
      </c>
      <c r="G2474">
        <v>1.05</v>
      </c>
      <c r="M2474">
        <v>0.92931633835456862</v>
      </c>
      <c r="R2474">
        <v>1.0619930475086905</v>
      </c>
    </row>
    <row r="2475" spans="6:18" x14ac:dyDescent="0.25">
      <c r="F2475" s="2">
        <v>43272</v>
      </c>
      <c r="G2475">
        <v>0.85</v>
      </c>
      <c r="M2475">
        <v>0.7480780603193441</v>
      </c>
      <c r="R2475">
        <v>1.0008870490833826</v>
      </c>
    </row>
    <row r="2476" spans="6:18" x14ac:dyDescent="0.25">
      <c r="F2476" s="2">
        <v>43273</v>
      </c>
      <c r="G2476">
        <v>1.05</v>
      </c>
      <c r="M2476">
        <v>0.96001508864579399</v>
      </c>
      <c r="R2476">
        <v>1.3987174651075118</v>
      </c>
    </row>
    <row r="2477" spans="6:18" x14ac:dyDescent="0.25">
      <c r="F2477" s="7">
        <v>43276</v>
      </c>
      <c r="G2477">
        <v>0.85</v>
      </c>
      <c r="M2477">
        <v>0.71001697792869267</v>
      </c>
      <c r="R2477">
        <v>1.0370118845500849</v>
      </c>
    </row>
    <row r="2478" spans="6:18" x14ac:dyDescent="0.25">
      <c r="F2478" s="2">
        <v>43277</v>
      </c>
      <c r="G2478">
        <v>1.05</v>
      </c>
      <c r="M2478">
        <v>0.8420268256333866</v>
      </c>
      <c r="R2478">
        <v>1.2632886239443617</v>
      </c>
    </row>
    <row r="2479" spans="6:18" x14ac:dyDescent="0.25">
      <c r="F2479" s="2">
        <v>43278</v>
      </c>
      <c r="G2479">
        <v>1.05</v>
      </c>
      <c r="M2479">
        <v>0.7630606860158311</v>
      </c>
      <c r="R2479">
        <v>1.0807387862796796</v>
      </c>
    </row>
    <row r="2480" spans="6:18" x14ac:dyDescent="0.25">
      <c r="F2480" s="2">
        <v>43279</v>
      </c>
      <c r="G2480">
        <v>1.05</v>
      </c>
      <c r="M2480">
        <v>0.98290598290598907</v>
      </c>
      <c r="R2480">
        <v>2.3931623931623931</v>
      </c>
    </row>
    <row r="2481" spans="6:18" x14ac:dyDescent="0.25">
      <c r="F2481" s="3">
        <v>43280</v>
      </c>
      <c r="G2481">
        <v>1.05</v>
      </c>
      <c r="M2481">
        <v>0.91955731747604896</v>
      </c>
      <c r="R2481">
        <v>1.0507102741988792</v>
      </c>
    </row>
    <row r="2482" spans="6:18" x14ac:dyDescent="0.25">
      <c r="F2482" s="3">
        <v>43283</v>
      </c>
      <c r="G2482">
        <v>0.95385131733512329</v>
      </c>
      <c r="M2482">
        <v>0.9241483470380949</v>
      </c>
      <c r="R2482">
        <v>1.001678133915084</v>
      </c>
    </row>
    <row r="2483" spans="6:18" x14ac:dyDescent="0.25">
      <c r="F2483" s="3">
        <v>43284</v>
      </c>
      <c r="G2483">
        <v>1.05</v>
      </c>
      <c r="M2483">
        <v>0.98722271517302829</v>
      </c>
      <c r="R2483">
        <v>1.1027506654835872</v>
      </c>
    </row>
    <row r="2484" spans="6:18" x14ac:dyDescent="0.25">
      <c r="F2484" s="3">
        <v>43285</v>
      </c>
      <c r="G2484">
        <v>1.028839590443686</v>
      </c>
      <c r="M2484">
        <v>0.90904436860068016</v>
      </c>
      <c r="R2484">
        <v>1.0341296928327646</v>
      </c>
    </row>
    <row r="2485" spans="6:18" x14ac:dyDescent="0.25">
      <c r="F2485" s="3">
        <v>43286</v>
      </c>
      <c r="G2485">
        <v>0.93685438187270897</v>
      </c>
      <c r="M2485">
        <v>0.91386204598467169</v>
      </c>
      <c r="R2485">
        <v>1.0079973342219259</v>
      </c>
    </row>
    <row r="2486" spans="6:18" x14ac:dyDescent="0.25">
      <c r="F2486" s="3">
        <v>43287</v>
      </c>
      <c r="G2486">
        <v>1.05</v>
      </c>
      <c r="M2486">
        <v>0.86724565756824201</v>
      </c>
      <c r="R2486">
        <v>1.0955334987593026</v>
      </c>
    </row>
    <row r="2487" spans="6:18" x14ac:dyDescent="0.25">
      <c r="F2487" s="3">
        <v>43290</v>
      </c>
      <c r="G2487">
        <v>1.0256002544124663</v>
      </c>
      <c r="M2487">
        <v>0.95134361583717597</v>
      </c>
      <c r="R2487">
        <v>1.0362537764350455</v>
      </c>
    </row>
    <row r="2488" spans="6:18" x14ac:dyDescent="0.25">
      <c r="F2488" s="3">
        <v>43291</v>
      </c>
      <c r="G2488">
        <v>1.05</v>
      </c>
      <c r="M2488">
        <v>0.97539647250630124</v>
      </c>
      <c r="R2488">
        <v>1.1836371720764784</v>
      </c>
    </row>
    <row r="2489" spans="6:18" x14ac:dyDescent="0.25">
      <c r="F2489" s="3">
        <v>43292</v>
      </c>
      <c r="G2489">
        <v>1.05</v>
      </c>
      <c r="M2489">
        <v>0.93246649860687458</v>
      </c>
      <c r="R2489">
        <v>1.0748308345495554</v>
      </c>
    </row>
    <row r="2490" spans="6:18" x14ac:dyDescent="0.25">
      <c r="F2490" s="3">
        <v>43293</v>
      </c>
      <c r="G2490">
        <v>1.05</v>
      </c>
      <c r="M2490">
        <v>0.93654030710172764</v>
      </c>
      <c r="R2490">
        <v>1.175263915547025</v>
      </c>
    </row>
    <row r="2491" spans="6:18" x14ac:dyDescent="0.25">
      <c r="F2491" s="3">
        <v>43294</v>
      </c>
      <c r="G2491">
        <v>0.95645596974608327</v>
      </c>
      <c r="M2491">
        <v>0.88525121555915876</v>
      </c>
      <c r="R2491">
        <v>1.0229065370070234</v>
      </c>
    </row>
    <row r="2492" spans="6:18" x14ac:dyDescent="0.25">
      <c r="F2492" s="3">
        <v>43297</v>
      </c>
      <c r="G2492">
        <v>0.85</v>
      </c>
      <c r="M2492">
        <v>0.84058139534883713</v>
      </c>
      <c r="R2492">
        <v>1.0051162790697674</v>
      </c>
    </row>
    <row r="2493" spans="6:18" x14ac:dyDescent="0.25">
      <c r="F2493" s="3">
        <v>43298</v>
      </c>
      <c r="G2493">
        <v>1.05</v>
      </c>
      <c r="M2493">
        <v>1</v>
      </c>
      <c r="R2493">
        <v>1.244109589041094</v>
      </c>
    </row>
    <row r="2494" spans="6:18" x14ac:dyDescent="0.25">
      <c r="F2494" s="3">
        <v>43299</v>
      </c>
      <c r="G2494">
        <v>0.85</v>
      </c>
      <c r="M2494">
        <v>0.79538477823647868</v>
      </c>
      <c r="R2494">
        <v>1.0139726897427754</v>
      </c>
    </row>
    <row r="2495" spans="6:18" x14ac:dyDescent="0.25">
      <c r="F2495" s="3">
        <v>43300</v>
      </c>
      <c r="G2495">
        <v>0.95263093639360263</v>
      </c>
      <c r="M2495">
        <v>0.9080698327432547</v>
      </c>
      <c r="R2495">
        <v>1.032840922964229</v>
      </c>
    </row>
    <row r="2496" spans="6:18" x14ac:dyDescent="0.25">
      <c r="F2496" s="3">
        <v>43301</v>
      </c>
      <c r="G2496">
        <v>1.05</v>
      </c>
      <c r="M2496">
        <v>1</v>
      </c>
      <c r="R2496">
        <v>1.2097051434615904</v>
      </c>
    </row>
    <row r="2497" spans="6:18" x14ac:dyDescent="0.25">
      <c r="F2497" s="3">
        <v>43304</v>
      </c>
      <c r="G2497">
        <v>1.05</v>
      </c>
      <c r="M2497">
        <v>0.9919517102615677</v>
      </c>
      <c r="R2497">
        <v>1.2276008995147363</v>
      </c>
    </row>
    <row r="2498" spans="6:18" x14ac:dyDescent="0.25">
      <c r="F2498" s="3">
        <v>43305</v>
      </c>
      <c r="G2498">
        <v>1.05</v>
      </c>
      <c r="M2498">
        <v>0.984375</v>
      </c>
      <c r="R2498">
        <v>1.0832031250000007</v>
      </c>
    </row>
    <row r="2499" spans="6:18" x14ac:dyDescent="0.25">
      <c r="F2499" s="3">
        <v>43306</v>
      </c>
      <c r="G2499">
        <v>1.05</v>
      </c>
      <c r="M2499">
        <v>0.88066723695466209</v>
      </c>
      <c r="R2499">
        <v>1.3261762189905901</v>
      </c>
    </row>
    <row r="2500" spans="6:18" x14ac:dyDescent="0.25">
      <c r="F2500" s="3">
        <v>43307</v>
      </c>
      <c r="G2500">
        <v>1.05</v>
      </c>
      <c r="M2500">
        <v>0.96278466950564712</v>
      </c>
      <c r="R2500">
        <v>1.0630438807628215</v>
      </c>
    </row>
    <row r="2501" spans="6:18" x14ac:dyDescent="0.25">
      <c r="F2501" s="3">
        <v>43308</v>
      </c>
      <c r="G2501">
        <v>1.05</v>
      </c>
      <c r="M2501">
        <v>0.95764394440767586</v>
      </c>
      <c r="R2501">
        <v>1.1469225678358714</v>
      </c>
    </row>
    <row r="2502" spans="6:18" x14ac:dyDescent="0.25">
      <c r="F2502" s="3">
        <v>43311</v>
      </c>
      <c r="G2502">
        <v>1.05</v>
      </c>
      <c r="M2502">
        <v>1</v>
      </c>
      <c r="R2502">
        <v>1.0982621406529154</v>
      </c>
    </row>
    <row r="2503" spans="6:18" x14ac:dyDescent="0.25">
      <c r="F2503" s="3">
        <v>43312</v>
      </c>
      <c r="G2503">
        <v>1.05</v>
      </c>
      <c r="M2503">
        <v>0.96816390858944046</v>
      </c>
      <c r="R2503">
        <v>1.0748620961386919</v>
      </c>
    </row>
    <row r="2504" spans="6:18" x14ac:dyDescent="0.25">
      <c r="F2504" s="3">
        <v>43313</v>
      </c>
      <c r="G2504">
        <v>1.05</v>
      </c>
      <c r="M2504">
        <v>0.93692353466230271</v>
      </c>
      <c r="R2504">
        <v>1.0516215412079759</v>
      </c>
    </row>
    <row r="2505" spans="6:18" x14ac:dyDescent="0.25">
      <c r="F2505" s="3">
        <v>43314</v>
      </c>
      <c r="G2505">
        <v>0.951179284182748</v>
      </c>
      <c r="M2505">
        <v>0.9440870856011877</v>
      </c>
      <c r="R2505">
        <v>1.0354609929078014</v>
      </c>
    </row>
    <row r="2506" spans="6:18" x14ac:dyDescent="0.25">
      <c r="F2506" s="3">
        <v>43315</v>
      </c>
      <c r="G2506">
        <v>1.05</v>
      </c>
      <c r="M2506">
        <v>0.9942127659574469</v>
      </c>
      <c r="R2506">
        <v>1.2040851063829801</v>
      </c>
    </row>
    <row r="2507" spans="6:18" x14ac:dyDescent="0.25">
      <c r="F2507" s="3">
        <v>43318</v>
      </c>
      <c r="G2507">
        <v>1.05</v>
      </c>
      <c r="M2507">
        <v>0.97327044025157228</v>
      </c>
      <c r="R2507">
        <v>1.1149371069182414</v>
      </c>
    </row>
    <row r="2508" spans="6:18" x14ac:dyDescent="0.25">
      <c r="F2508" s="3">
        <v>43319</v>
      </c>
      <c r="G2508">
        <v>0.96953781512605031</v>
      </c>
      <c r="M2508">
        <v>0.91926770708283323</v>
      </c>
      <c r="R2508">
        <v>1.0199579831932739</v>
      </c>
    </row>
    <row r="2509" spans="6:18" x14ac:dyDescent="0.25">
      <c r="F2509" s="3">
        <v>43320</v>
      </c>
      <c r="G2509">
        <v>1.05</v>
      </c>
      <c r="M2509">
        <v>0.97226550327204742</v>
      </c>
      <c r="R2509">
        <v>1.1338423184792736</v>
      </c>
    </row>
    <row r="2510" spans="6:18" x14ac:dyDescent="0.25">
      <c r="F2510" s="3">
        <v>43321</v>
      </c>
      <c r="G2510">
        <v>1.05</v>
      </c>
      <c r="M2510">
        <v>1</v>
      </c>
      <c r="R2510">
        <v>1.0940387481371088</v>
      </c>
    </row>
    <row r="2511" spans="6:18" x14ac:dyDescent="0.25">
      <c r="F2511" s="3">
        <v>43322</v>
      </c>
      <c r="G2511">
        <v>0.92299913319849758</v>
      </c>
      <c r="M2511">
        <v>0.91216411441779843</v>
      </c>
      <c r="R2511">
        <v>1.0047674082635076</v>
      </c>
    </row>
    <row r="2512" spans="6:18" x14ac:dyDescent="0.25">
      <c r="F2512" s="3">
        <v>43325</v>
      </c>
      <c r="G2512">
        <v>1.05</v>
      </c>
      <c r="M2512">
        <v>0.99908508691674291</v>
      </c>
      <c r="R2512">
        <v>1.2065873741994537</v>
      </c>
    </row>
    <row r="2513" spans="6:18" x14ac:dyDescent="0.25">
      <c r="F2513" s="3">
        <v>43326</v>
      </c>
      <c r="G2513">
        <v>1.05</v>
      </c>
      <c r="M2513">
        <v>1</v>
      </c>
      <c r="R2513">
        <v>1.2394439617723669</v>
      </c>
    </row>
    <row r="2514" spans="6:18" x14ac:dyDescent="0.25">
      <c r="F2514" s="3">
        <v>43328</v>
      </c>
      <c r="G2514">
        <v>0.8951675158252278</v>
      </c>
      <c r="M2514">
        <v>0.85857650146672737</v>
      </c>
      <c r="R2514">
        <v>1.012968967114406</v>
      </c>
    </row>
    <row r="2515" spans="6:18" x14ac:dyDescent="0.25">
      <c r="F2515" s="3">
        <v>43329</v>
      </c>
      <c r="G2515">
        <v>1.05</v>
      </c>
      <c r="M2515">
        <v>1</v>
      </c>
      <c r="R2515">
        <v>1.1932006633499159</v>
      </c>
    </row>
    <row r="2516" spans="6:18" x14ac:dyDescent="0.25">
      <c r="F2516" s="3">
        <v>43332</v>
      </c>
      <c r="G2516">
        <v>1.05</v>
      </c>
      <c r="M2516">
        <v>1</v>
      </c>
      <c r="R2516">
        <v>1.2209573847051955</v>
      </c>
    </row>
    <row r="2517" spans="6:18" x14ac:dyDescent="0.25">
      <c r="F2517" s="3">
        <v>43333</v>
      </c>
      <c r="G2517">
        <v>0.97143898881866797</v>
      </c>
      <c r="M2517">
        <v>0.90386485172581443</v>
      </c>
      <c r="R2517">
        <v>1.0117890131259115</v>
      </c>
    </row>
    <row r="2518" spans="6:18" x14ac:dyDescent="0.25">
      <c r="F2518" s="3">
        <v>43335</v>
      </c>
      <c r="G2518">
        <v>0.85</v>
      </c>
      <c r="M2518">
        <v>0.81256915246736006</v>
      </c>
      <c r="R2518">
        <v>1.0238990927196283</v>
      </c>
    </row>
    <row r="2519" spans="6:18" x14ac:dyDescent="0.25">
      <c r="F2519" s="3">
        <v>43336</v>
      </c>
      <c r="G2519">
        <v>1.05</v>
      </c>
      <c r="M2519">
        <v>0.9497555676262901</v>
      </c>
      <c r="R2519">
        <v>1.0989951113525258</v>
      </c>
    </row>
    <row r="2520" spans="6:18" x14ac:dyDescent="0.25">
      <c r="F2520" s="3">
        <v>43339</v>
      </c>
      <c r="G2520">
        <v>1.05</v>
      </c>
      <c r="M2520">
        <v>0.99691979623267379</v>
      </c>
      <c r="R2520">
        <v>1.2250918137661397</v>
      </c>
    </row>
    <row r="2521" spans="6:18" x14ac:dyDescent="0.25">
      <c r="F2521" s="3">
        <v>43340</v>
      </c>
      <c r="G2521">
        <v>1.0172349888806524</v>
      </c>
      <c r="M2521">
        <v>0.95441067457375828</v>
      </c>
      <c r="R2521">
        <v>1.0395663454410675</v>
      </c>
    </row>
    <row r="2522" spans="6:18" x14ac:dyDescent="0.25">
      <c r="F2522" s="3">
        <v>43341</v>
      </c>
      <c r="G2522">
        <v>0.93483894853757865</v>
      </c>
      <c r="M2522">
        <v>0.90966308774527938</v>
      </c>
      <c r="R2522">
        <v>1.0270270270270256</v>
      </c>
    </row>
    <row r="2523" spans="6:18" x14ac:dyDescent="0.25">
      <c r="F2523" s="3">
        <v>43342</v>
      </c>
      <c r="G2523">
        <v>0.93867408806281682</v>
      </c>
      <c r="M2523">
        <v>0.86472517642381475</v>
      </c>
      <c r="R2523">
        <v>1.0064605903985688</v>
      </c>
    </row>
    <row r="2524" spans="6:18" x14ac:dyDescent="0.25">
      <c r="F2524" s="3">
        <v>43343</v>
      </c>
      <c r="G2524">
        <v>1.05</v>
      </c>
      <c r="M2524">
        <v>0.83151023288637849</v>
      </c>
      <c r="R2524">
        <v>1.2785815102328877</v>
      </c>
    </row>
    <row r="2525" spans="6:18" x14ac:dyDescent="0.25">
      <c r="F2525" s="3">
        <v>43346</v>
      </c>
      <c r="G2525">
        <v>1.05</v>
      </c>
      <c r="M2525">
        <v>0.93877551020407635</v>
      </c>
      <c r="R2525">
        <v>1.0912046234423023</v>
      </c>
    </row>
    <row r="2526" spans="6:18" x14ac:dyDescent="0.25">
      <c r="F2526" s="3">
        <v>43347</v>
      </c>
      <c r="G2526">
        <v>1.05</v>
      </c>
      <c r="M2526">
        <v>0.79960636965467879</v>
      </c>
      <c r="R2526">
        <v>1.1542315262122027</v>
      </c>
    </row>
    <row r="2527" spans="6:18" x14ac:dyDescent="0.25">
      <c r="F2527" s="3">
        <v>43348</v>
      </c>
      <c r="G2527">
        <v>1.05</v>
      </c>
      <c r="M2527">
        <v>0.83607693640616498</v>
      </c>
      <c r="R2527">
        <v>1.1781320395078843</v>
      </c>
    </row>
    <row r="2528" spans="6:18" x14ac:dyDescent="0.25">
      <c r="F2528" s="3">
        <v>43349</v>
      </c>
      <c r="G2528">
        <v>1.05</v>
      </c>
      <c r="M2528">
        <v>0.79381443298969201</v>
      </c>
      <c r="R2528">
        <v>1.1484897811539159</v>
      </c>
    </row>
    <row r="2529" spans="6:18" x14ac:dyDescent="0.25">
      <c r="F2529" s="3">
        <v>43350</v>
      </c>
      <c r="G2529">
        <v>1.05</v>
      </c>
      <c r="M2529">
        <v>0.76086956521739124</v>
      </c>
      <c r="R2529">
        <v>1.0948275862068966</v>
      </c>
    </row>
    <row r="2530" spans="6:18" x14ac:dyDescent="0.25">
      <c r="F2530" s="3">
        <v>43353</v>
      </c>
      <c r="G2530">
        <v>1.05</v>
      </c>
      <c r="M2530">
        <v>0.85776173285198298</v>
      </c>
      <c r="R2530">
        <v>1.1119133574007221</v>
      </c>
    </row>
    <row r="2531" spans="6:18" x14ac:dyDescent="0.25">
      <c r="F2531" s="3">
        <v>43354</v>
      </c>
      <c r="G2531">
        <v>1.05</v>
      </c>
      <c r="M2531">
        <v>0.84821428571428237</v>
      </c>
      <c r="R2531">
        <v>1.3134566326530612</v>
      </c>
    </row>
    <row r="2532" spans="6:18" x14ac:dyDescent="0.25">
      <c r="F2532" s="3">
        <v>43355</v>
      </c>
      <c r="G2532">
        <v>1.05</v>
      </c>
      <c r="M2532">
        <v>0.65644555694618267</v>
      </c>
      <c r="R2532">
        <v>1.0743429286608259</v>
      </c>
    </row>
    <row r="2533" spans="6:18" x14ac:dyDescent="0.25">
      <c r="F2533" s="3">
        <v>43357</v>
      </c>
      <c r="G2533">
        <v>1.05</v>
      </c>
      <c r="M2533">
        <v>0.68331762488218661</v>
      </c>
      <c r="R2533">
        <v>1.1278039585296891</v>
      </c>
    </row>
    <row r="2534" spans="6:18" x14ac:dyDescent="0.25">
      <c r="F2534" s="3">
        <v>43360</v>
      </c>
      <c r="G2534">
        <v>1.05</v>
      </c>
      <c r="M2534">
        <v>0.90234450687851753</v>
      </c>
      <c r="R2534">
        <v>1.2637085836078279</v>
      </c>
    </row>
    <row r="2535" spans="6:18" x14ac:dyDescent="0.25">
      <c r="F2535" s="3">
        <v>43361</v>
      </c>
      <c r="G2535">
        <v>1.05</v>
      </c>
      <c r="M2535">
        <v>0.77827447474296263</v>
      </c>
      <c r="R2535">
        <v>1.2182983161972878</v>
      </c>
    </row>
    <row r="2536" spans="6:18" x14ac:dyDescent="0.25">
      <c r="F2536" s="3">
        <v>43362</v>
      </c>
      <c r="G2536">
        <v>1.05</v>
      </c>
      <c r="M2536">
        <v>0.79290681502086025</v>
      </c>
      <c r="R2536">
        <v>1.2714881780250347</v>
      </c>
    </row>
    <row r="2537" spans="6:18" x14ac:dyDescent="0.25">
      <c r="F2537" s="3">
        <v>43364</v>
      </c>
      <c r="G2537">
        <v>1.05</v>
      </c>
      <c r="M2537">
        <v>0.68665256872745284</v>
      </c>
      <c r="R2537">
        <v>1.7177509640502551</v>
      </c>
    </row>
    <row r="2538" spans="6:18" x14ac:dyDescent="0.25">
      <c r="F2538" s="3">
        <v>43367</v>
      </c>
      <c r="G2538">
        <v>1.05</v>
      </c>
      <c r="M2538">
        <v>0.98751064433721258</v>
      </c>
      <c r="R2538">
        <v>1.3729775759296052</v>
      </c>
    </row>
    <row r="2539" spans="6:18" x14ac:dyDescent="0.25">
      <c r="F2539" s="3">
        <v>43368</v>
      </c>
      <c r="G2539">
        <v>1.05</v>
      </c>
      <c r="M2539">
        <v>0.79540420819490643</v>
      </c>
      <c r="R2539">
        <v>1.074889258028793</v>
      </c>
    </row>
    <row r="2540" spans="6:18" x14ac:dyDescent="0.25">
      <c r="F2540" s="3">
        <v>43369</v>
      </c>
      <c r="G2540">
        <v>1.05</v>
      </c>
      <c r="M2540">
        <v>0.99329041617553648</v>
      </c>
      <c r="R2540">
        <v>1.2446277994378456</v>
      </c>
    </row>
    <row r="2541" spans="6:18" x14ac:dyDescent="0.25">
      <c r="F2541" s="3">
        <v>43370</v>
      </c>
      <c r="G2541">
        <v>1.05</v>
      </c>
      <c r="M2541">
        <v>0.94768518518518519</v>
      </c>
      <c r="R2541">
        <v>1.1571759259259264</v>
      </c>
    </row>
    <row r="2542" spans="6:18" x14ac:dyDescent="0.25">
      <c r="F2542" s="3">
        <v>43371</v>
      </c>
      <c r="G2542">
        <v>1.05</v>
      </c>
      <c r="M2542">
        <v>0.78046864772876123</v>
      </c>
      <c r="R2542">
        <v>1.1669066631758065</v>
      </c>
    </row>
    <row r="2543" spans="6:18" x14ac:dyDescent="0.25">
      <c r="F2543" s="3">
        <v>43374</v>
      </c>
      <c r="G2543">
        <v>1.05</v>
      </c>
      <c r="M2543">
        <v>0.71359940872135907</v>
      </c>
      <c r="R2543">
        <v>1.0593742301059375</v>
      </c>
    </row>
    <row r="2544" spans="6:18" x14ac:dyDescent="0.25">
      <c r="F2544" s="3">
        <v>43376</v>
      </c>
      <c r="G2544">
        <v>1.05</v>
      </c>
      <c r="M2544">
        <v>0.84324693042291754</v>
      </c>
      <c r="R2544">
        <v>1.0762619372442019</v>
      </c>
    </row>
    <row r="2545" spans="6:18" x14ac:dyDescent="0.25">
      <c r="F2545" s="3">
        <v>43377</v>
      </c>
      <c r="G2545">
        <v>1.05</v>
      </c>
      <c r="M2545">
        <v>0.82086262986672565</v>
      </c>
      <c r="R2545">
        <v>1.1766187427851822</v>
      </c>
    </row>
    <row r="2546" spans="6:18" x14ac:dyDescent="0.25">
      <c r="F2546" s="3">
        <v>43378</v>
      </c>
      <c r="G2546">
        <v>1.05</v>
      </c>
      <c r="M2546">
        <v>0.88671945294223309</v>
      </c>
      <c r="R2546">
        <v>1.4685081878711537</v>
      </c>
    </row>
    <row r="2547" spans="6:18" x14ac:dyDescent="0.25">
      <c r="F2547" s="3">
        <v>43381</v>
      </c>
      <c r="G2547">
        <v>1.05</v>
      </c>
      <c r="M2547">
        <v>0.85585415089578643</v>
      </c>
      <c r="R2547">
        <v>1.1298258894776685</v>
      </c>
    </row>
    <row r="2548" spans="6:18" x14ac:dyDescent="0.25">
      <c r="F2548" s="3">
        <v>43382</v>
      </c>
      <c r="G2548">
        <v>1.05</v>
      </c>
      <c r="M2548">
        <v>0.91224673259110767</v>
      </c>
      <c r="R2548">
        <v>1.1228822349768344</v>
      </c>
    </row>
    <row r="2549" spans="6:18" x14ac:dyDescent="0.25">
      <c r="F2549" s="3">
        <v>43383</v>
      </c>
      <c r="G2549">
        <v>0.85</v>
      </c>
      <c r="M2549">
        <v>0.81868242562621829</v>
      </c>
      <c r="R2549">
        <v>1</v>
      </c>
    </row>
    <row r="2550" spans="6:18" x14ac:dyDescent="0.25">
      <c r="F2550" s="3">
        <v>43384</v>
      </c>
      <c r="G2550">
        <v>0.85</v>
      </c>
      <c r="M2550">
        <v>0.78353524229074967</v>
      </c>
      <c r="R2550">
        <v>1.0402533039647577</v>
      </c>
    </row>
    <row r="2551" spans="6:18" x14ac:dyDescent="0.25">
      <c r="F2551" s="3">
        <v>43385</v>
      </c>
      <c r="G2551">
        <v>0.85</v>
      </c>
      <c r="M2551">
        <v>0.79764176663031772</v>
      </c>
      <c r="R2551">
        <v>1.0003407851690294</v>
      </c>
    </row>
    <row r="2552" spans="6:18" x14ac:dyDescent="0.25">
      <c r="F2552" s="3">
        <v>43388</v>
      </c>
      <c r="G2552">
        <v>1.05</v>
      </c>
      <c r="M2552">
        <v>0.88175046554934833</v>
      </c>
      <c r="R2552">
        <v>1.0792985723153321</v>
      </c>
    </row>
    <row r="2553" spans="6:18" x14ac:dyDescent="0.25">
      <c r="F2553" s="3">
        <v>43389</v>
      </c>
      <c r="G2553">
        <v>0.85</v>
      </c>
      <c r="M2553">
        <v>0.84022015936909555</v>
      </c>
      <c r="R2553">
        <v>1.0400065719214651</v>
      </c>
    </row>
    <row r="2554" spans="6:18" x14ac:dyDescent="0.25">
      <c r="F2554" s="3">
        <v>43390</v>
      </c>
      <c r="G2554">
        <v>1.05</v>
      </c>
      <c r="M2554">
        <v>0.98040825903331763</v>
      </c>
      <c r="R2554">
        <v>1.6019474425152518</v>
      </c>
    </row>
    <row r="2555" spans="6:18" x14ac:dyDescent="0.25">
      <c r="F2555" s="3">
        <v>43392</v>
      </c>
      <c r="G2555">
        <v>1.05</v>
      </c>
      <c r="M2555">
        <v>0.96352741956493437</v>
      </c>
      <c r="R2555">
        <v>1.1119577960140681</v>
      </c>
    </row>
    <row r="2556" spans="6:18" x14ac:dyDescent="0.25">
      <c r="F2556" s="3">
        <v>43395</v>
      </c>
      <c r="G2556">
        <v>1.05</v>
      </c>
      <c r="M2556">
        <v>0.99993063744190891</v>
      </c>
      <c r="R2556">
        <v>1.2429770409932719</v>
      </c>
    </row>
    <row r="2557" spans="6:18" x14ac:dyDescent="0.25">
      <c r="F2557" s="3">
        <v>43396</v>
      </c>
      <c r="G2557">
        <v>1.05</v>
      </c>
      <c r="M2557">
        <v>0.93143582689662474</v>
      </c>
      <c r="R2557">
        <v>1.0605756004655595</v>
      </c>
    </row>
    <row r="2558" spans="6:18" x14ac:dyDescent="0.25">
      <c r="F2558" s="3">
        <v>43397</v>
      </c>
      <c r="G2558">
        <v>1.05</v>
      </c>
      <c r="M2558">
        <v>0.99904351984696327</v>
      </c>
      <c r="R2558">
        <v>1.1663079866092783</v>
      </c>
    </row>
    <row r="2559" spans="6:18" x14ac:dyDescent="0.25">
      <c r="F2559" s="3">
        <v>43398</v>
      </c>
      <c r="G2559">
        <v>1.05</v>
      </c>
      <c r="M2559">
        <v>0.94620071871256706</v>
      </c>
      <c r="R2559">
        <v>1.0635904379980199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59"/>
  <sheetViews>
    <sheetView topLeftCell="A5" zoomScaleNormal="100" workbookViewId="0">
      <selection activeCell="B3" sqref="B3:B188"/>
    </sheetView>
  </sheetViews>
  <sheetFormatPr defaultRowHeight="15" x14ac:dyDescent="0.25"/>
  <cols>
    <col min="1" max="1" width="10.140625" style="6" bestFit="1" customWidth="1"/>
    <col min="2" max="2" width="12.7109375" style="14" bestFit="1" customWidth="1"/>
  </cols>
  <sheetData>
    <row r="1" spans="1:2" x14ac:dyDescent="0.25">
      <c r="A1" s="6" t="s">
        <v>0</v>
      </c>
      <c r="B1" s="14" t="s">
        <v>59</v>
      </c>
    </row>
    <row r="2" spans="1:2" x14ac:dyDescent="0.25">
      <c r="A2" s="6">
        <v>39080</v>
      </c>
    </row>
    <row r="3" spans="1:2" x14ac:dyDescent="0.25">
      <c r="A3" s="6">
        <v>39084</v>
      </c>
      <c r="B3" s="14">
        <v>-424.81362799840281</v>
      </c>
    </row>
    <row r="4" spans="1:2" x14ac:dyDescent="0.25">
      <c r="A4" s="6">
        <v>39085</v>
      </c>
      <c r="B4" s="14">
        <v>608.09505245308401</v>
      </c>
    </row>
    <row r="5" spans="1:2" x14ac:dyDescent="0.25">
      <c r="A5" s="6">
        <v>39086</v>
      </c>
      <c r="B5" s="14">
        <v>504.49527737873177</v>
      </c>
    </row>
    <row r="6" spans="1:2" x14ac:dyDescent="0.25">
      <c r="A6" s="6">
        <v>39087</v>
      </c>
      <c r="B6" s="14">
        <v>-1162.9629312851685</v>
      </c>
    </row>
    <row r="7" spans="1:2" x14ac:dyDescent="0.25">
      <c r="A7" s="6">
        <v>39090</v>
      </c>
      <c r="B7" s="14">
        <v>-1536.2875689990942</v>
      </c>
    </row>
    <row r="8" spans="1:2" x14ac:dyDescent="0.25">
      <c r="A8" s="6">
        <v>39091</v>
      </c>
      <c r="B8" s="14">
        <v>-3136.1118740054662</v>
      </c>
    </row>
    <row r="9" spans="1:2" x14ac:dyDescent="0.25">
      <c r="A9" s="6">
        <v>39092</v>
      </c>
      <c r="B9" s="14">
        <v>-1841.2360174018668</v>
      </c>
    </row>
    <row r="10" spans="1:2" x14ac:dyDescent="0.25">
      <c r="A10" s="6">
        <v>39093</v>
      </c>
      <c r="B10" s="14">
        <v>-3539.0914861365673</v>
      </c>
    </row>
    <row r="11" spans="1:2" x14ac:dyDescent="0.25">
      <c r="A11" s="6">
        <v>39094</v>
      </c>
      <c r="B11" s="14">
        <v>-4744.5113417243083</v>
      </c>
    </row>
    <row r="12" spans="1:2" x14ac:dyDescent="0.25">
      <c r="A12" s="6">
        <v>39097</v>
      </c>
      <c r="B12" s="14">
        <v>-3885.6316316080101</v>
      </c>
    </row>
    <row r="13" spans="1:2" x14ac:dyDescent="0.25">
      <c r="A13" s="6">
        <v>39098</v>
      </c>
      <c r="B13" s="14">
        <v>-4477.3645316874117</v>
      </c>
    </row>
    <row r="14" spans="1:2" x14ac:dyDescent="0.25">
      <c r="A14" s="6">
        <v>39099</v>
      </c>
      <c r="B14" s="14">
        <v>-5567.2747990061125</v>
      </c>
    </row>
    <row r="15" spans="1:2" x14ac:dyDescent="0.25">
      <c r="A15" s="6">
        <v>39100</v>
      </c>
      <c r="B15" s="14">
        <v>-4715.7848540845134</v>
      </c>
    </row>
    <row r="16" spans="1:2" x14ac:dyDescent="0.25">
      <c r="A16" s="6">
        <v>39101</v>
      </c>
      <c r="B16" s="14">
        <v>-5911.7055659001308</v>
      </c>
    </row>
    <row r="17" spans="1:2" x14ac:dyDescent="0.25">
      <c r="A17" s="6">
        <v>39104</v>
      </c>
      <c r="B17" s="14">
        <v>-5141.5030381202305</v>
      </c>
    </row>
    <row r="18" spans="1:2" x14ac:dyDescent="0.25">
      <c r="A18" s="6">
        <v>39105</v>
      </c>
      <c r="B18" s="14">
        <v>-6070.6877928145768</v>
      </c>
    </row>
    <row r="19" spans="1:2" x14ac:dyDescent="0.25">
      <c r="A19" s="6">
        <v>39106</v>
      </c>
      <c r="B19" s="14">
        <v>-5496.3140426942255</v>
      </c>
    </row>
    <row r="20" spans="1:2" x14ac:dyDescent="0.25">
      <c r="A20" s="6">
        <v>39107</v>
      </c>
      <c r="B20" s="14">
        <v>-4774.1449886798755</v>
      </c>
    </row>
    <row r="21" spans="1:2" x14ac:dyDescent="0.25">
      <c r="A21" s="6">
        <v>39111</v>
      </c>
      <c r="B21" s="14">
        <v>-6458.321690382717</v>
      </c>
    </row>
    <row r="22" spans="1:2" x14ac:dyDescent="0.25">
      <c r="A22" s="6">
        <v>39113</v>
      </c>
      <c r="B22" s="14">
        <v>-5133.8867730003158</v>
      </c>
    </row>
    <row r="23" spans="1:2" x14ac:dyDescent="0.25">
      <c r="A23" s="6">
        <v>39114</v>
      </c>
      <c r="B23" s="14">
        <v>-5990.0487017876158</v>
      </c>
    </row>
    <row r="24" spans="1:2" x14ac:dyDescent="0.25">
      <c r="A24" s="6">
        <v>39115</v>
      </c>
      <c r="B24" s="14">
        <v>-6245.1805733179144</v>
      </c>
    </row>
    <row r="25" spans="1:2" x14ac:dyDescent="0.25">
      <c r="A25" s="6">
        <v>39118</v>
      </c>
      <c r="B25" s="14">
        <v>-6072.8983927350937</v>
      </c>
    </row>
    <row r="26" spans="1:2" x14ac:dyDescent="0.25">
      <c r="A26" s="6">
        <v>39119</v>
      </c>
      <c r="B26" s="14">
        <v>-7549.9937602056079</v>
      </c>
    </row>
    <row r="27" spans="1:2" x14ac:dyDescent="0.25">
      <c r="A27" s="6">
        <v>39120</v>
      </c>
      <c r="B27" s="14">
        <v>-6431.7332917553367</v>
      </c>
    </row>
    <row r="28" spans="1:2" x14ac:dyDescent="0.25">
      <c r="A28" s="6">
        <v>39121</v>
      </c>
      <c r="B28" s="14">
        <v>-6491.6927957899361</v>
      </c>
    </row>
    <row r="29" spans="1:2" x14ac:dyDescent="0.25">
      <c r="A29" s="6">
        <v>39122</v>
      </c>
      <c r="B29" s="14">
        <v>-7863.5376502653062</v>
      </c>
    </row>
    <row r="30" spans="1:2" x14ac:dyDescent="0.25">
      <c r="A30" s="6">
        <v>39125</v>
      </c>
      <c r="B30" s="14">
        <v>-6967.7091141755072</v>
      </c>
    </row>
    <row r="31" spans="1:2" x14ac:dyDescent="0.25">
      <c r="A31" s="6">
        <v>39126</v>
      </c>
      <c r="B31" s="14">
        <v>-6212.6556050447425</v>
      </c>
    </row>
    <row r="32" spans="1:2" x14ac:dyDescent="0.25">
      <c r="A32" s="6">
        <v>39127</v>
      </c>
      <c r="B32" s="14">
        <v>-7633.1360756333934</v>
      </c>
    </row>
    <row r="33" spans="1:2" x14ac:dyDescent="0.25">
      <c r="A33" s="6">
        <v>39128</v>
      </c>
      <c r="B33" s="14">
        <v>-7090.9078041099865</v>
      </c>
    </row>
    <row r="34" spans="1:2" x14ac:dyDescent="0.25">
      <c r="A34" s="6">
        <v>39132</v>
      </c>
      <c r="B34" s="14">
        <v>-7413.1269583397843</v>
      </c>
    </row>
    <row r="35" spans="1:2" x14ac:dyDescent="0.25">
      <c r="A35" s="6">
        <v>39133</v>
      </c>
      <c r="B35" s="14">
        <v>-8214.2632549858845</v>
      </c>
    </row>
    <row r="36" spans="1:2" x14ac:dyDescent="0.25">
      <c r="A36" s="6">
        <v>39134</v>
      </c>
      <c r="B36" s="14">
        <v>-7798.7694565515831</v>
      </c>
    </row>
    <row r="37" spans="1:2" x14ac:dyDescent="0.25">
      <c r="A37" s="6">
        <v>39135</v>
      </c>
      <c r="B37" s="14">
        <v>-7656.6969703211826</v>
      </c>
    </row>
    <row r="38" spans="1:2" x14ac:dyDescent="0.25">
      <c r="A38" s="6">
        <v>39136</v>
      </c>
      <c r="B38" s="14">
        <v>-5928.7808733081611</v>
      </c>
    </row>
    <row r="39" spans="1:2" x14ac:dyDescent="0.25">
      <c r="A39" s="6">
        <v>39139</v>
      </c>
      <c r="B39" s="14">
        <v>-3954.046618792162</v>
      </c>
    </row>
    <row r="40" spans="1:2" x14ac:dyDescent="0.25">
      <c r="A40" s="6">
        <v>39140</v>
      </c>
      <c r="B40" s="14">
        <v>-2016.2611902496637</v>
      </c>
    </row>
    <row r="41" spans="1:2" x14ac:dyDescent="0.25">
      <c r="A41" s="6">
        <v>39141</v>
      </c>
      <c r="B41" s="14">
        <v>-5378.3666478606638</v>
      </c>
    </row>
    <row r="42" spans="1:2" x14ac:dyDescent="0.25">
      <c r="A42" s="6">
        <v>39142</v>
      </c>
      <c r="B42" s="14">
        <v>-8580.8864900999615</v>
      </c>
    </row>
    <row r="43" spans="1:2" x14ac:dyDescent="0.25">
      <c r="A43" s="6">
        <v>39143</v>
      </c>
      <c r="B43" s="14">
        <v>-6044.5300807867607</v>
      </c>
    </row>
    <row r="44" spans="1:2" x14ac:dyDescent="0.25">
      <c r="A44" s="6">
        <v>39146</v>
      </c>
      <c r="B44" s="14">
        <v>-2362.0210897755824</v>
      </c>
    </row>
    <row r="45" spans="1:2" x14ac:dyDescent="0.25">
      <c r="A45" s="6">
        <v>39147</v>
      </c>
      <c r="B45" s="14">
        <v>-6482.9181519039121</v>
      </c>
    </row>
    <row r="46" spans="1:2" x14ac:dyDescent="0.25">
      <c r="A46" s="6">
        <v>39148</v>
      </c>
      <c r="B46" s="14">
        <v>-3547.5144220769034</v>
      </c>
    </row>
    <row r="47" spans="1:2" x14ac:dyDescent="0.25">
      <c r="A47" s="6">
        <v>39149</v>
      </c>
      <c r="B47" s="14">
        <v>-7337.0813494335198</v>
      </c>
    </row>
    <row r="48" spans="1:2" x14ac:dyDescent="0.25">
      <c r="A48" s="6">
        <v>39150</v>
      </c>
      <c r="B48" s="14">
        <v>-4607.8520685386466</v>
      </c>
    </row>
    <row r="49" spans="1:2" x14ac:dyDescent="0.25">
      <c r="A49" s="6">
        <v>39153</v>
      </c>
      <c r="B49" s="14">
        <v>-7823.6707120589235</v>
      </c>
    </row>
    <row r="50" spans="1:2" x14ac:dyDescent="0.25">
      <c r="A50" s="6">
        <v>39154</v>
      </c>
      <c r="B50" s="14">
        <v>-11159.178567107971</v>
      </c>
    </row>
    <row r="51" spans="1:2" x14ac:dyDescent="0.25">
      <c r="A51" s="6">
        <v>39155</v>
      </c>
      <c r="B51" s="14">
        <v>-8090.7590637763678</v>
      </c>
    </row>
    <row r="52" spans="1:2" x14ac:dyDescent="0.25">
      <c r="A52" s="6">
        <v>39156</v>
      </c>
      <c r="B52" s="14">
        <v>-11882.225819887408</v>
      </c>
    </row>
    <row r="53" spans="1:2" x14ac:dyDescent="0.25">
      <c r="A53" s="6">
        <v>39157</v>
      </c>
      <c r="B53" s="14">
        <v>-8536.6901217545419</v>
      </c>
    </row>
    <row r="54" spans="1:2" x14ac:dyDescent="0.25">
      <c r="A54" s="6">
        <v>39160</v>
      </c>
      <c r="B54" s="14">
        <v>-12453.545575657638</v>
      </c>
    </row>
    <row r="55" spans="1:2" x14ac:dyDescent="0.25">
      <c r="A55" s="6">
        <v>39161</v>
      </c>
      <c r="B55" s="14">
        <v>-11414.920574641681</v>
      </c>
    </row>
    <row r="56" spans="1:2" x14ac:dyDescent="0.25">
      <c r="A56" s="6">
        <v>39162</v>
      </c>
      <c r="B56" s="14">
        <v>-14719.651203869045</v>
      </c>
    </row>
    <row r="57" spans="1:2" x14ac:dyDescent="0.25">
      <c r="A57" s="6">
        <v>39163</v>
      </c>
      <c r="B57" s="14">
        <v>-16953.638347102482</v>
      </c>
    </row>
    <row r="58" spans="1:2" x14ac:dyDescent="0.25">
      <c r="A58" s="6">
        <v>39164</v>
      </c>
      <c r="B58" s="14">
        <v>-15274.494700374486</v>
      </c>
    </row>
    <row r="59" spans="1:2" x14ac:dyDescent="0.25">
      <c r="A59" s="6">
        <v>39167</v>
      </c>
      <c r="B59" s="14">
        <v>-13653.730198684614</v>
      </c>
    </row>
    <row r="60" spans="1:2" x14ac:dyDescent="0.25">
      <c r="A60" s="6">
        <v>39169</v>
      </c>
      <c r="B60" s="14">
        <v>-13688.798902092392</v>
      </c>
    </row>
    <row r="61" spans="1:2" x14ac:dyDescent="0.25">
      <c r="A61" s="6">
        <v>39170</v>
      </c>
      <c r="B61" s="14">
        <v>-16292.492720936934</v>
      </c>
    </row>
    <row r="62" spans="1:2" x14ac:dyDescent="0.25">
      <c r="A62" s="6">
        <v>39171</v>
      </c>
      <c r="B62" s="14">
        <v>-18201.60914716369</v>
      </c>
    </row>
    <row r="63" spans="1:2" x14ac:dyDescent="0.25">
      <c r="A63" s="6">
        <v>39174</v>
      </c>
      <c r="B63" s="14">
        <v>-16711.274001160273</v>
      </c>
    </row>
    <row r="64" spans="1:2" x14ac:dyDescent="0.25">
      <c r="A64" s="6">
        <v>39175</v>
      </c>
      <c r="B64" s="14">
        <v>-14906.504346122369</v>
      </c>
    </row>
    <row r="65" spans="1:2" x14ac:dyDescent="0.25">
      <c r="A65" s="6">
        <v>39176</v>
      </c>
      <c r="B65" s="14">
        <v>-15953.38257473267</v>
      </c>
    </row>
    <row r="66" spans="1:2" x14ac:dyDescent="0.25">
      <c r="A66" s="6">
        <v>39177</v>
      </c>
      <c r="B66" s="14">
        <v>-14458.98305787217</v>
      </c>
    </row>
    <row r="67" spans="1:2" x14ac:dyDescent="0.25">
      <c r="A67" s="6">
        <v>39181</v>
      </c>
      <c r="B67" s="14">
        <v>-16035.249486323672</v>
      </c>
    </row>
    <row r="68" spans="1:2" x14ac:dyDescent="0.25">
      <c r="A68" s="6">
        <v>39182</v>
      </c>
      <c r="B68" s="14">
        <v>-17489.926874491975</v>
      </c>
    </row>
    <row r="69" spans="1:2" x14ac:dyDescent="0.25">
      <c r="A69" s="6">
        <v>39183</v>
      </c>
      <c r="B69" s="14">
        <v>-16357.256363912038</v>
      </c>
    </row>
    <row r="70" spans="1:2" x14ac:dyDescent="0.25">
      <c r="A70" s="6">
        <v>39184</v>
      </c>
      <c r="B70" s="14">
        <v>-15377.553992862393</v>
      </c>
    </row>
    <row r="71" spans="1:2" x14ac:dyDescent="0.25">
      <c r="A71" s="6">
        <v>39185</v>
      </c>
      <c r="B71" s="14">
        <v>-14363.489213657394</v>
      </c>
    </row>
    <row r="72" spans="1:2" x14ac:dyDescent="0.25">
      <c r="A72" s="6">
        <v>39188</v>
      </c>
      <c r="B72" s="14">
        <v>-13061.223591859096</v>
      </c>
    </row>
    <row r="73" spans="1:2" x14ac:dyDescent="0.25">
      <c r="A73" s="6">
        <v>39189</v>
      </c>
      <c r="B73" s="14">
        <v>-14933.863306000896</v>
      </c>
    </row>
    <row r="74" spans="1:2" x14ac:dyDescent="0.25">
      <c r="A74" s="6">
        <v>39190</v>
      </c>
      <c r="B74" s="14">
        <v>-13435.768906543048</v>
      </c>
    </row>
    <row r="75" spans="1:2" x14ac:dyDescent="0.25">
      <c r="A75" s="6">
        <v>39191</v>
      </c>
      <c r="B75" s="14">
        <v>-12310.857649417547</v>
      </c>
    </row>
    <row r="76" spans="1:2" x14ac:dyDescent="0.25">
      <c r="A76" s="6">
        <v>39192</v>
      </c>
      <c r="B76" s="14">
        <v>-10888.87783146511</v>
      </c>
    </row>
    <row r="77" spans="1:2" x14ac:dyDescent="0.25">
      <c r="A77" s="6">
        <v>39195</v>
      </c>
      <c r="B77" s="14">
        <v>-13402.899733100792</v>
      </c>
    </row>
    <row r="78" spans="1:2" x14ac:dyDescent="0.25">
      <c r="A78" s="6">
        <v>39196</v>
      </c>
      <c r="B78" s="14">
        <v>-11485.436158843717</v>
      </c>
    </row>
    <row r="79" spans="1:2" x14ac:dyDescent="0.25">
      <c r="A79" s="6">
        <v>39197</v>
      </c>
      <c r="B79" s="14">
        <v>-9002.6555471920874</v>
      </c>
    </row>
    <row r="80" spans="1:2" x14ac:dyDescent="0.25">
      <c r="A80" s="6">
        <v>39198</v>
      </c>
      <c r="B80" s="14">
        <v>-6802.9029424974724</v>
      </c>
    </row>
    <row r="81" spans="1:2" x14ac:dyDescent="0.25">
      <c r="A81" s="6">
        <v>39199</v>
      </c>
      <c r="B81" s="14">
        <v>-6016.3429927877696</v>
      </c>
    </row>
    <row r="82" spans="1:2" x14ac:dyDescent="0.25">
      <c r="A82" s="6">
        <v>39202</v>
      </c>
      <c r="B82" s="14">
        <v>-8101.7635274251734</v>
      </c>
    </row>
    <row r="83" spans="1:2" x14ac:dyDescent="0.25">
      <c r="A83" s="6">
        <v>39205</v>
      </c>
      <c r="B83" s="14">
        <v>-7982.0882454948751</v>
      </c>
    </row>
    <row r="84" spans="1:2" x14ac:dyDescent="0.25">
      <c r="A84" s="6">
        <v>39206</v>
      </c>
      <c r="B84" s="14">
        <v>-6947.6599709621751</v>
      </c>
    </row>
    <row r="85" spans="1:2" x14ac:dyDescent="0.25">
      <c r="A85" s="6">
        <v>39209</v>
      </c>
      <c r="B85" s="14">
        <v>-6670.1802471556766</v>
      </c>
    </row>
    <row r="86" spans="1:2" x14ac:dyDescent="0.25">
      <c r="A86" s="6">
        <v>39210</v>
      </c>
      <c r="B86" s="14">
        <v>-5175.7807302951769</v>
      </c>
    </row>
    <row r="87" spans="1:2" x14ac:dyDescent="0.25">
      <c r="A87" s="6">
        <v>39211</v>
      </c>
      <c r="B87" s="14">
        <v>-7032.4618828998118</v>
      </c>
    </row>
    <row r="88" spans="1:2" x14ac:dyDescent="0.25">
      <c r="A88" s="6">
        <v>39212</v>
      </c>
      <c r="B88" s="14">
        <v>-5640.410613985905</v>
      </c>
    </row>
    <row r="89" spans="1:2" x14ac:dyDescent="0.25">
      <c r="A89" s="6">
        <v>39213</v>
      </c>
      <c r="B89" s="14">
        <v>-7566.2455332516056</v>
      </c>
    </row>
    <row r="90" spans="1:2" x14ac:dyDescent="0.25">
      <c r="A90" s="6">
        <v>39216</v>
      </c>
      <c r="B90" s="14">
        <v>-9080.9575100597376</v>
      </c>
    </row>
    <row r="91" spans="1:2" x14ac:dyDescent="0.25">
      <c r="A91" s="6">
        <v>39217</v>
      </c>
      <c r="B91" s="14">
        <v>-10482.439693104139</v>
      </c>
    </row>
    <row r="92" spans="1:2" x14ac:dyDescent="0.25">
      <c r="A92" s="6">
        <v>39218</v>
      </c>
      <c r="B92" s="14">
        <v>-12035.90817650254</v>
      </c>
    </row>
    <row r="93" spans="1:2" x14ac:dyDescent="0.25">
      <c r="A93" s="6">
        <v>39219</v>
      </c>
      <c r="B93" s="14">
        <v>-11235.407611424373</v>
      </c>
    </row>
    <row r="94" spans="1:2" x14ac:dyDescent="0.25">
      <c r="A94" s="6">
        <v>39220</v>
      </c>
      <c r="B94" s="14">
        <v>-11583.777507875275</v>
      </c>
    </row>
    <row r="95" spans="1:2" x14ac:dyDescent="0.25">
      <c r="A95" s="6">
        <v>39223</v>
      </c>
      <c r="B95" s="14">
        <v>-12280.329194529975</v>
      </c>
    </row>
    <row r="96" spans="1:2" x14ac:dyDescent="0.25">
      <c r="A96" s="6">
        <v>39224</v>
      </c>
      <c r="B96" s="14">
        <v>-12653.861277255277</v>
      </c>
    </row>
    <row r="97" spans="1:2" x14ac:dyDescent="0.25">
      <c r="A97" s="6">
        <v>39225</v>
      </c>
      <c r="B97" s="14">
        <v>-13698.175654467777</v>
      </c>
    </row>
    <row r="98" spans="1:2" x14ac:dyDescent="0.25">
      <c r="A98" s="6">
        <v>39226</v>
      </c>
      <c r="B98" s="14">
        <v>-14687.774963552838</v>
      </c>
    </row>
    <row r="99" spans="1:2" x14ac:dyDescent="0.25">
      <c r="A99" s="6">
        <v>39227</v>
      </c>
      <c r="B99" s="14">
        <v>-14102.316565640436</v>
      </c>
    </row>
    <row r="100" spans="1:2" x14ac:dyDescent="0.25">
      <c r="A100" s="6">
        <v>39230</v>
      </c>
      <c r="B100" s="14">
        <v>-14956.648067410435</v>
      </c>
    </row>
    <row r="101" spans="1:2" x14ac:dyDescent="0.25">
      <c r="A101" s="6">
        <v>39231</v>
      </c>
      <c r="B101" s="14">
        <v>-14408.138495471534</v>
      </c>
    </row>
    <row r="102" spans="1:2" x14ac:dyDescent="0.25">
      <c r="A102" s="6">
        <v>39232</v>
      </c>
      <c r="B102" s="14">
        <v>-13851.869670078198</v>
      </c>
    </row>
    <row r="103" spans="1:2" x14ac:dyDescent="0.25">
      <c r="A103" s="6">
        <v>39233</v>
      </c>
      <c r="B103" s="14">
        <v>-13373.562867488949</v>
      </c>
    </row>
    <row r="104" spans="1:2" x14ac:dyDescent="0.25">
      <c r="A104" s="6">
        <v>39234</v>
      </c>
      <c r="B104" s="14">
        <v>-12056.517715301248</v>
      </c>
    </row>
    <row r="105" spans="1:2" x14ac:dyDescent="0.25">
      <c r="A105" s="6">
        <v>39237</v>
      </c>
      <c r="B105" s="14">
        <v>-10738.73358659408</v>
      </c>
    </row>
    <row r="106" spans="1:2" x14ac:dyDescent="0.25">
      <c r="A106" s="6">
        <v>39238</v>
      </c>
      <c r="B106" s="14">
        <v>-9392.1293736275802</v>
      </c>
    </row>
    <row r="107" spans="1:2" x14ac:dyDescent="0.25">
      <c r="A107" s="6">
        <v>39239</v>
      </c>
      <c r="B107" s="14">
        <v>-8095.4060757253064</v>
      </c>
    </row>
    <row r="108" spans="1:2" x14ac:dyDescent="0.25">
      <c r="A108" s="6">
        <v>39240</v>
      </c>
      <c r="B108" s="14">
        <v>-6793.1404539270079</v>
      </c>
    </row>
    <row r="109" spans="1:2" x14ac:dyDescent="0.25">
      <c r="A109" s="6">
        <v>39241</v>
      </c>
      <c r="B109" s="14">
        <v>-8703.7767431573084</v>
      </c>
    </row>
    <row r="110" spans="1:2" x14ac:dyDescent="0.25">
      <c r="A110" s="6">
        <v>39244</v>
      </c>
      <c r="B110" s="14">
        <v>-10614.413032387609</v>
      </c>
    </row>
    <row r="111" spans="1:2" x14ac:dyDescent="0.25">
      <c r="A111" s="6">
        <v>39245</v>
      </c>
      <c r="B111" s="14">
        <v>-9024.6855445154761</v>
      </c>
    </row>
    <row r="112" spans="1:2" x14ac:dyDescent="0.25">
      <c r="A112" s="6">
        <v>39246</v>
      </c>
      <c r="B112" s="14">
        <v>-7522.8962624602773</v>
      </c>
    </row>
    <row r="113" spans="1:2" x14ac:dyDescent="0.25">
      <c r="A113" s="6">
        <v>39247</v>
      </c>
      <c r="B113" s="14">
        <v>-9304.3441963896785</v>
      </c>
    </row>
    <row r="114" spans="1:2" x14ac:dyDescent="0.25">
      <c r="A114" s="6">
        <v>39248</v>
      </c>
      <c r="B114" s="14">
        <v>-8052.3289779153383</v>
      </c>
    </row>
    <row r="115" spans="1:2" x14ac:dyDescent="0.25">
      <c r="A115" s="6">
        <v>39251</v>
      </c>
      <c r="B115" s="14">
        <v>-6905.2484252057384</v>
      </c>
    </row>
    <row r="116" spans="1:2" x14ac:dyDescent="0.25">
      <c r="A116" s="6">
        <v>39252</v>
      </c>
      <c r="B116" s="14">
        <v>-8467.4561208744926</v>
      </c>
    </row>
    <row r="117" spans="1:2" x14ac:dyDescent="0.25">
      <c r="A117" s="6">
        <v>39253</v>
      </c>
      <c r="B117" s="14">
        <v>-9334.810606299292</v>
      </c>
    </row>
    <row r="118" spans="1:2" x14ac:dyDescent="0.25">
      <c r="A118" s="6">
        <v>39254</v>
      </c>
      <c r="B118" s="14">
        <v>-10294.012655313552</v>
      </c>
    </row>
    <row r="119" spans="1:2" x14ac:dyDescent="0.25">
      <c r="A119" s="6">
        <v>39255</v>
      </c>
      <c r="B119" s="14">
        <v>-9657.5648775577174</v>
      </c>
    </row>
    <row r="120" spans="1:2" x14ac:dyDescent="0.25">
      <c r="A120" s="6">
        <v>39258</v>
      </c>
      <c r="B120" s="14">
        <v>-9158.936220683041</v>
      </c>
    </row>
    <row r="121" spans="1:2" x14ac:dyDescent="0.25">
      <c r="A121" s="6">
        <v>39259</v>
      </c>
      <c r="B121" s="14">
        <v>-8654.7652399123399</v>
      </c>
    </row>
    <row r="122" spans="1:2" x14ac:dyDescent="0.25">
      <c r="A122" s="6">
        <v>39260</v>
      </c>
      <c r="B122" s="14">
        <v>-8342.7281542038399</v>
      </c>
    </row>
    <row r="123" spans="1:2" x14ac:dyDescent="0.25">
      <c r="A123" s="6">
        <v>39261</v>
      </c>
      <c r="B123" s="14">
        <v>-8184.0286962853643</v>
      </c>
    </row>
    <row r="124" spans="1:2" x14ac:dyDescent="0.25">
      <c r="A124" s="6">
        <v>39262</v>
      </c>
      <c r="B124" s="14">
        <v>-6820.0585351113186</v>
      </c>
    </row>
    <row r="125" spans="1:2" x14ac:dyDescent="0.25">
      <c r="A125" s="6">
        <v>39265</v>
      </c>
      <c r="B125" s="14">
        <v>-5458.6747917554185</v>
      </c>
    </row>
    <row r="126" spans="1:2" x14ac:dyDescent="0.25">
      <c r="A126" s="6">
        <v>39266</v>
      </c>
      <c r="B126" s="14">
        <v>-5024.6232982498186</v>
      </c>
    </row>
    <row r="127" spans="1:2" x14ac:dyDescent="0.25">
      <c r="A127" s="6">
        <v>39267</v>
      </c>
      <c r="B127" s="14">
        <v>-3921.8813367084185</v>
      </c>
    </row>
    <row r="128" spans="1:2" x14ac:dyDescent="0.25">
      <c r="A128" s="6">
        <v>39268</v>
      </c>
      <c r="B128" s="14">
        <v>-4647.9365627522202</v>
      </c>
    </row>
    <row r="129" spans="1:2" x14ac:dyDescent="0.25">
      <c r="A129" s="6">
        <v>39269</v>
      </c>
      <c r="B129" s="14">
        <v>-5253.3352452251711</v>
      </c>
    </row>
    <row r="130" spans="1:2" x14ac:dyDescent="0.25">
      <c r="A130" s="6">
        <v>39272</v>
      </c>
      <c r="B130" s="14">
        <v>-4054.5263361526704</v>
      </c>
    </row>
    <row r="131" spans="1:2" x14ac:dyDescent="0.25">
      <c r="A131" s="6">
        <v>39273</v>
      </c>
      <c r="B131" s="14">
        <v>-5577.5975594802712</v>
      </c>
    </row>
    <row r="132" spans="1:2" x14ac:dyDescent="0.25">
      <c r="A132" s="6">
        <v>39274</v>
      </c>
      <c r="B132" s="14">
        <v>-6474.5603592056705</v>
      </c>
    </row>
    <row r="133" spans="1:2" x14ac:dyDescent="0.25">
      <c r="A133" s="6">
        <v>39275</v>
      </c>
      <c r="B133" s="14">
        <v>-5289.0530274836292</v>
      </c>
    </row>
    <row r="134" spans="1:2" x14ac:dyDescent="0.25">
      <c r="A134" s="6">
        <v>39276</v>
      </c>
      <c r="B134" s="14">
        <v>-5177.5533225842773</v>
      </c>
    </row>
    <row r="135" spans="1:2" x14ac:dyDescent="0.25">
      <c r="A135" s="6">
        <v>39279</v>
      </c>
      <c r="B135" s="14">
        <v>-4522.5422976181762</v>
      </c>
    </row>
    <row r="136" spans="1:2" x14ac:dyDescent="0.25">
      <c r="A136" s="6">
        <v>39280</v>
      </c>
      <c r="B136" s="14">
        <v>-6394.4220802582058</v>
      </c>
    </row>
    <row r="137" spans="1:2" x14ac:dyDescent="0.25">
      <c r="A137" s="6">
        <v>39281</v>
      </c>
      <c r="B137" s="14">
        <v>-8093.4174462455612</v>
      </c>
    </row>
    <row r="138" spans="1:2" x14ac:dyDescent="0.25">
      <c r="A138" s="6">
        <v>39282</v>
      </c>
      <c r="B138" s="14">
        <v>-6703.5831068900679</v>
      </c>
    </row>
    <row r="139" spans="1:2" x14ac:dyDescent="0.25">
      <c r="A139" s="6">
        <v>39283</v>
      </c>
      <c r="B139" s="14">
        <v>-8902.9933667929672</v>
      </c>
    </row>
    <row r="140" spans="1:2" x14ac:dyDescent="0.25">
      <c r="A140" s="6">
        <v>39286</v>
      </c>
      <c r="B140" s="14">
        <v>-7169.9044341436511</v>
      </c>
    </row>
    <row r="141" spans="1:2" x14ac:dyDescent="0.25">
      <c r="A141" s="6">
        <v>39287</v>
      </c>
      <c r="B141" s="14">
        <v>-7848.7806397952791</v>
      </c>
    </row>
    <row r="142" spans="1:2" x14ac:dyDescent="0.25">
      <c r="A142" s="6">
        <v>39288</v>
      </c>
      <c r="B142" s="14">
        <v>-10222.975145105278</v>
      </c>
    </row>
    <row r="143" spans="1:2" x14ac:dyDescent="0.25">
      <c r="A143" s="6">
        <v>39289</v>
      </c>
      <c r="B143" s="14">
        <v>-12977.895332802042</v>
      </c>
    </row>
    <row r="144" spans="1:2" x14ac:dyDescent="0.25">
      <c r="A144" s="6">
        <v>39290</v>
      </c>
      <c r="B144" s="14">
        <v>-11291.361920879341</v>
      </c>
    </row>
    <row r="145" spans="1:2" x14ac:dyDescent="0.25">
      <c r="A145" s="6">
        <v>39293</v>
      </c>
      <c r="B145" s="14">
        <v>-9346.1867271421415</v>
      </c>
    </row>
    <row r="146" spans="1:2" x14ac:dyDescent="0.25">
      <c r="A146" s="6">
        <v>39294</v>
      </c>
      <c r="B146" s="14">
        <v>-7607.9249588565417</v>
      </c>
    </row>
    <row r="147" spans="1:2" x14ac:dyDescent="0.25">
      <c r="A147" s="6">
        <v>39295</v>
      </c>
      <c r="B147" s="14">
        <v>-5965.7301381020388</v>
      </c>
    </row>
    <row r="148" spans="1:2" x14ac:dyDescent="0.25">
      <c r="A148" s="6">
        <v>39296</v>
      </c>
      <c r="B148" s="14">
        <v>-3788.1468289915229</v>
      </c>
    </row>
    <row r="149" spans="1:2" x14ac:dyDescent="0.25">
      <c r="A149" s="6">
        <v>39297</v>
      </c>
      <c r="B149" s="14">
        <v>-4643.9389116546208</v>
      </c>
    </row>
    <row r="150" spans="1:2" x14ac:dyDescent="0.25">
      <c r="A150" s="6">
        <v>39300</v>
      </c>
      <c r="B150" s="14">
        <v>-2835.1048857596306</v>
      </c>
    </row>
    <row r="151" spans="1:2" x14ac:dyDescent="0.25">
      <c r="A151" s="6">
        <v>39301</v>
      </c>
      <c r="B151" s="14">
        <v>-926.13954147645745</v>
      </c>
    </row>
    <row r="152" spans="1:2" x14ac:dyDescent="0.25">
      <c r="A152" s="6">
        <v>39302</v>
      </c>
      <c r="B152" s="14">
        <v>-2882.7516865638445</v>
      </c>
    </row>
    <row r="153" spans="1:2" x14ac:dyDescent="0.25">
      <c r="A153" s="6">
        <v>39303</v>
      </c>
      <c r="B153" s="14">
        <v>-1610.045125544344</v>
      </c>
    </row>
    <row r="154" spans="1:2" x14ac:dyDescent="0.25">
      <c r="A154" s="6">
        <v>39304</v>
      </c>
      <c r="B154" s="14">
        <v>-4280.61291654464</v>
      </c>
    </row>
    <row r="155" spans="1:2" x14ac:dyDescent="0.25">
      <c r="A155" s="6">
        <v>39307</v>
      </c>
      <c r="B155" s="14">
        <v>-2557.1306786484383</v>
      </c>
    </row>
    <row r="156" spans="1:2" x14ac:dyDescent="0.25">
      <c r="A156" s="6">
        <v>39308</v>
      </c>
      <c r="B156" s="14">
        <v>-873.1836845438811</v>
      </c>
    </row>
    <row r="157" spans="1:2" x14ac:dyDescent="0.25">
      <c r="A157" s="6">
        <v>39310</v>
      </c>
      <c r="B157" s="14">
        <v>1914.4247413891208</v>
      </c>
    </row>
    <row r="158" spans="1:2" x14ac:dyDescent="0.25">
      <c r="A158" s="6">
        <v>39311</v>
      </c>
      <c r="B158" s="14">
        <v>4897.4924567219387</v>
      </c>
    </row>
    <row r="159" spans="1:2" x14ac:dyDescent="0.25">
      <c r="A159" s="6">
        <v>39314</v>
      </c>
      <c r="B159" s="14">
        <v>7388.7712983474667</v>
      </c>
    </row>
    <row r="160" spans="1:2" x14ac:dyDescent="0.25">
      <c r="A160" s="6">
        <v>39315</v>
      </c>
      <c r="B160" s="14">
        <v>9578.1782317695106</v>
      </c>
    </row>
    <row r="161" spans="1:2" x14ac:dyDescent="0.25">
      <c r="A161" s="6">
        <v>39316</v>
      </c>
      <c r="B161" s="14">
        <v>12565.310317959415</v>
      </c>
    </row>
    <row r="162" spans="1:2" x14ac:dyDescent="0.25">
      <c r="A162" s="6">
        <v>39317</v>
      </c>
      <c r="B162" s="14">
        <v>14658.280815590613</v>
      </c>
    </row>
    <row r="163" spans="1:2" x14ac:dyDescent="0.25">
      <c r="A163" s="6">
        <v>39318</v>
      </c>
      <c r="B163" s="14">
        <v>17238.975816072016</v>
      </c>
    </row>
    <row r="164" spans="1:2" x14ac:dyDescent="0.25">
      <c r="A164" s="6">
        <v>39321</v>
      </c>
      <c r="B164" s="14">
        <v>15100.7400420616</v>
      </c>
    </row>
    <row r="165" spans="1:2" x14ac:dyDescent="0.25">
      <c r="A165" s="6">
        <v>39322</v>
      </c>
      <c r="B165" s="14">
        <v>13318.152210879543</v>
      </c>
    </row>
    <row r="166" spans="1:2" x14ac:dyDescent="0.25">
      <c r="A166" s="6">
        <v>39323</v>
      </c>
      <c r="B166" s="14">
        <v>14872.03933755738</v>
      </c>
    </row>
    <row r="167" spans="1:2" x14ac:dyDescent="0.25">
      <c r="A167" s="6">
        <v>39324</v>
      </c>
      <c r="B167" s="14">
        <v>15524.74459874155</v>
      </c>
    </row>
    <row r="168" spans="1:2" x14ac:dyDescent="0.25">
      <c r="A168" s="6">
        <v>39325</v>
      </c>
      <c r="B168" s="14">
        <v>17374.222333207385</v>
      </c>
    </row>
    <row r="169" spans="1:2" x14ac:dyDescent="0.25">
      <c r="A169" s="6">
        <v>39328</v>
      </c>
      <c r="B169" s="14">
        <v>19238.110109802885</v>
      </c>
    </row>
    <row r="170" spans="1:2" x14ac:dyDescent="0.25">
      <c r="A170" s="6">
        <v>39329</v>
      </c>
      <c r="B170" s="14">
        <v>20932.033286920287</v>
      </c>
    </row>
    <row r="171" spans="1:2" x14ac:dyDescent="0.25">
      <c r="A171" s="6">
        <v>39330</v>
      </c>
      <c r="B171" s="14">
        <v>22234.298908718585</v>
      </c>
    </row>
    <row r="172" spans="1:2" x14ac:dyDescent="0.25">
      <c r="A172" s="6">
        <v>39331</v>
      </c>
      <c r="B172" s="14">
        <v>23905.313813732417</v>
      </c>
    </row>
    <row r="173" spans="1:2" x14ac:dyDescent="0.25">
      <c r="A173" s="6">
        <v>39332</v>
      </c>
      <c r="B173" s="14">
        <v>22025.07478457292</v>
      </c>
    </row>
    <row r="174" spans="1:2" x14ac:dyDescent="0.25">
      <c r="A174" s="6">
        <v>39335</v>
      </c>
      <c r="B174" s="14">
        <v>23328.448871150424</v>
      </c>
    </row>
    <row r="175" spans="1:2" x14ac:dyDescent="0.25">
      <c r="A175" s="6">
        <v>39336</v>
      </c>
      <c r="B175" s="14">
        <v>21568.279019270587</v>
      </c>
    </row>
    <row r="176" spans="1:2" x14ac:dyDescent="0.25">
      <c r="A176" s="6">
        <v>39337</v>
      </c>
      <c r="B176" s="14">
        <v>21328.310673523636</v>
      </c>
    </row>
    <row r="177" spans="1:2" x14ac:dyDescent="0.25">
      <c r="A177" s="6">
        <v>39338</v>
      </c>
      <c r="B177" s="14">
        <v>22697.823158593706</v>
      </c>
    </row>
    <row r="178" spans="1:2" x14ac:dyDescent="0.25">
      <c r="A178" s="6">
        <v>39339</v>
      </c>
      <c r="B178" s="14">
        <v>20885.977964593505</v>
      </c>
    </row>
    <row r="179" spans="1:2" x14ac:dyDescent="0.25">
      <c r="A179" s="6">
        <v>39342</v>
      </c>
      <c r="B179" s="14">
        <v>20290.553315850706</v>
      </c>
    </row>
    <row r="180" spans="1:2" x14ac:dyDescent="0.25">
      <c r="A180" s="6">
        <v>39343</v>
      </c>
      <c r="B180" s="14">
        <v>21635.679575778267</v>
      </c>
    </row>
    <row r="181" spans="1:2" x14ac:dyDescent="0.25">
      <c r="A181" s="6">
        <v>39344</v>
      </c>
      <c r="B181" s="14">
        <v>23639.97289107307</v>
      </c>
    </row>
    <row r="182" spans="1:2" x14ac:dyDescent="0.25">
      <c r="A182" s="6">
        <v>39345</v>
      </c>
      <c r="B182" s="14">
        <v>24727.377372537849</v>
      </c>
    </row>
    <row r="183" spans="1:2" x14ac:dyDescent="0.25">
      <c r="A183" s="6">
        <v>39346</v>
      </c>
      <c r="B183" s="14">
        <v>27308.072373019251</v>
      </c>
    </row>
    <row r="184" spans="1:2" x14ac:dyDescent="0.25">
      <c r="A184" s="6">
        <v>39349</v>
      </c>
      <c r="B184" s="14">
        <v>23110.042263461259</v>
      </c>
    </row>
    <row r="185" spans="1:2" x14ac:dyDescent="0.25">
      <c r="A185" s="6">
        <v>39350</v>
      </c>
      <c r="B185" s="14">
        <v>18577.642293124463</v>
      </c>
    </row>
    <row r="186" spans="1:2" x14ac:dyDescent="0.25">
      <c r="A186" s="6">
        <v>39351</v>
      </c>
      <c r="B186" s="14">
        <v>17264.346370732423</v>
      </c>
    </row>
    <row r="187" spans="1:2" x14ac:dyDescent="0.25">
      <c r="A187" s="6">
        <v>39352</v>
      </c>
      <c r="B187" s="14">
        <v>16885.887715788031</v>
      </c>
    </row>
    <row r="188" spans="1:2" x14ac:dyDescent="0.25">
      <c r="A188" s="6">
        <v>39353</v>
      </c>
      <c r="B188" s="14">
        <v>14990.40080307133</v>
      </c>
    </row>
    <row r="189" spans="1:2" x14ac:dyDescent="0.25">
      <c r="A189" s="6">
        <v>39356</v>
      </c>
      <c r="B189" s="14">
        <v>15010.003064072636</v>
      </c>
    </row>
    <row r="190" spans="1:2" x14ac:dyDescent="0.25">
      <c r="A190" s="6">
        <v>39358</v>
      </c>
      <c r="B190" s="14">
        <v>16910.839666641637</v>
      </c>
    </row>
    <row r="191" spans="1:2" x14ac:dyDescent="0.25">
      <c r="A191" s="6">
        <v>39359</v>
      </c>
      <c r="B191" s="14">
        <v>19388.077954397238</v>
      </c>
    </row>
    <row r="192" spans="1:2" x14ac:dyDescent="0.25">
      <c r="A192" s="6">
        <v>39360</v>
      </c>
      <c r="B192" s="14">
        <v>22168.296615135543</v>
      </c>
    </row>
    <row r="193" spans="1:2" x14ac:dyDescent="0.25">
      <c r="A193" s="6">
        <v>39363</v>
      </c>
      <c r="B193" s="14">
        <v>19140.561018303346</v>
      </c>
    </row>
    <row r="194" spans="1:2" x14ac:dyDescent="0.25">
      <c r="A194" s="6">
        <v>39364</v>
      </c>
      <c r="B194" s="14">
        <v>21403.49611541265</v>
      </c>
    </row>
    <row r="195" spans="1:2" x14ac:dyDescent="0.25">
      <c r="A195" s="6">
        <v>39365</v>
      </c>
      <c r="B195" s="14">
        <v>24819.234582895151</v>
      </c>
    </row>
    <row r="196" spans="1:2" x14ac:dyDescent="0.25">
      <c r="A196" s="6">
        <v>39366</v>
      </c>
      <c r="B196" s="14">
        <v>27954.531461238796</v>
      </c>
    </row>
    <row r="197" spans="1:2" x14ac:dyDescent="0.25">
      <c r="A197" s="6">
        <v>39367</v>
      </c>
      <c r="B197" s="14">
        <v>23255.706492014368</v>
      </c>
    </row>
    <row r="198" spans="1:2" x14ac:dyDescent="0.25">
      <c r="A198" s="6">
        <v>39370</v>
      </c>
      <c r="B198" s="14">
        <v>27052.01786702394</v>
      </c>
    </row>
    <row r="199" spans="1:2" x14ac:dyDescent="0.25">
      <c r="A199" s="6">
        <v>39371</v>
      </c>
      <c r="B199" s="14">
        <v>21549.56533467774</v>
      </c>
    </row>
    <row r="200" spans="1:2" x14ac:dyDescent="0.25">
      <c r="A200" s="6">
        <v>39372</v>
      </c>
      <c r="B200" s="14">
        <v>25372.479864388224</v>
      </c>
    </row>
    <row r="201" spans="1:2" x14ac:dyDescent="0.25">
      <c r="A201" s="6">
        <v>39373</v>
      </c>
      <c r="B201" s="14">
        <v>30075.884917047224</v>
      </c>
    </row>
    <row r="202" spans="1:2" x14ac:dyDescent="0.25">
      <c r="A202" s="6">
        <v>39374</v>
      </c>
      <c r="B202" s="14">
        <v>32939.238436225904</v>
      </c>
    </row>
    <row r="203" spans="1:2" x14ac:dyDescent="0.25">
      <c r="A203" s="6">
        <v>39377</v>
      </c>
      <c r="B203" s="14">
        <v>35055.48669422041</v>
      </c>
    </row>
    <row r="204" spans="1:2" x14ac:dyDescent="0.25">
      <c r="A204" s="6">
        <v>39378</v>
      </c>
      <c r="B204" s="14">
        <v>37436.658034444918</v>
      </c>
    </row>
    <row r="205" spans="1:2" x14ac:dyDescent="0.25">
      <c r="A205" s="6">
        <v>39379</v>
      </c>
      <c r="B205" s="14">
        <v>33124.638199621419</v>
      </c>
    </row>
    <row r="206" spans="1:2" x14ac:dyDescent="0.25">
      <c r="A206" s="6">
        <v>39380</v>
      </c>
      <c r="B206" s="14">
        <v>36651.223145024429</v>
      </c>
    </row>
    <row r="207" spans="1:2" x14ac:dyDescent="0.25">
      <c r="A207" s="6">
        <v>39381</v>
      </c>
      <c r="B207" s="14">
        <v>35763.708890937734</v>
      </c>
    </row>
    <row r="208" spans="1:2" x14ac:dyDescent="0.25">
      <c r="A208" s="6">
        <v>39384</v>
      </c>
      <c r="B208" s="14">
        <v>39911.034112695554</v>
      </c>
    </row>
    <row r="209" spans="1:2" x14ac:dyDescent="0.25">
      <c r="A209" s="6">
        <v>39385</v>
      </c>
      <c r="B209" s="14">
        <v>35699.826991049464</v>
      </c>
    </row>
    <row r="210" spans="1:2" x14ac:dyDescent="0.25">
      <c r="A210" s="6">
        <v>39386</v>
      </c>
      <c r="B210" s="14">
        <v>35953.005203255874</v>
      </c>
    </row>
    <row r="211" spans="1:2" x14ac:dyDescent="0.25">
      <c r="A211" s="6">
        <v>39387</v>
      </c>
      <c r="B211" s="14">
        <v>31321.814137688991</v>
      </c>
    </row>
    <row r="212" spans="1:2" x14ac:dyDescent="0.25">
      <c r="A212" s="6">
        <v>39388</v>
      </c>
      <c r="B212" s="14">
        <v>26857.808002511505</v>
      </c>
    </row>
    <row r="213" spans="1:2" x14ac:dyDescent="0.25">
      <c r="A213" s="6">
        <v>39391</v>
      </c>
      <c r="B213" s="14">
        <v>22432.1784081734</v>
      </c>
    </row>
    <row r="214" spans="1:2" x14ac:dyDescent="0.25">
      <c r="A214" s="6">
        <v>39392</v>
      </c>
      <c r="B214" s="14">
        <v>18378.535283951715</v>
      </c>
    </row>
    <row r="215" spans="1:2" x14ac:dyDescent="0.25">
      <c r="A215" s="6">
        <v>39393</v>
      </c>
      <c r="B215" s="14">
        <v>16639.15648866725</v>
      </c>
    </row>
    <row r="216" spans="1:2" x14ac:dyDescent="0.25">
      <c r="A216" s="6">
        <v>39394</v>
      </c>
      <c r="B216" s="14">
        <v>16029.606077042623</v>
      </c>
    </row>
    <row r="217" spans="1:2" x14ac:dyDescent="0.25">
      <c r="A217" s="6">
        <v>39395</v>
      </c>
      <c r="B217" s="14">
        <v>18749.967639703853</v>
      </c>
    </row>
    <row r="218" spans="1:2" x14ac:dyDescent="0.25">
      <c r="A218" s="6">
        <v>39398</v>
      </c>
      <c r="B218" s="14">
        <v>21241.985457848856</v>
      </c>
    </row>
    <row r="219" spans="1:2" x14ac:dyDescent="0.25">
      <c r="A219" s="6">
        <v>39399</v>
      </c>
      <c r="B219" s="14">
        <v>23497.530789763456</v>
      </c>
    </row>
    <row r="220" spans="1:2" x14ac:dyDescent="0.25">
      <c r="A220" s="6">
        <v>39400</v>
      </c>
      <c r="B220" s="14">
        <v>26037.582081674009</v>
      </c>
    </row>
    <row r="221" spans="1:2" x14ac:dyDescent="0.25">
      <c r="A221" s="6">
        <v>39401</v>
      </c>
      <c r="B221" s="14">
        <v>22522.730392207253</v>
      </c>
    </row>
    <row r="222" spans="1:2" x14ac:dyDescent="0.25">
      <c r="A222" s="6">
        <v>39402</v>
      </c>
      <c r="B222" s="14">
        <v>25516.882755332121</v>
      </c>
    </row>
    <row r="223" spans="1:2" x14ac:dyDescent="0.25">
      <c r="A223" s="6">
        <v>39405</v>
      </c>
      <c r="B223" s="14">
        <v>23698.64732085275</v>
      </c>
    </row>
    <row r="224" spans="1:2" x14ac:dyDescent="0.25">
      <c r="A224" s="6">
        <v>39406</v>
      </c>
      <c r="B224" s="14">
        <v>26124.896228764923</v>
      </c>
    </row>
    <row r="225" spans="1:2" x14ac:dyDescent="0.25">
      <c r="A225" s="6">
        <v>39407</v>
      </c>
      <c r="B225" s="14">
        <v>25959.357782201998</v>
      </c>
    </row>
    <row r="226" spans="1:2" x14ac:dyDescent="0.25">
      <c r="A226" s="6">
        <v>39408</v>
      </c>
      <c r="B226" s="14">
        <v>27719.7888460717</v>
      </c>
    </row>
    <row r="227" spans="1:2" x14ac:dyDescent="0.25">
      <c r="A227" s="6">
        <v>39409</v>
      </c>
      <c r="B227" s="14">
        <v>25596.371736345802</v>
      </c>
    </row>
    <row r="228" spans="1:2" x14ac:dyDescent="0.25">
      <c r="A228" s="6">
        <v>39412</v>
      </c>
      <c r="B228" s="14">
        <v>26966.992686195077</v>
      </c>
    </row>
    <row r="229" spans="1:2" x14ac:dyDescent="0.25">
      <c r="A229" s="6">
        <v>39413</v>
      </c>
      <c r="B229" s="14">
        <v>25542.712558097577</v>
      </c>
    </row>
    <row r="230" spans="1:2" x14ac:dyDescent="0.25">
      <c r="A230" s="6">
        <v>39414</v>
      </c>
      <c r="B230" s="14">
        <v>26625.132665353551</v>
      </c>
    </row>
    <row r="231" spans="1:2" x14ac:dyDescent="0.25">
      <c r="A231" s="6">
        <v>39415</v>
      </c>
      <c r="B231" s="14">
        <v>27294.464898225793</v>
      </c>
    </row>
    <row r="232" spans="1:2" x14ac:dyDescent="0.25">
      <c r="A232" s="6">
        <v>39416</v>
      </c>
      <c r="B232" s="14">
        <v>30229.868628052802</v>
      </c>
    </row>
    <row r="233" spans="1:2" x14ac:dyDescent="0.25">
      <c r="A233" s="6">
        <v>39419</v>
      </c>
      <c r="B233" s="14">
        <v>29517.083097983505</v>
      </c>
    </row>
    <row r="234" spans="1:2" x14ac:dyDescent="0.25">
      <c r="A234" s="6">
        <v>39420</v>
      </c>
      <c r="B234" s="14">
        <v>30383.155559207302</v>
      </c>
    </row>
    <row r="235" spans="1:2" x14ac:dyDescent="0.25">
      <c r="A235" s="6">
        <v>39421</v>
      </c>
      <c r="B235" s="14">
        <v>33415.365213084886</v>
      </c>
    </row>
    <row r="236" spans="1:2" x14ac:dyDescent="0.25">
      <c r="A236" s="6">
        <v>39422</v>
      </c>
      <c r="B236" s="14">
        <v>31180.571436446116</v>
      </c>
    </row>
    <row r="237" spans="1:2" x14ac:dyDescent="0.25">
      <c r="A237" s="6">
        <v>39423</v>
      </c>
      <c r="B237" s="14">
        <v>34707.156381849127</v>
      </c>
    </row>
    <row r="238" spans="1:2" x14ac:dyDescent="0.25">
      <c r="A238" s="6">
        <v>39426</v>
      </c>
      <c r="B238" s="14">
        <v>35517.648441745434</v>
      </c>
    </row>
    <row r="239" spans="1:2" x14ac:dyDescent="0.25">
      <c r="A239" s="6">
        <v>39427</v>
      </c>
      <c r="B239" s="14">
        <v>38632.253977543915</v>
      </c>
    </row>
    <row r="240" spans="1:2" x14ac:dyDescent="0.25">
      <c r="A240" s="6">
        <v>39428</v>
      </c>
      <c r="B240" s="14">
        <v>41937.145967105927</v>
      </c>
    </row>
    <row r="241" spans="1:2" x14ac:dyDescent="0.25">
      <c r="A241" s="6">
        <v>39429</v>
      </c>
      <c r="B241" s="14">
        <v>44259.199185772828</v>
      </c>
    </row>
    <row r="242" spans="1:2" x14ac:dyDescent="0.25">
      <c r="A242" s="6">
        <v>39430</v>
      </c>
      <c r="B242" s="14">
        <v>47365.30649159741</v>
      </c>
    </row>
    <row r="243" spans="1:2" x14ac:dyDescent="0.25">
      <c r="A243" s="6">
        <v>39433</v>
      </c>
      <c r="B243" s="14">
        <v>44080.334081416062</v>
      </c>
    </row>
    <row r="244" spans="1:2" x14ac:dyDescent="0.25">
      <c r="A244" s="6">
        <v>39434</v>
      </c>
      <c r="B244" s="14">
        <v>45796.426554117563</v>
      </c>
    </row>
    <row r="245" spans="1:2" x14ac:dyDescent="0.25">
      <c r="A245" s="6">
        <v>39435</v>
      </c>
      <c r="B245" s="14">
        <v>43658.19078010715</v>
      </c>
    </row>
    <row r="246" spans="1:2" x14ac:dyDescent="0.25">
      <c r="A246" s="6">
        <v>39436</v>
      </c>
      <c r="B246" s="14">
        <v>44515.592537184508</v>
      </c>
    </row>
    <row r="247" spans="1:2" x14ac:dyDescent="0.25">
      <c r="A247" s="6">
        <v>39440</v>
      </c>
      <c r="B247" s="14">
        <v>46024.771584434406</v>
      </c>
    </row>
    <row r="248" spans="1:2" x14ac:dyDescent="0.25">
      <c r="A248" s="6">
        <v>39442</v>
      </c>
      <c r="B248" s="14">
        <v>48281.055892868477</v>
      </c>
    </row>
    <row r="249" spans="1:2" x14ac:dyDescent="0.25">
      <c r="A249" s="6">
        <v>39443</v>
      </c>
      <c r="B249" s="14">
        <v>47850.084145414228</v>
      </c>
    </row>
    <row r="250" spans="1:2" x14ac:dyDescent="0.25">
      <c r="A250" s="6">
        <v>39444</v>
      </c>
      <c r="B250" s="14">
        <v>47671.531087876036</v>
      </c>
    </row>
    <row r="251" spans="1:2" x14ac:dyDescent="0.25">
      <c r="A251" s="6">
        <v>39447</v>
      </c>
      <c r="B251" s="14">
        <v>50052.702428100543</v>
      </c>
    </row>
    <row r="252" spans="1:2" x14ac:dyDescent="0.25">
      <c r="A252" s="6">
        <v>39448</v>
      </c>
      <c r="B252" s="14">
        <v>49769.540133810049</v>
      </c>
    </row>
    <row r="253" spans="1:2" x14ac:dyDescent="0.25">
      <c r="A253" s="6">
        <v>39449</v>
      </c>
      <c r="B253" s="14">
        <v>52387.183960264956</v>
      </c>
    </row>
    <row r="254" spans="1:2" x14ac:dyDescent="0.25">
      <c r="A254" s="6">
        <v>39450</v>
      </c>
      <c r="B254" s="14">
        <v>52778.111175886457</v>
      </c>
    </row>
    <row r="255" spans="1:2" x14ac:dyDescent="0.25">
      <c r="A255" s="6">
        <v>39451</v>
      </c>
      <c r="B255" s="14">
        <v>55521.381010651261</v>
      </c>
    </row>
    <row r="256" spans="1:2" x14ac:dyDescent="0.25">
      <c r="A256" s="6">
        <v>39454</v>
      </c>
      <c r="B256" s="14">
        <v>55040.889552655135</v>
      </c>
    </row>
    <row r="257" spans="1:2" x14ac:dyDescent="0.25">
      <c r="A257" s="6">
        <v>39455</v>
      </c>
      <c r="B257" s="14">
        <v>51678.784095044131</v>
      </c>
    </row>
    <row r="258" spans="1:2" x14ac:dyDescent="0.25">
      <c r="A258" s="6">
        <v>39456</v>
      </c>
      <c r="B258" s="14">
        <v>49144.479561960281</v>
      </c>
    </row>
    <row r="259" spans="1:2" x14ac:dyDescent="0.25">
      <c r="A259" s="6">
        <v>39457</v>
      </c>
      <c r="B259" s="14">
        <v>46709.835755871987</v>
      </c>
    </row>
    <row r="260" spans="1:2" x14ac:dyDescent="0.25">
      <c r="A260" s="6">
        <v>39458</v>
      </c>
      <c r="B260" s="14">
        <v>43400.925503384889</v>
      </c>
    </row>
    <row r="261" spans="1:2" x14ac:dyDescent="0.25">
      <c r="A261" s="6">
        <v>39461</v>
      </c>
      <c r="B261" s="14">
        <v>42418.700107748693</v>
      </c>
    </row>
    <row r="262" spans="1:2" x14ac:dyDescent="0.25">
      <c r="A262" s="6">
        <v>39462</v>
      </c>
      <c r="B262" s="14">
        <v>41666.289290561726</v>
      </c>
    </row>
    <row r="263" spans="1:2" x14ac:dyDescent="0.25">
      <c r="A263" s="6">
        <v>39463</v>
      </c>
      <c r="B263" s="14">
        <v>43808.032238477943</v>
      </c>
    </row>
    <row r="264" spans="1:2" x14ac:dyDescent="0.25">
      <c r="A264" s="6">
        <v>39464</v>
      </c>
      <c r="B264" s="14">
        <v>41084.269242353745</v>
      </c>
    </row>
    <row r="265" spans="1:2" x14ac:dyDescent="0.25">
      <c r="A265" s="6">
        <v>39465</v>
      </c>
      <c r="B265" s="14">
        <v>43650.184712445742</v>
      </c>
    </row>
    <row r="266" spans="1:2" x14ac:dyDescent="0.25">
      <c r="A266" s="6">
        <v>39468</v>
      </c>
      <c r="B266" s="14">
        <v>47472.729753896485</v>
      </c>
    </row>
    <row r="267" spans="1:2" x14ac:dyDescent="0.25">
      <c r="A267" s="6">
        <v>39469</v>
      </c>
      <c r="B267" s="14">
        <v>56453.700389507554</v>
      </c>
    </row>
    <row r="268" spans="1:2" x14ac:dyDescent="0.25">
      <c r="A268" s="6">
        <v>39470</v>
      </c>
      <c r="B268" s="14">
        <v>63106.156012268671</v>
      </c>
    </row>
    <row r="269" spans="1:2" x14ac:dyDescent="0.25">
      <c r="A269" s="6">
        <v>39471</v>
      </c>
      <c r="B269" s="14">
        <v>68997.465819975696</v>
      </c>
    </row>
    <row r="270" spans="1:2" x14ac:dyDescent="0.25">
      <c r="A270" s="6">
        <v>39472</v>
      </c>
      <c r="B270" s="14">
        <v>62237.706617951051</v>
      </c>
    </row>
    <row r="271" spans="1:2" x14ac:dyDescent="0.25">
      <c r="A271" s="6">
        <v>39475</v>
      </c>
      <c r="B271" s="14">
        <v>68132.341819995694</v>
      </c>
    </row>
    <row r="272" spans="1:2" x14ac:dyDescent="0.25">
      <c r="A272" s="6">
        <v>39476</v>
      </c>
      <c r="B272" s="14">
        <v>73410.3011165426</v>
      </c>
    </row>
    <row r="273" spans="1:2" x14ac:dyDescent="0.25">
      <c r="A273" s="6">
        <v>39477</v>
      </c>
      <c r="B273" s="14">
        <v>79672.207648763826</v>
      </c>
    </row>
    <row r="274" spans="1:2" x14ac:dyDescent="0.25">
      <c r="A274" s="6">
        <v>39478</v>
      </c>
      <c r="B274" s="14">
        <v>72016.109240401449</v>
      </c>
    </row>
    <row r="275" spans="1:2" x14ac:dyDescent="0.25">
      <c r="A275" s="6">
        <v>39479</v>
      </c>
      <c r="B275" s="14">
        <v>67577.56081053325</v>
      </c>
    </row>
    <row r="276" spans="1:2" x14ac:dyDescent="0.25">
      <c r="A276" s="6">
        <v>39482</v>
      </c>
      <c r="B276" s="14">
        <v>71771.072064757944</v>
      </c>
    </row>
    <row r="277" spans="1:2" x14ac:dyDescent="0.25">
      <c r="A277" s="6">
        <v>39483</v>
      </c>
      <c r="B277" s="14">
        <v>74620.16544955915</v>
      </c>
    </row>
    <row r="278" spans="1:2" x14ac:dyDescent="0.25">
      <c r="A278" s="6">
        <v>39484</v>
      </c>
      <c r="B278" s="14">
        <v>73755.30926136201</v>
      </c>
    </row>
    <row r="279" spans="1:2" x14ac:dyDescent="0.25">
      <c r="A279" s="6">
        <v>39485</v>
      </c>
      <c r="B279" s="14">
        <v>77762.228944420523</v>
      </c>
    </row>
    <row r="280" spans="1:2" x14ac:dyDescent="0.25">
      <c r="A280" s="6">
        <v>39486</v>
      </c>
      <c r="B280" s="14">
        <v>77170.130852550879</v>
      </c>
    </row>
    <row r="281" spans="1:2" x14ac:dyDescent="0.25">
      <c r="A281" s="6">
        <v>39489</v>
      </c>
      <c r="B281" s="14">
        <v>80335.725768192788</v>
      </c>
    </row>
    <row r="282" spans="1:2" x14ac:dyDescent="0.25">
      <c r="A282" s="6">
        <v>39490</v>
      </c>
      <c r="B282" s="14">
        <v>83973.157191516308</v>
      </c>
    </row>
    <row r="283" spans="1:2" x14ac:dyDescent="0.25">
      <c r="A283" s="6">
        <v>39491</v>
      </c>
      <c r="B283" s="14">
        <v>80345.075708285818</v>
      </c>
    </row>
    <row r="284" spans="1:2" x14ac:dyDescent="0.25">
      <c r="A284" s="6">
        <v>39492</v>
      </c>
      <c r="B284" s="14">
        <v>80255.737856911262</v>
      </c>
    </row>
    <row r="285" spans="1:2" x14ac:dyDescent="0.25">
      <c r="A285" s="6">
        <v>39493</v>
      </c>
      <c r="B285" s="14">
        <v>82258.553219167123</v>
      </c>
    </row>
    <row r="286" spans="1:2" x14ac:dyDescent="0.25">
      <c r="A286" s="6">
        <v>39496</v>
      </c>
      <c r="B286" s="14">
        <v>84484.539490302923</v>
      </c>
    </row>
    <row r="287" spans="1:2" x14ac:dyDescent="0.25">
      <c r="A287" s="6">
        <v>39497</v>
      </c>
      <c r="B287" s="14">
        <v>81630.828207376064</v>
      </c>
    </row>
    <row r="288" spans="1:2" x14ac:dyDescent="0.25">
      <c r="A288" s="6">
        <v>39498</v>
      </c>
      <c r="B288" s="14">
        <v>79248.274455546591</v>
      </c>
    </row>
    <row r="289" spans="1:2" x14ac:dyDescent="0.25">
      <c r="A289" s="6">
        <v>39499</v>
      </c>
      <c r="B289" s="14">
        <v>81089.992936557988</v>
      </c>
    </row>
    <row r="290" spans="1:2" x14ac:dyDescent="0.25">
      <c r="A290" s="6">
        <v>39500</v>
      </c>
      <c r="B290" s="14">
        <v>78989.373771885192</v>
      </c>
    </row>
    <row r="291" spans="1:2" x14ac:dyDescent="0.25">
      <c r="A291" s="6">
        <v>39503</v>
      </c>
      <c r="B291" s="14">
        <v>77300.63748117174</v>
      </c>
    </row>
    <row r="292" spans="1:2" x14ac:dyDescent="0.25">
      <c r="A292" s="6">
        <v>39504</v>
      </c>
      <c r="B292" s="14">
        <v>78549.32730530847</v>
      </c>
    </row>
    <row r="293" spans="1:2" x14ac:dyDescent="0.25">
      <c r="A293" s="6">
        <v>39505</v>
      </c>
      <c r="B293" s="14">
        <v>80108.017779362854</v>
      </c>
    </row>
    <row r="294" spans="1:2" x14ac:dyDescent="0.25">
      <c r="A294" s="6">
        <v>39506</v>
      </c>
      <c r="B294" s="14">
        <v>78735.033027634825</v>
      </c>
    </row>
    <row r="295" spans="1:2" x14ac:dyDescent="0.25">
      <c r="A295" s="6">
        <v>39507</v>
      </c>
      <c r="B295" s="14">
        <v>74924.567983979534</v>
      </c>
    </row>
    <row r="296" spans="1:2" x14ac:dyDescent="0.25">
      <c r="A296" s="6">
        <v>39510</v>
      </c>
      <c r="B296" s="14">
        <v>78453.369858940961</v>
      </c>
    </row>
    <row r="297" spans="1:2" x14ac:dyDescent="0.25">
      <c r="A297" s="6">
        <v>39511</v>
      </c>
      <c r="B297" s="14">
        <v>81934.877236656292</v>
      </c>
    </row>
    <row r="298" spans="1:2" x14ac:dyDescent="0.25">
      <c r="A298" s="6">
        <v>39512</v>
      </c>
      <c r="B298" s="14">
        <v>79751.984694984392</v>
      </c>
    </row>
    <row r="299" spans="1:2" x14ac:dyDescent="0.25">
      <c r="A299" s="6">
        <v>39514</v>
      </c>
      <c r="B299" s="14">
        <v>83326.972602412687</v>
      </c>
    </row>
    <row r="300" spans="1:2" x14ac:dyDescent="0.25">
      <c r="A300" s="6">
        <v>39517</v>
      </c>
      <c r="B300" s="14">
        <v>87463.952152897924</v>
      </c>
    </row>
    <row r="301" spans="1:2" x14ac:dyDescent="0.25">
      <c r="A301" s="6">
        <v>39518</v>
      </c>
      <c r="B301" s="14">
        <v>83645.887794224938</v>
      </c>
    </row>
    <row r="302" spans="1:2" x14ac:dyDescent="0.25">
      <c r="A302" s="6">
        <v>39519</v>
      </c>
      <c r="B302" s="14">
        <v>80489.343807842728</v>
      </c>
    </row>
    <row r="303" spans="1:2" x14ac:dyDescent="0.25">
      <c r="A303" s="6">
        <v>39520</v>
      </c>
      <c r="B303" s="14">
        <v>84052.877579219232</v>
      </c>
    </row>
    <row r="304" spans="1:2" x14ac:dyDescent="0.25">
      <c r="A304" s="6">
        <v>39521</v>
      </c>
      <c r="B304" s="14">
        <v>79156.090453783734</v>
      </c>
    </row>
    <row r="305" spans="1:2" x14ac:dyDescent="0.25">
      <c r="A305" s="6">
        <v>39524</v>
      </c>
      <c r="B305" s="14">
        <v>83739.411822028836</v>
      </c>
    </row>
    <row r="306" spans="1:2" x14ac:dyDescent="0.25">
      <c r="A306" s="6">
        <v>39525</v>
      </c>
      <c r="B306" s="14">
        <v>78294.334118066283</v>
      </c>
    </row>
    <row r="307" spans="1:2" x14ac:dyDescent="0.25">
      <c r="A307" s="6">
        <v>39526</v>
      </c>
      <c r="B307" s="14">
        <v>81965.758461285412</v>
      </c>
    </row>
    <row r="308" spans="1:2" x14ac:dyDescent="0.25">
      <c r="A308" s="6">
        <v>39531</v>
      </c>
      <c r="B308" s="14">
        <v>80832.750601088163</v>
      </c>
    </row>
    <row r="309" spans="1:2" x14ac:dyDescent="0.25">
      <c r="A309" s="6">
        <v>39532</v>
      </c>
      <c r="B309" s="14">
        <v>77291.68127481034</v>
      </c>
    </row>
    <row r="310" spans="1:2" x14ac:dyDescent="0.25">
      <c r="A310" s="6">
        <v>39533</v>
      </c>
      <c r="B310" s="14">
        <v>79436.380128804449</v>
      </c>
    </row>
    <row r="311" spans="1:2" x14ac:dyDescent="0.25">
      <c r="A311" s="6">
        <v>39534</v>
      </c>
      <c r="B311" s="14">
        <v>78919.83410336118</v>
      </c>
    </row>
    <row r="312" spans="1:2" x14ac:dyDescent="0.25">
      <c r="A312" s="6">
        <v>39535</v>
      </c>
      <c r="B312" s="14">
        <v>76043.704841132101</v>
      </c>
    </row>
    <row r="313" spans="1:2" x14ac:dyDescent="0.25">
      <c r="A313" s="6">
        <v>39538</v>
      </c>
      <c r="B313" s="14">
        <v>78387.927355383101</v>
      </c>
    </row>
    <row r="314" spans="1:2" x14ac:dyDescent="0.25">
      <c r="A314" s="6">
        <v>39539</v>
      </c>
      <c r="B314" s="14">
        <v>80910.243210826375</v>
      </c>
    </row>
    <row r="315" spans="1:2" x14ac:dyDescent="0.25">
      <c r="A315" s="6">
        <v>39540</v>
      </c>
      <c r="B315" s="14">
        <v>78308.06925498537</v>
      </c>
    </row>
    <row r="316" spans="1:2" x14ac:dyDescent="0.25">
      <c r="A316" s="6">
        <v>39541</v>
      </c>
      <c r="B316" s="14">
        <v>78945.51163210455</v>
      </c>
    </row>
    <row r="317" spans="1:2" x14ac:dyDescent="0.25">
      <c r="A317" s="6">
        <v>39542</v>
      </c>
      <c r="B317" s="14">
        <v>81273.476662927205</v>
      </c>
    </row>
    <row r="318" spans="1:2" x14ac:dyDescent="0.25">
      <c r="A318" s="6">
        <v>39545</v>
      </c>
      <c r="B318" s="14">
        <v>78564.912296838404</v>
      </c>
    </row>
    <row r="319" spans="1:2" x14ac:dyDescent="0.25">
      <c r="A319" s="6">
        <v>39546</v>
      </c>
      <c r="B319" s="14">
        <v>80510.087490575606</v>
      </c>
    </row>
    <row r="320" spans="1:2" x14ac:dyDescent="0.25">
      <c r="A320" s="6">
        <v>39547</v>
      </c>
      <c r="B320" s="14">
        <v>77801.523124486805</v>
      </c>
    </row>
    <row r="321" spans="1:2" x14ac:dyDescent="0.25">
      <c r="A321" s="6">
        <v>39548</v>
      </c>
      <c r="B321" s="14">
        <v>75442.527249212202</v>
      </c>
    </row>
    <row r="322" spans="1:2" x14ac:dyDescent="0.25">
      <c r="A322" s="6">
        <v>39549</v>
      </c>
      <c r="B322" s="14">
        <v>73385.984111642058</v>
      </c>
    </row>
    <row r="323" spans="1:2" x14ac:dyDescent="0.25">
      <c r="A323" s="6">
        <v>39553</v>
      </c>
      <c r="B323" s="14">
        <v>71292.204330485198</v>
      </c>
    </row>
    <row r="324" spans="1:2" x14ac:dyDescent="0.25">
      <c r="A324" s="6">
        <v>39554</v>
      </c>
      <c r="B324" s="14">
        <v>70522.044689857095</v>
      </c>
    </row>
    <row r="325" spans="1:2" x14ac:dyDescent="0.25">
      <c r="A325" s="6">
        <v>39555</v>
      </c>
      <c r="B325" s="14">
        <v>71322.545254935263</v>
      </c>
    </row>
    <row r="326" spans="1:2" x14ac:dyDescent="0.25">
      <c r="A326" s="6">
        <v>39559</v>
      </c>
      <c r="B326" s="14">
        <v>71029.940682873959</v>
      </c>
    </row>
    <row r="327" spans="1:2" x14ac:dyDescent="0.25">
      <c r="A327" s="6">
        <v>39560</v>
      </c>
      <c r="B327" s="14">
        <v>72044.00546207896</v>
      </c>
    </row>
    <row r="328" spans="1:2" x14ac:dyDescent="0.25">
      <c r="A328" s="6">
        <v>39561</v>
      </c>
      <c r="B328" s="14">
        <v>70642.523279034562</v>
      </c>
    </row>
    <row r="329" spans="1:2" x14ac:dyDescent="0.25">
      <c r="A329" s="6">
        <v>39562</v>
      </c>
      <c r="B329" s="14">
        <v>69286.257020345482</v>
      </c>
    </row>
    <row r="330" spans="1:2" x14ac:dyDescent="0.25">
      <c r="A330" s="6">
        <v>39563</v>
      </c>
      <c r="B330" s="14">
        <v>68011.325460921478</v>
      </c>
    </row>
    <row r="331" spans="1:2" x14ac:dyDescent="0.25">
      <c r="A331" s="6">
        <v>39566</v>
      </c>
      <c r="B331" s="14">
        <v>66905.859253178976</v>
      </c>
    </row>
    <row r="332" spans="1:2" x14ac:dyDescent="0.25">
      <c r="A332" s="6">
        <v>39567</v>
      </c>
      <c r="B332" s="14">
        <v>69471.774723270981</v>
      </c>
    </row>
    <row r="333" spans="1:2" x14ac:dyDescent="0.25">
      <c r="A333" s="6">
        <v>39568</v>
      </c>
      <c r="B333" s="14">
        <v>66831.170943425735</v>
      </c>
    </row>
    <row r="334" spans="1:2" x14ac:dyDescent="0.25">
      <c r="A334" s="6">
        <v>39570</v>
      </c>
      <c r="B334" s="14">
        <v>67565.603854264191</v>
      </c>
    </row>
    <row r="335" spans="1:2" x14ac:dyDescent="0.25">
      <c r="A335" s="6">
        <v>39573</v>
      </c>
      <c r="B335" s="14">
        <v>69992.591738695832</v>
      </c>
    </row>
    <row r="336" spans="1:2" x14ac:dyDescent="0.25">
      <c r="A336" s="6">
        <v>39574</v>
      </c>
      <c r="B336" s="14">
        <v>67323.163844948198</v>
      </c>
    </row>
    <row r="337" spans="1:2" x14ac:dyDescent="0.25">
      <c r="A337" s="6">
        <v>39575</v>
      </c>
      <c r="B337" s="14">
        <v>69290.5083342695</v>
      </c>
    </row>
    <row r="338" spans="1:2" x14ac:dyDescent="0.25">
      <c r="A338" s="6">
        <v>39576</v>
      </c>
      <c r="B338" s="14">
        <v>69400.673726014196</v>
      </c>
    </row>
    <row r="339" spans="1:2" x14ac:dyDescent="0.25">
      <c r="A339" s="6">
        <v>39577</v>
      </c>
      <c r="B339" s="14">
        <v>69418.29417422117</v>
      </c>
    </row>
    <row r="340" spans="1:2" x14ac:dyDescent="0.25">
      <c r="A340" s="6">
        <v>39580</v>
      </c>
      <c r="B340" s="14">
        <v>67401.267474743072</v>
      </c>
    </row>
    <row r="341" spans="1:2" x14ac:dyDescent="0.25">
      <c r="A341" s="6">
        <v>39581</v>
      </c>
      <c r="B341" s="14">
        <v>66951.589780374445</v>
      </c>
    </row>
    <row r="342" spans="1:2" x14ac:dyDescent="0.25">
      <c r="A342" s="6">
        <v>39582</v>
      </c>
      <c r="B342" s="14">
        <v>65008.276436568041</v>
      </c>
    </row>
    <row r="343" spans="1:2" x14ac:dyDescent="0.25">
      <c r="A343" s="6">
        <v>39583</v>
      </c>
      <c r="B343" s="14">
        <v>66443.557831870945</v>
      </c>
    </row>
    <row r="344" spans="1:2" x14ac:dyDescent="0.25">
      <c r="A344" s="6">
        <v>39584</v>
      </c>
      <c r="B344" s="14">
        <v>64554.95955619197</v>
      </c>
    </row>
    <row r="345" spans="1:2" x14ac:dyDescent="0.25">
      <c r="A345" s="6">
        <v>39588</v>
      </c>
      <c r="B345" s="14">
        <v>62826.706827386472</v>
      </c>
    </row>
    <row r="346" spans="1:2" x14ac:dyDescent="0.25">
      <c r="A346" s="6">
        <v>39589</v>
      </c>
      <c r="B346" s="14">
        <v>64055.444285497506</v>
      </c>
    </row>
    <row r="347" spans="1:2" x14ac:dyDescent="0.25">
      <c r="A347" s="6">
        <v>39590</v>
      </c>
      <c r="B347" s="14">
        <v>62707.157307577007</v>
      </c>
    </row>
    <row r="348" spans="1:2" x14ac:dyDescent="0.25">
      <c r="A348" s="6">
        <v>39591</v>
      </c>
      <c r="B348" s="14">
        <v>61953.767920656806</v>
      </c>
    </row>
    <row r="349" spans="1:2" x14ac:dyDescent="0.25">
      <c r="A349" s="6">
        <v>39594</v>
      </c>
      <c r="B349" s="14">
        <v>62849.596456746607</v>
      </c>
    </row>
    <row r="350" spans="1:2" x14ac:dyDescent="0.25">
      <c r="A350" s="6">
        <v>39595</v>
      </c>
      <c r="B350" s="14">
        <v>63582.480670293269</v>
      </c>
    </row>
    <row r="351" spans="1:2" x14ac:dyDescent="0.25">
      <c r="A351" s="6">
        <v>39596</v>
      </c>
      <c r="B351" s="14">
        <v>64560.335600044236</v>
      </c>
    </row>
    <row r="352" spans="1:2" x14ac:dyDescent="0.25">
      <c r="A352" s="6">
        <v>39597</v>
      </c>
      <c r="B352" s="14">
        <v>64812.146099415928</v>
      </c>
    </row>
    <row r="353" spans="1:2" x14ac:dyDescent="0.25">
      <c r="A353" s="6">
        <v>39598</v>
      </c>
      <c r="B353" s="14">
        <v>62361.19851242716</v>
      </c>
    </row>
    <row r="354" spans="1:2" x14ac:dyDescent="0.25">
      <c r="A354" s="6">
        <v>39601</v>
      </c>
      <c r="B354" s="14">
        <v>64298.983940969658</v>
      </c>
    </row>
    <row r="355" spans="1:2" x14ac:dyDescent="0.25">
      <c r="A355" s="6">
        <v>39602</v>
      </c>
      <c r="B355" s="14">
        <v>61681.611355093257</v>
      </c>
    </row>
    <row r="356" spans="1:2" x14ac:dyDescent="0.25">
      <c r="A356" s="6">
        <v>39603</v>
      </c>
      <c r="B356" s="14">
        <v>63841.08973947676</v>
      </c>
    </row>
    <row r="357" spans="1:2" x14ac:dyDescent="0.25">
      <c r="A357" s="6">
        <v>39604</v>
      </c>
      <c r="B357" s="14">
        <v>66354.537876686387</v>
      </c>
    </row>
    <row r="358" spans="1:2" x14ac:dyDescent="0.25">
      <c r="A358" s="6">
        <v>39605</v>
      </c>
      <c r="B358" s="14">
        <v>68529.165279719033</v>
      </c>
    </row>
    <row r="359" spans="1:2" x14ac:dyDescent="0.25">
      <c r="A359" s="6">
        <v>39608</v>
      </c>
      <c r="B359" s="14">
        <v>71611.625336920566</v>
      </c>
    </row>
    <row r="360" spans="1:2" x14ac:dyDescent="0.25">
      <c r="A360" s="6">
        <v>39609</v>
      </c>
      <c r="B360" s="14">
        <v>74957.161035053432</v>
      </c>
    </row>
    <row r="361" spans="1:2" x14ac:dyDescent="0.25">
      <c r="A361" s="6">
        <v>39610</v>
      </c>
      <c r="B361" s="14">
        <v>73726.571200731589</v>
      </c>
    </row>
    <row r="362" spans="1:2" x14ac:dyDescent="0.25">
      <c r="A362" s="6">
        <v>39611</v>
      </c>
      <c r="B362" s="14">
        <v>77372.870342288748</v>
      </c>
    </row>
    <row r="363" spans="1:2" x14ac:dyDescent="0.25">
      <c r="A363" s="6">
        <v>39612</v>
      </c>
      <c r="B363" s="14">
        <v>78255.027812768356</v>
      </c>
    </row>
    <row r="364" spans="1:2" x14ac:dyDescent="0.25">
      <c r="A364" s="6">
        <v>39615</v>
      </c>
      <c r="B364" s="14">
        <v>80829.072024574532</v>
      </c>
    </row>
    <row r="365" spans="1:2" x14ac:dyDescent="0.25">
      <c r="A365" s="6">
        <v>39616</v>
      </c>
      <c r="B365" s="14">
        <v>83298.920547135436</v>
      </c>
    </row>
    <row r="366" spans="1:2" x14ac:dyDescent="0.25">
      <c r="A366" s="6">
        <v>39617</v>
      </c>
      <c r="B366" s="14">
        <v>85214.536680093835</v>
      </c>
    </row>
    <row r="367" spans="1:2" x14ac:dyDescent="0.25">
      <c r="A367" s="6">
        <v>39618</v>
      </c>
      <c r="B367" s="14">
        <v>87920.118712365671</v>
      </c>
    </row>
    <row r="368" spans="1:2" x14ac:dyDescent="0.25">
      <c r="A368" s="6">
        <v>39619</v>
      </c>
      <c r="B368" s="14">
        <v>90803.794085829781</v>
      </c>
    </row>
    <row r="369" spans="1:2" x14ac:dyDescent="0.25">
      <c r="A369" s="6">
        <v>39622</v>
      </c>
      <c r="B369" s="14">
        <v>95080.070710235101</v>
      </c>
    </row>
    <row r="370" spans="1:2" x14ac:dyDescent="0.25">
      <c r="A370" s="6">
        <v>39623</v>
      </c>
      <c r="B370" s="14">
        <v>99494.166455521598</v>
      </c>
    </row>
    <row r="371" spans="1:2" x14ac:dyDescent="0.25">
      <c r="A371" s="6">
        <v>39624</v>
      </c>
      <c r="B371" s="14">
        <v>93547.153994639957</v>
      </c>
    </row>
    <row r="372" spans="1:2" x14ac:dyDescent="0.25">
      <c r="A372" s="6">
        <v>39625</v>
      </c>
      <c r="B372" s="14">
        <v>88664.805567738076</v>
      </c>
    </row>
    <row r="373" spans="1:2" x14ac:dyDescent="0.25">
      <c r="A373" s="6">
        <v>39626</v>
      </c>
      <c r="B373" s="14">
        <v>91267.669863803574</v>
      </c>
    </row>
    <row r="374" spans="1:2" x14ac:dyDescent="0.25">
      <c r="A374" s="6">
        <v>39629</v>
      </c>
      <c r="B374" s="14">
        <v>93865.361324232785</v>
      </c>
    </row>
    <row r="375" spans="1:2" x14ac:dyDescent="0.25">
      <c r="A375" s="6">
        <v>39630</v>
      </c>
      <c r="B375" s="14">
        <v>96543.970713543968</v>
      </c>
    </row>
    <row r="376" spans="1:2" x14ac:dyDescent="0.25">
      <c r="A376" s="6">
        <v>39631</v>
      </c>
      <c r="B376" s="14">
        <v>99302.020078698173</v>
      </c>
    </row>
    <row r="377" spans="1:2" x14ac:dyDescent="0.25">
      <c r="A377" s="6">
        <v>39632</v>
      </c>
      <c r="B377" s="14">
        <v>101679.86602458506</v>
      </c>
    </row>
    <row r="378" spans="1:2" x14ac:dyDescent="0.25">
      <c r="A378" s="6">
        <v>39633</v>
      </c>
      <c r="B378" s="14">
        <v>98424.150977221871</v>
      </c>
    </row>
    <row r="379" spans="1:2" x14ac:dyDescent="0.25">
      <c r="A379" s="6">
        <v>39636</v>
      </c>
      <c r="B379" s="14">
        <v>95442.391236246753</v>
      </c>
    </row>
    <row r="380" spans="1:2" x14ac:dyDescent="0.25">
      <c r="A380" s="6">
        <v>39637</v>
      </c>
      <c r="B380" s="14">
        <v>97764.444454913653</v>
      </c>
    </row>
    <row r="381" spans="1:2" x14ac:dyDescent="0.25">
      <c r="A381" s="6">
        <v>39638</v>
      </c>
      <c r="B381" s="14">
        <v>98126.280962924153</v>
      </c>
    </row>
    <row r="382" spans="1:2" x14ac:dyDescent="0.25">
      <c r="A382" s="6">
        <v>39639</v>
      </c>
      <c r="B382" s="14">
        <v>97992.534849721953</v>
      </c>
    </row>
    <row r="383" spans="1:2" x14ac:dyDescent="0.25">
      <c r="A383" s="6">
        <v>39640</v>
      </c>
      <c r="B383" s="14">
        <v>100006.06537151014</v>
      </c>
    </row>
    <row r="384" spans="1:2" x14ac:dyDescent="0.25">
      <c r="A384" s="6">
        <v>39643</v>
      </c>
      <c r="B384" s="14">
        <v>98910.004279041736</v>
      </c>
    </row>
    <row r="385" spans="1:2" x14ac:dyDescent="0.25">
      <c r="A385" s="6">
        <v>39644</v>
      </c>
      <c r="B385" s="14">
        <v>100961.22260332288</v>
      </c>
    </row>
    <row r="386" spans="1:2" x14ac:dyDescent="0.25">
      <c r="A386" s="6">
        <v>39645</v>
      </c>
      <c r="B386" s="14">
        <v>103359.3904034952</v>
      </c>
    </row>
    <row r="387" spans="1:2" x14ac:dyDescent="0.25">
      <c r="A387" s="6">
        <v>39646</v>
      </c>
      <c r="B387" s="14">
        <v>105297.91480855718</v>
      </c>
    </row>
    <row r="388" spans="1:2" x14ac:dyDescent="0.25">
      <c r="A388" s="6">
        <v>39647</v>
      </c>
      <c r="B388" s="14">
        <v>103947.36415470362</v>
      </c>
    </row>
    <row r="389" spans="1:2" x14ac:dyDescent="0.25">
      <c r="A389" s="6">
        <v>39650</v>
      </c>
      <c r="B389" s="14">
        <v>101614.96588199097</v>
      </c>
    </row>
    <row r="390" spans="1:2" x14ac:dyDescent="0.25">
      <c r="A390" s="6">
        <v>39651</v>
      </c>
      <c r="B390" s="14">
        <v>103482.17905292408</v>
      </c>
    </row>
    <row r="391" spans="1:2" x14ac:dyDescent="0.25">
      <c r="A391" s="6">
        <v>39652</v>
      </c>
      <c r="B391" s="14">
        <v>106012.62365008153</v>
      </c>
    </row>
    <row r="392" spans="1:2" x14ac:dyDescent="0.25">
      <c r="A392" s="6">
        <v>39653</v>
      </c>
      <c r="B392" s="14">
        <v>102627.34028166655</v>
      </c>
    </row>
    <row r="393" spans="1:2" x14ac:dyDescent="0.25">
      <c r="A393" s="6">
        <v>39654</v>
      </c>
      <c r="B393" s="14">
        <v>104424.72017150975</v>
      </c>
    </row>
    <row r="394" spans="1:2" x14ac:dyDescent="0.25">
      <c r="A394" s="6">
        <v>39657</v>
      </c>
      <c r="B394" s="14">
        <v>105919.11968837025</v>
      </c>
    </row>
    <row r="395" spans="1:2" x14ac:dyDescent="0.25">
      <c r="A395" s="6">
        <v>39658</v>
      </c>
      <c r="B395" s="14">
        <v>104353.87226669441</v>
      </c>
    </row>
    <row r="396" spans="1:2" x14ac:dyDescent="0.25">
      <c r="A396" s="6">
        <v>39659</v>
      </c>
      <c r="B396" s="14">
        <v>105389.73685322377</v>
      </c>
    </row>
    <row r="397" spans="1:2" x14ac:dyDescent="0.25">
      <c r="A397" s="6">
        <v>39660</v>
      </c>
      <c r="B397" s="14">
        <v>106854.57730930547</v>
      </c>
    </row>
    <row r="398" spans="1:2" x14ac:dyDescent="0.25">
      <c r="A398" s="6">
        <v>39661</v>
      </c>
      <c r="B398" s="14">
        <v>109250.52817991938</v>
      </c>
    </row>
    <row r="399" spans="1:2" x14ac:dyDescent="0.25">
      <c r="A399" s="6">
        <v>39664</v>
      </c>
      <c r="B399" s="14">
        <v>108797.29651123928</v>
      </c>
    </row>
    <row r="400" spans="1:2" x14ac:dyDescent="0.25">
      <c r="A400" s="6">
        <v>39665</v>
      </c>
      <c r="B400" s="14">
        <v>111217.63360699569</v>
      </c>
    </row>
    <row r="401" spans="1:2" x14ac:dyDescent="0.25">
      <c r="A401" s="6">
        <v>39666</v>
      </c>
      <c r="B401" s="14">
        <v>107923.92198454399</v>
      </c>
    </row>
    <row r="402" spans="1:2" x14ac:dyDescent="0.25">
      <c r="A402" s="6">
        <v>39667</v>
      </c>
      <c r="B402" s="14">
        <v>110558.19278268697</v>
      </c>
    </row>
    <row r="403" spans="1:2" x14ac:dyDescent="0.25">
      <c r="A403" s="6">
        <v>39668</v>
      </c>
      <c r="B403" s="14">
        <v>107560.85444592556</v>
      </c>
    </row>
    <row r="404" spans="1:2" x14ac:dyDescent="0.25">
      <c r="A404" s="6">
        <v>39671</v>
      </c>
      <c r="B404" s="14">
        <v>108320.56112366247</v>
      </c>
    </row>
    <row r="405" spans="1:2" x14ac:dyDescent="0.25">
      <c r="A405" s="6">
        <v>39672</v>
      </c>
      <c r="B405" s="14">
        <v>105086.8840898506</v>
      </c>
    </row>
    <row r="406" spans="1:2" x14ac:dyDescent="0.25">
      <c r="A406" s="6">
        <v>39673</v>
      </c>
      <c r="B406" s="14">
        <v>107437.38790451709</v>
      </c>
    </row>
    <row r="407" spans="1:2" x14ac:dyDescent="0.25">
      <c r="A407" s="6">
        <v>39674</v>
      </c>
      <c r="B407" s="14">
        <v>104835.97388017786</v>
      </c>
    </row>
    <row r="408" spans="1:2" x14ac:dyDescent="0.25">
      <c r="A408" s="6">
        <v>39678</v>
      </c>
      <c r="B408" s="14">
        <v>103862.36465404555</v>
      </c>
    </row>
    <row r="409" spans="1:2" x14ac:dyDescent="0.25">
      <c r="A409" s="6">
        <v>39679</v>
      </c>
      <c r="B409" s="14">
        <v>105157.24051064915</v>
      </c>
    </row>
    <row r="410" spans="1:2" x14ac:dyDescent="0.25">
      <c r="A410" s="6">
        <v>39680</v>
      </c>
      <c r="B410" s="14">
        <v>106502.36677057671</v>
      </c>
    </row>
    <row r="411" spans="1:2" x14ac:dyDescent="0.25">
      <c r="A411" s="6">
        <v>39681</v>
      </c>
      <c r="B411" s="14">
        <v>105070.48732746151</v>
      </c>
    </row>
    <row r="412" spans="1:2" x14ac:dyDescent="0.25">
      <c r="A412" s="6">
        <v>39682</v>
      </c>
      <c r="B412" s="14">
        <v>104159.82785071376</v>
      </c>
    </row>
    <row r="413" spans="1:2" x14ac:dyDescent="0.25">
      <c r="A413" s="6">
        <v>39685</v>
      </c>
      <c r="B413" s="14">
        <v>103072.95730940213</v>
      </c>
    </row>
    <row r="414" spans="1:2" x14ac:dyDescent="0.25">
      <c r="A414" s="6">
        <v>39686</v>
      </c>
      <c r="B414" s="14">
        <v>103614.07711614633</v>
      </c>
    </row>
    <row r="415" spans="1:2" x14ac:dyDescent="0.25">
      <c r="A415" s="6">
        <v>39687</v>
      </c>
      <c r="B415" s="14">
        <v>102850.93739458873</v>
      </c>
    </row>
    <row r="416" spans="1:2" x14ac:dyDescent="0.25">
      <c r="A416" s="6">
        <v>39688</v>
      </c>
      <c r="B416" s="14">
        <v>103126.02565432373</v>
      </c>
    </row>
    <row r="417" spans="1:2" x14ac:dyDescent="0.25">
      <c r="A417" s="6">
        <v>39689</v>
      </c>
      <c r="B417" s="14">
        <v>105120.71227486542</v>
      </c>
    </row>
    <row r="418" spans="1:2" x14ac:dyDescent="0.25">
      <c r="A418" s="6">
        <v>39692</v>
      </c>
      <c r="B418" s="14">
        <v>105225.55877288451</v>
      </c>
    </row>
    <row r="419" spans="1:2" x14ac:dyDescent="0.25">
      <c r="A419" s="6">
        <v>39693</v>
      </c>
      <c r="B419" s="14">
        <v>107229.85208817932</v>
      </c>
    </row>
    <row r="420" spans="1:2" x14ac:dyDescent="0.25">
      <c r="A420" s="6">
        <v>39695</v>
      </c>
      <c r="B420" s="14">
        <v>104589.68155724983</v>
      </c>
    </row>
    <row r="421" spans="1:2" x14ac:dyDescent="0.25">
      <c r="A421" s="6">
        <v>39696</v>
      </c>
      <c r="B421" s="14">
        <v>105219.64878227813</v>
      </c>
    </row>
    <row r="422" spans="1:2" x14ac:dyDescent="0.25">
      <c r="A422" s="6">
        <v>39699</v>
      </c>
      <c r="B422" s="14">
        <v>107342.17834068813</v>
      </c>
    </row>
    <row r="423" spans="1:2" x14ac:dyDescent="0.25">
      <c r="A423" s="6">
        <v>39700</v>
      </c>
      <c r="B423" s="14">
        <v>104762.80232990024</v>
      </c>
    </row>
    <row r="424" spans="1:2" x14ac:dyDescent="0.25">
      <c r="A424" s="6">
        <v>39701</v>
      </c>
      <c r="B424" s="14">
        <v>106715.36728883215</v>
      </c>
    </row>
    <row r="425" spans="1:2" x14ac:dyDescent="0.25">
      <c r="A425" s="6">
        <v>39702</v>
      </c>
      <c r="B425" s="14">
        <v>107762.03430215036</v>
      </c>
    </row>
    <row r="426" spans="1:2" x14ac:dyDescent="0.25">
      <c r="A426" s="6">
        <v>39703</v>
      </c>
      <c r="B426" s="14">
        <v>105783.00417776077</v>
      </c>
    </row>
    <row r="427" spans="1:2" x14ac:dyDescent="0.25">
      <c r="A427" s="6">
        <v>39706</v>
      </c>
      <c r="B427" s="14">
        <v>107671.27817949878</v>
      </c>
    </row>
    <row r="428" spans="1:2" x14ac:dyDescent="0.25">
      <c r="A428" s="6">
        <v>39707</v>
      </c>
      <c r="B428" s="14">
        <v>104566.78950098781</v>
      </c>
    </row>
    <row r="429" spans="1:2" x14ac:dyDescent="0.25">
      <c r="A429" s="6">
        <v>39708</v>
      </c>
      <c r="B429" s="14">
        <v>106641.28558563226</v>
      </c>
    </row>
    <row r="430" spans="1:2" x14ac:dyDescent="0.25">
      <c r="A430" s="6">
        <v>39709</v>
      </c>
      <c r="B430" s="14">
        <v>102693.65290590748</v>
      </c>
    </row>
    <row r="431" spans="1:2" x14ac:dyDescent="0.25">
      <c r="A431" s="6">
        <v>39710</v>
      </c>
      <c r="B431" s="14">
        <v>103778.28994272187</v>
      </c>
    </row>
    <row r="432" spans="1:2" x14ac:dyDescent="0.25">
      <c r="A432" s="6">
        <v>39713</v>
      </c>
      <c r="B432" s="14">
        <v>102536.39337504917</v>
      </c>
    </row>
    <row r="433" spans="1:2" x14ac:dyDescent="0.25">
      <c r="A433" s="6">
        <v>39714</v>
      </c>
      <c r="B433" s="14">
        <v>103524.96346433245</v>
      </c>
    </row>
    <row r="434" spans="1:2" x14ac:dyDescent="0.25">
      <c r="A434" s="6">
        <v>39715</v>
      </c>
      <c r="B434" s="14">
        <v>102184.27580142966</v>
      </c>
    </row>
    <row r="435" spans="1:2" x14ac:dyDescent="0.25">
      <c r="A435" s="6">
        <v>39716</v>
      </c>
      <c r="B435" s="14">
        <v>103073.45354884422</v>
      </c>
    </row>
    <row r="436" spans="1:2" x14ac:dyDescent="0.25">
      <c r="A436" s="6">
        <v>39717</v>
      </c>
      <c r="B436" s="14">
        <v>103477.88571271343</v>
      </c>
    </row>
    <row r="437" spans="1:2" x14ac:dyDescent="0.25">
      <c r="A437" s="6">
        <v>39720</v>
      </c>
      <c r="B437" s="14">
        <v>105962.51376566372</v>
      </c>
    </row>
    <row r="438" spans="1:2" x14ac:dyDescent="0.25">
      <c r="A438" s="6">
        <v>39721</v>
      </c>
      <c r="B438" s="14">
        <v>102749.73484815053</v>
      </c>
    </row>
    <row r="439" spans="1:2" x14ac:dyDescent="0.25">
      <c r="A439" s="6">
        <v>39722</v>
      </c>
      <c r="B439" s="14">
        <v>99653.605416159029</v>
      </c>
    </row>
    <row r="440" spans="1:2" x14ac:dyDescent="0.25">
      <c r="A440" s="6">
        <v>39724</v>
      </c>
      <c r="B440" s="14">
        <v>102129.36575087569</v>
      </c>
    </row>
    <row r="441" spans="1:2" x14ac:dyDescent="0.25">
      <c r="A441" s="6">
        <v>39727</v>
      </c>
      <c r="B441" s="14">
        <v>105286.46243654369</v>
      </c>
    </row>
    <row r="442" spans="1:2" x14ac:dyDescent="0.25">
      <c r="A442" s="6">
        <v>39728</v>
      </c>
      <c r="B442" s="14">
        <v>108351.92603379743</v>
      </c>
    </row>
    <row r="443" spans="1:2" x14ac:dyDescent="0.25">
      <c r="A443" s="6">
        <v>39729</v>
      </c>
      <c r="B443" s="14">
        <v>112884.25802219911</v>
      </c>
    </row>
    <row r="444" spans="1:2" x14ac:dyDescent="0.25">
      <c r="A444" s="6">
        <v>39731</v>
      </c>
      <c r="B444" s="14">
        <v>118029.20154524143</v>
      </c>
    </row>
    <row r="445" spans="1:2" x14ac:dyDescent="0.25">
      <c r="A445" s="6">
        <v>39734</v>
      </c>
      <c r="B445" s="14">
        <v>112500.53137608417</v>
      </c>
    </row>
    <row r="446" spans="1:2" x14ac:dyDescent="0.25">
      <c r="A446" s="6">
        <v>39735</v>
      </c>
      <c r="B446" s="14">
        <v>115967.99819992957</v>
      </c>
    </row>
    <row r="447" spans="1:2" x14ac:dyDescent="0.25">
      <c r="A447" s="6">
        <v>39736</v>
      </c>
      <c r="B447" s="14">
        <v>120724.97905025014</v>
      </c>
    </row>
    <row r="448" spans="1:2" x14ac:dyDescent="0.25">
      <c r="A448" s="6">
        <v>39737</v>
      </c>
      <c r="B448" s="14">
        <v>127312.4047392979</v>
      </c>
    </row>
    <row r="449" spans="1:2" x14ac:dyDescent="0.25">
      <c r="A449" s="6">
        <v>39738</v>
      </c>
      <c r="B449" s="14">
        <v>132866.74125412659</v>
      </c>
    </row>
    <row r="450" spans="1:2" x14ac:dyDescent="0.25">
      <c r="A450" s="6">
        <v>39741</v>
      </c>
      <c r="B450" s="14">
        <v>125317.03325601202</v>
      </c>
    </row>
    <row r="451" spans="1:2" x14ac:dyDescent="0.25">
      <c r="A451" s="6">
        <v>39742</v>
      </c>
      <c r="B451" s="14">
        <v>118148.05094028421</v>
      </c>
    </row>
    <row r="452" spans="1:2" x14ac:dyDescent="0.25">
      <c r="A452" s="6">
        <v>39743</v>
      </c>
      <c r="B452" s="14">
        <v>124750.25615972136</v>
      </c>
    </row>
    <row r="453" spans="1:2" x14ac:dyDescent="0.25">
      <c r="A453" s="6">
        <v>39744</v>
      </c>
      <c r="B453" s="14">
        <v>115911.32436885398</v>
      </c>
    </row>
    <row r="454" spans="1:2" x14ac:dyDescent="0.25">
      <c r="A454" s="6">
        <v>39745</v>
      </c>
      <c r="B454" s="14">
        <v>125427.68349282107</v>
      </c>
    </row>
    <row r="455" spans="1:2" x14ac:dyDescent="0.25">
      <c r="A455" s="6">
        <v>39748</v>
      </c>
      <c r="B455" s="14">
        <v>137012.80738304445</v>
      </c>
    </row>
    <row r="456" spans="1:2" x14ac:dyDescent="0.25">
      <c r="A456" s="6">
        <v>39749</v>
      </c>
      <c r="B456" s="14">
        <v>134278.38550478584</v>
      </c>
    </row>
    <row r="457" spans="1:2" x14ac:dyDescent="0.25">
      <c r="A457" s="6">
        <v>39750</v>
      </c>
      <c r="B457" s="14">
        <v>136272.65382616079</v>
      </c>
    </row>
    <row r="458" spans="1:2" x14ac:dyDescent="0.25">
      <c r="A458" s="6">
        <v>40182</v>
      </c>
      <c r="B458" s="14">
        <v>135897.76960923249</v>
      </c>
    </row>
    <row r="459" spans="1:2" x14ac:dyDescent="0.25">
      <c r="A459" s="6">
        <v>40183</v>
      </c>
      <c r="B459" s="14">
        <v>134589.55321180355</v>
      </c>
    </row>
    <row r="460" spans="1:2" x14ac:dyDescent="0.25">
      <c r="A460" s="6">
        <v>40184</v>
      </c>
      <c r="B460" s="14">
        <v>133777.12898541029</v>
      </c>
    </row>
    <row r="461" spans="1:2" x14ac:dyDescent="0.25">
      <c r="A461" s="6">
        <v>40185</v>
      </c>
      <c r="B461" s="14">
        <v>133719.82865931618</v>
      </c>
    </row>
    <row r="462" spans="1:2" x14ac:dyDescent="0.25">
      <c r="A462" s="6">
        <v>40186</v>
      </c>
      <c r="B462" s="14">
        <v>132913.29958866179</v>
      </c>
    </row>
    <row r="463" spans="1:2" x14ac:dyDescent="0.25">
      <c r="A463" s="6">
        <v>40189</v>
      </c>
      <c r="B463" s="14">
        <v>131860.3936687063</v>
      </c>
    </row>
    <row r="464" spans="1:2" x14ac:dyDescent="0.25">
      <c r="A464" s="6">
        <v>40190</v>
      </c>
      <c r="B464" s="14">
        <v>130879.94317869769</v>
      </c>
    </row>
    <row r="465" spans="1:2" x14ac:dyDescent="0.25">
      <c r="A465" s="6">
        <v>40191</v>
      </c>
      <c r="B465" s="14">
        <v>129367.13103064398</v>
      </c>
    </row>
    <row r="466" spans="1:2" x14ac:dyDescent="0.25">
      <c r="A466" s="6">
        <v>40192</v>
      </c>
      <c r="B466" s="14">
        <v>127937.5313820341</v>
      </c>
    </row>
    <row r="467" spans="1:2" x14ac:dyDescent="0.25">
      <c r="A467" s="6">
        <v>40193</v>
      </c>
      <c r="B467" s="14">
        <v>126724.58094190792</v>
      </c>
    </row>
    <row r="468" spans="1:2" x14ac:dyDescent="0.25">
      <c r="A468" s="6">
        <v>40196</v>
      </c>
      <c r="B468" s="14">
        <v>126833.03223472726</v>
      </c>
    </row>
    <row r="469" spans="1:2" x14ac:dyDescent="0.25">
      <c r="A469" s="6">
        <v>40197</v>
      </c>
      <c r="B469" s="14">
        <v>125699.80587180766</v>
      </c>
    </row>
    <row r="470" spans="1:2" x14ac:dyDescent="0.25">
      <c r="A470" s="6">
        <v>40198</v>
      </c>
      <c r="B470" s="14">
        <v>124668.03036437437</v>
      </c>
    </row>
    <row r="471" spans="1:2" x14ac:dyDescent="0.25">
      <c r="A471" s="6">
        <v>40199</v>
      </c>
      <c r="B471" s="14">
        <v>125385.39607101216</v>
      </c>
    </row>
    <row r="472" spans="1:2" x14ac:dyDescent="0.25">
      <c r="A472" s="6">
        <v>40200</v>
      </c>
      <c r="B472" s="14">
        <v>126854.67038621068</v>
      </c>
    </row>
    <row r="473" spans="1:2" x14ac:dyDescent="0.25">
      <c r="A473" s="6">
        <v>40203</v>
      </c>
      <c r="B473" s="14">
        <v>128192.77636920327</v>
      </c>
    </row>
    <row r="474" spans="1:2" x14ac:dyDescent="0.25">
      <c r="A474" s="6">
        <v>40205</v>
      </c>
      <c r="B474" s="14">
        <v>129697.89104559609</v>
      </c>
    </row>
    <row r="475" spans="1:2" x14ac:dyDescent="0.25">
      <c r="A475" s="6">
        <v>40206</v>
      </c>
      <c r="B475" s="14">
        <v>132008.12063995146</v>
      </c>
    </row>
    <row r="476" spans="1:2" x14ac:dyDescent="0.25">
      <c r="A476" s="6">
        <v>40207</v>
      </c>
      <c r="B476" s="14">
        <v>129595.92955955297</v>
      </c>
    </row>
    <row r="477" spans="1:2" x14ac:dyDescent="0.25">
      <c r="A477" s="6">
        <v>40210</v>
      </c>
      <c r="B477" s="14">
        <v>128480.42331919947</v>
      </c>
    </row>
    <row r="478" spans="1:2" x14ac:dyDescent="0.25">
      <c r="A478" s="6">
        <v>40211</v>
      </c>
      <c r="B478" s="14">
        <v>126400.70227082535</v>
      </c>
    </row>
    <row r="479" spans="1:2" x14ac:dyDescent="0.25">
      <c r="A479" s="6">
        <v>40212</v>
      </c>
      <c r="B479" s="14">
        <v>126929.43924999723</v>
      </c>
    </row>
    <row r="480" spans="1:2" x14ac:dyDescent="0.25">
      <c r="A480" s="6">
        <v>40213</v>
      </c>
      <c r="B480" s="14">
        <v>125046.54046058154</v>
      </c>
    </row>
    <row r="481" spans="1:2" x14ac:dyDescent="0.25">
      <c r="A481" s="6">
        <v>40214</v>
      </c>
      <c r="B481" s="14">
        <v>126630.35613629792</v>
      </c>
    </row>
    <row r="482" spans="1:2" x14ac:dyDescent="0.25">
      <c r="A482" s="6">
        <v>40215</v>
      </c>
      <c r="B482" s="14">
        <v>128023.88535825077</v>
      </c>
    </row>
    <row r="483" spans="1:2" x14ac:dyDescent="0.25">
      <c r="A483" s="6">
        <v>40217</v>
      </c>
      <c r="B483" s="14">
        <v>129666.08017900528</v>
      </c>
    </row>
    <row r="484" spans="1:2" x14ac:dyDescent="0.25">
      <c r="A484" s="6">
        <v>40218</v>
      </c>
      <c r="B484" s="14">
        <v>129106.93379680238</v>
      </c>
    </row>
    <row r="485" spans="1:2" x14ac:dyDescent="0.25">
      <c r="A485" s="6">
        <v>40219</v>
      </c>
      <c r="B485" s="14">
        <v>129523.26682365101</v>
      </c>
    </row>
    <row r="486" spans="1:2" x14ac:dyDescent="0.25">
      <c r="A486" s="6">
        <v>40220</v>
      </c>
      <c r="B486" s="14">
        <v>127857.70844374153</v>
      </c>
    </row>
    <row r="487" spans="1:2" x14ac:dyDescent="0.25">
      <c r="A487" s="6">
        <v>40224</v>
      </c>
      <c r="B487" s="14">
        <v>127246.90024190122</v>
      </c>
    </row>
    <row r="488" spans="1:2" x14ac:dyDescent="0.25">
      <c r="A488" s="6">
        <v>40225</v>
      </c>
      <c r="B488" s="14">
        <v>128361.46582775415</v>
      </c>
    </row>
    <row r="489" spans="1:2" x14ac:dyDescent="0.25">
      <c r="A489" s="6">
        <v>40226</v>
      </c>
      <c r="B489" s="14">
        <v>126924.26686412655</v>
      </c>
    </row>
    <row r="490" spans="1:2" x14ac:dyDescent="0.25">
      <c r="A490" s="6">
        <v>40227</v>
      </c>
      <c r="B490" s="14">
        <v>125689.20967996978</v>
      </c>
    </row>
    <row r="491" spans="1:2" x14ac:dyDescent="0.25">
      <c r="A491" s="6">
        <v>40228</v>
      </c>
      <c r="B491" s="14">
        <v>126424.68031133458</v>
      </c>
    </row>
    <row r="492" spans="1:2" x14ac:dyDescent="0.25">
      <c r="A492" s="6">
        <v>40231</v>
      </c>
      <c r="B492" s="14">
        <v>127222.96394685435</v>
      </c>
    </row>
    <row r="493" spans="1:2" x14ac:dyDescent="0.25">
      <c r="A493" s="6">
        <v>40232</v>
      </c>
      <c r="B493" s="14">
        <v>127818.76801603934</v>
      </c>
    </row>
    <row r="494" spans="1:2" x14ac:dyDescent="0.25">
      <c r="A494" s="6">
        <v>40233</v>
      </c>
      <c r="B494" s="14">
        <v>128249.04134486304</v>
      </c>
    </row>
    <row r="495" spans="1:2" x14ac:dyDescent="0.25">
      <c r="A495" s="6">
        <v>40234</v>
      </c>
      <c r="B495" s="14">
        <v>128744.3446074001</v>
      </c>
    </row>
    <row r="496" spans="1:2" x14ac:dyDescent="0.25">
      <c r="A496" s="6">
        <v>40235</v>
      </c>
      <c r="B496" s="14">
        <v>126333.67339000513</v>
      </c>
    </row>
    <row r="497" spans="1:2" x14ac:dyDescent="0.25">
      <c r="A497" s="6">
        <v>40239</v>
      </c>
      <c r="B497" s="14">
        <v>125610.60214412745</v>
      </c>
    </row>
    <row r="498" spans="1:2" x14ac:dyDescent="0.25">
      <c r="A498" s="6">
        <v>40240</v>
      </c>
      <c r="B498" s="14">
        <v>127216.21762716818</v>
      </c>
    </row>
    <row r="499" spans="1:2" x14ac:dyDescent="0.25">
      <c r="A499" s="6">
        <v>40241</v>
      </c>
      <c r="B499" s="14">
        <v>127459.63296900138</v>
      </c>
    </row>
    <row r="500" spans="1:2" x14ac:dyDescent="0.25">
      <c r="A500" s="6">
        <v>40242</v>
      </c>
      <c r="B500" s="14">
        <v>125388.65113289762</v>
      </c>
    </row>
    <row r="501" spans="1:2" x14ac:dyDescent="0.25">
      <c r="A501" s="6">
        <v>40245</v>
      </c>
      <c r="B501" s="14">
        <v>123627.257608307</v>
      </c>
    </row>
    <row r="502" spans="1:2" x14ac:dyDescent="0.25">
      <c r="A502" s="6">
        <v>40246</v>
      </c>
      <c r="B502" s="14">
        <v>122359.17152238256</v>
      </c>
    </row>
    <row r="503" spans="1:2" x14ac:dyDescent="0.25">
      <c r="A503" s="6">
        <v>40247</v>
      </c>
      <c r="B503" s="14">
        <v>122677.84135126669</v>
      </c>
    </row>
    <row r="504" spans="1:2" x14ac:dyDescent="0.25">
      <c r="A504" s="6">
        <v>40248</v>
      </c>
      <c r="B504" s="14">
        <v>124430.88264994169</v>
      </c>
    </row>
    <row r="505" spans="1:2" x14ac:dyDescent="0.25">
      <c r="A505" s="6">
        <v>40249</v>
      </c>
      <c r="B505" s="14">
        <v>123937.61183324349</v>
      </c>
    </row>
    <row r="506" spans="1:2" x14ac:dyDescent="0.25">
      <c r="A506" s="6">
        <v>40252</v>
      </c>
      <c r="B506" s="14">
        <v>124098.69200881998</v>
      </c>
    </row>
    <row r="507" spans="1:2" x14ac:dyDescent="0.25">
      <c r="A507" s="6">
        <v>40253</v>
      </c>
      <c r="B507" s="14">
        <v>125888.68213346848</v>
      </c>
    </row>
    <row r="508" spans="1:2" x14ac:dyDescent="0.25">
      <c r="A508" s="6">
        <v>40254</v>
      </c>
      <c r="B508" s="14">
        <v>128221.45051166769</v>
      </c>
    </row>
    <row r="509" spans="1:2" x14ac:dyDescent="0.25">
      <c r="A509" s="6">
        <v>40255</v>
      </c>
      <c r="B509" s="14">
        <v>130670.60769168343</v>
      </c>
    </row>
    <row r="510" spans="1:2" x14ac:dyDescent="0.25">
      <c r="A510" s="6">
        <v>40256</v>
      </c>
      <c r="B510" s="14">
        <v>133214.35386619135</v>
      </c>
    </row>
    <row r="511" spans="1:2" x14ac:dyDescent="0.25">
      <c r="A511" s="6">
        <v>40259</v>
      </c>
      <c r="B511" s="14">
        <v>130437.39566494325</v>
      </c>
    </row>
    <row r="512" spans="1:2" x14ac:dyDescent="0.25">
      <c r="A512" s="6">
        <v>40260</v>
      </c>
      <c r="B512" s="14">
        <v>127676.01605948144</v>
      </c>
    </row>
    <row r="513" spans="1:2" x14ac:dyDescent="0.25">
      <c r="A513" s="6">
        <v>40262</v>
      </c>
      <c r="B513" s="14">
        <v>129977.74742386291</v>
      </c>
    </row>
    <row r="514" spans="1:2" x14ac:dyDescent="0.25">
      <c r="A514" s="6">
        <v>40263</v>
      </c>
      <c r="B514" s="14">
        <v>130368.37343489734</v>
      </c>
    </row>
    <row r="515" spans="1:2" x14ac:dyDescent="0.25">
      <c r="A515" s="6">
        <v>40266</v>
      </c>
      <c r="B515" s="14">
        <v>131790.35325284977</v>
      </c>
    </row>
    <row r="516" spans="1:2" x14ac:dyDescent="0.25">
      <c r="A516" s="6">
        <v>40267</v>
      </c>
      <c r="B516" s="14">
        <v>131189.93451260703</v>
      </c>
    </row>
    <row r="517" spans="1:2" x14ac:dyDescent="0.25">
      <c r="A517" s="6">
        <v>40268</v>
      </c>
      <c r="B517" s="14">
        <v>131163.47150121199</v>
      </c>
    </row>
    <row r="518" spans="1:2" x14ac:dyDescent="0.25">
      <c r="A518" s="6">
        <v>40269</v>
      </c>
      <c r="B518" s="14">
        <v>129451.93726544542</v>
      </c>
    </row>
    <row r="519" spans="1:2" x14ac:dyDescent="0.25">
      <c r="A519" s="6">
        <v>40273</v>
      </c>
      <c r="B519" s="14">
        <v>128693.73347134179</v>
      </c>
    </row>
    <row r="520" spans="1:2" x14ac:dyDescent="0.25">
      <c r="A520" s="6">
        <v>40274</v>
      </c>
      <c r="B520" s="14">
        <v>128472.58372882257</v>
      </c>
    </row>
    <row r="521" spans="1:2" x14ac:dyDescent="0.25">
      <c r="A521" s="6">
        <v>40275</v>
      </c>
      <c r="B521" s="14">
        <v>128888.99900863343</v>
      </c>
    </row>
    <row r="522" spans="1:2" x14ac:dyDescent="0.25">
      <c r="A522" s="6">
        <v>40276</v>
      </c>
      <c r="B522" s="14">
        <v>129335.28767395757</v>
      </c>
    </row>
    <row r="523" spans="1:2" x14ac:dyDescent="0.25">
      <c r="A523" s="6">
        <v>40277</v>
      </c>
      <c r="B523" s="14">
        <v>128611.30699116147</v>
      </c>
    </row>
    <row r="524" spans="1:2" x14ac:dyDescent="0.25">
      <c r="A524" s="6">
        <v>40280</v>
      </c>
      <c r="B524" s="14">
        <v>129747.30289607903</v>
      </c>
    </row>
    <row r="525" spans="1:2" x14ac:dyDescent="0.25">
      <c r="A525" s="6">
        <v>40281</v>
      </c>
      <c r="B525" s="14">
        <v>128308.5840694479</v>
      </c>
    </row>
    <row r="526" spans="1:2" x14ac:dyDescent="0.25">
      <c r="A526" s="6">
        <v>40283</v>
      </c>
      <c r="B526" s="14">
        <v>128325.34066247965</v>
      </c>
    </row>
    <row r="527" spans="1:2" x14ac:dyDescent="0.25">
      <c r="A527" s="6">
        <v>40284</v>
      </c>
      <c r="B527" s="14">
        <v>127047.72731422375</v>
      </c>
    </row>
    <row r="528" spans="1:2" x14ac:dyDescent="0.25">
      <c r="A528" s="6">
        <v>40287</v>
      </c>
      <c r="B528" s="14">
        <v>128143.07951057045</v>
      </c>
    </row>
    <row r="529" spans="1:2" x14ac:dyDescent="0.25">
      <c r="A529" s="6">
        <v>40288</v>
      </c>
      <c r="B529" s="14">
        <v>126910.30212091899</v>
      </c>
    </row>
    <row r="530" spans="1:2" x14ac:dyDescent="0.25">
      <c r="A530" s="6">
        <v>40289</v>
      </c>
      <c r="B530" s="14">
        <v>126271.64636113594</v>
      </c>
    </row>
    <row r="531" spans="1:2" x14ac:dyDescent="0.25">
      <c r="A531" s="6">
        <v>40290</v>
      </c>
      <c r="B531" s="14">
        <v>125310.92444911813</v>
      </c>
    </row>
    <row r="532" spans="1:2" x14ac:dyDescent="0.25">
      <c r="A532" s="6">
        <v>40291</v>
      </c>
      <c r="B532" s="14">
        <v>124488.51007042248</v>
      </c>
    </row>
    <row r="533" spans="1:2" x14ac:dyDescent="0.25">
      <c r="A533" s="6">
        <v>40294</v>
      </c>
      <c r="B533" s="14">
        <v>123676.7347327516</v>
      </c>
    </row>
    <row r="534" spans="1:2" x14ac:dyDescent="0.25">
      <c r="A534" s="6">
        <v>40295</v>
      </c>
      <c r="B534" s="14">
        <v>123080.02001008163</v>
      </c>
    </row>
    <row r="535" spans="1:2" x14ac:dyDescent="0.25">
      <c r="A535" s="6">
        <v>40296</v>
      </c>
      <c r="B535" s="14">
        <v>123471.12758337343</v>
      </c>
    </row>
    <row r="536" spans="1:2" x14ac:dyDescent="0.25">
      <c r="A536" s="6">
        <v>40297</v>
      </c>
      <c r="B536" s="14">
        <v>122868.3334086893</v>
      </c>
    </row>
    <row r="537" spans="1:2" x14ac:dyDescent="0.25">
      <c r="A537" s="6">
        <v>40298</v>
      </c>
      <c r="B537" s="14">
        <v>122043.3613575216</v>
      </c>
    </row>
    <row r="538" spans="1:2" x14ac:dyDescent="0.25">
      <c r="A538" s="6">
        <v>40301</v>
      </c>
      <c r="B538" s="14">
        <v>123425.43644342266</v>
      </c>
    </row>
    <row r="539" spans="1:2" x14ac:dyDescent="0.25">
      <c r="A539" s="6">
        <v>40302</v>
      </c>
      <c r="B539" s="14">
        <v>124919.83596028316</v>
      </c>
    </row>
    <row r="540" spans="1:2" x14ac:dyDescent="0.25">
      <c r="A540" s="6">
        <v>40303</v>
      </c>
      <c r="B540" s="14">
        <v>122710.54659085727</v>
      </c>
    </row>
    <row r="541" spans="1:2" x14ac:dyDescent="0.25">
      <c r="A541" s="6">
        <v>40304</v>
      </c>
      <c r="B541" s="14">
        <v>124502.38415680444</v>
      </c>
    </row>
    <row r="542" spans="1:2" x14ac:dyDescent="0.25">
      <c r="A542" s="6">
        <v>40305</v>
      </c>
      <c r="B542" s="14">
        <v>126728.37042794024</v>
      </c>
    </row>
    <row r="543" spans="1:2" x14ac:dyDescent="0.25">
      <c r="A543" s="6">
        <v>40308</v>
      </c>
      <c r="B543" s="14">
        <v>124547.9584555816</v>
      </c>
    </row>
    <row r="544" spans="1:2" x14ac:dyDescent="0.25">
      <c r="A544" s="6">
        <v>40309</v>
      </c>
      <c r="B544" s="14">
        <v>125866.48156080823</v>
      </c>
    </row>
    <row r="545" spans="1:2" x14ac:dyDescent="0.25">
      <c r="A545" s="6">
        <v>40310</v>
      </c>
      <c r="B545" s="14">
        <v>127455.10058390116</v>
      </c>
    </row>
    <row r="546" spans="1:2" x14ac:dyDescent="0.25">
      <c r="A546" s="6">
        <v>40311</v>
      </c>
      <c r="B546" s="14">
        <v>125913.79100453109</v>
      </c>
    </row>
    <row r="547" spans="1:2" x14ac:dyDescent="0.25">
      <c r="A547" s="6">
        <v>40312</v>
      </c>
      <c r="B547" s="14">
        <v>127137.35562700583</v>
      </c>
    </row>
    <row r="548" spans="1:2" x14ac:dyDescent="0.25">
      <c r="A548" s="6">
        <v>40315</v>
      </c>
      <c r="B548" s="14">
        <v>129154.95051965109</v>
      </c>
    </row>
    <row r="549" spans="1:2" x14ac:dyDescent="0.25">
      <c r="A549" s="6">
        <v>40316</v>
      </c>
      <c r="B549" s="14">
        <v>126963.51954051678</v>
      </c>
    </row>
    <row r="550" spans="1:2" x14ac:dyDescent="0.25">
      <c r="A550" s="6">
        <v>40317</v>
      </c>
      <c r="B550" s="14">
        <v>129117.82508926399</v>
      </c>
    </row>
    <row r="551" spans="1:2" x14ac:dyDescent="0.25">
      <c r="A551" s="6">
        <v>40318</v>
      </c>
      <c r="B551" s="14">
        <v>126258.79428582473</v>
      </c>
    </row>
    <row r="552" spans="1:2" x14ac:dyDescent="0.25">
      <c r="A552" s="6">
        <v>40319</v>
      </c>
      <c r="B552" s="14">
        <v>122951.40389634117</v>
      </c>
    </row>
    <row r="553" spans="1:2" x14ac:dyDescent="0.25">
      <c r="A553" s="6">
        <v>40322</v>
      </c>
      <c r="B553" s="14">
        <v>125091.66889121845</v>
      </c>
    </row>
    <row r="554" spans="1:2" x14ac:dyDescent="0.25">
      <c r="A554" s="6">
        <v>40323</v>
      </c>
      <c r="B554" s="14">
        <v>128067.71632961631</v>
      </c>
    </row>
    <row r="555" spans="1:2" x14ac:dyDescent="0.25">
      <c r="A555" s="6">
        <v>40324</v>
      </c>
      <c r="B555" s="14">
        <v>124663.81463940795</v>
      </c>
    </row>
    <row r="556" spans="1:2" x14ac:dyDescent="0.25">
      <c r="A556" s="6">
        <v>40325</v>
      </c>
      <c r="B556" s="14">
        <v>121612.90113177177</v>
      </c>
    </row>
    <row r="557" spans="1:2" x14ac:dyDescent="0.25">
      <c r="A557" s="6">
        <v>40326</v>
      </c>
      <c r="B557" s="14">
        <v>120143.5117790619</v>
      </c>
    </row>
    <row r="558" spans="1:2" x14ac:dyDescent="0.25">
      <c r="A558" s="6">
        <v>40329</v>
      </c>
      <c r="B558" s="14">
        <v>121985.23026007329</v>
      </c>
    </row>
    <row r="559" spans="1:2" x14ac:dyDescent="0.25">
      <c r="A559" s="6">
        <v>40330</v>
      </c>
      <c r="B559" s="14">
        <v>123826.94874108469</v>
      </c>
    </row>
    <row r="560" spans="1:2" x14ac:dyDescent="0.25">
      <c r="A560" s="6">
        <v>40331</v>
      </c>
      <c r="B560" s="14">
        <v>125676.05698729079</v>
      </c>
    </row>
    <row r="561" spans="1:2" x14ac:dyDescent="0.25">
      <c r="A561" s="6">
        <v>40332</v>
      </c>
      <c r="B561" s="14">
        <v>124850.89790824938</v>
      </c>
    </row>
    <row r="562" spans="1:2" x14ac:dyDescent="0.25">
      <c r="A562" s="6">
        <v>40333</v>
      </c>
      <c r="B562" s="14">
        <v>122944.06127652792</v>
      </c>
    </row>
    <row r="563" spans="1:2" x14ac:dyDescent="0.25">
      <c r="A563" s="6">
        <v>40336</v>
      </c>
      <c r="B563" s="14">
        <v>124486.12477889424</v>
      </c>
    </row>
    <row r="564" spans="1:2" x14ac:dyDescent="0.25">
      <c r="A564" s="6">
        <v>40337</v>
      </c>
      <c r="B564" s="14">
        <v>126030.7746990787</v>
      </c>
    </row>
    <row r="565" spans="1:2" x14ac:dyDescent="0.25">
      <c r="A565" s="6">
        <v>40338</v>
      </c>
      <c r="B565" s="14">
        <v>127533.30295765336</v>
      </c>
    </row>
    <row r="566" spans="1:2" x14ac:dyDescent="0.25">
      <c r="A566" s="6">
        <v>40339</v>
      </c>
      <c r="B566" s="14">
        <v>127337.82512669629</v>
      </c>
    </row>
    <row r="567" spans="1:2" x14ac:dyDescent="0.25">
      <c r="A567" s="6">
        <v>40340</v>
      </c>
      <c r="B567" s="14">
        <v>125556.37719276689</v>
      </c>
    </row>
    <row r="568" spans="1:2" x14ac:dyDescent="0.25">
      <c r="A568" s="6">
        <v>40343</v>
      </c>
      <c r="B568" s="14">
        <v>126910.37117092809</v>
      </c>
    </row>
    <row r="569" spans="1:2" x14ac:dyDescent="0.25">
      <c r="A569" s="6">
        <v>40344</v>
      </c>
      <c r="B569" s="14">
        <v>128547.02366778656</v>
      </c>
    </row>
    <row r="570" spans="1:2" x14ac:dyDescent="0.25">
      <c r="A570" s="6">
        <v>40345</v>
      </c>
      <c r="B570" s="14">
        <v>126491.24046171819</v>
      </c>
    </row>
    <row r="571" spans="1:2" x14ac:dyDescent="0.25">
      <c r="A571" s="6">
        <v>40346</v>
      </c>
      <c r="B571" s="14">
        <v>128241.32585431531</v>
      </c>
    </row>
    <row r="572" spans="1:2" x14ac:dyDescent="0.25">
      <c r="A572" s="6">
        <v>40347</v>
      </c>
      <c r="B572" s="14">
        <v>125898.28854057788</v>
      </c>
    </row>
    <row r="573" spans="1:2" x14ac:dyDescent="0.25">
      <c r="A573" s="6">
        <v>40350</v>
      </c>
      <c r="B573" s="14">
        <v>128192.99962802439</v>
      </c>
    </row>
    <row r="574" spans="1:2" x14ac:dyDescent="0.25">
      <c r="A574" s="6">
        <v>40351</v>
      </c>
      <c r="B574" s="14">
        <v>126462.72420558229</v>
      </c>
    </row>
    <row r="575" spans="1:2" x14ac:dyDescent="0.25">
      <c r="A575" s="6">
        <v>40352</v>
      </c>
      <c r="B575" s="14">
        <v>128591.90455266752</v>
      </c>
    </row>
    <row r="576" spans="1:2" x14ac:dyDescent="0.25">
      <c r="A576" s="6">
        <v>40353</v>
      </c>
      <c r="B576" s="14">
        <v>125973.77203528935</v>
      </c>
    </row>
    <row r="577" spans="1:2" x14ac:dyDescent="0.25">
      <c r="A577" s="6">
        <v>40354</v>
      </c>
      <c r="B577" s="14">
        <v>125543.20788086762</v>
      </c>
    </row>
    <row r="578" spans="1:2" x14ac:dyDescent="0.25">
      <c r="A578" s="6">
        <v>40357</v>
      </c>
      <c r="B578" s="14">
        <v>125027.28947577102</v>
      </c>
    </row>
    <row r="579" spans="1:2" x14ac:dyDescent="0.25">
      <c r="A579" s="6">
        <v>40358</v>
      </c>
      <c r="B579" s="14">
        <v>124545.42654212355</v>
      </c>
    </row>
    <row r="580" spans="1:2" x14ac:dyDescent="0.25">
      <c r="A580" s="6">
        <v>40359</v>
      </c>
      <c r="B580" s="14">
        <v>124221.83953745401</v>
      </c>
    </row>
    <row r="581" spans="1:2" x14ac:dyDescent="0.25">
      <c r="A581" s="6">
        <v>40360</v>
      </c>
      <c r="B581" s="14">
        <v>124580.62239463894</v>
      </c>
    </row>
    <row r="582" spans="1:2" x14ac:dyDescent="0.25">
      <c r="A582" s="6">
        <v>40361</v>
      </c>
      <c r="B582" s="14">
        <v>123930.73476434308</v>
      </c>
    </row>
    <row r="583" spans="1:2" x14ac:dyDescent="0.25">
      <c r="A583" s="6">
        <v>40364</v>
      </c>
      <c r="B583" s="14">
        <v>122027.69779013048</v>
      </c>
    </row>
    <row r="584" spans="1:2" x14ac:dyDescent="0.25">
      <c r="A584" s="6">
        <v>40365</v>
      </c>
      <c r="B584" s="14">
        <v>120409.63512908164</v>
      </c>
    </row>
    <row r="585" spans="1:2" x14ac:dyDescent="0.25">
      <c r="A585" s="6">
        <v>40366</v>
      </c>
      <c r="B585" s="14">
        <v>120891.30099670679</v>
      </c>
    </row>
    <row r="586" spans="1:2" x14ac:dyDescent="0.25">
      <c r="A586" s="6">
        <v>40367</v>
      </c>
      <c r="B586" s="14">
        <v>120500.14631171184</v>
      </c>
    </row>
    <row r="587" spans="1:2" x14ac:dyDescent="0.25">
      <c r="A587" s="6">
        <v>40368</v>
      </c>
      <c r="B587" s="14">
        <v>120004.33000250884</v>
      </c>
    </row>
    <row r="588" spans="1:2" x14ac:dyDescent="0.25">
      <c r="A588" s="6">
        <v>40371</v>
      </c>
      <c r="B588" s="14">
        <v>121130.34972441355</v>
      </c>
    </row>
    <row r="589" spans="1:2" x14ac:dyDescent="0.25">
      <c r="A589" s="6">
        <v>40372</v>
      </c>
      <c r="B589" s="14">
        <v>122255.63046979878</v>
      </c>
    </row>
    <row r="590" spans="1:2" x14ac:dyDescent="0.25">
      <c r="A590" s="6">
        <v>40373</v>
      </c>
      <c r="B590" s="14">
        <v>120702.16198640037</v>
      </c>
    </row>
    <row r="591" spans="1:2" x14ac:dyDescent="0.25">
      <c r="A591" s="6">
        <v>40374</v>
      </c>
      <c r="B591" s="14">
        <v>120403.36208313548</v>
      </c>
    </row>
    <row r="592" spans="1:2" x14ac:dyDescent="0.25">
      <c r="A592" s="6">
        <v>40375</v>
      </c>
      <c r="B592" s="14">
        <v>120386.07892095482</v>
      </c>
    </row>
    <row r="593" spans="1:2" x14ac:dyDescent="0.25">
      <c r="A593" s="6">
        <v>40378</v>
      </c>
      <c r="B593" s="14">
        <v>121382.77775195228</v>
      </c>
    </row>
    <row r="594" spans="1:2" x14ac:dyDescent="0.25">
      <c r="A594" s="6">
        <v>40379</v>
      </c>
      <c r="B594" s="14">
        <v>120107.82416395258</v>
      </c>
    </row>
    <row r="595" spans="1:2" x14ac:dyDescent="0.25">
      <c r="A595" s="6">
        <v>40380</v>
      </c>
      <c r="B595" s="14">
        <v>120998.47986440609</v>
      </c>
    </row>
    <row r="596" spans="1:2" x14ac:dyDescent="0.25">
      <c r="A596" s="6">
        <v>40381</v>
      </c>
      <c r="B596" s="14">
        <v>121848.12236802901</v>
      </c>
    </row>
    <row r="597" spans="1:2" x14ac:dyDescent="0.25">
      <c r="A597" s="6">
        <v>40382</v>
      </c>
      <c r="B597" s="14">
        <v>120273.37580258105</v>
      </c>
    </row>
    <row r="598" spans="1:2" x14ac:dyDescent="0.25">
      <c r="A598" s="6">
        <v>40385</v>
      </c>
      <c r="B598" s="14">
        <v>118902.67084535834</v>
      </c>
    </row>
    <row r="599" spans="1:2" x14ac:dyDescent="0.25">
      <c r="A599" s="6">
        <v>40386</v>
      </c>
      <c r="B599" s="14">
        <v>119801.45528752603</v>
      </c>
    </row>
    <row r="600" spans="1:2" x14ac:dyDescent="0.25">
      <c r="A600" s="6">
        <v>40387</v>
      </c>
      <c r="B600" s="14">
        <v>118644.67104805156</v>
      </c>
    </row>
    <row r="601" spans="1:2" x14ac:dyDescent="0.25">
      <c r="A601" s="6">
        <v>40388</v>
      </c>
      <c r="B601" s="14">
        <v>119227.54302814582</v>
      </c>
    </row>
    <row r="602" spans="1:2" x14ac:dyDescent="0.25">
      <c r="A602" s="6">
        <v>40389</v>
      </c>
      <c r="B602" s="14">
        <v>118625.02198396053</v>
      </c>
    </row>
    <row r="603" spans="1:2" x14ac:dyDescent="0.25">
      <c r="A603" s="6">
        <v>40392</v>
      </c>
      <c r="B603" s="14">
        <v>117356.21505595835</v>
      </c>
    </row>
    <row r="604" spans="1:2" x14ac:dyDescent="0.25">
      <c r="A604" s="6">
        <v>40393</v>
      </c>
      <c r="B604" s="14">
        <v>117191.22721552545</v>
      </c>
    </row>
    <row r="605" spans="1:2" x14ac:dyDescent="0.25">
      <c r="A605" s="6">
        <v>40394</v>
      </c>
      <c r="B605" s="14">
        <v>117187.89586193334</v>
      </c>
    </row>
    <row r="606" spans="1:2" x14ac:dyDescent="0.25">
      <c r="A606" s="6">
        <v>40395</v>
      </c>
      <c r="B606" s="14">
        <v>117364.43870963562</v>
      </c>
    </row>
    <row r="607" spans="1:2" x14ac:dyDescent="0.25">
      <c r="A607" s="6">
        <v>40396</v>
      </c>
      <c r="B607" s="14">
        <v>116547.83450211817</v>
      </c>
    </row>
    <row r="608" spans="1:2" x14ac:dyDescent="0.25">
      <c r="A608" s="6">
        <v>40399</v>
      </c>
      <c r="B608" s="14">
        <v>116913.28104367451</v>
      </c>
    </row>
    <row r="609" spans="1:2" x14ac:dyDescent="0.25">
      <c r="A609" s="6">
        <v>40400</v>
      </c>
      <c r="B609" s="14">
        <v>115634.90776391685</v>
      </c>
    </row>
    <row r="610" spans="1:2" x14ac:dyDescent="0.25">
      <c r="A610" s="6">
        <v>40401</v>
      </c>
      <c r="B610" s="14">
        <v>115338.43386368726</v>
      </c>
    </row>
    <row r="611" spans="1:2" x14ac:dyDescent="0.25">
      <c r="A611" s="6">
        <v>40402</v>
      </c>
      <c r="B611" s="14">
        <v>114824.76498525396</v>
      </c>
    </row>
    <row r="612" spans="1:2" x14ac:dyDescent="0.25">
      <c r="A612" s="6">
        <v>40403</v>
      </c>
      <c r="B612" s="14">
        <v>114848.10824844046</v>
      </c>
    </row>
    <row r="613" spans="1:2" x14ac:dyDescent="0.25">
      <c r="A613" s="6">
        <v>40406</v>
      </c>
      <c r="B613" s="14">
        <v>113763.13753588326</v>
      </c>
    </row>
    <row r="614" spans="1:2" x14ac:dyDescent="0.25">
      <c r="A614" s="6">
        <v>40407</v>
      </c>
      <c r="B614" s="14">
        <v>113177.12691293874</v>
      </c>
    </row>
    <row r="615" spans="1:2" x14ac:dyDescent="0.25">
      <c r="A615" s="6">
        <v>40408</v>
      </c>
      <c r="B615" s="14">
        <v>113844.24221625258</v>
      </c>
    </row>
    <row r="616" spans="1:2" x14ac:dyDescent="0.25">
      <c r="A616" s="6">
        <v>40409</v>
      </c>
      <c r="B616" s="14">
        <v>114666.17310039538</v>
      </c>
    </row>
    <row r="617" spans="1:2" x14ac:dyDescent="0.25">
      <c r="A617" s="6">
        <v>40410</v>
      </c>
      <c r="B617" s="14">
        <v>113533.32670322667</v>
      </c>
    </row>
    <row r="618" spans="1:2" x14ac:dyDescent="0.25">
      <c r="A618" s="6">
        <v>40413</v>
      </c>
      <c r="B618" s="14">
        <v>114381.12176555092</v>
      </c>
    </row>
    <row r="619" spans="1:2" x14ac:dyDescent="0.25">
      <c r="A619" s="6">
        <v>40414</v>
      </c>
      <c r="B619" s="14">
        <v>113255.87468339992</v>
      </c>
    </row>
    <row r="620" spans="1:2" x14ac:dyDescent="0.25">
      <c r="A620" s="6">
        <v>40415</v>
      </c>
      <c r="B620" s="14">
        <v>112364.30653804319</v>
      </c>
    </row>
    <row r="621" spans="1:2" x14ac:dyDescent="0.25">
      <c r="A621" s="6">
        <v>40416</v>
      </c>
      <c r="B621" s="14">
        <v>112805.29502639921</v>
      </c>
    </row>
    <row r="622" spans="1:2" x14ac:dyDescent="0.25">
      <c r="A622" s="6">
        <v>40417</v>
      </c>
      <c r="B622" s="14">
        <v>114247.96618689681</v>
      </c>
    </row>
    <row r="623" spans="1:2" x14ac:dyDescent="0.25">
      <c r="A623" s="6">
        <v>40420</v>
      </c>
      <c r="B623" s="14">
        <v>113741.89975741516</v>
      </c>
    </row>
    <row r="624" spans="1:2" x14ac:dyDescent="0.25">
      <c r="A624" s="6">
        <v>40421</v>
      </c>
      <c r="B624" s="14">
        <v>112767.00547165002</v>
      </c>
    </row>
    <row r="625" spans="1:2" x14ac:dyDescent="0.25">
      <c r="A625" s="6">
        <v>40422</v>
      </c>
      <c r="B625" s="14">
        <v>111220.37637176755</v>
      </c>
    </row>
    <row r="626" spans="1:2" x14ac:dyDescent="0.25">
      <c r="A626" s="6">
        <v>40423</v>
      </c>
      <c r="B626" s="14">
        <v>110395.75374958639</v>
      </c>
    </row>
    <row r="627" spans="1:2" x14ac:dyDescent="0.25">
      <c r="A627" s="6">
        <v>40424</v>
      </c>
      <c r="B627" s="14">
        <v>109973.37775449839</v>
      </c>
    </row>
    <row r="628" spans="1:2" x14ac:dyDescent="0.25">
      <c r="A628" s="6">
        <v>40427</v>
      </c>
      <c r="B628" s="14">
        <v>110072.59524368064</v>
      </c>
    </row>
    <row r="629" spans="1:2" x14ac:dyDescent="0.25">
      <c r="A629" s="6">
        <v>40428</v>
      </c>
      <c r="B629" s="14">
        <v>111145.77814444323</v>
      </c>
    </row>
    <row r="630" spans="1:2" x14ac:dyDescent="0.25">
      <c r="A630" s="6">
        <v>40429</v>
      </c>
      <c r="B630" s="14">
        <v>112257.01833595854</v>
      </c>
    </row>
    <row r="631" spans="1:2" x14ac:dyDescent="0.25">
      <c r="A631" s="6">
        <v>40430</v>
      </c>
      <c r="B631" s="14">
        <v>113443.26464420004</v>
      </c>
    </row>
    <row r="632" spans="1:2" x14ac:dyDescent="0.25">
      <c r="A632" s="6">
        <v>40434</v>
      </c>
      <c r="B632" s="14">
        <v>114762.52672594615</v>
      </c>
    </row>
    <row r="633" spans="1:2" x14ac:dyDescent="0.25">
      <c r="A633" s="6">
        <v>40435</v>
      </c>
      <c r="B633" s="14">
        <v>116811.15863240915</v>
      </c>
    </row>
    <row r="634" spans="1:2" x14ac:dyDescent="0.25">
      <c r="A634" s="6">
        <v>40436</v>
      </c>
      <c r="B634" s="14">
        <v>119255.51246504835</v>
      </c>
    </row>
    <row r="635" spans="1:2" x14ac:dyDescent="0.25">
      <c r="A635" s="6">
        <v>40437</v>
      </c>
      <c r="B635" s="14">
        <v>121947.05394345026</v>
      </c>
    </row>
    <row r="636" spans="1:2" x14ac:dyDescent="0.25">
      <c r="A636" s="6">
        <v>40438</v>
      </c>
      <c r="B636" s="14">
        <v>124604.60250195654</v>
      </c>
    </row>
    <row r="637" spans="1:2" x14ac:dyDescent="0.25">
      <c r="A637" s="6">
        <v>40441</v>
      </c>
      <c r="B637" s="14">
        <v>127637.92062061332</v>
      </c>
    </row>
    <row r="638" spans="1:2" x14ac:dyDescent="0.25">
      <c r="A638" s="6">
        <v>40442</v>
      </c>
      <c r="B638" s="14">
        <v>131299.36878081961</v>
      </c>
    </row>
    <row r="639" spans="1:2" x14ac:dyDescent="0.25">
      <c r="A639" s="6">
        <v>40443</v>
      </c>
      <c r="B639" s="14">
        <v>126817.88422110141</v>
      </c>
    </row>
    <row r="640" spans="1:2" x14ac:dyDescent="0.25">
      <c r="A640" s="6">
        <v>40444</v>
      </c>
      <c r="B640" s="14">
        <v>122822.75582251602</v>
      </c>
    </row>
    <row r="641" spans="1:2" x14ac:dyDescent="0.25">
      <c r="A641" s="6">
        <v>40445</v>
      </c>
      <c r="B641" s="14">
        <v>126182.33207451881</v>
      </c>
    </row>
    <row r="642" spans="1:2" x14ac:dyDescent="0.25">
      <c r="A642" s="6">
        <v>40448</v>
      </c>
      <c r="B642" s="14">
        <v>124494.94827377691</v>
      </c>
    </row>
    <row r="643" spans="1:2" x14ac:dyDescent="0.25">
      <c r="A643" s="6">
        <v>40449</v>
      </c>
      <c r="B643" s="14">
        <v>124526.57497627285</v>
      </c>
    </row>
    <row r="644" spans="1:2" x14ac:dyDescent="0.25">
      <c r="A644" s="6">
        <v>40450</v>
      </c>
      <c r="B644" s="14">
        <v>120136.28219676705</v>
      </c>
    </row>
    <row r="645" spans="1:2" x14ac:dyDescent="0.25">
      <c r="A645" s="6">
        <v>40451</v>
      </c>
      <c r="B645" s="14">
        <v>122984.6007850678</v>
      </c>
    </row>
    <row r="646" spans="1:2" x14ac:dyDescent="0.25">
      <c r="A646" s="6">
        <v>40452</v>
      </c>
      <c r="B646" s="14">
        <v>124922.3862136103</v>
      </c>
    </row>
    <row r="647" spans="1:2" x14ac:dyDescent="0.25">
      <c r="A647" s="6">
        <v>40455</v>
      </c>
      <c r="B647" s="14">
        <v>126788.86040802395</v>
      </c>
    </row>
    <row r="648" spans="1:2" x14ac:dyDescent="0.25">
      <c r="A648" s="6">
        <v>40456</v>
      </c>
      <c r="B648" s="14">
        <v>128783.91651682538</v>
      </c>
    </row>
    <row r="649" spans="1:2" x14ac:dyDescent="0.25">
      <c r="A649" s="6">
        <v>40457</v>
      </c>
      <c r="B649" s="14">
        <v>130577.2320358115</v>
      </c>
    </row>
    <row r="650" spans="1:2" x14ac:dyDescent="0.25">
      <c r="A650" s="6">
        <v>40458</v>
      </c>
      <c r="B650" s="14">
        <v>132367.22216045999</v>
      </c>
    </row>
    <row r="651" spans="1:2" x14ac:dyDescent="0.25">
      <c r="A651" s="6">
        <v>40459</v>
      </c>
      <c r="B651" s="14">
        <v>130494.27859907484</v>
      </c>
    </row>
    <row r="652" spans="1:2" x14ac:dyDescent="0.25">
      <c r="A652" s="6">
        <v>40462</v>
      </c>
      <c r="B652" s="14">
        <v>129433.43808438483</v>
      </c>
    </row>
    <row r="653" spans="1:2" x14ac:dyDescent="0.25">
      <c r="A653" s="6">
        <v>40463</v>
      </c>
      <c r="B653" s="14">
        <v>127931.8079710064</v>
      </c>
    </row>
    <row r="654" spans="1:2" x14ac:dyDescent="0.25">
      <c r="A654" s="6">
        <v>40464</v>
      </c>
      <c r="B654" s="14">
        <v>129144.65743394883</v>
      </c>
    </row>
    <row r="655" spans="1:2" x14ac:dyDescent="0.25">
      <c r="A655" s="6">
        <v>40465</v>
      </c>
      <c r="B655" s="14">
        <v>130786.85225470334</v>
      </c>
    </row>
    <row r="656" spans="1:2" x14ac:dyDescent="0.25">
      <c r="A656" s="6">
        <v>40466</v>
      </c>
      <c r="B656" s="14">
        <v>132168.18836408493</v>
      </c>
    </row>
    <row r="657" spans="1:2" x14ac:dyDescent="0.25">
      <c r="A657" s="6">
        <v>40469</v>
      </c>
      <c r="B657" s="14">
        <v>133302.33682770381</v>
      </c>
    </row>
    <row r="658" spans="1:2" x14ac:dyDescent="0.25">
      <c r="A658" s="6">
        <v>40470</v>
      </c>
      <c r="B658" s="14">
        <v>134338.57090249291</v>
      </c>
    </row>
    <row r="659" spans="1:2" x14ac:dyDescent="0.25">
      <c r="A659" s="6">
        <v>40471</v>
      </c>
      <c r="B659" s="14">
        <v>135459.78727702107</v>
      </c>
    </row>
    <row r="660" spans="1:2" x14ac:dyDescent="0.25">
      <c r="A660" s="6">
        <v>40472</v>
      </c>
      <c r="B660" s="14">
        <v>136503.41111700487</v>
      </c>
    </row>
    <row r="661" spans="1:2" x14ac:dyDescent="0.25">
      <c r="A661" s="6">
        <v>40473</v>
      </c>
      <c r="B661" s="14">
        <v>137316.1047946543</v>
      </c>
    </row>
    <row r="662" spans="1:2" x14ac:dyDescent="0.25">
      <c r="A662" s="6">
        <v>40476</v>
      </c>
      <c r="B662" s="14">
        <v>137967.70159105927</v>
      </c>
    </row>
    <row r="663" spans="1:2" x14ac:dyDescent="0.25">
      <c r="A663" s="6">
        <v>40477</v>
      </c>
      <c r="B663" s="14">
        <v>138475.19796616759</v>
      </c>
    </row>
    <row r="664" spans="1:2" x14ac:dyDescent="0.25">
      <c r="A664" s="6">
        <v>40478</v>
      </c>
      <c r="B664" s="14">
        <v>138861.87168034256</v>
      </c>
    </row>
    <row r="665" spans="1:2" x14ac:dyDescent="0.25">
      <c r="A665" s="6">
        <v>40479</v>
      </c>
      <c r="B665" s="14">
        <v>139238.93869976443</v>
      </c>
    </row>
    <row r="666" spans="1:2" x14ac:dyDescent="0.25">
      <c r="A666" s="6">
        <v>40480</v>
      </c>
      <c r="B666" s="14">
        <v>141099.87057028204</v>
      </c>
    </row>
    <row r="667" spans="1:2" x14ac:dyDescent="0.25">
      <c r="A667" s="6">
        <v>40483</v>
      </c>
      <c r="B667" s="14">
        <v>142927.54849742353</v>
      </c>
    </row>
    <row r="668" spans="1:2" x14ac:dyDescent="0.25">
      <c r="A668" s="6">
        <v>40484</v>
      </c>
      <c r="B668" s="14">
        <v>144881.96089765412</v>
      </c>
    </row>
    <row r="669" spans="1:2" x14ac:dyDescent="0.25">
      <c r="A669" s="6">
        <v>40485</v>
      </c>
      <c r="B669" s="14">
        <v>147070.25936629696</v>
      </c>
    </row>
    <row r="670" spans="1:2" x14ac:dyDescent="0.25">
      <c r="A670" s="6">
        <v>40486</v>
      </c>
      <c r="B670" s="14">
        <v>149325.80469821155</v>
      </c>
    </row>
    <row r="671" spans="1:2" x14ac:dyDescent="0.25">
      <c r="A671" s="6">
        <v>40487</v>
      </c>
      <c r="B671" s="14">
        <v>148600.58502880347</v>
      </c>
    </row>
    <row r="672" spans="1:2" x14ac:dyDescent="0.25">
      <c r="A672" s="6">
        <v>40490</v>
      </c>
      <c r="B672" s="14">
        <v>145753.33316364166</v>
      </c>
    </row>
    <row r="673" spans="1:2" x14ac:dyDescent="0.25">
      <c r="A673" s="6">
        <v>40491</v>
      </c>
      <c r="B673" s="14">
        <v>148082.77614750326</v>
      </c>
    </row>
    <row r="674" spans="1:2" x14ac:dyDescent="0.25">
      <c r="A674" s="6">
        <v>40492</v>
      </c>
      <c r="B674" s="14">
        <v>150401.87346009229</v>
      </c>
    </row>
    <row r="675" spans="1:2" x14ac:dyDescent="0.25">
      <c r="A675" s="6">
        <v>40493</v>
      </c>
      <c r="B675" s="14">
        <v>147767.02244967519</v>
      </c>
    </row>
    <row r="676" spans="1:2" x14ac:dyDescent="0.25">
      <c r="A676" s="6">
        <v>40494</v>
      </c>
      <c r="B676" s="14">
        <v>149504.91472970106</v>
      </c>
    </row>
    <row r="677" spans="1:2" x14ac:dyDescent="0.25">
      <c r="A677" s="6">
        <v>40497</v>
      </c>
      <c r="B677" s="14">
        <v>150866.29847305696</v>
      </c>
    </row>
    <row r="678" spans="1:2" x14ac:dyDescent="0.25">
      <c r="A678" s="6">
        <v>40498</v>
      </c>
      <c r="B678" s="14">
        <v>149281.67279808599</v>
      </c>
    </row>
    <row r="679" spans="1:2" x14ac:dyDescent="0.25">
      <c r="A679" s="6">
        <v>40500</v>
      </c>
      <c r="B679" s="14">
        <v>150199.6706297599</v>
      </c>
    </row>
    <row r="680" spans="1:2" x14ac:dyDescent="0.25">
      <c r="A680" s="6">
        <v>40501</v>
      </c>
      <c r="B680" s="14">
        <v>151037.12002081156</v>
      </c>
    </row>
    <row r="681" spans="1:2" x14ac:dyDescent="0.25">
      <c r="A681" s="6">
        <v>40504</v>
      </c>
      <c r="B681" s="14">
        <v>150016.36352015394</v>
      </c>
    </row>
    <row r="682" spans="1:2" x14ac:dyDescent="0.25">
      <c r="A682" s="6">
        <v>40505</v>
      </c>
      <c r="B682" s="14">
        <v>150594.43215287165</v>
      </c>
    </row>
    <row r="683" spans="1:2" x14ac:dyDescent="0.25">
      <c r="A683" s="6">
        <v>40506</v>
      </c>
      <c r="B683" s="14">
        <v>151126.6842413822</v>
      </c>
    </row>
    <row r="684" spans="1:2" x14ac:dyDescent="0.25">
      <c r="A684" s="6">
        <v>40507</v>
      </c>
      <c r="B684" s="14">
        <v>151859.19896666912</v>
      </c>
    </row>
    <row r="685" spans="1:2" x14ac:dyDescent="0.25">
      <c r="A685" s="6">
        <v>40508</v>
      </c>
      <c r="B685" s="14">
        <v>152023.87081689844</v>
      </c>
    </row>
    <row r="686" spans="1:2" x14ac:dyDescent="0.25">
      <c r="A686" s="6">
        <v>40511</v>
      </c>
      <c r="B686" s="14">
        <v>151687.02141324466</v>
      </c>
    </row>
    <row r="687" spans="1:2" x14ac:dyDescent="0.25">
      <c r="A687" s="6">
        <v>40512</v>
      </c>
      <c r="B687" s="14">
        <v>150457.3473302761</v>
      </c>
    </row>
    <row r="688" spans="1:2" x14ac:dyDescent="0.25">
      <c r="A688" s="6">
        <v>40513</v>
      </c>
      <c r="B688" s="14">
        <v>152321.23510687161</v>
      </c>
    </row>
    <row r="689" spans="1:2" x14ac:dyDescent="0.25">
      <c r="A689" s="6">
        <v>40514</v>
      </c>
      <c r="B689" s="14">
        <v>152326.45754911419</v>
      </c>
    </row>
    <row r="690" spans="1:2" x14ac:dyDescent="0.25">
      <c r="A690" s="6">
        <v>40515</v>
      </c>
      <c r="B690" s="14">
        <v>149896.40807842411</v>
      </c>
    </row>
    <row r="691" spans="1:2" x14ac:dyDescent="0.25">
      <c r="A691" s="6">
        <v>40518</v>
      </c>
      <c r="B691" s="14">
        <v>152040.73744415847</v>
      </c>
    </row>
    <row r="692" spans="1:2" x14ac:dyDescent="0.25">
      <c r="A692" s="6">
        <v>40519</v>
      </c>
      <c r="B692" s="14">
        <v>152243.45301818647</v>
      </c>
    </row>
    <row r="693" spans="1:2" x14ac:dyDescent="0.25">
      <c r="A693" s="6">
        <v>40520</v>
      </c>
      <c r="B693" s="14">
        <v>151294.4716262799</v>
      </c>
    </row>
    <row r="694" spans="1:2" x14ac:dyDescent="0.25">
      <c r="A694" s="6">
        <v>40521</v>
      </c>
      <c r="B694" s="14">
        <v>149307.84218687261</v>
      </c>
    </row>
    <row r="695" spans="1:2" x14ac:dyDescent="0.25">
      <c r="A695" s="6">
        <v>40522</v>
      </c>
      <c r="B695" s="14">
        <v>149062.68067729386</v>
      </c>
    </row>
    <row r="696" spans="1:2" x14ac:dyDescent="0.25">
      <c r="A696" s="6">
        <v>40525</v>
      </c>
      <c r="B696" s="14">
        <v>150557.81917067384</v>
      </c>
    </row>
    <row r="697" spans="1:2" x14ac:dyDescent="0.25">
      <c r="A697" s="6">
        <v>40526</v>
      </c>
      <c r="B697" s="14">
        <v>150167.86729234952</v>
      </c>
    </row>
    <row r="698" spans="1:2" x14ac:dyDescent="0.25">
      <c r="A698" s="6">
        <v>40527</v>
      </c>
      <c r="B698" s="14">
        <v>148308.90634523958</v>
      </c>
    </row>
    <row r="699" spans="1:2" x14ac:dyDescent="0.25">
      <c r="A699" s="6">
        <v>40528</v>
      </c>
      <c r="B699" s="14">
        <v>149749.36057617876</v>
      </c>
    </row>
    <row r="700" spans="1:2" x14ac:dyDescent="0.25">
      <c r="A700" s="6">
        <v>40532</v>
      </c>
      <c r="B700" s="14">
        <v>151042.75847974344</v>
      </c>
    </row>
    <row r="701" spans="1:2" x14ac:dyDescent="0.25">
      <c r="A701" s="6">
        <v>40533</v>
      </c>
      <c r="B701" s="14">
        <v>152461.04341509854</v>
      </c>
    </row>
    <row r="702" spans="1:2" x14ac:dyDescent="0.25">
      <c r="A702" s="6">
        <v>40534</v>
      </c>
      <c r="B702" s="14">
        <v>150493.03229748461</v>
      </c>
    </row>
    <row r="703" spans="1:2" x14ac:dyDescent="0.25">
      <c r="A703" s="6">
        <v>40535</v>
      </c>
      <c r="B703" s="14">
        <v>148659.52905568396</v>
      </c>
    </row>
    <row r="704" spans="1:2" x14ac:dyDescent="0.25">
      <c r="A704" s="6">
        <v>40536</v>
      </c>
      <c r="B704" s="14">
        <v>150251.47347311449</v>
      </c>
    </row>
    <row r="705" spans="1:2" x14ac:dyDescent="0.25">
      <c r="A705" s="6">
        <v>40539</v>
      </c>
      <c r="B705" s="14">
        <v>151962.02362191997</v>
      </c>
    </row>
    <row r="706" spans="1:2" x14ac:dyDescent="0.25">
      <c r="A706" s="6">
        <v>40540</v>
      </c>
      <c r="B706" s="14">
        <v>153463.0739274557</v>
      </c>
    </row>
    <row r="707" spans="1:2" x14ac:dyDescent="0.25">
      <c r="A707" s="6">
        <v>40541</v>
      </c>
      <c r="B707" s="14">
        <v>155008.83231241937</v>
      </c>
    </row>
    <row r="708" spans="1:2" x14ac:dyDescent="0.25">
      <c r="A708" s="6">
        <v>40542</v>
      </c>
      <c r="B708" s="14">
        <v>156921.49253929988</v>
      </c>
    </row>
    <row r="709" spans="1:2" x14ac:dyDescent="0.25">
      <c r="A709" s="6">
        <v>40543</v>
      </c>
      <c r="B709" s="14">
        <v>158417.73949745906</v>
      </c>
    </row>
    <row r="710" spans="1:2" x14ac:dyDescent="0.25">
      <c r="A710" s="6">
        <v>40546</v>
      </c>
      <c r="B710" s="14">
        <v>159786.51300600966</v>
      </c>
    </row>
    <row r="711" spans="1:2" x14ac:dyDescent="0.25">
      <c r="A711" s="6">
        <v>40547</v>
      </c>
      <c r="B711" s="14">
        <v>161220.3164482736</v>
      </c>
    </row>
    <row r="712" spans="1:2" x14ac:dyDescent="0.25">
      <c r="A712" s="6">
        <v>40548</v>
      </c>
      <c r="B712" s="14">
        <v>161259.51631862632</v>
      </c>
    </row>
    <row r="713" spans="1:2" x14ac:dyDescent="0.25">
      <c r="A713" s="6">
        <v>40549</v>
      </c>
      <c r="B713" s="14">
        <v>160788.96697060921</v>
      </c>
    </row>
    <row r="714" spans="1:2" x14ac:dyDescent="0.25">
      <c r="A714" s="6">
        <v>40550</v>
      </c>
      <c r="B714" s="14">
        <v>162004.03336311004</v>
      </c>
    </row>
    <row r="715" spans="1:2" x14ac:dyDescent="0.25">
      <c r="A715" s="6">
        <v>40553</v>
      </c>
      <c r="B715" s="14">
        <v>163771.85419217445</v>
      </c>
    </row>
    <row r="716" spans="1:2" x14ac:dyDescent="0.25">
      <c r="A716" s="6">
        <v>40554</v>
      </c>
      <c r="B716" s="14">
        <v>166243.18066777429</v>
      </c>
    </row>
    <row r="717" spans="1:2" x14ac:dyDescent="0.25">
      <c r="A717" s="6">
        <v>40555</v>
      </c>
      <c r="B717" s="14">
        <v>168466.58052109194</v>
      </c>
    </row>
    <row r="718" spans="1:2" x14ac:dyDescent="0.25">
      <c r="A718" s="6">
        <v>40556</v>
      </c>
      <c r="B718" s="14">
        <v>170436.14193997165</v>
      </c>
    </row>
    <row r="719" spans="1:2" x14ac:dyDescent="0.25">
      <c r="A719" s="6">
        <v>40557</v>
      </c>
      <c r="B719" s="14">
        <v>173042.33163037477</v>
      </c>
    </row>
    <row r="720" spans="1:2" x14ac:dyDescent="0.25">
      <c r="A720" s="6">
        <v>40560</v>
      </c>
      <c r="B720" s="14">
        <v>169366.37446253275</v>
      </c>
    </row>
    <row r="721" spans="1:2" x14ac:dyDescent="0.25">
      <c r="A721" s="6">
        <v>40561</v>
      </c>
      <c r="B721" s="14">
        <v>166206.03081864168</v>
      </c>
    </row>
    <row r="722" spans="1:2" x14ac:dyDescent="0.25">
      <c r="A722" s="6">
        <v>40562</v>
      </c>
      <c r="B722" s="14">
        <v>168844.36598764174</v>
      </c>
    </row>
    <row r="723" spans="1:2" x14ac:dyDescent="0.25">
      <c r="A723" s="6">
        <v>40563</v>
      </c>
      <c r="B723" s="14">
        <v>165433.62491391748</v>
      </c>
    </row>
    <row r="724" spans="1:2" x14ac:dyDescent="0.25">
      <c r="A724" s="6">
        <v>40564</v>
      </c>
      <c r="B724" s="14">
        <v>165065.01563849871</v>
      </c>
    </row>
    <row r="725" spans="1:2" x14ac:dyDescent="0.25">
      <c r="A725" s="6">
        <v>40567</v>
      </c>
      <c r="B725" s="14">
        <v>161955.9673709771</v>
      </c>
    </row>
    <row r="726" spans="1:2" x14ac:dyDescent="0.25">
      <c r="A726" s="6">
        <v>40568</v>
      </c>
      <c r="B726" s="14">
        <v>164379.2603728114</v>
      </c>
    </row>
    <row r="727" spans="1:2" x14ac:dyDescent="0.25">
      <c r="A727" s="6">
        <v>40570</v>
      </c>
      <c r="B727" s="14">
        <v>167241.50542721088</v>
      </c>
    </row>
    <row r="728" spans="1:2" x14ac:dyDescent="0.25">
      <c r="A728" s="6">
        <v>40571</v>
      </c>
      <c r="B728" s="14">
        <v>166155.61063509193</v>
      </c>
    </row>
    <row r="729" spans="1:2" x14ac:dyDescent="0.25">
      <c r="A729" s="6">
        <v>40574</v>
      </c>
      <c r="B729" s="14">
        <v>163961.13992995053</v>
      </c>
    </row>
    <row r="730" spans="1:2" x14ac:dyDescent="0.25">
      <c r="A730" s="6">
        <v>40575</v>
      </c>
      <c r="B730" s="14">
        <v>165473.64437153804</v>
      </c>
    </row>
    <row r="731" spans="1:2" x14ac:dyDescent="0.25">
      <c r="A731" s="6">
        <v>40576</v>
      </c>
      <c r="B731" s="14">
        <v>163312.23068672363</v>
      </c>
    </row>
    <row r="732" spans="1:2" x14ac:dyDescent="0.25">
      <c r="A732" s="6">
        <v>40577</v>
      </c>
      <c r="B732" s="14">
        <v>161340.79987735173</v>
      </c>
    </row>
    <row r="733" spans="1:2" x14ac:dyDescent="0.25">
      <c r="A733" s="6">
        <v>40578</v>
      </c>
      <c r="B733" s="14">
        <v>162796.03363868032</v>
      </c>
    </row>
    <row r="734" spans="1:2" x14ac:dyDescent="0.25">
      <c r="A734" s="6">
        <v>40581</v>
      </c>
      <c r="B734" s="14">
        <v>160634.99991961679</v>
      </c>
    </row>
    <row r="735" spans="1:2" x14ac:dyDescent="0.25">
      <c r="A735" s="6">
        <v>40582</v>
      </c>
      <c r="B735" s="14">
        <v>162350.35341579883</v>
      </c>
    </row>
    <row r="736" spans="1:2" x14ac:dyDescent="0.25">
      <c r="A736" s="6">
        <v>40583</v>
      </c>
      <c r="B736" s="14">
        <v>164658.73556885554</v>
      </c>
    </row>
    <row r="737" spans="1:2" x14ac:dyDescent="0.25">
      <c r="A737" s="6">
        <v>40584</v>
      </c>
      <c r="B737" s="14">
        <v>167135.6043683514</v>
      </c>
    </row>
    <row r="738" spans="1:2" x14ac:dyDescent="0.25">
      <c r="A738" s="6">
        <v>40585</v>
      </c>
      <c r="B738" s="14">
        <v>169819.75608155859</v>
      </c>
    </row>
    <row r="739" spans="1:2" x14ac:dyDescent="0.25">
      <c r="A739" s="6">
        <v>40588</v>
      </c>
      <c r="B739" s="14">
        <v>167657.9624309933</v>
      </c>
    </row>
    <row r="740" spans="1:2" x14ac:dyDescent="0.25">
      <c r="A740" s="6">
        <v>40589</v>
      </c>
      <c r="B740" s="14">
        <v>168893.7201660393</v>
      </c>
    </row>
    <row r="741" spans="1:2" x14ac:dyDescent="0.25">
      <c r="A741" s="6">
        <v>40590</v>
      </c>
      <c r="B741" s="14">
        <v>169908.52392176379</v>
      </c>
    </row>
    <row r="742" spans="1:2" x14ac:dyDescent="0.25">
      <c r="A742" s="6">
        <v>40591</v>
      </c>
      <c r="B742" s="14">
        <v>168689.42529914418</v>
      </c>
    </row>
    <row r="743" spans="1:2" x14ac:dyDescent="0.25">
      <c r="A743" s="6">
        <v>40592</v>
      </c>
      <c r="B743" s="14">
        <v>169307.39866391325</v>
      </c>
    </row>
    <row r="744" spans="1:2" x14ac:dyDescent="0.25">
      <c r="A744" s="6">
        <v>40595</v>
      </c>
      <c r="B744" s="14">
        <v>170356.19533953333</v>
      </c>
    </row>
    <row r="745" spans="1:2" x14ac:dyDescent="0.25">
      <c r="A745" s="6">
        <v>40596</v>
      </c>
      <c r="B745" s="14">
        <v>170993.38209380861</v>
      </c>
    </row>
    <row r="746" spans="1:2" x14ac:dyDescent="0.25">
      <c r="A746" s="6">
        <v>40597</v>
      </c>
      <c r="B746" s="14">
        <v>171995.99273696184</v>
      </c>
    </row>
    <row r="747" spans="1:2" x14ac:dyDescent="0.25">
      <c r="A747" s="6">
        <v>40598</v>
      </c>
      <c r="B747" s="14">
        <v>172923.59726338886</v>
      </c>
    </row>
    <row r="748" spans="1:2" x14ac:dyDescent="0.25">
      <c r="A748" s="6">
        <v>40599</v>
      </c>
      <c r="B748" s="14">
        <v>171150.69788654856</v>
      </c>
    </row>
    <row r="749" spans="1:2" x14ac:dyDescent="0.25">
      <c r="A749" s="6">
        <v>40602</v>
      </c>
      <c r="B749" s="14">
        <v>168577.78129352571</v>
      </c>
    </row>
    <row r="750" spans="1:2" x14ac:dyDescent="0.25">
      <c r="A750" s="6">
        <v>40603</v>
      </c>
      <c r="B750" s="14">
        <v>170551.77657152223</v>
      </c>
    </row>
    <row r="751" spans="1:2" x14ac:dyDescent="0.25">
      <c r="A751" s="6">
        <v>40605</v>
      </c>
      <c r="B751" s="14">
        <v>172807.32190343682</v>
      </c>
    </row>
    <row r="752" spans="1:2" x14ac:dyDescent="0.25">
      <c r="A752" s="6">
        <v>40606</v>
      </c>
      <c r="B752" s="14">
        <v>169908.77466190554</v>
      </c>
    </row>
    <row r="753" spans="1:2" x14ac:dyDescent="0.25">
      <c r="A753" s="6">
        <v>40609</v>
      </c>
      <c r="B753" s="14">
        <v>170020.99153710401</v>
      </c>
    </row>
    <row r="754" spans="1:2" x14ac:dyDescent="0.25">
      <c r="A754" s="6">
        <v>40610</v>
      </c>
      <c r="B754" s="14">
        <v>172280.23175161597</v>
      </c>
    </row>
    <row r="755" spans="1:2" x14ac:dyDescent="0.25">
      <c r="A755" s="6">
        <v>40611</v>
      </c>
      <c r="B755" s="14">
        <v>169570.5274882745</v>
      </c>
    </row>
    <row r="756" spans="1:2" x14ac:dyDescent="0.25">
      <c r="A756" s="6">
        <v>40612</v>
      </c>
      <c r="B756" s="14">
        <v>169684.17454101495</v>
      </c>
    </row>
    <row r="757" spans="1:2" x14ac:dyDescent="0.25">
      <c r="A757" s="6">
        <v>40613</v>
      </c>
      <c r="B757" s="14">
        <v>168734.40366549353</v>
      </c>
    </row>
    <row r="758" spans="1:2" x14ac:dyDescent="0.25">
      <c r="A758" s="6">
        <v>40616</v>
      </c>
      <c r="B758" s="14">
        <v>170662.95188754267</v>
      </c>
    </row>
    <row r="759" spans="1:2" x14ac:dyDescent="0.25">
      <c r="A759" s="6">
        <v>40617</v>
      </c>
      <c r="B759" s="14">
        <v>172380.89180154284</v>
      </c>
    </row>
    <row r="760" spans="1:2" x14ac:dyDescent="0.25">
      <c r="A760" s="6">
        <v>40618</v>
      </c>
      <c r="B760" s="14">
        <v>174407.35441242173</v>
      </c>
    </row>
    <row r="761" spans="1:2" x14ac:dyDescent="0.25">
      <c r="A761" s="6">
        <v>40619</v>
      </c>
      <c r="B761" s="14">
        <v>172930.1876273446</v>
      </c>
    </row>
    <row r="762" spans="1:2" x14ac:dyDescent="0.25">
      <c r="A762" s="6">
        <v>40620</v>
      </c>
      <c r="B762" s="14">
        <v>170768.77394253018</v>
      </c>
    </row>
    <row r="763" spans="1:2" x14ac:dyDescent="0.25">
      <c r="A763" s="6">
        <v>40623</v>
      </c>
      <c r="B763" s="14">
        <v>169062.16139600571</v>
      </c>
    </row>
    <row r="764" spans="1:2" x14ac:dyDescent="0.25">
      <c r="A764" s="6">
        <v>40624</v>
      </c>
      <c r="B764" s="14">
        <v>168136.80410398613</v>
      </c>
    </row>
    <row r="765" spans="1:2" x14ac:dyDescent="0.25">
      <c r="A765" s="6">
        <v>40625</v>
      </c>
      <c r="B765" s="14">
        <v>169380.6905807463</v>
      </c>
    </row>
    <row r="766" spans="1:2" x14ac:dyDescent="0.25">
      <c r="A766" s="6">
        <v>40626</v>
      </c>
      <c r="B766" s="14">
        <v>171029.53619017603</v>
      </c>
    </row>
    <row r="767" spans="1:2" x14ac:dyDescent="0.25">
      <c r="A767" s="6">
        <v>40627</v>
      </c>
      <c r="B767" s="14">
        <v>173034.56848199031</v>
      </c>
    </row>
    <row r="768" spans="1:2" x14ac:dyDescent="0.25">
      <c r="A768" s="6">
        <v>40630</v>
      </c>
      <c r="B768" s="14">
        <v>175661.81900319832</v>
      </c>
    </row>
    <row r="769" spans="1:2" x14ac:dyDescent="0.25">
      <c r="A769" s="6">
        <v>40631</v>
      </c>
      <c r="B769" s="14">
        <v>178535.88768190931</v>
      </c>
    </row>
    <row r="770" spans="1:2" x14ac:dyDescent="0.25">
      <c r="A770" s="6">
        <v>40632</v>
      </c>
      <c r="B770" s="14">
        <v>179679.74846433493</v>
      </c>
    </row>
    <row r="771" spans="1:2" x14ac:dyDescent="0.25">
      <c r="A771" s="6">
        <v>40633</v>
      </c>
      <c r="B771" s="14">
        <v>183384.05726267048</v>
      </c>
    </row>
    <row r="772" spans="1:2" x14ac:dyDescent="0.25">
      <c r="A772" s="6">
        <v>40634</v>
      </c>
      <c r="B772" s="14">
        <v>181313.07542656671</v>
      </c>
    </row>
    <row r="773" spans="1:2" x14ac:dyDescent="0.25">
      <c r="A773" s="6">
        <v>40637</v>
      </c>
      <c r="B773" s="14">
        <v>182873.24385366004</v>
      </c>
    </row>
    <row r="774" spans="1:2" x14ac:dyDescent="0.25">
      <c r="A774" s="6">
        <v>40638</v>
      </c>
      <c r="B774" s="14">
        <v>184375.03313571523</v>
      </c>
    </row>
    <row r="775" spans="1:2" x14ac:dyDescent="0.25">
      <c r="A775" s="6">
        <v>40639</v>
      </c>
      <c r="B775" s="14">
        <v>185825.09406140752</v>
      </c>
    </row>
    <row r="776" spans="1:2" x14ac:dyDescent="0.25">
      <c r="A776" s="6">
        <v>40640</v>
      </c>
      <c r="B776" s="14">
        <v>187184.63036346473</v>
      </c>
    </row>
    <row r="777" spans="1:2" x14ac:dyDescent="0.25">
      <c r="A777" s="6">
        <v>40641</v>
      </c>
      <c r="B777" s="14">
        <v>185836.24541634528</v>
      </c>
    </row>
    <row r="778" spans="1:2" x14ac:dyDescent="0.25">
      <c r="A778" s="6">
        <v>40644</v>
      </c>
      <c r="B778" s="14">
        <v>184274.41768642742</v>
      </c>
    </row>
    <row r="779" spans="1:2" x14ac:dyDescent="0.25">
      <c r="A779" s="6">
        <v>40646</v>
      </c>
      <c r="B779" s="14">
        <v>182705.75057299362</v>
      </c>
    </row>
    <row r="780" spans="1:2" x14ac:dyDescent="0.25">
      <c r="A780" s="6">
        <v>40648</v>
      </c>
      <c r="B780" s="14">
        <v>183835.09568923595</v>
      </c>
    </row>
    <row r="781" spans="1:2" x14ac:dyDescent="0.25">
      <c r="A781" s="6">
        <v>40651</v>
      </c>
      <c r="B781" s="14">
        <v>184926.75300298529</v>
      </c>
    </row>
    <row r="782" spans="1:2" x14ac:dyDescent="0.25">
      <c r="A782" s="6">
        <v>40652</v>
      </c>
      <c r="B782" s="14">
        <v>183206.09958919749</v>
      </c>
    </row>
    <row r="783" spans="1:2" x14ac:dyDescent="0.25">
      <c r="A783" s="6">
        <v>40653</v>
      </c>
      <c r="B783" s="14">
        <v>184224.22873925959</v>
      </c>
    </row>
    <row r="784" spans="1:2" x14ac:dyDescent="0.25">
      <c r="A784" s="6">
        <v>40654</v>
      </c>
      <c r="B784" s="14">
        <v>184905.75408470311</v>
      </c>
    </row>
    <row r="785" spans="1:2" x14ac:dyDescent="0.25">
      <c r="A785" s="6">
        <v>40658</v>
      </c>
      <c r="B785" s="14">
        <v>185550.3306041731</v>
      </c>
    </row>
    <row r="786" spans="1:2" x14ac:dyDescent="0.25">
      <c r="A786" s="6">
        <v>40659</v>
      </c>
      <c r="B786" s="14">
        <v>186052.28465538539</v>
      </c>
    </row>
    <row r="787" spans="1:2" x14ac:dyDescent="0.25">
      <c r="A787" s="6">
        <v>40660</v>
      </c>
      <c r="B787" s="14">
        <v>186437.11092826168</v>
      </c>
    </row>
    <row r="788" spans="1:2" x14ac:dyDescent="0.25">
      <c r="A788" s="6">
        <v>40661</v>
      </c>
      <c r="B788" s="14">
        <v>186800.13739381361</v>
      </c>
    </row>
    <row r="789" spans="1:2" x14ac:dyDescent="0.25">
      <c r="A789" s="6">
        <v>40662</v>
      </c>
      <c r="B789" s="14">
        <v>184677.86018134037</v>
      </c>
    </row>
    <row r="790" spans="1:2" x14ac:dyDescent="0.25">
      <c r="A790" s="6">
        <v>40665</v>
      </c>
      <c r="B790" s="14">
        <v>185204.84585252323</v>
      </c>
    </row>
    <row r="791" spans="1:2" x14ac:dyDescent="0.25">
      <c r="A791" s="6">
        <v>40666</v>
      </c>
      <c r="B791" s="14">
        <v>186868.10150408262</v>
      </c>
    </row>
    <row r="792" spans="1:2" x14ac:dyDescent="0.25">
      <c r="A792" s="6">
        <v>40667</v>
      </c>
      <c r="B792" s="14">
        <v>184476.04860848101</v>
      </c>
    </row>
    <row r="793" spans="1:2" x14ac:dyDescent="0.25">
      <c r="A793" s="6">
        <v>40668</v>
      </c>
      <c r="B793" s="14">
        <v>186632.57108678663</v>
      </c>
    </row>
    <row r="794" spans="1:2" x14ac:dyDescent="0.25">
      <c r="A794" s="6">
        <v>40669</v>
      </c>
      <c r="B794" s="14">
        <v>183924.38668644871</v>
      </c>
    </row>
    <row r="795" spans="1:2" x14ac:dyDescent="0.25">
      <c r="A795" s="6">
        <v>40672</v>
      </c>
      <c r="B795" s="14">
        <v>185912.79200657492</v>
      </c>
    </row>
    <row r="796" spans="1:2" x14ac:dyDescent="0.25">
      <c r="A796" s="6">
        <v>40673</v>
      </c>
      <c r="B796" s="14">
        <v>183689.44390436626</v>
      </c>
    </row>
    <row r="797" spans="1:2" x14ac:dyDescent="0.25">
      <c r="A797" s="6">
        <v>40674</v>
      </c>
      <c r="B797" s="14">
        <v>181523.47063054124</v>
      </c>
    </row>
    <row r="798" spans="1:2" x14ac:dyDescent="0.25">
      <c r="A798" s="6">
        <v>40675</v>
      </c>
      <c r="B798" s="14">
        <v>183516.30980978426</v>
      </c>
    </row>
    <row r="799" spans="1:2" x14ac:dyDescent="0.25">
      <c r="A799" s="6">
        <v>40676</v>
      </c>
      <c r="B799" s="14">
        <v>180981.76975760079</v>
      </c>
    </row>
    <row r="800" spans="1:2" x14ac:dyDescent="0.25">
      <c r="A800" s="6">
        <v>40679</v>
      </c>
      <c r="B800" s="14">
        <v>182923.98904526012</v>
      </c>
    </row>
    <row r="801" spans="1:2" x14ac:dyDescent="0.25">
      <c r="A801" s="6">
        <v>40680</v>
      </c>
      <c r="B801" s="14">
        <v>185155.88712855169</v>
      </c>
    </row>
    <row r="802" spans="1:2" x14ac:dyDescent="0.25">
      <c r="A802" s="6">
        <v>40681</v>
      </c>
      <c r="B802" s="14">
        <v>187537.42795703592</v>
      </c>
    </row>
    <row r="803" spans="1:2" x14ac:dyDescent="0.25">
      <c r="A803" s="6">
        <v>40682</v>
      </c>
      <c r="B803" s="14">
        <v>188113.30204663536</v>
      </c>
    </row>
    <row r="804" spans="1:2" x14ac:dyDescent="0.25">
      <c r="A804" s="6">
        <v>40683</v>
      </c>
      <c r="B804" s="14">
        <v>185267.95001022797</v>
      </c>
    </row>
    <row r="805" spans="1:2" x14ac:dyDescent="0.25">
      <c r="A805" s="6">
        <v>40686</v>
      </c>
      <c r="B805" s="14">
        <v>187813.54362603455</v>
      </c>
    </row>
    <row r="806" spans="1:2" x14ac:dyDescent="0.25">
      <c r="A806" s="6">
        <v>40687</v>
      </c>
      <c r="B806" s="14">
        <v>188179.31022234863</v>
      </c>
    </row>
    <row r="807" spans="1:2" x14ac:dyDescent="0.25">
      <c r="A807" s="6">
        <v>40688</v>
      </c>
      <c r="B807" s="14">
        <v>191042.29425326758</v>
      </c>
    </row>
    <row r="808" spans="1:2" x14ac:dyDescent="0.25">
      <c r="A808" s="6">
        <v>40689</v>
      </c>
      <c r="B808" s="14">
        <v>187686.64821342163</v>
      </c>
    </row>
    <row r="809" spans="1:2" x14ac:dyDescent="0.25">
      <c r="A809" s="6">
        <v>40690</v>
      </c>
      <c r="B809" s="14">
        <v>186912.12626469653</v>
      </c>
    </row>
    <row r="810" spans="1:2" x14ac:dyDescent="0.25">
      <c r="A810" s="6">
        <v>40693</v>
      </c>
      <c r="B810" s="14">
        <v>185087.36223516625</v>
      </c>
    </row>
    <row r="811" spans="1:2" x14ac:dyDescent="0.25">
      <c r="A811" s="6">
        <v>40694</v>
      </c>
      <c r="B811" s="14">
        <v>186620.1885310392</v>
      </c>
    </row>
    <row r="812" spans="1:2" x14ac:dyDescent="0.25">
      <c r="A812" s="6">
        <v>40695</v>
      </c>
      <c r="B812" s="14">
        <v>184670.79573521862</v>
      </c>
    </row>
    <row r="813" spans="1:2" x14ac:dyDescent="0.25">
      <c r="A813" s="6">
        <v>40696</v>
      </c>
      <c r="B813" s="14">
        <v>186273.08582392175</v>
      </c>
    </row>
    <row r="814" spans="1:2" x14ac:dyDescent="0.25">
      <c r="A814" s="6">
        <v>40697</v>
      </c>
      <c r="B814" s="14">
        <v>184294.05569953215</v>
      </c>
    </row>
    <row r="815" spans="1:2" x14ac:dyDescent="0.25">
      <c r="A815" s="6">
        <v>40700</v>
      </c>
      <c r="B815" s="14">
        <v>182514.88756010807</v>
      </c>
    </row>
    <row r="816" spans="1:2" x14ac:dyDescent="0.25">
      <c r="A816" s="6">
        <v>40701</v>
      </c>
      <c r="B816" s="14">
        <v>184001.15833525438</v>
      </c>
    </row>
    <row r="817" spans="1:2" x14ac:dyDescent="0.25">
      <c r="A817" s="6">
        <v>40702</v>
      </c>
      <c r="B817" s="14">
        <v>182184.37358649267</v>
      </c>
    </row>
    <row r="818" spans="1:2" x14ac:dyDescent="0.25">
      <c r="A818" s="6">
        <v>40703</v>
      </c>
      <c r="B818" s="14">
        <v>180479.29876849116</v>
      </c>
    </row>
    <row r="819" spans="1:2" x14ac:dyDescent="0.25">
      <c r="A819" s="6">
        <v>40704</v>
      </c>
      <c r="B819" s="14">
        <v>178871.4951827162</v>
      </c>
    </row>
    <row r="820" spans="1:2" x14ac:dyDescent="0.25">
      <c r="A820" s="6">
        <v>40707</v>
      </c>
      <c r="B820" s="14">
        <v>177333.22532935321</v>
      </c>
    </row>
    <row r="821" spans="1:2" x14ac:dyDescent="0.25">
      <c r="A821" s="6">
        <v>40708</v>
      </c>
      <c r="B821" s="14">
        <v>178617.3860264245</v>
      </c>
    </row>
    <row r="822" spans="1:2" x14ac:dyDescent="0.25">
      <c r="A822" s="6">
        <v>40709</v>
      </c>
      <c r="B822" s="14">
        <v>177207.54459686062</v>
      </c>
    </row>
    <row r="823" spans="1:2" x14ac:dyDescent="0.25">
      <c r="A823" s="6">
        <v>40710</v>
      </c>
      <c r="B823" s="14">
        <v>176591.01778966404</v>
      </c>
    </row>
    <row r="824" spans="1:2" x14ac:dyDescent="0.25">
      <c r="A824" s="6">
        <v>40711</v>
      </c>
      <c r="B824" s="14">
        <v>176608.72783439045</v>
      </c>
    </row>
    <row r="825" spans="1:2" x14ac:dyDescent="0.25">
      <c r="A825" s="6">
        <v>40714</v>
      </c>
      <c r="B825" s="14">
        <v>177548.89496164845</v>
      </c>
    </row>
    <row r="826" spans="1:2" x14ac:dyDescent="0.25">
      <c r="A826" s="6">
        <v>40715</v>
      </c>
      <c r="B826" s="14">
        <v>176155.01209362174</v>
      </c>
    </row>
    <row r="827" spans="1:2" x14ac:dyDescent="0.25">
      <c r="A827" s="6">
        <v>40716</v>
      </c>
      <c r="B827" s="14">
        <v>174905.51621093135</v>
      </c>
    </row>
    <row r="828" spans="1:2" x14ac:dyDescent="0.25">
      <c r="A828" s="6">
        <v>40717</v>
      </c>
      <c r="B828" s="14">
        <v>173641.58162970733</v>
      </c>
    </row>
    <row r="829" spans="1:2" x14ac:dyDescent="0.25">
      <c r="A829" s="6">
        <v>40718</v>
      </c>
      <c r="B829" s="14">
        <v>174226.30105110025</v>
      </c>
    </row>
    <row r="830" spans="1:2" x14ac:dyDescent="0.25">
      <c r="A830" s="6">
        <v>40721</v>
      </c>
      <c r="B830" s="14">
        <v>174900.43663134906</v>
      </c>
    </row>
    <row r="831" spans="1:2" x14ac:dyDescent="0.25">
      <c r="A831" s="6">
        <v>40722</v>
      </c>
      <c r="B831" s="14">
        <v>173586.72653675909</v>
      </c>
    </row>
    <row r="832" spans="1:2" x14ac:dyDescent="0.25">
      <c r="A832" s="6">
        <v>40723</v>
      </c>
      <c r="B832" s="14">
        <v>174732.32913642976</v>
      </c>
    </row>
    <row r="833" spans="1:2" x14ac:dyDescent="0.25">
      <c r="A833" s="6">
        <v>40724</v>
      </c>
      <c r="B833" s="14">
        <v>176274.02315053635</v>
      </c>
    </row>
    <row r="834" spans="1:2" x14ac:dyDescent="0.25">
      <c r="A834" s="6">
        <v>40725</v>
      </c>
      <c r="B834" s="14">
        <v>176018.97142715665</v>
      </c>
    </row>
    <row r="835" spans="1:2" x14ac:dyDescent="0.25">
      <c r="A835" s="6">
        <v>40728</v>
      </c>
      <c r="B835" s="14">
        <v>177299.06775337085</v>
      </c>
    </row>
    <row r="836" spans="1:2" x14ac:dyDescent="0.25">
      <c r="A836" s="6">
        <v>40729</v>
      </c>
      <c r="B836" s="14">
        <v>177503.90188542279</v>
      </c>
    </row>
    <row r="837" spans="1:2" x14ac:dyDescent="0.25">
      <c r="A837" s="6">
        <v>40730</v>
      </c>
      <c r="B837" s="14">
        <v>177112.49574064024</v>
      </c>
    </row>
    <row r="838" spans="1:2" x14ac:dyDescent="0.25">
      <c r="A838" s="6">
        <v>40731</v>
      </c>
      <c r="B838" s="14">
        <v>178331.25701573843</v>
      </c>
    </row>
    <row r="839" spans="1:2" x14ac:dyDescent="0.25">
      <c r="A839" s="6">
        <v>40732</v>
      </c>
      <c r="B839" s="14">
        <v>179634.63110231594</v>
      </c>
    </row>
    <row r="840" spans="1:2" x14ac:dyDescent="0.25">
      <c r="A840" s="6">
        <v>40735</v>
      </c>
      <c r="B840" s="14">
        <v>180290.28492602077</v>
      </c>
    </row>
    <row r="841" spans="1:2" x14ac:dyDescent="0.25">
      <c r="A841" s="6">
        <v>40736</v>
      </c>
      <c r="B841" s="14">
        <v>181599.94031301377</v>
      </c>
    </row>
    <row r="842" spans="1:2" x14ac:dyDescent="0.25">
      <c r="A842" s="6">
        <v>40737</v>
      </c>
      <c r="B842" s="14">
        <v>179856.48895417288</v>
      </c>
    </row>
    <row r="843" spans="1:2" x14ac:dyDescent="0.25">
      <c r="A843" s="6">
        <v>40738</v>
      </c>
      <c r="B843" s="14">
        <v>181133.62937430921</v>
      </c>
    </row>
    <row r="844" spans="1:2" x14ac:dyDescent="0.25">
      <c r="A844" s="6">
        <v>40739</v>
      </c>
      <c r="B844" s="14">
        <v>182295.11996914848</v>
      </c>
    </row>
    <row r="845" spans="1:2" x14ac:dyDescent="0.25">
      <c r="A845" s="6">
        <v>40742</v>
      </c>
      <c r="B845" s="14">
        <v>180880.33898482312</v>
      </c>
    </row>
    <row r="846" spans="1:2" x14ac:dyDescent="0.25">
      <c r="A846" s="6">
        <v>40743</v>
      </c>
      <c r="B846" s="14">
        <v>179473.91724701721</v>
      </c>
    </row>
    <row r="847" spans="1:2" x14ac:dyDescent="0.25">
      <c r="A847" s="6">
        <v>40744</v>
      </c>
      <c r="B847" s="14">
        <v>180281.80757729008</v>
      </c>
    </row>
    <row r="848" spans="1:2" x14ac:dyDescent="0.25">
      <c r="A848" s="6">
        <v>40745</v>
      </c>
      <c r="B848" s="14">
        <v>178943.77967464348</v>
      </c>
    </row>
    <row r="849" spans="1:2" x14ac:dyDescent="0.25">
      <c r="A849" s="6">
        <v>40746</v>
      </c>
      <c r="B849" s="14">
        <v>177725.44098352565</v>
      </c>
    </row>
    <row r="850" spans="1:2" x14ac:dyDescent="0.25">
      <c r="A850" s="6">
        <v>40749</v>
      </c>
      <c r="B850" s="14">
        <v>176801.95571509458</v>
      </c>
    </row>
    <row r="851" spans="1:2" x14ac:dyDescent="0.25">
      <c r="A851" s="6">
        <v>40750</v>
      </c>
      <c r="B851" s="14">
        <v>177276.56763508648</v>
      </c>
    </row>
    <row r="852" spans="1:2" x14ac:dyDescent="0.25">
      <c r="A852" s="6">
        <v>40751</v>
      </c>
      <c r="B852" s="14">
        <v>178076.32922364518</v>
      </c>
    </row>
    <row r="853" spans="1:2" x14ac:dyDescent="0.25">
      <c r="A853" s="6">
        <v>40752</v>
      </c>
      <c r="B853" s="14">
        <v>179335.36471905449</v>
      </c>
    </row>
    <row r="854" spans="1:2" x14ac:dyDescent="0.25">
      <c r="A854" s="6">
        <v>40753</v>
      </c>
      <c r="B854" s="14">
        <v>179814.41121389213</v>
      </c>
    </row>
    <row r="855" spans="1:2" x14ac:dyDescent="0.25">
      <c r="A855" s="6">
        <v>40756</v>
      </c>
      <c r="B855" s="14">
        <v>178813.65274994553</v>
      </c>
    </row>
    <row r="856" spans="1:2" x14ac:dyDescent="0.25">
      <c r="A856" s="6">
        <v>40757</v>
      </c>
      <c r="B856" s="14">
        <v>178488.56065832899</v>
      </c>
    </row>
    <row r="857" spans="1:2" x14ac:dyDescent="0.25">
      <c r="A857" s="6">
        <v>40758</v>
      </c>
      <c r="B857" s="14">
        <v>178309.1248954449</v>
      </c>
    </row>
    <row r="858" spans="1:2" x14ac:dyDescent="0.25">
      <c r="A858" s="6">
        <v>40759</v>
      </c>
      <c r="B858" s="14">
        <v>179729.6267603584</v>
      </c>
    </row>
    <row r="859" spans="1:2" x14ac:dyDescent="0.25">
      <c r="A859" s="6">
        <v>40760</v>
      </c>
      <c r="B859" s="14">
        <v>182052.41895554477</v>
      </c>
    </row>
    <row r="860" spans="1:2" x14ac:dyDescent="0.25">
      <c r="A860" s="6">
        <v>40763</v>
      </c>
      <c r="B860" s="14">
        <v>184805.66497332242</v>
      </c>
    </row>
    <row r="861" spans="1:2" x14ac:dyDescent="0.25">
      <c r="A861" s="6">
        <v>40764</v>
      </c>
      <c r="B861" s="14">
        <v>180152.05592845331</v>
      </c>
    </row>
    <row r="862" spans="1:2" x14ac:dyDescent="0.25">
      <c r="A862" s="6">
        <v>40765</v>
      </c>
      <c r="B862" s="14">
        <v>179298.85805397216</v>
      </c>
    </row>
    <row r="863" spans="1:2" x14ac:dyDescent="0.25">
      <c r="A863" s="6">
        <v>40766</v>
      </c>
      <c r="B863" s="14">
        <v>176202.72862198067</v>
      </c>
    </row>
    <row r="864" spans="1:2" x14ac:dyDescent="0.25">
      <c r="A864" s="6">
        <v>40767</v>
      </c>
      <c r="B864" s="14">
        <v>178713.9598296319</v>
      </c>
    </row>
    <row r="865" spans="1:2" x14ac:dyDescent="0.25">
      <c r="A865" s="6">
        <v>40771</v>
      </c>
      <c r="B865" s="14">
        <v>181403.28437847539</v>
      </c>
    </row>
    <row r="866" spans="1:2" x14ac:dyDescent="0.25">
      <c r="A866" s="6">
        <v>40772</v>
      </c>
      <c r="B866" s="14">
        <v>177863.73491520112</v>
      </c>
    </row>
    <row r="867" spans="1:2" x14ac:dyDescent="0.25">
      <c r="A867" s="6">
        <v>40773</v>
      </c>
      <c r="B867" s="14">
        <v>181016.3977417523</v>
      </c>
    </row>
    <row r="868" spans="1:2" x14ac:dyDescent="0.25">
      <c r="A868" s="6">
        <v>40774</v>
      </c>
      <c r="B868" s="14">
        <v>185584.57009134829</v>
      </c>
    </row>
    <row r="869" spans="1:2" x14ac:dyDescent="0.25">
      <c r="A869" s="6">
        <v>40777</v>
      </c>
      <c r="B869" s="14">
        <v>180499.69991922472</v>
      </c>
    </row>
    <row r="870" spans="1:2" x14ac:dyDescent="0.25">
      <c r="A870" s="6">
        <v>40778</v>
      </c>
      <c r="B870" s="14">
        <v>184660.32671833297</v>
      </c>
    </row>
    <row r="871" spans="1:2" x14ac:dyDescent="0.25">
      <c r="A871" s="6">
        <v>40779</v>
      </c>
      <c r="B871" s="14">
        <v>187000.80245380854</v>
      </c>
    </row>
    <row r="872" spans="1:2" x14ac:dyDescent="0.25">
      <c r="A872" s="6">
        <v>40780</v>
      </c>
      <c r="B872" s="14">
        <v>191354.3021244985</v>
      </c>
    </row>
    <row r="873" spans="1:2" x14ac:dyDescent="0.25">
      <c r="A873" s="6">
        <v>40781</v>
      </c>
      <c r="B873" s="14">
        <v>193566.61733002411</v>
      </c>
    </row>
    <row r="874" spans="1:2" x14ac:dyDescent="0.25">
      <c r="A874" s="6">
        <v>40784</v>
      </c>
      <c r="B874" s="14">
        <v>191089.83207197516</v>
      </c>
    </row>
    <row r="875" spans="1:2" x14ac:dyDescent="0.25">
      <c r="A875" s="6">
        <v>40785</v>
      </c>
      <c r="B875" s="14">
        <v>191799.92214566053</v>
      </c>
    </row>
    <row r="876" spans="1:2" x14ac:dyDescent="0.25">
      <c r="A876" s="6">
        <v>40788</v>
      </c>
      <c r="B876" s="14">
        <v>191574.19687344271</v>
      </c>
    </row>
    <row r="877" spans="1:2" x14ac:dyDescent="0.25">
      <c r="A877" s="6">
        <v>40791</v>
      </c>
      <c r="B877" s="14">
        <v>191765.76493473176</v>
      </c>
    </row>
    <row r="878" spans="1:2" x14ac:dyDescent="0.25">
      <c r="A878" s="6">
        <v>40792</v>
      </c>
      <c r="B878" s="14">
        <v>193665.8625607813</v>
      </c>
    </row>
    <row r="879" spans="1:2" x14ac:dyDescent="0.25">
      <c r="A879" s="6">
        <v>40793</v>
      </c>
      <c r="B879" s="14">
        <v>195840.1204755542</v>
      </c>
    </row>
    <row r="880" spans="1:2" x14ac:dyDescent="0.25">
      <c r="A880" s="6">
        <v>40794</v>
      </c>
      <c r="B880" s="14">
        <v>197042.21143544593</v>
      </c>
    </row>
    <row r="881" spans="1:2" x14ac:dyDescent="0.25">
      <c r="A881" s="6">
        <v>40795</v>
      </c>
      <c r="B881" s="14">
        <v>194377.72309645978</v>
      </c>
    </row>
    <row r="882" spans="1:2" x14ac:dyDescent="0.25">
      <c r="A882" s="6">
        <v>40798</v>
      </c>
      <c r="B882" s="14">
        <v>194480.69255659607</v>
      </c>
    </row>
    <row r="883" spans="1:2" x14ac:dyDescent="0.25">
      <c r="A883" s="6">
        <v>40799</v>
      </c>
      <c r="B883" s="14">
        <v>196047.51177236464</v>
      </c>
    </row>
    <row r="884" spans="1:2" x14ac:dyDescent="0.25">
      <c r="A884" s="6">
        <v>40800</v>
      </c>
      <c r="B884" s="14">
        <v>197816.07157794852</v>
      </c>
    </row>
    <row r="885" spans="1:2" x14ac:dyDescent="0.25">
      <c r="A885" s="6">
        <v>40801</v>
      </c>
      <c r="B885" s="14">
        <v>199760.50779516625</v>
      </c>
    </row>
    <row r="886" spans="1:2" x14ac:dyDescent="0.25">
      <c r="A886" s="6">
        <v>40802</v>
      </c>
      <c r="B886" s="14">
        <v>197385.17339260361</v>
      </c>
    </row>
    <row r="887" spans="1:2" x14ac:dyDescent="0.25">
      <c r="A887" s="6">
        <v>40805</v>
      </c>
      <c r="B887" s="14">
        <v>195441.10011729543</v>
      </c>
    </row>
    <row r="888" spans="1:2" x14ac:dyDescent="0.25">
      <c r="A888" s="6">
        <v>40806</v>
      </c>
      <c r="B888" s="14">
        <v>197074.42721981628</v>
      </c>
    </row>
    <row r="889" spans="1:2" x14ac:dyDescent="0.25">
      <c r="A889" s="6">
        <v>40807</v>
      </c>
      <c r="B889" s="14">
        <v>194866.65771339391</v>
      </c>
    </row>
    <row r="890" spans="1:2" x14ac:dyDescent="0.25">
      <c r="A890" s="6">
        <v>40808</v>
      </c>
      <c r="B890" s="14">
        <v>193172.22193641719</v>
      </c>
    </row>
    <row r="891" spans="1:2" x14ac:dyDescent="0.25">
      <c r="A891" s="6">
        <v>40809</v>
      </c>
      <c r="B891" s="14">
        <v>194327.43123084097</v>
      </c>
    </row>
    <row r="892" spans="1:2" x14ac:dyDescent="0.25">
      <c r="A892" s="6">
        <v>40812</v>
      </c>
      <c r="B892" s="14">
        <v>195185.94145269753</v>
      </c>
    </row>
    <row r="893" spans="1:2" x14ac:dyDescent="0.25">
      <c r="A893" s="6">
        <v>40813</v>
      </c>
      <c r="B893" s="14">
        <v>195830.51797216752</v>
      </c>
    </row>
    <row r="894" spans="1:2" x14ac:dyDescent="0.25">
      <c r="A894" s="6">
        <v>40814</v>
      </c>
      <c r="B894" s="14">
        <v>194836.73903982271</v>
      </c>
    </row>
    <row r="895" spans="1:2" x14ac:dyDescent="0.25">
      <c r="A895" s="6">
        <v>40815</v>
      </c>
      <c r="B895" s="14">
        <v>195159.86077332328</v>
      </c>
    </row>
    <row r="896" spans="1:2" x14ac:dyDescent="0.25">
      <c r="A896" s="6">
        <v>40816</v>
      </c>
      <c r="B896" s="14">
        <v>195078.89076559898</v>
      </c>
    </row>
    <row r="897" spans="1:2" x14ac:dyDescent="0.25">
      <c r="A897" s="6">
        <v>40819</v>
      </c>
      <c r="B897" s="14">
        <v>197356.60539309768</v>
      </c>
    </row>
    <row r="898" spans="1:2" x14ac:dyDescent="0.25">
      <c r="A898" s="6">
        <v>40820</v>
      </c>
      <c r="B898" s="14">
        <v>199756.9901228284</v>
      </c>
    </row>
    <row r="899" spans="1:2" x14ac:dyDescent="0.25">
      <c r="A899" s="6">
        <v>40821</v>
      </c>
      <c r="B899" s="14">
        <v>197000.5500721281</v>
      </c>
    </row>
    <row r="900" spans="1:2" x14ac:dyDescent="0.25">
      <c r="A900" s="6">
        <v>40823</v>
      </c>
      <c r="B900" s="14">
        <v>194744.52491534333</v>
      </c>
    </row>
    <row r="901" spans="1:2" x14ac:dyDescent="0.25">
      <c r="A901" s="6">
        <v>40826</v>
      </c>
      <c r="B901" s="14">
        <v>192730.53794187232</v>
      </c>
    </row>
    <row r="902" spans="1:2" x14ac:dyDescent="0.25">
      <c r="A902" s="6">
        <v>40827</v>
      </c>
      <c r="B902" s="14">
        <v>191829.08553718915</v>
      </c>
    </row>
    <row r="903" spans="1:2" x14ac:dyDescent="0.25">
      <c r="A903" s="6">
        <v>40828</v>
      </c>
      <c r="B903" s="14">
        <v>193338.26458443905</v>
      </c>
    </row>
    <row r="904" spans="1:2" x14ac:dyDescent="0.25">
      <c r="A904" s="6">
        <v>40829</v>
      </c>
      <c r="B904" s="14">
        <v>191510.0808631508</v>
      </c>
    </row>
    <row r="905" spans="1:2" x14ac:dyDescent="0.25">
      <c r="A905" s="6">
        <v>40830</v>
      </c>
      <c r="B905" s="14">
        <v>192705.56437788569</v>
      </c>
    </row>
    <row r="906" spans="1:2" x14ac:dyDescent="0.25">
      <c r="A906" s="6">
        <v>40833</v>
      </c>
      <c r="B906" s="14">
        <v>190984.53099834701</v>
      </c>
    </row>
    <row r="907" spans="1:2" x14ac:dyDescent="0.25">
      <c r="A907" s="6">
        <v>40834</v>
      </c>
      <c r="B907" s="14">
        <v>191924.69812560501</v>
      </c>
    </row>
    <row r="908" spans="1:2" x14ac:dyDescent="0.25">
      <c r="A908" s="6">
        <v>40835</v>
      </c>
      <c r="B908" s="14">
        <v>192927.67825701795</v>
      </c>
    </row>
    <row r="909" spans="1:2" x14ac:dyDescent="0.25">
      <c r="A909" s="6">
        <v>40836</v>
      </c>
      <c r="B909" s="14">
        <v>193859.34715430206</v>
      </c>
    </row>
    <row r="910" spans="1:2" x14ac:dyDescent="0.25">
      <c r="A910" s="6">
        <v>40837</v>
      </c>
      <c r="B910" s="14">
        <v>194794.34144592378</v>
      </c>
    </row>
    <row r="911" spans="1:2" x14ac:dyDescent="0.25">
      <c r="A911" s="6">
        <v>40840</v>
      </c>
      <c r="B911" s="14">
        <v>195827.61961463501</v>
      </c>
    </row>
    <row r="912" spans="1:2" x14ac:dyDescent="0.25">
      <c r="A912" s="6">
        <v>40841</v>
      </c>
      <c r="B912" s="14">
        <v>196723.44815072481</v>
      </c>
    </row>
    <row r="913" spans="1:2" x14ac:dyDescent="0.25">
      <c r="A913" s="6">
        <v>40842</v>
      </c>
      <c r="B913" s="14">
        <v>198475.3809846206</v>
      </c>
    </row>
    <row r="914" spans="1:2" x14ac:dyDescent="0.25">
      <c r="A914" s="6">
        <v>40844</v>
      </c>
      <c r="B914" s="14">
        <v>200248.00516106156</v>
      </c>
    </row>
    <row r="915" spans="1:2" x14ac:dyDescent="0.25">
      <c r="A915" s="6">
        <v>40847</v>
      </c>
      <c r="B915" s="14">
        <v>199379.88684790515</v>
      </c>
    </row>
    <row r="916" spans="1:2" x14ac:dyDescent="0.25">
      <c r="A916" s="6">
        <v>40848</v>
      </c>
      <c r="B916" s="14">
        <v>201081.56927847699</v>
      </c>
    </row>
    <row r="917" spans="1:2" x14ac:dyDescent="0.25">
      <c r="A917" s="6">
        <v>40849</v>
      </c>
      <c r="B917" s="14">
        <v>202731.52335268594</v>
      </c>
    </row>
    <row r="918" spans="1:2" x14ac:dyDescent="0.25">
      <c r="A918" s="6">
        <v>40850</v>
      </c>
      <c r="B918" s="14">
        <v>204351.1793895966</v>
      </c>
    </row>
    <row r="919" spans="1:2" x14ac:dyDescent="0.25">
      <c r="A919" s="6">
        <v>40851</v>
      </c>
      <c r="B919" s="14">
        <v>202294.63625202645</v>
      </c>
    </row>
    <row r="920" spans="1:2" x14ac:dyDescent="0.25">
      <c r="A920" s="6">
        <v>40855</v>
      </c>
      <c r="B920" s="14">
        <v>200445.55441443951</v>
      </c>
    </row>
    <row r="921" spans="1:2" x14ac:dyDescent="0.25">
      <c r="A921" s="6">
        <v>40856</v>
      </c>
      <c r="B921" s="14">
        <v>198663.72651475924</v>
      </c>
    </row>
    <row r="922" spans="1:2" x14ac:dyDescent="0.25">
      <c r="A922" s="6">
        <v>40858</v>
      </c>
      <c r="B922" s="14">
        <v>197129.63628465598</v>
      </c>
    </row>
    <row r="923" spans="1:2" x14ac:dyDescent="0.25">
      <c r="A923" s="6">
        <v>40861</v>
      </c>
      <c r="B923" s="14">
        <v>198255.28651830094</v>
      </c>
    </row>
    <row r="924" spans="1:2" x14ac:dyDescent="0.25">
      <c r="A924" s="6">
        <v>40862</v>
      </c>
      <c r="B924" s="14">
        <v>199396.45525885478</v>
      </c>
    </row>
    <row r="925" spans="1:2" x14ac:dyDescent="0.25">
      <c r="A925" s="6">
        <v>40863</v>
      </c>
      <c r="B925" s="14">
        <v>197736.59636520859</v>
      </c>
    </row>
    <row r="926" spans="1:2" x14ac:dyDescent="0.25">
      <c r="A926" s="6">
        <v>40864</v>
      </c>
      <c r="B926" s="14">
        <v>199071.37695386357</v>
      </c>
    </row>
    <row r="927" spans="1:2" x14ac:dyDescent="0.25">
      <c r="A927" s="6">
        <v>40865</v>
      </c>
      <c r="B927" s="14">
        <v>201142.17815591066</v>
      </c>
    </row>
    <row r="928" spans="1:2" x14ac:dyDescent="0.25">
      <c r="A928" s="6">
        <v>40868</v>
      </c>
      <c r="B928" s="14">
        <v>203199.30829234756</v>
      </c>
    </row>
    <row r="929" spans="1:2" x14ac:dyDescent="0.25">
      <c r="A929" s="6">
        <v>40869</v>
      </c>
      <c r="B929" s="14">
        <v>200182.59170229101</v>
      </c>
    </row>
    <row r="930" spans="1:2" x14ac:dyDescent="0.25">
      <c r="A930" s="6">
        <v>40870</v>
      </c>
      <c r="B930" s="14">
        <v>203327.12578712805</v>
      </c>
    </row>
    <row r="931" spans="1:2" x14ac:dyDescent="0.25">
      <c r="A931" s="6">
        <v>40871</v>
      </c>
      <c r="B931" s="14">
        <v>199287.92136143998</v>
      </c>
    </row>
    <row r="932" spans="1:2" x14ac:dyDescent="0.25">
      <c r="A932" s="6">
        <v>40872</v>
      </c>
      <c r="B932" s="14">
        <v>199266.37856126222</v>
      </c>
    </row>
    <row r="933" spans="1:2" x14ac:dyDescent="0.25">
      <c r="A933" s="6">
        <v>40875</v>
      </c>
      <c r="B933" s="14">
        <v>198788.7427574491</v>
      </c>
    </row>
    <row r="934" spans="1:2" x14ac:dyDescent="0.25">
      <c r="A934" s="6">
        <v>40876</v>
      </c>
      <c r="B934" s="14">
        <v>197971.70319620427</v>
      </c>
    </row>
    <row r="935" spans="1:2" x14ac:dyDescent="0.25">
      <c r="A935" s="6">
        <v>40877</v>
      </c>
      <c r="B935" s="14">
        <v>197987.97204805288</v>
      </c>
    </row>
    <row r="936" spans="1:2" x14ac:dyDescent="0.25">
      <c r="A936" s="6">
        <v>40878</v>
      </c>
      <c r="B936" s="14">
        <v>197348.97312715117</v>
      </c>
    </row>
    <row r="937" spans="1:2" x14ac:dyDescent="0.25">
      <c r="A937" s="6">
        <v>40879</v>
      </c>
      <c r="B937" s="14">
        <v>199378.76113236768</v>
      </c>
    </row>
    <row r="938" spans="1:2" x14ac:dyDescent="0.25">
      <c r="A938" s="6">
        <v>40882</v>
      </c>
      <c r="B938" s="14">
        <v>201812.03031721481</v>
      </c>
    </row>
    <row r="939" spans="1:2" x14ac:dyDescent="0.25">
      <c r="A939" s="6">
        <v>40884</v>
      </c>
      <c r="B939" s="14">
        <v>204219.43532388049</v>
      </c>
    </row>
    <row r="940" spans="1:2" x14ac:dyDescent="0.25">
      <c r="A940" s="6">
        <v>40885</v>
      </c>
      <c r="B940" s="14">
        <v>201504.03157427575</v>
      </c>
    </row>
    <row r="941" spans="1:2" x14ac:dyDescent="0.25">
      <c r="A941" s="6">
        <v>40886</v>
      </c>
      <c r="B941" s="14">
        <v>203441.81700281825</v>
      </c>
    </row>
    <row r="942" spans="1:2" x14ac:dyDescent="0.25">
      <c r="A942" s="6">
        <v>40889</v>
      </c>
      <c r="B942" s="14">
        <v>201272.04407148439</v>
      </c>
    </row>
    <row r="943" spans="1:2" x14ac:dyDescent="0.25">
      <c r="A943" s="6">
        <v>40890</v>
      </c>
      <c r="B943" s="14">
        <v>200884.64870100067</v>
      </c>
    </row>
    <row r="944" spans="1:2" x14ac:dyDescent="0.25">
      <c r="A944" s="6">
        <v>40891</v>
      </c>
      <c r="B944" s="14">
        <v>201067.88612770315</v>
      </c>
    </row>
    <row r="945" spans="1:2" x14ac:dyDescent="0.25">
      <c r="A945" s="6">
        <v>40892</v>
      </c>
      <c r="B945" s="14">
        <v>202548.9840672132</v>
      </c>
    </row>
    <row r="946" spans="1:2" x14ac:dyDescent="0.25">
      <c r="A946" s="6">
        <v>40893</v>
      </c>
      <c r="B946" s="14">
        <v>203988.69932163291</v>
      </c>
    </row>
    <row r="947" spans="1:2" x14ac:dyDescent="0.25">
      <c r="A947" s="6">
        <v>40896</v>
      </c>
      <c r="B947" s="14">
        <v>201954.1941976141</v>
      </c>
    </row>
    <row r="948" spans="1:2" x14ac:dyDescent="0.25">
      <c r="A948" s="6">
        <v>40897</v>
      </c>
      <c r="B948" s="14">
        <v>203587.52130013495</v>
      </c>
    </row>
    <row r="949" spans="1:2" x14ac:dyDescent="0.25">
      <c r="A949" s="6">
        <v>40898</v>
      </c>
      <c r="B949" s="14">
        <v>201824.31172224804</v>
      </c>
    </row>
    <row r="950" spans="1:2" x14ac:dyDescent="0.25">
      <c r="A950" s="6">
        <v>40899</v>
      </c>
      <c r="B950" s="14">
        <v>202835.42059537515</v>
      </c>
    </row>
    <row r="951" spans="1:2" x14ac:dyDescent="0.25">
      <c r="A951" s="6">
        <v>40900</v>
      </c>
      <c r="B951" s="14">
        <v>203703.90700024457</v>
      </c>
    </row>
    <row r="952" spans="1:2" x14ac:dyDescent="0.25">
      <c r="A952" s="6">
        <v>40903</v>
      </c>
      <c r="B952" s="14">
        <v>202647.05375325287</v>
      </c>
    </row>
    <row r="953" spans="1:2" x14ac:dyDescent="0.25">
      <c r="A953" s="6">
        <v>40904</v>
      </c>
      <c r="B953" s="14">
        <v>203182.63123610104</v>
      </c>
    </row>
    <row r="954" spans="1:2" x14ac:dyDescent="0.25">
      <c r="A954" s="6">
        <v>40905</v>
      </c>
      <c r="B954" s="14">
        <v>203746.6593149488</v>
      </c>
    </row>
    <row r="955" spans="1:2" x14ac:dyDescent="0.25">
      <c r="A955" s="6">
        <v>40906</v>
      </c>
      <c r="B955" s="14">
        <v>203837.74242133577</v>
      </c>
    </row>
    <row r="956" spans="1:2" x14ac:dyDescent="0.25">
      <c r="A956" s="6">
        <v>40907</v>
      </c>
      <c r="B956" s="14">
        <v>203949.69946406712</v>
      </c>
    </row>
    <row r="957" spans="1:2" x14ac:dyDescent="0.25">
      <c r="A957" s="6">
        <v>40910</v>
      </c>
      <c r="B957" s="14">
        <v>203131.79918158101</v>
      </c>
    </row>
    <row r="958" spans="1:2" x14ac:dyDescent="0.25">
      <c r="A958" s="6">
        <v>40911</v>
      </c>
      <c r="B958" s="14">
        <v>204781.38376753021</v>
      </c>
    </row>
    <row r="959" spans="1:2" x14ac:dyDescent="0.25">
      <c r="A959" s="6">
        <v>40912</v>
      </c>
      <c r="B959" s="14">
        <v>204504.55722145151</v>
      </c>
    </row>
    <row r="960" spans="1:2" x14ac:dyDescent="0.25">
      <c r="A960" s="6">
        <v>40913</v>
      </c>
      <c r="B960" s="14">
        <v>206018.17012781824</v>
      </c>
    </row>
    <row r="961" spans="1:2" x14ac:dyDescent="0.25">
      <c r="A961" s="6">
        <v>40914</v>
      </c>
      <c r="B961" s="14">
        <v>207584.98934358681</v>
      </c>
    </row>
    <row r="962" spans="1:2" x14ac:dyDescent="0.25">
      <c r="A962" s="6">
        <v>40915</v>
      </c>
      <c r="B962" s="14">
        <v>206983.81622398127</v>
      </c>
    </row>
    <row r="963" spans="1:2" x14ac:dyDescent="0.25">
      <c r="A963" s="6">
        <v>40917</v>
      </c>
      <c r="B963" s="14">
        <v>208464.54467523156</v>
      </c>
    </row>
    <row r="964" spans="1:2" x14ac:dyDescent="0.25">
      <c r="A964" s="6">
        <v>40918</v>
      </c>
      <c r="B964" s="14">
        <v>209957.0967507934</v>
      </c>
    </row>
    <row r="965" spans="1:2" x14ac:dyDescent="0.25">
      <c r="A965" s="6">
        <v>40919</v>
      </c>
      <c r="B965" s="14">
        <v>209297.46191979409</v>
      </c>
    </row>
    <row r="966" spans="1:2" x14ac:dyDescent="0.25">
      <c r="A966" s="6">
        <v>40920</v>
      </c>
      <c r="B966" s="14">
        <v>210821.4204974334</v>
      </c>
    </row>
    <row r="967" spans="1:2" x14ac:dyDescent="0.25">
      <c r="A967" s="6">
        <v>40921</v>
      </c>
      <c r="B967" s="14">
        <v>212402.28026707188</v>
      </c>
    </row>
    <row r="968" spans="1:2" x14ac:dyDescent="0.25">
      <c r="A968" s="6">
        <v>40924</v>
      </c>
      <c r="B968" s="14">
        <v>213852.71068102392</v>
      </c>
    </row>
    <row r="969" spans="1:2" x14ac:dyDescent="0.25">
      <c r="A969" s="6">
        <v>40925</v>
      </c>
      <c r="B969" s="14">
        <v>215496.01396655763</v>
      </c>
    </row>
    <row r="970" spans="1:2" x14ac:dyDescent="0.25">
      <c r="A970" s="6">
        <v>40926</v>
      </c>
      <c r="B970" s="14">
        <v>213230.10970024986</v>
      </c>
    </row>
    <row r="971" spans="1:2" x14ac:dyDescent="0.25">
      <c r="A971" s="6">
        <v>40927</v>
      </c>
      <c r="B971" s="14">
        <v>214595.5335455664</v>
      </c>
    </row>
    <row r="972" spans="1:2" x14ac:dyDescent="0.25">
      <c r="A972" s="6">
        <v>40928</v>
      </c>
      <c r="B972" s="14">
        <v>215916.57845671714</v>
      </c>
    </row>
    <row r="973" spans="1:2" x14ac:dyDescent="0.25">
      <c r="A973" s="6">
        <v>40931</v>
      </c>
      <c r="B973" s="14">
        <v>216611.11679960196</v>
      </c>
    </row>
    <row r="974" spans="1:2" x14ac:dyDescent="0.25">
      <c r="A974" s="6">
        <v>40932</v>
      </c>
      <c r="B974" s="14">
        <v>219143.77832631781</v>
      </c>
    </row>
    <row r="975" spans="1:2" x14ac:dyDescent="0.25">
      <c r="A975" s="6">
        <v>40933</v>
      </c>
      <c r="B975" s="14">
        <v>220337.36313036276</v>
      </c>
    </row>
    <row r="976" spans="1:2" x14ac:dyDescent="0.25">
      <c r="A976" s="6">
        <v>40935</v>
      </c>
      <c r="B976" s="14">
        <v>221619.15313836467</v>
      </c>
    </row>
    <row r="977" spans="1:2" x14ac:dyDescent="0.25">
      <c r="A977" s="6">
        <v>40938</v>
      </c>
      <c r="B977" s="14">
        <v>221677.09092594986</v>
      </c>
    </row>
    <row r="978" spans="1:2" x14ac:dyDescent="0.25">
      <c r="A978" s="6">
        <v>40939</v>
      </c>
      <c r="B978" s="14">
        <v>221661.23583649955</v>
      </c>
    </row>
    <row r="979" spans="1:2" x14ac:dyDescent="0.25">
      <c r="A979" s="6">
        <v>40940</v>
      </c>
      <c r="B979" s="14">
        <v>223163.02511855474</v>
      </c>
    </row>
    <row r="980" spans="1:2" x14ac:dyDescent="0.25">
      <c r="A980" s="6">
        <v>40941</v>
      </c>
      <c r="B980" s="14">
        <v>223262.30860661785</v>
      </c>
    </row>
    <row r="981" spans="1:2" x14ac:dyDescent="0.25">
      <c r="A981" s="6">
        <v>40942</v>
      </c>
      <c r="B981" s="14">
        <v>224828.38884586695</v>
      </c>
    </row>
    <row r="982" spans="1:2" x14ac:dyDescent="0.25">
      <c r="A982" s="6">
        <v>40945</v>
      </c>
      <c r="B982" s="14">
        <v>224571.63609714236</v>
      </c>
    </row>
    <row r="983" spans="1:2" x14ac:dyDescent="0.25">
      <c r="A983" s="6">
        <v>40946</v>
      </c>
      <c r="B983" s="14">
        <v>226326.89432537576</v>
      </c>
    </row>
    <row r="984" spans="1:2" x14ac:dyDescent="0.25">
      <c r="A984" s="6">
        <v>40947</v>
      </c>
      <c r="B984" s="14">
        <v>228062.5696758432</v>
      </c>
    </row>
    <row r="985" spans="1:2" x14ac:dyDescent="0.25">
      <c r="A985" s="6">
        <v>40948</v>
      </c>
      <c r="B985" s="14">
        <v>229735.80151041545</v>
      </c>
    </row>
    <row r="986" spans="1:2" x14ac:dyDescent="0.25">
      <c r="A986" s="6">
        <v>40949</v>
      </c>
      <c r="B986" s="14">
        <v>227597.18577065415</v>
      </c>
    </row>
    <row r="987" spans="1:2" x14ac:dyDescent="0.25">
      <c r="A987" s="6">
        <v>40952</v>
      </c>
      <c r="B987" s="14">
        <v>229287.78355343392</v>
      </c>
    </row>
    <row r="988" spans="1:2" x14ac:dyDescent="0.25">
      <c r="A988" s="6">
        <v>40953</v>
      </c>
      <c r="B988" s="14">
        <v>230885.63978302022</v>
      </c>
    </row>
    <row r="989" spans="1:2" x14ac:dyDescent="0.25">
      <c r="A989" s="6">
        <v>40954</v>
      </c>
      <c r="B989" s="14">
        <v>232751.00551265466</v>
      </c>
    </row>
    <row r="990" spans="1:2" x14ac:dyDescent="0.25">
      <c r="A990" s="6">
        <v>40955</v>
      </c>
      <c r="B990" s="14">
        <v>233337.78456572964</v>
      </c>
    </row>
    <row r="991" spans="1:2" x14ac:dyDescent="0.25">
      <c r="A991" s="6">
        <v>40956</v>
      </c>
      <c r="B991" s="14">
        <v>235920.69649576946</v>
      </c>
    </row>
    <row r="992" spans="1:2" x14ac:dyDescent="0.25">
      <c r="A992" s="6">
        <v>40960</v>
      </c>
      <c r="B992" s="14">
        <v>238673.57302528736</v>
      </c>
    </row>
    <row r="993" spans="1:2" x14ac:dyDescent="0.25">
      <c r="A993" s="6">
        <v>40961</v>
      </c>
      <c r="B993" s="14">
        <v>235421.65763543302</v>
      </c>
    </row>
    <row r="994" spans="1:2" x14ac:dyDescent="0.25">
      <c r="A994" s="6">
        <v>40962</v>
      </c>
      <c r="B994" s="14">
        <v>233016.68590430132</v>
      </c>
    </row>
    <row r="995" spans="1:2" x14ac:dyDescent="0.25">
      <c r="A995" s="6">
        <v>40963</v>
      </c>
      <c r="B995" s="14">
        <v>235224.93673896985</v>
      </c>
    </row>
    <row r="996" spans="1:2" x14ac:dyDescent="0.25">
      <c r="A996" s="6">
        <v>40966</v>
      </c>
      <c r="B996" s="14">
        <v>237369.26610470421</v>
      </c>
    </row>
    <row r="997" spans="1:2" x14ac:dyDescent="0.25">
      <c r="A997" s="6">
        <v>40967</v>
      </c>
      <c r="B997" s="14">
        <v>239683.9295581764</v>
      </c>
    </row>
    <row r="998" spans="1:2" x14ac:dyDescent="0.25">
      <c r="A998" s="6">
        <v>40968</v>
      </c>
      <c r="B998" s="14">
        <v>241648.68762967957</v>
      </c>
    </row>
    <row r="999" spans="1:2" x14ac:dyDescent="0.25">
      <c r="A999" s="6">
        <v>40969</v>
      </c>
      <c r="B999" s="14">
        <v>243850.6571639326</v>
      </c>
    </row>
    <row r="1000" spans="1:2" x14ac:dyDescent="0.25">
      <c r="A1000" s="6">
        <v>40970</v>
      </c>
      <c r="B1000" s="14">
        <v>246054.47413948429</v>
      </c>
    </row>
    <row r="1001" spans="1:2" x14ac:dyDescent="0.25">
      <c r="A1001" s="6">
        <v>40971</v>
      </c>
      <c r="B1001" s="14">
        <v>248254.22674417892</v>
      </c>
    </row>
    <row r="1002" spans="1:2" x14ac:dyDescent="0.25">
      <c r="A1002" s="6">
        <v>40973</v>
      </c>
      <c r="B1002" s="14">
        <v>250513.83644695059</v>
      </c>
    </row>
    <row r="1003" spans="1:2" x14ac:dyDescent="0.25">
      <c r="A1003" s="6">
        <v>40974</v>
      </c>
      <c r="B1003" s="14">
        <v>247942.05975118041</v>
      </c>
    </row>
    <row r="1004" spans="1:2" x14ac:dyDescent="0.25">
      <c r="A1004" s="6">
        <v>40975</v>
      </c>
      <c r="B1004" s="14">
        <v>245330.76661731818</v>
      </c>
    </row>
    <row r="1005" spans="1:2" x14ac:dyDescent="0.25">
      <c r="A1005" s="6">
        <v>40977</v>
      </c>
      <c r="B1005" s="14">
        <v>243062.96252225598</v>
      </c>
    </row>
    <row r="1006" spans="1:2" x14ac:dyDescent="0.25">
      <c r="A1006" s="6">
        <v>40980</v>
      </c>
      <c r="B1006" s="14">
        <v>244697.0286012963</v>
      </c>
    </row>
    <row r="1007" spans="1:2" x14ac:dyDescent="0.25">
      <c r="A1007" s="6">
        <v>40981</v>
      </c>
      <c r="B1007" s="14">
        <v>242735.4769014474</v>
      </c>
    </row>
    <row r="1008" spans="1:2" x14ac:dyDescent="0.25">
      <c r="A1008" s="6">
        <v>40982</v>
      </c>
      <c r="B1008" s="14">
        <v>244254.63213171015</v>
      </c>
    </row>
    <row r="1009" spans="1:2" x14ac:dyDescent="0.25">
      <c r="A1009" s="6">
        <v>40983</v>
      </c>
      <c r="B1009" s="14">
        <v>245778.96019760921</v>
      </c>
    </row>
    <row r="1010" spans="1:2" x14ac:dyDescent="0.25">
      <c r="A1010" s="6">
        <v>40984</v>
      </c>
      <c r="B1010" s="14">
        <v>247297.37645135249</v>
      </c>
    </row>
    <row r="1011" spans="1:2" x14ac:dyDescent="0.25">
      <c r="A1011" s="6">
        <v>40987</v>
      </c>
      <c r="B1011" s="14">
        <v>248796.20982732982</v>
      </c>
    </row>
    <row r="1012" spans="1:2" x14ac:dyDescent="0.25">
      <c r="A1012" s="6">
        <v>40988</v>
      </c>
      <c r="B1012" s="14">
        <v>246813.76001118225</v>
      </c>
    </row>
    <row r="1013" spans="1:2" x14ac:dyDescent="0.25">
      <c r="A1013" s="6">
        <v>40989</v>
      </c>
      <c r="B1013" s="14">
        <v>245003.81464593648</v>
      </c>
    </row>
    <row r="1014" spans="1:2" x14ac:dyDescent="0.25">
      <c r="A1014" s="6">
        <v>40990</v>
      </c>
      <c r="B1014" s="14">
        <v>246093.25503012742</v>
      </c>
    </row>
    <row r="1015" spans="1:2" x14ac:dyDescent="0.25">
      <c r="A1015" s="6">
        <v>40991</v>
      </c>
      <c r="B1015" s="14">
        <v>244053.43038559621</v>
      </c>
    </row>
    <row r="1016" spans="1:2" x14ac:dyDescent="0.25">
      <c r="A1016" s="6">
        <v>40994</v>
      </c>
      <c r="B1016" s="14">
        <v>245728.14017320739</v>
      </c>
    </row>
    <row r="1017" spans="1:2" x14ac:dyDescent="0.25">
      <c r="A1017" s="6">
        <v>40995</v>
      </c>
      <c r="B1017" s="14">
        <v>247573.92302507587</v>
      </c>
    </row>
    <row r="1018" spans="1:2" x14ac:dyDescent="0.25">
      <c r="A1018" s="6">
        <v>40996</v>
      </c>
      <c r="B1018" s="14">
        <v>249488.06120499532</v>
      </c>
    </row>
    <row r="1019" spans="1:2" x14ac:dyDescent="0.25">
      <c r="A1019" s="6">
        <v>40997</v>
      </c>
      <c r="B1019" s="14">
        <v>247934.09083114404</v>
      </c>
    </row>
    <row r="1020" spans="1:2" x14ac:dyDescent="0.25">
      <c r="A1020" s="6">
        <v>40998</v>
      </c>
      <c r="B1020" s="14">
        <v>249856.72724103741</v>
      </c>
    </row>
    <row r="1021" spans="1:2" x14ac:dyDescent="0.25">
      <c r="A1021" s="6">
        <v>41001</v>
      </c>
      <c r="B1021" s="14">
        <v>251749.43510189225</v>
      </c>
    </row>
    <row r="1022" spans="1:2" x14ac:dyDescent="0.25">
      <c r="A1022" s="6">
        <v>41002</v>
      </c>
      <c r="B1022" s="14">
        <v>251353.85524385341</v>
      </c>
    </row>
    <row r="1023" spans="1:2" x14ac:dyDescent="0.25">
      <c r="A1023" s="6">
        <v>41003</v>
      </c>
      <c r="B1023" s="14">
        <v>253085.46622346377</v>
      </c>
    </row>
    <row r="1024" spans="1:2" x14ac:dyDescent="0.25">
      <c r="A1024" s="6">
        <v>41008</v>
      </c>
      <c r="B1024" s="14">
        <v>254558.80490951939</v>
      </c>
    </row>
    <row r="1025" spans="1:2" x14ac:dyDescent="0.25">
      <c r="A1025" s="6">
        <v>41009</v>
      </c>
      <c r="B1025" s="14">
        <v>252952.14122099709</v>
      </c>
    </row>
    <row r="1026" spans="1:2" x14ac:dyDescent="0.25">
      <c r="A1026" s="6">
        <v>41010</v>
      </c>
      <c r="B1026" s="14">
        <v>254204.52592773116</v>
      </c>
    </row>
    <row r="1027" spans="1:2" x14ac:dyDescent="0.25">
      <c r="A1027" s="6">
        <v>41011</v>
      </c>
      <c r="B1027" s="14">
        <v>253425.9774884705</v>
      </c>
    </row>
    <row r="1028" spans="1:2" x14ac:dyDescent="0.25">
      <c r="A1028" s="6">
        <v>41012</v>
      </c>
      <c r="B1028" s="14">
        <v>254764.45295972284</v>
      </c>
    </row>
    <row r="1029" spans="1:2" x14ac:dyDescent="0.25">
      <c r="A1029" s="6">
        <v>41015</v>
      </c>
      <c r="B1029" s="14">
        <v>255943.30950276964</v>
      </c>
    </row>
    <row r="1030" spans="1:2" x14ac:dyDescent="0.25">
      <c r="A1030" s="6">
        <v>41016</v>
      </c>
      <c r="B1030" s="14">
        <v>257105.16958586863</v>
      </c>
    </row>
    <row r="1031" spans="1:2" x14ac:dyDescent="0.25">
      <c r="A1031" s="6">
        <v>41017</v>
      </c>
      <c r="B1031" s="14">
        <v>258318.01904881105</v>
      </c>
    </row>
    <row r="1032" spans="1:2" x14ac:dyDescent="0.25">
      <c r="A1032" s="6">
        <v>41018</v>
      </c>
      <c r="B1032" s="14">
        <v>259456.97085980649</v>
      </c>
    </row>
    <row r="1033" spans="1:2" x14ac:dyDescent="0.25">
      <c r="A1033" s="6">
        <v>41019</v>
      </c>
      <c r="B1033" s="14">
        <v>260574.12286347756</v>
      </c>
    </row>
    <row r="1034" spans="1:2" x14ac:dyDescent="0.25">
      <c r="A1034" s="6">
        <v>41022</v>
      </c>
      <c r="B1034" s="14">
        <v>261357.99645686767</v>
      </c>
    </row>
    <row r="1035" spans="1:2" x14ac:dyDescent="0.25">
      <c r="A1035" s="6">
        <v>41023</v>
      </c>
      <c r="B1035" s="14">
        <v>260734.18676419952</v>
      </c>
    </row>
    <row r="1036" spans="1:2" x14ac:dyDescent="0.25">
      <c r="A1036" s="6">
        <v>41024</v>
      </c>
      <c r="B1036" s="14">
        <v>261191.06324772415</v>
      </c>
    </row>
    <row r="1037" spans="1:2" x14ac:dyDescent="0.25">
      <c r="A1037" s="6">
        <v>41025</v>
      </c>
      <c r="B1037" s="14">
        <v>260761.53345544357</v>
      </c>
    </row>
    <row r="1038" spans="1:2" x14ac:dyDescent="0.25">
      <c r="A1038" s="6">
        <v>41026</v>
      </c>
      <c r="B1038" s="14">
        <v>258815.56035138096</v>
      </c>
    </row>
    <row r="1039" spans="1:2" x14ac:dyDescent="0.25">
      <c r="A1039" s="6">
        <v>41027</v>
      </c>
      <c r="B1039" s="14">
        <v>260309.95986824145</v>
      </c>
    </row>
    <row r="1040" spans="1:2" x14ac:dyDescent="0.25">
      <c r="A1040" s="6">
        <v>41029</v>
      </c>
      <c r="B1040" s="14">
        <v>261789.21036645281</v>
      </c>
    </row>
    <row r="1041" spans="1:2" x14ac:dyDescent="0.25">
      <c r="A1041" s="6">
        <v>41031</v>
      </c>
      <c r="B1041" s="14">
        <v>263327.20949796203</v>
      </c>
    </row>
    <row r="1042" spans="1:2" x14ac:dyDescent="0.25">
      <c r="A1042" s="6">
        <v>41032</v>
      </c>
      <c r="B1042" s="14">
        <v>264614.69558937091</v>
      </c>
    </row>
    <row r="1043" spans="1:2" x14ac:dyDescent="0.25">
      <c r="A1043" s="6">
        <v>41033</v>
      </c>
      <c r="B1043" s="14">
        <v>266093.94608758227</v>
      </c>
    </row>
    <row r="1044" spans="1:2" x14ac:dyDescent="0.25">
      <c r="A1044" s="6">
        <v>41036</v>
      </c>
      <c r="B1044" s="14">
        <v>264072.35979909357</v>
      </c>
    </row>
    <row r="1045" spans="1:2" x14ac:dyDescent="0.25">
      <c r="A1045" s="6">
        <v>41037</v>
      </c>
      <c r="B1045" s="14">
        <v>265455.91283803358</v>
      </c>
    </row>
    <row r="1046" spans="1:2" x14ac:dyDescent="0.25">
      <c r="A1046" s="6">
        <v>41038</v>
      </c>
      <c r="B1046" s="14">
        <v>263209.7667907718</v>
      </c>
    </row>
    <row r="1047" spans="1:2" x14ac:dyDescent="0.25">
      <c r="A1047" s="6">
        <v>41039</v>
      </c>
      <c r="B1047" s="14">
        <v>264950.98446513526</v>
      </c>
    </row>
    <row r="1048" spans="1:2" x14ac:dyDescent="0.25">
      <c r="A1048" s="6">
        <v>41040</v>
      </c>
      <c r="B1048" s="14">
        <v>266958.23368650797</v>
      </c>
    </row>
    <row r="1049" spans="1:2" x14ac:dyDescent="0.25">
      <c r="A1049" s="6">
        <v>41043</v>
      </c>
      <c r="B1049" s="14">
        <v>269067.46166756749</v>
      </c>
    </row>
    <row r="1050" spans="1:2" x14ac:dyDescent="0.25">
      <c r="A1050" s="6">
        <v>41044</v>
      </c>
      <c r="B1050" s="14">
        <v>266396.89387656719</v>
      </c>
    </row>
    <row r="1051" spans="1:2" x14ac:dyDescent="0.25">
      <c r="A1051" s="6">
        <v>41045</v>
      </c>
      <c r="B1051" s="14">
        <v>268822.40380795987</v>
      </c>
    </row>
    <row r="1052" spans="1:2" x14ac:dyDescent="0.25">
      <c r="A1052" s="6">
        <v>41046</v>
      </c>
      <c r="B1052" s="14">
        <v>271233.13420896319</v>
      </c>
    </row>
    <row r="1053" spans="1:2" x14ac:dyDescent="0.25">
      <c r="A1053" s="6">
        <v>41047</v>
      </c>
      <c r="B1053" s="14">
        <v>267962.98046306637</v>
      </c>
    </row>
    <row r="1054" spans="1:2" x14ac:dyDescent="0.25">
      <c r="A1054" s="6">
        <v>41050</v>
      </c>
      <c r="B1054" s="14">
        <v>265490.75479402806</v>
      </c>
    </row>
    <row r="1055" spans="1:2" x14ac:dyDescent="0.25">
      <c r="A1055" s="6">
        <v>41051</v>
      </c>
      <c r="B1055" s="14">
        <v>267427.80124605109</v>
      </c>
    </row>
    <row r="1056" spans="1:2" x14ac:dyDescent="0.25">
      <c r="A1056" s="6">
        <v>41052</v>
      </c>
      <c r="B1056" s="14">
        <v>270142.98997307604</v>
      </c>
    </row>
    <row r="1057" spans="1:2" x14ac:dyDescent="0.25">
      <c r="A1057" s="6">
        <v>41053</v>
      </c>
      <c r="B1057" s="14">
        <v>267264.58091634163</v>
      </c>
    </row>
    <row r="1058" spans="1:2" x14ac:dyDescent="0.25">
      <c r="A1058" s="6">
        <v>41054</v>
      </c>
      <c r="B1058" s="14">
        <v>264833.39154839888</v>
      </c>
    </row>
    <row r="1059" spans="1:2" x14ac:dyDescent="0.25">
      <c r="A1059" s="6">
        <v>41057</v>
      </c>
      <c r="B1059" s="14">
        <v>262715.67392493627</v>
      </c>
    </row>
    <row r="1060" spans="1:2" x14ac:dyDescent="0.25">
      <c r="A1060" s="6">
        <v>41058</v>
      </c>
      <c r="B1060" s="14">
        <v>264116.59291208384</v>
      </c>
    </row>
    <row r="1061" spans="1:2" x14ac:dyDescent="0.25">
      <c r="A1061" s="6">
        <v>41059</v>
      </c>
      <c r="B1061" s="14">
        <v>265939.46749184874</v>
      </c>
    </row>
    <row r="1062" spans="1:2" x14ac:dyDescent="0.25">
      <c r="A1062" s="6">
        <v>41060</v>
      </c>
      <c r="B1062" s="14">
        <v>265519.1408754029</v>
      </c>
    </row>
    <row r="1063" spans="1:2" x14ac:dyDescent="0.25">
      <c r="A1063" s="6">
        <v>41061</v>
      </c>
      <c r="B1063" s="14">
        <v>265330.28428100795</v>
      </c>
    </row>
    <row r="1064" spans="1:2" x14ac:dyDescent="0.25">
      <c r="A1064" s="6">
        <v>41064</v>
      </c>
      <c r="B1064" s="14">
        <v>263144.55278813688</v>
      </c>
    </row>
    <row r="1065" spans="1:2" x14ac:dyDescent="0.25">
      <c r="A1065" s="6">
        <v>41065</v>
      </c>
      <c r="B1065" s="14">
        <v>264779.35784369666</v>
      </c>
    </row>
    <row r="1066" spans="1:2" x14ac:dyDescent="0.25">
      <c r="A1066" s="6">
        <v>41066</v>
      </c>
      <c r="B1066" s="14">
        <v>265129.02738839271</v>
      </c>
    </row>
    <row r="1067" spans="1:2" x14ac:dyDescent="0.25">
      <c r="A1067" s="6">
        <v>41067</v>
      </c>
      <c r="B1067" s="14">
        <v>263164.43596253672</v>
      </c>
    </row>
    <row r="1068" spans="1:2" x14ac:dyDescent="0.25">
      <c r="A1068" s="6">
        <v>41068</v>
      </c>
      <c r="B1068" s="14">
        <v>264807.7392480704</v>
      </c>
    </row>
    <row r="1069" spans="1:2" x14ac:dyDescent="0.25">
      <c r="A1069" s="6">
        <v>41071</v>
      </c>
      <c r="B1069" s="14">
        <v>262664.18395354762</v>
      </c>
    </row>
    <row r="1070" spans="1:2" x14ac:dyDescent="0.25">
      <c r="A1070" s="6">
        <v>41072</v>
      </c>
      <c r="B1070" s="14">
        <v>264269.06046006887</v>
      </c>
    </row>
    <row r="1071" spans="1:2" x14ac:dyDescent="0.25">
      <c r="A1071" s="6">
        <v>41073</v>
      </c>
      <c r="B1071" s="14">
        <v>264531.71139996417</v>
      </c>
    </row>
    <row r="1072" spans="1:2" x14ac:dyDescent="0.25">
      <c r="A1072" s="6">
        <v>41074</v>
      </c>
      <c r="B1072" s="14">
        <v>262328.12151680153</v>
      </c>
    </row>
    <row r="1073" spans="1:2" x14ac:dyDescent="0.25">
      <c r="A1073" s="6">
        <v>41075</v>
      </c>
      <c r="B1073" s="14">
        <v>264074.5120268013</v>
      </c>
    </row>
    <row r="1074" spans="1:2" x14ac:dyDescent="0.25">
      <c r="A1074" s="6">
        <v>41078</v>
      </c>
      <c r="B1074" s="14">
        <v>261561.63002241828</v>
      </c>
    </row>
    <row r="1075" spans="1:2" x14ac:dyDescent="0.25">
      <c r="A1075" s="6">
        <v>41079</v>
      </c>
      <c r="B1075" s="14">
        <v>262897.88856411219</v>
      </c>
    </row>
    <row r="1076" spans="1:2" x14ac:dyDescent="0.25">
      <c r="A1076" s="6">
        <v>41080</v>
      </c>
      <c r="B1076" s="14">
        <v>261029.42847323013</v>
      </c>
    </row>
    <row r="1077" spans="1:2" x14ac:dyDescent="0.25">
      <c r="A1077" s="6">
        <v>41081</v>
      </c>
      <c r="B1077" s="14">
        <v>262523.82799009065</v>
      </c>
    </row>
    <row r="1078" spans="1:2" x14ac:dyDescent="0.25">
      <c r="A1078" s="6">
        <v>41082</v>
      </c>
      <c r="B1078" s="14">
        <v>264062.56609811937</v>
      </c>
    </row>
    <row r="1079" spans="1:2" x14ac:dyDescent="0.25">
      <c r="A1079" s="6">
        <v>41085</v>
      </c>
      <c r="B1079" s="14">
        <v>265907.60997346835</v>
      </c>
    </row>
    <row r="1080" spans="1:2" x14ac:dyDescent="0.25">
      <c r="A1080" s="6">
        <v>41086</v>
      </c>
      <c r="B1080" s="14">
        <v>267379.84019474476</v>
      </c>
    </row>
    <row r="1081" spans="1:2" x14ac:dyDescent="0.25">
      <c r="A1081" s="6">
        <v>41087</v>
      </c>
      <c r="B1081" s="14">
        <v>265350.65459123836</v>
      </c>
    </row>
    <row r="1082" spans="1:2" x14ac:dyDescent="0.25">
      <c r="A1082" s="6">
        <v>41088</v>
      </c>
      <c r="B1082" s="14">
        <v>263359.46556282043</v>
      </c>
    </row>
    <row r="1083" spans="1:2" x14ac:dyDescent="0.25">
      <c r="A1083" s="6">
        <v>41089</v>
      </c>
      <c r="B1083" s="14">
        <v>264698.68001059222</v>
      </c>
    </row>
    <row r="1084" spans="1:2" x14ac:dyDescent="0.25">
      <c r="A1084" s="6">
        <v>41092</v>
      </c>
      <c r="B1084" s="14">
        <v>266214.87933477707</v>
      </c>
    </row>
    <row r="1085" spans="1:2" x14ac:dyDescent="0.25">
      <c r="A1085" s="6">
        <v>41093</v>
      </c>
      <c r="B1085" s="14">
        <v>267655.33356571628</v>
      </c>
    </row>
    <row r="1086" spans="1:2" x14ac:dyDescent="0.25">
      <c r="A1086" s="6">
        <v>41094</v>
      </c>
      <c r="B1086" s="14">
        <v>267494.67606306227</v>
      </c>
    </row>
    <row r="1087" spans="1:2" x14ac:dyDescent="0.25">
      <c r="A1087" s="6">
        <v>41095</v>
      </c>
      <c r="B1087" s="14">
        <v>268864.18854813237</v>
      </c>
    </row>
    <row r="1088" spans="1:2" x14ac:dyDescent="0.25">
      <c r="A1088" s="6">
        <v>41096</v>
      </c>
      <c r="B1088" s="14">
        <v>267631.12553462142</v>
      </c>
    </row>
    <row r="1089" spans="1:2" x14ac:dyDescent="0.25">
      <c r="A1089" s="6">
        <v>41099</v>
      </c>
      <c r="B1089" s="14">
        <v>266307.25684110366</v>
      </c>
    </row>
    <row r="1090" spans="1:2" x14ac:dyDescent="0.25">
      <c r="A1090" s="6">
        <v>41100</v>
      </c>
      <c r="B1090" s="14">
        <v>267412.58522046322</v>
      </c>
    </row>
    <row r="1091" spans="1:2" x14ac:dyDescent="0.25">
      <c r="A1091" s="6">
        <v>41101</v>
      </c>
      <c r="B1091" s="14">
        <v>268655.73272070393</v>
      </c>
    </row>
    <row r="1092" spans="1:2" x14ac:dyDescent="0.25">
      <c r="A1092" s="6">
        <v>41102</v>
      </c>
      <c r="B1092" s="14">
        <v>269715.98353237583</v>
      </c>
    </row>
    <row r="1093" spans="1:2" x14ac:dyDescent="0.25">
      <c r="A1093" s="6">
        <v>41103</v>
      </c>
      <c r="B1093" s="14">
        <v>268816.66540195333</v>
      </c>
    </row>
    <row r="1094" spans="1:2" x14ac:dyDescent="0.25">
      <c r="A1094" s="6">
        <v>41106</v>
      </c>
      <c r="B1094" s="14">
        <v>267754.49263444921</v>
      </c>
    </row>
    <row r="1095" spans="1:2" x14ac:dyDescent="0.25">
      <c r="A1095" s="6">
        <v>41107</v>
      </c>
      <c r="B1095" s="14">
        <v>266823.40805100044</v>
      </c>
    </row>
    <row r="1096" spans="1:2" x14ac:dyDescent="0.25">
      <c r="A1096" s="6">
        <v>41108</v>
      </c>
      <c r="B1096" s="14">
        <v>267439.90346273058</v>
      </c>
    </row>
    <row r="1097" spans="1:2" x14ac:dyDescent="0.25">
      <c r="A1097" s="6">
        <v>41109</v>
      </c>
      <c r="B1097" s="14">
        <v>268010.21284199384</v>
      </c>
    </row>
    <row r="1098" spans="1:2" x14ac:dyDescent="0.25">
      <c r="A1098" s="6">
        <v>41110</v>
      </c>
      <c r="B1098" s="14">
        <v>268554.28855481592</v>
      </c>
    </row>
    <row r="1099" spans="1:2" x14ac:dyDescent="0.25">
      <c r="A1099" s="6">
        <v>41113</v>
      </c>
      <c r="B1099" s="14">
        <v>268975.32467714627</v>
      </c>
    </row>
    <row r="1100" spans="1:2" x14ac:dyDescent="0.25">
      <c r="A1100" s="6">
        <v>41114</v>
      </c>
      <c r="B1100" s="14">
        <v>269531.96299079934</v>
      </c>
    </row>
    <row r="1101" spans="1:2" x14ac:dyDescent="0.25">
      <c r="A1101" s="6">
        <v>41115</v>
      </c>
      <c r="B1101" s="14">
        <v>269984.40561520716</v>
      </c>
    </row>
    <row r="1102" spans="1:2" x14ac:dyDescent="0.25">
      <c r="A1102" s="6">
        <v>41116</v>
      </c>
      <c r="B1102" s="14">
        <v>270439.43465743313</v>
      </c>
    </row>
    <row r="1103" spans="1:2" x14ac:dyDescent="0.25">
      <c r="A1103" s="6">
        <v>41117</v>
      </c>
      <c r="B1103" s="14">
        <v>271831.11643808731</v>
      </c>
    </row>
    <row r="1104" spans="1:2" x14ac:dyDescent="0.25">
      <c r="A1104" s="6">
        <v>41120</v>
      </c>
      <c r="B1104" s="14">
        <v>273170.70037411887</v>
      </c>
    </row>
    <row r="1105" spans="1:2" x14ac:dyDescent="0.25">
      <c r="A1105" s="6">
        <v>41121</v>
      </c>
      <c r="B1105" s="14">
        <v>271381.65312517178</v>
      </c>
    </row>
    <row r="1106" spans="1:2" x14ac:dyDescent="0.25">
      <c r="A1106" s="6">
        <v>41122</v>
      </c>
      <c r="B1106" s="14">
        <v>272946.62489964167</v>
      </c>
    </row>
    <row r="1107" spans="1:2" x14ac:dyDescent="0.25">
      <c r="A1107" s="6">
        <v>41123</v>
      </c>
      <c r="B1107" s="14">
        <v>272930.26165187062</v>
      </c>
    </row>
    <row r="1108" spans="1:2" x14ac:dyDescent="0.25">
      <c r="A1108" s="6">
        <v>41124</v>
      </c>
      <c r="B1108" s="14">
        <v>274423.18321569217</v>
      </c>
    </row>
    <row r="1109" spans="1:2" x14ac:dyDescent="0.25">
      <c r="A1109" s="6">
        <v>41127</v>
      </c>
      <c r="B1109" s="14">
        <v>276028.4292104732</v>
      </c>
    </row>
    <row r="1110" spans="1:2" x14ac:dyDescent="0.25">
      <c r="A1110" s="6">
        <v>41128</v>
      </c>
      <c r="B1110" s="14">
        <v>277701.66104504548</v>
      </c>
    </row>
    <row r="1111" spans="1:2" x14ac:dyDescent="0.25">
      <c r="A1111" s="6">
        <v>41129</v>
      </c>
      <c r="B1111" s="14">
        <v>279708.54077815841</v>
      </c>
    </row>
    <row r="1112" spans="1:2" x14ac:dyDescent="0.25">
      <c r="A1112" s="6">
        <v>41130</v>
      </c>
      <c r="B1112" s="14">
        <v>277383.3618547126</v>
      </c>
    </row>
    <row r="1113" spans="1:2" x14ac:dyDescent="0.25">
      <c r="A1113" s="6">
        <v>41131</v>
      </c>
      <c r="B1113" s="14">
        <v>279176.67737369874</v>
      </c>
    </row>
    <row r="1114" spans="1:2" x14ac:dyDescent="0.25">
      <c r="A1114" s="6">
        <v>41134</v>
      </c>
      <c r="B1114" s="14">
        <v>280988.83679393132</v>
      </c>
    </row>
    <row r="1115" spans="1:2" x14ac:dyDescent="0.25">
      <c r="A1115" s="6">
        <v>41135</v>
      </c>
      <c r="B1115" s="14">
        <v>282943.98817068135</v>
      </c>
    </row>
    <row r="1116" spans="1:2" x14ac:dyDescent="0.25">
      <c r="A1116" s="6">
        <v>41137</v>
      </c>
      <c r="B1116" s="14">
        <v>281014.49293522572</v>
      </c>
    </row>
    <row r="1117" spans="1:2" x14ac:dyDescent="0.25">
      <c r="A1117" s="6">
        <v>41138</v>
      </c>
      <c r="B1117" s="14">
        <v>283086.03311379231</v>
      </c>
    </row>
    <row r="1118" spans="1:2" x14ac:dyDescent="0.25">
      <c r="A1118" s="6">
        <v>41142</v>
      </c>
      <c r="B1118" s="14">
        <v>285137.9904145929</v>
      </c>
    </row>
    <row r="1119" spans="1:2" x14ac:dyDescent="0.25">
      <c r="A1119" s="6">
        <v>41143</v>
      </c>
      <c r="B1119" s="14">
        <v>287325.54990671627</v>
      </c>
    </row>
    <row r="1120" spans="1:2" x14ac:dyDescent="0.25">
      <c r="A1120" s="6">
        <v>41144</v>
      </c>
      <c r="B1120" s="14">
        <v>284559.61071224383</v>
      </c>
    </row>
    <row r="1121" spans="1:2" x14ac:dyDescent="0.25">
      <c r="A1121" s="6">
        <v>41145</v>
      </c>
      <c r="B1121" s="14">
        <v>284354.86030161899</v>
      </c>
    </row>
    <row r="1122" spans="1:2" x14ac:dyDescent="0.25">
      <c r="A1122" s="6">
        <v>41148</v>
      </c>
      <c r="B1122" s="14">
        <v>282003.08377561119</v>
      </c>
    </row>
    <row r="1123" spans="1:2" x14ac:dyDescent="0.25">
      <c r="A1123" s="6">
        <v>41149</v>
      </c>
      <c r="B1123" s="14">
        <v>279926.02248749323</v>
      </c>
    </row>
    <row r="1124" spans="1:2" x14ac:dyDescent="0.25">
      <c r="A1124" s="6">
        <v>41150</v>
      </c>
      <c r="B1124" s="14">
        <v>277994.10811621335</v>
      </c>
    </row>
    <row r="1125" spans="1:2" x14ac:dyDescent="0.25">
      <c r="A1125" s="6">
        <v>41151</v>
      </c>
      <c r="B1125" s="14">
        <v>279164.46642928623</v>
      </c>
    </row>
    <row r="1126" spans="1:2" x14ac:dyDescent="0.25">
      <c r="A1126" s="6">
        <v>41152</v>
      </c>
      <c r="B1126" s="14">
        <v>280420.91550687741</v>
      </c>
    </row>
    <row r="1127" spans="1:2" x14ac:dyDescent="0.25">
      <c r="A1127" s="6">
        <v>41155</v>
      </c>
      <c r="B1127" s="14">
        <v>281658.15119496232</v>
      </c>
    </row>
    <row r="1128" spans="1:2" x14ac:dyDescent="0.25">
      <c r="A1128" s="6">
        <v>41156</v>
      </c>
      <c r="B1128" s="14">
        <v>280248.68973114935</v>
      </c>
    </row>
    <row r="1129" spans="1:2" x14ac:dyDescent="0.25">
      <c r="A1129" s="6">
        <v>41157</v>
      </c>
      <c r="B1129" s="14">
        <v>281321.87263191195</v>
      </c>
    </row>
    <row r="1130" spans="1:2" x14ac:dyDescent="0.25">
      <c r="A1130" s="6">
        <v>41158</v>
      </c>
      <c r="B1130" s="14">
        <v>279973.58565399144</v>
      </c>
    </row>
    <row r="1131" spans="1:2" x14ac:dyDescent="0.25">
      <c r="A1131" s="6">
        <v>41159</v>
      </c>
      <c r="B1131" s="14">
        <v>278691.79268247582</v>
      </c>
    </row>
    <row r="1132" spans="1:2" x14ac:dyDescent="0.25">
      <c r="A1132" s="6">
        <v>41160</v>
      </c>
      <c r="B1132" s="14">
        <v>279623.09209150018</v>
      </c>
    </row>
    <row r="1133" spans="1:2" x14ac:dyDescent="0.25">
      <c r="A1133" s="6">
        <v>41162</v>
      </c>
      <c r="B1133" s="14">
        <v>279093.70070847397</v>
      </c>
    </row>
    <row r="1134" spans="1:2" x14ac:dyDescent="0.25">
      <c r="A1134" s="6">
        <v>41163</v>
      </c>
      <c r="B1134" s="14">
        <v>280001.35286887531</v>
      </c>
    </row>
    <row r="1135" spans="1:2" x14ac:dyDescent="0.25">
      <c r="A1135" s="6">
        <v>41164</v>
      </c>
      <c r="B1135" s="14">
        <v>281110.37613083218</v>
      </c>
    </row>
    <row r="1136" spans="1:2" x14ac:dyDescent="0.25">
      <c r="A1136" s="6">
        <v>41165</v>
      </c>
      <c r="B1136" s="14">
        <v>281469.69177309878</v>
      </c>
    </row>
    <row r="1137" spans="1:2" x14ac:dyDescent="0.25">
      <c r="A1137" s="6">
        <v>41166</v>
      </c>
      <c r="B1137" s="14">
        <v>282988.8470033615</v>
      </c>
    </row>
    <row r="1138" spans="1:2" x14ac:dyDescent="0.25">
      <c r="A1138" s="6">
        <v>41169</v>
      </c>
      <c r="B1138" s="14">
        <v>280211.88880211342</v>
      </c>
    </row>
    <row r="1139" spans="1:2" x14ac:dyDescent="0.25">
      <c r="A1139" s="6">
        <v>41170</v>
      </c>
      <c r="B1139" s="14">
        <v>280673.13614429883</v>
      </c>
    </row>
    <row r="1140" spans="1:2" x14ac:dyDescent="0.25">
      <c r="A1140" s="6">
        <v>41172</v>
      </c>
      <c r="B1140" s="14">
        <v>282561.41014603683</v>
      </c>
    </row>
    <row r="1141" spans="1:2" x14ac:dyDescent="0.25">
      <c r="A1141" s="6">
        <v>41173</v>
      </c>
      <c r="B1141" s="14">
        <v>284586.76429213653</v>
      </c>
    </row>
    <row r="1142" spans="1:2" x14ac:dyDescent="0.25">
      <c r="A1142" s="6">
        <v>41176</v>
      </c>
      <c r="B1142" s="14">
        <v>283022.70252734085</v>
      </c>
    </row>
    <row r="1143" spans="1:2" x14ac:dyDescent="0.25">
      <c r="A1143" s="6">
        <v>41177</v>
      </c>
      <c r="B1143" s="14">
        <v>281578.83629650541</v>
      </c>
    </row>
    <row r="1144" spans="1:2" x14ac:dyDescent="0.25">
      <c r="A1144" s="6">
        <v>41178</v>
      </c>
      <c r="B1144" s="14">
        <v>282564.22628724447</v>
      </c>
    </row>
    <row r="1145" spans="1:2" x14ac:dyDescent="0.25">
      <c r="A1145" s="6">
        <v>41179</v>
      </c>
      <c r="B1145" s="14">
        <v>280902.05813592201</v>
      </c>
    </row>
    <row r="1146" spans="1:2" x14ac:dyDescent="0.25">
      <c r="A1146" s="6">
        <v>41180</v>
      </c>
      <c r="B1146" s="14">
        <v>282212.45249943447</v>
      </c>
    </row>
    <row r="1147" spans="1:2" x14ac:dyDescent="0.25">
      <c r="A1147" s="6">
        <v>41183</v>
      </c>
      <c r="B1147" s="14">
        <v>283374.31258253346</v>
      </c>
    </row>
    <row r="1148" spans="1:2" x14ac:dyDescent="0.25">
      <c r="A1148" s="6">
        <v>41185</v>
      </c>
      <c r="B1148" s="14">
        <v>284649.60556137108</v>
      </c>
    </row>
    <row r="1149" spans="1:2" x14ac:dyDescent="0.25">
      <c r="A1149" s="6">
        <v>41186</v>
      </c>
      <c r="B1149" s="14">
        <v>285922.31212239061</v>
      </c>
    </row>
    <row r="1150" spans="1:2" x14ac:dyDescent="0.25">
      <c r="A1150" s="6">
        <v>41187</v>
      </c>
      <c r="B1150" s="14">
        <v>287350.20375249878</v>
      </c>
    </row>
    <row r="1151" spans="1:2" x14ac:dyDescent="0.25">
      <c r="A1151" s="6">
        <v>41190</v>
      </c>
      <c r="B1151" s="14">
        <v>288534.60261944163</v>
      </c>
    </row>
    <row r="1152" spans="1:2" x14ac:dyDescent="0.25">
      <c r="A1152" s="6">
        <v>41191</v>
      </c>
      <c r="B1152" s="14">
        <v>289504.32880747842</v>
      </c>
    </row>
    <row r="1153" spans="1:2" x14ac:dyDescent="0.25">
      <c r="A1153" s="6">
        <v>41192</v>
      </c>
      <c r="B1153" s="14">
        <v>290491.42094372277</v>
      </c>
    </row>
    <row r="1154" spans="1:2" x14ac:dyDescent="0.25">
      <c r="A1154" s="6">
        <v>41193</v>
      </c>
      <c r="B1154" s="14">
        <v>291398.33412760461</v>
      </c>
    </row>
    <row r="1155" spans="1:2" x14ac:dyDescent="0.25">
      <c r="A1155" s="6">
        <v>41194</v>
      </c>
      <c r="B1155" s="14">
        <v>292279.383133305</v>
      </c>
    </row>
    <row r="1156" spans="1:2" x14ac:dyDescent="0.25">
      <c r="A1156" s="6">
        <v>41197</v>
      </c>
      <c r="B1156" s="14">
        <v>291243.04803686112</v>
      </c>
    </row>
    <row r="1157" spans="1:2" x14ac:dyDescent="0.25">
      <c r="A1157" s="6">
        <v>41198</v>
      </c>
      <c r="B1157" s="14">
        <v>291971.49839129095</v>
      </c>
    </row>
    <row r="1158" spans="1:2" x14ac:dyDescent="0.25">
      <c r="A1158" s="6">
        <v>41199</v>
      </c>
      <c r="B1158" s="14">
        <v>291118.68675252452</v>
      </c>
    </row>
    <row r="1159" spans="1:2" x14ac:dyDescent="0.25">
      <c r="A1159" s="6">
        <v>41200</v>
      </c>
      <c r="B1159" s="14">
        <v>291704.1451504369</v>
      </c>
    </row>
    <row r="1160" spans="1:2" x14ac:dyDescent="0.25">
      <c r="A1160" s="6">
        <v>41201</v>
      </c>
      <c r="B1160" s="14">
        <v>292223.46514985675</v>
      </c>
    </row>
    <row r="1161" spans="1:2" x14ac:dyDescent="0.25">
      <c r="A1161" s="6">
        <v>41204</v>
      </c>
      <c r="B1161" s="14">
        <v>291559.49648928014</v>
      </c>
    </row>
    <row r="1162" spans="1:2" x14ac:dyDescent="0.25">
      <c r="A1162" s="6">
        <v>41205</v>
      </c>
      <c r="B1162" s="14">
        <v>291023.19632100087</v>
      </c>
    </row>
    <row r="1163" spans="1:2" x14ac:dyDescent="0.25">
      <c r="A1163" s="6">
        <v>41207</v>
      </c>
      <c r="B1163" s="14">
        <v>291194.45837975031</v>
      </c>
    </row>
    <row r="1164" spans="1:2" x14ac:dyDescent="0.25">
      <c r="A1164" s="6">
        <v>41208</v>
      </c>
      <c r="B1164" s="14">
        <v>292496.7240015486</v>
      </c>
    </row>
    <row r="1165" spans="1:2" x14ac:dyDescent="0.25">
      <c r="A1165" s="6">
        <v>41211</v>
      </c>
      <c r="B1165" s="14">
        <v>293737.28508397116</v>
      </c>
    </row>
    <row r="1166" spans="1:2" x14ac:dyDescent="0.25">
      <c r="A1166" s="6">
        <v>41212</v>
      </c>
      <c r="B1166" s="14">
        <v>294975.99872509507</v>
      </c>
    </row>
    <row r="1167" spans="1:2" x14ac:dyDescent="0.25">
      <c r="A1167" s="6">
        <v>41213</v>
      </c>
      <c r="B1167" s="14">
        <v>296191.80409411539</v>
      </c>
    </row>
    <row r="1168" spans="1:2" x14ac:dyDescent="0.25">
      <c r="A1168" s="6">
        <v>41214</v>
      </c>
      <c r="B1168" s="14">
        <v>297356.62008329225</v>
      </c>
    </row>
    <row r="1169" spans="1:2" x14ac:dyDescent="0.25">
      <c r="A1169" s="6">
        <v>41215</v>
      </c>
      <c r="B1169" s="14">
        <v>298370.68486249726</v>
      </c>
    </row>
    <row r="1170" spans="1:2" x14ac:dyDescent="0.25">
      <c r="A1170" s="6">
        <v>41218</v>
      </c>
      <c r="B1170" s="14">
        <v>299291.63860024902</v>
      </c>
    </row>
    <row r="1171" spans="1:2" x14ac:dyDescent="0.25">
      <c r="A1171" s="6">
        <v>41219</v>
      </c>
      <c r="B1171" s="14">
        <v>300262.1037648053</v>
      </c>
    </row>
    <row r="1172" spans="1:2" x14ac:dyDescent="0.25">
      <c r="A1172" s="6">
        <v>41220</v>
      </c>
      <c r="B1172" s="14">
        <v>301398.09966972284</v>
      </c>
    </row>
    <row r="1173" spans="1:2" x14ac:dyDescent="0.25">
      <c r="A1173" s="6">
        <v>41221</v>
      </c>
      <c r="B1173" s="14">
        <v>302310.5551775007</v>
      </c>
    </row>
    <row r="1174" spans="1:2" x14ac:dyDescent="0.25">
      <c r="A1174" s="6">
        <v>41222</v>
      </c>
      <c r="B1174" s="14">
        <v>303280.28136553749</v>
      </c>
    </row>
    <row r="1175" spans="1:2" x14ac:dyDescent="0.25">
      <c r="A1175" s="6">
        <v>41225</v>
      </c>
      <c r="B1175" s="14">
        <v>302209.74935151392</v>
      </c>
    </row>
    <row r="1176" spans="1:2" x14ac:dyDescent="0.25">
      <c r="A1176" s="6">
        <v>41226</v>
      </c>
      <c r="B1176" s="14">
        <v>301844.32998087269</v>
      </c>
    </row>
    <row r="1177" spans="1:2" x14ac:dyDescent="0.25">
      <c r="A1177" s="6">
        <v>41228</v>
      </c>
      <c r="B1177" s="14">
        <v>300838.01217874867</v>
      </c>
    </row>
    <row r="1178" spans="1:2" x14ac:dyDescent="0.25">
      <c r="A1178" s="6">
        <v>41229</v>
      </c>
      <c r="B1178" s="14">
        <v>301611.90958912589</v>
      </c>
    </row>
    <row r="1179" spans="1:2" x14ac:dyDescent="0.25">
      <c r="A1179" s="6">
        <v>41232</v>
      </c>
      <c r="B1179" s="14">
        <v>302514.38891389093</v>
      </c>
    </row>
    <row r="1180" spans="1:2" x14ac:dyDescent="0.25">
      <c r="A1180" s="6">
        <v>41233</v>
      </c>
      <c r="B1180" s="14">
        <v>303330.77747413772</v>
      </c>
    </row>
    <row r="1181" spans="1:2" x14ac:dyDescent="0.25">
      <c r="A1181" s="6">
        <v>41234</v>
      </c>
      <c r="B1181" s="14">
        <v>304184.48434861773</v>
      </c>
    </row>
    <row r="1182" spans="1:2" x14ac:dyDescent="0.25">
      <c r="A1182" s="6">
        <v>41235</v>
      </c>
      <c r="B1182" s="14">
        <v>304774.7460939067</v>
      </c>
    </row>
    <row r="1183" spans="1:2" x14ac:dyDescent="0.25">
      <c r="A1183" s="6">
        <v>41236</v>
      </c>
      <c r="B1183" s="14">
        <v>305259.33419691143</v>
      </c>
    </row>
    <row r="1184" spans="1:2" x14ac:dyDescent="0.25">
      <c r="A1184" s="6">
        <v>41239</v>
      </c>
      <c r="B1184" s="14">
        <v>305689.6075257351</v>
      </c>
    </row>
    <row r="1185" spans="1:2" x14ac:dyDescent="0.25">
      <c r="A1185" s="6">
        <v>41240</v>
      </c>
      <c r="B1185" s="14">
        <v>305141.14845342754</v>
      </c>
    </row>
    <row r="1186" spans="1:2" x14ac:dyDescent="0.25">
      <c r="A1186" s="6">
        <v>41242</v>
      </c>
      <c r="B1186" s="14">
        <v>305397.76230017579</v>
      </c>
    </row>
    <row r="1187" spans="1:2" x14ac:dyDescent="0.25">
      <c r="A1187" s="6">
        <v>41243</v>
      </c>
      <c r="B1187" s="14">
        <v>306574.40191366419</v>
      </c>
    </row>
    <row r="1188" spans="1:2" x14ac:dyDescent="0.25">
      <c r="A1188" s="6">
        <v>41246</v>
      </c>
      <c r="B1188" s="14">
        <v>307727.39427852957</v>
      </c>
    </row>
    <row r="1189" spans="1:2" x14ac:dyDescent="0.25">
      <c r="A1189" s="6">
        <v>41247</v>
      </c>
      <c r="B1189" s="14">
        <v>308841.22088786302</v>
      </c>
    </row>
    <row r="1190" spans="1:2" x14ac:dyDescent="0.25">
      <c r="A1190" s="6">
        <v>41248</v>
      </c>
      <c r="B1190" s="14">
        <v>309959.850844573</v>
      </c>
    </row>
    <row r="1191" spans="1:2" x14ac:dyDescent="0.25">
      <c r="A1191" s="6">
        <v>41249</v>
      </c>
      <c r="B1191" s="14">
        <v>311206.3237391513</v>
      </c>
    </row>
    <row r="1192" spans="1:2" x14ac:dyDescent="0.25">
      <c r="A1192" s="6">
        <v>41250</v>
      </c>
      <c r="B1192" s="14">
        <v>312335.6688553936</v>
      </c>
    </row>
    <row r="1193" spans="1:2" x14ac:dyDescent="0.25">
      <c r="A1193" s="6">
        <v>41253</v>
      </c>
      <c r="B1193" s="14">
        <v>313346.77772852074</v>
      </c>
    </row>
    <row r="1194" spans="1:2" x14ac:dyDescent="0.25">
      <c r="A1194" s="6">
        <v>41254</v>
      </c>
      <c r="B1194" s="14">
        <v>314263.29760715569</v>
      </c>
    </row>
    <row r="1195" spans="1:2" x14ac:dyDescent="0.25">
      <c r="A1195" s="6">
        <v>41255</v>
      </c>
      <c r="B1195" s="14">
        <v>315139.17377721978</v>
      </c>
    </row>
    <row r="1196" spans="1:2" x14ac:dyDescent="0.25">
      <c r="A1196" s="6">
        <v>41256</v>
      </c>
      <c r="B1196" s="14">
        <v>315957.77926702495</v>
      </c>
    </row>
    <row r="1197" spans="1:2" x14ac:dyDescent="0.25">
      <c r="A1197" s="6">
        <v>41257</v>
      </c>
      <c r="B1197" s="14">
        <v>316720.59202961012</v>
      </c>
    </row>
    <row r="1198" spans="1:2" x14ac:dyDescent="0.25">
      <c r="A1198" s="6">
        <v>41260</v>
      </c>
      <c r="B1198" s="14">
        <v>317409.50714024832</v>
      </c>
    </row>
    <row r="1199" spans="1:2" x14ac:dyDescent="0.25">
      <c r="A1199" s="6">
        <v>41261</v>
      </c>
      <c r="B1199" s="14">
        <v>318098.79173914623</v>
      </c>
    </row>
    <row r="1200" spans="1:2" x14ac:dyDescent="0.25">
      <c r="A1200" s="6">
        <v>41262</v>
      </c>
      <c r="B1200" s="14">
        <v>318756.30034770694</v>
      </c>
    </row>
    <row r="1201" spans="1:2" x14ac:dyDescent="0.25">
      <c r="A1201" s="6">
        <v>41263</v>
      </c>
      <c r="B1201" s="14">
        <v>319321.80637959368</v>
      </c>
    </row>
    <row r="1202" spans="1:2" x14ac:dyDescent="0.25">
      <c r="A1202" s="6">
        <v>41264</v>
      </c>
      <c r="B1202" s="14">
        <v>319772.40156270278</v>
      </c>
    </row>
    <row r="1203" spans="1:2" x14ac:dyDescent="0.25">
      <c r="A1203" s="6">
        <v>41267</v>
      </c>
      <c r="B1203" s="14">
        <v>319107.67297062441</v>
      </c>
    </row>
    <row r="1204" spans="1:2" x14ac:dyDescent="0.25">
      <c r="A1204" s="6">
        <v>41269</v>
      </c>
      <c r="B1204" s="14">
        <v>318585.43153512792</v>
      </c>
    </row>
    <row r="1205" spans="1:2" x14ac:dyDescent="0.25">
      <c r="A1205" s="6">
        <v>41270</v>
      </c>
      <c r="B1205" s="14">
        <v>318212.89660548011</v>
      </c>
    </row>
    <row r="1206" spans="1:2" x14ac:dyDescent="0.25">
      <c r="A1206" s="6">
        <v>41271</v>
      </c>
      <c r="B1206" s="14">
        <v>319522.55199247313</v>
      </c>
    </row>
    <row r="1207" spans="1:2" x14ac:dyDescent="0.25">
      <c r="A1207" s="6">
        <v>41274</v>
      </c>
      <c r="B1207" s="14">
        <v>320822.60068471305</v>
      </c>
    </row>
    <row r="1208" spans="1:2" x14ac:dyDescent="0.25">
      <c r="A1208" s="6">
        <v>41275</v>
      </c>
      <c r="B1208" s="14">
        <v>322187.67931066628</v>
      </c>
    </row>
    <row r="1209" spans="1:2" x14ac:dyDescent="0.25">
      <c r="A1209" s="6">
        <v>41276</v>
      </c>
      <c r="B1209" s="14">
        <v>323526.89375843806</v>
      </c>
    </row>
    <row r="1210" spans="1:2" x14ac:dyDescent="0.25">
      <c r="A1210" s="6">
        <v>41277</v>
      </c>
      <c r="B1210" s="14">
        <v>324983.23598454584</v>
      </c>
    </row>
    <row r="1211" spans="1:2" x14ac:dyDescent="0.25">
      <c r="A1211" s="6">
        <v>41278</v>
      </c>
      <c r="B1211" s="14">
        <v>326364.57209392742</v>
      </c>
    </row>
    <row r="1212" spans="1:2" x14ac:dyDescent="0.25">
      <c r="A1212" s="6">
        <v>41281</v>
      </c>
      <c r="B1212" s="14">
        <v>324724.09145357634</v>
      </c>
    </row>
    <row r="1213" spans="1:2" x14ac:dyDescent="0.25">
      <c r="A1213" s="6">
        <v>41282</v>
      </c>
      <c r="B1213" s="14">
        <v>325970.93383641442</v>
      </c>
    </row>
    <row r="1214" spans="1:2" x14ac:dyDescent="0.25">
      <c r="A1214" s="6">
        <v>41283</v>
      </c>
      <c r="B1214" s="14">
        <v>327249.92169784941</v>
      </c>
    </row>
    <row r="1215" spans="1:2" x14ac:dyDescent="0.25">
      <c r="A1215" s="6">
        <v>41284</v>
      </c>
      <c r="B1215" s="14">
        <v>328431.73414697411</v>
      </c>
    </row>
    <row r="1216" spans="1:2" x14ac:dyDescent="0.25">
      <c r="A1216" s="6">
        <v>41285</v>
      </c>
      <c r="B1216" s="14">
        <v>329601.35348352755</v>
      </c>
    </row>
    <row r="1217" spans="1:2" x14ac:dyDescent="0.25">
      <c r="A1217" s="6">
        <v>41288</v>
      </c>
      <c r="B1217" s="14">
        <v>330596.57436148607</v>
      </c>
    </row>
    <row r="1218" spans="1:2" x14ac:dyDescent="0.25">
      <c r="A1218" s="6">
        <v>41289</v>
      </c>
      <c r="B1218" s="14">
        <v>331918.79234931007</v>
      </c>
    </row>
    <row r="1219" spans="1:2" x14ac:dyDescent="0.25">
      <c r="A1219" s="6">
        <v>41290</v>
      </c>
      <c r="B1219" s="14">
        <v>333239.90187235485</v>
      </c>
    </row>
    <row r="1220" spans="1:2" x14ac:dyDescent="0.25">
      <c r="A1220" s="6">
        <v>41291</v>
      </c>
      <c r="B1220" s="14">
        <v>334279.46134148154</v>
      </c>
    </row>
    <row r="1221" spans="1:2" x14ac:dyDescent="0.25">
      <c r="A1221" s="6">
        <v>41292</v>
      </c>
      <c r="B1221" s="14">
        <v>335596.87598192896</v>
      </c>
    </row>
    <row r="1222" spans="1:2" x14ac:dyDescent="0.25">
      <c r="A1222" s="6">
        <v>41295</v>
      </c>
      <c r="B1222" s="14">
        <v>335623.71295056934</v>
      </c>
    </row>
    <row r="1223" spans="1:2" x14ac:dyDescent="0.25">
      <c r="A1223" s="6">
        <v>41296</v>
      </c>
      <c r="B1223" s="14">
        <v>333947.89549538598</v>
      </c>
    </row>
    <row r="1224" spans="1:2" x14ac:dyDescent="0.25">
      <c r="A1224" s="6">
        <v>41297</v>
      </c>
      <c r="B1224" s="14">
        <v>332482.199100442</v>
      </c>
    </row>
    <row r="1225" spans="1:2" x14ac:dyDescent="0.25">
      <c r="A1225" s="6">
        <v>41298</v>
      </c>
      <c r="B1225" s="14">
        <v>331118.7134924861</v>
      </c>
    </row>
    <row r="1226" spans="1:2" x14ac:dyDescent="0.25">
      <c r="A1226" s="6">
        <v>41299</v>
      </c>
      <c r="B1226" s="14">
        <v>332066.63987319852</v>
      </c>
    </row>
    <row r="1227" spans="1:2" x14ac:dyDescent="0.25">
      <c r="A1227" s="6">
        <v>41302</v>
      </c>
      <c r="B1227" s="14">
        <v>330444.01762313908</v>
      </c>
    </row>
    <row r="1228" spans="1:2" x14ac:dyDescent="0.25">
      <c r="A1228" s="6">
        <v>41303</v>
      </c>
      <c r="B1228" s="14">
        <v>331633.58932571823</v>
      </c>
    </row>
    <row r="1229" spans="1:2" x14ac:dyDescent="0.25">
      <c r="A1229" s="6">
        <v>41304</v>
      </c>
      <c r="B1229" s="14">
        <v>331248.81176105503</v>
      </c>
    </row>
    <row r="1230" spans="1:2" x14ac:dyDescent="0.25">
      <c r="A1230" s="6">
        <v>41305</v>
      </c>
      <c r="B1230" s="14">
        <v>329944.22084448632</v>
      </c>
    </row>
    <row r="1231" spans="1:2" x14ac:dyDescent="0.25">
      <c r="A1231" s="6">
        <v>41306</v>
      </c>
      <c r="B1231" s="14">
        <v>331103.86399802694</v>
      </c>
    </row>
    <row r="1232" spans="1:2" x14ac:dyDescent="0.25">
      <c r="A1232" s="6">
        <v>41309</v>
      </c>
      <c r="B1232" s="14">
        <v>332205.86698304885</v>
      </c>
    </row>
    <row r="1233" spans="1:2" x14ac:dyDescent="0.25">
      <c r="A1233" s="6">
        <v>41310</v>
      </c>
      <c r="B1233" s="14">
        <v>333435.34341767937</v>
      </c>
    </row>
    <row r="1234" spans="1:2" x14ac:dyDescent="0.25">
      <c r="A1234" s="6">
        <v>41311</v>
      </c>
      <c r="B1234" s="14">
        <v>333393.5649568793</v>
      </c>
    </row>
    <row r="1235" spans="1:2" x14ac:dyDescent="0.25">
      <c r="A1235" s="6">
        <v>41312</v>
      </c>
      <c r="B1235" s="14">
        <v>331883.03260333091</v>
      </c>
    </row>
    <row r="1236" spans="1:2" x14ac:dyDescent="0.25">
      <c r="A1236" s="6">
        <v>41313</v>
      </c>
      <c r="B1236" s="14">
        <v>333129.13600964949</v>
      </c>
    </row>
    <row r="1237" spans="1:2" x14ac:dyDescent="0.25">
      <c r="A1237" s="6">
        <v>41316</v>
      </c>
      <c r="B1237" s="14">
        <v>331446.47917095019</v>
      </c>
    </row>
    <row r="1238" spans="1:2" x14ac:dyDescent="0.25">
      <c r="A1238" s="6">
        <v>41317</v>
      </c>
      <c r="B1238" s="14">
        <v>329773.70144177391</v>
      </c>
    </row>
    <row r="1239" spans="1:2" x14ac:dyDescent="0.25">
      <c r="A1239" s="6">
        <v>41318</v>
      </c>
      <c r="B1239" s="14">
        <v>330944.05975484679</v>
      </c>
    </row>
    <row r="1240" spans="1:2" x14ac:dyDescent="0.25">
      <c r="A1240" s="6">
        <v>41319</v>
      </c>
      <c r="B1240" s="14">
        <v>332176.8615838149</v>
      </c>
    </row>
    <row r="1241" spans="1:2" x14ac:dyDescent="0.25">
      <c r="A1241" s="6">
        <v>41320</v>
      </c>
      <c r="B1241" s="14">
        <v>333618.05479127355</v>
      </c>
    </row>
    <row r="1242" spans="1:2" x14ac:dyDescent="0.25">
      <c r="A1242" s="6">
        <v>41323</v>
      </c>
      <c r="B1242" s="14">
        <v>331882.96267895214</v>
      </c>
    </row>
    <row r="1243" spans="1:2" x14ac:dyDescent="0.25">
      <c r="A1243" s="6">
        <v>41324</v>
      </c>
      <c r="B1243" s="14">
        <v>330227.66337431659</v>
      </c>
    </row>
    <row r="1244" spans="1:2" x14ac:dyDescent="0.25">
      <c r="A1244" s="6">
        <v>41325</v>
      </c>
      <c r="B1244" s="14">
        <v>330173.3737599611</v>
      </c>
    </row>
    <row r="1245" spans="1:2" x14ac:dyDescent="0.25">
      <c r="A1245" s="6">
        <v>41326</v>
      </c>
      <c r="B1245" s="14">
        <v>331422.80256061727</v>
      </c>
    </row>
    <row r="1246" spans="1:2" x14ac:dyDescent="0.25">
      <c r="A1246" s="6">
        <v>41327</v>
      </c>
      <c r="B1246" s="14">
        <v>329388.67740234936</v>
      </c>
    </row>
    <row r="1247" spans="1:2" x14ac:dyDescent="0.25">
      <c r="A1247" s="6">
        <v>41330</v>
      </c>
      <c r="B1247" s="14">
        <v>331013.50627489632</v>
      </c>
    </row>
    <row r="1248" spans="1:2" x14ac:dyDescent="0.25">
      <c r="A1248" s="6">
        <v>41331</v>
      </c>
      <c r="B1248" s="14">
        <v>332892.17358188122</v>
      </c>
    </row>
    <row r="1249" spans="1:2" x14ac:dyDescent="0.25">
      <c r="A1249" s="6">
        <v>41332</v>
      </c>
      <c r="B1249" s="14">
        <v>335107.81418174447</v>
      </c>
    </row>
    <row r="1250" spans="1:2" x14ac:dyDescent="0.25">
      <c r="A1250" s="6">
        <v>41333</v>
      </c>
      <c r="B1250" s="14">
        <v>336943.62085060013</v>
      </c>
    </row>
    <row r="1251" spans="1:2" x14ac:dyDescent="0.25">
      <c r="A1251" s="6">
        <v>41334</v>
      </c>
      <c r="B1251" s="14">
        <v>335469.56520913669</v>
      </c>
    </row>
    <row r="1252" spans="1:2" x14ac:dyDescent="0.25">
      <c r="A1252" s="6">
        <v>41337</v>
      </c>
      <c r="B1252" s="14">
        <v>334150.15562828345</v>
      </c>
    </row>
    <row r="1253" spans="1:2" x14ac:dyDescent="0.25">
      <c r="A1253" s="6">
        <v>41338</v>
      </c>
      <c r="B1253" s="14">
        <v>335185.65072655305</v>
      </c>
    </row>
    <row r="1254" spans="1:2" x14ac:dyDescent="0.25">
      <c r="A1254" s="6">
        <v>41339</v>
      </c>
      <c r="B1254" s="14">
        <v>336378.91731172951</v>
      </c>
    </row>
    <row r="1255" spans="1:2" x14ac:dyDescent="0.25">
      <c r="A1255" s="6">
        <v>41340</v>
      </c>
      <c r="B1255" s="14">
        <v>337607.65476984053</v>
      </c>
    </row>
    <row r="1256" spans="1:2" x14ac:dyDescent="0.25">
      <c r="A1256" s="6">
        <v>41341</v>
      </c>
      <c r="B1256" s="14">
        <v>339189.62300425826</v>
      </c>
    </row>
    <row r="1257" spans="1:2" x14ac:dyDescent="0.25">
      <c r="A1257" s="6">
        <v>41344</v>
      </c>
      <c r="B1257" s="14">
        <v>341207.95687342301</v>
      </c>
    </row>
    <row r="1258" spans="1:2" x14ac:dyDescent="0.25">
      <c r="A1258" s="6">
        <v>41345</v>
      </c>
      <c r="B1258" s="14">
        <v>343164.58620321198</v>
      </c>
    </row>
    <row r="1259" spans="1:2" x14ac:dyDescent="0.25">
      <c r="A1259" s="6">
        <v>41346</v>
      </c>
      <c r="B1259" s="14">
        <v>341164.27799677284</v>
      </c>
    </row>
    <row r="1260" spans="1:2" x14ac:dyDescent="0.25">
      <c r="A1260" s="6">
        <v>41347</v>
      </c>
      <c r="B1260" s="14">
        <v>342641.68105368555</v>
      </c>
    </row>
    <row r="1261" spans="1:2" x14ac:dyDescent="0.25">
      <c r="A1261" s="6">
        <v>41348</v>
      </c>
      <c r="B1261" s="14">
        <v>344435.36606093141</v>
      </c>
    </row>
    <row r="1262" spans="1:2" x14ac:dyDescent="0.25">
      <c r="A1262" s="6">
        <v>41351</v>
      </c>
      <c r="B1262" s="14">
        <v>345703.63876283407</v>
      </c>
    </row>
    <row r="1263" spans="1:2" x14ac:dyDescent="0.25">
      <c r="A1263" s="6">
        <v>41352</v>
      </c>
      <c r="B1263" s="14">
        <v>344147.51051917946</v>
      </c>
    </row>
    <row r="1264" spans="1:2" x14ac:dyDescent="0.25">
      <c r="A1264" s="6">
        <v>41353</v>
      </c>
      <c r="B1264" s="14">
        <v>345285.35386539571</v>
      </c>
    </row>
    <row r="1265" spans="1:2" x14ac:dyDescent="0.25">
      <c r="A1265" s="6">
        <v>41354</v>
      </c>
      <c r="B1265" s="14">
        <v>345865.63942767179</v>
      </c>
    </row>
    <row r="1266" spans="1:2" x14ac:dyDescent="0.25">
      <c r="A1266" s="6">
        <v>41355</v>
      </c>
      <c r="B1266" s="14">
        <v>344979.77076857834</v>
      </c>
    </row>
    <row r="1267" spans="1:2" x14ac:dyDescent="0.25">
      <c r="A1267" s="6">
        <v>41358</v>
      </c>
      <c r="B1267" s="14">
        <v>345443.2980407782</v>
      </c>
    </row>
    <row r="1268" spans="1:2" x14ac:dyDescent="0.25">
      <c r="A1268" s="6">
        <v>41359</v>
      </c>
      <c r="B1268" s="14">
        <v>344619.36379907903</v>
      </c>
    </row>
    <row r="1269" spans="1:2" x14ac:dyDescent="0.25">
      <c r="A1269" s="6">
        <v>41361</v>
      </c>
      <c r="B1269" s="14">
        <v>345046.31173356512</v>
      </c>
    </row>
    <row r="1270" spans="1:2" x14ac:dyDescent="0.25">
      <c r="A1270" s="6">
        <v>41365</v>
      </c>
      <c r="B1270" s="14">
        <v>343633.0506122433</v>
      </c>
    </row>
    <row r="1271" spans="1:2" x14ac:dyDescent="0.25">
      <c r="A1271" s="6">
        <v>41366</v>
      </c>
      <c r="B1271" s="14">
        <v>344729.14178510947</v>
      </c>
    </row>
    <row r="1272" spans="1:2" x14ac:dyDescent="0.25">
      <c r="A1272" s="6">
        <v>41367</v>
      </c>
      <c r="B1272" s="14">
        <v>345786.06720244372</v>
      </c>
    </row>
    <row r="1273" spans="1:2" x14ac:dyDescent="0.25">
      <c r="A1273" s="6">
        <v>41368</v>
      </c>
      <c r="B1273" s="14">
        <v>346822.30127723282</v>
      </c>
    </row>
    <row r="1274" spans="1:2" x14ac:dyDescent="0.25">
      <c r="A1274" s="6">
        <v>41369</v>
      </c>
      <c r="B1274" s="14">
        <v>345349.38553302205</v>
      </c>
    </row>
    <row r="1275" spans="1:2" x14ac:dyDescent="0.25">
      <c r="A1275" s="6">
        <v>41372</v>
      </c>
      <c r="B1275" s="14">
        <v>343827.83417269797</v>
      </c>
    </row>
    <row r="1276" spans="1:2" x14ac:dyDescent="0.25">
      <c r="A1276" s="6">
        <v>41373</v>
      </c>
      <c r="B1276" s="14">
        <v>345024.42615221208</v>
      </c>
    </row>
    <row r="1277" spans="1:2" x14ac:dyDescent="0.25">
      <c r="A1277" s="6">
        <v>41374</v>
      </c>
      <c r="B1277" s="14">
        <v>346430.88746325567</v>
      </c>
    </row>
    <row r="1278" spans="1:2" x14ac:dyDescent="0.25">
      <c r="A1278" s="6">
        <v>41375</v>
      </c>
      <c r="B1278" s="14">
        <v>347521.80580048554</v>
      </c>
    </row>
    <row r="1279" spans="1:2" x14ac:dyDescent="0.25">
      <c r="A1279" s="6">
        <v>41376</v>
      </c>
      <c r="B1279" s="14">
        <v>345948.19913229026</v>
      </c>
    </row>
    <row r="1280" spans="1:2" x14ac:dyDescent="0.25">
      <c r="A1280" s="6">
        <v>41379</v>
      </c>
      <c r="B1280" s="14">
        <v>344251.86352655909</v>
      </c>
    </row>
    <row r="1281" spans="1:2" x14ac:dyDescent="0.25">
      <c r="A1281" s="6">
        <v>41380</v>
      </c>
      <c r="B1281" s="14">
        <v>342855.70086402708</v>
      </c>
    </row>
    <row r="1282" spans="1:2" x14ac:dyDescent="0.25">
      <c r="A1282" s="6">
        <v>41381</v>
      </c>
      <c r="B1282" s="14">
        <v>341937.91508185928</v>
      </c>
    </row>
    <row r="1283" spans="1:2" x14ac:dyDescent="0.25">
      <c r="A1283" s="6">
        <v>41382</v>
      </c>
      <c r="B1283" s="14">
        <v>342552.56305229076</v>
      </c>
    </row>
    <row r="1284" spans="1:2" x14ac:dyDescent="0.25">
      <c r="A1284" s="6">
        <v>41386</v>
      </c>
      <c r="B1284" s="14">
        <v>343295.79293711</v>
      </c>
    </row>
    <row r="1285" spans="1:2" x14ac:dyDescent="0.25">
      <c r="A1285" s="6">
        <v>41387</v>
      </c>
      <c r="B1285" s="14">
        <v>344183.49273148563</v>
      </c>
    </row>
    <row r="1286" spans="1:2" x14ac:dyDescent="0.25">
      <c r="A1286" s="6">
        <v>41389</v>
      </c>
      <c r="B1286" s="14">
        <v>345488.34477110207</v>
      </c>
    </row>
    <row r="1287" spans="1:2" x14ac:dyDescent="0.25">
      <c r="A1287" s="6">
        <v>41390</v>
      </c>
      <c r="B1287" s="14">
        <v>344995.46372638806</v>
      </c>
    </row>
    <row r="1288" spans="1:2" x14ac:dyDescent="0.25">
      <c r="A1288" s="6">
        <v>41393</v>
      </c>
      <c r="B1288" s="14">
        <v>344807.03357519634</v>
      </c>
    </row>
    <row r="1289" spans="1:2" x14ac:dyDescent="0.25">
      <c r="A1289" s="6">
        <v>41394</v>
      </c>
      <c r="B1289" s="14">
        <v>345188.21466580371</v>
      </c>
    </row>
    <row r="1290" spans="1:2" x14ac:dyDescent="0.25">
      <c r="A1290" s="6">
        <v>41396</v>
      </c>
      <c r="B1290" s="14">
        <v>346447.61964947276</v>
      </c>
    </row>
    <row r="1291" spans="1:2" x14ac:dyDescent="0.25">
      <c r="A1291" s="6">
        <v>41397</v>
      </c>
      <c r="B1291" s="14">
        <v>344686.68986609112</v>
      </c>
    </row>
    <row r="1292" spans="1:2" x14ac:dyDescent="0.25">
      <c r="A1292" s="6">
        <v>41400</v>
      </c>
      <c r="B1292" s="14">
        <v>344932.74920747272</v>
      </c>
    </row>
    <row r="1293" spans="1:2" x14ac:dyDescent="0.25">
      <c r="A1293" s="6">
        <v>41401</v>
      </c>
      <c r="B1293" s="14">
        <v>346263.09593701089</v>
      </c>
    </row>
    <row r="1294" spans="1:2" x14ac:dyDescent="0.25">
      <c r="A1294" s="6">
        <v>41402</v>
      </c>
      <c r="B1294" s="14">
        <v>346544.62310633523</v>
      </c>
    </row>
    <row r="1295" spans="1:2" x14ac:dyDescent="0.25">
      <c r="A1295" s="6">
        <v>41403</v>
      </c>
      <c r="B1295" s="14">
        <v>344583.83133798809</v>
      </c>
    </row>
    <row r="1296" spans="1:2" x14ac:dyDescent="0.25">
      <c r="A1296" s="6">
        <v>41404</v>
      </c>
      <c r="B1296" s="14">
        <v>346187.9688679899</v>
      </c>
    </row>
    <row r="1297" spans="1:2" x14ac:dyDescent="0.25">
      <c r="A1297" s="6">
        <v>41405</v>
      </c>
      <c r="B1297" s="14">
        <v>347958.74560313218</v>
      </c>
    </row>
    <row r="1298" spans="1:2" x14ac:dyDescent="0.25">
      <c r="A1298" s="6">
        <v>41407</v>
      </c>
      <c r="B1298" s="14">
        <v>345869.52541098592</v>
      </c>
    </row>
    <row r="1299" spans="1:2" x14ac:dyDescent="0.25">
      <c r="A1299" s="6">
        <v>41408</v>
      </c>
      <c r="B1299" s="14">
        <v>347173.63847408292</v>
      </c>
    </row>
    <row r="1300" spans="1:2" x14ac:dyDescent="0.25">
      <c r="A1300" s="6">
        <v>41409</v>
      </c>
      <c r="B1300" s="14">
        <v>348542.78147089324</v>
      </c>
    </row>
    <row r="1301" spans="1:2" x14ac:dyDescent="0.25">
      <c r="A1301" s="6">
        <v>41410</v>
      </c>
      <c r="B1301" s="14">
        <v>350602.12853688857</v>
      </c>
    </row>
    <row r="1302" spans="1:2" x14ac:dyDescent="0.25">
      <c r="A1302" s="6">
        <v>41411</v>
      </c>
      <c r="B1302" s="14">
        <v>351285.52303881303</v>
      </c>
    </row>
    <row r="1303" spans="1:2" x14ac:dyDescent="0.25">
      <c r="A1303" s="6">
        <v>41414</v>
      </c>
      <c r="B1303" s="14">
        <v>348728.56500732736</v>
      </c>
    </row>
    <row r="1304" spans="1:2" x14ac:dyDescent="0.25">
      <c r="A1304" s="6">
        <v>41415</v>
      </c>
      <c r="B1304" s="14">
        <v>350670.78429498669</v>
      </c>
    </row>
    <row r="1305" spans="1:2" x14ac:dyDescent="0.25">
      <c r="A1305" s="6">
        <v>41416</v>
      </c>
      <c r="B1305" s="14">
        <v>348645.01838323823</v>
      </c>
    </row>
    <row r="1306" spans="1:2" x14ac:dyDescent="0.25">
      <c r="A1306" s="6">
        <v>41417</v>
      </c>
      <c r="B1306" s="14">
        <v>349962.80251194543</v>
      </c>
    </row>
    <row r="1307" spans="1:2" x14ac:dyDescent="0.25">
      <c r="A1307" s="6">
        <v>41418</v>
      </c>
      <c r="B1307" s="14">
        <v>348730.02512229397</v>
      </c>
    </row>
    <row r="1308" spans="1:2" x14ac:dyDescent="0.25">
      <c r="A1308" s="6">
        <v>41421</v>
      </c>
      <c r="B1308" s="14">
        <v>349604.42333931912</v>
      </c>
    </row>
    <row r="1309" spans="1:2" x14ac:dyDescent="0.25">
      <c r="A1309" s="6">
        <v>41422</v>
      </c>
      <c r="B1309" s="14">
        <v>350898.19073114352</v>
      </c>
    </row>
    <row r="1310" spans="1:2" x14ac:dyDescent="0.25">
      <c r="A1310" s="6">
        <v>41423</v>
      </c>
      <c r="B1310" s="14">
        <v>349276.32841258583</v>
      </c>
    </row>
    <row r="1311" spans="1:2" x14ac:dyDescent="0.25">
      <c r="A1311" s="6">
        <v>41424</v>
      </c>
      <c r="B1311" s="14">
        <v>350425.62589485385</v>
      </c>
    </row>
    <row r="1312" spans="1:2" x14ac:dyDescent="0.25">
      <c r="A1312" s="6">
        <v>41425</v>
      </c>
      <c r="B1312" s="14">
        <v>351800.31121556018</v>
      </c>
    </row>
    <row r="1313" spans="1:2" x14ac:dyDescent="0.25">
      <c r="A1313" s="6">
        <v>41428</v>
      </c>
      <c r="B1313" s="14">
        <v>353315.40207496582</v>
      </c>
    </row>
    <row r="1314" spans="1:2" x14ac:dyDescent="0.25">
      <c r="A1314" s="6">
        <v>41429</v>
      </c>
      <c r="B1314" s="14">
        <v>351428.32366229041</v>
      </c>
    </row>
    <row r="1315" spans="1:2" x14ac:dyDescent="0.25">
      <c r="A1315" s="6">
        <v>41430</v>
      </c>
      <c r="B1315" s="14">
        <v>349510.84798954416</v>
      </c>
    </row>
    <row r="1316" spans="1:2" x14ac:dyDescent="0.25">
      <c r="A1316" s="6">
        <v>41431</v>
      </c>
      <c r="B1316" s="14">
        <v>347528.7781391475</v>
      </c>
    </row>
    <row r="1317" spans="1:2" x14ac:dyDescent="0.25">
      <c r="A1317" s="6">
        <v>41432</v>
      </c>
      <c r="B1317" s="14">
        <v>345534.54938472249</v>
      </c>
    </row>
    <row r="1318" spans="1:2" x14ac:dyDescent="0.25">
      <c r="A1318" s="6">
        <v>41435</v>
      </c>
      <c r="B1318" s="14">
        <v>347110.2363187247</v>
      </c>
    </row>
    <row r="1319" spans="1:2" x14ac:dyDescent="0.25">
      <c r="A1319" s="6">
        <v>41436</v>
      </c>
      <c r="B1319" s="14">
        <v>349001.46622654056</v>
      </c>
    </row>
    <row r="1320" spans="1:2" x14ac:dyDescent="0.25">
      <c r="A1320" s="6">
        <v>41437</v>
      </c>
      <c r="B1320" s="14">
        <v>346368.51504487789</v>
      </c>
    </row>
    <row r="1321" spans="1:2" x14ac:dyDescent="0.25">
      <c r="A1321" s="6">
        <v>41438</v>
      </c>
      <c r="B1321" s="14">
        <v>347230.38813696214</v>
      </c>
    </row>
    <row r="1322" spans="1:2" x14ac:dyDescent="0.25">
      <c r="A1322" s="6">
        <v>41439</v>
      </c>
      <c r="B1322" s="14">
        <v>344419.99294963613</v>
      </c>
    </row>
    <row r="1323" spans="1:2" x14ac:dyDescent="0.25">
      <c r="A1323" s="6">
        <v>41442</v>
      </c>
      <c r="B1323" s="14">
        <v>346563.21385059127</v>
      </c>
    </row>
    <row r="1324" spans="1:2" x14ac:dyDescent="0.25">
      <c r="A1324" s="6">
        <v>41443</v>
      </c>
      <c r="B1324" s="14">
        <v>348318.10259056493</v>
      </c>
    </row>
    <row r="1325" spans="1:2" x14ac:dyDescent="0.25">
      <c r="A1325" s="6">
        <v>41444</v>
      </c>
      <c r="B1325" s="14">
        <v>345888.4330856257</v>
      </c>
    </row>
    <row r="1326" spans="1:2" x14ac:dyDescent="0.25">
      <c r="A1326" s="6">
        <v>41445</v>
      </c>
      <c r="B1326" s="14">
        <v>348393.38299286144</v>
      </c>
    </row>
    <row r="1327" spans="1:2" x14ac:dyDescent="0.25">
      <c r="A1327" s="6">
        <v>41446</v>
      </c>
      <c r="B1327" s="14">
        <v>344690.82822245749</v>
      </c>
    </row>
    <row r="1328" spans="1:2" x14ac:dyDescent="0.25">
      <c r="A1328" s="6">
        <v>41449</v>
      </c>
      <c r="B1328" s="14">
        <v>348132.43086812145</v>
      </c>
    </row>
    <row r="1329" spans="1:2" x14ac:dyDescent="0.25">
      <c r="A1329" s="6">
        <v>41450</v>
      </c>
      <c r="B1329" s="14">
        <v>344309.42695468699</v>
      </c>
    </row>
    <row r="1330" spans="1:2" x14ac:dyDescent="0.25">
      <c r="A1330" s="6">
        <v>41451</v>
      </c>
      <c r="B1330" s="14">
        <v>347580.69551261311</v>
      </c>
    </row>
    <row r="1331" spans="1:2" x14ac:dyDescent="0.25">
      <c r="A1331" s="6">
        <v>41452</v>
      </c>
      <c r="B1331" s="14">
        <v>343977.31180319015</v>
      </c>
    </row>
    <row r="1332" spans="1:2" x14ac:dyDescent="0.25">
      <c r="A1332" s="6">
        <v>41453</v>
      </c>
      <c r="B1332" s="14">
        <v>343594.38664964889</v>
      </c>
    </row>
    <row r="1333" spans="1:2" x14ac:dyDescent="0.25">
      <c r="A1333" s="6">
        <v>41456</v>
      </c>
      <c r="B1333" s="14">
        <v>344448.6159206616</v>
      </c>
    </row>
    <row r="1334" spans="1:2" x14ac:dyDescent="0.25">
      <c r="A1334" s="6">
        <v>41457</v>
      </c>
      <c r="B1334" s="14">
        <v>343780.65726078826</v>
      </c>
    </row>
    <row r="1335" spans="1:2" x14ac:dyDescent="0.25">
      <c r="A1335" s="6">
        <v>41458</v>
      </c>
      <c r="B1335" s="14">
        <v>344250.71460606385</v>
      </c>
    </row>
    <row r="1336" spans="1:2" x14ac:dyDescent="0.25">
      <c r="A1336" s="6">
        <v>41459</v>
      </c>
      <c r="B1336" s="14">
        <v>344592.99281859823</v>
      </c>
    </row>
    <row r="1337" spans="1:2" x14ac:dyDescent="0.25">
      <c r="A1337" s="6">
        <v>41460</v>
      </c>
      <c r="B1337" s="14">
        <v>344307.64861005923</v>
      </c>
    </row>
    <row r="1338" spans="1:2" x14ac:dyDescent="0.25">
      <c r="A1338" s="6">
        <v>41463</v>
      </c>
      <c r="B1338" s="14">
        <v>344106.62505234987</v>
      </c>
    </row>
    <row r="1339" spans="1:2" x14ac:dyDescent="0.25">
      <c r="A1339" s="6">
        <v>41464</v>
      </c>
      <c r="B1339" s="14">
        <v>344186.44243754557</v>
      </c>
    </row>
    <row r="1340" spans="1:2" x14ac:dyDescent="0.25">
      <c r="A1340" s="6">
        <v>41465</v>
      </c>
      <c r="B1340" s="14">
        <v>343010.31666046608</v>
      </c>
    </row>
    <row r="1341" spans="1:2" x14ac:dyDescent="0.25">
      <c r="A1341" s="6">
        <v>41466</v>
      </c>
      <c r="B1341" s="14">
        <v>344234.98974772001</v>
      </c>
    </row>
    <row r="1342" spans="1:2" x14ac:dyDescent="0.25">
      <c r="A1342" s="6">
        <v>41467</v>
      </c>
      <c r="B1342" s="14">
        <v>342282.93719164323</v>
      </c>
    </row>
    <row r="1343" spans="1:2" x14ac:dyDescent="0.25">
      <c r="A1343" s="6">
        <v>41470</v>
      </c>
      <c r="B1343" s="14">
        <v>343992.74836392922</v>
      </c>
    </row>
    <row r="1344" spans="1:2" x14ac:dyDescent="0.25">
      <c r="A1344" s="6">
        <v>41471</v>
      </c>
      <c r="B1344" s="14">
        <v>345154.60844702821</v>
      </c>
    </row>
    <row r="1345" spans="1:2" x14ac:dyDescent="0.25">
      <c r="A1345" s="6">
        <v>41472</v>
      </c>
      <c r="B1345" s="14">
        <v>343441.55434825813</v>
      </c>
    </row>
    <row r="1346" spans="1:2" x14ac:dyDescent="0.25">
      <c r="A1346" s="6">
        <v>41473</v>
      </c>
      <c r="B1346" s="14">
        <v>344955.90623114433</v>
      </c>
    </row>
    <row r="1347" spans="1:2" x14ac:dyDescent="0.25">
      <c r="A1347" s="6">
        <v>41474</v>
      </c>
      <c r="B1347" s="14">
        <v>343537.43690101185</v>
      </c>
    </row>
    <row r="1348" spans="1:2" x14ac:dyDescent="0.25">
      <c r="A1348" s="6">
        <v>41477</v>
      </c>
      <c r="B1348" s="14">
        <v>345095.7578868065</v>
      </c>
    </row>
    <row r="1349" spans="1:2" x14ac:dyDescent="0.25">
      <c r="A1349" s="6">
        <v>41478</v>
      </c>
      <c r="B1349" s="14">
        <v>347038.34666272555</v>
      </c>
    </row>
    <row r="1350" spans="1:2" x14ac:dyDescent="0.25">
      <c r="A1350" s="6">
        <v>41479</v>
      </c>
      <c r="B1350" s="14">
        <v>345096.5531819227</v>
      </c>
    </row>
    <row r="1351" spans="1:2" x14ac:dyDescent="0.25">
      <c r="A1351" s="6">
        <v>41480</v>
      </c>
      <c r="B1351" s="14">
        <v>343667.33349906368</v>
      </c>
    </row>
    <row r="1352" spans="1:2" x14ac:dyDescent="0.25">
      <c r="A1352" s="6">
        <v>41481</v>
      </c>
      <c r="B1352" s="14">
        <v>345237.47810916987</v>
      </c>
    </row>
    <row r="1353" spans="1:2" x14ac:dyDescent="0.25">
      <c r="A1353" s="6">
        <v>41484</v>
      </c>
      <c r="B1353" s="14">
        <v>346943.96388711827</v>
      </c>
    </row>
    <row r="1354" spans="1:2" x14ac:dyDescent="0.25">
      <c r="A1354" s="6">
        <v>41485</v>
      </c>
      <c r="B1354" s="14">
        <v>344685.27897007728</v>
      </c>
    </row>
    <row r="1355" spans="1:2" x14ac:dyDescent="0.25">
      <c r="A1355" s="6">
        <v>41486</v>
      </c>
      <c r="B1355" s="14">
        <v>346667.40298978798</v>
      </c>
    </row>
    <row r="1356" spans="1:2" x14ac:dyDescent="0.25">
      <c r="A1356" s="6">
        <v>41487</v>
      </c>
      <c r="B1356" s="14">
        <v>348590.4088879411</v>
      </c>
    </row>
    <row r="1357" spans="1:2" x14ac:dyDescent="0.25">
      <c r="A1357" s="6">
        <v>41488</v>
      </c>
      <c r="B1357" s="14">
        <v>350557.75337726239</v>
      </c>
    </row>
    <row r="1358" spans="1:2" x14ac:dyDescent="0.25">
      <c r="A1358" s="6">
        <v>41491</v>
      </c>
      <c r="B1358" s="14">
        <v>348052.09072214621</v>
      </c>
    </row>
    <row r="1359" spans="1:2" x14ac:dyDescent="0.25">
      <c r="A1359" s="6">
        <v>41492</v>
      </c>
      <c r="B1359" s="14">
        <v>350394.09630683879</v>
      </c>
    </row>
    <row r="1360" spans="1:2" x14ac:dyDescent="0.25">
      <c r="A1360" s="6">
        <v>41493</v>
      </c>
      <c r="B1360" s="14">
        <v>353572.25382331171</v>
      </c>
    </row>
    <row r="1361" spans="1:2" x14ac:dyDescent="0.25">
      <c r="A1361" s="6">
        <v>41494</v>
      </c>
      <c r="B1361" s="14">
        <v>350018.64562725468</v>
      </c>
    </row>
    <row r="1362" spans="1:2" x14ac:dyDescent="0.25">
      <c r="A1362" s="6">
        <v>41498</v>
      </c>
      <c r="B1362" s="14">
        <v>352845.78929697932</v>
      </c>
    </row>
    <row r="1363" spans="1:2" x14ac:dyDescent="0.25">
      <c r="A1363" s="6">
        <v>41499</v>
      </c>
      <c r="B1363" s="14">
        <v>349615.53195492539</v>
      </c>
    </row>
    <row r="1364" spans="1:2" x14ac:dyDescent="0.25">
      <c r="A1364" s="6">
        <v>41500</v>
      </c>
      <c r="B1364" s="14">
        <v>347204.86073753046</v>
      </c>
    </row>
    <row r="1365" spans="1:2" x14ac:dyDescent="0.25">
      <c r="A1365" s="6">
        <v>41502</v>
      </c>
      <c r="B1365" s="14">
        <v>349163.70699687785</v>
      </c>
    </row>
    <row r="1366" spans="1:2" x14ac:dyDescent="0.25">
      <c r="A1366" s="6">
        <v>41505</v>
      </c>
      <c r="B1366" s="14">
        <v>353065.32252591191</v>
      </c>
    </row>
    <row r="1367" spans="1:2" x14ac:dyDescent="0.25">
      <c r="A1367" s="6">
        <v>41506</v>
      </c>
      <c r="B1367" s="14">
        <v>347866.08266277192</v>
      </c>
    </row>
    <row r="1368" spans="1:2" x14ac:dyDescent="0.25">
      <c r="A1368" s="6">
        <v>41507</v>
      </c>
      <c r="B1368" s="14">
        <v>351527.53082297824</v>
      </c>
    </row>
    <row r="1369" spans="1:2" x14ac:dyDescent="0.25">
      <c r="A1369" s="6">
        <v>41508</v>
      </c>
      <c r="B1369" s="14">
        <v>345864.35277800768</v>
      </c>
    </row>
    <row r="1370" spans="1:2" x14ac:dyDescent="0.25">
      <c r="A1370" s="6">
        <v>41509</v>
      </c>
      <c r="B1370" s="14">
        <v>341265.07883551513</v>
      </c>
    </row>
    <row r="1371" spans="1:2" x14ac:dyDescent="0.25">
      <c r="A1371" s="6">
        <v>41512</v>
      </c>
      <c r="B1371" s="14">
        <v>344888.83919322846</v>
      </c>
    </row>
    <row r="1372" spans="1:2" x14ac:dyDescent="0.25">
      <c r="A1372" s="6">
        <v>41513</v>
      </c>
      <c r="B1372" s="14">
        <v>349211.67133836041</v>
      </c>
    </row>
    <row r="1373" spans="1:2" x14ac:dyDescent="0.25">
      <c r="A1373" s="6">
        <v>41514</v>
      </c>
      <c r="B1373" s="14">
        <v>354895.69823235611</v>
      </c>
    </row>
    <row r="1374" spans="1:2" x14ac:dyDescent="0.25">
      <c r="A1374" s="6">
        <v>41515</v>
      </c>
      <c r="B1374" s="14">
        <v>349609.06624651258</v>
      </c>
    </row>
    <row r="1375" spans="1:2" x14ac:dyDescent="0.25">
      <c r="A1375" s="6">
        <v>41516</v>
      </c>
      <c r="B1375" s="14">
        <v>349838.47528748983</v>
      </c>
    </row>
    <row r="1376" spans="1:2" x14ac:dyDescent="0.25">
      <c r="A1376" s="6">
        <v>41519</v>
      </c>
      <c r="B1376" s="14">
        <v>351011.07529029524</v>
      </c>
    </row>
    <row r="1377" spans="1:2" x14ac:dyDescent="0.25">
      <c r="A1377" s="6">
        <v>41520</v>
      </c>
      <c r="B1377" s="14">
        <v>350439.42926115036</v>
      </c>
    </row>
    <row r="1378" spans="1:2" x14ac:dyDescent="0.25">
      <c r="A1378" s="6">
        <v>41521</v>
      </c>
      <c r="B1378" s="14">
        <v>349586.81132046104</v>
      </c>
    </row>
    <row r="1379" spans="1:2" x14ac:dyDescent="0.25">
      <c r="A1379" s="6">
        <v>41522</v>
      </c>
      <c r="B1379" s="14">
        <v>351943.22694728331</v>
      </c>
    </row>
    <row r="1380" spans="1:2" x14ac:dyDescent="0.25">
      <c r="A1380" s="6">
        <v>41523</v>
      </c>
      <c r="B1380" s="14">
        <v>354510.989858674</v>
      </c>
    </row>
    <row r="1381" spans="1:2" x14ac:dyDescent="0.25">
      <c r="A1381" s="6">
        <v>41527</v>
      </c>
      <c r="B1381" s="14">
        <v>357634.83260096586</v>
      </c>
    </row>
    <row r="1382" spans="1:2" x14ac:dyDescent="0.25">
      <c r="A1382" s="6">
        <v>41528</v>
      </c>
      <c r="B1382" s="14">
        <v>361488.0451679746</v>
      </c>
    </row>
    <row r="1383" spans="1:2" x14ac:dyDescent="0.25">
      <c r="A1383" s="6">
        <v>41529</v>
      </c>
      <c r="B1383" s="14">
        <v>356920.6883485564</v>
      </c>
    </row>
    <row r="1384" spans="1:2" x14ac:dyDescent="0.25">
      <c r="A1384" s="6">
        <v>41530</v>
      </c>
      <c r="B1384" s="14">
        <v>360462.05282434879</v>
      </c>
    </row>
    <row r="1385" spans="1:2" x14ac:dyDescent="0.25">
      <c r="A1385" s="6">
        <v>41533</v>
      </c>
      <c r="B1385" s="14">
        <v>355802.74429321644</v>
      </c>
    </row>
    <row r="1386" spans="1:2" x14ac:dyDescent="0.25">
      <c r="A1386" s="6">
        <v>41534</v>
      </c>
      <c r="B1386" s="14">
        <v>359204.07271856931</v>
      </c>
    </row>
    <row r="1387" spans="1:2" x14ac:dyDescent="0.25">
      <c r="A1387" s="6">
        <v>41535</v>
      </c>
      <c r="B1387" s="14">
        <v>362779.43011425732</v>
      </c>
    </row>
    <row r="1388" spans="1:2" x14ac:dyDescent="0.25">
      <c r="A1388" s="6">
        <v>41536</v>
      </c>
      <c r="B1388" s="14">
        <v>367810.940741561</v>
      </c>
    </row>
    <row r="1389" spans="1:2" x14ac:dyDescent="0.25">
      <c r="A1389" s="6">
        <v>41537</v>
      </c>
      <c r="B1389" s="14">
        <v>362166.00105263293</v>
      </c>
    </row>
    <row r="1390" spans="1:2" x14ac:dyDescent="0.25">
      <c r="A1390" s="6">
        <v>41540</v>
      </c>
      <c r="B1390" s="14">
        <v>357572.42659640365</v>
      </c>
    </row>
    <row r="1391" spans="1:2" x14ac:dyDescent="0.25">
      <c r="A1391" s="6">
        <v>41541</v>
      </c>
      <c r="B1391" s="14">
        <v>361135.96036778018</v>
      </c>
    </row>
    <row r="1392" spans="1:2" x14ac:dyDescent="0.25">
      <c r="A1392" s="6">
        <v>41542</v>
      </c>
      <c r="B1392" s="14">
        <v>357163.24994849699</v>
      </c>
    </row>
    <row r="1393" spans="1:2" x14ac:dyDescent="0.25">
      <c r="A1393" s="6">
        <v>41543</v>
      </c>
      <c r="B1393" s="14">
        <v>356665.67547902546</v>
      </c>
    </row>
    <row r="1394" spans="1:2" x14ac:dyDescent="0.25">
      <c r="A1394" s="6">
        <v>41544</v>
      </c>
      <c r="B1394" s="14">
        <v>358949.67140693968</v>
      </c>
    </row>
    <row r="1395" spans="1:2" x14ac:dyDescent="0.25">
      <c r="A1395" s="6">
        <v>41547</v>
      </c>
      <c r="B1395" s="14">
        <v>361336.38507106021</v>
      </c>
    </row>
    <row r="1396" spans="1:2" x14ac:dyDescent="0.25">
      <c r="A1396" s="6">
        <v>41548</v>
      </c>
      <c r="B1396" s="14">
        <v>358561.7066643174</v>
      </c>
    </row>
    <row r="1397" spans="1:2" x14ac:dyDescent="0.25">
      <c r="A1397" s="6">
        <v>41550</v>
      </c>
      <c r="B1397" s="14">
        <v>360840.1602683356</v>
      </c>
    </row>
    <row r="1398" spans="1:2" x14ac:dyDescent="0.25">
      <c r="A1398" s="6">
        <v>41551</v>
      </c>
      <c r="B1398" s="14">
        <v>362997.42172316072</v>
      </c>
    </row>
    <row r="1399" spans="1:2" x14ac:dyDescent="0.25">
      <c r="A1399" s="6">
        <v>41554</v>
      </c>
      <c r="B1399" s="14">
        <v>365249.64166073769</v>
      </c>
    </row>
    <row r="1400" spans="1:2" x14ac:dyDescent="0.25">
      <c r="A1400" s="6">
        <v>41555</v>
      </c>
      <c r="B1400" s="14">
        <v>362797.17421074538</v>
      </c>
    </row>
    <row r="1401" spans="1:2" x14ac:dyDescent="0.25">
      <c r="A1401" s="6">
        <v>41556</v>
      </c>
      <c r="B1401" s="14">
        <v>364875.3651779872</v>
      </c>
    </row>
    <row r="1402" spans="1:2" x14ac:dyDescent="0.25">
      <c r="A1402" s="6">
        <v>41557</v>
      </c>
      <c r="B1402" s="14">
        <v>366862.6620333342</v>
      </c>
    </row>
    <row r="1403" spans="1:2" x14ac:dyDescent="0.25">
      <c r="A1403" s="6">
        <v>41558</v>
      </c>
      <c r="B1403" s="14">
        <v>369065.00105584698</v>
      </c>
    </row>
    <row r="1404" spans="1:2" x14ac:dyDescent="0.25">
      <c r="A1404" s="6">
        <v>41561</v>
      </c>
      <c r="B1404" s="14">
        <v>370937.75655067613</v>
      </c>
    </row>
    <row r="1405" spans="1:2" x14ac:dyDescent="0.25">
      <c r="A1405" s="6">
        <v>41562</v>
      </c>
      <c r="B1405" s="14">
        <v>372844.87445366062</v>
      </c>
    </row>
    <row r="1406" spans="1:2" x14ac:dyDescent="0.25">
      <c r="A1406" s="6">
        <v>41564</v>
      </c>
      <c r="B1406" s="14">
        <v>370816.44878165598</v>
      </c>
    </row>
    <row r="1407" spans="1:2" x14ac:dyDescent="0.25">
      <c r="A1407" s="6">
        <v>41565</v>
      </c>
      <c r="B1407" s="14">
        <v>372201.47977363493</v>
      </c>
    </row>
    <row r="1408" spans="1:2" x14ac:dyDescent="0.25">
      <c r="A1408" s="6">
        <v>41568</v>
      </c>
      <c r="B1408" s="14">
        <v>373977.42934441351</v>
      </c>
    </row>
    <row r="1409" spans="1:2" x14ac:dyDescent="0.25">
      <c r="A1409" s="6">
        <v>41569</v>
      </c>
      <c r="B1409" s="14">
        <v>375672.83047456987</v>
      </c>
    </row>
    <row r="1410" spans="1:2" x14ac:dyDescent="0.25">
      <c r="A1410" s="6">
        <v>41570</v>
      </c>
      <c r="B1410" s="14">
        <v>373746.99555530417</v>
      </c>
    </row>
    <row r="1411" spans="1:2" x14ac:dyDescent="0.25">
      <c r="A1411" s="6">
        <v>41571</v>
      </c>
      <c r="B1411" s="14">
        <v>375241.76456042443</v>
      </c>
    </row>
    <row r="1412" spans="1:2" x14ac:dyDescent="0.25">
      <c r="A1412" s="6">
        <v>41572</v>
      </c>
      <c r="B1412" s="14">
        <v>373647.25977593043</v>
      </c>
    </row>
    <row r="1413" spans="1:2" x14ac:dyDescent="0.25">
      <c r="A1413" s="6">
        <v>41575</v>
      </c>
      <c r="B1413" s="14">
        <v>372168.26457970549</v>
      </c>
    </row>
    <row r="1414" spans="1:2" x14ac:dyDescent="0.25">
      <c r="A1414" s="6">
        <v>41576</v>
      </c>
      <c r="B1414" s="14">
        <v>373102.51989480772</v>
      </c>
    </row>
    <row r="1415" spans="1:2" x14ac:dyDescent="0.25">
      <c r="A1415" s="6">
        <v>41577</v>
      </c>
      <c r="B1415" s="14">
        <v>374753.95192205557</v>
      </c>
    </row>
    <row r="1416" spans="1:2" x14ac:dyDescent="0.25">
      <c r="A1416" s="6">
        <v>41578</v>
      </c>
      <c r="B1416" s="14">
        <v>376421.64143273176</v>
      </c>
    </row>
    <row r="1417" spans="1:2" x14ac:dyDescent="0.25">
      <c r="A1417" s="6">
        <v>41579</v>
      </c>
      <c r="B1417" s="14">
        <v>378048.31774657738</v>
      </c>
    </row>
    <row r="1418" spans="1:2" x14ac:dyDescent="0.25">
      <c r="A1418" s="6">
        <v>41581</v>
      </c>
      <c r="B1418" s="14">
        <v>379727.09190504561</v>
      </c>
    </row>
    <row r="1419" spans="1:2" x14ac:dyDescent="0.25">
      <c r="A1419" s="6">
        <v>41583</v>
      </c>
      <c r="B1419" s="14">
        <v>381342.68357109919</v>
      </c>
    </row>
    <row r="1420" spans="1:2" x14ac:dyDescent="0.25">
      <c r="A1420" s="6">
        <v>41584</v>
      </c>
      <c r="B1420" s="14">
        <v>382816.02225715481</v>
      </c>
    </row>
    <row r="1421" spans="1:2" x14ac:dyDescent="0.25">
      <c r="A1421" s="6">
        <v>41585</v>
      </c>
      <c r="B1421" s="14">
        <v>384321.87591006712</v>
      </c>
    </row>
    <row r="1422" spans="1:2" x14ac:dyDescent="0.25">
      <c r="A1422" s="6">
        <v>41586</v>
      </c>
      <c r="B1422" s="14">
        <v>385815.90593866789</v>
      </c>
    </row>
    <row r="1423" spans="1:2" x14ac:dyDescent="0.25">
      <c r="A1423" s="6">
        <v>41589</v>
      </c>
      <c r="B1423" s="14">
        <v>387365.72869448864</v>
      </c>
    </row>
    <row r="1424" spans="1:2" x14ac:dyDescent="0.25">
      <c r="A1424" s="6">
        <v>41590</v>
      </c>
      <c r="B1424" s="14">
        <v>388955.45618236077</v>
      </c>
    </row>
    <row r="1425" spans="1:2" x14ac:dyDescent="0.25">
      <c r="A1425" s="6">
        <v>41591</v>
      </c>
      <c r="B1425" s="14">
        <v>386658.3947244804</v>
      </c>
    </row>
    <row r="1426" spans="1:2" x14ac:dyDescent="0.25">
      <c r="A1426" s="6">
        <v>41592</v>
      </c>
      <c r="B1426" s="14">
        <v>384726.10038744967</v>
      </c>
    </row>
    <row r="1427" spans="1:2" x14ac:dyDescent="0.25">
      <c r="A1427" s="6">
        <v>41596</v>
      </c>
      <c r="B1427" s="14">
        <v>383251.28481448448</v>
      </c>
    </row>
    <row r="1428" spans="1:2" x14ac:dyDescent="0.25">
      <c r="A1428" s="6">
        <v>41597</v>
      </c>
      <c r="B1428" s="14">
        <v>384176.67241135309</v>
      </c>
    </row>
    <row r="1429" spans="1:2" x14ac:dyDescent="0.25">
      <c r="A1429" s="6">
        <v>41598</v>
      </c>
      <c r="B1429" s="14">
        <v>385096.14819606591</v>
      </c>
    </row>
    <row r="1430" spans="1:2" x14ac:dyDescent="0.25">
      <c r="A1430" s="6">
        <v>41599</v>
      </c>
      <c r="B1430" s="14">
        <v>386481.54867630458</v>
      </c>
    </row>
    <row r="1431" spans="1:2" x14ac:dyDescent="0.25">
      <c r="A1431" s="6">
        <v>41600</v>
      </c>
      <c r="B1431" s="14">
        <v>388263.77954749862</v>
      </c>
    </row>
    <row r="1432" spans="1:2" x14ac:dyDescent="0.25">
      <c r="A1432" s="6">
        <v>41603</v>
      </c>
      <c r="B1432" s="14">
        <v>386346.30387475237</v>
      </c>
    </row>
    <row r="1433" spans="1:2" x14ac:dyDescent="0.25">
      <c r="A1433" s="6">
        <v>41604</v>
      </c>
      <c r="B1433" s="14">
        <v>387642.65768439492</v>
      </c>
    </row>
    <row r="1434" spans="1:2" x14ac:dyDescent="0.25">
      <c r="A1434" s="6">
        <v>41605</v>
      </c>
      <c r="B1434" s="14">
        <v>389194.69736977411</v>
      </c>
    </row>
    <row r="1435" spans="1:2" x14ac:dyDescent="0.25">
      <c r="A1435" s="6">
        <v>41606</v>
      </c>
      <c r="B1435" s="14">
        <v>390592.29096258403</v>
      </c>
    </row>
    <row r="1436" spans="1:2" x14ac:dyDescent="0.25">
      <c r="A1436" s="6">
        <v>41607</v>
      </c>
      <c r="B1436" s="14">
        <v>392529.70690286678</v>
      </c>
    </row>
    <row r="1437" spans="1:2" x14ac:dyDescent="0.25">
      <c r="A1437" s="6">
        <v>41610</v>
      </c>
      <c r="B1437" s="14">
        <v>394431.28248195525</v>
      </c>
    </row>
    <row r="1438" spans="1:2" x14ac:dyDescent="0.25">
      <c r="A1438" s="6">
        <v>41611</v>
      </c>
      <c r="B1438" s="14">
        <v>396568.59157075465</v>
      </c>
    </row>
    <row r="1439" spans="1:2" x14ac:dyDescent="0.25">
      <c r="A1439" s="6">
        <v>41612</v>
      </c>
      <c r="B1439" s="14">
        <v>393996.81487498444</v>
      </c>
    </row>
    <row r="1440" spans="1:2" x14ac:dyDescent="0.25">
      <c r="A1440" s="6">
        <v>41613</v>
      </c>
      <c r="B1440" s="14">
        <v>396111.21569168026</v>
      </c>
    </row>
    <row r="1441" spans="1:2" x14ac:dyDescent="0.25">
      <c r="A1441" s="6">
        <v>41614</v>
      </c>
      <c r="B1441" s="14">
        <v>397985.81862780807</v>
      </c>
    </row>
    <row r="1442" spans="1:2" x14ac:dyDescent="0.25">
      <c r="A1442" s="6">
        <v>41617</v>
      </c>
      <c r="B1442" s="14">
        <v>400386.57284579851</v>
      </c>
    </row>
    <row r="1443" spans="1:2" x14ac:dyDescent="0.25">
      <c r="A1443" s="6">
        <v>41618</v>
      </c>
      <c r="B1443" s="14">
        <v>402114.48894281156</v>
      </c>
    </row>
    <row r="1444" spans="1:2" x14ac:dyDescent="0.25">
      <c r="A1444" s="6">
        <v>41619</v>
      </c>
      <c r="B1444" s="14">
        <v>403621.8205487628</v>
      </c>
    </row>
    <row r="1445" spans="1:2" x14ac:dyDescent="0.25">
      <c r="A1445" s="6">
        <v>41620</v>
      </c>
      <c r="B1445" s="14">
        <v>404935.54030661291</v>
      </c>
    </row>
    <row r="1446" spans="1:2" x14ac:dyDescent="0.25">
      <c r="A1446" s="6">
        <v>41621</v>
      </c>
      <c r="B1446" s="14">
        <v>405999.48600088211</v>
      </c>
    </row>
    <row r="1447" spans="1:2" x14ac:dyDescent="0.25">
      <c r="A1447" s="6">
        <v>41624</v>
      </c>
      <c r="B1447" s="14">
        <v>406959.60549416579</v>
      </c>
    </row>
    <row r="1448" spans="1:2" x14ac:dyDescent="0.25">
      <c r="A1448" s="6">
        <v>41625</v>
      </c>
      <c r="B1448" s="14">
        <v>407856.54249503481</v>
      </c>
    </row>
    <row r="1449" spans="1:2" x14ac:dyDescent="0.25">
      <c r="A1449" s="6">
        <v>41626</v>
      </c>
      <c r="B1449" s="14">
        <v>408868.75983294111</v>
      </c>
    </row>
    <row r="1450" spans="1:2" x14ac:dyDescent="0.25">
      <c r="A1450" s="6">
        <v>41627</v>
      </c>
      <c r="B1450" s="14">
        <v>409779.36789942032</v>
      </c>
    </row>
    <row r="1451" spans="1:2" x14ac:dyDescent="0.25">
      <c r="A1451" s="6">
        <v>41628</v>
      </c>
      <c r="B1451" s="14">
        <v>410400.29717026727</v>
      </c>
    </row>
    <row r="1452" spans="1:2" x14ac:dyDescent="0.25">
      <c r="A1452" s="6">
        <v>41631</v>
      </c>
      <c r="B1452" s="14">
        <v>411126.53059513873</v>
      </c>
    </row>
    <row r="1453" spans="1:2" x14ac:dyDescent="0.25">
      <c r="A1453" s="6">
        <v>41632</v>
      </c>
      <c r="B1453" s="14">
        <v>411826.89984182874</v>
      </c>
    </row>
    <row r="1454" spans="1:2" x14ac:dyDescent="0.25">
      <c r="A1454" s="6">
        <v>41634</v>
      </c>
      <c r="B1454" s="14">
        <v>412294.49148488569</v>
      </c>
    </row>
    <row r="1455" spans="1:2" x14ac:dyDescent="0.25">
      <c r="A1455" s="6">
        <v>41635</v>
      </c>
      <c r="B1455" s="14">
        <v>413872.76483670605</v>
      </c>
    </row>
    <row r="1456" spans="1:2" x14ac:dyDescent="0.25">
      <c r="A1456" s="6">
        <v>41638</v>
      </c>
      <c r="B1456" s="14">
        <v>415454.73307112372</v>
      </c>
    </row>
    <row r="1457" spans="1:2" x14ac:dyDescent="0.25">
      <c r="A1457" s="6">
        <v>41639</v>
      </c>
      <c r="B1457" s="14">
        <v>416933.98356933508</v>
      </c>
    </row>
    <row r="1458" spans="1:2" x14ac:dyDescent="0.25">
      <c r="A1458" s="6">
        <v>41640</v>
      </c>
      <c r="B1458" s="14">
        <v>418412.86457928672</v>
      </c>
    </row>
    <row r="1459" spans="1:2" x14ac:dyDescent="0.25">
      <c r="A1459" s="6">
        <v>41641</v>
      </c>
      <c r="B1459" s="14">
        <v>419824.12923770683</v>
      </c>
    </row>
    <row r="1460" spans="1:2" x14ac:dyDescent="0.25">
      <c r="A1460" s="6">
        <v>41642</v>
      </c>
      <c r="B1460" s="14">
        <v>418073.07856384822</v>
      </c>
    </row>
    <row r="1461" spans="1:2" x14ac:dyDescent="0.25">
      <c r="A1461" s="6">
        <v>41645</v>
      </c>
      <c r="B1461" s="14">
        <v>419383.47292736068</v>
      </c>
    </row>
    <row r="1462" spans="1:2" x14ac:dyDescent="0.25">
      <c r="A1462" s="6">
        <v>41646</v>
      </c>
      <c r="B1462" s="14">
        <v>420706.79937996389</v>
      </c>
    </row>
    <row r="1463" spans="1:2" x14ac:dyDescent="0.25">
      <c r="A1463" s="6">
        <v>41647</v>
      </c>
      <c r="B1463" s="14">
        <v>422031.97327386576</v>
      </c>
    </row>
    <row r="1464" spans="1:2" x14ac:dyDescent="0.25">
      <c r="A1464" s="6">
        <v>41648</v>
      </c>
      <c r="B1464" s="14">
        <v>422055.93260421848</v>
      </c>
    </row>
    <row r="1465" spans="1:2" x14ac:dyDescent="0.25">
      <c r="A1465" s="6">
        <v>41649</v>
      </c>
      <c r="B1465" s="14">
        <v>420540.84066165949</v>
      </c>
    </row>
    <row r="1466" spans="1:2" x14ac:dyDescent="0.25">
      <c r="A1466" s="6">
        <v>41652</v>
      </c>
      <c r="B1466" s="14">
        <v>419200.15299875668</v>
      </c>
    </row>
    <row r="1467" spans="1:2" x14ac:dyDescent="0.25">
      <c r="A1467" s="6">
        <v>41653</v>
      </c>
      <c r="B1467" s="14">
        <v>419056.31133155379</v>
      </c>
    </row>
    <row r="1468" spans="1:2" x14ac:dyDescent="0.25">
      <c r="A1468" s="6">
        <v>41654</v>
      </c>
      <c r="B1468" s="14">
        <v>419104.36101014965</v>
      </c>
    </row>
    <row r="1469" spans="1:2" x14ac:dyDescent="0.25">
      <c r="A1469" s="6">
        <v>41655</v>
      </c>
      <c r="B1469" s="14">
        <v>418582.84135691106</v>
      </c>
    </row>
    <row r="1470" spans="1:2" x14ac:dyDescent="0.25">
      <c r="A1470" s="6">
        <v>41656</v>
      </c>
      <c r="B1470" s="14">
        <v>419442.4600435468</v>
      </c>
    </row>
    <row r="1471" spans="1:2" x14ac:dyDescent="0.25">
      <c r="A1471" s="6">
        <v>41659</v>
      </c>
      <c r="B1471" s="14">
        <v>418409.92460461176</v>
      </c>
    </row>
    <row r="1472" spans="1:2" x14ac:dyDescent="0.25">
      <c r="A1472" s="6">
        <v>41660</v>
      </c>
      <c r="B1472" s="14">
        <v>417775.1051735566</v>
      </c>
    </row>
    <row r="1473" spans="1:2" x14ac:dyDescent="0.25">
      <c r="A1473" s="6">
        <v>41661</v>
      </c>
      <c r="B1473" s="14">
        <v>418500.23013364885</v>
      </c>
    </row>
    <row r="1474" spans="1:2" x14ac:dyDescent="0.25">
      <c r="A1474" s="6">
        <v>41662</v>
      </c>
      <c r="B1474" s="14">
        <v>419173.62673737819</v>
      </c>
    </row>
    <row r="1475" spans="1:2" x14ac:dyDescent="0.25">
      <c r="A1475" s="6">
        <v>41663</v>
      </c>
      <c r="B1475" s="14">
        <v>419710.31268500554</v>
      </c>
    </row>
    <row r="1476" spans="1:2" x14ac:dyDescent="0.25">
      <c r="A1476" s="6">
        <v>41666</v>
      </c>
      <c r="B1476" s="14">
        <v>420436.17662161723</v>
      </c>
    </row>
    <row r="1477" spans="1:2" x14ac:dyDescent="0.25">
      <c r="A1477" s="6">
        <v>41667</v>
      </c>
      <c r="B1477" s="14">
        <v>421604.31800513173</v>
      </c>
    </row>
    <row r="1478" spans="1:2" x14ac:dyDescent="0.25">
      <c r="A1478" s="6">
        <v>41668</v>
      </c>
      <c r="B1478" s="14">
        <v>422457.2859030923</v>
      </c>
    </row>
    <row r="1479" spans="1:2" x14ac:dyDescent="0.25">
      <c r="A1479" s="6">
        <v>41669</v>
      </c>
      <c r="B1479" s="14">
        <v>424109.08741859993</v>
      </c>
    </row>
    <row r="1480" spans="1:2" x14ac:dyDescent="0.25">
      <c r="A1480" s="6">
        <v>41726</v>
      </c>
      <c r="B1480" s="14">
        <v>425691.42514127737</v>
      </c>
    </row>
    <row r="1481" spans="1:2" x14ac:dyDescent="0.25">
      <c r="A1481" s="6">
        <v>41729</v>
      </c>
      <c r="B1481" s="14">
        <v>427237.55301450077</v>
      </c>
    </row>
    <row r="1482" spans="1:2" x14ac:dyDescent="0.25">
      <c r="A1482" s="6">
        <v>41730</v>
      </c>
      <c r="B1482" s="14">
        <v>428821.73817847687</v>
      </c>
    </row>
    <row r="1483" spans="1:2" x14ac:dyDescent="0.25">
      <c r="A1483" s="6">
        <v>41731</v>
      </c>
      <c r="B1483" s="14">
        <v>430177.21010967699</v>
      </c>
    </row>
    <row r="1484" spans="1:2" x14ac:dyDescent="0.25">
      <c r="A1484" s="6">
        <v>41732</v>
      </c>
      <c r="B1484" s="14">
        <v>431570.36984337011</v>
      </c>
    </row>
    <row r="1485" spans="1:2" x14ac:dyDescent="0.25">
      <c r="A1485" s="6">
        <v>41733</v>
      </c>
      <c r="B1485" s="14">
        <v>432839.75101005199</v>
      </c>
    </row>
    <row r="1486" spans="1:2" x14ac:dyDescent="0.25">
      <c r="A1486" s="6">
        <v>41736</v>
      </c>
      <c r="B1486" s="14">
        <v>433968.72663803457</v>
      </c>
    </row>
    <row r="1487" spans="1:2" x14ac:dyDescent="0.25">
      <c r="A1487" s="6">
        <v>41738</v>
      </c>
      <c r="B1487" s="14">
        <v>434944.36463822715</v>
      </c>
    </row>
    <row r="1488" spans="1:2" x14ac:dyDescent="0.25">
      <c r="A1488" s="6">
        <v>41739</v>
      </c>
      <c r="B1488" s="14">
        <v>436112.13653348194</v>
      </c>
    </row>
    <row r="1489" spans="1:2" x14ac:dyDescent="0.25">
      <c r="A1489" s="6">
        <v>41740</v>
      </c>
      <c r="B1489" s="14">
        <v>437273.25764006149</v>
      </c>
    </row>
    <row r="1490" spans="1:2" x14ac:dyDescent="0.25">
      <c r="A1490" s="6">
        <v>41744</v>
      </c>
      <c r="B1490" s="14">
        <v>438370.45727770688</v>
      </c>
    </row>
    <row r="1491" spans="1:2" x14ac:dyDescent="0.25">
      <c r="A1491" s="6">
        <v>41745</v>
      </c>
      <c r="B1491" s="14">
        <v>439019.46765629371</v>
      </c>
    </row>
    <row r="1492" spans="1:2" x14ac:dyDescent="0.25">
      <c r="A1492" s="6">
        <v>41746</v>
      </c>
      <c r="B1492" s="14">
        <v>439565.02132215473</v>
      </c>
    </row>
    <row r="1493" spans="1:2" x14ac:dyDescent="0.25">
      <c r="A1493" s="6">
        <v>41750</v>
      </c>
      <c r="B1493" s="14">
        <v>440387.69118281698</v>
      </c>
    </row>
    <row r="1494" spans="1:2" x14ac:dyDescent="0.25">
      <c r="A1494" s="6">
        <v>41751</v>
      </c>
      <c r="B1494" s="14">
        <v>441302.733108413</v>
      </c>
    </row>
    <row r="1495" spans="1:2" x14ac:dyDescent="0.25">
      <c r="A1495" s="6">
        <v>41752</v>
      </c>
      <c r="B1495" s="14">
        <v>442329.72997670871</v>
      </c>
    </row>
    <row r="1496" spans="1:2" x14ac:dyDescent="0.25">
      <c r="A1496" s="6">
        <v>41789</v>
      </c>
      <c r="B1496" s="14">
        <v>440373.49779737223</v>
      </c>
    </row>
    <row r="1497" spans="1:2" x14ac:dyDescent="0.25">
      <c r="A1497" s="6">
        <v>41792</v>
      </c>
      <c r="B1497" s="14">
        <v>442084.41743443743</v>
      </c>
    </row>
    <row r="1498" spans="1:2" x14ac:dyDescent="0.25">
      <c r="A1498" s="6">
        <v>41793</v>
      </c>
      <c r="B1498" s="14">
        <v>441702.05439363967</v>
      </c>
    </row>
    <row r="1499" spans="1:2" x14ac:dyDescent="0.25">
      <c r="A1499" s="6">
        <v>41794</v>
      </c>
      <c r="B1499" s="14">
        <v>440851.4869072818</v>
      </c>
    </row>
    <row r="1500" spans="1:2" x14ac:dyDescent="0.25">
      <c r="A1500" s="6">
        <v>41795</v>
      </c>
      <c r="B1500" s="14">
        <v>442450.45160164731</v>
      </c>
    </row>
    <row r="1501" spans="1:2" x14ac:dyDescent="0.25">
      <c r="A1501" s="6">
        <v>41796</v>
      </c>
      <c r="B1501" s="14">
        <v>444462.13468213682</v>
      </c>
    </row>
    <row r="1502" spans="1:2" x14ac:dyDescent="0.25">
      <c r="A1502" s="6">
        <v>41799</v>
      </c>
      <c r="B1502" s="14">
        <v>447028.78912874829</v>
      </c>
    </row>
    <row r="1503" spans="1:2" x14ac:dyDescent="0.25">
      <c r="A1503" s="6">
        <v>41800</v>
      </c>
      <c r="B1503" s="14">
        <v>443915.56123796699</v>
      </c>
    </row>
    <row r="1504" spans="1:2" x14ac:dyDescent="0.25">
      <c r="A1504" s="6">
        <v>41801</v>
      </c>
      <c r="B1504" s="14">
        <v>446559.06924260332</v>
      </c>
    </row>
    <row r="1505" spans="1:2" x14ac:dyDescent="0.25">
      <c r="A1505" s="6">
        <v>41802</v>
      </c>
      <c r="B1505" s="14">
        <v>449038.52445991733</v>
      </c>
    </row>
    <row r="1506" spans="1:2" x14ac:dyDescent="0.25">
      <c r="A1506" s="6">
        <v>41803</v>
      </c>
      <c r="B1506" s="14">
        <v>446067.40375996701</v>
      </c>
    </row>
    <row r="1507" spans="1:2" x14ac:dyDescent="0.25">
      <c r="A1507" s="6">
        <v>41806</v>
      </c>
      <c r="B1507" s="14">
        <v>447969.3488273152</v>
      </c>
    </row>
    <row r="1508" spans="1:2" x14ac:dyDescent="0.25">
      <c r="A1508" s="6">
        <v>41807</v>
      </c>
      <c r="B1508" s="14">
        <v>449828.06376827438</v>
      </c>
    </row>
    <row r="1509" spans="1:2" x14ac:dyDescent="0.25">
      <c r="A1509" s="6">
        <v>41808</v>
      </c>
      <c r="B1509" s="14">
        <v>447017.28861519753</v>
      </c>
    </row>
    <row r="1510" spans="1:2" x14ac:dyDescent="0.25">
      <c r="A1510" s="6">
        <v>41809</v>
      </c>
      <c r="B1510" s="14">
        <v>444601.29787729017</v>
      </c>
    </row>
    <row r="1511" spans="1:2" x14ac:dyDescent="0.25">
      <c r="A1511" s="6">
        <v>41810</v>
      </c>
      <c r="B1511" s="14">
        <v>446428.60631617194</v>
      </c>
    </row>
    <row r="1512" spans="1:2" x14ac:dyDescent="0.25">
      <c r="A1512" s="6">
        <v>41813</v>
      </c>
      <c r="B1512" s="14">
        <v>444485.29297236551</v>
      </c>
    </row>
    <row r="1513" spans="1:2" x14ac:dyDescent="0.25">
      <c r="A1513" s="6">
        <v>41814</v>
      </c>
      <c r="B1513" s="14">
        <v>446144.48425306781</v>
      </c>
    </row>
    <row r="1514" spans="1:2" x14ac:dyDescent="0.25">
      <c r="A1514" s="6">
        <v>41815</v>
      </c>
      <c r="B1514" s="14">
        <v>444689.4658085925</v>
      </c>
    </row>
    <row r="1515" spans="1:2" x14ac:dyDescent="0.25">
      <c r="A1515" s="6">
        <v>41816</v>
      </c>
      <c r="B1515" s="14">
        <v>442548.19030857499</v>
      </c>
    </row>
    <row r="1516" spans="1:2" x14ac:dyDescent="0.25">
      <c r="A1516" s="6">
        <v>41817</v>
      </c>
      <c r="B1516" s="14">
        <v>440083.56395455438</v>
      </c>
    </row>
    <row r="1517" spans="1:2" x14ac:dyDescent="0.25">
      <c r="A1517" s="6">
        <v>41820</v>
      </c>
      <c r="B1517" s="14">
        <v>439619.2146386418</v>
      </c>
    </row>
    <row r="1518" spans="1:2" x14ac:dyDescent="0.25">
      <c r="A1518" s="6">
        <v>41821</v>
      </c>
      <c r="B1518" s="14">
        <v>441748.02549746732</v>
      </c>
    </row>
    <row r="1519" spans="1:2" x14ac:dyDescent="0.25">
      <c r="A1519" s="6">
        <v>41822</v>
      </c>
      <c r="B1519" s="14">
        <v>443954.0594025774</v>
      </c>
    </row>
    <row r="1520" spans="1:2" x14ac:dyDescent="0.25">
      <c r="A1520" s="6">
        <v>41823</v>
      </c>
      <c r="B1520" s="14">
        <v>442239.24454744946</v>
      </c>
    </row>
    <row r="1521" spans="1:2" x14ac:dyDescent="0.25">
      <c r="A1521" s="6">
        <v>41824</v>
      </c>
      <c r="B1521" s="14">
        <v>444469.29518944235</v>
      </c>
    </row>
    <row r="1522" spans="1:2" x14ac:dyDescent="0.25">
      <c r="A1522" s="6">
        <v>41827</v>
      </c>
      <c r="B1522" s="14">
        <v>446862.29015397839</v>
      </c>
    </row>
    <row r="1523" spans="1:2" x14ac:dyDescent="0.25">
      <c r="A1523" s="6">
        <v>41828</v>
      </c>
      <c r="B1523" s="14">
        <v>444055.69462416123</v>
      </c>
    </row>
    <row r="1524" spans="1:2" x14ac:dyDescent="0.25">
      <c r="A1524" s="6">
        <v>41829</v>
      </c>
      <c r="B1524" s="14">
        <v>442431.58277894021</v>
      </c>
    </row>
    <row r="1525" spans="1:2" x14ac:dyDescent="0.25">
      <c r="A1525" s="6">
        <v>41830</v>
      </c>
      <c r="B1525" s="14">
        <v>440260.66995035368</v>
      </c>
    </row>
    <row r="1526" spans="1:2" x14ac:dyDescent="0.25">
      <c r="A1526" s="6">
        <v>41831</v>
      </c>
      <c r="B1526" s="14">
        <v>438507.33948198979</v>
      </c>
    </row>
    <row r="1527" spans="1:2" x14ac:dyDescent="0.25">
      <c r="A1527" s="6">
        <v>41834</v>
      </c>
      <c r="B1527" s="14">
        <v>439992.50179235695</v>
      </c>
    </row>
    <row r="1528" spans="1:2" x14ac:dyDescent="0.25">
      <c r="A1528" s="6">
        <v>41835</v>
      </c>
      <c r="B1528" s="14">
        <v>438429.91413093731</v>
      </c>
    </row>
    <row r="1529" spans="1:2" x14ac:dyDescent="0.25">
      <c r="A1529" s="6">
        <v>41836</v>
      </c>
      <c r="B1529" s="14">
        <v>439551.13050546544</v>
      </c>
    </row>
    <row r="1530" spans="1:2" x14ac:dyDescent="0.25">
      <c r="A1530" s="6">
        <v>41837</v>
      </c>
      <c r="B1530" s="14">
        <v>440632.07265968248</v>
      </c>
    </row>
    <row r="1531" spans="1:2" x14ac:dyDescent="0.25">
      <c r="A1531" s="6">
        <v>41838</v>
      </c>
      <c r="B1531" s="14">
        <v>441679.39138226362</v>
      </c>
    </row>
    <row r="1532" spans="1:2" x14ac:dyDescent="0.25">
      <c r="A1532" s="6">
        <v>41841</v>
      </c>
      <c r="B1532" s="14">
        <v>442768.46227819484</v>
      </c>
    </row>
    <row r="1533" spans="1:2" x14ac:dyDescent="0.25">
      <c r="A1533" s="6">
        <v>41842</v>
      </c>
      <c r="B1533" s="14">
        <v>443884.87530534645</v>
      </c>
    </row>
    <row r="1534" spans="1:2" x14ac:dyDescent="0.25">
      <c r="A1534" s="6">
        <v>41843</v>
      </c>
      <c r="B1534" s="14">
        <v>442199.17874064005</v>
      </c>
    </row>
    <row r="1535" spans="1:2" x14ac:dyDescent="0.25">
      <c r="A1535" s="6">
        <v>41844</v>
      </c>
      <c r="B1535" s="14">
        <v>443737.91684866877</v>
      </c>
    </row>
    <row r="1536" spans="1:2" x14ac:dyDescent="0.25">
      <c r="A1536" s="6">
        <v>41845</v>
      </c>
      <c r="B1536" s="14">
        <v>441882.75555906771</v>
      </c>
    </row>
    <row r="1537" spans="1:2" x14ac:dyDescent="0.25">
      <c r="A1537" s="6">
        <v>41848</v>
      </c>
      <c r="B1537" s="14">
        <v>440285.97098006844</v>
      </c>
    </row>
    <row r="1538" spans="1:2" x14ac:dyDescent="0.25">
      <c r="A1538" s="6">
        <v>41850</v>
      </c>
      <c r="B1538" s="14">
        <v>441300.77473579289</v>
      </c>
    </row>
    <row r="1539" spans="1:2" x14ac:dyDescent="0.25">
      <c r="A1539" s="6">
        <v>41851</v>
      </c>
      <c r="B1539" s="14">
        <v>439841.91772436484</v>
      </c>
    </row>
    <row r="1540" spans="1:2" x14ac:dyDescent="0.25">
      <c r="A1540" s="6">
        <v>41852</v>
      </c>
      <c r="B1540" s="14">
        <v>441393.95740974403</v>
      </c>
    </row>
    <row r="1541" spans="1:2" x14ac:dyDescent="0.25">
      <c r="A1541" s="6">
        <v>41855</v>
      </c>
      <c r="B1541" s="14">
        <v>442972.60024982411</v>
      </c>
    </row>
    <row r="1542" spans="1:2" x14ac:dyDescent="0.25">
      <c r="A1542" s="6">
        <v>41856</v>
      </c>
      <c r="B1542" s="14">
        <v>444474.02004361956</v>
      </c>
    </row>
    <row r="1543" spans="1:2" x14ac:dyDescent="0.25">
      <c r="A1543" s="6">
        <v>41857</v>
      </c>
      <c r="B1543" s="14">
        <v>445863.85438297503</v>
      </c>
    </row>
    <row r="1544" spans="1:2" x14ac:dyDescent="0.25">
      <c r="A1544" s="6">
        <v>41858</v>
      </c>
      <c r="B1544" s="14">
        <v>447176.0961877862</v>
      </c>
    </row>
    <row r="1545" spans="1:2" x14ac:dyDescent="0.25">
      <c r="A1545" s="6">
        <v>41859</v>
      </c>
      <c r="B1545" s="14">
        <v>445483.18027381302</v>
      </c>
    </row>
    <row r="1546" spans="1:2" x14ac:dyDescent="0.25">
      <c r="A1546" s="6">
        <v>41862</v>
      </c>
      <c r="B1546" s="14">
        <v>443976.06761202257</v>
      </c>
    </row>
    <row r="1547" spans="1:2" x14ac:dyDescent="0.25">
      <c r="A1547" s="6">
        <v>41863</v>
      </c>
      <c r="B1547" s="14">
        <v>445107.26016956358</v>
      </c>
    </row>
    <row r="1548" spans="1:2" x14ac:dyDescent="0.25">
      <c r="A1548" s="6">
        <v>41864</v>
      </c>
      <c r="B1548" s="14">
        <v>446193.37515941693</v>
      </c>
    </row>
    <row r="1549" spans="1:2" x14ac:dyDescent="0.25">
      <c r="A1549" s="6">
        <v>41865</v>
      </c>
      <c r="B1549" s="14">
        <v>447274.31731363398</v>
      </c>
    </row>
    <row r="1550" spans="1:2" x14ac:dyDescent="0.25">
      <c r="A1550" s="6">
        <v>41869</v>
      </c>
      <c r="B1550" s="14">
        <v>448283.20925720269</v>
      </c>
    </row>
    <row r="1551" spans="1:2" x14ac:dyDescent="0.25">
      <c r="A1551" s="6">
        <v>41870</v>
      </c>
      <c r="B1551" s="14">
        <v>449665.28434310376</v>
      </c>
    </row>
    <row r="1552" spans="1:2" x14ac:dyDescent="0.25">
      <c r="A1552" s="6">
        <v>41871</v>
      </c>
      <c r="B1552" s="14">
        <v>447865.59805313189</v>
      </c>
    </row>
    <row r="1553" spans="1:2" x14ac:dyDescent="0.25">
      <c r="A1553" s="6">
        <v>41872</v>
      </c>
      <c r="B1553" s="14">
        <v>449234.74104994221</v>
      </c>
    </row>
    <row r="1554" spans="1:2" x14ac:dyDescent="0.25">
      <c r="A1554" s="6">
        <v>41873</v>
      </c>
      <c r="B1554" s="14">
        <v>450780.8689231656</v>
      </c>
    </row>
    <row r="1555" spans="1:2" x14ac:dyDescent="0.25">
      <c r="A1555" s="6">
        <v>41876</v>
      </c>
      <c r="B1555" s="14">
        <v>452408.65370179043</v>
      </c>
    </row>
    <row r="1556" spans="1:2" x14ac:dyDescent="0.25">
      <c r="A1556" s="6">
        <v>41877</v>
      </c>
      <c r="B1556" s="14">
        <v>450797.81039000838</v>
      </c>
    </row>
    <row r="1557" spans="1:2" x14ac:dyDescent="0.25">
      <c r="A1557" s="6">
        <v>41878</v>
      </c>
      <c r="B1557" s="14">
        <v>451129.88563097426</v>
      </c>
    </row>
    <row r="1558" spans="1:2" x14ac:dyDescent="0.25">
      <c r="A1558" s="6">
        <v>41879</v>
      </c>
      <c r="B1558" s="14">
        <v>451594.34275723016</v>
      </c>
    </row>
    <row r="1559" spans="1:2" x14ac:dyDescent="0.25">
      <c r="A1559" s="6">
        <v>41883</v>
      </c>
      <c r="B1559" s="14">
        <v>453039.23084728618</v>
      </c>
    </row>
    <row r="1560" spans="1:2" x14ac:dyDescent="0.25">
      <c r="A1560" s="6">
        <v>41884</v>
      </c>
      <c r="B1560" s="14">
        <v>454569.10123708122</v>
      </c>
    </row>
    <row r="1561" spans="1:2" x14ac:dyDescent="0.25">
      <c r="A1561" s="6">
        <v>41885</v>
      </c>
      <c r="B1561" s="14">
        <v>456254.5261842247</v>
      </c>
    </row>
    <row r="1562" spans="1:2" x14ac:dyDescent="0.25">
      <c r="A1562" s="6">
        <v>41886</v>
      </c>
      <c r="B1562" s="14">
        <v>454380.36660707934</v>
      </c>
    </row>
    <row r="1563" spans="1:2" x14ac:dyDescent="0.25">
      <c r="A1563" s="6">
        <v>41887</v>
      </c>
      <c r="B1563" s="14">
        <v>455930.92833941954</v>
      </c>
    </row>
    <row r="1564" spans="1:2" x14ac:dyDescent="0.25">
      <c r="A1564" s="6">
        <v>41890</v>
      </c>
      <c r="B1564" s="14">
        <v>457443.43278100708</v>
      </c>
    </row>
    <row r="1565" spans="1:2" x14ac:dyDescent="0.25">
      <c r="A1565" s="6">
        <v>41891</v>
      </c>
      <c r="B1565" s="14">
        <v>458990.29963074997</v>
      </c>
    </row>
    <row r="1566" spans="1:2" x14ac:dyDescent="0.25">
      <c r="A1566" s="6">
        <v>41892</v>
      </c>
      <c r="B1566" s="14">
        <v>457260.14707319002</v>
      </c>
    </row>
    <row r="1567" spans="1:2" x14ac:dyDescent="0.25">
      <c r="A1567" s="6">
        <v>41893</v>
      </c>
      <c r="B1567" s="14">
        <v>458459.694958782</v>
      </c>
    </row>
    <row r="1568" spans="1:2" x14ac:dyDescent="0.25">
      <c r="A1568" s="6">
        <v>41894</v>
      </c>
      <c r="B1568" s="14">
        <v>459699.88655294484</v>
      </c>
    </row>
    <row r="1569" spans="1:2" x14ac:dyDescent="0.25">
      <c r="A1569" s="6">
        <v>41897</v>
      </c>
      <c r="B1569" s="14">
        <v>458367.17817081063</v>
      </c>
    </row>
    <row r="1570" spans="1:2" x14ac:dyDescent="0.25">
      <c r="A1570" s="6">
        <v>41898</v>
      </c>
      <c r="B1570" s="14">
        <v>457647.80234537495</v>
      </c>
    </row>
    <row r="1571" spans="1:2" x14ac:dyDescent="0.25">
      <c r="A1571" s="6">
        <v>41899</v>
      </c>
      <c r="B1571" s="14">
        <v>458469.73322951776</v>
      </c>
    </row>
    <row r="1572" spans="1:2" x14ac:dyDescent="0.25">
      <c r="A1572" s="6">
        <v>41900</v>
      </c>
      <c r="B1572" s="14">
        <v>459273.1897006738</v>
      </c>
    </row>
    <row r="1573" spans="1:2" x14ac:dyDescent="0.25">
      <c r="A1573" s="6">
        <v>41901</v>
      </c>
      <c r="B1573" s="14">
        <v>460343.41669535852</v>
      </c>
    </row>
    <row r="1574" spans="1:2" x14ac:dyDescent="0.25">
      <c r="A1574" s="6">
        <v>41904</v>
      </c>
      <c r="B1574" s="14">
        <v>460995.38298002322</v>
      </c>
    </row>
    <row r="1575" spans="1:2" x14ac:dyDescent="0.25">
      <c r="A1575" s="6">
        <v>41905</v>
      </c>
      <c r="B1575" s="14">
        <v>462000.94952925434</v>
      </c>
    </row>
    <row r="1576" spans="1:2" x14ac:dyDescent="0.25">
      <c r="A1576" s="6">
        <v>41906</v>
      </c>
      <c r="B1576" s="14">
        <v>462387.25375516957</v>
      </c>
    </row>
    <row r="1577" spans="1:2" x14ac:dyDescent="0.25">
      <c r="A1577" s="6">
        <v>41907</v>
      </c>
      <c r="B1577" s="14">
        <v>462651.62685537228</v>
      </c>
    </row>
    <row r="1578" spans="1:2" x14ac:dyDescent="0.25">
      <c r="A1578" s="6">
        <v>41908</v>
      </c>
      <c r="B1578" s="14">
        <v>464335.2043612171</v>
      </c>
    </row>
    <row r="1579" spans="1:2" x14ac:dyDescent="0.25">
      <c r="A1579" s="6">
        <v>41911</v>
      </c>
      <c r="B1579" s="14">
        <v>466091.57105422969</v>
      </c>
    </row>
    <row r="1580" spans="1:2" x14ac:dyDescent="0.25">
      <c r="A1580" s="6">
        <v>41912</v>
      </c>
      <c r="B1580" s="14">
        <v>467710.48811462091</v>
      </c>
    </row>
    <row r="1581" spans="1:2" x14ac:dyDescent="0.25">
      <c r="A1581" s="6">
        <v>41913</v>
      </c>
      <c r="B1581" s="14">
        <v>465882.30439333263</v>
      </c>
    </row>
    <row r="1582" spans="1:2" x14ac:dyDescent="0.25">
      <c r="A1582" s="6">
        <v>41919</v>
      </c>
      <c r="B1582" s="14">
        <v>467376.70391019312</v>
      </c>
    </row>
    <row r="1583" spans="1:2" x14ac:dyDescent="0.25">
      <c r="A1583" s="6">
        <v>41920</v>
      </c>
      <c r="B1583" s="14">
        <v>465456.18851143983</v>
      </c>
    </row>
    <row r="1584" spans="1:2" x14ac:dyDescent="0.25">
      <c r="A1584" s="6">
        <v>41921</v>
      </c>
      <c r="B1584" s="14">
        <v>463696.01865956001</v>
      </c>
    </row>
    <row r="1585" spans="1:2" x14ac:dyDescent="0.25">
      <c r="A1585" s="6">
        <v>41922</v>
      </c>
      <c r="B1585" s="14">
        <v>464966.87777928083</v>
      </c>
    </row>
    <row r="1586" spans="1:2" x14ac:dyDescent="0.25">
      <c r="A1586" s="6">
        <v>41925</v>
      </c>
      <c r="B1586" s="14">
        <v>463135.2743662346</v>
      </c>
    </row>
    <row r="1587" spans="1:2" x14ac:dyDescent="0.25">
      <c r="A1587" s="6">
        <v>41926</v>
      </c>
      <c r="B1587" s="14">
        <v>464422.39096938376</v>
      </c>
    </row>
    <row r="1588" spans="1:2" x14ac:dyDescent="0.25">
      <c r="A1588" s="6">
        <v>41928</v>
      </c>
      <c r="B1588" s="14">
        <v>465880.21114853048</v>
      </c>
    </row>
    <row r="1589" spans="1:2" x14ac:dyDescent="0.25">
      <c r="A1589" s="6">
        <v>41929</v>
      </c>
      <c r="B1589" s="14">
        <v>467665.39792580245</v>
      </c>
    </row>
    <row r="1590" spans="1:2" x14ac:dyDescent="0.25">
      <c r="A1590" s="6">
        <v>41932</v>
      </c>
      <c r="B1590" s="14">
        <v>469018.6529274442</v>
      </c>
    </row>
    <row r="1591" spans="1:2" x14ac:dyDescent="0.25">
      <c r="A1591" s="6">
        <v>41933</v>
      </c>
      <c r="B1591" s="14">
        <v>467831.85139364982</v>
      </c>
    </row>
    <row r="1592" spans="1:2" x14ac:dyDescent="0.25">
      <c r="A1592" s="6">
        <v>41934</v>
      </c>
      <c r="B1592" s="14">
        <v>466954.72194682673</v>
      </c>
    </row>
    <row r="1593" spans="1:2" x14ac:dyDescent="0.25">
      <c r="A1593" s="6">
        <v>41935</v>
      </c>
      <c r="B1593" s="14">
        <v>467075.98510651093</v>
      </c>
    </row>
    <row r="1594" spans="1:2" x14ac:dyDescent="0.25">
      <c r="A1594" s="6">
        <v>41939</v>
      </c>
      <c r="B1594" s="14">
        <v>466304.86610418477</v>
      </c>
    </row>
    <row r="1595" spans="1:2" x14ac:dyDescent="0.25">
      <c r="A1595" s="6">
        <v>41940</v>
      </c>
      <c r="B1595" s="14">
        <v>466715.55655524251</v>
      </c>
    </row>
    <row r="1596" spans="1:2" x14ac:dyDescent="0.25">
      <c r="A1596" s="6">
        <v>41941</v>
      </c>
      <c r="B1596" s="14">
        <v>467271.08640411636</v>
      </c>
    </row>
    <row r="1597" spans="1:2" x14ac:dyDescent="0.25">
      <c r="A1597" s="6">
        <v>41942</v>
      </c>
      <c r="B1597" s="14">
        <v>467823.29085865262</v>
      </c>
    </row>
    <row r="1598" spans="1:2" x14ac:dyDescent="0.25">
      <c r="A1598" s="6">
        <v>41943</v>
      </c>
      <c r="B1598" s="14">
        <v>469318.05986377288</v>
      </c>
    </row>
    <row r="1599" spans="1:2" x14ac:dyDescent="0.25">
      <c r="A1599" s="6">
        <v>41946</v>
      </c>
      <c r="B1599" s="14">
        <v>467139.92768591957</v>
      </c>
    </row>
    <row r="1600" spans="1:2" x14ac:dyDescent="0.25">
      <c r="A1600" s="6">
        <v>41948</v>
      </c>
      <c r="B1600" s="14">
        <v>468821.28826220596</v>
      </c>
    </row>
    <row r="1601" spans="1:2" x14ac:dyDescent="0.25">
      <c r="A1601" s="6">
        <v>41950</v>
      </c>
      <c r="B1601" s="14">
        <v>470448.70355257107</v>
      </c>
    </row>
    <row r="1602" spans="1:2" x14ac:dyDescent="0.25">
      <c r="A1602" s="6">
        <v>41953</v>
      </c>
      <c r="B1602" s="14">
        <v>472205.80922210315</v>
      </c>
    </row>
    <row r="1603" spans="1:2" x14ac:dyDescent="0.25">
      <c r="A1603" s="6">
        <v>41954</v>
      </c>
      <c r="B1603" s="14">
        <v>473919.31527698651</v>
      </c>
    </row>
    <row r="1604" spans="1:2" x14ac:dyDescent="0.25">
      <c r="A1604" s="6">
        <v>41955</v>
      </c>
      <c r="B1604" s="14">
        <v>475636.14672620746</v>
      </c>
    </row>
    <row r="1605" spans="1:2" x14ac:dyDescent="0.25">
      <c r="A1605" s="6">
        <v>41956</v>
      </c>
      <c r="B1605" s="14">
        <v>473578.0837256338</v>
      </c>
    </row>
    <row r="1606" spans="1:2" x14ac:dyDescent="0.25">
      <c r="A1606" s="6">
        <v>41957</v>
      </c>
      <c r="B1606" s="14">
        <v>475137.14368794794</v>
      </c>
    </row>
    <row r="1607" spans="1:2" x14ac:dyDescent="0.25">
      <c r="A1607" s="6">
        <v>41960</v>
      </c>
      <c r="B1607" s="14">
        <v>476742.02019446919</v>
      </c>
    </row>
    <row r="1608" spans="1:2" x14ac:dyDescent="0.25">
      <c r="A1608" s="6">
        <v>41961</v>
      </c>
      <c r="B1608" s="14">
        <v>476499.99458867824</v>
      </c>
    </row>
    <row r="1609" spans="1:2" x14ac:dyDescent="0.25">
      <c r="A1609" s="6">
        <v>41962</v>
      </c>
      <c r="B1609" s="14">
        <v>474372.3978556926</v>
      </c>
    </row>
    <row r="1610" spans="1:2" x14ac:dyDescent="0.25">
      <c r="A1610" s="6">
        <v>41963</v>
      </c>
      <c r="B1610" s="14">
        <v>472544.21413440432</v>
      </c>
    </row>
    <row r="1611" spans="1:2" x14ac:dyDescent="0.25">
      <c r="A1611" s="6">
        <v>41964</v>
      </c>
      <c r="B1611" s="14">
        <v>474094.03689022508</v>
      </c>
    </row>
    <row r="1612" spans="1:2" x14ac:dyDescent="0.25">
      <c r="A1612" s="6">
        <v>41967</v>
      </c>
      <c r="B1612" s="14">
        <v>474737.40218377794</v>
      </c>
    </row>
    <row r="1613" spans="1:2" x14ac:dyDescent="0.25">
      <c r="A1613" s="6">
        <v>41968</v>
      </c>
      <c r="B1613" s="14">
        <v>472168.28524826391</v>
      </c>
    </row>
    <row r="1614" spans="1:2" x14ac:dyDescent="0.25">
      <c r="A1614" s="6">
        <v>41969</v>
      </c>
      <c r="B1614" s="14">
        <v>474005.56987015851</v>
      </c>
    </row>
    <row r="1615" spans="1:2" x14ac:dyDescent="0.25">
      <c r="A1615" s="6">
        <v>41970</v>
      </c>
      <c r="B1615" s="14">
        <v>474518.78498403629</v>
      </c>
    </row>
    <row r="1616" spans="1:2" x14ac:dyDescent="0.25">
      <c r="A1616" s="6">
        <v>41971</v>
      </c>
      <c r="B1616" s="14">
        <v>475929.31066593697</v>
      </c>
    </row>
    <row r="1617" spans="1:2" x14ac:dyDescent="0.25">
      <c r="A1617" s="6">
        <v>41974</v>
      </c>
      <c r="B1617" s="14">
        <v>477366.07001427881</v>
      </c>
    </row>
    <row r="1618" spans="1:2" x14ac:dyDescent="0.25">
      <c r="A1618" s="6">
        <v>41975</v>
      </c>
      <c r="B1618" s="14">
        <v>478765.14156012767</v>
      </c>
    </row>
    <row r="1619" spans="1:2" x14ac:dyDescent="0.25">
      <c r="A1619" s="6">
        <v>41976</v>
      </c>
      <c r="B1619" s="14">
        <v>479879.70714598056</v>
      </c>
    </row>
    <row r="1620" spans="1:2" x14ac:dyDescent="0.25">
      <c r="A1620" s="6">
        <v>41977</v>
      </c>
      <c r="B1620" s="14">
        <v>479306.06779742788</v>
      </c>
    </row>
    <row r="1621" spans="1:2" x14ac:dyDescent="0.25">
      <c r="A1621" s="6">
        <v>41978</v>
      </c>
      <c r="B1621" s="14">
        <v>480542.93399725307</v>
      </c>
    </row>
    <row r="1622" spans="1:2" x14ac:dyDescent="0.25">
      <c r="A1622" s="6">
        <v>41981</v>
      </c>
      <c r="B1622" s="14">
        <v>481617.22536279488</v>
      </c>
    </row>
    <row r="1623" spans="1:2" x14ac:dyDescent="0.25">
      <c r="A1623" s="6">
        <v>41982</v>
      </c>
      <c r="B1623" s="14">
        <v>482860.00337477587</v>
      </c>
    </row>
    <row r="1624" spans="1:2" x14ac:dyDescent="0.25">
      <c r="A1624" s="6">
        <v>41983</v>
      </c>
      <c r="B1624" s="14">
        <v>480893.1321544146</v>
      </c>
    </row>
    <row r="1625" spans="1:2" x14ac:dyDescent="0.25">
      <c r="A1625" s="6">
        <v>41984</v>
      </c>
      <c r="B1625" s="14">
        <v>482503.55098483188</v>
      </c>
    </row>
    <row r="1626" spans="1:2" x14ac:dyDescent="0.25">
      <c r="A1626" s="6">
        <v>41985</v>
      </c>
      <c r="B1626" s="14">
        <v>484449.0956668288</v>
      </c>
    </row>
    <row r="1627" spans="1:2" x14ac:dyDescent="0.25">
      <c r="A1627" s="6">
        <v>41988</v>
      </c>
      <c r="B1627" s="14">
        <v>481588.16503463511</v>
      </c>
    </row>
    <row r="1628" spans="1:2" x14ac:dyDescent="0.25">
      <c r="A1628" s="6">
        <v>41989</v>
      </c>
      <c r="B1628" s="14">
        <v>484255.68977615424</v>
      </c>
    </row>
    <row r="1629" spans="1:2" x14ac:dyDescent="0.25">
      <c r="A1629" s="6">
        <v>41990</v>
      </c>
      <c r="B1629" s="14">
        <v>487815.89815319312</v>
      </c>
    </row>
    <row r="1630" spans="1:2" x14ac:dyDescent="0.25">
      <c r="A1630" s="6">
        <v>41991</v>
      </c>
      <c r="B1630" s="14">
        <v>484223.15348479495</v>
      </c>
    </row>
    <row r="1631" spans="1:2" x14ac:dyDescent="0.25">
      <c r="A1631" s="6">
        <v>41992</v>
      </c>
      <c r="B1631" s="14">
        <v>481377.42148263665</v>
      </c>
    </row>
    <row r="1632" spans="1:2" x14ac:dyDescent="0.25">
      <c r="A1632" s="6">
        <v>41995</v>
      </c>
      <c r="B1632" s="14">
        <v>478723.19221892441</v>
      </c>
    </row>
    <row r="1633" spans="1:2" x14ac:dyDescent="0.25">
      <c r="A1633" s="6">
        <v>41996</v>
      </c>
      <c r="B1633" s="14">
        <v>480607.7713380651</v>
      </c>
    </row>
    <row r="1634" spans="1:2" x14ac:dyDescent="0.25">
      <c r="A1634" s="6">
        <v>41997</v>
      </c>
      <c r="B1634" s="14">
        <v>482932.0414862904</v>
      </c>
    </row>
    <row r="1635" spans="1:2" x14ac:dyDescent="0.25">
      <c r="A1635" s="6">
        <v>41999</v>
      </c>
      <c r="B1635" s="14">
        <v>484780.78024423675</v>
      </c>
    </row>
    <row r="1636" spans="1:2" x14ac:dyDescent="0.25">
      <c r="A1636" s="6">
        <v>42002</v>
      </c>
      <c r="B1636" s="14">
        <v>486554.14339719719</v>
      </c>
    </row>
    <row r="1637" spans="1:2" x14ac:dyDescent="0.25">
      <c r="A1637" s="6">
        <v>42003</v>
      </c>
      <c r="B1637" s="14">
        <v>488355.5876578975</v>
      </c>
    </row>
    <row r="1638" spans="1:2" x14ac:dyDescent="0.25">
      <c r="A1638" s="6">
        <v>42004</v>
      </c>
      <c r="B1638" s="14">
        <v>490243.49217137578</v>
      </c>
    </row>
    <row r="1639" spans="1:2" x14ac:dyDescent="0.25">
      <c r="A1639" s="6">
        <v>42005</v>
      </c>
      <c r="B1639" s="14">
        <v>492099.99018277659</v>
      </c>
    </row>
    <row r="1640" spans="1:2" x14ac:dyDescent="0.25">
      <c r="A1640" s="6">
        <v>42006</v>
      </c>
      <c r="B1640" s="14">
        <v>493920.64783298312</v>
      </c>
    </row>
    <row r="1641" spans="1:2" x14ac:dyDescent="0.25">
      <c r="A1641" s="6">
        <v>42009</v>
      </c>
      <c r="B1641" s="14">
        <v>495839.21987201937</v>
      </c>
    </row>
    <row r="1642" spans="1:2" x14ac:dyDescent="0.25">
      <c r="A1642" s="6">
        <v>42010</v>
      </c>
      <c r="B1642" s="14">
        <v>497171.04455459648</v>
      </c>
    </row>
    <row r="1643" spans="1:2" x14ac:dyDescent="0.25">
      <c r="A1643" s="6">
        <v>42011</v>
      </c>
      <c r="B1643" s="14">
        <v>499113.26384225581</v>
      </c>
    </row>
    <row r="1644" spans="1:2" x14ac:dyDescent="0.25">
      <c r="A1644" s="6">
        <v>42012</v>
      </c>
      <c r="B1644" s="14">
        <v>497100.03680028656</v>
      </c>
    </row>
    <row r="1645" spans="1:2" x14ac:dyDescent="0.25">
      <c r="A1645" s="6">
        <v>42013</v>
      </c>
      <c r="B1645" s="14">
        <v>498575.22292764083</v>
      </c>
    </row>
    <row r="1646" spans="1:2" x14ac:dyDescent="0.25">
      <c r="A1646" s="6">
        <v>42016</v>
      </c>
      <c r="B1646" s="14">
        <v>500051.88700803404</v>
      </c>
    </row>
    <row r="1647" spans="1:2" x14ac:dyDescent="0.25">
      <c r="A1647" s="6">
        <v>42017</v>
      </c>
      <c r="B1647" s="14">
        <v>501538.89675969986</v>
      </c>
    </row>
    <row r="1648" spans="1:2" x14ac:dyDescent="0.25">
      <c r="A1648" s="6">
        <v>42018</v>
      </c>
      <c r="B1648" s="14">
        <v>502909.14822128939</v>
      </c>
    </row>
    <row r="1649" spans="1:2" x14ac:dyDescent="0.25">
      <c r="A1649" s="6">
        <v>42019</v>
      </c>
      <c r="B1649" s="14">
        <v>504351.81938178698</v>
      </c>
    </row>
    <row r="1650" spans="1:2" x14ac:dyDescent="0.25">
      <c r="A1650" s="6">
        <v>42020</v>
      </c>
      <c r="B1650" s="14">
        <v>506191.69042149972</v>
      </c>
    </row>
    <row r="1651" spans="1:2" x14ac:dyDescent="0.25">
      <c r="A1651" s="6">
        <v>42023</v>
      </c>
      <c r="B1651" s="14">
        <v>508397.72432660981</v>
      </c>
    </row>
    <row r="1652" spans="1:2" x14ac:dyDescent="0.25">
      <c r="A1652" s="6">
        <v>42024</v>
      </c>
      <c r="B1652" s="14">
        <v>510788.87184984714</v>
      </c>
    </row>
    <row r="1653" spans="1:2" x14ac:dyDescent="0.25">
      <c r="A1653" s="6">
        <v>42025</v>
      </c>
      <c r="B1653" s="14">
        <v>510478.25069390878</v>
      </c>
    </row>
    <row r="1654" spans="1:2" x14ac:dyDescent="0.25">
      <c r="A1654" s="6">
        <v>42026</v>
      </c>
      <c r="B1654" s="14">
        <v>511694.72406864853</v>
      </c>
    </row>
    <row r="1655" spans="1:2" x14ac:dyDescent="0.25">
      <c r="A1655" s="6">
        <v>42027</v>
      </c>
      <c r="B1655" s="14">
        <v>511448.75417871727</v>
      </c>
    </row>
    <row r="1656" spans="1:2" x14ac:dyDescent="0.25">
      <c r="A1656" s="6">
        <v>42031</v>
      </c>
      <c r="B1656" s="14">
        <v>515439.04689008772</v>
      </c>
    </row>
    <row r="1657" spans="1:2" x14ac:dyDescent="0.25">
      <c r="A1657" s="6">
        <v>42032</v>
      </c>
      <c r="B1657" s="14">
        <v>519792.54656077764</v>
      </c>
    </row>
    <row r="1658" spans="1:2" x14ac:dyDescent="0.25">
      <c r="A1658" s="6">
        <v>42033</v>
      </c>
      <c r="B1658" s="14">
        <v>523970.16981983371</v>
      </c>
    </row>
    <row r="1659" spans="1:2" x14ac:dyDescent="0.25">
      <c r="A1659" s="6">
        <v>42034</v>
      </c>
      <c r="B1659" s="14">
        <v>521146.85579697764</v>
      </c>
    </row>
    <row r="1660" spans="1:2" x14ac:dyDescent="0.25">
      <c r="A1660" s="6">
        <v>42037</v>
      </c>
      <c r="B1660" s="14">
        <v>523709.81536099175</v>
      </c>
    </row>
    <row r="1661" spans="1:2" x14ac:dyDescent="0.25">
      <c r="A1661" s="6">
        <v>42038</v>
      </c>
      <c r="B1661" s="14">
        <v>526075.46819430741</v>
      </c>
    </row>
    <row r="1662" spans="1:2" x14ac:dyDescent="0.25">
      <c r="A1662" s="6">
        <v>42039</v>
      </c>
      <c r="B1662" s="14">
        <v>528404.91117816896</v>
      </c>
    </row>
    <row r="1663" spans="1:2" x14ac:dyDescent="0.25">
      <c r="A1663" s="6">
        <v>42040</v>
      </c>
      <c r="B1663" s="14">
        <v>525684.94783955358</v>
      </c>
    </row>
    <row r="1664" spans="1:2" x14ac:dyDescent="0.25">
      <c r="A1664" s="6">
        <v>42041</v>
      </c>
      <c r="B1664" s="14">
        <v>522819.8375841002</v>
      </c>
    </row>
    <row r="1665" spans="1:2" x14ac:dyDescent="0.25">
      <c r="A1665" s="6">
        <v>42044</v>
      </c>
      <c r="B1665" s="14">
        <v>525674.32338504528</v>
      </c>
    </row>
    <row r="1666" spans="1:2" x14ac:dyDescent="0.25">
      <c r="A1666" s="6">
        <v>42045</v>
      </c>
      <c r="B1666" s="14">
        <v>521696.67341100058</v>
      </c>
    </row>
    <row r="1667" spans="1:2" x14ac:dyDescent="0.25">
      <c r="A1667" s="6">
        <v>42046</v>
      </c>
      <c r="B1667" s="14">
        <v>518512.39192480379</v>
      </c>
    </row>
    <row r="1668" spans="1:2" x14ac:dyDescent="0.25">
      <c r="A1668" s="6">
        <v>42047</v>
      </c>
      <c r="B1668" s="14">
        <v>520923.12232580711</v>
      </c>
    </row>
    <row r="1669" spans="1:2" x14ac:dyDescent="0.25">
      <c r="A1669" s="6">
        <v>42048</v>
      </c>
      <c r="B1669" s="14">
        <v>518759.42884648743</v>
      </c>
    </row>
    <row r="1670" spans="1:2" x14ac:dyDescent="0.25">
      <c r="A1670" s="6">
        <v>42051</v>
      </c>
      <c r="B1670" s="14">
        <v>516932.00505670096</v>
      </c>
    </row>
    <row r="1671" spans="1:2" x14ac:dyDescent="0.25">
      <c r="A1671" s="6">
        <v>42053</v>
      </c>
      <c r="B1671" s="14">
        <v>515252.38794400875</v>
      </c>
    </row>
    <row r="1672" spans="1:2" x14ac:dyDescent="0.25">
      <c r="A1672" s="6">
        <v>42054</v>
      </c>
      <c r="B1672" s="14">
        <v>516502.92520944413</v>
      </c>
    </row>
    <row r="1673" spans="1:2" x14ac:dyDescent="0.25">
      <c r="A1673" s="6">
        <v>42055</v>
      </c>
      <c r="B1673" s="14">
        <v>517580.91145758331</v>
      </c>
    </row>
    <row r="1674" spans="1:2" x14ac:dyDescent="0.25">
      <c r="A1674" s="6">
        <v>42058</v>
      </c>
      <c r="B1674" s="14">
        <v>518695.47704343626</v>
      </c>
    </row>
    <row r="1675" spans="1:2" x14ac:dyDescent="0.25">
      <c r="A1675" s="6">
        <v>42059</v>
      </c>
      <c r="B1675" s="14">
        <v>520416.37286351429</v>
      </c>
    </row>
    <row r="1676" spans="1:2" x14ac:dyDescent="0.25">
      <c r="A1676" s="6">
        <v>42060</v>
      </c>
      <c r="B1676" s="14">
        <v>521777.75660687021</v>
      </c>
    </row>
    <row r="1677" spans="1:2" x14ac:dyDescent="0.25">
      <c r="A1677" s="6">
        <v>42061</v>
      </c>
      <c r="B1677" s="14">
        <v>523332.38271006756</v>
      </c>
    </row>
    <row r="1678" spans="1:2" x14ac:dyDescent="0.25">
      <c r="A1678" s="6">
        <v>42062</v>
      </c>
      <c r="B1678" s="14">
        <v>526074.17459179345</v>
      </c>
    </row>
    <row r="1679" spans="1:2" x14ac:dyDescent="0.25">
      <c r="A1679" s="6">
        <v>42063</v>
      </c>
      <c r="B1679" s="14">
        <v>522827.19875670061</v>
      </c>
    </row>
    <row r="1680" spans="1:2" x14ac:dyDescent="0.25">
      <c r="A1680" s="6">
        <v>42065</v>
      </c>
      <c r="B1680" s="14">
        <v>525491.39810388209</v>
      </c>
    </row>
    <row r="1681" spans="1:2" x14ac:dyDescent="0.25">
      <c r="A1681" s="6">
        <v>42066</v>
      </c>
      <c r="B1681" s="14">
        <v>527879.58972104162</v>
      </c>
    </row>
    <row r="1682" spans="1:2" x14ac:dyDescent="0.25">
      <c r="A1682" s="6">
        <v>42067</v>
      </c>
      <c r="B1682" s="14">
        <v>530647.2457809489</v>
      </c>
    </row>
    <row r="1683" spans="1:2" x14ac:dyDescent="0.25">
      <c r="A1683" s="6">
        <v>42068</v>
      </c>
      <c r="B1683" s="14">
        <v>532696.6166639314</v>
      </c>
    </row>
    <row r="1684" spans="1:2" x14ac:dyDescent="0.25">
      <c r="A1684" s="6">
        <v>42072</v>
      </c>
      <c r="B1684" s="14">
        <v>534478.10855860601</v>
      </c>
    </row>
    <row r="1685" spans="1:2" x14ac:dyDescent="0.25">
      <c r="A1685" s="6">
        <v>42073</v>
      </c>
      <c r="B1685" s="14">
        <v>536079.29018252995</v>
      </c>
    </row>
    <row r="1686" spans="1:2" x14ac:dyDescent="0.25">
      <c r="A1686" s="6">
        <v>42074</v>
      </c>
      <c r="B1686" s="14">
        <v>537606.5741545069</v>
      </c>
    </row>
    <row r="1687" spans="1:2" x14ac:dyDescent="0.25">
      <c r="A1687" s="6">
        <v>42075</v>
      </c>
      <c r="B1687" s="14">
        <v>539007.12365339475</v>
      </c>
    </row>
    <row r="1688" spans="1:2" x14ac:dyDescent="0.25">
      <c r="A1688" s="6">
        <v>42076</v>
      </c>
      <c r="B1688" s="14">
        <v>540375.15818542591</v>
      </c>
    </row>
    <row r="1689" spans="1:2" x14ac:dyDescent="0.25">
      <c r="A1689" s="6">
        <v>42079</v>
      </c>
      <c r="B1689" s="14">
        <v>541787.90079688502</v>
      </c>
    </row>
    <row r="1690" spans="1:2" x14ac:dyDescent="0.25">
      <c r="A1690" s="6">
        <v>42080</v>
      </c>
      <c r="B1690" s="14">
        <v>543108.64083167003</v>
      </c>
    </row>
    <row r="1691" spans="1:2" x14ac:dyDescent="0.25">
      <c r="A1691" s="6">
        <v>42081</v>
      </c>
      <c r="B1691" s="14">
        <v>544267.17552043137</v>
      </c>
    </row>
    <row r="1692" spans="1:2" x14ac:dyDescent="0.25">
      <c r="A1692" s="6">
        <v>42082</v>
      </c>
      <c r="B1692" s="14">
        <v>545290.84699438943</v>
      </c>
    </row>
    <row r="1693" spans="1:2" x14ac:dyDescent="0.25">
      <c r="A1693" s="6">
        <v>42083</v>
      </c>
      <c r="B1693" s="14">
        <v>546682.15928678389</v>
      </c>
    </row>
    <row r="1694" spans="1:2" x14ac:dyDescent="0.25">
      <c r="A1694" s="6">
        <v>42086</v>
      </c>
      <c r="B1694" s="14">
        <v>547949.69301216712</v>
      </c>
    </row>
    <row r="1695" spans="1:2" x14ac:dyDescent="0.25">
      <c r="A1695" s="6">
        <v>42087</v>
      </c>
      <c r="B1695" s="14">
        <v>546093.7717910643</v>
      </c>
    </row>
    <row r="1696" spans="1:2" x14ac:dyDescent="0.25">
      <c r="A1696" s="6">
        <v>42088</v>
      </c>
      <c r="B1696" s="14">
        <v>547665.02486594964</v>
      </c>
    </row>
    <row r="1697" spans="1:2" x14ac:dyDescent="0.25">
      <c r="A1697" s="6">
        <v>42089</v>
      </c>
      <c r="B1697" s="14">
        <v>549922.41763916297</v>
      </c>
    </row>
    <row r="1698" spans="1:2" x14ac:dyDescent="0.25">
      <c r="A1698" s="6">
        <v>42090</v>
      </c>
      <c r="B1698" s="14">
        <v>551982.87316993752</v>
      </c>
    </row>
    <row r="1699" spans="1:2" x14ac:dyDescent="0.25">
      <c r="A1699" s="6">
        <v>42093</v>
      </c>
      <c r="B1699" s="14">
        <v>553879.64540164941</v>
      </c>
    </row>
    <row r="1700" spans="1:2" x14ac:dyDescent="0.25">
      <c r="A1700" s="6">
        <v>42094</v>
      </c>
      <c r="B1700" s="14">
        <v>555744.27215476439</v>
      </c>
    </row>
    <row r="1701" spans="1:2" x14ac:dyDescent="0.25">
      <c r="A1701" s="6">
        <v>42095</v>
      </c>
      <c r="B1701" s="14">
        <v>557626.26485608693</v>
      </c>
    </row>
    <row r="1702" spans="1:2" x14ac:dyDescent="0.25">
      <c r="A1702" s="6">
        <v>42100</v>
      </c>
      <c r="B1702" s="14">
        <v>559556.66051943472</v>
      </c>
    </row>
    <row r="1703" spans="1:2" x14ac:dyDescent="0.25">
      <c r="A1703" s="6">
        <v>42101</v>
      </c>
      <c r="B1703" s="14">
        <v>561744.58949981781</v>
      </c>
    </row>
    <row r="1704" spans="1:2" x14ac:dyDescent="0.25">
      <c r="A1704" s="6">
        <v>42102</v>
      </c>
      <c r="B1704" s="14">
        <v>563951.36238144734</v>
      </c>
    </row>
    <row r="1705" spans="1:2" x14ac:dyDescent="0.25">
      <c r="A1705" s="6">
        <v>42103</v>
      </c>
      <c r="B1705" s="14">
        <v>566467.39693647507</v>
      </c>
    </row>
    <row r="1706" spans="1:2" x14ac:dyDescent="0.25">
      <c r="A1706" s="6">
        <v>42104</v>
      </c>
      <c r="B1706" s="14">
        <v>569002.27539274935</v>
      </c>
    </row>
    <row r="1707" spans="1:2" x14ac:dyDescent="0.25">
      <c r="A1707" s="6">
        <v>42107</v>
      </c>
      <c r="B1707" s="14">
        <v>571553.04184419219</v>
      </c>
    </row>
    <row r="1708" spans="1:2" x14ac:dyDescent="0.25">
      <c r="A1708" s="6">
        <v>42109</v>
      </c>
      <c r="B1708" s="14">
        <v>568471.35111073428</v>
      </c>
    </row>
    <row r="1709" spans="1:2" x14ac:dyDescent="0.25">
      <c r="A1709" s="6">
        <v>42110</v>
      </c>
      <c r="B1709" s="14">
        <v>565890.45523694286</v>
      </c>
    </row>
    <row r="1710" spans="1:2" x14ac:dyDescent="0.25">
      <c r="A1710" s="6">
        <v>42111</v>
      </c>
      <c r="B1710" s="14">
        <v>567802.00699904421</v>
      </c>
    </row>
    <row r="1711" spans="1:2" x14ac:dyDescent="0.25">
      <c r="A1711" s="6">
        <v>42114</v>
      </c>
      <c r="B1711" s="14">
        <v>566047.15666767675</v>
      </c>
    </row>
    <row r="1712" spans="1:2" x14ac:dyDescent="0.25">
      <c r="A1712" s="6">
        <v>42115</v>
      </c>
      <c r="B1712" s="14">
        <v>567336.12071212463</v>
      </c>
    </row>
    <row r="1713" spans="1:2" x14ac:dyDescent="0.25">
      <c r="A1713" s="6">
        <v>42116</v>
      </c>
      <c r="B1713" s="14">
        <v>568654.27432909154</v>
      </c>
    </row>
    <row r="1714" spans="1:2" x14ac:dyDescent="0.25">
      <c r="A1714" s="6">
        <v>42117</v>
      </c>
      <c r="B1714" s="14">
        <v>569774.75172710023</v>
      </c>
    </row>
    <row r="1715" spans="1:2" x14ac:dyDescent="0.25">
      <c r="A1715" s="6">
        <v>42118</v>
      </c>
      <c r="B1715" s="14">
        <v>571039.32954640558</v>
      </c>
    </row>
    <row r="1716" spans="1:2" x14ac:dyDescent="0.25">
      <c r="A1716" s="6">
        <v>42121</v>
      </c>
      <c r="B1716" s="14">
        <v>572401.08277802123</v>
      </c>
    </row>
    <row r="1717" spans="1:2" x14ac:dyDescent="0.25">
      <c r="A1717" s="6">
        <v>42122</v>
      </c>
      <c r="B1717" s="14">
        <v>570083.88313534402</v>
      </c>
    </row>
    <row r="1718" spans="1:2" x14ac:dyDescent="0.25">
      <c r="A1718" s="6">
        <v>42123</v>
      </c>
      <c r="B1718" s="14">
        <v>571670.28522887849</v>
      </c>
    </row>
    <row r="1719" spans="1:2" x14ac:dyDescent="0.25">
      <c r="A1719" s="6">
        <v>42124</v>
      </c>
      <c r="B1719" s="14">
        <v>573693.05295716005</v>
      </c>
    </row>
    <row r="1720" spans="1:2" x14ac:dyDescent="0.25">
      <c r="A1720" s="6">
        <v>42128</v>
      </c>
      <c r="B1720" s="14">
        <v>571266.80314397882</v>
      </c>
    </row>
    <row r="1721" spans="1:2" x14ac:dyDescent="0.25">
      <c r="A1721" s="6">
        <v>42129</v>
      </c>
      <c r="B1721" s="14">
        <v>573314.69607392233</v>
      </c>
    </row>
    <row r="1722" spans="1:2" x14ac:dyDescent="0.25">
      <c r="A1722" s="6">
        <v>42130</v>
      </c>
      <c r="B1722" s="14">
        <v>575254.69843202329</v>
      </c>
    </row>
    <row r="1723" spans="1:2" x14ac:dyDescent="0.25">
      <c r="A1723" s="6">
        <v>42131</v>
      </c>
      <c r="B1723" s="14">
        <v>572580.3309835142</v>
      </c>
    </row>
    <row r="1724" spans="1:2" x14ac:dyDescent="0.25">
      <c r="A1724" s="6">
        <v>42132</v>
      </c>
      <c r="B1724" s="14">
        <v>570114.94469799183</v>
      </c>
    </row>
    <row r="1725" spans="1:2" x14ac:dyDescent="0.25">
      <c r="A1725" s="6">
        <v>42135</v>
      </c>
      <c r="B1725" s="14">
        <v>567813.70361685171</v>
      </c>
    </row>
    <row r="1726" spans="1:2" x14ac:dyDescent="0.25">
      <c r="A1726" s="6">
        <v>42136</v>
      </c>
      <c r="B1726" s="14">
        <v>569664.28981609677</v>
      </c>
    </row>
    <row r="1727" spans="1:2" x14ac:dyDescent="0.25">
      <c r="A1727" s="6">
        <v>42137</v>
      </c>
      <c r="B1727" s="14">
        <v>571713.2912108195</v>
      </c>
    </row>
    <row r="1728" spans="1:2" x14ac:dyDescent="0.25">
      <c r="A1728" s="6">
        <v>42138</v>
      </c>
      <c r="B1728" s="14">
        <v>569437.50783498876</v>
      </c>
    </row>
    <row r="1729" spans="1:2" x14ac:dyDescent="0.25">
      <c r="A1729" s="6">
        <v>42139</v>
      </c>
      <c r="B1729" s="14">
        <v>567235.43781482964</v>
      </c>
    </row>
    <row r="1730" spans="1:2" x14ac:dyDescent="0.25">
      <c r="A1730" s="6">
        <v>42142</v>
      </c>
      <c r="B1730" s="14">
        <v>565531.28904569242</v>
      </c>
    </row>
    <row r="1731" spans="1:2" x14ac:dyDescent="0.25">
      <c r="A1731" s="6">
        <v>42143</v>
      </c>
      <c r="B1731" s="14">
        <v>566918.5369672298</v>
      </c>
    </row>
    <row r="1732" spans="1:2" x14ac:dyDescent="0.25">
      <c r="A1732" s="6">
        <v>42144</v>
      </c>
      <c r="B1732" s="14">
        <v>568264.40220367687</v>
      </c>
    </row>
    <row r="1733" spans="1:2" x14ac:dyDescent="0.25">
      <c r="A1733" s="6">
        <v>42145</v>
      </c>
      <c r="B1733" s="14">
        <v>566641.39998786652</v>
      </c>
    </row>
    <row r="1734" spans="1:2" x14ac:dyDescent="0.25">
      <c r="A1734" s="6">
        <v>42146</v>
      </c>
      <c r="B1734" s="14">
        <v>567864.2256338218</v>
      </c>
    </row>
    <row r="1735" spans="1:2" x14ac:dyDescent="0.25">
      <c r="A1735" s="6">
        <v>42149</v>
      </c>
      <c r="B1735" s="14">
        <v>566497.32033410796</v>
      </c>
    </row>
    <row r="1736" spans="1:2" x14ac:dyDescent="0.25">
      <c r="A1736" s="6">
        <v>42150</v>
      </c>
      <c r="B1736" s="14">
        <v>565527.85920981981</v>
      </c>
    </row>
    <row r="1737" spans="1:2" x14ac:dyDescent="0.25">
      <c r="A1737" s="6">
        <v>42151</v>
      </c>
      <c r="B1737" s="14">
        <v>566014.66424238298</v>
      </c>
    </row>
    <row r="1738" spans="1:2" x14ac:dyDescent="0.25">
      <c r="A1738" s="6">
        <v>42152</v>
      </c>
      <c r="B1738" s="14">
        <v>565385.6524308878</v>
      </c>
    </row>
    <row r="1739" spans="1:2" x14ac:dyDescent="0.25">
      <c r="A1739" s="6">
        <v>42153</v>
      </c>
      <c r="B1739" s="14">
        <v>567650.80445755553</v>
      </c>
    </row>
    <row r="1740" spans="1:2" x14ac:dyDescent="0.25">
      <c r="A1740" s="6">
        <v>42156</v>
      </c>
      <c r="B1740" s="14">
        <v>566154.59904193657</v>
      </c>
    </row>
    <row r="1741" spans="1:2" x14ac:dyDescent="0.25">
      <c r="A1741" s="6">
        <v>42157</v>
      </c>
      <c r="B1741" s="14">
        <v>563728.72919450619</v>
      </c>
    </row>
    <row r="1742" spans="1:2" x14ac:dyDescent="0.25">
      <c r="A1742" s="6">
        <v>42158</v>
      </c>
      <c r="B1742" s="14">
        <v>565755.93078190461</v>
      </c>
    </row>
    <row r="1743" spans="1:2" x14ac:dyDescent="0.25">
      <c r="A1743" s="6">
        <v>42159</v>
      </c>
      <c r="B1743" s="14">
        <v>567885.11112898984</v>
      </c>
    </row>
    <row r="1744" spans="1:2" x14ac:dyDescent="0.25">
      <c r="A1744" s="6">
        <v>42160</v>
      </c>
      <c r="B1744" s="14">
        <v>565485.83888412139</v>
      </c>
    </row>
    <row r="1745" spans="1:2" x14ac:dyDescent="0.25">
      <c r="A1745" s="6">
        <v>42163</v>
      </c>
      <c r="B1745" s="14">
        <v>567588.04658824601</v>
      </c>
    </row>
    <row r="1746" spans="1:2" x14ac:dyDescent="0.25">
      <c r="A1746" s="6">
        <v>42164</v>
      </c>
      <c r="B1746" s="14">
        <v>564971.05396812048</v>
      </c>
    </row>
    <row r="1747" spans="1:2" x14ac:dyDescent="0.25">
      <c r="A1747" s="6">
        <v>42165</v>
      </c>
      <c r="B1747" s="14">
        <v>562361.66066301265</v>
      </c>
    </row>
    <row r="1748" spans="1:2" x14ac:dyDescent="0.25">
      <c r="A1748" s="6">
        <v>42166</v>
      </c>
      <c r="B1748" s="14">
        <v>564062.23462880531</v>
      </c>
    </row>
    <row r="1749" spans="1:2" x14ac:dyDescent="0.25">
      <c r="A1749" s="6">
        <v>42167</v>
      </c>
      <c r="B1749" s="14">
        <v>566731.23732336343</v>
      </c>
    </row>
    <row r="1750" spans="1:2" x14ac:dyDescent="0.25">
      <c r="A1750" s="6">
        <v>42170</v>
      </c>
      <c r="B1750" s="14">
        <v>564002.15480672684</v>
      </c>
    </row>
    <row r="1751" spans="1:2" x14ac:dyDescent="0.25">
      <c r="A1751" s="6">
        <v>42171</v>
      </c>
      <c r="B1751" s="14">
        <v>566267.67632165435</v>
      </c>
    </row>
    <row r="1752" spans="1:2" x14ac:dyDescent="0.25">
      <c r="A1752" s="6">
        <v>42172</v>
      </c>
      <c r="B1752" s="14">
        <v>564224.43198536523</v>
      </c>
    </row>
    <row r="1753" spans="1:2" x14ac:dyDescent="0.25">
      <c r="A1753" s="6">
        <v>42173</v>
      </c>
      <c r="B1753" s="14">
        <v>562365.85100400622</v>
      </c>
    </row>
    <row r="1754" spans="1:2" x14ac:dyDescent="0.25">
      <c r="A1754" s="6">
        <v>42174</v>
      </c>
      <c r="B1754" s="14">
        <v>563290.86911261512</v>
      </c>
    </row>
    <row r="1755" spans="1:2" x14ac:dyDescent="0.25">
      <c r="A1755" s="6">
        <v>42177</v>
      </c>
      <c r="B1755" s="14">
        <v>563956.50646289007</v>
      </c>
    </row>
    <row r="1756" spans="1:2" x14ac:dyDescent="0.25">
      <c r="A1756" s="6">
        <v>42178</v>
      </c>
      <c r="B1756" s="14">
        <v>563003.76383164083</v>
      </c>
    </row>
    <row r="1757" spans="1:2" x14ac:dyDescent="0.25">
      <c r="A1757" s="6">
        <v>42179</v>
      </c>
      <c r="B1757" s="14">
        <v>563670.87913495465</v>
      </c>
    </row>
    <row r="1758" spans="1:2" x14ac:dyDescent="0.25">
      <c r="A1758" s="6">
        <v>42180</v>
      </c>
      <c r="B1758" s="14">
        <v>564063.09517302562</v>
      </c>
    </row>
    <row r="1759" spans="1:2" x14ac:dyDescent="0.25">
      <c r="A1759" s="6">
        <v>42181</v>
      </c>
      <c r="B1759" s="14">
        <v>561446.10255290009</v>
      </c>
    </row>
    <row r="1760" spans="1:2" x14ac:dyDescent="0.25">
      <c r="A1760" s="6">
        <v>42184</v>
      </c>
      <c r="B1760" s="14">
        <v>563461.85000424669</v>
      </c>
    </row>
    <row r="1761" spans="1:2" x14ac:dyDescent="0.25">
      <c r="A1761" s="6">
        <v>42185</v>
      </c>
      <c r="B1761" s="14">
        <v>562447.28063999745</v>
      </c>
    </row>
    <row r="1762" spans="1:2" x14ac:dyDescent="0.25">
      <c r="A1762" s="6">
        <v>42186</v>
      </c>
      <c r="B1762" s="14">
        <v>561167.54568872578</v>
      </c>
    </row>
    <row r="1763" spans="1:2" x14ac:dyDescent="0.25">
      <c r="A1763" s="6">
        <v>42187</v>
      </c>
      <c r="B1763" s="14">
        <v>560223.10942316672</v>
      </c>
    </row>
    <row r="1764" spans="1:2" x14ac:dyDescent="0.25">
      <c r="A1764" s="6">
        <v>42188</v>
      </c>
      <c r="B1764" s="14">
        <v>561831.66943908506</v>
      </c>
    </row>
    <row r="1765" spans="1:2" x14ac:dyDescent="0.25">
      <c r="A1765" s="6">
        <v>42191</v>
      </c>
      <c r="B1765" s="14">
        <v>559515.22972790955</v>
      </c>
    </row>
    <row r="1766" spans="1:2" x14ac:dyDescent="0.25">
      <c r="A1766" s="6">
        <v>42192</v>
      </c>
      <c r="B1766" s="14">
        <v>559110.48416992603</v>
      </c>
    </row>
    <row r="1767" spans="1:2" x14ac:dyDescent="0.25">
      <c r="A1767" s="6">
        <v>42193</v>
      </c>
      <c r="B1767" s="14">
        <v>560885.69476418511</v>
      </c>
    </row>
    <row r="1768" spans="1:2" x14ac:dyDescent="0.25">
      <c r="A1768" s="6">
        <v>42194</v>
      </c>
      <c r="B1768" s="14">
        <v>558747.07902442385</v>
      </c>
    </row>
    <row r="1769" spans="1:2" x14ac:dyDescent="0.25">
      <c r="A1769" s="6">
        <v>42195</v>
      </c>
      <c r="B1769" s="14">
        <v>556651.01944876171</v>
      </c>
    </row>
    <row r="1770" spans="1:2" x14ac:dyDescent="0.25">
      <c r="A1770" s="6">
        <v>42198</v>
      </c>
      <c r="B1770" s="14">
        <v>554710.36586521147</v>
      </c>
    </row>
    <row r="1771" spans="1:2" x14ac:dyDescent="0.25">
      <c r="A1771" s="6">
        <v>42199</v>
      </c>
      <c r="B1771" s="14">
        <v>556118.67461755371</v>
      </c>
    </row>
    <row r="1772" spans="1:2" x14ac:dyDescent="0.25">
      <c r="A1772" s="6">
        <v>42200</v>
      </c>
      <c r="B1772" s="14">
        <v>557514.05128080526</v>
      </c>
    </row>
    <row r="1773" spans="1:2" x14ac:dyDescent="0.25">
      <c r="A1773" s="6">
        <v>42201</v>
      </c>
      <c r="B1773" s="14">
        <v>559120.77522862516</v>
      </c>
    </row>
    <row r="1774" spans="1:2" x14ac:dyDescent="0.25">
      <c r="A1774" s="6">
        <v>42202</v>
      </c>
      <c r="B1774" s="14">
        <v>558019.45654041111</v>
      </c>
    </row>
    <row r="1775" spans="1:2" x14ac:dyDescent="0.25">
      <c r="A1775" s="6">
        <v>42205</v>
      </c>
      <c r="B1775" s="14">
        <v>559863.39195098088</v>
      </c>
    </row>
    <row r="1776" spans="1:2" x14ac:dyDescent="0.25">
      <c r="A1776" s="6">
        <v>42206</v>
      </c>
      <c r="B1776" s="14">
        <v>557775.31165608729</v>
      </c>
    </row>
    <row r="1777" spans="1:2" x14ac:dyDescent="0.25">
      <c r="A1777" s="6">
        <v>42207</v>
      </c>
      <c r="B1777" s="14">
        <v>558984.09674817265</v>
      </c>
    </row>
    <row r="1778" spans="1:2" x14ac:dyDescent="0.25">
      <c r="A1778" s="6">
        <v>42208</v>
      </c>
      <c r="B1778" s="14">
        <v>556838.26165914454</v>
      </c>
    </row>
    <row r="1779" spans="1:2" x14ac:dyDescent="0.25">
      <c r="A1779" s="6">
        <v>42209</v>
      </c>
      <c r="B1779" s="14">
        <v>555195.12125853729</v>
      </c>
    </row>
    <row r="1780" spans="1:2" x14ac:dyDescent="0.25">
      <c r="A1780" s="6">
        <v>42212</v>
      </c>
      <c r="B1780" s="14">
        <v>554106.73085422209</v>
      </c>
    </row>
    <row r="1781" spans="1:2" x14ac:dyDescent="0.25">
      <c r="A1781" s="6">
        <v>42213</v>
      </c>
      <c r="B1781" s="14">
        <v>553200.72401033167</v>
      </c>
    </row>
    <row r="1782" spans="1:2" x14ac:dyDescent="0.25">
      <c r="A1782" s="6">
        <v>42214</v>
      </c>
      <c r="B1782" s="14">
        <v>553701.20010850497</v>
      </c>
    </row>
    <row r="1783" spans="1:2" x14ac:dyDescent="0.25">
      <c r="A1783" s="6">
        <v>42215</v>
      </c>
      <c r="B1783" s="14">
        <v>553998.08817556431</v>
      </c>
    </row>
    <row r="1784" spans="1:2" x14ac:dyDescent="0.25">
      <c r="A1784" s="6">
        <v>42216</v>
      </c>
      <c r="B1784" s="14">
        <v>555780.68853501813</v>
      </c>
    </row>
    <row r="1785" spans="1:2" x14ac:dyDescent="0.25">
      <c r="A1785" s="6">
        <v>42219</v>
      </c>
      <c r="B1785" s="14">
        <v>557518.580815044</v>
      </c>
    </row>
    <row r="1786" spans="1:2" x14ac:dyDescent="0.25">
      <c r="A1786" s="6">
        <v>42220</v>
      </c>
      <c r="B1786" s="14">
        <v>555793.61591364793</v>
      </c>
    </row>
    <row r="1787" spans="1:2" x14ac:dyDescent="0.25">
      <c r="A1787" s="6">
        <v>42221</v>
      </c>
      <c r="B1787" s="14">
        <v>557425.83455138956</v>
      </c>
    </row>
    <row r="1788" spans="1:2" x14ac:dyDescent="0.25">
      <c r="A1788" s="6">
        <v>42222</v>
      </c>
      <c r="B1788" s="14">
        <v>559108.67308071489</v>
      </c>
    </row>
    <row r="1789" spans="1:2" x14ac:dyDescent="0.25">
      <c r="A1789" s="6">
        <v>42223</v>
      </c>
      <c r="B1789" s="14">
        <v>560741.63069497596</v>
      </c>
    </row>
    <row r="1790" spans="1:2" x14ac:dyDescent="0.25">
      <c r="A1790" s="6">
        <v>42226</v>
      </c>
      <c r="B1790" s="14">
        <v>562299.21270425117</v>
      </c>
    </row>
    <row r="1791" spans="1:2" x14ac:dyDescent="0.25">
      <c r="A1791" s="6">
        <v>42227</v>
      </c>
      <c r="B1791" s="14">
        <v>561879.52208083146</v>
      </c>
    </row>
    <row r="1792" spans="1:2" x14ac:dyDescent="0.25">
      <c r="A1792" s="6">
        <v>42228</v>
      </c>
      <c r="B1792" s="14">
        <v>563253.46842501836</v>
      </c>
    </row>
    <row r="1793" spans="1:2" x14ac:dyDescent="0.25">
      <c r="A1793" s="6">
        <v>42229</v>
      </c>
      <c r="B1793" s="14">
        <v>561403.62665592972</v>
      </c>
    </row>
    <row r="1794" spans="1:2" x14ac:dyDescent="0.25">
      <c r="A1794" s="6">
        <v>42230</v>
      </c>
      <c r="B1794" s="14">
        <v>559753.26690605562</v>
      </c>
    </row>
    <row r="1795" spans="1:2" x14ac:dyDescent="0.25">
      <c r="A1795" s="6">
        <v>42233</v>
      </c>
      <c r="B1795" s="14">
        <v>559445.58419510711</v>
      </c>
    </row>
    <row r="1796" spans="1:2" x14ac:dyDescent="0.25">
      <c r="A1796" s="6">
        <v>42234</v>
      </c>
      <c r="B1796" s="14">
        <v>558505.12100350554</v>
      </c>
    </row>
    <row r="1797" spans="1:2" x14ac:dyDescent="0.25">
      <c r="A1797" s="6">
        <v>42235</v>
      </c>
      <c r="B1797" s="14">
        <v>558127.99514131574</v>
      </c>
    </row>
    <row r="1798" spans="1:2" x14ac:dyDescent="0.25">
      <c r="A1798" s="6">
        <v>42236</v>
      </c>
      <c r="B1798" s="14">
        <v>559140.95145574154</v>
      </c>
    </row>
    <row r="1799" spans="1:2" x14ac:dyDescent="0.25">
      <c r="A1799" s="6">
        <v>42237</v>
      </c>
      <c r="B1799" s="14">
        <v>560757.28209831461</v>
      </c>
    </row>
    <row r="1800" spans="1:2" x14ac:dyDescent="0.25">
      <c r="A1800" s="6">
        <v>42240</v>
      </c>
      <c r="B1800" s="14">
        <v>563272.94716508267</v>
      </c>
    </row>
    <row r="1801" spans="1:2" x14ac:dyDescent="0.25">
      <c r="A1801" s="6">
        <v>42241</v>
      </c>
      <c r="B1801" s="14">
        <v>567456.8517245542</v>
      </c>
    </row>
    <row r="1802" spans="1:2" x14ac:dyDescent="0.25">
      <c r="A1802" s="6">
        <v>42242</v>
      </c>
      <c r="B1802" s="14">
        <v>562210.11614255363</v>
      </c>
    </row>
    <row r="1803" spans="1:2" x14ac:dyDescent="0.25">
      <c r="A1803" s="6">
        <v>42243</v>
      </c>
      <c r="B1803" s="14">
        <v>557403.38090007787</v>
      </c>
    </row>
    <row r="1804" spans="1:2" x14ac:dyDescent="0.25">
      <c r="A1804" s="6">
        <v>42244</v>
      </c>
      <c r="B1804" s="14">
        <v>559652.64493157703</v>
      </c>
    </row>
    <row r="1805" spans="1:2" x14ac:dyDescent="0.25">
      <c r="A1805" s="6">
        <v>42247</v>
      </c>
      <c r="B1805" s="14">
        <v>560568.67715797096</v>
      </c>
    </row>
    <row r="1806" spans="1:2" x14ac:dyDescent="0.25">
      <c r="A1806" s="6">
        <v>42248</v>
      </c>
      <c r="B1806" s="14">
        <v>563256.52375377552</v>
      </c>
    </row>
    <row r="1807" spans="1:2" x14ac:dyDescent="0.25">
      <c r="A1807" s="6">
        <v>42249</v>
      </c>
      <c r="B1807" s="14">
        <v>564961.45716055762</v>
      </c>
    </row>
    <row r="1808" spans="1:2" x14ac:dyDescent="0.25">
      <c r="A1808" s="6">
        <v>42250</v>
      </c>
      <c r="B1808" s="14">
        <v>561288.91968447354</v>
      </c>
    </row>
    <row r="1809" spans="1:2" x14ac:dyDescent="0.25">
      <c r="A1809" s="6">
        <v>42251</v>
      </c>
      <c r="B1809" s="14">
        <v>564199.93718915805</v>
      </c>
    </row>
    <row r="1810" spans="1:2" x14ac:dyDescent="0.25">
      <c r="A1810" s="6">
        <v>42254</v>
      </c>
      <c r="B1810" s="14">
        <v>567711.37311591196</v>
      </c>
    </row>
    <row r="1811" spans="1:2" x14ac:dyDescent="0.25">
      <c r="A1811" s="6">
        <v>42255</v>
      </c>
      <c r="B1811" s="14">
        <v>563325.63992541679</v>
      </c>
    </row>
    <row r="1812" spans="1:2" x14ac:dyDescent="0.25">
      <c r="A1812" s="6">
        <v>42256</v>
      </c>
      <c r="B1812" s="14">
        <v>563950.93575635913</v>
      </c>
    </row>
    <row r="1813" spans="1:2" x14ac:dyDescent="0.25">
      <c r="A1813" s="6">
        <v>42257</v>
      </c>
      <c r="B1813" s="14">
        <v>560558.05307292647</v>
      </c>
    </row>
    <row r="1814" spans="1:2" x14ac:dyDescent="0.25">
      <c r="A1814" s="6">
        <v>42258</v>
      </c>
      <c r="B1814" s="14">
        <v>563084.06381096714</v>
      </c>
    </row>
    <row r="1815" spans="1:2" x14ac:dyDescent="0.25">
      <c r="A1815" s="6">
        <v>42261</v>
      </c>
      <c r="B1815" s="14">
        <v>560113.32307676773</v>
      </c>
    </row>
    <row r="1816" spans="1:2" x14ac:dyDescent="0.25">
      <c r="A1816" s="6">
        <v>42262</v>
      </c>
      <c r="B1816" s="14">
        <v>560475.45452149736</v>
      </c>
    </row>
    <row r="1817" spans="1:2" x14ac:dyDescent="0.25">
      <c r="A1817" s="6">
        <v>42263</v>
      </c>
      <c r="B1817" s="14">
        <v>558101.26001618733</v>
      </c>
    </row>
    <row r="1818" spans="1:2" x14ac:dyDescent="0.25">
      <c r="A1818" s="6">
        <v>42265</v>
      </c>
      <c r="B1818" s="14">
        <v>559702.44164011127</v>
      </c>
    </row>
    <row r="1819" spans="1:2" x14ac:dyDescent="0.25">
      <c r="A1819" s="6">
        <v>42268</v>
      </c>
      <c r="B1819" s="14">
        <v>558055.88154774602</v>
      </c>
    </row>
    <row r="1820" spans="1:2" x14ac:dyDescent="0.25">
      <c r="A1820" s="6">
        <v>42269</v>
      </c>
      <c r="B1820" s="14">
        <v>558920.67307001806</v>
      </c>
    </row>
    <row r="1821" spans="1:2" x14ac:dyDescent="0.25">
      <c r="A1821" s="6">
        <v>42270</v>
      </c>
      <c r="B1821" s="14">
        <v>556072.66127335443</v>
      </c>
    </row>
    <row r="1822" spans="1:2" x14ac:dyDescent="0.25">
      <c r="A1822" s="6">
        <v>42271</v>
      </c>
      <c r="B1822" s="14">
        <v>558016.3585140527</v>
      </c>
    </row>
    <row r="1823" spans="1:2" x14ac:dyDescent="0.25">
      <c r="A1823" s="6">
        <v>42275</v>
      </c>
      <c r="B1823" s="14">
        <v>558502.64387958567</v>
      </c>
    </row>
    <row r="1824" spans="1:2" x14ac:dyDescent="0.25">
      <c r="A1824" s="6">
        <v>42276</v>
      </c>
      <c r="B1824" s="14">
        <v>555493.90657029767</v>
      </c>
    </row>
    <row r="1825" spans="1:2" x14ac:dyDescent="0.25">
      <c r="A1825" s="6">
        <v>42277</v>
      </c>
      <c r="B1825" s="14">
        <v>552767.48381391726</v>
      </c>
    </row>
    <row r="1826" spans="1:2" x14ac:dyDescent="0.25">
      <c r="A1826" s="6">
        <v>42278</v>
      </c>
      <c r="B1826" s="14">
        <v>552064.63094545819</v>
      </c>
    </row>
    <row r="1827" spans="1:2" x14ac:dyDescent="0.25">
      <c r="A1827" s="6">
        <v>42282</v>
      </c>
      <c r="B1827" s="14">
        <v>554482.38162339642</v>
      </c>
    </row>
    <row r="1828" spans="1:2" x14ac:dyDescent="0.25">
      <c r="A1828" s="6">
        <v>42283</v>
      </c>
      <c r="B1828" s="14">
        <v>554061.90778422984</v>
      </c>
    </row>
    <row r="1829" spans="1:2" x14ac:dyDescent="0.25">
      <c r="A1829" s="6">
        <v>42284</v>
      </c>
      <c r="B1829" s="14">
        <v>555092.16180766164</v>
      </c>
    </row>
    <row r="1830" spans="1:2" x14ac:dyDescent="0.25">
      <c r="A1830" s="6">
        <v>42285</v>
      </c>
      <c r="B1830" s="14">
        <v>552845.73018101149</v>
      </c>
    </row>
    <row r="1831" spans="1:2" x14ac:dyDescent="0.25">
      <c r="A1831" s="6">
        <v>42286</v>
      </c>
      <c r="B1831" s="14">
        <v>549617.75263346289</v>
      </c>
    </row>
    <row r="1832" spans="1:2" x14ac:dyDescent="0.25">
      <c r="A1832" s="6">
        <v>42289</v>
      </c>
      <c r="B1832" s="14">
        <v>546413.71292822005</v>
      </c>
    </row>
    <row r="1833" spans="1:2" x14ac:dyDescent="0.25">
      <c r="A1833" s="6">
        <v>42290</v>
      </c>
      <c r="B1833" s="14">
        <v>543716.92750040872</v>
      </c>
    </row>
    <row r="1834" spans="1:2" x14ac:dyDescent="0.25">
      <c r="A1834" s="6">
        <v>42291</v>
      </c>
      <c r="B1834" s="14">
        <v>542841.09618679888</v>
      </c>
    </row>
    <row r="1835" spans="1:2" x14ac:dyDescent="0.25">
      <c r="A1835" s="6">
        <v>42292</v>
      </c>
      <c r="B1835" s="14">
        <v>544985.42555253324</v>
      </c>
    </row>
    <row r="1836" spans="1:2" x14ac:dyDescent="0.25">
      <c r="A1836" s="6">
        <v>42293</v>
      </c>
      <c r="B1836" s="14">
        <v>547265.35710959032</v>
      </c>
    </row>
    <row r="1837" spans="1:2" x14ac:dyDescent="0.25">
      <c r="A1837" s="6">
        <v>42296</v>
      </c>
      <c r="B1837" s="14">
        <v>547599.46757992858</v>
      </c>
    </row>
    <row r="1838" spans="1:2" x14ac:dyDescent="0.25">
      <c r="A1838" s="6">
        <v>42297</v>
      </c>
      <c r="B1838" s="14">
        <v>546558.34565701592</v>
      </c>
    </row>
    <row r="1839" spans="1:2" x14ac:dyDescent="0.25">
      <c r="A1839" s="6">
        <v>42298</v>
      </c>
      <c r="B1839" s="14">
        <v>543613.82255962759</v>
      </c>
    </row>
    <row r="1840" spans="1:2" x14ac:dyDescent="0.25">
      <c r="A1840" s="6">
        <v>42300</v>
      </c>
      <c r="B1840" s="14">
        <v>541867.06814841821</v>
      </c>
    </row>
    <row r="1841" spans="1:2" x14ac:dyDescent="0.25">
      <c r="A1841" s="6">
        <v>42303</v>
      </c>
      <c r="B1841" s="14">
        <v>538413.77091059485</v>
      </c>
    </row>
    <row r="1842" spans="1:2" x14ac:dyDescent="0.25">
      <c r="A1842" s="6">
        <v>42304</v>
      </c>
      <c r="B1842" s="14">
        <v>538354.90890047478</v>
      </c>
    </row>
    <row r="1843" spans="1:2" x14ac:dyDescent="0.25">
      <c r="A1843" s="6">
        <v>42305</v>
      </c>
      <c r="B1843" s="14">
        <v>535933.97860780591</v>
      </c>
    </row>
    <row r="1844" spans="1:2" x14ac:dyDescent="0.25">
      <c r="A1844" s="6">
        <v>42306</v>
      </c>
      <c r="B1844" s="14">
        <v>533711.77040284988</v>
      </c>
    </row>
    <row r="1845" spans="1:2" x14ac:dyDescent="0.25">
      <c r="A1845" s="6">
        <v>42307</v>
      </c>
      <c r="B1845" s="14">
        <v>535773.33439840365</v>
      </c>
    </row>
    <row r="1846" spans="1:2" x14ac:dyDescent="0.25">
      <c r="A1846" s="6">
        <v>42310</v>
      </c>
      <c r="B1846" s="14">
        <v>533545.04674143344</v>
      </c>
    </row>
    <row r="1847" spans="1:2" x14ac:dyDescent="0.25">
      <c r="A1847" s="6">
        <v>42311</v>
      </c>
      <c r="B1847" s="14">
        <v>531315.61918721069</v>
      </c>
    </row>
    <row r="1848" spans="1:2" x14ac:dyDescent="0.25">
      <c r="A1848" s="6">
        <v>42312</v>
      </c>
      <c r="B1848" s="14">
        <v>533202.41523590975</v>
      </c>
    </row>
    <row r="1849" spans="1:2" x14ac:dyDescent="0.25">
      <c r="A1849" s="6">
        <v>42313</v>
      </c>
      <c r="B1849" s="14">
        <v>530853.29847015813</v>
      </c>
    </row>
    <row r="1850" spans="1:2" x14ac:dyDescent="0.25">
      <c r="A1850" s="6">
        <v>42314</v>
      </c>
      <c r="B1850" s="14">
        <v>528628.43050494592</v>
      </c>
    </row>
    <row r="1851" spans="1:2" x14ac:dyDescent="0.25">
      <c r="A1851" s="6">
        <v>42317</v>
      </c>
      <c r="B1851" s="14">
        <v>526033.85586412263</v>
      </c>
    </row>
    <row r="1852" spans="1:2" x14ac:dyDescent="0.25">
      <c r="A1852" s="6">
        <v>42318</v>
      </c>
      <c r="B1852" s="14">
        <v>527816.82571183611</v>
      </c>
    </row>
    <row r="1853" spans="1:2" x14ac:dyDescent="0.25">
      <c r="A1853" s="6">
        <v>42319</v>
      </c>
      <c r="B1853" s="14">
        <v>527788.81516568479</v>
      </c>
    </row>
    <row r="1854" spans="1:2" x14ac:dyDescent="0.25">
      <c r="A1854" s="6">
        <v>42321</v>
      </c>
      <c r="B1854" s="14">
        <v>525126.22665545309</v>
      </c>
    </row>
    <row r="1855" spans="1:2" x14ac:dyDescent="0.25">
      <c r="A1855" s="6">
        <v>42324</v>
      </c>
      <c r="B1855" s="14">
        <v>522230.33917417796</v>
      </c>
    </row>
    <row r="1856" spans="1:2" x14ac:dyDescent="0.25">
      <c r="A1856" s="6">
        <v>42325</v>
      </c>
      <c r="B1856" s="14">
        <v>524133.02321804565</v>
      </c>
    </row>
    <row r="1857" spans="1:2" x14ac:dyDescent="0.25">
      <c r="A1857" s="6">
        <v>42326</v>
      </c>
      <c r="B1857" s="14">
        <v>526053.81218664034</v>
      </c>
    </row>
    <row r="1858" spans="1:2" x14ac:dyDescent="0.25">
      <c r="A1858" s="6">
        <v>42327</v>
      </c>
      <c r="B1858" s="14">
        <v>523561.06836705422</v>
      </c>
    </row>
    <row r="1859" spans="1:2" x14ac:dyDescent="0.25">
      <c r="A1859" s="6">
        <v>42328</v>
      </c>
      <c r="B1859" s="14">
        <v>521415.99320952786</v>
      </c>
    </row>
    <row r="1860" spans="1:2" x14ac:dyDescent="0.25">
      <c r="A1860" s="6">
        <v>42331</v>
      </c>
      <c r="B1860" s="14">
        <v>522936.9958810893</v>
      </c>
    </row>
    <row r="1861" spans="1:2" x14ac:dyDescent="0.25">
      <c r="A1861" s="6">
        <v>42332</v>
      </c>
      <c r="B1861" s="14">
        <v>520804.45959334215</v>
      </c>
    </row>
    <row r="1862" spans="1:2" x14ac:dyDescent="0.25">
      <c r="A1862" s="6">
        <v>42334</v>
      </c>
      <c r="B1862" s="14">
        <v>518820.48991419107</v>
      </c>
    </row>
    <row r="1863" spans="1:2" x14ac:dyDescent="0.25">
      <c r="A1863" s="6">
        <v>42335</v>
      </c>
      <c r="B1863" s="14">
        <v>516347.88427940186</v>
      </c>
    </row>
    <row r="1864" spans="1:2" x14ac:dyDescent="0.25">
      <c r="A1864" s="6">
        <v>42338</v>
      </c>
      <c r="B1864" s="14">
        <v>513979.00929460424</v>
      </c>
    </row>
    <row r="1865" spans="1:2" x14ac:dyDescent="0.25">
      <c r="A1865" s="6">
        <v>42339</v>
      </c>
      <c r="B1865" s="14">
        <v>515975.54335644463</v>
      </c>
    </row>
    <row r="1866" spans="1:2" x14ac:dyDescent="0.25">
      <c r="A1866" s="6">
        <v>42340</v>
      </c>
      <c r="B1866" s="14">
        <v>517920.71855018183</v>
      </c>
    </row>
    <row r="1867" spans="1:2" x14ac:dyDescent="0.25">
      <c r="A1867" s="6">
        <v>42341</v>
      </c>
      <c r="B1867" s="14">
        <v>519725.48820521974</v>
      </c>
    </row>
    <row r="1868" spans="1:2" x14ac:dyDescent="0.25">
      <c r="A1868" s="6">
        <v>42342</v>
      </c>
      <c r="B1868" s="14">
        <v>521545.40687890677</v>
      </c>
    </row>
    <row r="1869" spans="1:2" x14ac:dyDescent="0.25">
      <c r="A1869" s="6">
        <v>42345</v>
      </c>
      <c r="B1869" s="14">
        <v>523202.75071831042</v>
      </c>
    </row>
    <row r="1870" spans="1:2" x14ac:dyDescent="0.25">
      <c r="A1870" s="6">
        <v>42346</v>
      </c>
      <c r="B1870" s="14">
        <v>524911.08393755753</v>
      </c>
    </row>
    <row r="1871" spans="1:2" x14ac:dyDescent="0.25">
      <c r="A1871" s="6">
        <v>42347</v>
      </c>
      <c r="B1871" s="14">
        <v>526762.03962506226</v>
      </c>
    </row>
    <row r="1872" spans="1:2" x14ac:dyDescent="0.25">
      <c r="A1872" s="6">
        <v>42348</v>
      </c>
      <c r="B1872" s="14">
        <v>524467.25796168717</v>
      </c>
    </row>
    <row r="1873" spans="1:2" x14ac:dyDescent="0.25">
      <c r="A1873" s="6">
        <v>42349</v>
      </c>
      <c r="B1873" s="14">
        <v>526323.3864848282</v>
      </c>
    </row>
    <row r="1874" spans="1:2" x14ac:dyDescent="0.25">
      <c r="A1874" s="6">
        <v>42352</v>
      </c>
      <c r="B1874" s="14">
        <v>523663.07776910177</v>
      </c>
    </row>
    <row r="1875" spans="1:2" x14ac:dyDescent="0.25">
      <c r="A1875" s="6">
        <v>42353</v>
      </c>
      <c r="B1875" s="14">
        <v>525666.63210787706</v>
      </c>
    </row>
    <row r="1876" spans="1:2" x14ac:dyDescent="0.25">
      <c r="A1876" s="6">
        <v>42354</v>
      </c>
      <c r="B1876" s="14">
        <v>523816.79033878836</v>
      </c>
    </row>
    <row r="1877" spans="1:2" x14ac:dyDescent="0.25">
      <c r="A1877" s="6">
        <v>42355</v>
      </c>
      <c r="B1877" s="14">
        <v>522203.66723250103</v>
      </c>
    </row>
    <row r="1878" spans="1:2" x14ac:dyDescent="0.25">
      <c r="A1878" s="6">
        <v>42356</v>
      </c>
      <c r="B1878" s="14">
        <v>520866.77922710706</v>
      </c>
    </row>
    <row r="1879" spans="1:2" x14ac:dyDescent="0.25">
      <c r="A1879" s="6">
        <v>42359</v>
      </c>
      <c r="B1879" s="14">
        <v>519451.99824278167</v>
      </c>
    </row>
    <row r="1880" spans="1:2" x14ac:dyDescent="0.25">
      <c r="A1880" s="6">
        <v>42360</v>
      </c>
      <c r="B1880" s="14">
        <v>520355.21654406615</v>
      </c>
    </row>
    <row r="1881" spans="1:2" x14ac:dyDescent="0.25">
      <c r="A1881" s="6">
        <v>42361</v>
      </c>
      <c r="B1881" s="14">
        <v>519348.89874194213</v>
      </c>
    </row>
    <row r="1882" spans="1:2" x14ac:dyDescent="0.25">
      <c r="A1882" s="6">
        <v>42362</v>
      </c>
      <c r="B1882" s="14">
        <v>519902.95063777704</v>
      </c>
    </row>
    <row r="1883" spans="1:2" x14ac:dyDescent="0.25">
      <c r="A1883" s="6">
        <v>42366</v>
      </c>
      <c r="B1883" s="14">
        <v>519184.26690907299</v>
      </c>
    </row>
    <row r="1884" spans="1:2" x14ac:dyDescent="0.25">
      <c r="A1884" s="6">
        <v>42367</v>
      </c>
      <c r="B1884" s="14">
        <v>518587.55218640302</v>
      </c>
    </row>
    <row r="1885" spans="1:2" x14ac:dyDescent="0.25">
      <c r="A1885" s="6">
        <v>42368</v>
      </c>
      <c r="B1885" s="14">
        <v>518058.85133314144</v>
      </c>
    </row>
    <row r="1886" spans="1:2" x14ac:dyDescent="0.25">
      <c r="A1886" s="6">
        <v>42369</v>
      </c>
      <c r="B1886" s="14">
        <v>518184.6663359435</v>
      </c>
    </row>
    <row r="1887" spans="1:2" x14ac:dyDescent="0.25">
      <c r="A1887" s="6">
        <v>42373</v>
      </c>
      <c r="B1887" s="14">
        <v>519816.51548542542</v>
      </c>
    </row>
    <row r="1888" spans="1:2" x14ac:dyDescent="0.25">
      <c r="A1888" s="6">
        <v>42374</v>
      </c>
      <c r="B1888" s="14">
        <v>519587.4604758335</v>
      </c>
    </row>
    <row r="1889" spans="1:2" x14ac:dyDescent="0.25">
      <c r="A1889" s="6">
        <v>42375</v>
      </c>
      <c r="B1889" s="14">
        <v>517488.74113991513</v>
      </c>
    </row>
    <row r="1890" spans="1:2" x14ac:dyDescent="0.25">
      <c r="A1890" s="6">
        <v>42376</v>
      </c>
      <c r="B1890" s="14">
        <v>519463.47539443115</v>
      </c>
    </row>
    <row r="1891" spans="1:2" x14ac:dyDescent="0.25">
      <c r="A1891" s="6">
        <v>42377</v>
      </c>
      <c r="B1891" s="14">
        <v>516887.89904115209</v>
      </c>
    </row>
    <row r="1892" spans="1:2" x14ac:dyDescent="0.25">
      <c r="A1892" s="6">
        <v>42380</v>
      </c>
      <c r="B1892" s="14">
        <v>513670.56053462828</v>
      </c>
    </row>
    <row r="1893" spans="1:2" x14ac:dyDescent="0.25">
      <c r="A1893" s="6">
        <v>42381</v>
      </c>
      <c r="B1893" s="14">
        <v>516166.64272363036</v>
      </c>
    </row>
    <row r="1894" spans="1:2" x14ac:dyDescent="0.25">
      <c r="A1894" s="6">
        <v>42382</v>
      </c>
      <c r="B1894" s="14">
        <v>518676.02648998291</v>
      </c>
    </row>
    <row r="1895" spans="1:2" x14ac:dyDescent="0.25">
      <c r="A1895" s="6">
        <v>42383</v>
      </c>
      <c r="B1895" s="14">
        <v>515329.49962815817</v>
      </c>
    </row>
    <row r="1896" spans="1:2" x14ac:dyDescent="0.25">
      <c r="A1896" s="6">
        <v>42384</v>
      </c>
      <c r="B1896" s="14">
        <v>518120.80293668853</v>
      </c>
    </row>
    <row r="1897" spans="1:2" x14ac:dyDescent="0.25">
      <c r="A1897" s="6">
        <v>42387</v>
      </c>
      <c r="B1897" s="14">
        <v>521325.93309612211</v>
      </c>
    </row>
    <row r="1898" spans="1:2" x14ac:dyDescent="0.25">
      <c r="A1898" s="6">
        <v>42388</v>
      </c>
      <c r="B1898" s="14">
        <v>517369.56120412698</v>
      </c>
    </row>
    <row r="1899" spans="1:2" x14ac:dyDescent="0.25">
      <c r="A1899" s="6">
        <v>42389</v>
      </c>
      <c r="B1899" s="14">
        <v>521350.24722074432</v>
      </c>
    </row>
    <row r="1900" spans="1:2" x14ac:dyDescent="0.25">
      <c r="A1900" s="6">
        <v>42390</v>
      </c>
      <c r="B1900" s="14">
        <v>525170.57533263671</v>
      </c>
    </row>
    <row r="1901" spans="1:2" x14ac:dyDescent="0.25">
      <c r="A1901" s="6">
        <v>42391</v>
      </c>
      <c r="B1901" s="14">
        <v>520885.1531003752</v>
      </c>
    </row>
    <row r="1902" spans="1:2" x14ac:dyDescent="0.25">
      <c r="A1902" s="6">
        <v>42394</v>
      </c>
      <c r="B1902" s="14">
        <v>521489.0649097251</v>
      </c>
    </row>
    <row r="1903" spans="1:2" x14ac:dyDescent="0.25">
      <c r="A1903" s="6">
        <v>42396</v>
      </c>
      <c r="B1903" s="14">
        <v>520790.70948105864</v>
      </c>
    </row>
    <row r="1904" spans="1:2" x14ac:dyDescent="0.25">
      <c r="A1904" s="6">
        <v>42397</v>
      </c>
      <c r="B1904" s="14">
        <v>521011.0638648707</v>
      </c>
    </row>
    <row r="1905" spans="1:2" x14ac:dyDescent="0.25">
      <c r="A1905" s="6">
        <v>42398</v>
      </c>
      <c r="B1905" s="14">
        <v>522838.00281549268</v>
      </c>
    </row>
    <row r="1906" spans="1:2" x14ac:dyDescent="0.25">
      <c r="A1906" s="6">
        <v>42401</v>
      </c>
      <c r="B1906" s="14">
        <v>522389.69556765311</v>
      </c>
    </row>
    <row r="1907" spans="1:2" x14ac:dyDescent="0.25">
      <c r="A1907" s="6">
        <v>42402</v>
      </c>
      <c r="B1907" s="14">
        <v>519992.32315153914</v>
      </c>
    </row>
    <row r="1908" spans="1:2" x14ac:dyDescent="0.25">
      <c r="A1908" s="6">
        <v>42403</v>
      </c>
      <c r="B1908" s="14">
        <v>519714.90986595606</v>
      </c>
    </row>
    <row r="1909" spans="1:2" x14ac:dyDescent="0.25">
      <c r="A1909" s="6">
        <v>42404</v>
      </c>
      <c r="B1909" s="14">
        <v>519250.6464747843</v>
      </c>
    </row>
    <row r="1910" spans="1:2" x14ac:dyDescent="0.25">
      <c r="A1910" s="6">
        <v>42405</v>
      </c>
      <c r="B1910" s="14">
        <v>520842.22140395513</v>
      </c>
    </row>
    <row r="1911" spans="1:2" x14ac:dyDescent="0.25">
      <c r="A1911" s="6">
        <v>42408</v>
      </c>
      <c r="B1911" s="14">
        <v>522443.40302787907</v>
      </c>
    </row>
    <row r="1912" spans="1:2" x14ac:dyDescent="0.25">
      <c r="A1912" s="6">
        <v>42409</v>
      </c>
      <c r="B1912" s="14">
        <v>524107.76714421768</v>
      </c>
    </row>
    <row r="1913" spans="1:2" x14ac:dyDescent="0.25">
      <c r="A1913" s="6">
        <v>42410</v>
      </c>
      <c r="B1913" s="14">
        <v>525975.34980341047</v>
      </c>
    </row>
    <row r="1914" spans="1:2" x14ac:dyDescent="0.25">
      <c r="A1914" s="6">
        <v>42411</v>
      </c>
      <c r="B1914" s="14">
        <v>527947.49764010834</v>
      </c>
    </row>
    <row r="1915" spans="1:2" x14ac:dyDescent="0.25">
      <c r="A1915" s="6">
        <v>42412</v>
      </c>
      <c r="B1915" s="14">
        <v>530895.09448250663</v>
      </c>
    </row>
    <row r="1916" spans="1:2" x14ac:dyDescent="0.25">
      <c r="A1916" s="6">
        <v>42415</v>
      </c>
      <c r="B1916" s="14">
        <v>528153.47309609083</v>
      </c>
    </row>
    <row r="1917" spans="1:2" x14ac:dyDescent="0.25">
      <c r="A1917" s="6">
        <v>42416</v>
      </c>
      <c r="B1917" s="14">
        <v>529728.79054183327</v>
      </c>
    </row>
    <row r="1918" spans="1:2" x14ac:dyDescent="0.25">
      <c r="A1918" s="6">
        <v>42417</v>
      </c>
      <c r="B1918" s="14">
        <v>532268.84183374385</v>
      </c>
    </row>
    <row r="1919" spans="1:2" x14ac:dyDescent="0.25">
      <c r="A1919" s="6">
        <v>42418</v>
      </c>
      <c r="B1919" s="14">
        <v>533923.59925532935</v>
      </c>
    </row>
    <row r="1920" spans="1:2" x14ac:dyDescent="0.25">
      <c r="A1920" s="6">
        <v>42419</v>
      </c>
      <c r="B1920" s="14">
        <v>531895.55354907562</v>
      </c>
    </row>
    <row r="1921" spans="1:2" x14ac:dyDescent="0.25">
      <c r="A1921" s="6">
        <v>42422</v>
      </c>
      <c r="B1921" s="14">
        <v>530366.4028737339</v>
      </c>
    </row>
    <row r="1922" spans="1:2" x14ac:dyDescent="0.25">
      <c r="A1922" s="6">
        <v>42423</v>
      </c>
      <c r="B1922" s="14">
        <v>531587.75056665018</v>
      </c>
    </row>
    <row r="1923" spans="1:2" x14ac:dyDescent="0.25">
      <c r="A1923" s="6">
        <v>42424</v>
      </c>
      <c r="B1923" s="14">
        <v>533814.1063260457</v>
      </c>
    </row>
    <row r="1924" spans="1:2" x14ac:dyDescent="0.25">
      <c r="A1924" s="6">
        <v>42425</v>
      </c>
      <c r="B1924" s="14">
        <v>536562.54899644677</v>
      </c>
    </row>
    <row r="1925" spans="1:2" x14ac:dyDescent="0.25">
      <c r="A1925" s="6">
        <v>42426</v>
      </c>
      <c r="B1925" s="14">
        <v>538886.81914467213</v>
      </c>
    </row>
    <row r="1926" spans="1:2" x14ac:dyDescent="0.25">
      <c r="A1926" s="6">
        <v>42429</v>
      </c>
      <c r="B1926" s="14">
        <v>536111.76077217842</v>
      </c>
    </row>
    <row r="1927" spans="1:2" x14ac:dyDescent="0.25">
      <c r="A1927" s="6">
        <v>42430</v>
      </c>
      <c r="B1927" s="14">
        <v>538142.28775391437</v>
      </c>
    </row>
    <row r="1928" spans="1:2" x14ac:dyDescent="0.25">
      <c r="A1928" s="6">
        <v>42431</v>
      </c>
      <c r="B1928" s="14">
        <v>540456.95120738656</v>
      </c>
    </row>
    <row r="1929" spans="1:2" x14ac:dyDescent="0.25">
      <c r="A1929" s="6">
        <v>42432</v>
      </c>
      <c r="B1929" s="14">
        <v>537375.26047392865</v>
      </c>
    </row>
    <row r="1930" spans="1:2" x14ac:dyDescent="0.25">
      <c r="A1930" s="6">
        <v>42433</v>
      </c>
      <c r="B1930" s="14">
        <v>534084.58857748401</v>
      </c>
    </row>
    <row r="1931" spans="1:2" x14ac:dyDescent="0.25">
      <c r="A1931" s="6">
        <v>42437</v>
      </c>
      <c r="B1931" s="14">
        <v>530767.31907847745</v>
      </c>
    </row>
    <row r="1932" spans="1:2" x14ac:dyDescent="0.25">
      <c r="A1932" s="6">
        <v>42438</v>
      </c>
      <c r="B1932" s="14">
        <v>533615.89306726668</v>
      </c>
    </row>
    <row r="1933" spans="1:2" x14ac:dyDescent="0.25">
      <c r="A1933" s="6">
        <v>42439</v>
      </c>
      <c r="B1933" s="14">
        <v>529979.4523375167</v>
      </c>
    </row>
    <row r="1934" spans="1:2" x14ac:dyDescent="0.25">
      <c r="A1934" s="6">
        <v>42440</v>
      </c>
      <c r="B1934" s="14">
        <v>526564.53164053266</v>
      </c>
    </row>
    <row r="1935" spans="1:2" x14ac:dyDescent="0.25">
      <c r="A1935" s="6">
        <v>42443</v>
      </c>
      <c r="B1935" s="14">
        <v>524762.6976427593</v>
      </c>
    </row>
    <row r="1936" spans="1:2" x14ac:dyDescent="0.25">
      <c r="A1936" s="6">
        <v>42444</v>
      </c>
      <c r="B1936" s="14">
        <v>521162.73362509429</v>
      </c>
    </row>
    <row r="1937" spans="1:2" x14ac:dyDescent="0.25">
      <c r="A1937" s="6">
        <v>42445</v>
      </c>
      <c r="B1937" s="14">
        <v>524071.90368848009</v>
      </c>
    </row>
    <row r="1938" spans="1:2" x14ac:dyDescent="0.25">
      <c r="A1938" s="6">
        <v>42446</v>
      </c>
      <c r="B1938" s="14">
        <v>520190.00508365844</v>
      </c>
    </row>
    <row r="1939" spans="1:2" x14ac:dyDescent="0.25">
      <c r="A1939" s="6">
        <v>42447</v>
      </c>
      <c r="B1939" s="14">
        <v>523416.19607389689</v>
      </c>
    </row>
    <row r="1940" spans="1:2" x14ac:dyDescent="0.25">
      <c r="A1940" s="6">
        <v>42450</v>
      </c>
      <c r="B1940" s="14">
        <v>527221.37516714004</v>
      </c>
    </row>
    <row r="1941" spans="1:2" x14ac:dyDescent="0.25">
      <c r="A1941" s="6">
        <v>42451</v>
      </c>
      <c r="B1941" s="14">
        <v>528828.62388313073</v>
      </c>
    </row>
    <row r="1942" spans="1:2" x14ac:dyDescent="0.25">
      <c r="A1942" s="6">
        <v>42452</v>
      </c>
      <c r="B1942" s="14">
        <v>531088.09666069259</v>
      </c>
    </row>
    <row r="1943" spans="1:2" x14ac:dyDescent="0.25">
      <c r="A1943" s="6">
        <v>42457</v>
      </c>
      <c r="B1943" s="14">
        <v>526339.87614385318</v>
      </c>
    </row>
    <row r="1944" spans="1:2" x14ac:dyDescent="0.25">
      <c r="A1944" s="6">
        <v>42458</v>
      </c>
      <c r="B1944" s="14">
        <v>524641.59996193857</v>
      </c>
    </row>
    <row r="1945" spans="1:2" x14ac:dyDescent="0.25">
      <c r="A1945" s="6">
        <v>42459</v>
      </c>
      <c r="B1945" s="14">
        <v>528721.67832042463</v>
      </c>
    </row>
    <row r="1946" spans="1:2" x14ac:dyDescent="0.25">
      <c r="A1946" s="6">
        <v>42460</v>
      </c>
      <c r="B1946" s="14">
        <v>528658.15431802045</v>
      </c>
    </row>
    <row r="1947" spans="1:2" x14ac:dyDescent="0.25">
      <c r="A1947" s="6">
        <v>42461</v>
      </c>
      <c r="B1947" s="14">
        <v>526498.26049620961</v>
      </c>
    </row>
    <row r="1948" spans="1:2" x14ac:dyDescent="0.25">
      <c r="A1948" s="6">
        <v>42464</v>
      </c>
      <c r="B1948" s="14">
        <v>528288.62010911782</v>
      </c>
    </row>
    <row r="1949" spans="1:2" x14ac:dyDescent="0.25">
      <c r="A1949" s="6">
        <v>42465</v>
      </c>
      <c r="B1949" s="14">
        <v>530012.10234701401</v>
      </c>
    </row>
    <row r="1950" spans="1:2" x14ac:dyDescent="0.25">
      <c r="A1950" s="6">
        <v>42466</v>
      </c>
      <c r="B1950" s="14">
        <v>529260.22798668733</v>
      </c>
    </row>
    <row r="1951" spans="1:2" x14ac:dyDescent="0.25">
      <c r="A1951" s="6">
        <v>42467</v>
      </c>
      <c r="B1951" s="14">
        <v>531071.27894214075</v>
      </c>
    </row>
    <row r="1952" spans="1:2" x14ac:dyDescent="0.25">
      <c r="A1952" s="6">
        <v>42468</v>
      </c>
      <c r="B1952" s="14">
        <v>528833.87210714933</v>
      </c>
    </row>
    <row r="1953" spans="1:2" x14ac:dyDescent="0.25">
      <c r="A1953" s="6">
        <v>42471</v>
      </c>
      <c r="B1953" s="14">
        <v>530581.37108192826</v>
      </c>
    </row>
    <row r="1954" spans="1:2" x14ac:dyDescent="0.25">
      <c r="A1954" s="6">
        <v>42472</v>
      </c>
      <c r="B1954" s="14">
        <v>529037.401742302</v>
      </c>
    </row>
    <row r="1955" spans="1:2" x14ac:dyDescent="0.25">
      <c r="A1955" s="6">
        <v>42473</v>
      </c>
      <c r="B1955" s="14">
        <v>530132.75393864873</v>
      </c>
    </row>
    <row r="1956" spans="1:2" x14ac:dyDescent="0.25">
      <c r="A1956" s="6">
        <v>42478</v>
      </c>
      <c r="B1956" s="14">
        <v>531351.8847020067</v>
      </c>
    </row>
    <row r="1957" spans="1:2" x14ac:dyDescent="0.25">
      <c r="A1957" s="6">
        <v>42480</v>
      </c>
      <c r="B1957" s="14">
        <v>529752.8203285021</v>
      </c>
    </row>
    <row r="1958" spans="1:2" x14ac:dyDescent="0.25">
      <c r="A1958" s="6">
        <v>42481</v>
      </c>
      <c r="B1958" s="14">
        <v>528192.13249583694</v>
      </c>
    </row>
    <row r="1959" spans="1:2" x14ac:dyDescent="0.25">
      <c r="A1959" s="6">
        <v>42482</v>
      </c>
      <c r="B1959" s="14">
        <v>529178.11616730213</v>
      </c>
    </row>
    <row r="1960" spans="1:2" x14ac:dyDescent="0.25">
      <c r="A1960" s="6">
        <v>42485</v>
      </c>
      <c r="B1960" s="14">
        <v>527997.01411977108</v>
      </c>
    </row>
    <row r="1961" spans="1:2" x14ac:dyDescent="0.25">
      <c r="A1961" s="6">
        <v>42486</v>
      </c>
      <c r="B1961" s="14">
        <v>528688.51564822742</v>
      </c>
    </row>
    <row r="1962" spans="1:2" x14ac:dyDescent="0.25">
      <c r="A1962" s="6">
        <v>42487</v>
      </c>
      <c r="B1962" s="14">
        <v>529810.47099927498</v>
      </c>
    </row>
    <row r="1963" spans="1:2" x14ac:dyDescent="0.25">
      <c r="A1963" s="6">
        <v>42488</v>
      </c>
      <c r="B1963" s="14">
        <v>530970.11415281554</v>
      </c>
    </row>
    <row r="1964" spans="1:2" x14ac:dyDescent="0.25">
      <c r="A1964" s="6">
        <v>42489</v>
      </c>
      <c r="B1964" s="14">
        <v>532797.05310343753</v>
      </c>
    </row>
    <row r="1965" spans="1:2" x14ac:dyDescent="0.25">
      <c r="A1965" s="6">
        <v>42492</v>
      </c>
      <c r="B1965" s="14">
        <v>534431.4886707376</v>
      </c>
    </row>
    <row r="1966" spans="1:2" x14ac:dyDescent="0.25">
      <c r="A1966" s="6">
        <v>42493</v>
      </c>
      <c r="B1966" s="14">
        <v>536130.95417175104</v>
      </c>
    </row>
    <row r="1967" spans="1:2" x14ac:dyDescent="0.25">
      <c r="A1967" s="6">
        <v>42494</v>
      </c>
      <c r="B1967" s="14">
        <v>538031.79077432002</v>
      </c>
    </row>
    <row r="1968" spans="1:2" x14ac:dyDescent="0.25">
      <c r="A1968" s="6">
        <v>42495</v>
      </c>
      <c r="B1968" s="14">
        <v>535996.14575304859</v>
      </c>
    </row>
    <row r="1969" spans="1:2" x14ac:dyDescent="0.25">
      <c r="A1969" s="6">
        <v>42496</v>
      </c>
      <c r="B1969" s="14">
        <v>537749.55653998337</v>
      </c>
    </row>
    <row r="1970" spans="1:2" x14ac:dyDescent="0.25">
      <c r="A1970" s="6">
        <v>42499</v>
      </c>
      <c r="B1970" s="14">
        <v>535911.49370917212</v>
      </c>
    </row>
    <row r="1971" spans="1:2" x14ac:dyDescent="0.25">
      <c r="A1971" s="6">
        <v>42500</v>
      </c>
      <c r="B1971" s="14">
        <v>537282.85363554081</v>
      </c>
    </row>
    <row r="1972" spans="1:2" x14ac:dyDescent="0.25">
      <c r="A1972" s="6">
        <v>42501</v>
      </c>
      <c r="B1972" s="14">
        <v>538633.15273110464</v>
      </c>
    </row>
    <row r="1973" spans="1:2" x14ac:dyDescent="0.25">
      <c r="A1973" s="6">
        <v>42502</v>
      </c>
      <c r="B1973" s="14">
        <v>539940.96067679895</v>
      </c>
    </row>
    <row r="1974" spans="1:2" x14ac:dyDescent="0.25">
      <c r="A1974" s="6">
        <v>42503</v>
      </c>
      <c r="B1974" s="14">
        <v>541175.97943532548</v>
      </c>
    </row>
    <row r="1975" spans="1:2" x14ac:dyDescent="0.25">
      <c r="A1975" s="6">
        <v>42506</v>
      </c>
      <c r="B1975" s="14">
        <v>542367.76806746307</v>
      </c>
    </row>
    <row r="1976" spans="1:2" x14ac:dyDescent="0.25">
      <c r="A1976" s="6">
        <v>42507</v>
      </c>
      <c r="B1976" s="14">
        <v>543435.03915606986</v>
      </c>
    </row>
    <row r="1977" spans="1:2" x14ac:dyDescent="0.25">
      <c r="A1977" s="6">
        <v>42508</v>
      </c>
      <c r="B1977" s="14">
        <v>542166.92495158606</v>
      </c>
    </row>
    <row r="1978" spans="1:2" x14ac:dyDescent="0.25">
      <c r="A1978" s="6">
        <v>42509</v>
      </c>
      <c r="B1978" s="14">
        <v>543144.04090481752</v>
      </c>
    </row>
    <row r="1979" spans="1:2" x14ac:dyDescent="0.25">
      <c r="A1979" s="6">
        <v>42510</v>
      </c>
      <c r="B1979" s="14">
        <v>544169.19033181458</v>
      </c>
    </row>
    <row r="1980" spans="1:2" x14ac:dyDescent="0.25">
      <c r="A1980" s="6">
        <v>42513</v>
      </c>
      <c r="B1980" s="14">
        <v>545100.12025257922</v>
      </c>
    </row>
    <row r="1981" spans="1:2" x14ac:dyDescent="0.25">
      <c r="A1981" s="6">
        <v>42514</v>
      </c>
      <c r="B1981" s="14">
        <v>543721.81598033884</v>
      </c>
    </row>
    <row r="1982" spans="1:2" x14ac:dyDescent="0.25">
      <c r="A1982" s="6">
        <v>42515</v>
      </c>
      <c r="B1982" s="14">
        <v>542872.80399908125</v>
      </c>
    </row>
    <row r="1983" spans="1:2" x14ac:dyDescent="0.25">
      <c r="A1983" s="6">
        <v>42516</v>
      </c>
      <c r="B1983" s="14">
        <v>543342.9820599563</v>
      </c>
    </row>
    <row r="1984" spans="1:2" x14ac:dyDescent="0.25">
      <c r="A1984" s="6">
        <v>42517</v>
      </c>
      <c r="B1984" s="14">
        <v>545229.40862039558</v>
      </c>
    </row>
    <row r="1985" spans="1:2" x14ac:dyDescent="0.25">
      <c r="A1985" s="6">
        <v>42520</v>
      </c>
      <c r="B1985" s="14">
        <v>547263.26099646918</v>
      </c>
    </row>
    <row r="1986" spans="1:2" x14ac:dyDescent="0.25">
      <c r="A1986" s="6">
        <v>42521</v>
      </c>
      <c r="B1986" s="14">
        <v>549274.94407695869</v>
      </c>
    </row>
    <row r="1987" spans="1:2" x14ac:dyDescent="0.25">
      <c r="A1987" s="6">
        <v>42522</v>
      </c>
      <c r="B1987" s="14">
        <v>549188.59598234051</v>
      </c>
    </row>
    <row r="1988" spans="1:2" x14ac:dyDescent="0.25">
      <c r="A1988" s="6">
        <v>42523</v>
      </c>
      <c r="B1988" s="14">
        <v>549068.21337125544</v>
      </c>
    </row>
    <row r="1989" spans="1:2" x14ac:dyDescent="0.25">
      <c r="A1989" s="6">
        <v>42524</v>
      </c>
      <c r="B1989" s="14">
        <v>550977.91769205802</v>
      </c>
    </row>
    <row r="1990" spans="1:2" x14ac:dyDescent="0.25">
      <c r="A1990" s="6">
        <v>42527</v>
      </c>
      <c r="B1990" s="14">
        <v>550341.59577014518</v>
      </c>
    </row>
    <row r="1991" spans="1:2" x14ac:dyDescent="0.25">
      <c r="A1991" s="6">
        <v>42528</v>
      </c>
      <c r="B1991" s="14">
        <v>552294.53021733684</v>
      </c>
    </row>
    <row r="1992" spans="1:2" x14ac:dyDescent="0.25">
      <c r="A1992" s="6">
        <v>42529</v>
      </c>
      <c r="B1992" s="14">
        <v>552286.95861376298</v>
      </c>
    </row>
    <row r="1993" spans="1:2" x14ac:dyDescent="0.25">
      <c r="A1993" s="6">
        <v>42530</v>
      </c>
      <c r="B1993" s="14">
        <v>550095.90760037955</v>
      </c>
    </row>
    <row r="1994" spans="1:2" x14ac:dyDescent="0.25">
      <c r="A1994" s="6">
        <v>42531</v>
      </c>
      <c r="B1994" s="14">
        <v>552007.45936248091</v>
      </c>
    </row>
    <row r="1995" spans="1:2" x14ac:dyDescent="0.25">
      <c r="A1995" s="6">
        <v>42534</v>
      </c>
      <c r="B1995" s="14">
        <v>550149.25834687275</v>
      </c>
    </row>
    <row r="1996" spans="1:2" x14ac:dyDescent="0.25">
      <c r="A1996" s="6">
        <v>42535</v>
      </c>
      <c r="B1996" s="14">
        <v>550271.83222207299</v>
      </c>
    </row>
    <row r="1997" spans="1:2" x14ac:dyDescent="0.25">
      <c r="A1997" s="6">
        <v>42536</v>
      </c>
      <c r="B1997" s="14">
        <v>551830.52269612742</v>
      </c>
    </row>
    <row r="1998" spans="1:2" x14ac:dyDescent="0.25">
      <c r="A1998" s="6">
        <v>42537</v>
      </c>
      <c r="B1998" s="14">
        <v>550965.78861261241</v>
      </c>
    </row>
    <row r="1999" spans="1:2" x14ac:dyDescent="0.25">
      <c r="A1999" s="6">
        <v>42538</v>
      </c>
      <c r="B1999" s="14">
        <v>549061.61174114712</v>
      </c>
    </row>
    <row r="2000" spans="1:2" x14ac:dyDescent="0.25">
      <c r="A2000" s="6">
        <v>42541</v>
      </c>
      <c r="B2000" s="14">
        <v>550522.01833811204</v>
      </c>
    </row>
    <row r="2001" spans="1:2" x14ac:dyDescent="0.25">
      <c r="A2001" s="6">
        <v>42542</v>
      </c>
      <c r="B2001" s="14">
        <v>549645.66525475634</v>
      </c>
    </row>
    <row r="2002" spans="1:2" x14ac:dyDescent="0.25">
      <c r="A2002" s="6">
        <v>42543</v>
      </c>
      <c r="B2002" s="14">
        <v>551191.0541514603</v>
      </c>
    </row>
    <row r="2003" spans="1:2" x14ac:dyDescent="0.25">
      <c r="A2003" s="6">
        <v>42544</v>
      </c>
      <c r="B2003" s="14">
        <v>552758.98183200811</v>
      </c>
    </row>
    <row r="2004" spans="1:2" x14ac:dyDescent="0.25">
      <c r="A2004" s="6">
        <v>42545</v>
      </c>
      <c r="B2004" s="14">
        <v>553970.35334191157</v>
      </c>
    </row>
    <row r="2005" spans="1:2" x14ac:dyDescent="0.25">
      <c r="A2005" s="6">
        <v>42548</v>
      </c>
      <c r="B2005" s="14">
        <v>554903.50019223464</v>
      </c>
    </row>
    <row r="2006" spans="1:2" x14ac:dyDescent="0.25">
      <c r="A2006" s="6">
        <v>42549</v>
      </c>
      <c r="B2006" s="14">
        <v>553912.38102014607</v>
      </c>
    </row>
    <row r="2007" spans="1:2" x14ac:dyDescent="0.25">
      <c r="A2007" s="6">
        <v>42550</v>
      </c>
      <c r="B2007" s="14">
        <v>554603.51306034264</v>
      </c>
    </row>
    <row r="2008" spans="1:2" x14ac:dyDescent="0.25">
      <c r="A2008" s="6">
        <v>42551</v>
      </c>
      <c r="B2008" s="14">
        <v>555561.78511232766</v>
      </c>
    </row>
    <row r="2009" spans="1:2" x14ac:dyDescent="0.25">
      <c r="A2009" s="6">
        <v>42552</v>
      </c>
      <c r="B2009" s="14">
        <v>557434.17111889704</v>
      </c>
    </row>
    <row r="2010" spans="1:2" x14ac:dyDescent="0.25">
      <c r="A2010" s="6">
        <v>42555</v>
      </c>
      <c r="B2010" s="14">
        <v>557316.01497468143</v>
      </c>
    </row>
    <row r="2011" spans="1:2" x14ac:dyDescent="0.25">
      <c r="A2011" s="6">
        <v>42556</v>
      </c>
      <c r="B2011" s="14">
        <v>556126.54821743397</v>
      </c>
    </row>
    <row r="2012" spans="1:2" x14ac:dyDescent="0.25">
      <c r="A2012" s="6">
        <v>42558</v>
      </c>
      <c r="B2012" s="14">
        <v>557762.09224951325</v>
      </c>
    </row>
    <row r="2013" spans="1:2" x14ac:dyDescent="0.25">
      <c r="A2013" s="6">
        <v>42559</v>
      </c>
      <c r="B2013" s="14">
        <v>555754.56469380728</v>
      </c>
    </row>
    <row r="2014" spans="1:2" x14ac:dyDescent="0.25">
      <c r="A2014" s="6">
        <v>42562</v>
      </c>
      <c r="B2014" s="14">
        <v>557268.17760017398</v>
      </c>
    </row>
    <row r="2015" spans="1:2" x14ac:dyDescent="0.25">
      <c r="A2015" s="6">
        <v>42563</v>
      </c>
      <c r="B2015" s="14">
        <v>557609.82505842776</v>
      </c>
    </row>
    <row r="2016" spans="1:2" x14ac:dyDescent="0.25">
      <c r="A2016" s="6">
        <v>42564</v>
      </c>
      <c r="B2016" s="14">
        <v>556586.06747228454</v>
      </c>
    </row>
    <row r="2017" spans="1:2" x14ac:dyDescent="0.25">
      <c r="A2017" s="6">
        <v>42565</v>
      </c>
      <c r="B2017" s="14">
        <v>558476.92789184069</v>
      </c>
    </row>
    <row r="2018" spans="1:2" x14ac:dyDescent="0.25">
      <c r="A2018" s="6">
        <v>42566</v>
      </c>
      <c r="B2018" s="14">
        <v>555884.25307977176</v>
      </c>
    </row>
    <row r="2019" spans="1:2" x14ac:dyDescent="0.25">
      <c r="A2019" s="6">
        <v>42569</v>
      </c>
      <c r="B2019" s="14">
        <v>558011.955473818</v>
      </c>
    </row>
    <row r="2020" spans="1:2" x14ac:dyDescent="0.25">
      <c r="A2020" s="6">
        <v>42570</v>
      </c>
      <c r="B2020" s="14">
        <v>555901.45719962218</v>
      </c>
    </row>
    <row r="2021" spans="1:2" x14ac:dyDescent="0.25">
      <c r="A2021" s="6">
        <v>42571</v>
      </c>
      <c r="B2021" s="14">
        <v>557827.78849211289</v>
      </c>
    </row>
    <row r="2022" spans="1:2" x14ac:dyDescent="0.25">
      <c r="A2022" s="6">
        <v>42572</v>
      </c>
      <c r="B2022" s="14">
        <v>555351.00323406397</v>
      </c>
    </row>
    <row r="2023" spans="1:2" x14ac:dyDescent="0.25">
      <c r="A2023" s="6">
        <v>42573</v>
      </c>
      <c r="B2023" s="14">
        <v>557036.05869294773</v>
      </c>
    </row>
    <row r="2024" spans="1:2" x14ac:dyDescent="0.25">
      <c r="A2024" s="6">
        <v>42576</v>
      </c>
      <c r="B2024" s="14">
        <v>558765.08325473999</v>
      </c>
    </row>
    <row r="2025" spans="1:2" x14ac:dyDescent="0.25">
      <c r="A2025" s="6">
        <v>42577</v>
      </c>
      <c r="B2025" s="14">
        <v>556165.56905915518</v>
      </c>
    </row>
    <row r="2026" spans="1:2" x14ac:dyDescent="0.25">
      <c r="A2026" s="6">
        <v>42578</v>
      </c>
      <c r="B2026" s="14">
        <v>558269.99369283812</v>
      </c>
    </row>
    <row r="2027" spans="1:2" x14ac:dyDescent="0.25">
      <c r="A2027" s="6">
        <v>42579</v>
      </c>
      <c r="B2027" s="14">
        <v>560551.03371467441</v>
      </c>
    </row>
    <row r="2028" spans="1:2" x14ac:dyDescent="0.25">
      <c r="A2028" s="6">
        <v>42580</v>
      </c>
      <c r="B2028" s="14">
        <v>562413.81302649074</v>
      </c>
    </row>
    <row r="2029" spans="1:2" x14ac:dyDescent="0.25">
      <c r="A2029" s="6">
        <v>42583</v>
      </c>
      <c r="B2029" s="14">
        <v>560358.78975192411</v>
      </c>
    </row>
    <row r="2030" spans="1:2" x14ac:dyDescent="0.25">
      <c r="A2030" s="6">
        <v>42584</v>
      </c>
      <c r="B2030" s="14">
        <v>562170.57968389697</v>
      </c>
    </row>
    <row r="2031" spans="1:2" x14ac:dyDescent="0.25">
      <c r="A2031" s="6">
        <v>42585</v>
      </c>
      <c r="B2031" s="14">
        <v>562460.81311052234</v>
      </c>
    </row>
    <row r="2032" spans="1:2" x14ac:dyDescent="0.25">
      <c r="A2032" s="6">
        <v>42586</v>
      </c>
      <c r="B2032" s="14">
        <v>564203.50873792474</v>
      </c>
    </row>
    <row r="2033" spans="1:2" x14ac:dyDescent="0.25">
      <c r="A2033" s="6">
        <v>42587</v>
      </c>
      <c r="B2033" s="14">
        <v>562413.32159172499</v>
      </c>
    </row>
    <row r="2034" spans="1:2" x14ac:dyDescent="0.25">
      <c r="A2034" s="6">
        <v>42590</v>
      </c>
      <c r="B2034" s="14">
        <v>563892.94157819613</v>
      </c>
    </row>
    <row r="2035" spans="1:2" x14ac:dyDescent="0.25">
      <c r="A2035" s="6">
        <v>42591</v>
      </c>
      <c r="B2035" s="14">
        <v>562286.65785542468</v>
      </c>
    </row>
    <row r="2036" spans="1:2" x14ac:dyDescent="0.25">
      <c r="A2036" s="6">
        <v>42592</v>
      </c>
      <c r="B2036" s="14">
        <v>563526.11047306808</v>
      </c>
    </row>
    <row r="2037" spans="1:2" x14ac:dyDescent="0.25">
      <c r="A2037" s="6">
        <v>42593</v>
      </c>
      <c r="B2037" s="14">
        <v>564804.35935798357</v>
      </c>
    </row>
    <row r="2038" spans="1:2" x14ac:dyDescent="0.25">
      <c r="A2038" s="6">
        <v>42594</v>
      </c>
      <c r="B2038" s="14">
        <v>563413.13625021302</v>
      </c>
    </row>
    <row r="2039" spans="1:2" x14ac:dyDescent="0.25">
      <c r="A2039" s="6">
        <v>42598</v>
      </c>
      <c r="B2039" s="14">
        <v>564370.29983741883</v>
      </c>
    </row>
    <row r="2040" spans="1:2" x14ac:dyDescent="0.25">
      <c r="A2040" s="6">
        <v>42599</v>
      </c>
      <c r="B2040" s="14">
        <v>563143.98186553246</v>
      </c>
    </row>
    <row r="2041" spans="1:2" x14ac:dyDescent="0.25">
      <c r="A2041" s="6">
        <v>42600</v>
      </c>
      <c r="B2041" s="14">
        <v>561981.87810554565</v>
      </c>
    </row>
    <row r="2042" spans="1:2" x14ac:dyDescent="0.25">
      <c r="A2042" s="6">
        <v>42601</v>
      </c>
      <c r="B2042" s="14">
        <v>560879.42896844773</v>
      </c>
    </row>
    <row r="2043" spans="1:2" x14ac:dyDescent="0.25">
      <c r="A2043" s="6">
        <v>42604</v>
      </c>
      <c r="B2043" s="14">
        <v>561561.69329041068</v>
      </c>
    </row>
    <row r="2044" spans="1:2" x14ac:dyDescent="0.25">
      <c r="A2044" s="6">
        <v>42605</v>
      </c>
      <c r="B2044" s="14">
        <v>560591.85220037168</v>
      </c>
    </row>
    <row r="2045" spans="1:2" x14ac:dyDescent="0.25">
      <c r="A2045" s="6">
        <v>42606</v>
      </c>
      <c r="B2045" s="14">
        <v>561108.9552702331</v>
      </c>
    </row>
    <row r="2046" spans="1:2" x14ac:dyDescent="0.25">
      <c r="A2046" s="6">
        <v>42607</v>
      </c>
      <c r="B2046" s="14">
        <v>561457.94118191511</v>
      </c>
    </row>
    <row r="2047" spans="1:2" x14ac:dyDescent="0.25">
      <c r="A2047" s="6">
        <v>42608</v>
      </c>
      <c r="B2047" s="14">
        <v>563279.33780864114</v>
      </c>
    </row>
    <row r="2048" spans="1:2" x14ac:dyDescent="0.25">
      <c r="A2048" s="6">
        <v>42611</v>
      </c>
      <c r="B2048" s="14">
        <v>564976.21689183637</v>
      </c>
    </row>
    <row r="2049" spans="1:2" x14ac:dyDescent="0.25">
      <c r="A2049" s="6">
        <v>42612</v>
      </c>
      <c r="B2049" s="14">
        <v>566709.30582448572</v>
      </c>
    </row>
    <row r="2050" spans="1:2" x14ac:dyDescent="0.25">
      <c r="A2050" s="6">
        <v>42613</v>
      </c>
      <c r="B2050" s="14">
        <v>568851.78774892143</v>
      </c>
    </row>
    <row r="2051" spans="1:2" x14ac:dyDescent="0.25">
      <c r="A2051" s="6">
        <v>42614</v>
      </c>
      <c r="B2051" s="14">
        <v>571122.11261122546</v>
      </c>
    </row>
    <row r="2052" spans="1:2" x14ac:dyDescent="0.25">
      <c r="A2052" s="6">
        <v>42615</v>
      </c>
      <c r="B2052" s="14">
        <v>571539.09994342632</v>
      </c>
    </row>
    <row r="2053" spans="1:2" x14ac:dyDescent="0.25">
      <c r="A2053" s="6">
        <v>42619</v>
      </c>
      <c r="B2053" s="14">
        <v>573959.06755092298</v>
      </c>
    </row>
    <row r="2054" spans="1:2" x14ac:dyDescent="0.25">
      <c r="A2054" s="6">
        <v>42620</v>
      </c>
      <c r="B2054" s="14">
        <v>572458.49982720695</v>
      </c>
    </row>
    <row r="2055" spans="1:2" x14ac:dyDescent="0.25">
      <c r="A2055" s="6">
        <v>42621</v>
      </c>
      <c r="B2055" s="14">
        <v>575184.77320202393</v>
      </c>
    </row>
    <row r="2056" spans="1:2" x14ac:dyDescent="0.25">
      <c r="A2056" s="6">
        <v>42622</v>
      </c>
      <c r="B2056" s="14">
        <v>572195.03418028029</v>
      </c>
    </row>
    <row r="2057" spans="1:2" x14ac:dyDescent="0.25">
      <c r="A2057" s="6">
        <v>42625</v>
      </c>
      <c r="B2057" s="14">
        <v>574185.28694170516</v>
      </c>
    </row>
    <row r="2058" spans="1:2" x14ac:dyDescent="0.25">
      <c r="A2058" s="6">
        <v>42627</v>
      </c>
      <c r="B2058" s="14">
        <v>575937.21977560094</v>
      </c>
    </row>
    <row r="2059" spans="1:2" x14ac:dyDescent="0.25">
      <c r="A2059" s="6">
        <v>42628</v>
      </c>
      <c r="B2059" s="14">
        <v>577692.1085155746</v>
      </c>
    </row>
    <row r="2060" spans="1:2" x14ac:dyDescent="0.25">
      <c r="A2060" s="6">
        <v>42629</v>
      </c>
      <c r="B2060" s="14">
        <v>579532.71853180684</v>
      </c>
    </row>
    <row r="2061" spans="1:2" x14ac:dyDescent="0.25">
      <c r="A2061" s="6">
        <v>42632</v>
      </c>
      <c r="B2061" s="14">
        <v>581396.2368201426</v>
      </c>
    </row>
    <row r="2062" spans="1:2" x14ac:dyDescent="0.25">
      <c r="A2062" s="6">
        <v>42633</v>
      </c>
      <c r="B2062" s="14">
        <v>581065.44497334049</v>
      </c>
    </row>
    <row r="2063" spans="1:2" x14ac:dyDescent="0.25">
      <c r="A2063" s="6">
        <v>42634</v>
      </c>
      <c r="B2063" s="14">
        <v>582870.21462837839</v>
      </c>
    </row>
    <row r="2064" spans="1:2" x14ac:dyDescent="0.25">
      <c r="A2064" s="6">
        <v>42635</v>
      </c>
      <c r="B2064" s="14">
        <v>580428.00625365996</v>
      </c>
    </row>
    <row r="2065" spans="1:2" x14ac:dyDescent="0.25">
      <c r="A2065" s="6">
        <v>42636</v>
      </c>
      <c r="B2065" s="14">
        <v>578156.40250108892</v>
      </c>
    </row>
    <row r="2066" spans="1:2" x14ac:dyDescent="0.25">
      <c r="A2066" s="6">
        <v>42639</v>
      </c>
      <c r="B2066" s="14">
        <v>579476.77304761426</v>
      </c>
    </row>
    <row r="2067" spans="1:2" x14ac:dyDescent="0.25">
      <c r="A2067" s="6">
        <v>42640</v>
      </c>
      <c r="B2067" s="14">
        <v>578078.33059057698</v>
      </c>
    </row>
    <row r="2068" spans="1:2" x14ac:dyDescent="0.25">
      <c r="A2068" s="6">
        <v>42641</v>
      </c>
      <c r="B2068" s="14">
        <v>578927.9730941999</v>
      </c>
    </row>
    <row r="2069" spans="1:2" x14ac:dyDescent="0.25">
      <c r="A2069" s="6">
        <v>42642</v>
      </c>
      <c r="B2069" s="14">
        <v>577396.54262435285</v>
      </c>
    </row>
    <row r="2070" spans="1:2" x14ac:dyDescent="0.25">
      <c r="A2070" s="6">
        <v>42643</v>
      </c>
      <c r="B2070" s="14">
        <v>574842.24435312336</v>
      </c>
    </row>
    <row r="2071" spans="1:2" x14ac:dyDescent="0.25">
      <c r="A2071" s="6">
        <v>42646</v>
      </c>
      <c r="B2071" s="14">
        <v>577026.8479391688</v>
      </c>
    </row>
    <row r="2072" spans="1:2" x14ac:dyDescent="0.25">
      <c r="A2072" s="6">
        <v>42647</v>
      </c>
      <c r="B2072" s="14">
        <v>579289.04405975866</v>
      </c>
    </row>
    <row r="2073" spans="1:2" x14ac:dyDescent="0.25">
      <c r="A2073" s="6">
        <v>42648</v>
      </c>
      <c r="B2073" s="14">
        <v>576782.24150738982</v>
      </c>
    </row>
    <row r="2074" spans="1:2" x14ac:dyDescent="0.25">
      <c r="A2074" s="6">
        <v>42649</v>
      </c>
      <c r="B2074" s="14">
        <v>578731.48107198416</v>
      </c>
    </row>
    <row r="2075" spans="1:2" x14ac:dyDescent="0.25">
      <c r="A2075" s="6">
        <v>42650</v>
      </c>
      <c r="B2075" s="14">
        <v>577253.66835423431</v>
      </c>
    </row>
    <row r="2076" spans="1:2" x14ac:dyDescent="0.25">
      <c r="A2076" s="6">
        <v>42653</v>
      </c>
      <c r="B2076" s="14">
        <v>575242.72110677033</v>
      </c>
    </row>
    <row r="2077" spans="1:2" x14ac:dyDescent="0.25">
      <c r="A2077" s="6">
        <v>42656</v>
      </c>
      <c r="B2077" s="14">
        <v>573416.43721423647</v>
      </c>
    </row>
    <row r="2078" spans="1:2" x14ac:dyDescent="0.25">
      <c r="A2078" s="6">
        <v>42657</v>
      </c>
      <c r="B2078" s="14">
        <v>571962.13979181903</v>
      </c>
    </row>
    <row r="2079" spans="1:2" x14ac:dyDescent="0.25">
      <c r="A2079" s="6">
        <v>42660</v>
      </c>
      <c r="B2079" s="14">
        <v>571962.60285699018</v>
      </c>
    </row>
    <row r="2080" spans="1:2" x14ac:dyDescent="0.25">
      <c r="A2080" s="6">
        <v>42661</v>
      </c>
      <c r="B2080" s="14">
        <v>571986.82779640029</v>
      </c>
    </row>
    <row r="2081" spans="1:2" x14ac:dyDescent="0.25">
      <c r="A2081" s="6">
        <v>42662</v>
      </c>
      <c r="B2081" s="14">
        <v>570834.01179447328</v>
      </c>
    </row>
    <row r="2082" spans="1:2" x14ac:dyDescent="0.25">
      <c r="A2082" s="6">
        <v>42663</v>
      </c>
      <c r="B2082" s="14">
        <v>569559.05820647359</v>
      </c>
    </row>
    <row r="2083" spans="1:2" x14ac:dyDescent="0.25">
      <c r="A2083" s="6">
        <v>42664</v>
      </c>
      <c r="B2083" s="14">
        <v>568361.23766590352</v>
      </c>
    </row>
    <row r="2084" spans="1:2" x14ac:dyDescent="0.25">
      <c r="A2084" s="6">
        <v>42667</v>
      </c>
      <c r="B2084" s="14">
        <v>569303.2522344602</v>
      </c>
    </row>
    <row r="2085" spans="1:2" x14ac:dyDescent="0.25">
      <c r="A2085" s="6">
        <v>42668</v>
      </c>
      <c r="B2085" s="14">
        <v>568224.36097391718</v>
      </c>
    </row>
    <row r="2086" spans="1:2" x14ac:dyDescent="0.25">
      <c r="A2086" s="6">
        <v>42669</v>
      </c>
      <c r="B2086" s="14">
        <v>567366.22981463838</v>
      </c>
    </row>
    <row r="2087" spans="1:2" x14ac:dyDescent="0.25">
      <c r="A2087" s="6">
        <v>42670</v>
      </c>
      <c r="B2087" s="14">
        <v>567631.34189136059</v>
      </c>
    </row>
    <row r="2088" spans="1:2" x14ac:dyDescent="0.25">
      <c r="A2088" s="6">
        <v>42671</v>
      </c>
      <c r="B2088" s="14">
        <v>569374.03751876298</v>
      </c>
    </row>
    <row r="2089" spans="1:2" x14ac:dyDescent="0.25">
      <c r="A2089" s="6">
        <v>42673</v>
      </c>
      <c r="B2089" s="14">
        <v>569938.76463346812</v>
      </c>
    </row>
    <row r="2090" spans="1:2" x14ac:dyDescent="0.25">
      <c r="A2090" s="6">
        <v>42675</v>
      </c>
      <c r="B2090" s="14">
        <v>571805.23882788175</v>
      </c>
    </row>
    <row r="2091" spans="1:2" x14ac:dyDescent="0.25">
      <c r="A2091" s="6">
        <v>42676</v>
      </c>
      <c r="B2091" s="14">
        <v>573525.02618318063</v>
      </c>
    </row>
    <row r="2092" spans="1:2" x14ac:dyDescent="0.25">
      <c r="A2092" s="6">
        <v>42677</v>
      </c>
      <c r="B2092" s="14">
        <v>571356.01318334858</v>
      </c>
    </row>
    <row r="2093" spans="1:2" x14ac:dyDescent="0.25">
      <c r="A2093" s="6">
        <v>42678</v>
      </c>
      <c r="B2093" s="14">
        <v>569236.7756968824</v>
      </c>
    </row>
    <row r="2094" spans="1:2" x14ac:dyDescent="0.25">
      <c r="A2094" s="6">
        <v>42681</v>
      </c>
      <c r="B2094" s="14">
        <v>567137.29642946227</v>
      </c>
    </row>
    <row r="2095" spans="1:2" x14ac:dyDescent="0.25">
      <c r="A2095" s="6">
        <v>42682</v>
      </c>
      <c r="B2095" s="14">
        <v>565235.39935250231</v>
      </c>
    </row>
    <row r="2096" spans="1:2" x14ac:dyDescent="0.25">
      <c r="A2096" s="6">
        <v>42683</v>
      </c>
      <c r="B2096" s="14">
        <v>567471.73129491066</v>
      </c>
    </row>
    <row r="2097" spans="1:2" x14ac:dyDescent="0.25">
      <c r="A2097" s="6">
        <v>42684</v>
      </c>
      <c r="B2097" s="14">
        <v>565746.89825786313</v>
      </c>
    </row>
    <row r="2098" spans="1:2" x14ac:dyDescent="0.25">
      <c r="A2098" s="6">
        <v>42685</v>
      </c>
      <c r="B2098" s="14">
        <v>567399.43874989019</v>
      </c>
    </row>
    <row r="2099" spans="1:2" x14ac:dyDescent="0.25">
      <c r="A2099" s="6">
        <v>42689</v>
      </c>
      <c r="B2099" s="14">
        <v>569756.5933532319</v>
      </c>
    </row>
    <row r="2100" spans="1:2" x14ac:dyDescent="0.25">
      <c r="A2100" s="6">
        <v>42690</v>
      </c>
      <c r="B2100" s="14">
        <v>572648.3974684102</v>
      </c>
    </row>
    <row r="2101" spans="1:2" x14ac:dyDescent="0.25">
      <c r="A2101" s="6">
        <v>42691</v>
      </c>
      <c r="B2101" s="14">
        <v>568839.83225350932</v>
      </c>
    </row>
    <row r="2102" spans="1:2" x14ac:dyDescent="0.25">
      <c r="A2102" s="6">
        <v>42692</v>
      </c>
      <c r="B2102" s="14">
        <v>564848.5035124328</v>
      </c>
    </row>
    <row r="2103" spans="1:2" x14ac:dyDescent="0.25">
      <c r="A2103" s="6">
        <v>42695</v>
      </c>
      <c r="B2103" s="14">
        <v>568459.70126931509</v>
      </c>
    </row>
    <row r="2104" spans="1:2" x14ac:dyDescent="0.25">
      <c r="A2104" s="6">
        <v>42696</v>
      </c>
      <c r="B2104" s="14">
        <v>567376.22149233927</v>
      </c>
    </row>
    <row r="2105" spans="1:2" x14ac:dyDescent="0.25">
      <c r="A2105" s="6">
        <v>42697</v>
      </c>
      <c r="B2105" s="14">
        <v>571386.09708147566</v>
      </c>
    </row>
    <row r="2106" spans="1:2" x14ac:dyDescent="0.25">
      <c r="A2106" s="6">
        <v>42698</v>
      </c>
      <c r="B2106" s="14">
        <v>572298.66018260969</v>
      </c>
    </row>
    <row r="2107" spans="1:2" x14ac:dyDescent="0.25">
      <c r="A2107" s="6">
        <v>42699</v>
      </c>
      <c r="B2107" s="14">
        <v>574504.32459946012</v>
      </c>
    </row>
    <row r="2108" spans="1:2" x14ac:dyDescent="0.25">
      <c r="A2108" s="6">
        <v>42702</v>
      </c>
      <c r="B2108" s="14">
        <v>571762.70321304433</v>
      </c>
    </row>
    <row r="2109" spans="1:2" x14ac:dyDescent="0.25">
      <c r="A2109" s="6">
        <v>42703</v>
      </c>
      <c r="B2109" s="14">
        <v>574164.19640755421</v>
      </c>
    </row>
    <row r="2110" spans="1:2" x14ac:dyDescent="0.25">
      <c r="A2110" s="6">
        <v>42704</v>
      </c>
      <c r="B2110" s="14">
        <v>576521.72049915569</v>
      </c>
    </row>
    <row r="2111" spans="1:2" x14ac:dyDescent="0.25">
      <c r="A2111" s="6">
        <v>42705</v>
      </c>
      <c r="B2111" s="14">
        <v>578989.35209215817</v>
      </c>
    </row>
    <row r="2112" spans="1:2" x14ac:dyDescent="0.25">
      <c r="A2112" s="6">
        <v>42706</v>
      </c>
      <c r="B2112" s="14">
        <v>581186.51827903464</v>
      </c>
    </row>
    <row r="2113" spans="1:2" x14ac:dyDescent="0.25">
      <c r="A2113" s="6">
        <v>42709</v>
      </c>
      <c r="B2113" s="14">
        <v>583186.37773521268</v>
      </c>
    </row>
    <row r="2114" spans="1:2" x14ac:dyDescent="0.25">
      <c r="A2114" s="6">
        <v>42710</v>
      </c>
      <c r="B2114" s="14">
        <v>585373.93722733599</v>
      </c>
    </row>
    <row r="2115" spans="1:2" x14ac:dyDescent="0.25">
      <c r="A2115" s="6">
        <v>42711</v>
      </c>
      <c r="B2115" s="14">
        <v>587537.47998257657</v>
      </c>
    </row>
    <row r="2116" spans="1:2" x14ac:dyDescent="0.25">
      <c r="A2116" s="6">
        <v>42712</v>
      </c>
      <c r="B2116" s="14">
        <v>589416.51677782123</v>
      </c>
    </row>
    <row r="2117" spans="1:2" x14ac:dyDescent="0.25">
      <c r="A2117" s="6">
        <v>42713</v>
      </c>
      <c r="B2117" s="14">
        <v>589208.16734898638</v>
      </c>
    </row>
    <row r="2118" spans="1:2" x14ac:dyDescent="0.25">
      <c r="A2118" s="6">
        <v>42716</v>
      </c>
      <c r="B2118" s="14">
        <v>586656.14887226222</v>
      </c>
    </row>
    <row r="2119" spans="1:2" x14ac:dyDescent="0.25">
      <c r="A2119" s="6">
        <v>42717</v>
      </c>
      <c r="B2119" s="14">
        <v>588608.71383119409</v>
      </c>
    </row>
    <row r="2120" spans="1:2" x14ac:dyDescent="0.25">
      <c r="A2120" s="6">
        <v>42718</v>
      </c>
      <c r="B2120" s="14">
        <v>588135.38584321062</v>
      </c>
    </row>
    <row r="2121" spans="1:2" x14ac:dyDescent="0.25">
      <c r="A2121" s="6">
        <v>42719</v>
      </c>
      <c r="B2121" s="14">
        <v>589848.5224098342</v>
      </c>
    </row>
    <row r="2122" spans="1:2" x14ac:dyDescent="0.25">
      <c r="A2122" s="6">
        <v>42720</v>
      </c>
      <c r="B2122" s="14">
        <v>587893.43012775038</v>
      </c>
    </row>
    <row r="2123" spans="1:2" x14ac:dyDescent="0.25">
      <c r="A2123" s="6">
        <v>42723</v>
      </c>
      <c r="B2123" s="14">
        <v>586276.50736395421</v>
      </c>
    </row>
    <row r="2124" spans="1:2" x14ac:dyDescent="0.25">
      <c r="A2124" s="6">
        <v>42724</v>
      </c>
      <c r="B2124" s="14">
        <v>584848.42757834785</v>
      </c>
    </row>
    <row r="2125" spans="1:2" x14ac:dyDescent="0.25">
      <c r="A2125" s="6">
        <v>42725</v>
      </c>
      <c r="B2125" s="14">
        <v>583530.15789474722</v>
      </c>
    </row>
    <row r="2126" spans="1:2" x14ac:dyDescent="0.25">
      <c r="A2126" s="6">
        <v>42726</v>
      </c>
      <c r="B2126" s="14">
        <v>584346.91594325367</v>
      </c>
    </row>
    <row r="2127" spans="1:2" x14ac:dyDescent="0.25">
      <c r="A2127" s="6">
        <v>42727</v>
      </c>
      <c r="B2127" s="14">
        <v>584751.69458215567</v>
      </c>
    </row>
    <row r="2128" spans="1:2" x14ac:dyDescent="0.25">
      <c r="A2128" s="6">
        <v>42730</v>
      </c>
      <c r="B2128" s="14">
        <v>585255.49607466662</v>
      </c>
    </row>
    <row r="2129" spans="1:2" x14ac:dyDescent="0.25">
      <c r="A2129" s="6">
        <v>42731</v>
      </c>
      <c r="B2129" s="14">
        <v>585867.18813902023</v>
      </c>
    </row>
    <row r="2130" spans="1:2" x14ac:dyDescent="0.25">
      <c r="A2130" s="6">
        <v>42732</v>
      </c>
      <c r="B2130" s="14">
        <v>586358.79651895992</v>
      </c>
    </row>
    <row r="2131" spans="1:2" x14ac:dyDescent="0.25">
      <c r="A2131" s="6">
        <v>42733</v>
      </c>
      <c r="B2131" s="14">
        <v>586656.05407427903</v>
      </c>
    </row>
    <row r="2132" spans="1:2" x14ac:dyDescent="0.25">
      <c r="A2132" s="6">
        <v>42734</v>
      </c>
      <c r="B2132" s="14">
        <v>588330.76386189018</v>
      </c>
    </row>
    <row r="2133" spans="1:2" x14ac:dyDescent="0.25">
      <c r="A2133" s="6">
        <v>42737</v>
      </c>
      <c r="B2133" s="14">
        <v>587365.52561334206</v>
      </c>
    </row>
    <row r="2134" spans="1:2" x14ac:dyDescent="0.25">
      <c r="A2134" s="6">
        <v>42738</v>
      </c>
      <c r="B2134" s="14">
        <v>587503.59305529692</v>
      </c>
    </row>
    <row r="2135" spans="1:2" x14ac:dyDescent="0.25">
      <c r="A2135" s="6">
        <v>42739</v>
      </c>
      <c r="B2135" s="14">
        <v>586985.4062733663</v>
      </c>
    </row>
    <row r="2136" spans="1:2" x14ac:dyDescent="0.25">
      <c r="A2136" s="6">
        <v>42740</v>
      </c>
      <c r="B2136" s="14">
        <v>588678.95996222401</v>
      </c>
    </row>
    <row r="2137" spans="1:2" x14ac:dyDescent="0.25">
      <c r="A2137" s="6">
        <v>42741</v>
      </c>
      <c r="B2137" s="14">
        <v>586404.31648364593</v>
      </c>
    </row>
    <row r="2138" spans="1:2" x14ac:dyDescent="0.25">
      <c r="A2138" s="6">
        <v>42744</v>
      </c>
      <c r="B2138" s="14">
        <v>585362.28722862643</v>
      </c>
    </row>
    <row r="2139" spans="1:2" x14ac:dyDescent="0.25">
      <c r="A2139" s="6">
        <v>42745</v>
      </c>
      <c r="B2139" s="14">
        <v>586843.01567987679</v>
      </c>
    </row>
    <row r="2140" spans="1:2" x14ac:dyDescent="0.25">
      <c r="A2140" s="6">
        <v>42746</v>
      </c>
      <c r="B2140" s="14">
        <v>588768.23850758828</v>
      </c>
    </row>
    <row r="2141" spans="1:2" x14ac:dyDescent="0.25">
      <c r="A2141" s="6">
        <v>42747</v>
      </c>
      <c r="B2141" s="14">
        <v>589070.39267648605</v>
      </c>
    </row>
    <row r="2142" spans="1:2" x14ac:dyDescent="0.25">
      <c r="A2142" s="6">
        <v>42748</v>
      </c>
      <c r="B2142" s="14">
        <v>586221.24098256975</v>
      </c>
    </row>
    <row r="2143" spans="1:2" x14ac:dyDescent="0.25">
      <c r="A2143" s="6">
        <v>42751</v>
      </c>
      <c r="B2143" s="14">
        <v>588411.0174042515</v>
      </c>
    </row>
    <row r="2144" spans="1:2" x14ac:dyDescent="0.25">
      <c r="A2144" s="6">
        <v>42752</v>
      </c>
      <c r="B2144" s="14">
        <v>585692.19396288879</v>
      </c>
    </row>
    <row r="2145" spans="1:2" x14ac:dyDescent="0.25">
      <c r="A2145" s="6">
        <v>42753</v>
      </c>
      <c r="B2145" s="14">
        <v>587922.6140931414</v>
      </c>
    </row>
    <row r="2146" spans="1:2" x14ac:dyDescent="0.25">
      <c r="A2146" s="6">
        <v>42754</v>
      </c>
      <c r="B2146" s="14">
        <v>590167.81375378347</v>
      </c>
    </row>
    <row r="2147" spans="1:2" x14ac:dyDescent="0.25">
      <c r="A2147" s="6">
        <v>42755</v>
      </c>
      <c r="B2147" s="14">
        <v>587718.76599554915</v>
      </c>
    </row>
    <row r="2148" spans="1:2" x14ac:dyDescent="0.25">
      <c r="A2148" s="6">
        <v>42758</v>
      </c>
      <c r="B2148" s="14">
        <v>589505.80021411972</v>
      </c>
    </row>
    <row r="2149" spans="1:2" x14ac:dyDescent="0.25">
      <c r="A2149" s="6">
        <v>42759</v>
      </c>
      <c r="B2149" s="14">
        <v>591771.32172904722</v>
      </c>
    </row>
    <row r="2150" spans="1:2" x14ac:dyDescent="0.25">
      <c r="A2150" s="6">
        <v>42760</v>
      </c>
      <c r="B2150" s="14">
        <v>594625.06855347275</v>
      </c>
    </row>
    <row r="2151" spans="1:2" x14ac:dyDescent="0.25">
      <c r="A2151" s="6">
        <v>42762</v>
      </c>
      <c r="B2151" s="14">
        <v>596579.48095370329</v>
      </c>
    </row>
    <row r="2152" spans="1:2" x14ac:dyDescent="0.25">
      <c r="A2152" s="6">
        <v>42765</v>
      </c>
      <c r="B2152" s="14">
        <v>596402.01442131074</v>
      </c>
    </row>
    <row r="2153" spans="1:2" x14ac:dyDescent="0.25">
      <c r="A2153" s="6">
        <v>42766</v>
      </c>
      <c r="B2153" s="14">
        <v>595786.99740196206</v>
      </c>
    </row>
    <row r="2154" spans="1:2" x14ac:dyDescent="0.25">
      <c r="A2154" s="6">
        <v>42767</v>
      </c>
      <c r="B2154" s="14">
        <v>593566.68902576051</v>
      </c>
    </row>
    <row r="2155" spans="1:2" x14ac:dyDescent="0.25">
      <c r="A2155" s="6">
        <v>42768</v>
      </c>
      <c r="B2155" s="14">
        <v>595195.5822691645</v>
      </c>
    </row>
    <row r="2156" spans="1:2" x14ac:dyDescent="0.25">
      <c r="A2156" s="6">
        <v>42769</v>
      </c>
      <c r="B2156" s="14">
        <v>595121.7474329134</v>
      </c>
    </row>
    <row r="2157" spans="1:2" x14ac:dyDescent="0.25">
      <c r="A2157" s="6">
        <v>42772</v>
      </c>
      <c r="B2157" s="14">
        <v>596821.95191044628</v>
      </c>
    </row>
    <row r="2158" spans="1:2" x14ac:dyDescent="0.25">
      <c r="A2158" s="6">
        <v>42773</v>
      </c>
      <c r="B2158" s="14">
        <v>595745.3223544379</v>
      </c>
    </row>
    <row r="2159" spans="1:2" x14ac:dyDescent="0.25">
      <c r="A2159" s="6">
        <v>42774</v>
      </c>
      <c r="B2159" s="14">
        <v>593775.03144231869</v>
      </c>
    </row>
    <row r="2160" spans="1:2" x14ac:dyDescent="0.25">
      <c r="A2160" s="6">
        <v>42775</v>
      </c>
      <c r="B2160" s="14">
        <v>591758.3847085915</v>
      </c>
    </row>
    <row r="2161" spans="1:2" x14ac:dyDescent="0.25">
      <c r="A2161" s="6">
        <v>42776</v>
      </c>
      <c r="B2161" s="14">
        <v>593489.62619994208</v>
      </c>
    </row>
    <row r="2162" spans="1:2" x14ac:dyDescent="0.25">
      <c r="A2162" s="6">
        <v>42779</v>
      </c>
      <c r="B2162" s="14">
        <v>595172.09524100774</v>
      </c>
    </row>
    <row r="2163" spans="1:2" x14ac:dyDescent="0.25">
      <c r="A2163" s="6">
        <v>42780</v>
      </c>
      <c r="B2163" s="14">
        <v>594655.18147425191</v>
      </c>
    </row>
    <row r="2164" spans="1:2" x14ac:dyDescent="0.25">
      <c r="A2164" s="6">
        <v>42781</v>
      </c>
      <c r="B2164" s="14">
        <v>592702.36898667342</v>
      </c>
    </row>
    <row r="2165" spans="1:2" x14ac:dyDescent="0.25">
      <c r="A2165" s="6">
        <v>42782</v>
      </c>
      <c r="B2165" s="14">
        <v>593971.7501533553</v>
      </c>
    </row>
    <row r="2166" spans="1:2" x14ac:dyDescent="0.25">
      <c r="A2166" s="6">
        <v>42783</v>
      </c>
      <c r="B2166" s="14">
        <v>591842.63355736609</v>
      </c>
    </row>
    <row r="2167" spans="1:2" x14ac:dyDescent="0.25">
      <c r="A2167" s="6">
        <v>42786</v>
      </c>
      <c r="B2167" s="14">
        <v>593447.51006388734</v>
      </c>
    </row>
    <row r="2168" spans="1:2" x14ac:dyDescent="0.25">
      <c r="A2168" s="6">
        <v>42787</v>
      </c>
      <c r="B2168" s="14">
        <v>595427.04766577994</v>
      </c>
    </row>
    <row r="2169" spans="1:2" x14ac:dyDescent="0.25">
      <c r="A2169" s="6">
        <v>42788</v>
      </c>
      <c r="B2169" s="14">
        <v>597706.24024631758</v>
      </c>
    </row>
    <row r="2170" spans="1:2" x14ac:dyDescent="0.25">
      <c r="A2170" s="6">
        <v>42789</v>
      </c>
      <c r="B2170" s="14">
        <v>600030.8798828026</v>
      </c>
    </row>
    <row r="2171" spans="1:2" x14ac:dyDescent="0.25">
      <c r="A2171" s="6">
        <v>42793</v>
      </c>
      <c r="B2171" s="14">
        <v>598832.42030421458</v>
      </c>
    </row>
    <row r="2172" spans="1:2" x14ac:dyDescent="0.25">
      <c r="A2172" s="6">
        <v>42794</v>
      </c>
      <c r="B2172" s="14">
        <v>598463.37518379081</v>
      </c>
    </row>
    <row r="2173" spans="1:2" x14ac:dyDescent="0.25">
      <c r="A2173" s="6">
        <v>42795</v>
      </c>
      <c r="B2173" s="14">
        <v>600306.20212958136</v>
      </c>
    </row>
    <row r="2174" spans="1:2" x14ac:dyDescent="0.25">
      <c r="A2174" s="6">
        <v>42796</v>
      </c>
      <c r="B2174" s="14">
        <v>598467.52515643532</v>
      </c>
    </row>
    <row r="2175" spans="1:2" x14ac:dyDescent="0.25">
      <c r="A2175" s="6">
        <v>42797</v>
      </c>
      <c r="B2175" s="14">
        <v>600118.95718368317</v>
      </c>
    </row>
    <row r="2176" spans="1:2" x14ac:dyDescent="0.25">
      <c r="A2176" s="6">
        <v>42800</v>
      </c>
      <c r="B2176" s="14">
        <v>601740.83015015221</v>
      </c>
    </row>
    <row r="2177" spans="1:2" x14ac:dyDescent="0.25">
      <c r="A2177" s="6">
        <v>42801</v>
      </c>
      <c r="B2177" s="14">
        <v>601650.34031259583</v>
      </c>
    </row>
    <row r="2178" spans="1:2" x14ac:dyDescent="0.25">
      <c r="A2178" s="6">
        <v>42802</v>
      </c>
      <c r="B2178" s="14">
        <v>603366.06329703762</v>
      </c>
    </row>
    <row r="2179" spans="1:2" x14ac:dyDescent="0.25">
      <c r="A2179" s="6">
        <v>42803</v>
      </c>
      <c r="B2179" s="14">
        <v>605068.85419238871</v>
      </c>
    </row>
    <row r="2180" spans="1:2" x14ac:dyDescent="0.25">
      <c r="A2180" s="6">
        <v>42804</v>
      </c>
      <c r="B2180" s="14">
        <v>606796.77028940176</v>
      </c>
    </row>
    <row r="2181" spans="1:2" x14ac:dyDescent="0.25">
      <c r="A2181" s="6">
        <v>42808</v>
      </c>
      <c r="B2181" s="14">
        <v>608476.65291264921</v>
      </c>
    </row>
    <row r="2182" spans="1:2" x14ac:dyDescent="0.25">
      <c r="A2182" s="6">
        <v>42809</v>
      </c>
      <c r="B2182" s="14">
        <v>610267.3820138172</v>
      </c>
    </row>
    <row r="2183" spans="1:2" x14ac:dyDescent="0.25">
      <c r="A2183" s="6">
        <v>42810</v>
      </c>
      <c r="B2183" s="14">
        <v>612324.14266199432</v>
      </c>
    </row>
    <row r="2184" spans="1:2" x14ac:dyDescent="0.25">
      <c r="A2184" s="6">
        <v>42811</v>
      </c>
      <c r="B2184" s="14">
        <v>609771.7442195192</v>
      </c>
    </row>
    <row r="2185" spans="1:2" x14ac:dyDescent="0.25">
      <c r="A2185" s="6">
        <v>42814</v>
      </c>
      <c r="B2185" s="14">
        <v>608921.17830012832</v>
      </c>
    </row>
    <row r="2186" spans="1:2" x14ac:dyDescent="0.25">
      <c r="A2186" s="6">
        <v>42815</v>
      </c>
      <c r="B2186" s="14">
        <v>610809.0828136066</v>
      </c>
    </row>
    <row r="2187" spans="1:2" x14ac:dyDescent="0.25">
      <c r="A2187" s="6">
        <v>42816</v>
      </c>
      <c r="B2187" s="14">
        <v>612309.7636308826</v>
      </c>
    </row>
    <row r="2188" spans="1:2" x14ac:dyDescent="0.25">
      <c r="A2188" s="6">
        <v>42817</v>
      </c>
      <c r="B2188" s="14">
        <v>613664.12709730351</v>
      </c>
    </row>
    <row r="2189" spans="1:2" x14ac:dyDescent="0.25">
      <c r="A2189" s="6">
        <v>42818</v>
      </c>
      <c r="B2189" s="14">
        <v>615222.44808309816</v>
      </c>
    </row>
    <row r="2190" spans="1:2" x14ac:dyDescent="0.25">
      <c r="A2190" s="6">
        <v>42821</v>
      </c>
      <c r="B2190" s="14">
        <v>613580.44757974357</v>
      </c>
    </row>
    <row r="2191" spans="1:2" x14ac:dyDescent="0.25">
      <c r="A2191" s="6">
        <v>42822</v>
      </c>
      <c r="B2191" s="14">
        <v>614952.54648263182</v>
      </c>
    </row>
    <row r="2192" spans="1:2" x14ac:dyDescent="0.25">
      <c r="A2192" s="6">
        <v>42823</v>
      </c>
      <c r="B2192" s="14">
        <v>615485.96846731473</v>
      </c>
    </row>
    <row r="2193" spans="1:2" x14ac:dyDescent="0.25">
      <c r="A2193" s="6">
        <v>42824</v>
      </c>
      <c r="B2193" s="14">
        <v>617207.97275217203</v>
      </c>
    </row>
    <row r="2194" spans="1:2" x14ac:dyDescent="0.25">
      <c r="A2194" s="6">
        <v>42825</v>
      </c>
      <c r="B2194" s="14">
        <v>617907.93530153856</v>
      </c>
    </row>
    <row r="2195" spans="1:2" x14ac:dyDescent="0.25">
      <c r="A2195" s="6">
        <v>42828</v>
      </c>
      <c r="B2195" s="14">
        <v>616153.0849701711</v>
      </c>
    </row>
    <row r="2196" spans="1:2" x14ac:dyDescent="0.25">
      <c r="A2196" s="6">
        <v>42830</v>
      </c>
      <c r="B2196" s="14">
        <v>616010.60851075163</v>
      </c>
    </row>
    <row r="2197" spans="1:2" x14ac:dyDescent="0.25">
      <c r="A2197" s="6">
        <v>42831</v>
      </c>
      <c r="B2197" s="14">
        <v>615835.84203714179</v>
      </c>
    </row>
    <row r="2198" spans="1:2" x14ac:dyDescent="0.25">
      <c r="A2198" s="6">
        <v>42832</v>
      </c>
      <c r="B2198" s="14">
        <v>617007.30881499394</v>
      </c>
    </row>
    <row r="2199" spans="1:2" x14ac:dyDescent="0.25">
      <c r="A2199" s="6">
        <v>42835</v>
      </c>
      <c r="B2199" s="14">
        <v>618169.16889809293</v>
      </c>
    </row>
    <row r="2200" spans="1:2" x14ac:dyDescent="0.25">
      <c r="A2200" s="6">
        <v>42836</v>
      </c>
      <c r="B2200" s="14">
        <v>619275.23625397193</v>
      </c>
    </row>
    <row r="2201" spans="1:2" x14ac:dyDescent="0.25">
      <c r="A2201" s="6">
        <v>42837</v>
      </c>
      <c r="B2201" s="14">
        <v>620368.00203250046</v>
      </c>
    </row>
    <row r="2202" spans="1:2" x14ac:dyDescent="0.25">
      <c r="A2202" s="6">
        <v>42838</v>
      </c>
      <c r="B2202" s="14">
        <v>619087.34895823745</v>
      </c>
    </row>
    <row r="2203" spans="1:2" x14ac:dyDescent="0.25">
      <c r="A2203" s="6">
        <v>42842</v>
      </c>
      <c r="B2203" s="14">
        <v>617853.43167133338</v>
      </c>
    </row>
    <row r="2204" spans="1:2" x14ac:dyDescent="0.25">
      <c r="A2204" s="6">
        <v>42843</v>
      </c>
      <c r="B2204" s="14">
        <v>618742.60941874795</v>
      </c>
    </row>
    <row r="2205" spans="1:2" x14ac:dyDescent="0.25">
      <c r="A2205" s="6">
        <v>42844</v>
      </c>
      <c r="B2205" s="14">
        <v>617455.87689247087</v>
      </c>
    </row>
    <row r="2206" spans="1:2" x14ac:dyDescent="0.25">
      <c r="A2206" s="6">
        <v>42845</v>
      </c>
      <c r="B2206" s="14">
        <v>618054.26737947401</v>
      </c>
    </row>
    <row r="2207" spans="1:2" x14ac:dyDescent="0.25">
      <c r="A2207" s="6">
        <v>42846</v>
      </c>
      <c r="B2207" s="14">
        <v>618679.2610211781</v>
      </c>
    </row>
    <row r="2208" spans="1:2" x14ac:dyDescent="0.25">
      <c r="A2208" s="6">
        <v>42849</v>
      </c>
      <c r="B2208" s="14">
        <v>617851.90708772093</v>
      </c>
    </row>
    <row r="2209" spans="1:2" x14ac:dyDescent="0.25">
      <c r="A2209" s="6">
        <v>42850</v>
      </c>
      <c r="B2209" s="14">
        <v>618444.75525082799</v>
      </c>
    </row>
    <row r="2210" spans="1:2" x14ac:dyDescent="0.25">
      <c r="A2210" s="6">
        <v>42851</v>
      </c>
      <c r="B2210" s="14">
        <v>619228.25935595832</v>
      </c>
    </row>
    <row r="2211" spans="1:2" x14ac:dyDescent="0.25">
      <c r="A2211" s="6">
        <v>42852</v>
      </c>
      <c r="B2211" s="14">
        <v>620109.30836165871</v>
      </c>
    </row>
    <row r="2212" spans="1:2" x14ac:dyDescent="0.25">
      <c r="A2212" s="6">
        <v>42853</v>
      </c>
      <c r="B2212" s="14">
        <v>618500.36487863108</v>
      </c>
    </row>
    <row r="2213" spans="1:2" x14ac:dyDescent="0.25">
      <c r="A2213" s="6">
        <v>42857</v>
      </c>
      <c r="B2213" s="14">
        <v>619773.81041617005</v>
      </c>
    </row>
    <row r="2214" spans="1:2" x14ac:dyDescent="0.25">
      <c r="A2214" s="6">
        <v>42858</v>
      </c>
      <c r="B2214" s="14">
        <v>618275.8169324008</v>
      </c>
    </row>
    <row r="2215" spans="1:2" x14ac:dyDescent="0.25">
      <c r="A2215" s="6">
        <v>42859</v>
      </c>
      <c r="B2215" s="14">
        <v>616768.3243048595</v>
      </c>
    </row>
    <row r="2216" spans="1:2" x14ac:dyDescent="0.25">
      <c r="A2216" s="6">
        <v>42860</v>
      </c>
      <c r="B2216" s="14">
        <v>617056.14844636503</v>
      </c>
    </row>
    <row r="2217" spans="1:2" x14ac:dyDescent="0.25">
      <c r="A2217" s="6">
        <v>42863</v>
      </c>
      <c r="B2217" s="14">
        <v>615593.11181167723</v>
      </c>
    </row>
    <row r="2218" spans="1:2" x14ac:dyDescent="0.25">
      <c r="A2218" s="6">
        <v>42864</v>
      </c>
      <c r="B2218" s="14">
        <v>616664.81675940088</v>
      </c>
    </row>
    <row r="2219" spans="1:2" x14ac:dyDescent="0.25">
      <c r="A2219" s="6">
        <v>42865</v>
      </c>
      <c r="B2219" s="14">
        <v>616517.75169670233</v>
      </c>
    </row>
    <row r="2220" spans="1:2" x14ac:dyDescent="0.25">
      <c r="A2220" s="6">
        <v>42866</v>
      </c>
      <c r="B2220" s="14">
        <v>616258.47808223381</v>
      </c>
    </row>
    <row r="2221" spans="1:2" x14ac:dyDescent="0.25">
      <c r="A2221" s="6">
        <v>42867</v>
      </c>
      <c r="B2221" s="14">
        <v>615478.70588132017</v>
      </c>
    </row>
    <row r="2222" spans="1:2" x14ac:dyDescent="0.25">
      <c r="A2222" s="6">
        <v>42870</v>
      </c>
      <c r="B2222" s="14">
        <v>615276.83051289374</v>
      </c>
    </row>
    <row r="2223" spans="1:2" x14ac:dyDescent="0.25">
      <c r="A2223" s="6">
        <v>42871</v>
      </c>
      <c r="B2223" s="14">
        <v>616159.72695989278</v>
      </c>
    </row>
    <row r="2224" spans="1:2" x14ac:dyDescent="0.25">
      <c r="A2224" s="6">
        <v>42872</v>
      </c>
      <c r="B2224" s="14">
        <v>617162.33760304598</v>
      </c>
    </row>
    <row r="2225" spans="1:2" x14ac:dyDescent="0.25">
      <c r="A2225" s="6">
        <v>42873</v>
      </c>
      <c r="B2225" s="14">
        <v>618109.89449549862</v>
      </c>
    </row>
    <row r="2226" spans="1:2" x14ac:dyDescent="0.25">
      <c r="A2226" s="6">
        <v>42874</v>
      </c>
      <c r="B2226" s="14">
        <v>618939.21514483611</v>
      </c>
    </row>
    <row r="2227" spans="1:2" x14ac:dyDescent="0.25">
      <c r="A2227" s="6">
        <v>42877</v>
      </c>
      <c r="B2227" s="14">
        <v>619613.35072508489</v>
      </c>
    </row>
    <row r="2228" spans="1:2" x14ac:dyDescent="0.25">
      <c r="A2228" s="6">
        <v>42878</v>
      </c>
      <c r="B2228" s="14">
        <v>620222.08688336064</v>
      </c>
    </row>
    <row r="2229" spans="1:2" x14ac:dyDescent="0.25">
      <c r="A2229" s="6">
        <v>42879</v>
      </c>
      <c r="B2229" s="14">
        <v>620623.90961618477</v>
      </c>
    </row>
    <row r="2230" spans="1:2" x14ac:dyDescent="0.25">
      <c r="A2230" s="6">
        <v>42880</v>
      </c>
      <c r="B2230" s="14">
        <v>620872.76420947863</v>
      </c>
    </row>
    <row r="2231" spans="1:2" x14ac:dyDescent="0.25">
      <c r="A2231" s="6">
        <v>42881</v>
      </c>
      <c r="B2231" s="14">
        <v>622322.08615865151</v>
      </c>
    </row>
    <row r="2232" spans="1:2" x14ac:dyDescent="0.25">
      <c r="A2232" s="6">
        <v>42884</v>
      </c>
      <c r="B2232" s="14">
        <v>623844.56678325182</v>
      </c>
    </row>
    <row r="2233" spans="1:2" x14ac:dyDescent="0.25">
      <c r="A2233" s="6">
        <v>42885</v>
      </c>
      <c r="B2233" s="14">
        <v>624308.62052609853</v>
      </c>
    </row>
    <row r="2234" spans="1:2" x14ac:dyDescent="0.25">
      <c r="A2234" s="6">
        <v>42886</v>
      </c>
      <c r="B2234" s="14">
        <v>624427.75778420153</v>
      </c>
    </row>
    <row r="2235" spans="1:2" x14ac:dyDescent="0.25">
      <c r="A2235" s="6">
        <v>42887</v>
      </c>
      <c r="B2235" s="14">
        <v>624030.21706835064</v>
      </c>
    </row>
    <row r="2236" spans="1:2" x14ac:dyDescent="0.25">
      <c r="A2236" s="6">
        <v>42888</v>
      </c>
      <c r="B2236" s="14">
        <v>623122.16751602152</v>
      </c>
    </row>
    <row r="2237" spans="1:2" x14ac:dyDescent="0.25">
      <c r="A2237" s="6">
        <v>42891</v>
      </c>
      <c r="B2237" s="14">
        <v>624835.67357090488</v>
      </c>
    </row>
    <row r="2238" spans="1:2" x14ac:dyDescent="0.25">
      <c r="A2238" s="6">
        <v>42892</v>
      </c>
      <c r="B2238" s="14">
        <v>624043.936075098</v>
      </c>
    </row>
    <row r="2239" spans="1:2" x14ac:dyDescent="0.25">
      <c r="A2239" s="6">
        <v>42893</v>
      </c>
      <c r="B2239" s="14">
        <v>623702.42629269406</v>
      </c>
    </row>
    <row r="2240" spans="1:2" x14ac:dyDescent="0.25">
      <c r="A2240" s="6">
        <v>42894</v>
      </c>
      <c r="B2240" s="14">
        <v>622787.61038589373</v>
      </c>
    </row>
    <row r="2241" spans="1:2" x14ac:dyDescent="0.25">
      <c r="A2241" s="6">
        <v>42895</v>
      </c>
      <c r="B2241" s="14">
        <v>624422.41544145357</v>
      </c>
    </row>
    <row r="2242" spans="1:2" x14ac:dyDescent="0.25">
      <c r="A2242" s="6">
        <v>42898</v>
      </c>
      <c r="B2242" s="14">
        <v>622655.78617180872</v>
      </c>
    </row>
    <row r="2243" spans="1:2" x14ac:dyDescent="0.25">
      <c r="A2243" s="6">
        <v>42899</v>
      </c>
      <c r="B2243" s="14">
        <v>621509.15135181556</v>
      </c>
    </row>
    <row r="2244" spans="1:2" x14ac:dyDescent="0.25">
      <c r="A2244" s="6">
        <v>42900</v>
      </c>
      <c r="B2244" s="14">
        <v>622858.34198260016</v>
      </c>
    </row>
    <row r="2245" spans="1:2" x14ac:dyDescent="0.25">
      <c r="A2245" s="6">
        <v>42901</v>
      </c>
      <c r="B2245" s="14">
        <v>622448.92243444151</v>
      </c>
    </row>
    <row r="2246" spans="1:2" x14ac:dyDescent="0.25">
      <c r="A2246" s="6">
        <v>42902</v>
      </c>
      <c r="B2246" s="14">
        <v>620978.28648473602</v>
      </c>
    </row>
    <row r="2247" spans="1:2" x14ac:dyDescent="0.25">
      <c r="A2247" s="6">
        <v>42905</v>
      </c>
      <c r="B2247" s="14">
        <v>622160.83791038021</v>
      </c>
    </row>
    <row r="2248" spans="1:2" x14ac:dyDescent="0.25">
      <c r="A2248" s="6">
        <v>42906</v>
      </c>
      <c r="B2248" s="14">
        <v>621711.9025509163</v>
      </c>
    </row>
    <row r="2249" spans="1:2" x14ac:dyDescent="0.25">
      <c r="A2249" s="6">
        <v>42907</v>
      </c>
      <c r="B2249" s="14">
        <v>622955.41953941679</v>
      </c>
    </row>
    <row r="2250" spans="1:2" x14ac:dyDescent="0.25">
      <c r="A2250" s="6">
        <v>42908</v>
      </c>
      <c r="B2250" s="14">
        <v>624284.28831591597</v>
      </c>
    </row>
    <row r="2251" spans="1:2" x14ac:dyDescent="0.25">
      <c r="A2251" s="6">
        <v>42909</v>
      </c>
      <c r="B2251" s="14">
        <v>622956.51948854327</v>
      </c>
    </row>
    <row r="2252" spans="1:2" x14ac:dyDescent="0.25">
      <c r="A2252" s="6">
        <v>42913</v>
      </c>
      <c r="B2252" s="14">
        <v>621854.07035144535</v>
      </c>
    </row>
    <row r="2253" spans="1:2" x14ac:dyDescent="0.25">
      <c r="A2253" s="6">
        <v>42914</v>
      </c>
      <c r="B2253" s="14">
        <v>622202.68677486759</v>
      </c>
    </row>
    <row r="2254" spans="1:2" x14ac:dyDescent="0.25">
      <c r="A2254" s="6">
        <v>42915</v>
      </c>
      <c r="B2254" s="14">
        <v>622424.9382134605</v>
      </c>
    </row>
    <row r="2255" spans="1:2" x14ac:dyDescent="0.25">
      <c r="A2255" s="6">
        <v>42916</v>
      </c>
      <c r="B2255" s="14">
        <v>622491.65927256329</v>
      </c>
    </row>
    <row r="2256" spans="1:2" x14ac:dyDescent="0.25">
      <c r="A2256" s="6">
        <v>42919</v>
      </c>
      <c r="B2256" s="14">
        <v>620657.01613351004</v>
      </c>
    </row>
    <row r="2257" spans="1:2" x14ac:dyDescent="0.25">
      <c r="A2257" s="6">
        <v>42920</v>
      </c>
      <c r="B2257" s="14">
        <v>620842.15155307762</v>
      </c>
    </row>
    <row r="2258" spans="1:2" x14ac:dyDescent="0.25">
      <c r="A2258" s="6">
        <v>42921</v>
      </c>
      <c r="B2258" s="14">
        <v>620692.78457626002</v>
      </c>
    </row>
    <row r="2259" spans="1:2" x14ac:dyDescent="0.25">
      <c r="A2259" s="6">
        <v>42922</v>
      </c>
      <c r="B2259" s="14">
        <v>622341.26069743</v>
      </c>
    </row>
    <row r="2260" spans="1:2" x14ac:dyDescent="0.25">
      <c r="A2260" s="6">
        <v>42923</v>
      </c>
      <c r="B2260" s="14">
        <v>622282.1110941479</v>
      </c>
    </row>
    <row r="2261" spans="1:2" x14ac:dyDescent="0.25">
      <c r="A2261" s="6">
        <v>42926</v>
      </c>
      <c r="B2261" s="14">
        <v>624007.07128508308</v>
      </c>
    </row>
    <row r="2262" spans="1:2" x14ac:dyDescent="0.25">
      <c r="A2262" s="6">
        <v>42927</v>
      </c>
      <c r="B2262" s="14">
        <v>623057.74726990249</v>
      </c>
    </row>
    <row r="2263" spans="1:2" x14ac:dyDescent="0.25">
      <c r="A2263" s="6">
        <v>42928</v>
      </c>
      <c r="B2263" s="14">
        <v>624079.44015394233</v>
      </c>
    </row>
    <row r="2264" spans="1:2" x14ac:dyDescent="0.25">
      <c r="A2264" s="6">
        <v>42929</v>
      </c>
      <c r="B2264" s="14">
        <v>625489.07475572161</v>
      </c>
    </row>
    <row r="2265" spans="1:2" x14ac:dyDescent="0.25">
      <c r="A2265" s="6">
        <v>42930</v>
      </c>
      <c r="B2265" s="14">
        <v>625092.68392124097</v>
      </c>
    </row>
    <row r="2266" spans="1:2" x14ac:dyDescent="0.25">
      <c r="A2266" s="6">
        <v>42933</v>
      </c>
      <c r="B2266" s="14">
        <v>625575.2199119092</v>
      </c>
    </row>
    <row r="2267" spans="1:2" x14ac:dyDescent="0.25">
      <c r="A2267" s="6">
        <v>42934</v>
      </c>
      <c r="B2267" s="14">
        <v>622412.59647351282</v>
      </c>
    </row>
    <row r="2268" spans="1:2" x14ac:dyDescent="0.25">
      <c r="A2268" s="6">
        <v>42935</v>
      </c>
      <c r="B2268" s="14">
        <v>625015.46076957835</v>
      </c>
    </row>
    <row r="2269" spans="1:2" x14ac:dyDescent="0.25">
      <c r="A2269" s="6">
        <v>42936</v>
      </c>
      <c r="B2269" s="14">
        <v>621675.77329126955</v>
      </c>
    </row>
    <row r="2270" spans="1:2" x14ac:dyDescent="0.25">
      <c r="A2270" s="6">
        <v>42937</v>
      </c>
      <c r="B2270" s="14">
        <v>618523.40892814705</v>
      </c>
    </row>
    <row r="2271" spans="1:2" x14ac:dyDescent="0.25">
      <c r="A2271" s="6">
        <v>42940</v>
      </c>
      <c r="B2271" s="14">
        <v>621578.15736586845</v>
      </c>
    </row>
    <row r="2272" spans="1:2" x14ac:dyDescent="0.25">
      <c r="A2272" s="6">
        <v>42941</v>
      </c>
      <c r="B2272" s="14">
        <v>621393.17269573116</v>
      </c>
    </row>
    <row r="2273" spans="1:2" x14ac:dyDescent="0.25">
      <c r="A2273" s="6">
        <v>42942</v>
      </c>
      <c r="B2273" s="14">
        <v>624723.1898869552</v>
      </c>
    </row>
    <row r="2274" spans="1:2" x14ac:dyDescent="0.25">
      <c r="A2274" s="6">
        <v>42943</v>
      </c>
      <c r="B2274" s="14">
        <v>620350.37553199008</v>
      </c>
    </row>
    <row r="2275" spans="1:2" x14ac:dyDescent="0.25">
      <c r="A2275" s="6">
        <v>42944</v>
      </c>
      <c r="B2275" s="14">
        <v>618303.71150394296</v>
      </c>
    </row>
    <row r="2276" spans="1:2" x14ac:dyDescent="0.25">
      <c r="A2276" s="6">
        <v>42947</v>
      </c>
      <c r="B2276" s="14">
        <v>620121.0437598119</v>
      </c>
    </row>
    <row r="2277" spans="1:2" x14ac:dyDescent="0.25">
      <c r="A2277" s="6">
        <v>42948</v>
      </c>
      <c r="B2277" s="14">
        <v>622083.95439001638</v>
      </c>
    </row>
    <row r="2278" spans="1:2" x14ac:dyDescent="0.25">
      <c r="A2278" s="6">
        <v>42949</v>
      </c>
      <c r="B2278" s="14">
        <v>619769.79447334621</v>
      </c>
    </row>
    <row r="2279" spans="1:2" x14ac:dyDescent="0.25">
      <c r="A2279" s="6">
        <v>42950</v>
      </c>
      <c r="B2279" s="14">
        <v>617742.88866434514</v>
      </c>
    </row>
    <row r="2280" spans="1:2" x14ac:dyDescent="0.25">
      <c r="A2280" s="6">
        <v>42951</v>
      </c>
      <c r="B2280" s="14">
        <v>619317.46713356813</v>
      </c>
    </row>
    <row r="2281" spans="1:2" x14ac:dyDescent="0.25">
      <c r="A2281" s="6">
        <v>42954</v>
      </c>
      <c r="B2281" s="14">
        <v>620959.6619543226</v>
      </c>
    </row>
    <row r="2282" spans="1:2" x14ac:dyDescent="0.25">
      <c r="A2282" s="6">
        <v>42955</v>
      </c>
      <c r="B2282" s="14">
        <v>619829.57892769016</v>
      </c>
    </row>
    <row r="2283" spans="1:2" x14ac:dyDescent="0.25">
      <c r="A2283" s="6">
        <v>42956</v>
      </c>
      <c r="B2283" s="14">
        <v>621267.44674081123</v>
      </c>
    </row>
    <row r="2284" spans="1:2" x14ac:dyDescent="0.25">
      <c r="A2284" s="6">
        <v>42957</v>
      </c>
      <c r="B2284" s="14">
        <v>622842.02521003422</v>
      </c>
    </row>
    <row r="2285" spans="1:2" x14ac:dyDescent="0.25">
      <c r="A2285" s="6">
        <v>42958</v>
      </c>
      <c r="B2285" s="14">
        <v>624876.24707436759</v>
      </c>
    </row>
    <row r="2286" spans="1:2" x14ac:dyDescent="0.25">
      <c r="A2286" s="6">
        <v>42961</v>
      </c>
      <c r="B2286" s="14">
        <v>622747.13047837839</v>
      </c>
    </row>
    <row r="2287" spans="1:2" x14ac:dyDescent="0.25">
      <c r="A2287" s="6">
        <v>42963</v>
      </c>
      <c r="B2287" s="14">
        <v>624368.63395658776</v>
      </c>
    </row>
    <row r="2288" spans="1:2" x14ac:dyDescent="0.25">
      <c r="A2288" s="6">
        <v>42964</v>
      </c>
      <c r="B2288" s="14">
        <v>623512.36725288897</v>
      </c>
    </row>
    <row r="2289" spans="1:2" x14ac:dyDescent="0.25">
      <c r="A2289" s="6">
        <v>42965</v>
      </c>
      <c r="B2289" s="14">
        <v>624910.69982221839</v>
      </c>
    </row>
    <row r="2290" spans="1:2" x14ac:dyDescent="0.25">
      <c r="A2290" s="6">
        <v>42968</v>
      </c>
      <c r="B2290" s="14">
        <v>626167.51838806923</v>
      </c>
    </row>
    <row r="2291" spans="1:2" x14ac:dyDescent="0.25">
      <c r="A2291" s="6">
        <v>42969</v>
      </c>
      <c r="B2291" s="14">
        <v>627529.64110794466</v>
      </c>
    </row>
    <row r="2292" spans="1:2" x14ac:dyDescent="0.25">
      <c r="A2292" s="6">
        <v>42970</v>
      </c>
      <c r="B2292" s="14">
        <v>625845.84437199275</v>
      </c>
    </row>
    <row r="2293" spans="1:2" x14ac:dyDescent="0.25">
      <c r="A2293" s="6">
        <v>42971</v>
      </c>
      <c r="B2293" s="14">
        <v>624588.36920853378</v>
      </c>
    </row>
    <row r="2294" spans="1:2" x14ac:dyDescent="0.25">
      <c r="A2294" s="6">
        <v>42975</v>
      </c>
      <c r="B2294" s="14">
        <v>623495.79918095889</v>
      </c>
    </row>
    <row r="2295" spans="1:2" x14ac:dyDescent="0.25">
      <c r="A2295" s="6">
        <v>42976</v>
      </c>
      <c r="B2295" s="14">
        <v>624356.89582063362</v>
      </c>
    </row>
    <row r="2296" spans="1:2" x14ac:dyDescent="0.25">
      <c r="A2296" s="6">
        <v>42977</v>
      </c>
      <c r="B2296" s="14">
        <v>623092.58127365867</v>
      </c>
    </row>
    <row r="2297" spans="1:2" x14ac:dyDescent="0.25">
      <c r="A2297" s="6">
        <v>42978</v>
      </c>
      <c r="B2297" s="14">
        <v>623852.06864190625</v>
      </c>
    </row>
    <row r="2298" spans="1:2" x14ac:dyDescent="0.25">
      <c r="A2298" s="6">
        <v>42979</v>
      </c>
      <c r="B2298" s="14">
        <v>625483.54830312845</v>
      </c>
    </row>
    <row r="2299" spans="1:2" x14ac:dyDescent="0.25">
      <c r="A2299" s="6">
        <v>42982</v>
      </c>
      <c r="B2299" s="14">
        <v>624620.76983867993</v>
      </c>
    </row>
    <row r="2300" spans="1:2" x14ac:dyDescent="0.25">
      <c r="A2300" s="6">
        <v>42983</v>
      </c>
      <c r="B2300" s="14">
        <v>624763.43846621655</v>
      </c>
    </row>
    <row r="2301" spans="1:2" x14ac:dyDescent="0.25">
      <c r="A2301" s="6">
        <v>42984</v>
      </c>
      <c r="B2301" s="14">
        <v>622824.30474566983</v>
      </c>
    </row>
    <row r="2302" spans="1:2" x14ac:dyDescent="0.25">
      <c r="A2302" s="6">
        <v>42985</v>
      </c>
      <c r="B2302" s="14">
        <v>620757.88249857666</v>
      </c>
    </row>
    <row r="2303" spans="1:2" x14ac:dyDescent="0.25">
      <c r="A2303" s="6">
        <v>42986</v>
      </c>
      <c r="B2303" s="14">
        <v>619968.72246559267</v>
      </c>
    </row>
    <row r="2304" spans="1:2" x14ac:dyDescent="0.25">
      <c r="A2304" s="6">
        <v>42989</v>
      </c>
      <c r="B2304" s="14">
        <v>621540.34502873779</v>
      </c>
    </row>
    <row r="2305" spans="1:2" x14ac:dyDescent="0.25">
      <c r="A2305" s="6">
        <v>42990</v>
      </c>
      <c r="B2305" s="14">
        <v>623115.29298622056</v>
      </c>
    </row>
    <row r="2306" spans="1:2" x14ac:dyDescent="0.25">
      <c r="A2306" s="6">
        <v>42991</v>
      </c>
      <c r="B2306" s="14">
        <v>624880.52739746682</v>
      </c>
    </row>
    <row r="2307" spans="1:2" x14ac:dyDescent="0.25">
      <c r="A2307" s="6">
        <v>42992</v>
      </c>
      <c r="B2307" s="14">
        <v>626623.592513129</v>
      </c>
    </row>
    <row r="2308" spans="1:2" x14ac:dyDescent="0.25">
      <c r="A2308" s="6">
        <v>42993</v>
      </c>
      <c r="B2308" s="14">
        <v>624600.48636163678</v>
      </c>
    </row>
    <row r="2309" spans="1:2" x14ac:dyDescent="0.25">
      <c r="A2309" s="6">
        <v>42996</v>
      </c>
      <c r="B2309" s="14">
        <v>626520.53635371197</v>
      </c>
    </row>
    <row r="2310" spans="1:2" x14ac:dyDescent="0.25">
      <c r="A2310" s="6">
        <v>42997</v>
      </c>
      <c r="B2310" s="14">
        <v>626088.3969038392</v>
      </c>
    </row>
    <row r="2311" spans="1:2" x14ac:dyDescent="0.25">
      <c r="A2311" s="6">
        <v>42998</v>
      </c>
      <c r="B2311" s="14">
        <v>625607.75773184467</v>
      </c>
    </row>
    <row r="2312" spans="1:2" x14ac:dyDescent="0.25">
      <c r="A2312" s="6">
        <v>42999</v>
      </c>
      <c r="B2312" s="14">
        <v>623411.00723219803</v>
      </c>
    </row>
    <row r="2313" spans="1:2" x14ac:dyDescent="0.25">
      <c r="A2313" s="6">
        <v>43000</v>
      </c>
      <c r="B2313" s="14">
        <v>621541.40724406333</v>
      </c>
    </row>
    <row r="2314" spans="1:2" x14ac:dyDescent="0.25">
      <c r="A2314" s="6">
        <v>43003</v>
      </c>
      <c r="B2314" s="14">
        <v>622406.56825459516</v>
      </c>
    </row>
    <row r="2315" spans="1:2" x14ac:dyDescent="0.25">
      <c r="A2315" s="6">
        <v>43004</v>
      </c>
      <c r="B2315" s="14">
        <v>621540.4578145477</v>
      </c>
    </row>
    <row r="2316" spans="1:2" x14ac:dyDescent="0.25">
      <c r="A2316" s="6">
        <v>43005</v>
      </c>
      <c r="B2316" s="14">
        <v>621933.78231739788</v>
      </c>
    </row>
    <row r="2317" spans="1:2" x14ac:dyDescent="0.25">
      <c r="A2317" s="6">
        <v>43006</v>
      </c>
      <c r="B2317" s="14">
        <v>622962.99611525203</v>
      </c>
    </row>
    <row r="2318" spans="1:2" x14ac:dyDescent="0.25">
      <c r="A2318" s="6">
        <v>43007</v>
      </c>
      <c r="B2318" s="14">
        <v>620922.03157346812</v>
      </c>
    </row>
    <row r="2319" spans="1:2" x14ac:dyDescent="0.25">
      <c r="A2319" s="6">
        <v>43011</v>
      </c>
      <c r="B2319" s="14">
        <v>620645.02691003983</v>
      </c>
    </row>
    <row r="2320" spans="1:2" x14ac:dyDescent="0.25">
      <c r="A2320" s="6">
        <v>43012</v>
      </c>
      <c r="B2320" s="14">
        <v>622308.65204985894</v>
      </c>
    </row>
    <row r="2321" spans="1:2" x14ac:dyDescent="0.25">
      <c r="A2321" s="6">
        <v>43013</v>
      </c>
      <c r="B2321" s="14">
        <v>624005.16164479451</v>
      </c>
    </row>
    <row r="2322" spans="1:2" x14ac:dyDescent="0.25">
      <c r="A2322" s="6">
        <v>43014</v>
      </c>
      <c r="B2322" s="14">
        <v>625655.85469552292</v>
      </c>
    </row>
    <row r="2323" spans="1:2" x14ac:dyDescent="0.25">
      <c r="A2323" s="6">
        <v>43017</v>
      </c>
      <c r="B2323" s="14">
        <v>627499.7901060927</v>
      </c>
    </row>
    <row r="2324" spans="1:2" x14ac:dyDescent="0.25">
      <c r="A2324" s="6">
        <v>43018</v>
      </c>
      <c r="B2324" s="14">
        <v>628283.98738154804</v>
      </c>
    </row>
    <row r="2325" spans="1:2" x14ac:dyDescent="0.25">
      <c r="A2325" s="6">
        <v>43019</v>
      </c>
      <c r="B2325" s="14">
        <v>625958.04852660047</v>
      </c>
    </row>
    <row r="2326" spans="1:2" x14ac:dyDescent="0.25">
      <c r="A2326" s="6">
        <v>43020</v>
      </c>
      <c r="B2326" s="14">
        <v>627903.59320859739</v>
      </c>
    </row>
    <row r="2327" spans="1:2" x14ac:dyDescent="0.25">
      <c r="A2327" s="6">
        <v>43021</v>
      </c>
      <c r="B2327" s="14">
        <v>630378.98405505437</v>
      </c>
    </row>
    <row r="2328" spans="1:2" x14ac:dyDescent="0.25">
      <c r="A2328" s="6">
        <v>43024</v>
      </c>
      <c r="B2328" s="14">
        <v>631012.36586650833</v>
      </c>
    </row>
    <row r="2329" spans="1:2" x14ac:dyDescent="0.25">
      <c r="A2329" s="6">
        <v>43025</v>
      </c>
      <c r="B2329" s="14">
        <v>631631.08339997544</v>
      </c>
    </row>
    <row r="2330" spans="1:2" x14ac:dyDescent="0.25">
      <c r="A2330" s="6">
        <v>43026</v>
      </c>
      <c r="B2330" s="14">
        <v>631835.23174763471</v>
      </c>
    </row>
    <row r="2331" spans="1:2" x14ac:dyDescent="0.25">
      <c r="A2331" s="6">
        <v>43027</v>
      </c>
      <c r="B2331" s="14">
        <v>628640.31122041307</v>
      </c>
    </row>
    <row r="2332" spans="1:2" x14ac:dyDescent="0.25">
      <c r="A2332" s="6">
        <v>43031</v>
      </c>
      <c r="B2332" s="14">
        <v>631354.76097091858</v>
      </c>
    </row>
    <row r="2333" spans="1:2" x14ac:dyDescent="0.25">
      <c r="A2333" s="6">
        <v>43032</v>
      </c>
      <c r="B2333" s="14">
        <v>634177.47078152641</v>
      </c>
    </row>
    <row r="2334" spans="1:2" x14ac:dyDescent="0.25">
      <c r="A2334" s="6">
        <v>43033</v>
      </c>
      <c r="B2334" s="14">
        <v>630108.62902726931</v>
      </c>
    </row>
    <row r="2335" spans="1:2" x14ac:dyDescent="0.25">
      <c r="A2335" s="6">
        <v>43034</v>
      </c>
      <c r="B2335" s="14">
        <v>633443.81905412953</v>
      </c>
    </row>
    <row r="2336" spans="1:2" x14ac:dyDescent="0.25">
      <c r="A2336" s="6">
        <v>43035</v>
      </c>
      <c r="B2336" s="14">
        <v>631248.96838323725</v>
      </c>
    </row>
    <row r="2337" spans="1:2" x14ac:dyDescent="0.25">
      <c r="A2337" s="6">
        <v>43038</v>
      </c>
      <c r="B2337" s="14">
        <v>630635.59632999916</v>
      </c>
    </row>
    <row r="2338" spans="1:2" x14ac:dyDescent="0.25">
      <c r="A2338" s="6">
        <v>43039</v>
      </c>
      <c r="B2338" s="14">
        <v>630656.57638108672</v>
      </c>
    </row>
    <row r="2339" spans="1:2" x14ac:dyDescent="0.25">
      <c r="A2339" s="6">
        <v>43040</v>
      </c>
      <c r="B2339" s="14">
        <v>632460.23757134541</v>
      </c>
    </row>
    <row r="2340" spans="1:2" x14ac:dyDescent="0.25">
      <c r="A2340" s="6">
        <v>43041</v>
      </c>
      <c r="B2340" s="14">
        <v>630352.77902315673</v>
      </c>
    </row>
    <row r="2341" spans="1:2" x14ac:dyDescent="0.25">
      <c r="A2341" s="6">
        <v>43042</v>
      </c>
      <c r="B2341" s="14">
        <v>628284.07698155823</v>
      </c>
    </row>
    <row r="2342" spans="1:2" x14ac:dyDescent="0.25">
      <c r="A2342" s="6">
        <v>43045</v>
      </c>
      <c r="B2342" s="14">
        <v>630096.97537831031</v>
      </c>
    </row>
    <row r="2343" spans="1:2" x14ac:dyDescent="0.25">
      <c r="A2343" s="6">
        <v>43046</v>
      </c>
      <c r="B2343" s="14">
        <v>631894.72475641326</v>
      </c>
    </row>
    <row r="2344" spans="1:2" x14ac:dyDescent="0.25">
      <c r="A2344" s="6">
        <v>43047</v>
      </c>
      <c r="B2344" s="14">
        <v>633455.63216002611</v>
      </c>
    </row>
    <row r="2345" spans="1:2" x14ac:dyDescent="0.25">
      <c r="A2345" s="6">
        <v>43048</v>
      </c>
      <c r="B2345" s="14">
        <v>634898.3033205237</v>
      </c>
    </row>
    <row r="2346" spans="1:2" x14ac:dyDescent="0.25">
      <c r="A2346" s="6">
        <v>43049</v>
      </c>
      <c r="B2346" s="14">
        <v>636412.28571515018</v>
      </c>
    </row>
    <row r="2347" spans="1:2" x14ac:dyDescent="0.25">
      <c r="A2347" s="6">
        <v>43052</v>
      </c>
      <c r="B2347" s="14">
        <v>637812.46572577825</v>
      </c>
    </row>
    <row r="2348" spans="1:2" x14ac:dyDescent="0.25">
      <c r="A2348" s="6">
        <v>43053</v>
      </c>
      <c r="B2348" s="14">
        <v>635903.72926530242</v>
      </c>
    </row>
    <row r="2349" spans="1:2" x14ac:dyDescent="0.25">
      <c r="A2349" s="6">
        <v>43054</v>
      </c>
      <c r="B2349" s="14">
        <v>637655.66209919821</v>
      </c>
    </row>
    <row r="2350" spans="1:2" x14ac:dyDescent="0.25">
      <c r="A2350" s="6">
        <v>43055</v>
      </c>
      <c r="B2350" s="14">
        <v>635570.2415645608</v>
      </c>
    </row>
    <row r="2351" spans="1:2" x14ac:dyDescent="0.25">
      <c r="A2351" s="6">
        <v>43056</v>
      </c>
      <c r="B2351" s="14">
        <v>636787.89437487978</v>
      </c>
    </row>
    <row r="2352" spans="1:2" x14ac:dyDescent="0.25">
      <c r="A2352" s="6">
        <v>43059</v>
      </c>
      <c r="B2352" s="14">
        <v>635311.1789731601</v>
      </c>
    </row>
    <row r="2353" spans="1:2" x14ac:dyDescent="0.25">
      <c r="A2353" s="6">
        <v>43060</v>
      </c>
      <c r="B2353" s="14">
        <v>636378.4500617669</v>
      </c>
    </row>
    <row r="2354" spans="1:2" x14ac:dyDescent="0.25">
      <c r="A2354" s="6">
        <v>43061</v>
      </c>
      <c r="B2354" s="14">
        <v>637327.48490725853</v>
      </c>
    </row>
    <row r="2355" spans="1:2" x14ac:dyDescent="0.25">
      <c r="A2355" s="6">
        <v>43062</v>
      </c>
      <c r="B2355" s="14">
        <v>636214.39672913589</v>
      </c>
    </row>
    <row r="2356" spans="1:2" x14ac:dyDescent="0.25">
      <c r="A2356" s="6">
        <v>43063</v>
      </c>
      <c r="B2356" s="14">
        <v>637000.11776382464</v>
      </c>
    </row>
    <row r="2357" spans="1:2" x14ac:dyDescent="0.25">
      <c r="A2357" s="6">
        <v>43066</v>
      </c>
      <c r="B2357" s="14">
        <v>637603.68108646409</v>
      </c>
    </row>
    <row r="2358" spans="1:2" x14ac:dyDescent="0.25">
      <c r="A2358" s="6">
        <v>43067</v>
      </c>
      <c r="B2358" s="14">
        <v>638127.4349450008</v>
      </c>
    </row>
    <row r="2359" spans="1:2" x14ac:dyDescent="0.25">
      <c r="A2359" s="6">
        <v>43068</v>
      </c>
      <c r="B2359" s="14">
        <v>638620.52127797948</v>
      </c>
    </row>
    <row r="2360" spans="1:2" x14ac:dyDescent="0.25">
      <c r="A2360" s="6">
        <v>43069</v>
      </c>
      <c r="B2360" s="14">
        <v>639095.13319797139</v>
      </c>
    </row>
    <row r="2361" spans="1:2" x14ac:dyDescent="0.25">
      <c r="A2361" s="6">
        <v>43070</v>
      </c>
      <c r="B2361" s="14">
        <v>641015.18319004658</v>
      </c>
    </row>
    <row r="2362" spans="1:2" x14ac:dyDescent="0.25">
      <c r="A2362" s="6">
        <v>43073</v>
      </c>
      <c r="B2362" s="14">
        <v>638703.68303363258</v>
      </c>
    </row>
    <row r="2363" spans="1:2" x14ac:dyDescent="0.25">
      <c r="A2363" s="6">
        <v>43074</v>
      </c>
      <c r="B2363" s="14">
        <v>636283.51267246553</v>
      </c>
    </row>
    <row r="2364" spans="1:2" x14ac:dyDescent="0.25">
      <c r="A2364" s="6">
        <v>43075</v>
      </c>
      <c r="B2364" s="14">
        <v>633833.7049827294</v>
      </c>
    </row>
    <row r="2365" spans="1:2" x14ac:dyDescent="0.25">
      <c r="A2365" s="6">
        <v>43076</v>
      </c>
      <c r="B2365" s="14">
        <v>631337.54147138528</v>
      </c>
    </row>
    <row r="2366" spans="1:2" x14ac:dyDescent="0.25">
      <c r="A2366" s="6">
        <v>43077</v>
      </c>
      <c r="B2366" s="14">
        <v>629428.80501090945</v>
      </c>
    </row>
    <row r="2367" spans="1:2" x14ac:dyDescent="0.25">
      <c r="A2367" s="6">
        <v>43080</v>
      </c>
      <c r="B2367" s="14">
        <v>629545.30037427577</v>
      </c>
    </row>
    <row r="2368" spans="1:2" x14ac:dyDescent="0.25">
      <c r="A2368" s="6">
        <v>43081</v>
      </c>
      <c r="B2368" s="14">
        <v>627513.07504476223</v>
      </c>
    </row>
    <row r="2369" spans="1:2" x14ac:dyDescent="0.25">
      <c r="A2369" s="6">
        <v>43082</v>
      </c>
      <c r="B2369" s="14">
        <v>625436.01375664433</v>
      </c>
    </row>
    <row r="2370" spans="1:2" x14ac:dyDescent="0.25">
      <c r="A2370" s="6">
        <v>43083</v>
      </c>
      <c r="B2370" s="14">
        <v>627203.46509744902</v>
      </c>
    </row>
    <row r="2371" spans="1:2" x14ac:dyDescent="0.25">
      <c r="A2371" s="6">
        <v>43084</v>
      </c>
      <c r="B2371" s="14">
        <v>626554.28102602717</v>
      </c>
    </row>
    <row r="2372" spans="1:2" x14ac:dyDescent="0.25">
      <c r="A2372" s="6">
        <v>43087</v>
      </c>
      <c r="B2372" s="14">
        <v>624624.26648350176</v>
      </c>
    </row>
    <row r="2373" spans="1:2" x14ac:dyDescent="0.25">
      <c r="A2373" s="6">
        <v>43088</v>
      </c>
      <c r="B2373" s="14">
        <v>625430.44132576662</v>
      </c>
    </row>
    <row r="2374" spans="1:2" x14ac:dyDescent="0.25">
      <c r="A2374" s="6">
        <v>43089</v>
      </c>
      <c r="B2374" s="14">
        <v>626926.3187956661</v>
      </c>
    </row>
    <row r="2375" spans="1:2" x14ac:dyDescent="0.25">
      <c r="A2375" s="6">
        <v>43090</v>
      </c>
      <c r="B2375" s="14">
        <v>625247.4616144757</v>
      </c>
    </row>
    <row r="2376" spans="1:2" x14ac:dyDescent="0.25">
      <c r="A2376" s="6">
        <v>43091</v>
      </c>
      <c r="B2376" s="14">
        <v>626589.26248006569</v>
      </c>
    </row>
    <row r="2377" spans="1:2" x14ac:dyDescent="0.25">
      <c r="A2377" s="6">
        <v>43095</v>
      </c>
      <c r="B2377" s="14">
        <v>628082.55353214697</v>
      </c>
    </row>
    <row r="2378" spans="1:2" x14ac:dyDescent="0.25">
      <c r="A2378" s="6">
        <v>43096</v>
      </c>
      <c r="B2378" s="14">
        <v>629640.87451794161</v>
      </c>
    </row>
    <row r="2379" spans="1:2" x14ac:dyDescent="0.25">
      <c r="A2379" s="6">
        <v>43097</v>
      </c>
      <c r="B2379" s="14">
        <v>631035.14271641395</v>
      </c>
    </row>
    <row r="2380" spans="1:2" x14ac:dyDescent="0.25">
      <c r="A2380" s="6">
        <v>43098</v>
      </c>
      <c r="B2380" s="14">
        <v>630631.43966879987</v>
      </c>
    </row>
    <row r="2381" spans="1:2" x14ac:dyDescent="0.25">
      <c r="A2381" s="6">
        <v>43101</v>
      </c>
      <c r="B2381" s="14">
        <v>629838.58108143997</v>
      </c>
    </row>
    <row r="2382" spans="1:2" x14ac:dyDescent="0.25">
      <c r="A2382" s="6">
        <v>43102</v>
      </c>
      <c r="B2382" s="14">
        <v>627818.89462170564</v>
      </c>
    </row>
    <row r="2383" spans="1:2" x14ac:dyDescent="0.25">
      <c r="A2383" s="6">
        <v>43103</v>
      </c>
      <c r="B2383" s="14">
        <v>629530.55323529034</v>
      </c>
    </row>
    <row r="2384" spans="1:2" x14ac:dyDescent="0.25">
      <c r="A2384" s="6">
        <v>43104</v>
      </c>
      <c r="B2384" s="14">
        <v>629051.35839010752</v>
      </c>
    </row>
    <row r="2385" spans="1:2" x14ac:dyDescent="0.25">
      <c r="A2385" s="6">
        <v>43105</v>
      </c>
      <c r="B2385" s="14">
        <v>629116.75928532542</v>
      </c>
    </row>
    <row r="2386" spans="1:2" x14ac:dyDescent="0.25">
      <c r="A2386" s="6">
        <v>43108</v>
      </c>
      <c r="B2386" s="14">
        <v>629282.3096778444</v>
      </c>
    </row>
    <row r="2387" spans="1:2" x14ac:dyDescent="0.25">
      <c r="A2387" s="6">
        <v>43109</v>
      </c>
      <c r="B2387" s="14">
        <v>629541.23797444755</v>
      </c>
    </row>
    <row r="2388" spans="1:2" x14ac:dyDescent="0.25">
      <c r="A2388" s="6">
        <v>43110</v>
      </c>
      <c r="B2388" s="14">
        <v>628994.21507862757</v>
      </c>
    </row>
    <row r="2389" spans="1:2" x14ac:dyDescent="0.25">
      <c r="A2389" s="6">
        <v>43111</v>
      </c>
      <c r="B2389" s="14">
        <v>630582.46461346082</v>
      </c>
    </row>
    <row r="2390" spans="1:2" x14ac:dyDescent="0.25">
      <c r="A2390" s="6">
        <v>43112</v>
      </c>
      <c r="B2390" s="14">
        <v>628630.03209163318</v>
      </c>
    </row>
    <row r="2391" spans="1:2" x14ac:dyDescent="0.25">
      <c r="A2391" s="6">
        <v>43115</v>
      </c>
      <c r="B2391" s="14">
        <v>630434.80174667109</v>
      </c>
    </row>
    <row r="2392" spans="1:2" x14ac:dyDescent="0.25">
      <c r="A2392" s="6">
        <v>43116</v>
      </c>
      <c r="B2392" s="14">
        <v>628180.67641864077</v>
      </c>
    </row>
    <row r="2393" spans="1:2" x14ac:dyDescent="0.25">
      <c r="A2393" s="6">
        <v>43117</v>
      </c>
      <c r="B2393" s="14">
        <v>629824.718680694</v>
      </c>
    </row>
    <row r="2394" spans="1:2" x14ac:dyDescent="0.25">
      <c r="A2394" s="6">
        <v>43118</v>
      </c>
      <c r="B2394" s="14">
        <v>632299.00106237177</v>
      </c>
    </row>
    <row r="2395" spans="1:2" x14ac:dyDescent="0.25">
      <c r="A2395" s="6">
        <v>43119</v>
      </c>
      <c r="B2395" s="14">
        <v>634507.25189704029</v>
      </c>
    </row>
    <row r="2396" spans="1:2" x14ac:dyDescent="0.25">
      <c r="A2396" s="6">
        <v>43122</v>
      </c>
      <c r="B2396" s="14">
        <v>637404.96782437433</v>
      </c>
    </row>
    <row r="2397" spans="1:2" x14ac:dyDescent="0.25">
      <c r="A2397" s="6">
        <v>43123</v>
      </c>
      <c r="B2397" s="14">
        <v>640974.41340790654</v>
      </c>
    </row>
    <row r="2398" spans="1:2" x14ac:dyDescent="0.25">
      <c r="A2398" s="6">
        <v>43124</v>
      </c>
      <c r="B2398" s="14">
        <v>641573.17866429011</v>
      </c>
    </row>
    <row r="2399" spans="1:2" x14ac:dyDescent="0.25">
      <c r="A2399" s="6">
        <v>43125</v>
      </c>
      <c r="B2399" s="14">
        <v>637052.93759798165</v>
      </c>
    </row>
    <row r="2400" spans="1:2" x14ac:dyDescent="0.25">
      <c r="A2400" s="6">
        <v>43129</v>
      </c>
      <c r="B2400" s="14">
        <v>636785.46794277756</v>
      </c>
    </row>
    <row r="2401" spans="1:2" x14ac:dyDescent="0.25">
      <c r="A2401" s="6">
        <v>43130</v>
      </c>
      <c r="B2401" s="14">
        <v>633671.4801204945</v>
      </c>
    </row>
    <row r="2402" spans="1:2" x14ac:dyDescent="0.25">
      <c r="A2402" s="6">
        <v>43131</v>
      </c>
      <c r="B2402" s="14">
        <v>631884.34604280465</v>
      </c>
    </row>
    <row r="2403" spans="1:2" x14ac:dyDescent="0.25">
      <c r="A2403" s="6">
        <v>43132</v>
      </c>
      <c r="B2403" s="14">
        <v>629308.76968952559</v>
      </c>
    </row>
    <row r="2404" spans="1:2" x14ac:dyDescent="0.25">
      <c r="A2404" s="6">
        <v>43133</v>
      </c>
      <c r="B2404" s="14">
        <v>631330.79844128771</v>
      </c>
    </row>
    <row r="2405" spans="1:2" x14ac:dyDescent="0.25">
      <c r="A2405" s="6">
        <v>43136</v>
      </c>
      <c r="B2405" s="14">
        <v>627387.72535057354</v>
      </c>
    </row>
    <row r="2406" spans="1:2" x14ac:dyDescent="0.25">
      <c r="A2406" s="6">
        <v>43137</v>
      </c>
      <c r="B2406" s="14">
        <v>621699.08960029366</v>
      </c>
    </row>
    <row r="2407" spans="1:2" x14ac:dyDescent="0.25">
      <c r="A2407" s="6">
        <v>43138</v>
      </c>
      <c r="B2407" s="14">
        <v>625654.65041524905</v>
      </c>
    </row>
    <row r="2408" spans="1:2" x14ac:dyDescent="0.25">
      <c r="A2408" s="6">
        <v>43139</v>
      </c>
      <c r="B2408" s="14">
        <v>620674.65079036972</v>
      </c>
    </row>
    <row r="2409" spans="1:2" x14ac:dyDescent="0.25">
      <c r="A2409" s="6">
        <v>43140</v>
      </c>
      <c r="B2409" s="14">
        <v>615205.6352441014</v>
      </c>
    </row>
    <row r="2410" spans="1:2" x14ac:dyDescent="0.25">
      <c r="A2410" s="6">
        <v>43143</v>
      </c>
      <c r="B2410" s="14">
        <v>610571.78441827837</v>
      </c>
    </row>
    <row r="2411" spans="1:2" x14ac:dyDescent="0.25">
      <c r="A2411" s="6">
        <v>43145</v>
      </c>
      <c r="B2411" s="14">
        <v>614430.53930918314</v>
      </c>
    </row>
    <row r="2412" spans="1:2" x14ac:dyDescent="0.25">
      <c r="A2412" s="6">
        <v>43146</v>
      </c>
      <c r="B2412" s="14">
        <v>609915.23779763619</v>
      </c>
    </row>
    <row r="2413" spans="1:2" x14ac:dyDescent="0.25">
      <c r="A2413" s="6">
        <v>43147</v>
      </c>
      <c r="B2413" s="14">
        <v>613497.24598199944</v>
      </c>
    </row>
    <row r="2414" spans="1:2" x14ac:dyDescent="0.25">
      <c r="A2414" s="6">
        <v>43150</v>
      </c>
      <c r="B2414" s="14">
        <v>618326.64653122809</v>
      </c>
    </row>
    <row r="2415" spans="1:2" x14ac:dyDescent="0.25">
      <c r="A2415" s="6">
        <v>43151</v>
      </c>
      <c r="B2415" s="14">
        <v>620288.39232192968</v>
      </c>
    </row>
    <row r="2416" spans="1:2" x14ac:dyDescent="0.25">
      <c r="A2416" s="6">
        <v>43152</v>
      </c>
      <c r="B2416" s="14">
        <v>620023.18943002564</v>
      </c>
    </row>
    <row r="2417" spans="1:2" x14ac:dyDescent="0.25">
      <c r="A2417" s="6">
        <v>43153</v>
      </c>
      <c r="B2417" s="14">
        <v>617089.40271397831</v>
      </c>
    </row>
    <row r="2418" spans="1:2" x14ac:dyDescent="0.25">
      <c r="A2418" s="6">
        <v>43192</v>
      </c>
      <c r="B2418" s="14">
        <v>619276.22322958219</v>
      </c>
    </row>
    <row r="2419" spans="1:2" x14ac:dyDescent="0.25">
      <c r="A2419" s="6">
        <v>43193</v>
      </c>
      <c r="B2419" s="14">
        <v>616803.23762904212</v>
      </c>
    </row>
    <row r="2420" spans="1:2" x14ac:dyDescent="0.25">
      <c r="A2420" s="6">
        <v>43194</v>
      </c>
      <c r="B2420" s="14">
        <v>616935.84105936228</v>
      </c>
    </row>
    <row r="2421" spans="1:2" x14ac:dyDescent="0.25">
      <c r="A2421" s="6">
        <v>43195</v>
      </c>
      <c r="B2421" s="14">
        <v>616865.20132006728</v>
      </c>
    </row>
    <row r="2422" spans="1:2" x14ac:dyDescent="0.25">
      <c r="A2422" s="6">
        <v>43196</v>
      </c>
      <c r="B2422" s="14">
        <v>616284.9014210772</v>
      </c>
    </row>
    <row r="2423" spans="1:2" x14ac:dyDescent="0.25">
      <c r="A2423" s="6">
        <v>43199</v>
      </c>
      <c r="B2423" s="14">
        <v>618373.80754785135</v>
      </c>
    </row>
    <row r="2424" spans="1:2" x14ac:dyDescent="0.25">
      <c r="A2424" s="6">
        <v>43200</v>
      </c>
      <c r="B2424" s="14">
        <v>617672.46867686347</v>
      </c>
    </row>
    <row r="2425" spans="1:2" x14ac:dyDescent="0.25">
      <c r="A2425" s="6">
        <v>43201</v>
      </c>
      <c r="B2425" s="14">
        <v>617402.85167381831</v>
      </c>
    </row>
    <row r="2426" spans="1:2" x14ac:dyDescent="0.25">
      <c r="A2426" s="6">
        <v>43202</v>
      </c>
      <c r="B2426" s="14">
        <v>619541.26922739693</v>
      </c>
    </row>
    <row r="2427" spans="1:2" x14ac:dyDescent="0.25">
      <c r="A2427" s="6">
        <v>43203</v>
      </c>
      <c r="B2427" s="14">
        <v>616758.99150563648</v>
      </c>
    </row>
    <row r="2428" spans="1:2" x14ac:dyDescent="0.25">
      <c r="A2428" s="6">
        <v>43206</v>
      </c>
      <c r="B2428" s="14">
        <v>618657.98066690681</v>
      </c>
    </row>
    <row r="2429" spans="1:2" x14ac:dyDescent="0.25">
      <c r="A2429" s="6">
        <v>43207</v>
      </c>
      <c r="B2429" s="14">
        <v>615547.41253638163</v>
      </c>
    </row>
    <row r="2430" spans="1:2" x14ac:dyDescent="0.25">
      <c r="A2430" s="6">
        <v>43208</v>
      </c>
      <c r="B2430" s="14">
        <v>612474.46101519407</v>
      </c>
    </row>
    <row r="2431" spans="1:2" x14ac:dyDescent="0.25">
      <c r="A2431" s="6">
        <v>43209</v>
      </c>
      <c r="B2431" s="14">
        <v>611585.11740977934</v>
      </c>
    </row>
    <row r="2432" spans="1:2" x14ac:dyDescent="0.25">
      <c r="A2432" s="6">
        <v>43210</v>
      </c>
      <c r="B2432" s="14">
        <v>614194.63249452005</v>
      </c>
    </row>
    <row r="2433" spans="1:2" x14ac:dyDescent="0.25">
      <c r="A2433" s="6">
        <v>43213</v>
      </c>
      <c r="B2433" s="14">
        <v>611054.04706967506</v>
      </c>
    </row>
    <row r="2434" spans="1:2" x14ac:dyDescent="0.25">
      <c r="A2434" s="6">
        <v>43214</v>
      </c>
      <c r="B2434" s="14">
        <v>613820.22517654346</v>
      </c>
    </row>
    <row r="2435" spans="1:2" x14ac:dyDescent="0.25">
      <c r="A2435" s="6">
        <v>43215</v>
      </c>
      <c r="B2435" s="14">
        <v>610792.48957971123</v>
      </c>
    </row>
    <row r="2436" spans="1:2" x14ac:dyDescent="0.25">
      <c r="A2436" s="6">
        <v>43216</v>
      </c>
      <c r="B2436" s="14">
        <v>613444.86530258122</v>
      </c>
    </row>
    <row r="2437" spans="1:2" x14ac:dyDescent="0.25">
      <c r="A2437" s="6">
        <v>43217</v>
      </c>
      <c r="B2437" s="14">
        <v>611058.51189324295</v>
      </c>
    </row>
    <row r="2438" spans="1:2" x14ac:dyDescent="0.25">
      <c r="A2438" s="6">
        <v>43220</v>
      </c>
      <c r="B2438" s="14">
        <v>613063.91367331694</v>
      </c>
    </row>
    <row r="2439" spans="1:2" x14ac:dyDescent="0.25">
      <c r="A2439" s="6">
        <v>43222</v>
      </c>
      <c r="B2439" s="14">
        <v>612332.16025905451</v>
      </c>
    </row>
    <row r="2440" spans="1:2" x14ac:dyDescent="0.25">
      <c r="A2440" s="6">
        <v>43223</v>
      </c>
      <c r="B2440" s="14">
        <v>610032.43904091802</v>
      </c>
    </row>
    <row r="2441" spans="1:2" x14ac:dyDescent="0.25">
      <c r="A2441" s="6">
        <v>43224</v>
      </c>
      <c r="B2441" s="14">
        <v>610479.70157507446</v>
      </c>
    </row>
    <row r="2442" spans="1:2" x14ac:dyDescent="0.25">
      <c r="A2442" s="6">
        <v>43227</v>
      </c>
      <c r="B2442" s="14">
        <v>610431.18765443191</v>
      </c>
    </row>
    <row r="2443" spans="1:2" x14ac:dyDescent="0.25">
      <c r="A2443" s="6">
        <v>43228</v>
      </c>
      <c r="B2443" s="14">
        <v>610840.10261754633</v>
      </c>
    </row>
    <row r="2444" spans="1:2" x14ac:dyDescent="0.25">
      <c r="A2444" s="6">
        <v>43229</v>
      </c>
      <c r="B2444" s="14">
        <v>612826.29100811412</v>
      </c>
    </row>
    <row r="2445" spans="1:2" x14ac:dyDescent="0.25">
      <c r="A2445" s="6">
        <v>43230</v>
      </c>
      <c r="B2445" s="14">
        <v>611978.18886611052</v>
      </c>
    </row>
    <row r="2446" spans="1:2" x14ac:dyDescent="0.25">
      <c r="A2446" s="6">
        <v>43231</v>
      </c>
      <c r="B2446" s="14">
        <v>612757.57540616102</v>
      </c>
    </row>
    <row r="2447" spans="1:2" x14ac:dyDescent="0.25">
      <c r="A2447" s="6">
        <v>43234</v>
      </c>
      <c r="B2447" s="14">
        <v>614646.21889615874</v>
      </c>
    </row>
    <row r="2448" spans="1:2" x14ac:dyDescent="0.25">
      <c r="A2448" s="6">
        <v>43235</v>
      </c>
      <c r="B2448" s="14">
        <v>616534.49289789679</v>
      </c>
    </row>
    <row r="2449" spans="1:2" x14ac:dyDescent="0.25">
      <c r="A2449" s="6">
        <v>43236</v>
      </c>
      <c r="B2449" s="14">
        <v>614659.95335500059</v>
      </c>
    </row>
    <row r="2450" spans="1:2" x14ac:dyDescent="0.25">
      <c r="A2450" s="6">
        <v>43237</v>
      </c>
      <c r="B2450" s="14">
        <v>612911.56244139816</v>
      </c>
    </row>
    <row r="2451" spans="1:2" x14ac:dyDescent="0.25">
      <c r="A2451" s="6">
        <v>43238</v>
      </c>
      <c r="B2451" s="14">
        <v>614172.07588984643</v>
      </c>
    </row>
    <row r="2452" spans="1:2" x14ac:dyDescent="0.25">
      <c r="A2452" s="6">
        <v>43241</v>
      </c>
      <c r="B2452" s="14">
        <v>612466.62110609398</v>
      </c>
    </row>
    <row r="2453" spans="1:2" x14ac:dyDescent="0.25">
      <c r="A2453" s="6">
        <v>43242</v>
      </c>
      <c r="B2453" s="14">
        <v>610828.80022599909</v>
      </c>
    </row>
    <row r="2454" spans="1:2" x14ac:dyDescent="0.25">
      <c r="A2454" s="6">
        <v>43243</v>
      </c>
      <c r="B2454" s="14">
        <v>612114.80836436909</v>
      </c>
    </row>
    <row r="2455" spans="1:2" x14ac:dyDescent="0.25">
      <c r="A2455" s="6">
        <v>43244</v>
      </c>
      <c r="B2455" s="14">
        <v>613887.06305255031</v>
      </c>
    </row>
    <row r="2456" spans="1:2" x14ac:dyDescent="0.25">
      <c r="A2456" s="6">
        <v>43245</v>
      </c>
      <c r="B2456" s="14">
        <v>612347.65330193471</v>
      </c>
    </row>
    <row r="2457" spans="1:2" x14ac:dyDescent="0.25">
      <c r="A2457" s="6">
        <v>43248</v>
      </c>
      <c r="B2457" s="14">
        <v>611487.62231390143</v>
      </c>
    </row>
    <row r="2458" spans="1:2" x14ac:dyDescent="0.25">
      <c r="A2458" s="6">
        <v>43249</v>
      </c>
      <c r="B2458" s="14">
        <v>612100.79233129392</v>
      </c>
    </row>
    <row r="2459" spans="1:2" x14ac:dyDescent="0.25">
      <c r="A2459" s="6">
        <v>43250</v>
      </c>
      <c r="B2459" s="14">
        <v>612952.2822762155</v>
      </c>
    </row>
    <row r="2460" spans="1:2" x14ac:dyDescent="0.25">
      <c r="A2460" s="6">
        <v>43251</v>
      </c>
      <c r="B2460" s="14">
        <v>613389.20639371441</v>
      </c>
    </row>
    <row r="2461" spans="1:2" x14ac:dyDescent="0.25">
      <c r="A2461" s="6">
        <v>43252</v>
      </c>
      <c r="B2461" s="14">
        <v>611037.80983345746</v>
      </c>
    </row>
    <row r="2462" spans="1:2" x14ac:dyDescent="0.25">
      <c r="A2462" s="6">
        <v>43255</v>
      </c>
      <c r="B2462" s="14">
        <v>612916.47714044235</v>
      </c>
    </row>
    <row r="2463" spans="1:2" x14ac:dyDescent="0.25">
      <c r="A2463" s="6">
        <v>43256</v>
      </c>
      <c r="B2463" s="14">
        <v>611987.48572596069</v>
      </c>
    </row>
    <row r="2464" spans="1:2" x14ac:dyDescent="0.25">
      <c r="A2464" s="6">
        <v>43257</v>
      </c>
      <c r="B2464" s="14">
        <v>609828.35183565156</v>
      </c>
    </row>
    <row r="2465" spans="1:2" x14ac:dyDescent="0.25">
      <c r="A2465" s="6">
        <v>43258</v>
      </c>
      <c r="B2465" s="14">
        <v>609326.65241516777</v>
      </c>
    </row>
    <row r="2466" spans="1:2" x14ac:dyDescent="0.25">
      <c r="A2466" s="6">
        <v>43259</v>
      </c>
      <c r="B2466" s="14">
        <v>610857.63126974204</v>
      </c>
    </row>
    <row r="2467" spans="1:2" x14ac:dyDescent="0.25">
      <c r="A2467" s="6">
        <v>43262</v>
      </c>
      <c r="B2467" s="14">
        <v>608969.41295981396</v>
      </c>
    </row>
    <row r="2468" spans="1:2" x14ac:dyDescent="0.25">
      <c r="A2468" s="6">
        <v>43263</v>
      </c>
      <c r="B2468" s="14">
        <v>609666.84519506781</v>
      </c>
    </row>
    <row r="2469" spans="1:2" x14ac:dyDescent="0.25">
      <c r="A2469" s="6">
        <v>43264</v>
      </c>
      <c r="B2469" s="14">
        <v>607603.08270823082</v>
      </c>
    </row>
    <row r="2470" spans="1:2" x14ac:dyDescent="0.25">
      <c r="A2470" s="6">
        <v>43265</v>
      </c>
      <c r="B2470" s="14">
        <v>605803.3964182589</v>
      </c>
    </row>
    <row r="2471" spans="1:2" x14ac:dyDescent="0.25">
      <c r="A2471" s="6">
        <v>43266</v>
      </c>
      <c r="B2471" s="14">
        <v>607142.61086603068</v>
      </c>
    </row>
    <row r="2472" spans="1:2" x14ac:dyDescent="0.25">
      <c r="A2472" s="6">
        <v>43269</v>
      </c>
      <c r="B2472" s="14">
        <v>606619.8197645843</v>
      </c>
    </row>
    <row r="2473" spans="1:2" x14ac:dyDescent="0.25">
      <c r="A2473" s="6">
        <v>43270</v>
      </c>
      <c r="B2473" s="14">
        <v>606860.34909545036</v>
      </c>
    </row>
    <row r="2474" spans="1:2" x14ac:dyDescent="0.25">
      <c r="A2474" s="6">
        <v>43271</v>
      </c>
      <c r="B2474" s="14">
        <v>606493.05058211461</v>
      </c>
    </row>
    <row r="2475" spans="1:2" x14ac:dyDescent="0.25">
      <c r="A2475" s="6">
        <v>43272</v>
      </c>
      <c r="B2475" s="14">
        <v>605113.60641262156</v>
      </c>
    </row>
    <row r="2476" spans="1:2" x14ac:dyDescent="0.25">
      <c r="A2476" s="6">
        <v>43273</v>
      </c>
      <c r="B2476" s="14">
        <v>605998.71978917904</v>
      </c>
    </row>
    <row r="2477" spans="1:2" x14ac:dyDescent="0.25">
      <c r="A2477" s="6">
        <v>43276</v>
      </c>
      <c r="B2477" s="14">
        <v>604785.32065282273</v>
      </c>
    </row>
    <row r="2478" spans="1:2" x14ac:dyDescent="0.25">
      <c r="A2478" s="6">
        <v>43277</v>
      </c>
      <c r="B2478" s="14">
        <v>605434.70051966934</v>
      </c>
    </row>
    <row r="2479" spans="1:2" x14ac:dyDescent="0.25">
      <c r="A2479" s="6">
        <v>43278</v>
      </c>
      <c r="B2479" s="14">
        <v>604620.26542174222</v>
      </c>
    </row>
    <row r="2480" spans="1:2" x14ac:dyDescent="0.25">
      <c r="A2480" s="6">
        <v>43279</v>
      </c>
      <c r="B2480" s="14">
        <v>604958.1666856322</v>
      </c>
    </row>
    <row r="2481" spans="1:2" x14ac:dyDescent="0.25">
      <c r="A2481" s="6">
        <v>43280</v>
      </c>
      <c r="B2481" s="14">
        <v>604277.45535206236</v>
      </c>
    </row>
    <row r="2482" spans="1:2" x14ac:dyDescent="0.25">
      <c r="A2482" s="6">
        <v>43283</v>
      </c>
      <c r="B2482" s="14">
        <v>603121.33840257849</v>
      </c>
    </row>
    <row r="2483" spans="1:2" x14ac:dyDescent="0.25">
      <c r="A2483" s="6">
        <v>43284</v>
      </c>
      <c r="B2483" s="14">
        <v>605109.00474618527</v>
      </c>
    </row>
    <row r="2484" spans="1:2" x14ac:dyDescent="0.25">
      <c r="A2484" s="6">
        <v>43285</v>
      </c>
      <c r="B2484" s="14">
        <v>605617.19433608965</v>
      </c>
    </row>
    <row r="2485" spans="1:2" x14ac:dyDescent="0.25">
      <c r="A2485" s="6">
        <v>43286</v>
      </c>
      <c r="B2485" s="14">
        <v>604071.13603502361</v>
      </c>
    </row>
    <row r="2486" spans="1:2" x14ac:dyDescent="0.25">
      <c r="A2486" s="6">
        <v>43287</v>
      </c>
      <c r="B2486" s="14">
        <v>601832.96926853037</v>
      </c>
    </row>
    <row r="2487" spans="1:2" x14ac:dyDescent="0.25">
      <c r="A2487" s="6">
        <v>43290</v>
      </c>
      <c r="B2487" s="14">
        <v>602308.93327615829</v>
      </c>
    </row>
    <row r="2488" spans="1:2" x14ac:dyDescent="0.25">
      <c r="A2488" s="6">
        <v>43291</v>
      </c>
      <c r="B2488" s="14">
        <v>604707.4705645903</v>
      </c>
    </row>
    <row r="2489" spans="1:2" x14ac:dyDescent="0.25">
      <c r="A2489" s="6">
        <v>43292</v>
      </c>
      <c r="B2489" s="14">
        <v>604895.85136375809</v>
      </c>
    </row>
    <row r="2490" spans="1:2" x14ac:dyDescent="0.25">
      <c r="A2490" s="6">
        <v>43293</v>
      </c>
      <c r="B2490" s="14">
        <v>607881.50549690903</v>
      </c>
    </row>
    <row r="2491" spans="1:2" x14ac:dyDescent="0.25">
      <c r="A2491" s="6">
        <v>43294</v>
      </c>
      <c r="B2491" s="14">
        <v>604270.52247246832</v>
      </c>
    </row>
    <row r="2492" spans="1:2" x14ac:dyDescent="0.25">
      <c r="A2492" s="6">
        <v>43297</v>
      </c>
      <c r="B2492" s="14">
        <v>600908.41701485729</v>
      </c>
    </row>
    <row r="2493" spans="1:2" x14ac:dyDescent="0.25">
      <c r="A2493" s="6">
        <v>43298</v>
      </c>
      <c r="B2493" s="14">
        <v>603511.28131092282</v>
      </c>
    </row>
    <row r="2494" spans="1:2" x14ac:dyDescent="0.25">
      <c r="A2494" s="6">
        <v>43299</v>
      </c>
      <c r="B2494" s="14">
        <v>599827.34486231219</v>
      </c>
    </row>
    <row r="2495" spans="1:2" x14ac:dyDescent="0.25">
      <c r="A2495" s="6">
        <v>43300</v>
      </c>
      <c r="B2495" s="14">
        <v>598236.09351670463</v>
      </c>
    </row>
    <row r="2496" spans="1:2" x14ac:dyDescent="0.25">
      <c r="A2496" s="6">
        <v>43301</v>
      </c>
      <c r="B2496" s="14">
        <v>600936.13322508044</v>
      </c>
    </row>
    <row r="2497" spans="1:2" x14ac:dyDescent="0.25">
      <c r="A2497" s="6">
        <v>43304</v>
      </c>
      <c r="B2497" s="14">
        <v>603963.53953158145</v>
      </c>
    </row>
    <row r="2498" spans="1:2" x14ac:dyDescent="0.25">
      <c r="A2498" s="6">
        <v>43305</v>
      </c>
      <c r="B2498" s="14">
        <v>606419.84746379801</v>
      </c>
    </row>
    <row r="2499" spans="1:2" x14ac:dyDescent="0.25">
      <c r="A2499" s="6">
        <v>43306</v>
      </c>
      <c r="B2499" s="14">
        <v>610644.76522010018</v>
      </c>
    </row>
    <row r="2500" spans="1:2" x14ac:dyDescent="0.25">
      <c r="A2500" s="6">
        <v>43307</v>
      </c>
      <c r="B2500" s="14">
        <v>611719.13359776279</v>
      </c>
    </row>
    <row r="2501" spans="1:2" x14ac:dyDescent="0.25">
      <c r="A2501" s="6">
        <v>43308</v>
      </c>
      <c r="B2501" s="14">
        <v>613857.92063960107</v>
      </c>
    </row>
    <row r="2502" spans="1:2" x14ac:dyDescent="0.25">
      <c r="A2502" s="6">
        <v>43311</v>
      </c>
      <c r="B2502" s="14">
        <v>614956.62299045944</v>
      </c>
    </row>
    <row r="2503" spans="1:2" x14ac:dyDescent="0.25">
      <c r="A2503" s="6">
        <v>43312</v>
      </c>
      <c r="B2503" s="14">
        <v>615885.71330476028</v>
      </c>
    </row>
    <row r="2504" spans="1:2" x14ac:dyDescent="0.25">
      <c r="A2504" s="6">
        <v>43313</v>
      </c>
      <c r="B2504" s="14">
        <v>614950.43539558863</v>
      </c>
    </row>
    <row r="2505" spans="1:2" x14ac:dyDescent="0.25">
      <c r="A2505" s="6">
        <v>43314</v>
      </c>
      <c r="B2505" s="14">
        <v>613715.08094544976</v>
      </c>
    </row>
    <row r="2506" spans="1:2" x14ac:dyDescent="0.25">
      <c r="A2506" s="6">
        <v>43315</v>
      </c>
      <c r="B2506" s="14">
        <v>615791.42447139288</v>
      </c>
    </row>
    <row r="2507" spans="1:2" x14ac:dyDescent="0.25">
      <c r="A2507" s="6">
        <v>43318</v>
      </c>
      <c r="B2507" s="14">
        <v>618046.96980330744</v>
      </c>
    </row>
    <row r="2508" spans="1:2" x14ac:dyDescent="0.25">
      <c r="A2508" s="6">
        <v>43319</v>
      </c>
      <c r="B2508" s="14">
        <v>617156.96298201638</v>
      </c>
    </row>
    <row r="2509" spans="1:2" x14ac:dyDescent="0.25">
      <c r="A2509" s="6">
        <v>43320</v>
      </c>
      <c r="B2509" s="14">
        <v>619433.93863299559</v>
      </c>
    </row>
    <row r="2510" spans="1:2" x14ac:dyDescent="0.25">
      <c r="A2510" s="6">
        <v>43321</v>
      </c>
      <c r="B2510" s="14">
        <v>621133.05443610018</v>
      </c>
    </row>
    <row r="2511" spans="1:2" x14ac:dyDescent="0.25">
      <c r="A2511" s="6">
        <v>43322</v>
      </c>
      <c r="B2511" s="14">
        <v>619005.09690092772</v>
      </c>
    </row>
    <row r="2512" spans="1:2" x14ac:dyDescent="0.25">
      <c r="A2512" s="6">
        <v>43325</v>
      </c>
      <c r="B2512" s="14">
        <v>620929.95024037955</v>
      </c>
    </row>
    <row r="2513" spans="1:2" x14ac:dyDescent="0.25">
      <c r="A2513" s="6">
        <v>43326</v>
      </c>
      <c r="B2513" s="14">
        <v>622961.95517515449</v>
      </c>
    </row>
    <row r="2514" spans="1:2" x14ac:dyDescent="0.25">
      <c r="A2514" s="6">
        <v>43328</v>
      </c>
      <c r="B2514" s="14">
        <v>620406.51700667234</v>
      </c>
    </row>
    <row r="2515" spans="1:2" x14ac:dyDescent="0.25">
      <c r="A2515" s="6">
        <v>43329</v>
      </c>
      <c r="B2515" s="14">
        <v>622540.13121287443</v>
      </c>
    </row>
    <row r="2516" spans="1:2" x14ac:dyDescent="0.25">
      <c r="A2516" s="6">
        <v>43332</v>
      </c>
      <c r="B2516" s="14">
        <v>624977.46476857865</v>
      </c>
    </row>
    <row r="2517" spans="1:2" x14ac:dyDescent="0.25">
      <c r="A2517" s="6">
        <v>43333</v>
      </c>
      <c r="B2517" s="14">
        <v>623959.35190750903</v>
      </c>
    </row>
    <row r="2518" spans="1:2" x14ac:dyDescent="0.25">
      <c r="A2518" s="6">
        <v>43335</v>
      </c>
      <c r="B2518" s="14">
        <v>620430.82145101042</v>
      </c>
    </row>
    <row r="2519" spans="1:2" x14ac:dyDescent="0.25">
      <c r="A2519" s="6">
        <v>43336</v>
      </c>
      <c r="B2519" s="14">
        <v>620548.91042215377</v>
      </c>
    </row>
    <row r="2520" spans="1:2" x14ac:dyDescent="0.25">
      <c r="A2520" s="6">
        <v>43339</v>
      </c>
      <c r="B2520" s="14">
        <v>623573.36082257691</v>
      </c>
    </row>
    <row r="2521" spans="1:2" x14ac:dyDescent="0.25">
      <c r="A2521" s="6">
        <v>43340</v>
      </c>
      <c r="B2521" s="14">
        <v>624119.41651020816</v>
      </c>
    </row>
    <row r="2522" spans="1:2" x14ac:dyDescent="0.25">
      <c r="A2522" s="6">
        <v>43341</v>
      </c>
      <c r="B2522" s="14">
        <v>621330.33898563345</v>
      </c>
    </row>
    <row r="2523" spans="1:2" x14ac:dyDescent="0.25">
      <c r="A2523" s="6">
        <v>43342</v>
      </c>
      <c r="B2523" s="14">
        <v>617413.10356597952</v>
      </c>
    </row>
    <row r="2524" spans="1:2" x14ac:dyDescent="0.25">
      <c r="A2524" s="6">
        <v>43343</v>
      </c>
      <c r="B2524" s="14">
        <v>619412.96302215755</v>
      </c>
    </row>
    <row r="2525" spans="1:2" x14ac:dyDescent="0.25">
      <c r="A2525" s="6">
        <v>43346</v>
      </c>
      <c r="B2525" s="14">
        <v>619405.72145955486</v>
      </c>
    </row>
    <row r="2526" spans="1:2" x14ac:dyDescent="0.25">
      <c r="A2526" s="6">
        <v>43347</v>
      </c>
      <c r="B2526" s="14">
        <v>621376.39134321373</v>
      </c>
    </row>
    <row r="2527" spans="1:2" x14ac:dyDescent="0.25">
      <c r="A2527" s="6">
        <v>43348</v>
      </c>
      <c r="B2527" s="14">
        <v>623414.30809014442</v>
      </c>
    </row>
    <row r="2528" spans="1:2" x14ac:dyDescent="0.25">
      <c r="A2528" s="6">
        <v>43349</v>
      </c>
      <c r="B2528" s="14">
        <v>625362.80867821921</v>
      </c>
    </row>
    <row r="2529" spans="1:2" x14ac:dyDescent="0.25">
      <c r="A2529" s="6">
        <v>43350</v>
      </c>
      <c r="B2529" s="14">
        <v>623240.91143149685</v>
      </c>
    </row>
    <row r="2530" spans="1:2" x14ac:dyDescent="0.25">
      <c r="A2530" s="6">
        <v>43353</v>
      </c>
      <c r="B2530" s="14">
        <v>625193.47639042872</v>
      </c>
    </row>
    <row r="2531" spans="1:2" x14ac:dyDescent="0.25">
      <c r="A2531" s="6">
        <v>43354</v>
      </c>
      <c r="B2531" s="14">
        <v>627416.5067554866</v>
      </c>
    </row>
    <row r="2532" spans="1:2" x14ac:dyDescent="0.25">
      <c r="A2532" s="6">
        <v>43355</v>
      </c>
      <c r="B2532" s="14">
        <v>624286.18040591548</v>
      </c>
    </row>
    <row r="2533" spans="1:2" x14ac:dyDescent="0.25">
      <c r="A2533" s="6">
        <v>43357</v>
      </c>
      <c r="B2533" s="14">
        <v>626151.91562380968</v>
      </c>
    </row>
    <row r="2534" spans="1:2" x14ac:dyDescent="0.25">
      <c r="A2534" s="6">
        <v>43360</v>
      </c>
      <c r="B2534" s="14">
        <v>627964.44453230198</v>
      </c>
    </row>
    <row r="2535" spans="1:2" x14ac:dyDescent="0.25">
      <c r="A2535" s="6">
        <v>43361</v>
      </c>
      <c r="B2535" s="14">
        <v>630349.68024338351</v>
      </c>
    </row>
    <row r="2536" spans="1:2" x14ac:dyDescent="0.25">
      <c r="A2536" s="6">
        <v>43362</v>
      </c>
      <c r="B2536" s="14">
        <v>632911.90083087818</v>
      </c>
    </row>
    <row r="2537" spans="1:2" x14ac:dyDescent="0.25">
      <c r="A2537" s="6">
        <v>43364</v>
      </c>
      <c r="B2537" s="14">
        <v>635787.81695088779</v>
      </c>
    </row>
    <row r="2538" spans="1:2" x14ac:dyDescent="0.25">
      <c r="A2538" s="6">
        <v>43367</v>
      </c>
      <c r="B2538" s="14">
        <v>639598.53836802696</v>
      </c>
    </row>
    <row r="2539" spans="1:2" x14ac:dyDescent="0.25">
      <c r="A2539" s="6">
        <v>43368</v>
      </c>
      <c r="B2539" s="14">
        <v>634014.39319924044</v>
      </c>
    </row>
    <row r="2540" spans="1:2" x14ac:dyDescent="0.25">
      <c r="A2540" s="6">
        <v>43369</v>
      </c>
      <c r="B2540" s="14">
        <v>637995.07921585778</v>
      </c>
    </row>
    <row r="2541" spans="1:2" x14ac:dyDescent="0.25">
      <c r="A2541" s="6">
        <v>43370</v>
      </c>
      <c r="B2541" s="14">
        <v>642689.24706202338</v>
      </c>
    </row>
    <row r="2542" spans="1:2" x14ac:dyDescent="0.25">
      <c r="A2542" s="6">
        <v>43371</v>
      </c>
      <c r="B2542" s="14">
        <v>645417.36787813902</v>
      </c>
    </row>
    <row r="2543" spans="1:2" x14ac:dyDescent="0.25">
      <c r="A2543" s="6">
        <v>43374</v>
      </c>
      <c r="B2543" s="14">
        <v>642238.40591245459</v>
      </c>
    </row>
    <row r="2544" spans="1:2" x14ac:dyDescent="0.25">
      <c r="A2544" s="6">
        <v>43376</v>
      </c>
      <c r="B2544" s="14">
        <v>639358.85695846751</v>
      </c>
    </row>
    <row r="2545" spans="1:2" x14ac:dyDescent="0.25">
      <c r="A2545" s="6">
        <v>43377</v>
      </c>
      <c r="B2545" s="14">
        <v>642785.31058548228</v>
      </c>
    </row>
    <row r="2546" spans="1:2" x14ac:dyDescent="0.25">
      <c r="A2546" s="6">
        <v>43378</v>
      </c>
      <c r="B2546" s="14">
        <v>646797.40310417709</v>
      </c>
    </row>
    <row r="2547" spans="1:2" x14ac:dyDescent="0.25">
      <c r="A2547" s="6">
        <v>43381</v>
      </c>
      <c r="B2547" s="14">
        <v>652560.13099749631</v>
      </c>
    </row>
    <row r="2548" spans="1:2" x14ac:dyDescent="0.25">
      <c r="A2548" s="6">
        <v>43382</v>
      </c>
      <c r="B2548" s="14">
        <v>657808.90072152414</v>
      </c>
    </row>
    <row r="2549" spans="1:2" x14ac:dyDescent="0.25">
      <c r="A2549" s="6">
        <v>43383</v>
      </c>
      <c r="B2549" s="14">
        <v>652056.43072509556</v>
      </c>
    </row>
    <row r="2550" spans="1:2" x14ac:dyDescent="0.25">
      <c r="A2550" s="6">
        <v>43384</v>
      </c>
      <c r="B2550" s="14">
        <v>645061.85268902394</v>
      </c>
    </row>
    <row r="2551" spans="1:2" x14ac:dyDescent="0.25">
      <c r="A2551" s="6">
        <v>43385</v>
      </c>
      <c r="B2551" s="14">
        <v>639392.59519203927</v>
      </c>
    </row>
    <row r="2552" spans="1:2" x14ac:dyDescent="0.25">
      <c r="A2552" s="6">
        <v>43388</v>
      </c>
      <c r="B2552" s="14">
        <v>634401.19659463339</v>
      </c>
    </row>
    <row r="2553" spans="1:2" x14ac:dyDescent="0.25">
      <c r="A2553" s="6">
        <v>43389</v>
      </c>
      <c r="B2553" s="14">
        <v>629681.47350911028</v>
      </c>
    </row>
    <row r="2554" spans="1:2" x14ac:dyDescent="0.25">
      <c r="A2554" s="6">
        <v>43390</v>
      </c>
      <c r="B2554" s="14">
        <v>632736.59143509145</v>
      </c>
    </row>
    <row r="2555" spans="1:2" x14ac:dyDescent="0.25">
      <c r="A2555" s="6">
        <v>43392</v>
      </c>
      <c r="B2555" s="14">
        <v>638315.3141750627</v>
      </c>
    </row>
    <row r="2556" spans="1:2" x14ac:dyDescent="0.25">
      <c r="A2556" s="6">
        <v>43395</v>
      </c>
      <c r="B2556" s="14">
        <v>643547.82641566219</v>
      </c>
    </row>
    <row r="2557" spans="1:2" x14ac:dyDescent="0.25">
      <c r="A2557" s="6">
        <v>43396</v>
      </c>
      <c r="B2557" s="14">
        <v>644025.16498630843</v>
      </c>
    </row>
    <row r="2558" spans="1:2" x14ac:dyDescent="0.25">
      <c r="A2558" s="6">
        <v>43397</v>
      </c>
      <c r="B2558" s="14">
        <v>650111.56459515553</v>
      </c>
    </row>
    <row r="2559" spans="1:2" x14ac:dyDescent="0.25">
      <c r="A2559" s="6">
        <v>43398</v>
      </c>
      <c r="B2559" s="14">
        <v>651066.98734767165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G12" sqref="G12"/>
    </sheetView>
  </sheetViews>
  <sheetFormatPr defaultRowHeight="15" x14ac:dyDescent="0.25"/>
  <cols>
    <col min="1" max="1" width="10.42578125" bestFit="1" customWidth="1"/>
    <col min="2" max="2" width="15.28515625" style="14" bestFit="1" customWidth="1"/>
    <col min="7" max="7" width="39.7109375" bestFit="1" customWidth="1"/>
    <col min="8" max="8" width="11.85546875" bestFit="1" customWidth="1"/>
  </cols>
  <sheetData>
    <row r="1" spans="1:8" x14ac:dyDescent="0.25">
      <c r="A1" t="s">
        <v>60</v>
      </c>
      <c r="B1" s="14">
        <v>1.1100000000000001</v>
      </c>
    </row>
    <row r="2" spans="1:8" x14ac:dyDescent="0.25">
      <c r="A2" t="s">
        <v>61</v>
      </c>
      <c r="B2" s="14">
        <v>0.5</v>
      </c>
    </row>
    <row r="3" spans="1:8" x14ac:dyDescent="0.25">
      <c r="G3" t="s">
        <v>64</v>
      </c>
    </row>
    <row r="4" spans="1:8" x14ac:dyDescent="0.25">
      <c r="A4" t="s">
        <v>62</v>
      </c>
      <c r="B4" s="14">
        <f>Sheet1!AC2559</f>
        <v>116779796.13687535</v>
      </c>
      <c r="G4" s="4" t="s">
        <v>69</v>
      </c>
    </row>
    <row r="5" spans="1:8" x14ac:dyDescent="0.25">
      <c r="A5" t="s">
        <v>63</v>
      </c>
      <c r="B5" s="14">
        <f>Sheet1!AK2559</f>
        <v>427057.65677158895</v>
      </c>
      <c r="G5" t="s">
        <v>65</v>
      </c>
    </row>
    <row r="6" spans="1:8" x14ac:dyDescent="0.25">
      <c r="G6" t="s">
        <v>66</v>
      </c>
      <c r="H6" t="s">
        <v>70</v>
      </c>
    </row>
    <row r="7" spans="1:8" x14ac:dyDescent="0.25">
      <c r="G7" t="s">
        <v>67</v>
      </c>
    </row>
    <row r="8" spans="1:8" x14ac:dyDescent="0.25">
      <c r="G8" s="4" t="s">
        <v>68</v>
      </c>
    </row>
    <row r="10" spans="1:8" x14ac:dyDescent="0.25">
      <c r="G10" s="16" t="s">
        <v>71</v>
      </c>
    </row>
  </sheetData>
  <hyperlinks>
    <hyperlink ref="G10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model parameter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Sanchita-PC</dc:creator>
  <cp:lastModifiedBy>Sanchita-PC</cp:lastModifiedBy>
  <dcterms:created xsi:type="dcterms:W3CDTF">2018-12-02T12:58:52Z</dcterms:created>
  <dcterms:modified xsi:type="dcterms:W3CDTF">2018-12-04T15:06:25Z</dcterms:modified>
</cp:coreProperties>
</file>